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showInkAnnotation="0" updateLinks="never" codeName="ThisWorkbook" defaultThemeVersion="124226"/>
  <bookViews>
    <workbookView xWindow="15540" yWindow="-270" windowWidth="12000" windowHeight="13740" activeTab="5"/>
  </bookViews>
  <sheets>
    <sheet name="Info" sheetId="19" r:id="rId1"/>
    <sheet name="Info_R" sheetId="20" r:id="rId2"/>
    <sheet name="Matrix" sheetId="18" r:id="rId3"/>
    <sheet name="Row Data" sheetId="23" r:id="rId4"/>
    <sheet name="Class" sheetId="33" r:id="rId5"/>
    <sheet name="Data code" sheetId="32" r:id="rId6"/>
  </sheets>
  <externalReferences>
    <externalReference r:id="rId7"/>
  </externalReferences>
  <definedNames>
    <definedName name="_xlnm._FilterDatabase" localSheetId="2" hidden="1">Matrix!$A$1:$E$11465</definedName>
    <definedName name="allergy_factor" localSheetId="4">Class!$P$1</definedName>
    <definedName name="allergy_factor">'Row Data'!$O$24</definedName>
    <definedName name="Base_Value" localSheetId="4">Class!$P$2</definedName>
    <definedName name="Base_Value" localSheetId="5">#REF!</definedName>
    <definedName name="Base_Value">'Row Data'!$L$1</definedName>
    <definedName name="blood_factor">'Row Data'!$O$7</definedName>
    <definedName name="Brown_high">'Row Data'!$M$4</definedName>
    <definedName name="Brown_low">'Row Data'!$L$4</definedName>
    <definedName name="circ_factor">'Row Data'!$O$1</definedName>
    <definedName name="digest_factor">'Row Data'!$O$3</definedName>
    <definedName name="emotion_factor">'Row Data'!$O$18</definedName>
    <definedName name="endo_factor">'Row Data'!$O$8</definedName>
    <definedName name="herb_factor">'Row Data'!$O$23</definedName>
    <definedName name="immu_factor">'Row Data'!$O$14</definedName>
    <definedName name="index_factor">'Row Data'!$O$20</definedName>
    <definedName name="inher_factor">'Row Data'!$O$21</definedName>
    <definedName name="Max_Value" localSheetId="4">Class!$P$3</definedName>
    <definedName name="Max_Value" localSheetId="5">#REF!</definedName>
    <definedName name="Max_Value">'Row Data'!$L$2</definedName>
    <definedName name="meridian_factor">'Row Data'!$O$22</definedName>
    <definedName name="move_factor">'Row Data'!$O$15</definedName>
    <definedName name="nerve_factor">'Row Data'!$O$11</definedName>
    <definedName name="nutri_factor">'Row Data'!$O$9</definedName>
    <definedName name="Red_high">'Row Data'!$M$5</definedName>
    <definedName name="Red_low">'Row Data'!$L$5</definedName>
    <definedName name="resp_factor">'Row Data'!$O$2</definedName>
    <definedName name="sense_factor">'Row Data'!$O$16</definedName>
    <definedName name="sex" localSheetId="4">[1]Info_R!$F$3</definedName>
    <definedName name="sex" localSheetId="5">#REF!</definedName>
    <definedName name="sex">Info_R!$F$3</definedName>
    <definedName name="toxin_factor">'Row Data'!$O$19</definedName>
    <definedName name="urin_factor">'Row Data'!$O$5</definedName>
    <definedName name="Yellow_high">'Row Data'!$M$3</definedName>
    <definedName name="Yellow_Low">'Row Data'!$L$3</definedName>
  </definedNames>
  <calcPr calcId="144525"/>
</workbook>
</file>

<file path=xl/calcChain.xml><?xml version="1.0" encoding="utf-8"?>
<calcChain xmlns="http://schemas.openxmlformats.org/spreadsheetml/2006/main">
  <c r="D2467" i="32" l="1"/>
  <c r="D2468" i="32"/>
  <c r="D2469" i="32"/>
  <c r="D2470" i="32"/>
  <c r="D2471" i="32"/>
  <c r="D2472" i="32"/>
  <c r="D2473" i="32"/>
  <c r="D2474" i="32"/>
  <c r="D2478" i="32"/>
  <c r="D2479" i="32"/>
  <c r="D2480" i="32"/>
  <c r="D2481" i="32"/>
  <c r="D2482" i="32"/>
  <c r="D2483" i="32"/>
  <c r="D2484" i="32"/>
  <c r="D2466" i="32"/>
  <c r="C2484" i="32"/>
  <c r="C2481" i="32"/>
  <c r="C2482" i="32"/>
  <c r="C2483" i="32"/>
  <c r="C2474" i="32"/>
  <c r="C2475" i="32"/>
  <c r="C2476" i="32"/>
  <c r="C2477" i="32"/>
  <c r="C2478" i="32"/>
  <c r="C2479" i="32"/>
  <c r="C2480" i="32"/>
  <c r="C2467" i="32"/>
  <c r="C2468" i="32"/>
  <c r="C2469" i="32"/>
  <c r="C2470" i="32"/>
  <c r="C2471" i="32"/>
  <c r="C2472" i="32"/>
  <c r="C2473" i="32"/>
  <c r="C2466" i="32"/>
  <c r="D132" i="32"/>
  <c r="D120" i="32"/>
  <c r="D734" i="32" l="1"/>
  <c r="D735" i="32"/>
  <c r="D736" i="32"/>
  <c r="D737" i="32"/>
  <c r="D738" i="32"/>
  <c r="D739" i="32"/>
  <c r="D740" i="32"/>
  <c r="D741" i="32"/>
  <c r="D742" i="32"/>
  <c r="D743" i="32"/>
  <c r="D744" i="32"/>
  <c r="D745" i="32"/>
  <c r="D746" i="32"/>
  <c r="D747" i="32"/>
  <c r="D748" i="32"/>
  <c r="D749" i="32"/>
  <c r="D750" i="32"/>
  <c r="D751" i="32"/>
  <c r="D752" i="32"/>
  <c r="D753" i="32"/>
  <c r="D754" i="32"/>
  <c r="D755" i="32"/>
  <c r="D756" i="32"/>
  <c r="D757" i="32"/>
  <c r="D758" i="32"/>
  <c r="D759" i="32"/>
  <c r="D760" i="32"/>
  <c r="D761" i="32"/>
  <c r="D762" i="32"/>
  <c r="D763" i="32"/>
  <c r="D764" i="32"/>
  <c r="D765" i="32"/>
  <c r="D766" i="32"/>
  <c r="D767" i="32"/>
  <c r="D768" i="32"/>
  <c r="D769" i="32"/>
  <c r="D770" i="32"/>
  <c r="D771" i="32"/>
  <c r="D772" i="32"/>
  <c r="D773" i="32"/>
  <c r="D774" i="32"/>
  <c r="D775" i="32"/>
  <c r="D776" i="32"/>
  <c r="D777" i="32"/>
  <c r="D778" i="32"/>
  <c r="D779" i="32"/>
  <c r="D780" i="32"/>
  <c r="D781" i="32"/>
  <c r="D782" i="32"/>
  <c r="D783" i="32"/>
  <c r="D784" i="32"/>
  <c r="D785" i="32"/>
  <c r="D786" i="32"/>
  <c r="D787" i="32"/>
  <c r="D788" i="32"/>
  <c r="D789" i="32"/>
  <c r="D790" i="32"/>
  <c r="D791" i="32"/>
  <c r="D792" i="32"/>
  <c r="D793" i="32"/>
  <c r="D794" i="32"/>
  <c r="D795" i="32"/>
  <c r="D796" i="32"/>
  <c r="D797" i="32"/>
  <c r="D798" i="32"/>
  <c r="D799" i="32"/>
  <c r="D800" i="32"/>
  <c r="D801" i="32"/>
  <c r="D802" i="32"/>
  <c r="D803" i="32"/>
  <c r="D804" i="32"/>
  <c r="D805" i="32"/>
  <c r="D806" i="32"/>
  <c r="D733" i="32"/>
  <c r="L1459" i="23" l="1"/>
  <c r="L1458" i="23"/>
  <c r="L1456" i="23"/>
  <c r="L1455" i="23"/>
  <c r="L1454" i="23"/>
  <c r="L1453" i="23"/>
  <c r="L1452" i="23"/>
  <c r="L1448" i="23"/>
  <c r="L1446" i="23"/>
  <c r="L1445" i="23"/>
  <c r="L1444" i="23"/>
  <c r="L1443" i="23"/>
  <c r="L1442" i="23"/>
  <c r="L1441" i="23"/>
  <c r="L1440" i="23"/>
  <c r="L1447" i="23"/>
  <c r="D945" i="23" l="1"/>
  <c r="C945" i="23"/>
  <c r="D949" i="23"/>
  <c r="D950" i="23"/>
  <c r="D951" i="23"/>
  <c r="D952" i="23"/>
  <c r="D953" i="23"/>
  <c r="C953" i="23"/>
  <c r="C952" i="23"/>
  <c r="C951" i="23"/>
  <c r="C950" i="23"/>
  <c r="C949" i="23"/>
  <c r="C693" i="23"/>
  <c r="C358" i="23"/>
  <c r="C352" i="23"/>
  <c r="C351" i="23"/>
  <c r="C350" i="23"/>
  <c r="C348" i="23"/>
  <c r="C345" i="23"/>
  <c r="C149" i="23"/>
  <c r="C147" i="23"/>
  <c r="C148" i="23"/>
  <c r="C145" i="23"/>
  <c r="C144" i="23"/>
  <c r="C104" i="23"/>
  <c r="C103" i="23"/>
  <c r="C101" i="23"/>
  <c r="A71" i="20"/>
  <c r="A68" i="20"/>
  <c r="A129" i="20"/>
  <c r="A128" i="20"/>
  <c r="A127" i="20"/>
  <c r="A126" i="20"/>
  <c r="A125" i="20"/>
  <c r="A124" i="20"/>
  <c r="A123" i="20"/>
  <c r="A122" i="20"/>
  <c r="A121" i="20"/>
  <c r="A120" i="20"/>
  <c r="A119" i="20"/>
  <c r="A118" i="20"/>
  <c r="A117" i="20"/>
  <c r="A116" i="20"/>
  <c r="A115" i="20"/>
  <c r="A114" i="20"/>
  <c r="A113" i="20"/>
  <c r="A112" i="20"/>
  <c r="A111" i="20"/>
  <c r="A110" i="20"/>
  <c r="A109" i="20"/>
  <c r="A108" i="20"/>
  <c r="A107" i="20"/>
  <c r="A106" i="20"/>
  <c r="A105" i="20"/>
  <c r="A104" i="20"/>
  <c r="A103" i="20"/>
  <c r="A102" i="20"/>
  <c r="A101" i="20"/>
  <c r="A100" i="20"/>
  <c r="A99" i="20"/>
  <c r="A98" i="20"/>
  <c r="A97" i="20"/>
  <c r="A96" i="20"/>
  <c r="A95" i="20"/>
  <c r="A94" i="20"/>
  <c r="A93" i="20"/>
  <c r="A92" i="20"/>
  <c r="A91" i="20"/>
  <c r="A90" i="20"/>
  <c r="A89" i="20"/>
  <c r="A88" i="20"/>
  <c r="A87" i="20"/>
  <c r="A86" i="20"/>
  <c r="A85" i="20"/>
  <c r="A84" i="20"/>
  <c r="A83" i="20"/>
  <c r="A82" i="20" l="1"/>
  <c r="A81" i="20"/>
  <c r="A80" i="20"/>
  <c r="A79" i="20"/>
  <c r="A78" i="20"/>
  <c r="A77" i="20"/>
  <c r="A76" i="20"/>
  <c r="A75" i="20"/>
  <c r="A74" i="20"/>
  <c r="A73" i="20"/>
  <c r="A72" i="20"/>
  <c r="A70" i="20"/>
  <c r="A69" i="20"/>
  <c r="A67" i="20"/>
  <c r="A66" i="20"/>
  <c r="A65" i="20"/>
  <c r="A64" i="20"/>
  <c r="A63" i="20"/>
  <c r="A62" i="20"/>
  <c r="A61" i="20"/>
  <c r="A60" i="20"/>
  <c r="A59" i="20"/>
  <c r="A58" i="20"/>
  <c r="A57" i="20"/>
  <c r="A56" i="20"/>
  <c r="F31" i="23"/>
  <c r="B3" i="33" l="1"/>
  <c r="C3" i="33" s="1"/>
  <c r="D3" i="33" s="1"/>
  <c r="G3" i="33" s="1"/>
  <c r="B4" i="33"/>
  <c r="C4" i="33" s="1"/>
  <c r="D4" i="33" s="1"/>
  <c r="G4" i="33" s="1"/>
  <c r="B5" i="33"/>
  <c r="C5" i="33" s="1"/>
  <c r="D5" i="33" s="1"/>
  <c r="G5" i="33" s="1"/>
  <c r="B6" i="33"/>
  <c r="C6" i="33" s="1"/>
  <c r="D6" i="33" s="1"/>
  <c r="G6" i="33" s="1"/>
  <c r="B7" i="33"/>
  <c r="C7" i="33" s="1"/>
  <c r="D7" i="33" s="1"/>
  <c r="G7" i="33" s="1"/>
  <c r="B8" i="33"/>
  <c r="C8" i="33" s="1"/>
  <c r="D8" i="33" s="1"/>
  <c r="G8" i="33" s="1"/>
  <c r="B9" i="33"/>
  <c r="C9" i="33" s="1"/>
  <c r="D9" i="33" s="1"/>
  <c r="G9" i="33" s="1"/>
  <c r="B10" i="33"/>
  <c r="C10" i="33" s="1"/>
  <c r="D10" i="33" s="1"/>
  <c r="G10" i="33" s="1"/>
  <c r="B11" i="33"/>
  <c r="C11" i="33" s="1"/>
  <c r="D11" i="33" s="1"/>
  <c r="G11" i="33" s="1"/>
  <c r="B12" i="33"/>
  <c r="C12" i="33" s="1"/>
  <c r="D12" i="33" s="1"/>
  <c r="G12" i="33" s="1"/>
  <c r="B13" i="33"/>
  <c r="C13" i="33" s="1"/>
  <c r="D13" i="33" s="1"/>
  <c r="G13" i="33" s="1"/>
  <c r="B14" i="33"/>
  <c r="C14" i="33" s="1"/>
  <c r="D14" i="33" s="1"/>
  <c r="G14" i="33" s="1"/>
  <c r="B15" i="33"/>
  <c r="C15" i="33" s="1"/>
  <c r="D15" i="33" s="1"/>
  <c r="G15" i="33" s="1"/>
  <c r="B16" i="33"/>
  <c r="C16" i="33" s="1"/>
  <c r="D16" i="33" s="1"/>
  <c r="G16" i="33" s="1"/>
  <c r="B17" i="33"/>
  <c r="C17" i="33" s="1"/>
  <c r="D17" i="33" s="1"/>
  <c r="G17" i="33" s="1"/>
  <c r="B18" i="33"/>
  <c r="C18" i="33" s="1"/>
  <c r="D18" i="33" s="1"/>
  <c r="G18" i="33" s="1"/>
  <c r="B19" i="33"/>
  <c r="C19" i="33" s="1"/>
  <c r="D19" i="33" s="1"/>
  <c r="G19" i="33" s="1"/>
  <c r="B21" i="33"/>
  <c r="C21" i="33" s="1"/>
  <c r="D21" i="33" s="1"/>
  <c r="G21" i="33" s="1"/>
  <c r="B22" i="33"/>
  <c r="C22" i="33" s="1"/>
  <c r="D22" i="33" s="1"/>
  <c r="G22" i="33" s="1"/>
  <c r="B23" i="33"/>
  <c r="C23" i="33" s="1"/>
  <c r="D23" i="33" s="1"/>
  <c r="G23" i="33" s="1"/>
  <c r="B24" i="33"/>
  <c r="C24" i="33" s="1"/>
  <c r="D24" i="33" s="1"/>
  <c r="G24" i="33" s="1"/>
  <c r="B25" i="33"/>
  <c r="C25" i="33" s="1"/>
  <c r="D25" i="33" s="1"/>
  <c r="G25" i="33" s="1"/>
  <c r="B26" i="33"/>
  <c r="C26" i="33" s="1"/>
  <c r="D26" i="33" s="1"/>
  <c r="G26" i="33" s="1"/>
  <c r="B27" i="33"/>
  <c r="C27" i="33" s="1"/>
  <c r="D27" i="33" s="1"/>
  <c r="G27" i="33" s="1"/>
  <c r="B28" i="33"/>
  <c r="C28" i="33"/>
  <c r="D28" i="33" s="1"/>
  <c r="G28" i="33" s="1"/>
  <c r="B29" i="33"/>
  <c r="C29" i="33" s="1"/>
  <c r="D29" i="33" s="1"/>
  <c r="G29" i="33" s="1"/>
  <c r="B30" i="33"/>
  <c r="C30" i="33" s="1"/>
  <c r="D30" i="33" s="1"/>
  <c r="G30" i="33" s="1"/>
  <c r="B31" i="33"/>
  <c r="C31" i="33" s="1"/>
  <c r="D31" i="33" s="1"/>
  <c r="G31" i="33" s="1"/>
  <c r="B32" i="33"/>
  <c r="C32" i="33" s="1"/>
  <c r="D32" i="33" s="1"/>
  <c r="G32" i="33" s="1"/>
  <c r="B33" i="33"/>
  <c r="C33" i="33" s="1"/>
  <c r="D33" i="33" s="1"/>
  <c r="G33" i="33" s="1"/>
  <c r="B34" i="33"/>
  <c r="C34" i="33" s="1"/>
  <c r="D34" i="33" s="1"/>
  <c r="G34" i="33" s="1"/>
  <c r="B35" i="33"/>
  <c r="C35" i="33"/>
  <c r="D35" i="33" s="1"/>
  <c r="G35" i="33" s="1"/>
  <c r="B36" i="33"/>
  <c r="C36" i="33"/>
  <c r="D36" i="33" s="1"/>
  <c r="G36" i="33" s="1"/>
  <c r="B37" i="33"/>
  <c r="C37" i="33" s="1"/>
  <c r="D37" i="33" s="1"/>
  <c r="G37" i="33" s="1"/>
  <c r="B38" i="33"/>
  <c r="C38" i="33" s="1"/>
  <c r="D38" i="33" s="1"/>
  <c r="G38" i="33" s="1"/>
  <c r="B39" i="33"/>
  <c r="C39" i="33" s="1"/>
  <c r="D39" i="33" s="1"/>
  <c r="G39" i="33" s="1"/>
  <c r="B40" i="33"/>
  <c r="C40" i="33" s="1"/>
  <c r="D40" i="33" s="1"/>
  <c r="G40" i="33" s="1"/>
  <c r="B41" i="33"/>
  <c r="C41" i="33"/>
  <c r="D41" i="33" s="1"/>
  <c r="G41" i="33" s="1"/>
  <c r="B42" i="33"/>
  <c r="C42" i="33" s="1"/>
  <c r="D42" i="33" s="1"/>
  <c r="G42" i="33" s="1"/>
  <c r="B43" i="33"/>
  <c r="C43" i="33" s="1"/>
  <c r="D43" i="33" s="1"/>
  <c r="G43" i="33" s="1"/>
  <c r="B44" i="33"/>
  <c r="C44" i="33" s="1"/>
  <c r="D44" i="33" s="1"/>
  <c r="G44" i="33" s="1"/>
  <c r="B46" i="33"/>
  <c r="C46" i="33" s="1"/>
  <c r="D46" i="33" s="1"/>
  <c r="G46" i="33" s="1"/>
  <c r="B47" i="33"/>
  <c r="C47" i="33" s="1"/>
  <c r="D47" i="33" s="1"/>
  <c r="G47" i="33" s="1"/>
  <c r="B48" i="33"/>
  <c r="C48" i="33" s="1"/>
  <c r="D48" i="33" s="1"/>
  <c r="G48" i="33" s="1"/>
  <c r="B49" i="33"/>
  <c r="C49" i="33" s="1"/>
  <c r="D49" i="33" s="1"/>
  <c r="G49" i="33" s="1"/>
  <c r="B50" i="33"/>
  <c r="C50" i="33"/>
  <c r="D50" i="33" s="1"/>
  <c r="G50" i="33" s="1"/>
  <c r="B51" i="33"/>
  <c r="C51" i="33" s="1"/>
  <c r="D51" i="33" s="1"/>
  <c r="G51" i="33" s="1"/>
  <c r="B52" i="33"/>
  <c r="C52" i="33" s="1"/>
  <c r="D52" i="33" s="1"/>
  <c r="G52" i="33" s="1"/>
  <c r="B53" i="33"/>
  <c r="C53" i="33" s="1"/>
  <c r="D53" i="33" s="1"/>
  <c r="G53" i="33" s="1"/>
  <c r="B54" i="33"/>
  <c r="C54" i="33" s="1"/>
  <c r="D54" i="33" s="1"/>
  <c r="G54" i="33" s="1"/>
  <c r="B55" i="33"/>
  <c r="C55" i="33" s="1"/>
  <c r="D55" i="33" s="1"/>
  <c r="G55" i="33" s="1"/>
  <c r="B56" i="33"/>
  <c r="C56" i="33" s="1"/>
  <c r="D56" i="33" s="1"/>
  <c r="G56" i="33" s="1"/>
  <c r="B57" i="33"/>
  <c r="C57" i="33" s="1"/>
  <c r="D57" i="33" s="1"/>
  <c r="G57" i="33" s="1"/>
  <c r="B58" i="33"/>
  <c r="C58" i="33"/>
  <c r="D58" i="33" s="1"/>
  <c r="G58" i="33" s="1"/>
  <c r="B59" i="33"/>
  <c r="C59" i="33" s="1"/>
  <c r="D59" i="33"/>
  <c r="G59" i="33" s="1"/>
  <c r="B60" i="33"/>
  <c r="C60" i="33"/>
  <c r="D60" i="33" s="1"/>
  <c r="G60" i="33" s="1"/>
  <c r="B61" i="33"/>
  <c r="C61" i="33" s="1"/>
  <c r="D61" i="33" s="1"/>
  <c r="G61" i="33" s="1"/>
  <c r="B62" i="33"/>
  <c r="C62" i="33" s="1"/>
  <c r="D62" i="33" s="1"/>
  <c r="G62" i="33" s="1"/>
  <c r="B63" i="33"/>
  <c r="C63" i="33" s="1"/>
  <c r="D63" i="33" s="1"/>
  <c r="G63" i="33" s="1"/>
  <c r="B64" i="33"/>
  <c r="C64" i="33" s="1"/>
  <c r="D64" i="33" s="1"/>
  <c r="G64" i="33" s="1"/>
  <c r="B65" i="33"/>
  <c r="C65" i="33" s="1"/>
  <c r="D65" i="33" s="1"/>
  <c r="G65" i="33" s="1"/>
  <c r="B66" i="33"/>
  <c r="C66" i="33" s="1"/>
  <c r="D66" i="33" s="1"/>
  <c r="G66" i="33" s="1"/>
  <c r="B67" i="33"/>
  <c r="C67" i="33" s="1"/>
  <c r="D67" i="33" s="1"/>
  <c r="G67" i="33" s="1"/>
  <c r="B68" i="33"/>
  <c r="C68" i="33" s="1"/>
  <c r="D68" i="33" s="1"/>
  <c r="G68" i="33" s="1"/>
  <c r="B69" i="33"/>
  <c r="C69" i="33" s="1"/>
  <c r="D69" i="33" s="1"/>
  <c r="G69" i="33" s="1"/>
  <c r="B70" i="33"/>
  <c r="C70" i="33"/>
  <c r="D70" i="33" s="1"/>
  <c r="G70" i="33" s="1"/>
  <c r="B71" i="33"/>
  <c r="C71" i="33" s="1"/>
  <c r="D71" i="33" s="1"/>
  <c r="G71" i="33" s="1"/>
  <c r="B72" i="33"/>
  <c r="C72" i="33" s="1"/>
  <c r="D72" i="33" s="1"/>
  <c r="G72" i="33" s="1"/>
  <c r="B73" i="33"/>
  <c r="C73" i="33" s="1"/>
  <c r="D73" i="33" s="1"/>
  <c r="G73" i="33" s="1"/>
  <c r="B74" i="33"/>
  <c r="C74" i="33" s="1"/>
  <c r="D74" i="33" s="1"/>
  <c r="G74" i="33" s="1"/>
  <c r="B75" i="33"/>
  <c r="C75" i="33" s="1"/>
  <c r="D75" i="33" s="1"/>
  <c r="G75" i="33" s="1"/>
  <c r="B76" i="33"/>
  <c r="C76" i="33" s="1"/>
  <c r="D76" i="33" s="1"/>
  <c r="G76" i="33" s="1"/>
  <c r="B77" i="33"/>
  <c r="C77" i="33" s="1"/>
  <c r="D77" i="33" s="1"/>
  <c r="G77" i="33" s="1"/>
  <c r="B78" i="33"/>
  <c r="C78" i="33"/>
  <c r="D78" i="33" s="1"/>
  <c r="G78" i="33" s="1"/>
  <c r="B79" i="33"/>
  <c r="C79" i="33" s="1"/>
  <c r="D79" i="33" s="1"/>
  <c r="G79" i="33" s="1"/>
  <c r="B80" i="33"/>
  <c r="C80" i="33" s="1"/>
  <c r="D80" i="33" s="1"/>
  <c r="G80" i="33" s="1"/>
  <c r="B81" i="33"/>
  <c r="C81" i="33" s="1"/>
  <c r="D81" i="33" s="1"/>
  <c r="G81" i="33" s="1"/>
  <c r="B82" i="33"/>
  <c r="C82" i="33" s="1"/>
  <c r="D82" i="33" s="1"/>
  <c r="G82" i="33" s="1"/>
  <c r="B83" i="33"/>
  <c r="C83" i="33" s="1"/>
  <c r="D83" i="33" s="1"/>
  <c r="G83" i="33" s="1"/>
  <c r="B84" i="33"/>
  <c r="C84" i="33" s="1"/>
  <c r="D84" i="33" s="1"/>
  <c r="G84" i="33" s="1"/>
  <c r="B85" i="33"/>
  <c r="C85" i="33" s="1"/>
  <c r="D85" i="33" s="1"/>
  <c r="G85" i="33" s="1"/>
  <c r="B86" i="33"/>
  <c r="C86" i="33"/>
  <c r="D86" i="33" s="1"/>
  <c r="G86" i="33" s="1"/>
  <c r="B87" i="33"/>
  <c r="C87" i="33" s="1"/>
  <c r="D87" i="33" s="1"/>
  <c r="G87" i="33" s="1"/>
  <c r="B88" i="33"/>
  <c r="C88" i="33" s="1"/>
  <c r="D88" i="33" s="1"/>
  <c r="G88" i="33" s="1"/>
  <c r="B89" i="33"/>
  <c r="C89" i="33" s="1"/>
  <c r="D89" i="33" s="1"/>
  <c r="G89" i="33" s="1"/>
  <c r="B91" i="33"/>
  <c r="C91" i="33" s="1"/>
  <c r="D91" i="33" s="1"/>
  <c r="G91" i="33" s="1"/>
  <c r="B92" i="33"/>
  <c r="C92" i="33" s="1"/>
  <c r="D92" i="33" s="1"/>
  <c r="G92" i="33" s="1"/>
  <c r="B93" i="33"/>
  <c r="C93" i="33" s="1"/>
  <c r="D93" i="33" s="1"/>
  <c r="G93" i="33" s="1"/>
  <c r="B94" i="33"/>
  <c r="C94" i="33" s="1"/>
  <c r="D94" i="33" s="1"/>
  <c r="G94" i="33" s="1"/>
  <c r="B95" i="33"/>
  <c r="C95" i="33" s="1"/>
  <c r="D95" i="33" s="1"/>
  <c r="G95" i="33" s="1"/>
  <c r="B96" i="33"/>
  <c r="C96" i="33" s="1"/>
  <c r="D96" i="33" s="1"/>
  <c r="G96" i="33" s="1"/>
  <c r="B97" i="33"/>
  <c r="C97" i="33" s="1"/>
  <c r="D97" i="33" s="1"/>
  <c r="G97" i="33" s="1"/>
  <c r="B98" i="33"/>
  <c r="C98" i="33" s="1"/>
  <c r="D98" i="33" s="1"/>
  <c r="G98" i="33" s="1"/>
  <c r="B99" i="33"/>
  <c r="C99" i="33" s="1"/>
  <c r="D99" i="33" s="1"/>
  <c r="G99" i="33" s="1"/>
  <c r="B100" i="33"/>
  <c r="C100" i="33" s="1"/>
  <c r="D100" i="33" s="1"/>
  <c r="G100" i="33" s="1"/>
  <c r="B101" i="33"/>
  <c r="C101" i="33" s="1"/>
  <c r="D101" i="33" s="1"/>
  <c r="G101" i="33" s="1"/>
  <c r="B102" i="33"/>
  <c r="C102" i="33" s="1"/>
  <c r="D102" i="33" s="1"/>
  <c r="G102" i="33" s="1"/>
  <c r="B103" i="33"/>
  <c r="C103" i="33" s="1"/>
  <c r="D103" i="33" s="1"/>
  <c r="G103" i="33" s="1"/>
  <c r="B104" i="33"/>
  <c r="C104" i="33" s="1"/>
  <c r="D104" i="33" s="1"/>
  <c r="G104" i="33" s="1"/>
  <c r="B105" i="33"/>
  <c r="C105" i="33" s="1"/>
  <c r="D105" i="33" s="1"/>
  <c r="G105" i="33" s="1"/>
  <c r="B106" i="33"/>
  <c r="C106" i="33" s="1"/>
  <c r="D106" i="33" s="1"/>
  <c r="G106" i="33" s="1"/>
  <c r="B108" i="33"/>
  <c r="C108" i="33" s="1"/>
  <c r="D108" i="33" s="1"/>
  <c r="G108" i="33" s="1"/>
  <c r="B109" i="33"/>
  <c r="C109" i="33" s="1"/>
  <c r="D109" i="33" s="1"/>
  <c r="G109" i="33" s="1"/>
  <c r="B110" i="33"/>
  <c r="C110" i="33" s="1"/>
  <c r="D110" i="33" s="1"/>
  <c r="G110" i="33" s="1"/>
  <c r="B111" i="33"/>
  <c r="C111" i="33" s="1"/>
  <c r="D111" i="33" s="1"/>
  <c r="G111" i="33" s="1"/>
  <c r="B112" i="33"/>
  <c r="C112" i="33" s="1"/>
  <c r="D112" i="33" s="1"/>
  <c r="G112" i="33" s="1"/>
  <c r="B113" i="33"/>
  <c r="C113" i="33" s="1"/>
  <c r="D113" i="33" s="1"/>
  <c r="G113" i="33" s="1"/>
  <c r="B114" i="33"/>
  <c r="C114" i="33" s="1"/>
  <c r="D114" i="33" s="1"/>
  <c r="G114" i="33" s="1"/>
  <c r="B115" i="33"/>
  <c r="C115" i="33" s="1"/>
  <c r="D115" i="33" s="1"/>
  <c r="G115" i="33" s="1"/>
  <c r="B116" i="33"/>
  <c r="C116" i="33" s="1"/>
  <c r="D116" i="33" s="1"/>
  <c r="G116" i="33" s="1"/>
  <c r="B117" i="33"/>
  <c r="C117" i="33" s="1"/>
  <c r="D117" i="33" s="1"/>
  <c r="G117" i="33" s="1"/>
  <c r="B118" i="33"/>
  <c r="C118" i="33" s="1"/>
  <c r="D118" i="33" s="1"/>
  <c r="G118" i="33" s="1"/>
  <c r="B119" i="33"/>
  <c r="C119" i="33" s="1"/>
  <c r="D119" i="33" s="1"/>
  <c r="G119" i="33" s="1"/>
  <c r="B120" i="33"/>
  <c r="C120" i="33" s="1"/>
  <c r="D120" i="33" s="1"/>
  <c r="G120" i="33" s="1"/>
  <c r="B121" i="33"/>
  <c r="C121" i="33" s="1"/>
  <c r="D121" i="33" s="1"/>
  <c r="G121" i="33" s="1"/>
  <c r="B122" i="33"/>
  <c r="C122" i="33" s="1"/>
  <c r="D122" i="33" s="1"/>
  <c r="G122" i="33" s="1"/>
  <c r="B123" i="33"/>
  <c r="C123" i="33" s="1"/>
  <c r="D123" i="33" s="1"/>
  <c r="G123" i="33" s="1"/>
  <c r="B124" i="33"/>
  <c r="C124" i="33" s="1"/>
  <c r="D124" i="33" s="1"/>
  <c r="G124" i="33" s="1"/>
  <c r="B125" i="33"/>
  <c r="C125" i="33" s="1"/>
  <c r="D125" i="33" s="1"/>
  <c r="G125" i="33" s="1"/>
  <c r="B126" i="33"/>
  <c r="C126" i="33" s="1"/>
  <c r="D126" i="33" s="1"/>
  <c r="G126" i="33" s="1"/>
  <c r="B127" i="33"/>
  <c r="C127" i="33" s="1"/>
  <c r="D127" i="33" s="1"/>
  <c r="G127" i="33" s="1"/>
  <c r="B128" i="33"/>
  <c r="C128" i="33" s="1"/>
  <c r="D128" i="33" s="1"/>
  <c r="G128" i="33" s="1"/>
  <c r="B129" i="33"/>
  <c r="C129" i="33" s="1"/>
  <c r="D129" i="33" s="1"/>
  <c r="G129" i="33" s="1"/>
  <c r="B130" i="33"/>
  <c r="C130" i="33" s="1"/>
  <c r="D130" i="33" s="1"/>
  <c r="G130" i="33" s="1"/>
  <c r="B131" i="33"/>
  <c r="C131" i="33" s="1"/>
  <c r="D131" i="33" s="1"/>
  <c r="G131" i="33" s="1"/>
  <c r="B132" i="33"/>
  <c r="C132" i="33"/>
  <c r="D132" i="33" s="1"/>
  <c r="G132" i="33" s="1"/>
  <c r="B133" i="33"/>
  <c r="C133" i="33" s="1"/>
  <c r="D133" i="33" s="1"/>
  <c r="G133" i="33" s="1"/>
  <c r="B134" i="33"/>
  <c r="C134" i="33" s="1"/>
  <c r="D134" i="33" s="1"/>
  <c r="G134" i="33" s="1"/>
  <c r="B135" i="33"/>
  <c r="C135" i="33" s="1"/>
  <c r="D135" i="33" s="1"/>
  <c r="G135" i="33" s="1"/>
  <c r="B136" i="33"/>
  <c r="C136" i="33" s="1"/>
  <c r="D136" i="33" s="1"/>
  <c r="G136" i="33" s="1"/>
  <c r="B137" i="33"/>
  <c r="C137" i="33" s="1"/>
  <c r="D137" i="33" s="1"/>
  <c r="G137" i="33" s="1"/>
  <c r="B138" i="33"/>
  <c r="C138" i="33" s="1"/>
  <c r="D138" i="33" s="1"/>
  <c r="G138" i="33" s="1"/>
  <c r="B139" i="33"/>
  <c r="C139" i="33" s="1"/>
  <c r="D139" i="33" s="1"/>
  <c r="G139" i="33" s="1"/>
  <c r="B141" i="33"/>
  <c r="C141" i="33" s="1"/>
  <c r="D141" i="33" s="1"/>
  <c r="G141" i="33" s="1"/>
  <c r="B142" i="33"/>
  <c r="C142" i="33" s="1"/>
  <c r="D142" i="33" s="1"/>
  <c r="G142" i="33" s="1"/>
  <c r="B143" i="33"/>
  <c r="C143" i="33" s="1"/>
  <c r="D143" i="33" s="1"/>
  <c r="G143" i="33" s="1"/>
  <c r="B144" i="33"/>
  <c r="C144" i="33" s="1"/>
  <c r="D144" i="33" s="1"/>
  <c r="G144" i="33" s="1"/>
  <c r="B145" i="33"/>
  <c r="C145" i="33" s="1"/>
  <c r="D145" i="33" s="1"/>
  <c r="G145" i="33" s="1"/>
  <c r="B146" i="33"/>
  <c r="C146" i="33" s="1"/>
  <c r="D146" i="33" s="1"/>
  <c r="G146" i="33" s="1"/>
  <c r="B147" i="33"/>
  <c r="C147" i="33" s="1"/>
  <c r="D147" i="33" s="1"/>
  <c r="G147" i="33" s="1"/>
  <c r="B148" i="33"/>
  <c r="C148" i="33" s="1"/>
  <c r="D148" i="33" s="1"/>
  <c r="G148" i="33" s="1"/>
  <c r="B150" i="33"/>
  <c r="C150" i="33" s="1"/>
  <c r="D150" i="33" s="1"/>
  <c r="G150" i="33" s="1"/>
  <c r="B151" i="33"/>
  <c r="C151" i="33" s="1"/>
  <c r="D151" i="33" s="1"/>
  <c r="G151" i="33" s="1"/>
  <c r="B152" i="33"/>
  <c r="C152" i="33" s="1"/>
  <c r="D152" i="33" s="1"/>
  <c r="G152" i="33" s="1"/>
  <c r="B153" i="33"/>
  <c r="C153" i="33" s="1"/>
  <c r="D153" i="33" s="1"/>
  <c r="G153" i="33" s="1"/>
  <c r="B154" i="33"/>
  <c r="C154" i="33" s="1"/>
  <c r="D154" i="33" s="1"/>
  <c r="G154" i="33" s="1"/>
  <c r="B155" i="33"/>
  <c r="C155" i="33" s="1"/>
  <c r="D155" i="33" s="1"/>
  <c r="G155" i="33" s="1"/>
  <c r="B157" i="33"/>
  <c r="C157" i="33" s="1"/>
  <c r="D157" i="33" s="1"/>
  <c r="G157" i="33" s="1"/>
  <c r="B158" i="33"/>
  <c r="C158" i="33" s="1"/>
  <c r="D158" i="33" s="1"/>
  <c r="G158" i="33" s="1"/>
  <c r="B159" i="33"/>
  <c r="C159" i="33" s="1"/>
  <c r="D159" i="33" s="1"/>
  <c r="G159" i="33" s="1"/>
  <c r="B160" i="33"/>
  <c r="C160" i="33" s="1"/>
  <c r="D160" i="33" s="1"/>
  <c r="G160" i="33" s="1"/>
  <c r="B161" i="33"/>
  <c r="C161" i="33" s="1"/>
  <c r="D161" i="33" s="1"/>
  <c r="G161" i="33" s="1"/>
  <c r="B162" i="33"/>
  <c r="C162" i="33" s="1"/>
  <c r="D162" i="33" s="1"/>
  <c r="G162" i="33" s="1"/>
  <c r="B163" i="33"/>
  <c r="C163" i="33" s="1"/>
  <c r="D163" i="33" s="1"/>
  <c r="G163" i="33" s="1"/>
  <c r="B164" i="33"/>
  <c r="C164" i="33" s="1"/>
  <c r="D164" i="33" s="1"/>
  <c r="G164" i="33" s="1"/>
  <c r="B165" i="33"/>
  <c r="C165" i="33" s="1"/>
  <c r="D165" i="33" s="1"/>
  <c r="G165" i="33" s="1"/>
  <c r="B166" i="33"/>
  <c r="C166" i="33" s="1"/>
  <c r="D166" i="33" s="1"/>
  <c r="G166" i="33" s="1"/>
  <c r="B167" i="33"/>
  <c r="C167" i="33" s="1"/>
  <c r="D167" i="33" s="1"/>
  <c r="G167" i="33" s="1"/>
  <c r="B168" i="33"/>
  <c r="C168" i="33" s="1"/>
  <c r="D168" i="33" s="1"/>
  <c r="G168" i="33" s="1"/>
  <c r="B169" i="33"/>
  <c r="C169" i="33" s="1"/>
  <c r="D169" i="33" s="1"/>
  <c r="G169" i="33" s="1"/>
  <c r="B170" i="33"/>
  <c r="C170" i="33" s="1"/>
  <c r="D170" i="33" s="1"/>
  <c r="G170" i="33" s="1"/>
  <c r="B172" i="33"/>
  <c r="C172" i="33" s="1"/>
  <c r="D172" i="33" s="1"/>
  <c r="G172" i="33" s="1"/>
  <c r="B173" i="33"/>
  <c r="C173" i="33" s="1"/>
  <c r="D173" i="33" s="1"/>
  <c r="G173" i="33" s="1"/>
  <c r="B174" i="33"/>
  <c r="C174" i="33" s="1"/>
  <c r="D174" i="33" s="1"/>
  <c r="G174" i="33" s="1"/>
  <c r="B176" i="33"/>
  <c r="C176" i="33" s="1"/>
  <c r="D176" i="33" s="1"/>
  <c r="G176" i="33" s="1"/>
  <c r="B177" i="33"/>
  <c r="C177" i="33" s="1"/>
  <c r="D177" i="33" s="1"/>
  <c r="G177" i="33" s="1"/>
  <c r="B178" i="33"/>
  <c r="C178" i="33" s="1"/>
  <c r="D178" i="33" s="1"/>
  <c r="G178" i="33" s="1"/>
  <c r="B180" i="33"/>
  <c r="C180" i="33" s="1"/>
  <c r="D180" i="33" s="1"/>
  <c r="G180" i="33" s="1"/>
  <c r="B181" i="33"/>
  <c r="C181" i="33" s="1"/>
  <c r="D181" i="33" s="1"/>
  <c r="G181" i="33" s="1"/>
  <c r="B182" i="33"/>
  <c r="C182" i="33" s="1"/>
  <c r="D182" i="33" s="1"/>
  <c r="G182" i="33" s="1"/>
  <c r="B183" i="33"/>
  <c r="C183" i="33" s="1"/>
  <c r="D183" i="33" s="1"/>
  <c r="G183" i="33" s="1"/>
  <c r="B184" i="33"/>
  <c r="C184" i="33" s="1"/>
  <c r="D184" i="33" s="1"/>
  <c r="G184" i="33" s="1"/>
  <c r="B185" i="33"/>
  <c r="C185" i="33" s="1"/>
  <c r="D185" i="33" s="1"/>
  <c r="G185" i="33" s="1"/>
  <c r="B187" i="33"/>
  <c r="C187" i="33" s="1"/>
  <c r="D187" i="33" s="1"/>
  <c r="G187" i="33" s="1"/>
  <c r="B188" i="33"/>
  <c r="C188" i="33" s="1"/>
  <c r="D188" i="33" s="1"/>
  <c r="G188" i="33" s="1"/>
  <c r="B189" i="33"/>
  <c r="C189" i="33" s="1"/>
  <c r="D189" i="33" s="1"/>
  <c r="G189" i="33" s="1"/>
  <c r="B190" i="33"/>
  <c r="C190" i="33" s="1"/>
  <c r="D190" i="33" s="1"/>
  <c r="G190" i="33" s="1"/>
  <c r="B191" i="33"/>
  <c r="C191" i="33" s="1"/>
  <c r="D191" i="33" s="1"/>
  <c r="G191" i="33" s="1"/>
  <c r="B192" i="33"/>
  <c r="C192" i="33" s="1"/>
  <c r="D192" i="33" s="1"/>
  <c r="G192" i="33" s="1"/>
  <c r="B193" i="33"/>
  <c r="C193" i="33" s="1"/>
  <c r="D193" i="33" s="1"/>
  <c r="G193" i="33" s="1"/>
  <c r="B194" i="33"/>
  <c r="C194" i="33" s="1"/>
  <c r="D194" i="33" s="1"/>
  <c r="G194" i="33" s="1"/>
  <c r="B195" i="33"/>
  <c r="C195" i="33" s="1"/>
  <c r="D195" i="33" s="1"/>
  <c r="G195" i="33" s="1"/>
  <c r="B196" i="33"/>
  <c r="C196" i="33" s="1"/>
  <c r="D196" i="33" s="1"/>
  <c r="G196" i="33" s="1"/>
  <c r="B197" i="33"/>
  <c r="C197" i="33" s="1"/>
  <c r="D197" i="33" s="1"/>
  <c r="G197" i="33" s="1"/>
  <c r="B198" i="33"/>
  <c r="C198" i="33" s="1"/>
  <c r="D198" i="33" s="1"/>
  <c r="G198" i="33" s="1"/>
  <c r="B199" i="33"/>
  <c r="C199" i="33" s="1"/>
  <c r="D199" i="33" s="1"/>
  <c r="G199" i="33" s="1"/>
  <c r="B200" i="33"/>
  <c r="C200" i="33" s="1"/>
  <c r="D200" i="33" s="1"/>
  <c r="G200" i="33" s="1"/>
  <c r="B201" i="33"/>
  <c r="C201" i="33" s="1"/>
  <c r="D201" i="33" s="1"/>
  <c r="G201" i="33" s="1"/>
  <c r="B202" i="33"/>
  <c r="C202" i="33" s="1"/>
  <c r="D202" i="33" s="1"/>
  <c r="G202" i="33" s="1"/>
  <c r="B204" i="33"/>
  <c r="C204" i="33" s="1"/>
  <c r="D204" i="33" s="1"/>
  <c r="G204" i="33" s="1"/>
  <c r="B205" i="33"/>
  <c r="C205" i="33" s="1"/>
  <c r="D205" i="33" s="1"/>
  <c r="G205" i="33" s="1"/>
  <c r="B206" i="33"/>
  <c r="C206" i="33" s="1"/>
  <c r="D206" i="33" s="1"/>
  <c r="G206" i="33" s="1"/>
  <c r="B207" i="33"/>
  <c r="C207" i="33" s="1"/>
  <c r="D207" i="33" s="1"/>
  <c r="G207" i="33" s="1"/>
  <c r="B208" i="33"/>
  <c r="C208" i="33" s="1"/>
  <c r="D208" i="33" s="1"/>
  <c r="G208" i="33" s="1"/>
  <c r="B209" i="33"/>
  <c r="C209" i="33" s="1"/>
  <c r="D209" i="33" s="1"/>
  <c r="G209" i="33" s="1"/>
  <c r="B210" i="33"/>
  <c r="C210" i="33" s="1"/>
  <c r="D210" i="33" s="1"/>
  <c r="G210" i="33" s="1"/>
  <c r="B211" i="33"/>
  <c r="C211" i="33" s="1"/>
  <c r="D211" i="33" s="1"/>
  <c r="G211" i="33" s="1"/>
  <c r="B212" i="33"/>
  <c r="C212" i="33" s="1"/>
  <c r="D212" i="33" s="1"/>
  <c r="G212" i="33" s="1"/>
  <c r="B213" i="33"/>
  <c r="C213" i="33" s="1"/>
  <c r="D213" i="33" s="1"/>
  <c r="G213" i="33" s="1"/>
  <c r="B214" i="33"/>
  <c r="C214" i="33" s="1"/>
  <c r="D214" i="33" s="1"/>
  <c r="G214" i="33" s="1"/>
  <c r="B216" i="33"/>
  <c r="C216" i="33" s="1"/>
  <c r="D216" i="33" s="1"/>
  <c r="G216" i="33" s="1"/>
  <c r="B217" i="33"/>
  <c r="C217" i="33" s="1"/>
  <c r="D217" i="33" s="1"/>
  <c r="G217" i="33" s="1"/>
  <c r="B218" i="33"/>
  <c r="C218" i="33" s="1"/>
  <c r="D218" i="33" s="1"/>
  <c r="G218" i="33" s="1"/>
  <c r="B219" i="33"/>
  <c r="C219" i="33" s="1"/>
  <c r="D219" i="33" s="1"/>
  <c r="G219" i="33" s="1"/>
  <c r="B220" i="33"/>
  <c r="C220" i="33" s="1"/>
  <c r="D220" i="33" s="1"/>
  <c r="G220" i="33" s="1"/>
  <c r="B221" i="33"/>
  <c r="C221" i="33" s="1"/>
  <c r="D221" i="33" s="1"/>
  <c r="G221" i="33" s="1"/>
  <c r="B222" i="33"/>
  <c r="C222" i="33" s="1"/>
  <c r="D222" i="33" s="1"/>
  <c r="G222" i="33" s="1"/>
  <c r="B223" i="33"/>
  <c r="C223" i="33" s="1"/>
  <c r="D223" i="33" s="1"/>
  <c r="G223" i="33" s="1"/>
  <c r="B224" i="33"/>
  <c r="C224" i="33" s="1"/>
  <c r="D224" i="33" s="1"/>
  <c r="G224" i="33" s="1"/>
  <c r="B225" i="33"/>
  <c r="C225" i="33" s="1"/>
  <c r="D225" i="33" s="1"/>
  <c r="G225" i="33" s="1"/>
  <c r="B226" i="33"/>
  <c r="C226" i="33" s="1"/>
  <c r="D226" i="33" s="1"/>
  <c r="G226" i="33" s="1"/>
  <c r="B227" i="33"/>
  <c r="C227" i="33" s="1"/>
  <c r="D227" i="33" s="1"/>
  <c r="G227" i="33" s="1"/>
  <c r="B228" i="33"/>
  <c r="C228" i="33" s="1"/>
  <c r="D228" i="33" s="1"/>
  <c r="G228" i="33" s="1"/>
  <c r="B230" i="33"/>
  <c r="C230" i="33" s="1"/>
  <c r="D230" i="33" s="1"/>
  <c r="G230" i="33" s="1"/>
  <c r="B231" i="33"/>
  <c r="C231" i="33" s="1"/>
  <c r="D231" i="33" s="1"/>
  <c r="G231" i="33" s="1"/>
  <c r="B232" i="33"/>
  <c r="C232" i="33" s="1"/>
  <c r="D232" i="33" s="1"/>
  <c r="G232" i="33" s="1"/>
  <c r="B233" i="33"/>
  <c r="C233" i="33" s="1"/>
  <c r="D233" i="33" s="1"/>
  <c r="G233" i="33" s="1"/>
  <c r="B234" i="33"/>
  <c r="C234" i="33" s="1"/>
  <c r="D234" i="33" s="1"/>
  <c r="G234" i="33" s="1"/>
  <c r="B235" i="33"/>
  <c r="C235" i="33" s="1"/>
  <c r="D235" i="33" s="1"/>
  <c r="G235" i="33" s="1"/>
  <c r="B236" i="33"/>
  <c r="C236" i="33" s="1"/>
  <c r="D236" i="33" s="1"/>
  <c r="G236" i="33" s="1"/>
  <c r="B237" i="33"/>
  <c r="C237" i="33" s="1"/>
  <c r="D237" i="33" s="1"/>
  <c r="G237" i="33" s="1"/>
  <c r="B238" i="33"/>
  <c r="C238" i="33" s="1"/>
  <c r="D238" i="33" s="1"/>
  <c r="G238" i="33" s="1"/>
  <c r="B239" i="33"/>
  <c r="C239" i="33" s="1"/>
  <c r="D239" i="33" s="1"/>
  <c r="G239" i="33" s="1"/>
  <c r="B240" i="33"/>
  <c r="C240" i="33" s="1"/>
  <c r="D240" i="33" s="1"/>
  <c r="G240" i="33" s="1"/>
  <c r="B241" i="33"/>
  <c r="C241" i="33" s="1"/>
  <c r="D241" i="33" s="1"/>
  <c r="G241" i="33" s="1"/>
  <c r="B242" i="33"/>
  <c r="C242" i="33" s="1"/>
  <c r="D242" i="33" s="1"/>
  <c r="G242" i="33" s="1"/>
  <c r="B243" i="33"/>
  <c r="C243" i="33" s="1"/>
  <c r="D243" i="33" s="1"/>
  <c r="G243" i="33" s="1"/>
  <c r="B244" i="33"/>
  <c r="C244" i="33" s="1"/>
  <c r="D244" i="33" s="1"/>
  <c r="G244" i="33" s="1"/>
  <c r="B245" i="33"/>
  <c r="C245" i="33" s="1"/>
  <c r="D245" i="33" s="1"/>
  <c r="G245" i="33" s="1"/>
  <c r="B246" i="33"/>
  <c r="C246" i="33" s="1"/>
  <c r="D246" i="33" s="1"/>
  <c r="G246" i="33" s="1"/>
  <c r="B247" i="33"/>
  <c r="C247" i="33" s="1"/>
  <c r="D247" i="33" s="1"/>
  <c r="G247" i="33" s="1"/>
  <c r="B248" i="33"/>
  <c r="C248" i="33" s="1"/>
  <c r="D248" i="33" s="1"/>
  <c r="G248" i="33" s="1"/>
  <c r="B249" i="33"/>
  <c r="C249" i="33" s="1"/>
  <c r="D249" i="33" s="1"/>
  <c r="G249" i="33" s="1"/>
  <c r="B250" i="33"/>
  <c r="C250" i="33" s="1"/>
  <c r="D250" i="33" s="1"/>
  <c r="G250" i="33" s="1"/>
  <c r="B251" i="33"/>
  <c r="C251" i="33" s="1"/>
  <c r="D251" i="33" s="1"/>
  <c r="G251" i="33" s="1"/>
  <c r="B252" i="33"/>
  <c r="C252" i="33" s="1"/>
  <c r="D252" i="33" s="1"/>
  <c r="G252" i="33" s="1"/>
  <c r="B253" i="33"/>
  <c r="C253" i="33" s="1"/>
  <c r="D253" i="33" s="1"/>
  <c r="G253" i="33" s="1"/>
  <c r="B254" i="33"/>
  <c r="C254" i="33" s="1"/>
  <c r="D254" i="33" s="1"/>
  <c r="G254" i="33" s="1"/>
  <c r="B255" i="33"/>
  <c r="C255" i="33" s="1"/>
  <c r="D255" i="33" s="1"/>
  <c r="G255" i="33" s="1"/>
  <c r="B256" i="33"/>
  <c r="C256" i="33" s="1"/>
  <c r="D256" i="33" s="1"/>
  <c r="G256" i="33" s="1"/>
  <c r="B257" i="33"/>
  <c r="C257" i="33" s="1"/>
  <c r="D257" i="33" s="1"/>
  <c r="G257" i="33" s="1"/>
  <c r="B258" i="33"/>
  <c r="C258" i="33" s="1"/>
  <c r="D258" i="33" s="1"/>
  <c r="G258" i="33" s="1"/>
  <c r="B259" i="33"/>
  <c r="C259" i="33" s="1"/>
  <c r="D259" i="33" s="1"/>
  <c r="G259" i="33" s="1"/>
  <c r="B260" i="33"/>
  <c r="C260" i="33" s="1"/>
  <c r="D260" i="33" s="1"/>
  <c r="G260" i="33" s="1"/>
  <c r="B262" i="33"/>
  <c r="C262" i="33" s="1"/>
  <c r="D262" i="33" s="1"/>
  <c r="G262" i="33" s="1"/>
  <c r="B263" i="33"/>
  <c r="C263" i="33" s="1"/>
  <c r="D263" i="33" s="1"/>
  <c r="G263" i="33" s="1"/>
  <c r="B264" i="33"/>
  <c r="C264" i="33" s="1"/>
  <c r="D264" i="33" s="1"/>
  <c r="G264" i="33" s="1"/>
  <c r="B265" i="33"/>
  <c r="C265" i="33" s="1"/>
  <c r="D265" i="33" s="1"/>
  <c r="G265" i="33" s="1"/>
  <c r="B266" i="33"/>
  <c r="C266" i="33" s="1"/>
  <c r="D266" i="33" s="1"/>
  <c r="G266" i="33" s="1"/>
  <c r="B267" i="33"/>
  <c r="C267" i="33" s="1"/>
  <c r="D267" i="33" s="1"/>
  <c r="G267" i="33" s="1"/>
  <c r="B268" i="33"/>
  <c r="C268" i="33" s="1"/>
  <c r="D268" i="33" s="1"/>
  <c r="G268" i="33" s="1"/>
  <c r="B269" i="33"/>
  <c r="C269" i="33" s="1"/>
  <c r="D269" i="33" s="1"/>
  <c r="G269" i="33" s="1"/>
  <c r="B270" i="33"/>
  <c r="C270" i="33" s="1"/>
  <c r="D270" i="33" s="1"/>
  <c r="G270" i="33" s="1"/>
  <c r="B271" i="33"/>
  <c r="C271" i="33" s="1"/>
  <c r="D271" i="33" s="1"/>
  <c r="G271" i="33" s="1"/>
  <c r="B272" i="33"/>
  <c r="C272" i="33" s="1"/>
  <c r="D272" i="33" s="1"/>
  <c r="G272" i="33" s="1"/>
  <c r="B273" i="33"/>
  <c r="C273" i="33" s="1"/>
  <c r="D273" i="33" s="1"/>
  <c r="G273" i="33" s="1"/>
  <c r="B274" i="33"/>
  <c r="C274" i="33" s="1"/>
  <c r="D274" i="33" s="1"/>
  <c r="G274" i="33" s="1"/>
  <c r="B275" i="33"/>
  <c r="C275" i="33" s="1"/>
  <c r="D275" i="33" s="1"/>
  <c r="G275" i="33" s="1"/>
  <c r="B276" i="33"/>
  <c r="C276" i="33" s="1"/>
  <c r="D276" i="33" s="1"/>
  <c r="G276" i="33" s="1"/>
  <c r="B277" i="33"/>
  <c r="C277" i="33" s="1"/>
  <c r="D277" i="33" s="1"/>
  <c r="G277" i="33" s="1"/>
  <c r="B278" i="33"/>
  <c r="C278" i="33" s="1"/>
  <c r="D278" i="33" s="1"/>
  <c r="G278" i="33" s="1"/>
  <c r="B279" i="33"/>
  <c r="C279" i="33" s="1"/>
  <c r="D279" i="33" s="1"/>
  <c r="G279" i="33" s="1"/>
  <c r="B280" i="33"/>
  <c r="C280" i="33" s="1"/>
  <c r="D280" i="33" s="1"/>
  <c r="G280" i="33" s="1"/>
  <c r="B281" i="33"/>
  <c r="C281" i="33" s="1"/>
  <c r="D281" i="33" s="1"/>
  <c r="G281" i="33" s="1"/>
  <c r="B282" i="33"/>
  <c r="C282" i="33" s="1"/>
  <c r="D282" i="33" s="1"/>
  <c r="G282" i="33" s="1"/>
  <c r="B283" i="33"/>
  <c r="C283" i="33" s="1"/>
  <c r="D283" i="33" s="1"/>
  <c r="G283" i="33" s="1"/>
  <c r="B284" i="33"/>
  <c r="C284" i="33" s="1"/>
  <c r="D284" i="33" s="1"/>
  <c r="G284" i="33" s="1"/>
  <c r="B285" i="33"/>
  <c r="C285" i="33" s="1"/>
  <c r="D285" i="33" s="1"/>
  <c r="G285" i="33" s="1"/>
  <c r="B286" i="33"/>
  <c r="C286" i="33" s="1"/>
  <c r="D286" i="33" s="1"/>
  <c r="G286" i="33" s="1"/>
  <c r="B287" i="33"/>
  <c r="C287" i="33" s="1"/>
  <c r="D287" i="33" s="1"/>
  <c r="G287" i="33" s="1"/>
  <c r="B288" i="33"/>
  <c r="C288" i="33" s="1"/>
  <c r="D288" i="33" s="1"/>
  <c r="G288" i="33" s="1"/>
  <c r="B289" i="33"/>
  <c r="C289" i="33" s="1"/>
  <c r="D289" i="33" s="1"/>
  <c r="G289" i="33" s="1"/>
  <c r="B290" i="33"/>
  <c r="C290" i="33" s="1"/>
  <c r="D290" i="33" s="1"/>
  <c r="G290" i="33" s="1"/>
  <c r="B291" i="33"/>
  <c r="C291" i="33" s="1"/>
  <c r="D291" i="33" s="1"/>
  <c r="G291" i="33" s="1"/>
  <c r="B292" i="33"/>
  <c r="C292" i="33" s="1"/>
  <c r="D292" i="33" s="1"/>
  <c r="G292" i="33" s="1"/>
  <c r="B293" i="33"/>
  <c r="C293" i="33" s="1"/>
  <c r="D293" i="33" s="1"/>
  <c r="G293" i="33" s="1"/>
  <c r="B294" i="33"/>
  <c r="C294" i="33" s="1"/>
  <c r="D294" i="33" s="1"/>
  <c r="G294" i="33" s="1"/>
  <c r="B295" i="33"/>
  <c r="C295" i="33" s="1"/>
  <c r="D295" i="33" s="1"/>
  <c r="G295" i="33" s="1"/>
  <c r="B296" i="33"/>
  <c r="C296" i="33" s="1"/>
  <c r="D296" i="33" s="1"/>
  <c r="G296" i="33" s="1"/>
  <c r="B297" i="33"/>
  <c r="C297" i="33" s="1"/>
  <c r="D297" i="33" s="1"/>
  <c r="G297" i="33" s="1"/>
  <c r="B298" i="33"/>
  <c r="C298" i="33" s="1"/>
  <c r="D298" i="33" s="1"/>
  <c r="G298" i="33" s="1"/>
  <c r="B299" i="33"/>
  <c r="C299" i="33" s="1"/>
  <c r="D299" i="33" s="1"/>
  <c r="G299" i="33" s="1"/>
  <c r="B300" i="33"/>
  <c r="C300" i="33" s="1"/>
  <c r="D300" i="33" s="1"/>
  <c r="G300" i="33" s="1"/>
  <c r="B301" i="33"/>
  <c r="C301" i="33" s="1"/>
  <c r="D301" i="33" s="1"/>
  <c r="G301" i="33" s="1"/>
  <c r="B302" i="33"/>
  <c r="C302" i="33" s="1"/>
  <c r="D302" i="33" s="1"/>
  <c r="G302" i="33" s="1"/>
  <c r="B303" i="33"/>
  <c r="C303" i="33" s="1"/>
  <c r="D303" i="33" s="1"/>
  <c r="G303" i="33" s="1"/>
  <c r="B304" i="33"/>
  <c r="C304" i="33" s="1"/>
  <c r="D304" i="33" s="1"/>
  <c r="G304" i="33" s="1"/>
  <c r="B305" i="33"/>
  <c r="C305" i="33" s="1"/>
  <c r="D305" i="33" s="1"/>
  <c r="G305" i="33" s="1"/>
  <c r="B306" i="33"/>
  <c r="C306" i="33" s="1"/>
  <c r="D306" i="33" s="1"/>
  <c r="G306" i="33" s="1"/>
  <c r="B307" i="33"/>
  <c r="C307" i="33" s="1"/>
  <c r="D307" i="33" s="1"/>
  <c r="G307" i="33" s="1"/>
  <c r="B308" i="33"/>
  <c r="C308" i="33" s="1"/>
  <c r="D308" i="33" s="1"/>
  <c r="G308" i="33" s="1"/>
  <c r="B309" i="33"/>
  <c r="C309" i="33" s="1"/>
  <c r="D309" i="33" s="1"/>
  <c r="G309" i="33" s="1"/>
  <c r="B310" i="33"/>
  <c r="C310" i="33" s="1"/>
  <c r="D310" i="33" s="1"/>
  <c r="G310" i="33" s="1"/>
  <c r="B311" i="33"/>
  <c r="C311" i="33" s="1"/>
  <c r="D311" i="33" s="1"/>
  <c r="G311" i="33" s="1"/>
  <c r="B312" i="33"/>
  <c r="C312" i="33" s="1"/>
  <c r="D312" i="33" s="1"/>
  <c r="G312" i="33" s="1"/>
  <c r="B313" i="33"/>
  <c r="C313" i="33" s="1"/>
  <c r="D313" i="33" s="1"/>
  <c r="G313" i="33" s="1"/>
  <c r="B314" i="33"/>
  <c r="C314" i="33" s="1"/>
  <c r="D314" i="33" s="1"/>
  <c r="G314" i="33" s="1"/>
  <c r="B315" i="33"/>
  <c r="C315" i="33" s="1"/>
  <c r="D315" i="33" s="1"/>
  <c r="G315" i="33" s="1"/>
  <c r="B316" i="33"/>
  <c r="C316" i="33" s="1"/>
  <c r="D316" i="33" s="1"/>
  <c r="G316" i="33" s="1"/>
  <c r="B317" i="33"/>
  <c r="C317" i="33" s="1"/>
  <c r="D317" i="33" s="1"/>
  <c r="G317" i="33" s="1"/>
  <c r="B320" i="33"/>
  <c r="C320" i="33" s="1"/>
  <c r="D320" i="33" s="1"/>
  <c r="G320" i="33" s="1"/>
  <c r="B321" i="33"/>
  <c r="C321" i="33" s="1"/>
  <c r="D321" i="33" s="1"/>
  <c r="G321" i="33" s="1"/>
  <c r="B322" i="33"/>
  <c r="C322" i="33" s="1"/>
  <c r="D322" i="33" s="1"/>
  <c r="G322" i="33" s="1"/>
  <c r="B323" i="33"/>
  <c r="C323" i="33" s="1"/>
  <c r="D323" i="33"/>
  <c r="G323" i="33" s="1"/>
  <c r="B324" i="33"/>
  <c r="C324" i="33" s="1"/>
  <c r="D324" i="33" s="1"/>
  <c r="G324" i="33" s="1"/>
  <c r="B325" i="33"/>
  <c r="C325" i="33" s="1"/>
  <c r="D325" i="33" s="1"/>
  <c r="G325" i="33" s="1"/>
  <c r="B326" i="33"/>
  <c r="C326" i="33" s="1"/>
  <c r="D326" i="33" s="1"/>
  <c r="G326" i="33" s="1"/>
  <c r="B327" i="33"/>
  <c r="C327" i="33" s="1"/>
  <c r="D327" i="33" s="1"/>
  <c r="G327" i="33" s="1"/>
  <c r="B328" i="33"/>
  <c r="C328" i="33" s="1"/>
  <c r="D328" i="33" s="1"/>
  <c r="G328" i="33" s="1"/>
  <c r="B329" i="33"/>
  <c r="C329" i="33" s="1"/>
  <c r="D329" i="33" s="1"/>
  <c r="G329" i="33" s="1"/>
  <c r="B330" i="33"/>
  <c r="C330" i="33" s="1"/>
  <c r="D330" i="33" s="1"/>
  <c r="G330" i="33" s="1"/>
  <c r="B331" i="33"/>
  <c r="C331" i="33" s="1"/>
  <c r="D331" i="33" s="1"/>
  <c r="G331" i="33" s="1"/>
  <c r="B332" i="33"/>
  <c r="C332" i="33" s="1"/>
  <c r="D332" i="33" s="1"/>
  <c r="G332" i="33" s="1"/>
  <c r="B333" i="33"/>
  <c r="C333" i="33" s="1"/>
  <c r="D333" i="33" s="1"/>
  <c r="G333" i="33" s="1"/>
  <c r="B334" i="33"/>
  <c r="C334" i="33" s="1"/>
  <c r="D334" i="33" s="1"/>
  <c r="G334" i="33" s="1"/>
  <c r="B335" i="33"/>
  <c r="C335" i="33" s="1"/>
  <c r="D335" i="33" s="1"/>
  <c r="G335" i="33" s="1"/>
  <c r="B336" i="33"/>
  <c r="C336" i="33" s="1"/>
  <c r="D336" i="33" s="1"/>
  <c r="G336" i="33" s="1"/>
  <c r="B337" i="33"/>
  <c r="C337" i="33" s="1"/>
  <c r="D337" i="33" s="1"/>
  <c r="G337" i="33" s="1"/>
  <c r="B338" i="33"/>
  <c r="C338" i="33" s="1"/>
  <c r="D338" i="33" s="1"/>
  <c r="G338" i="33" s="1"/>
  <c r="B339" i="33"/>
  <c r="C339" i="33" s="1"/>
  <c r="D339" i="33" s="1"/>
  <c r="G339" i="33" s="1"/>
  <c r="B340" i="33"/>
  <c r="C340" i="33" s="1"/>
  <c r="D340" i="33" s="1"/>
  <c r="G340" i="33" s="1"/>
  <c r="B341" i="33"/>
  <c r="C341" i="33" s="1"/>
  <c r="D341" i="33" s="1"/>
  <c r="G341" i="33" s="1"/>
  <c r="B342" i="33"/>
  <c r="C342" i="33" s="1"/>
  <c r="D342" i="33" s="1"/>
  <c r="G342" i="33" s="1"/>
  <c r="B343" i="33"/>
  <c r="C343" i="33" s="1"/>
  <c r="D343" i="33" s="1"/>
  <c r="G343" i="33" s="1"/>
  <c r="B344" i="33"/>
  <c r="C344" i="33" s="1"/>
  <c r="D344" i="33" s="1"/>
  <c r="G344" i="33" s="1"/>
  <c r="B345" i="33"/>
  <c r="C345" i="33" s="1"/>
  <c r="D345" i="33" s="1"/>
  <c r="G345" i="33" s="1"/>
  <c r="B346" i="33"/>
  <c r="C346" i="33" s="1"/>
  <c r="D346" i="33" s="1"/>
  <c r="G346" i="33" s="1"/>
  <c r="B347" i="33"/>
  <c r="C347" i="33" s="1"/>
  <c r="D347" i="33" s="1"/>
  <c r="G347" i="33" s="1"/>
  <c r="B348" i="33"/>
  <c r="C348" i="33" s="1"/>
  <c r="D348" i="33" s="1"/>
  <c r="G348" i="33" s="1"/>
  <c r="B349" i="33"/>
  <c r="C349" i="33" s="1"/>
  <c r="D349" i="33" s="1"/>
  <c r="G349" i="33" s="1"/>
  <c r="B350" i="33"/>
  <c r="C350" i="33" s="1"/>
  <c r="D350" i="33" s="1"/>
  <c r="G350" i="33" s="1"/>
  <c r="B351" i="33"/>
  <c r="C351" i="33" s="1"/>
  <c r="D351" i="33" s="1"/>
  <c r="G351" i="33" s="1"/>
  <c r="B352" i="33"/>
  <c r="C352" i="33" s="1"/>
  <c r="D352" i="33" s="1"/>
  <c r="G352" i="33" s="1"/>
  <c r="B353" i="33"/>
  <c r="C353" i="33" s="1"/>
  <c r="D353" i="33" s="1"/>
  <c r="G353" i="33" s="1"/>
  <c r="B354" i="33"/>
  <c r="C354" i="33" s="1"/>
  <c r="D354" i="33" s="1"/>
  <c r="G354" i="33" s="1"/>
  <c r="B355" i="33"/>
  <c r="C355" i="33" s="1"/>
  <c r="D355" i="33" s="1"/>
  <c r="G355" i="33" s="1"/>
  <c r="B356" i="33"/>
  <c r="C356" i="33" s="1"/>
  <c r="D356" i="33" s="1"/>
  <c r="G356" i="33" s="1"/>
  <c r="B357" i="33"/>
  <c r="C357" i="33" s="1"/>
  <c r="D357" i="33" s="1"/>
  <c r="G357" i="33" s="1"/>
  <c r="B358" i="33"/>
  <c r="C358" i="33" s="1"/>
  <c r="D358" i="33" s="1"/>
  <c r="G358" i="33" s="1"/>
  <c r="B359" i="33"/>
  <c r="C359" i="33" s="1"/>
  <c r="D359" i="33" s="1"/>
  <c r="G359" i="33" s="1"/>
  <c r="B360" i="33"/>
  <c r="C360" i="33" s="1"/>
  <c r="D360" i="33" s="1"/>
  <c r="G360" i="33" s="1"/>
  <c r="B361" i="33"/>
  <c r="C361" i="33" s="1"/>
  <c r="D361" i="33" s="1"/>
  <c r="G361" i="33" s="1"/>
  <c r="B362" i="33"/>
  <c r="C362" i="33" s="1"/>
  <c r="D362" i="33" s="1"/>
  <c r="G362" i="33" s="1"/>
  <c r="B363" i="33"/>
  <c r="C363" i="33" s="1"/>
  <c r="D363" i="33" s="1"/>
  <c r="G363" i="33" s="1"/>
  <c r="B364" i="33"/>
  <c r="C364" i="33" s="1"/>
  <c r="D364" i="33" s="1"/>
  <c r="G364" i="33" s="1"/>
  <c r="B365" i="33"/>
  <c r="C365" i="33" s="1"/>
  <c r="D365" i="33" s="1"/>
  <c r="G365" i="33" s="1"/>
  <c r="B366" i="33"/>
  <c r="C366" i="33" s="1"/>
  <c r="D366" i="33" s="1"/>
  <c r="G366" i="33" s="1"/>
  <c r="B367" i="33"/>
  <c r="C367" i="33" s="1"/>
  <c r="D367" i="33" s="1"/>
  <c r="G367" i="33" s="1"/>
  <c r="B368" i="33"/>
  <c r="C368" i="33" s="1"/>
  <c r="D368" i="33" s="1"/>
  <c r="G368" i="33" s="1"/>
  <c r="B369" i="33"/>
  <c r="C369" i="33" s="1"/>
  <c r="D369" i="33" s="1"/>
  <c r="G369" i="33" s="1"/>
  <c r="B370" i="33"/>
  <c r="C370" i="33" s="1"/>
  <c r="D370" i="33" s="1"/>
  <c r="G370" i="33" s="1"/>
  <c r="B371" i="33"/>
  <c r="C371" i="33" s="1"/>
  <c r="D371" i="33" s="1"/>
  <c r="G371" i="33" s="1"/>
  <c r="B372" i="33"/>
  <c r="C372" i="33" s="1"/>
  <c r="D372" i="33" s="1"/>
  <c r="G372" i="33" s="1"/>
  <c r="B373" i="33"/>
  <c r="C373" i="33" s="1"/>
  <c r="D373" i="33" s="1"/>
  <c r="G373" i="33" s="1"/>
  <c r="B374" i="33"/>
  <c r="C374" i="33" s="1"/>
  <c r="D374" i="33" s="1"/>
  <c r="G374" i="33" s="1"/>
  <c r="B375" i="33"/>
  <c r="C375" i="33" s="1"/>
  <c r="D375" i="33" s="1"/>
  <c r="G375" i="33" s="1"/>
  <c r="B376" i="33"/>
  <c r="C376" i="33" s="1"/>
  <c r="D376" i="33" s="1"/>
  <c r="G376" i="33" s="1"/>
  <c r="B377" i="33"/>
  <c r="C377" i="33" s="1"/>
  <c r="D377" i="33" s="1"/>
  <c r="G377" i="33" s="1"/>
  <c r="B379" i="33"/>
  <c r="C379" i="33" s="1"/>
  <c r="D379" i="33" s="1"/>
  <c r="G379" i="33" s="1"/>
  <c r="B380" i="33"/>
  <c r="C380" i="33" s="1"/>
  <c r="D380" i="33" s="1"/>
  <c r="G380" i="33" s="1"/>
  <c r="B381" i="33"/>
  <c r="C381" i="33" s="1"/>
  <c r="D381" i="33" s="1"/>
  <c r="G381" i="33" s="1"/>
  <c r="B382" i="33"/>
  <c r="C382" i="33" s="1"/>
  <c r="D382" i="33" s="1"/>
  <c r="G382" i="33" s="1"/>
  <c r="B383" i="33"/>
  <c r="C383" i="33" s="1"/>
  <c r="D383" i="33" s="1"/>
  <c r="G383" i="33" s="1"/>
  <c r="B384" i="33"/>
  <c r="C384" i="33" s="1"/>
  <c r="D384" i="33" s="1"/>
  <c r="G384" i="33" s="1"/>
  <c r="B385" i="33"/>
  <c r="C385" i="33" s="1"/>
  <c r="D385" i="33" s="1"/>
  <c r="G385" i="33" s="1"/>
  <c r="B386" i="33"/>
  <c r="C386" i="33" s="1"/>
  <c r="D386" i="33" s="1"/>
  <c r="G386" i="33" s="1"/>
  <c r="B387" i="33"/>
  <c r="C387" i="33" s="1"/>
  <c r="D387" i="33" s="1"/>
  <c r="G387" i="33" s="1"/>
  <c r="B388" i="33"/>
  <c r="C388" i="33" s="1"/>
  <c r="D388" i="33" s="1"/>
  <c r="G388" i="33" s="1"/>
  <c r="B389" i="33"/>
  <c r="C389" i="33" s="1"/>
  <c r="D389" i="33" s="1"/>
  <c r="G389" i="33" s="1"/>
  <c r="B390" i="33"/>
  <c r="C390" i="33" s="1"/>
  <c r="D390" i="33" s="1"/>
  <c r="G390" i="33" s="1"/>
  <c r="B391" i="33"/>
  <c r="C391" i="33" s="1"/>
  <c r="D391" i="33" s="1"/>
  <c r="G391" i="33" s="1"/>
  <c r="B392" i="33"/>
  <c r="C392" i="33" s="1"/>
  <c r="D392" i="33" s="1"/>
  <c r="G392" i="33" s="1"/>
  <c r="B394" i="33"/>
  <c r="C394" i="33" s="1"/>
  <c r="D394" i="33" s="1"/>
  <c r="G394" i="33" s="1"/>
  <c r="B395" i="33"/>
  <c r="C395" i="33" s="1"/>
  <c r="D395" i="33" s="1"/>
  <c r="G395" i="33" s="1"/>
  <c r="B396" i="33"/>
  <c r="C396" i="33" s="1"/>
  <c r="D396" i="33" s="1"/>
  <c r="G396" i="33" s="1"/>
  <c r="B397" i="33"/>
  <c r="C397" i="33" s="1"/>
  <c r="D397" i="33" s="1"/>
  <c r="G397" i="33" s="1"/>
  <c r="B398" i="33"/>
  <c r="C398" i="33" s="1"/>
  <c r="D398" i="33" s="1"/>
  <c r="G398" i="33" s="1"/>
  <c r="B399" i="33"/>
  <c r="C399" i="33" s="1"/>
  <c r="D399" i="33" s="1"/>
  <c r="G399" i="33" s="1"/>
  <c r="B400" i="33"/>
  <c r="C400" i="33" s="1"/>
  <c r="D400" i="33" s="1"/>
  <c r="G400" i="33" s="1"/>
  <c r="B401" i="33"/>
  <c r="C401" i="33" s="1"/>
  <c r="D401" i="33" s="1"/>
  <c r="G401" i="33" s="1"/>
  <c r="B402" i="33"/>
  <c r="C402" i="33" s="1"/>
  <c r="D402" i="33" s="1"/>
  <c r="G402" i="33" s="1"/>
  <c r="B403" i="33"/>
  <c r="C403" i="33" s="1"/>
  <c r="D403" i="33" s="1"/>
  <c r="G403" i="33" s="1"/>
  <c r="B404" i="33"/>
  <c r="C404" i="33" s="1"/>
  <c r="D404" i="33" s="1"/>
  <c r="G404" i="33" s="1"/>
  <c r="B405" i="33"/>
  <c r="C405" i="33" s="1"/>
  <c r="D405" i="33" s="1"/>
  <c r="G405" i="33" s="1"/>
  <c r="B406" i="33"/>
  <c r="C406" i="33" s="1"/>
  <c r="D406" i="33" s="1"/>
  <c r="G406" i="33" s="1"/>
  <c r="B407" i="33"/>
  <c r="C407" i="33" s="1"/>
  <c r="D407" i="33" s="1"/>
  <c r="G407" i="33" s="1"/>
  <c r="B408" i="33"/>
  <c r="C408" i="33" s="1"/>
  <c r="D408" i="33" s="1"/>
  <c r="G408" i="33" s="1"/>
  <c r="B411" i="33"/>
  <c r="C411" i="33" s="1"/>
  <c r="D411" i="33" s="1"/>
  <c r="G411" i="33" s="1"/>
  <c r="B412" i="33"/>
  <c r="C412" i="33" s="1"/>
  <c r="D412" i="33" s="1"/>
  <c r="G412" i="33" s="1"/>
  <c r="B413" i="33"/>
  <c r="C413" i="33" s="1"/>
  <c r="D413" i="33" s="1"/>
  <c r="G413" i="33" s="1"/>
  <c r="B414" i="33"/>
  <c r="C414" i="33" s="1"/>
  <c r="D414" i="33" s="1"/>
  <c r="G414" i="33" s="1"/>
  <c r="B415" i="33"/>
  <c r="C415" i="33" s="1"/>
  <c r="D415" i="33" s="1"/>
  <c r="G415" i="33" s="1"/>
  <c r="B416" i="33"/>
  <c r="C416" i="33" s="1"/>
  <c r="D416" i="33" s="1"/>
  <c r="G416" i="33" s="1"/>
  <c r="B417" i="33"/>
  <c r="C417" i="33" s="1"/>
  <c r="D417" i="33" s="1"/>
  <c r="G417" i="33" s="1"/>
  <c r="B418" i="33"/>
  <c r="C418" i="33" s="1"/>
  <c r="D418" i="33" s="1"/>
  <c r="G418" i="33" s="1"/>
  <c r="B419" i="33"/>
  <c r="C419" i="33" s="1"/>
  <c r="D419" i="33" s="1"/>
  <c r="G419" i="33" s="1"/>
  <c r="B420" i="33"/>
  <c r="C420" i="33" s="1"/>
  <c r="D420" i="33" s="1"/>
  <c r="G420" i="33" s="1"/>
  <c r="B421" i="33"/>
  <c r="C421" i="33" s="1"/>
  <c r="D421" i="33" s="1"/>
  <c r="G421" i="33" s="1"/>
  <c r="B422" i="33"/>
  <c r="C422" i="33" s="1"/>
  <c r="D422" i="33" s="1"/>
  <c r="G422" i="33" s="1"/>
  <c r="B423" i="33"/>
  <c r="C423" i="33" s="1"/>
  <c r="D423" i="33" s="1"/>
  <c r="G423" i="33" s="1"/>
  <c r="B424" i="33"/>
  <c r="C424" i="33" s="1"/>
  <c r="D424" i="33" s="1"/>
  <c r="G424" i="33" s="1"/>
  <c r="B425" i="33"/>
  <c r="C425" i="33" s="1"/>
  <c r="D425" i="33"/>
  <c r="G425" i="33" s="1"/>
  <c r="B426" i="33"/>
  <c r="C426" i="33" s="1"/>
  <c r="D426" i="33" s="1"/>
  <c r="G426" i="33" s="1"/>
  <c r="B427" i="33"/>
  <c r="C427" i="33" s="1"/>
  <c r="D427" i="33" s="1"/>
  <c r="G427" i="33" s="1"/>
  <c r="B428" i="33"/>
  <c r="C428" i="33" s="1"/>
  <c r="D428" i="33" s="1"/>
  <c r="G428" i="33" s="1"/>
  <c r="B429" i="33"/>
  <c r="C429" i="33" s="1"/>
  <c r="D429" i="33" s="1"/>
  <c r="G429" i="33" s="1"/>
  <c r="B430" i="33"/>
  <c r="C430" i="33" s="1"/>
  <c r="D430" i="33" s="1"/>
  <c r="G430" i="33" s="1"/>
  <c r="B431" i="33"/>
  <c r="C431" i="33" s="1"/>
  <c r="D431" i="33" s="1"/>
  <c r="G431" i="33" s="1"/>
  <c r="B432" i="33"/>
  <c r="C432" i="33" s="1"/>
  <c r="D432" i="33" s="1"/>
  <c r="G432" i="33" s="1"/>
  <c r="B433" i="33"/>
  <c r="C433" i="33" s="1"/>
  <c r="D433" i="33" s="1"/>
  <c r="G433" i="33" s="1"/>
  <c r="B434" i="33"/>
  <c r="C434" i="33" s="1"/>
  <c r="D434" i="33" s="1"/>
  <c r="G434" i="33" s="1"/>
  <c r="B435" i="33"/>
  <c r="C435" i="33" s="1"/>
  <c r="D435" i="33" s="1"/>
  <c r="G435" i="33" s="1"/>
  <c r="B436" i="33"/>
  <c r="C436" i="33" s="1"/>
  <c r="D436" i="33" s="1"/>
  <c r="G436" i="33" s="1"/>
  <c r="B437" i="33"/>
  <c r="C437" i="33" s="1"/>
  <c r="D437" i="33" s="1"/>
  <c r="G437" i="33" s="1"/>
  <c r="B438" i="33"/>
  <c r="C438" i="33" s="1"/>
  <c r="D438" i="33" s="1"/>
  <c r="G438" i="33" s="1"/>
  <c r="B439" i="33"/>
  <c r="C439" i="33" s="1"/>
  <c r="D439" i="33" s="1"/>
  <c r="G439" i="33" s="1"/>
  <c r="B440" i="33"/>
  <c r="C440" i="33" s="1"/>
  <c r="D440" i="33" s="1"/>
  <c r="G440" i="33" s="1"/>
  <c r="B442" i="33"/>
  <c r="C442" i="33" s="1"/>
  <c r="D442" i="33" s="1"/>
  <c r="G442" i="33" s="1"/>
  <c r="B443" i="33"/>
  <c r="C443" i="33" s="1"/>
  <c r="D443" i="33" s="1"/>
  <c r="G443" i="33" s="1"/>
  <c r="B444" i="33"/>
  <c r="C444" i="33" s="1"/>
  <c r="D444" i="33" s="1"/>
  <c r="G444" i="33" s="1"/>
  <c r="B445" i="33"/>
  <c r="C445" i="33" s="1"/>
  <c r="D445" i="33" s="1"/>
  <c r="G445" i="33" s="1"/>
  <c r="B446" i="33"/>
  <c r="C446" i="33" s="1"/>
  <c r="D446" i="33"/>
  <c r="G446" i="33" s="1"/>
  <c r="B447" i="33"/>
  <c r="C447" i="33" s="1"/>
  <c r="D447" i="33" s="1"/>
  <c r="G447" i="33" s="1"/>
  <c r="B448" i="33"/>
  <c r="C448" i="33" s="1"/>
  <c r="D448" i="33" s="1"/>
  <c r="G448" i="33" s="1"/>
  <c r="B449" i="33"/>
  <c r="C449" i="33" s="1"/>
  <c r="D449" i="33" s="1"/>
  <c r="G449" i="33" s="1"/>
  <c r="B450" i="33"/>
  <c r="C450" i="33" s="1"/>
  <c r="D450" i="33" s="1"/>
  <c r="G450" i="33" s="1"/>
  <c r="B451" i="33"/>
  <c r="C451" i="33" s="1"/>
  <c r="D451" i="33" s="1"/>
  <c r="G451" i="33" s="1"/>
  <c r="B452" i="33"/>
  <c r="C452" i="33" s="1"/>
  <c r="D452" i="33" s="1"/>
  <c r="G452" i="33" s="1"/>
  <c r="B453" i="33"/>
  <c r="C453" i="33" s="1"/>
  <c r="D453" i="33" s="1"/>
  <c r="G453" i="33" s="1"/>
  <c r="B454" i="33"/>
  <c r="C454" i="33" s="1"/>
  <c r="D454" i="33" s="1"/>
  <c r="G454" i="33" s="1"/>
  <c r="B455" i="33"/>
  <c r="C455" i="33" s="1"/>
  <c r="D455" i="33" s="1"/>
  <c r="G455" i="33" s="1"/>
  <c r="B456" i="33"/>
  <c r="C456" i="33" s="1"/>
  <c r="D456" i="33" s="1"/>
  <c r="G456" i="33" s="1"/>
  <c r="B457" i="33"/>
  <c r="C457" i="33" s="1"/>
  <c r="D457" i="33" s="1"/>
  <c r="G457" i="33" s="1"/>
  <c r="B458" i="33"/>
  <c r="C458" i="33" s="1"/>
  <c r="D458" i="33" s="1"/>
  <c r="G458" i="33" s="1"/>
  <c r="B459" i="33"/>
  <c r="C459" i="33" s="1"/>
  <c r="D459" i="33" s="1"/>
  <c r="G459" i="33" s="1"/>
  <c r="B460" i="33"/>
  <c r="C460" i="33" s="1"/>
  <c r="D460" i="33" s="1"/>
  <c r="G460" i="33" s="1"/>
  <c r="B461" i="33"/>
  <c r="C461" i="33" s="1"/>
  <c r="D461" i="33" s="1"/>
  <c r="G461" i="33" s="1"/>
  <c r="B462" i="33"/>
  <c r="C462" i="33" s="1"/>
  <c r="D462" i="33" s="1"/>
  <c r="G462" i="33" s="1"/>
  <c r="B463" i="33"/>
  <c r="C463" i="33" s="1"/>
  <c r="D463" i="33" s="1"/>
  <c r="G463" i="33" s="1"/>
  <c r="B464" i="33"/>
  <c r="C464" i="33" s="1"/>
  <c r="D464" i="33" s="1"/>
  <c r="G464" i="33" s="1"/>
  <c r="B465" i="33"/>
  <c r="C465" i="33" s="1"/>
  <c r="D465" i="33" s="1"/>
  <c r="G465" i="33" s="1"/>
  <c r="B466" i="33"/>
  <c r="C466" i="33" s="1"/>
  <c r="D466" i="33" s="1"/>
  <c r="G466" i="33" s="1"/>
  <c r="B467" i="33"/>
  <c r="C467" i="33" s="1"/>
  <c r="D467" i="33" s="1"/>
  <c r="G467" i="33" s="1"/>
  <c r="B468" i="33"/>
  <c r="C468" i="33" s="1"/>
  <c r="D468" i="33" s="1"/>
  <c r="G468" i="33" s="1"/>
  <c r="B469" i="33"/>
  <c r="C469" i="33" s="1"/>
  <c r="D469" i="33" s="1"/>
  <c r="G469" i="33" s="1"/>
  <c r="B470" i="33"/>
  <c r="C470" i="33" s="1"/>
  <c r="D470" i="33"/>
  <c r="G470" i="33" s="1"/>
  <c r="B471" i="33"/>
  <c r="C471" i="33" s="1"/>
  <c r="D471" i="33" s="1"/>
  <c r="G471" i="33" s="1"/>
  <c r="B472" i="33"/>
  <c r="C472" i="33" s="1"/>
  <c r="D472" i="33" s="1"/>
  <c r="G472" i="33" s="1"/>
  <c r="B473" i="33"/>
  <c r="C473" i="33" s="1"/>
  <c r="D473" i="33" s="1"/>
  <c r="G473" i="33" s="1"/>
  <c r="B474" i="33"/>
  <c r="C474" i="33" s="1"/>
  <c r="D474" i="33" s="1"/>
  <c r="G474" i="33" s="1"/>
  <c r="B475" i="33"/>
  <c r="C475" i="33" s="1"/>
  <c r="D475" i="33" s="1"/>
  <c r="G475" i="33" s="1"/>
  <c r="B476" i="33"/>
  <c r="C476" i="33" s="1"/>
  <c r="D476" i="33" s="1"/>
  <c r="G476" i="33" s="1"/>
  <c r="B477" i="33"/>
  <c r="C477" i="33" s="1"/>
  <c r="D477" i="33" s="1"/>
  <c r="G477" i="33" s="1"/>
  <c r="B478" i="33"/>
  <c r="C478" i="33" s="1"/>
  <c r="D478" i="33" s="1"/>
  <c r="G478" i="33" s="1"/>
  <c r="B479" i="33"/>
  <c r="C479" i="33" s="1"/>
  <c r="D479" i="33" s="1"/>
  <c r="G479" i="33" s="1"/>
  <c r="B481" i="33"/>
  <c r="C481" i="33" s="1"/>
  <c r="D481" i="33" s="1"/>
  <c r="G481" i="33" s="1"/>
  <c r="B482" i="33"/>
  <c r="C482" i="33" s="1"/>
  <c r="D482" i="33" s="1"/>
  <c r="G482" i="33" s="1"/>
  <c r="B483" i="33"/>
  <c r="C483" i="33" s="1"/>
  <c r="D483" i="33" s="1"/>
  <c r="G483" i="33" s="1"/>
  <c r="B484" i="33"/>
  <c r="C484" i="33" s="1"/>
  <c r="D484" i="33" s="1"/>
  <c r="G484" i="33" s="1"/>
  <c r="B485" i="33"/>
  <c r="C485" i="33" s="1"/>
  <c r="D485" i="33" s="1"/>
  <c r="G485" i="33" s="1"/>
  <c r="B486" i="33"/>
  <c r="C486" i="33" s="1"/>
  <c r="D486" i="33" s="1"/>
  <c r="G486" i="33" s="1"/>
  <c r="B487" i="33"/>
  <c r="C487" i="33" s="1"/>
  <c r="D487" i="33" s="1"/>
  <c r="G487" i="33" s="1"/>
  <c r="B488" i="33"/>
  <c r="C488" i="33" s="1"/>
  <c r="D488" i="33" s="1"/>
  <c r="G488" i="33" s="1"/>
  <c r="B489" i="33"/>
  <c r="C489" i="33" s="1"/>
  <c r="D489" i="33" s="1"/>
  <c r="G489" i="33" s="1"/>
  <c r="B490" i="33"/>
  <c r="C490" i="33" s="1"/>
  <c r="D490" i="33" s="1"/>
  <c r="G490" i="33" s="1"/>
  <c r="B491" i="33"/>
  <c r="C491" i="33" s="1"/>
  <c r="D491" i="33"/>
  <c r="G491" i="33" s="1"/>
  <c r="B492" i="33"/>
  <c r="C492" i="33" s="1"/>
  <c r="D492" i="33" s="1"/>
  <c r="G492" i="33" s="1"/>
  <c r="B493" i="33"/>
  <c r="C493" i="33" s="1"/>
  <c r="D493" i="33" s="1"/>
  <c r="G493" i="33" s="1"/>
  <c r="B494" i="33"/>
  <c r="C494" i="33" s="1"/>
  <c r="D494" i="33"/>
  <c r="G494" i="33" s="1"/>
  <c r="B495" i="33"/>
  <c r="C495" i="33" s="1"/>
  <c r="D495" i="33" s="1"/>
  <c r="G495" i="33" s="1"/>
  <c r="B496" i="33"/>
  <c r="C496" i="33" s="1"/>
  <c r="D496" i="33" s="1"/>
  <c r="G496" i="33" s="1"/>
  <c r="B497" i="33"/>
  <c r="C497" i="33" s="1"/>
  <c r="D497" i="33" s="1"/>
  <c r="G497" i="33" s="1"/>
  <c r="B498" i="33"/>
  <c r="C498" i="33" s="1"/>
  <c r="D498" i="33" s="1"/>
  <c r="G498" i="33" s="1"/>
  <c r="B500" i="33"/>
  <c r="C500" i="33" s="1"/>
  <c r="D500" i="33" s="1"/>
  <c r="G500" i="33" s="1"/>
  <c r="B501" i="33"/>
  <c r="C501" i="33" s="1"/>
  <c r="D501" i="33" s="1"/>
  <c r="G501" i="33" s="1"/>
  <c r="B502" i="33"/>
  <c r="C502" i="33" s="1"/>
  <c r="D502" i="33" s="1"/>
  <c r="G502" i="33" s="1"/>
  <c r="B503" i="33"/>
  <c r="C503" i="33" s="1"/>
  <c r="D503" i="33" s="1"/>
  <c r="G503" i="33" s="1"/>
  <c r="B505" i="33"/>
  <c r="C505" i="33" s="1"/>
  <c r="D505" i="33" s="1"/>
  <c r="G505" i="33" s="1"/>
  <c r="B506" i="33"/>
  <c r="C506" i="33" s="1"/>
  <c r="D506" i="33"/>
  <c r="G506" i="33" s="1"/>
  <c r="B507" i="33"/>
  <c r="C507" i="33" s="1"/>
  <c r="D507" i="33" s="1"/>
  <c r="G507" i="33" s="1"/>
  <c r="B508" i="33"/>
  <c r="C508" i="33" s="1"/>
  <c r="D508" i="33" s="1"/>
  <c r="G508" i="33" s="1"/>
  <c r="B509" i="33"/>
  <c r="C509" i="33" s="1"/>
  <c r="D509" i="33" s="1"/>
  <c r="G509" i="33" s="1"/>
  <c r="B510" i="33"/>
  <c r="C510" i="33" s="1"/>
  <c r="D510" i="33" s="1"/>
  <c r="G510" i="33" s="1"/>
  <c r="B511" i="33"/>
  <c r="C511" i="33" s="1"/>
  <c r="D511" i="33" s="1"/>
  <c r="G511" i="33" s="1"/>
  <c r="B512" i="33"/>
  <c r="C512" i="33" s="1"/>
  <c r="D512" i="33" s="1"/>
  <c r="G512" i="33" s="1"/>
  <c r="B513" i="33"/>
  <c r="C513" i="33" s="1"/>
  <c r="D513" i="33" s="1"/>
  <c r="G513" i="33" s="1"/>
  <c r="B514" i="33"/>
  <c r="C514" i="33" s="1"/>
  <c r="D514" i="33" s="1"/>
  <c r="G514" i="33" s="1"/>
  <c r="B515" i="33"/>
  <c r="C515" i="33" s="1"/>
  <c r="D515" i="33" s="1"/>
  <c r="G515" i="33" s="1"/>
  <c r="B516" i="33"/>
  <c r="C516" i="33" s="1"/>
  <c r="D516" i="33" s="1"/>
  <c r="G516" i="33" s="1"/>
  <c r="B518" i="33"/>
  <c r="C518" i="33" s="1"/>
  <c r="D518" i="33" s="1"/>
  <c r="G518" i="33" s="1"/>
  <c r="B519" i="33"/>
  <c r="C519" i="33" s="1"/>
  <c r="D519" i="33" s="1"/>
  <c r="G519" i="33" s="1"/>
  <c r="B520" i="33"/>
  <c r="C520" i="33" s="1"/>
  <c r="D520" i="33" s="1"/>
  <c r="G520" i="33" s="1"/>
  <c r="B521" i="33"/>
  <c r="C521" i="33" s="1"/>
  <c r="D521" i="33"/>
  <c r="G521" i="33" s="1"/>
  <c r="B522" i="33"/>
  <c r="C522" i="33" s="1"/>
  <c r="D522" i="33" s="1"/>
  <c r="G522" i="33" s="1"/>
  <c r="B523" i="33"/>
  <c r="C523" i="33" s="1"/>
  <c r="D523" i="33" s="1"/>
  <c r="G523" i="33" s="1"/>
  <c r="B524" i="33"/>
  <c r="C524" i="33" s="1"/>
  <c r="D524" i="33" s="1"/>
  <c r="G524" i="33" s="1"/>
  <c r="B525" i="33"/>
  <c r="C525" i="33" s="1"/>
  <c r="D525" i="33" s="1"/>
  <c r="G525" i="33" s="1"/>
  <c r="B526" i="33"/>
  <c r="C526" i="33" s="1"/>
  <c r="D526" i="33" s="1"/>
  <c r="G526" i="33" s="1"/>
  <c r="B527" i="33"/>
  <c r="C527" i="33" s="1"/>
  <c r="D527" i="33" s="1"/>
  <c r="G527" i="33" s="1"/>
  <c r="B528" i="33"/>
  <c r="C528" i="33" s="1"/>
  <c r="D528" i="33" s="1"/>
  <c r="G528" i="33" s="1"/>
  <c r="B529" i="33"/>
  <c r="C529" i="33" s="1"/>
  <c r="D529" i="33" s="1"/>
  <c r="G529" i="33" s="1"/>
  <c r="B530" i="33"/>
  <c r="C530" i="33" s="1"/>
  <c r="D530" i="33" s="1"/>
  <c r="G530" i="33" s="1"/>
  <c r="B532" i="33"/>
  <c r="C532" i="33" s="1"/>
  <c r="D532" i="33" s="1"/>
  <c r="G532" i="33" s="1"/>
  <c r="B533" i="33"/>
  <c r="C533" i="33" s="1"/>
  <c r="D533" i="33" s="1"/>
  <c r="G533" i="33" s="1"/>
  <c r="B534" i="33"/>
  <c r="C534" i="33" s="1"/>
  <c r="D534" i="33" s="1"/>
  <c r="G534" i="33" s="1"/>
  <c r="B535" i="33"/>
  <c r="C535" i="33" s="1"/>
  <c r="D535" i="33" s="1"/>
  <c r="G535" i="33" s="1"/>
  <c r="B536" i="33"/>
  <c r="C536" i="33" s="1"/>
  <c r="D536" i="33" s="1"/>
  <c r="G536" i="33" s="1"/>
  <c r="B537" i="33"/>
  <c r="C537" i="33" s="1"/>
  <c r="D537" i="33" s="1"/>
  <c r="G537" i="33" s="1"/>
  <c r="B538" i="33"/>
  <c r="C538" i="33" s="1"/>
  <c r="D538" i="33" s="1"/>
  <c r="G538" i="33" s="1"/>
  <c r="B539" i="33"/>
  <c r="C539" i="33" s="1"/>
  <c r="D539" i="33" s="1"/>
  <c r="G539" i="33" s="1"/>
  <c r="B540" i="33"/>
  <c r="C540" i="33" s="1"/>
  <c r="D540" i="33" s="1"/>
  <c r="G540" i="33" s="1"/>
  <c r="B541" i="33"/>
  <c r="C541" i="33" s="1"/>
  <c r="D541" i="33" s="1"/>
  <c r="G541" i="33" s="1"/>
  <c r="B543" i="33"/>
  <c r="C543" i="33" s="1"/>
  <c r="D543" i="33" s="1"/>
  <c r="G543" i="33" s="1"/>
  <c r="B544" i="33"/>
  <c r="C544" i="33" s="1"/>
  <c r="D544" i="33" s="1"/>
  <c r="G544" i="33" s="1"/>
  <c r="B545" i="33"/>
  <c r="C545" i="33" s="1"/>
  <c r="D545" i="33" s="1"/>
  <c r="G545" i="33" s="1"/>
  <c r="B546" i="33"/>
  <c r="C546" i="33" s="1"/>
  <c r="D546" i="33" s="1"/>
  <c r="G546" i="33" s="1"/>
  <c r="B547" i="33"/>
  <c r="C547" i="33" s="1"/>
  <c r="D547" i="33" s="1"/>
  <c r="G547" i="33" s="1"/>
  <c r="B548" i="33"/>
  <c r="C548" i="33" s="1"/>
  <c r="D548" i="33" s="1"/>
  <c r="G548" i="33" s="1"/>
  <c r="B549" i="33"/>
  <c r="C549" i="33" s="1"/>
  <c r="D549" i="33" s="1"/>
  <c r="G549" i="33" s="1"/>
  <c r="B550" i="33"/>
  <c r="C550" i="33" s="1"/>
  <c r="D550" i="33" s="1"/>
  <c r="G550" i="33" s="1"/>
  <c r="B551" i="33"/>
  <c r="C551" i="33" s="1"/>
  <c r="D551" i="33" s="1"/>
  <c r="G551" i="33" s="1"/>
  <c r="B552" i="33"/>
  <c r="C552" i="33" s="1"/>
  <c r="D552" i="33" s="1"/>
  <c r="G552" i="33" s="1"/>
  <c r="B553" i="33"/>
  <c r="C553" i="33" s="1"/>
  <c r="D553" i="33" s="1"/>
  <c r="G553" i="33" s="1"/>
  <c r="B554" i="33"/>
  <c r="C554" i="33" s="1"/>
  <c r="D554" i="33" s="1"/>
  <c r="G554" i="33" s="1"/>
  <c r="B555" i="33"/>
  <c r="C555" i="33" s="1"/>
  <c r="D555" i="33" s="1"/>
  <c r="G555" i="33" s="1"/>
  <c r="B556" i="33"/>
  <c r="C556" i="33" s="1"/>
  <c r="D556" i="33" s="1"/>
  <c r="G556" i="33" s="1"/>
  <c r="B557" i="33"/>
  <c r="C557" i="33" s="1"/>
  <c r="D557" i="33" s="1"/>
  <c r="G557" i="33" s="1"/>
  <c r="B558" i="33"/>
  <c r="C558" i="33" s="1"/>
  <c r="D558" i="33" s="1"/>
  <c r="G558" i="33" s="1"/>
  <c r="B559" i="33"/>
  <c r="C559" i="33" s="1"/>
  <c r="D559" i="33" s="1"/>
  <c r="G559" i="33" s="1"/>
  <c r="B560" i="33"/>
  <c r="C560" i="33" s="1"/>
  <c r="D560" i="33" s="1"/>
  <c r="G560" i="33" s="1"/>
  <c r="B561" i="33"/>
  <c r="C561" i="33" s="1"/>
  <c r="D561" i="33" s="1"/>
  <c r="G561" i="33" s="1"/>
  <c r="B562" i="33"/>
  <c r="C562" i="33" s="1"/>
  <c r="D562" i="33" s="1"/>
  <c r="G562" i="33" s="1"/>
  <c r="B563" i="33"/>
  <c r="C563" i="33" s="1"/>
  <c r="D563" i="33" s="1"/>
  <c r="G563" i="33" s="1"/>
  <c r="B564" i="33"/>
  <c r="C564" i="33" s="1"/>
  <c r="D564" i="33" s="1"/>
  <c r="G564" i="33" s="1"/>
  <c r="B565" i="33"/>
  <c r="C565" i="33" s="1"/>
  <c r="D565" i="33" s="1"/>
  <c r="G565" i="33" s="1"/>
  <c r="B566" i="33"/>
  <c r="C566" i="33" s="1"/>
  <c r="D566" i="33" s="1"/>
  <c r="G566" i="33" s="1"/>
  <c r="B567" i="33"/>
  <c r="C567" i="33" s="1"/>
  <c r="D567" i="33" s="1"/>
  <c r="G567" i="33" s="1"/>
  <c r="B568" i="33"/>
  <c r="C568" i="33" s="1"/>
  <c r="D568" i="33" s="1"/>
  <c r="G568" i="33" s="1"/>
  <c r="B569" i="33"/>
  <c r="C569" i="33" s="1"/>
  <c r="D569" i="33" s="1"/>
  <c r="G569" i="33" s="1"/>
  <c r="B570" i="33"/>
  <c r="C570" i="33" s="1"/>
  <c r="D570" i="33" s="1"/>
  <c r="G570" i="33" s="1"/>
  <c r="B571" i="33"/>
  <c r="C571" i="33" s="1"/>
  <c r="D571" i="33" s="1"/>
  <c r="G571" i="33" s="1"/>
  <c r="B572" i="33"/>
  <c r="C572" i="33" s="1"/>
  <c r="D572" i="33" s="1"/>
  <c r="G572" i="33" s="1"/>
  <c r="B573" i="33"/>
  <c r="C573" i="33" s="1"/>
  <c r="D573" i="33" s="1"/>
  <c r="G573" i="33" s="1"/>
  <c r="B574" i="33"/>
  <c r="C574" i="33" s="1"/>
  <c r="D574" i="33" s="1"/>
  <c r="G574" i="33" s="1"/>
  <c r="B575" i="33"/>
  <c r="C575" i="33" s="1"/>
  <c r="D575" i="33" s="1"/>
  <c r="G575" i="33" s="1"/>
  <c r="B576" i="33"/>
  <c r="C576" i="33" s="1"/>
  <c r="D576" i="33" s="1"/>
  <c r="G576" i="33" s="1"/>
  <c r="B577" i="33"/>
  <c r="C577" i="33" s="1"/>
  <c r="D577" i="33" s="1"/>
  <c r="G577" i="33" s="1"/>
  <c r="B578" i="33"/>
  <c r="C578" i="33" s="1"/>
  <c r="D578" i="33" s="1"/>
  <c r="G578" i="33" s="1"/>
  <c r="B579" i="33"/>
  <c r="C579" i="33" s="1"/>
  <c r="D579" i="33" s="1"/>
  <c r="G579" i="33" s="1"/>
  <c r="B580" i="33"/>
  <c r="C580" i="33" s="1"/>
  <c r="D580" i="33" s="1"/>
  <c r="G580" i="33" s="1"/>
  <c r="B581" i="33"/>
  <c r="C581" i="33" s="1"/>
  <c r="D581" i="33" s="1"/>
  <c r="G581" i="33" s="1"/>
  <c r="B582" i="33"/>
  <c r="C582" i="33" s="1"/>
  <c r="D582" i="33" s="1"/>
  <c r="G582" i="33" s="1"/>
  <c r="B583" i="33"/>
  <c r="C583" i="33" s="1"/>
  <c r="D583" i="33" s="1"/>
  <c r="G583" i="33" s="1"/>
  <c r="B584" i="33"/>
  <c r="C584" i="33" s="1"/>
  <c r="D584" i="33" s="1"/>
  <c r="G584" i="33" s="1"/>
  <c r="B585" i="33"/>
  <c r="C585" i="33" s="1"/>
  <c r="D585" i="33" s="1"/>
  <c r="G585" i="33" s="1"/>
  <c r="B586" i="33"/>
  <c r="C586" i="33" s="1"/>
  <c r="D586" i="33" s="1"/>
  <c r="G586" i="33" s="1"/>
  <c r="B587" i="33"/>
  <c r="C587" i="33" s="1"/>
  <c r="D587" i="33" s="1"/>
  <c r="G587" i="33" s="1"/>
  <c r="B588" i="33"/>
  <c r="C588" i="33" s="1"/>
  <c r="D588" i="33" s="1"/>
  <c r="G588" i="33" s="1"/>
  <c r="B589" i="33"/>
  <c r="C589" i="33" s="1"/>
  <c r="D589" i="33" s="1"/>
  <c r="G589" i="33" s="1"/>
  <c r="B590" i="33"/>
  <c r="C590" i="33" s="1"/>
  <c r="D590" i="33" s="1"/>
  <c r="G590" i="33" s="1"/>
  <c r="B591" i="33"/>
  <c r="C591" i="33" s="1"/>
  <c r="D591" i="33" s="1"/>
  <c r="G591" i="33" s="1"/>
  <c r="B592" i="33"/>
  <c r="C592" i="33" s="1"/>
  <c r="D592" i="33" s="1"/>
  <c r="G592" i="33" s="1"/>
  <c r="B593" i="33"/>
  <c r="C593" i="33" s="1"/>
  <c r="D593" i="33" s="1"/>
  <c r="G593" i="33" s="1"/>
  <c r="B594" i="33"/>
  <c r="C594" i="33" s="1"/>
  <c r="D594" i="33" s="1"/>
  <c r="G594" i="33" s="1"/>
  <c r="B595" i="33"/>
  <c r="C595" i="33" s="1"/>
  <c r="D595" i="33" s="1"/>
  <c r="G595" i="33" s="1"/>
  <c r="B596" i="33"/>
  <c r="C596" i="33" s="1"/>
  <c r="D596" i="33" s="1"/>
  <c r="G596" i="33" s="1"/>
  <c r="B597" i="33"/>
  <c r="C597" i="33" s="1"/>
  <c r="D597" i="33" s="1"/>
  <c r="G597" i="33" s="1"/>
  <c r="B598" i="33"/>
  <c r="C598" i="33" s="1"/>
  <c r="D598" i="33" s="1"/>
  <c r="G598" i="33" s="1"/>
  <c r="B599" i="33"/>
  <c r="C599" i="33" s="1"/>
  <c r="D599" i="33" s="1"/>
  <c r="G599" i="33" s="1"/>
  <c r="B600" i="33"/>
  <c r="C600" i="33" s="1"/>
  <c r="D600" i="33" s="1"/>
  <c r="G600" i="33" s="1"/>
  <c r="B601" i="33"/>
  <c r="C601" i="33" s="1"/>
  <c r="D601" i="33" s="1"/>
  <c r="G601" i="33" s="1"/>
  <c r="B602" i="33"/>
  <c r="C602" i="33" s="1"/>
  <c r="D602" i="33" s="1"/>
  <c r="G602" i="33" s="1"/>
  <c r="B605" i="33"/>
  <c r="C605" i="33" s="1"/>
  <c r="D605" i="33" s="1"/>
  <c r="G605" i="33" s="1"/>
  <c r="B606" i="33"/>
  <c r="C606" i="33" s="1"/>
  <c r="D606" i="33" s="1"/>
  <c r="G606" i="33" s="1"/>
  <c r="B607" i="33"/>
  <c r="C607" i="33" s="1"/>
  <c r="D607" i="33" s="1"/>
  <c r="G607" i="33" s="1"/>
  <c r="B608" i="33"/>
  <c r="C608" i="33" s="1"/>
  <c r="D608" i="33" s="1"/>
  <c r="G608" i="33" s="1"/>
  <c r="B609" i="33"/>
  <c r="C609" i="33" s="1"/>
  <c r="D609" i="33" s="1"/>
  <c r="G609" i="33" s="1"/>
  <c r="B610" i="33"/>
  <c r="C610" i="33" s="1"/>
  <c r="D610" i="33" s="1"/>
  <c r="G610" i="33" s="1"/>
  <c r="B611" i="33"/>
  <c r="C611" i="33" s="1"/>
  <c r="D611" i="33" s="1"/>
  <c r="G611" i="33" s="1"/>
  <c r="B612" i="33"/>
  <c r="C612" i="33" s="1"/>
  <c r="D612" i="33" s="1"/>
  <c r="G612" i="33" s="1"/>
  <c r="B613" i="33"/>
  <c r="C613" i="33" s="1"/>
  <c r="D613" i="33" s="1"/>
  <c r="G613" i="33" s="1"/>
  <c r="B614" i="33"/>
  <c r="C614" i="33" s="1"/>
  <c r="D614" i="33" s="1"/>
  <c r="G614" i="33" s="1"/>
  <c r="B615" i="33"/>
  <c r="C615" i="33" s="1"/>
  <c r="D615" i="33" s="1"/>
  <c r="G615" i="33" s="1"/>
  <c r="B616" i="33"/>
  <c r="C616" i="33" s="1"/>
  <c r="D616" i="33" s="1"/>
  <c r="G616" i="33" s="1"/>
  <c r="B617" i="33"/>
  <c r="C617" i="33" s="1"/>
  <c r="D617" i="33" s="1"/>
  <c r="G617" i="33" s="1"/>
  <c r="B618" i="33"/>
  <c r="C618" i="33" s="1"/>
  <c r="D618" i="33" s="1"/>
  <c r="G618" i="33" s="1"/>
  <c r="B619" i="33"/>
  <c r="C619" i="33" s="1"/>
  <c r="D619" i="33" s="1"/>
  <c r="G619" i="33" s="1"/>
  <c r="B620" i="33"/>
  <c r="C620" i="33" s="1"/>
  <c r="D620" i="33" s="1"/>
  <c r="G620" i="33" s="1"/>
  <c r="B622" i="33"/>
  <c r="C622" i="33" s="1"/>
  <c r="D622" i="33" s="1"/>
  <c r="G622" i="33" s="1"/>
  <c r="B623" i="33"/>
  <c r="C623" i="33" s="1"/>
  <c r="D623" i="33" s="1"/>
  <c r="G623" i="33" s="1"/>
  <c r="B624" i="33"/>
  <c r="C624" i="33" s="1"/>
  <c r="D624" i="33" s="1"/>
  <c r="G624" i="33" s="1"/>
  <c r="B625" i="33"/>
  <c r="C625" i="33" s="1"/>
  <c r="D625" i="33" s="1"/>
  <c r="G625" i="33" s="1"/>
  <c r="B626" i="33"/>
  <c r="C626" i="33" s="1"/>
  <c r="D626" i="33" s="1"/>
  <c r="G626" i="33" s="1"/>
  <c r="B627" i="33"/>
  <c r="C627" i="33" s="1"/>
  <c r="D627" i="33" s="1"/>
  <c r="G627" i="33" s="1"/>
  <c r="B628" i="33"/>
  <c r="C628" i="33" s="1"/>
  <c r="D628" i="33" s="1"/>
  <c r="G628" i="33" s="1"/>
  <c r="B629" i="33"/>
  <c r="C629" i="33" s="1"/>
  <c r="D629" i="33" s="1"/>
  <c r="G629" i="33" s="1"/>
  <c r="B630" i="33"/>
  <c r="C630" i="33" s="1"/>
  <c r="D630" i="33" s="1"/>
  <c r="G630" i="33" s="1"/>
  <c r="B631" i="33"/>
  <c r="C631" i="33" s="1"/>
  <c r="D631" i="33" s="1"/>
  <c r="G631" i="33" s="1"/>
  <c r="B632" i="33"/>
  <c r="C632" i="33" s="1"/>
  <c r="D632" i="33" s="1"/>
  <c r="G632" i="33" s="1"/>
  <c r="B633" i="33"/>
  <c r="C633" i="33" s="1"/>
  <c r="D633" i="33" s="1"/>
  <c r="G633" i="33" s="1"/>
  <c r="B634" i="33"/>
  <c r="C634" i="33" s="1"/>
  <c r="D634" i="33" s="1"/>
  <c r="G634" i="33" s="1"/>
  <c r="B635" i="33"/>
  <c r="C635" i="33" s="1"/>
  <c r="D635" i="33" s="1"/>
  <c r="G635" i="33" s="1"/>
  <c r="B636" i="33"/>
  <c r="C636" i="33" s="1"/>
  <c r="D636" i="33" s="1"/>
  <c r="G636" i="33" s="1"/>
  <c r="B637" i="33"/>
  <c r="C637" i="33" s="1"/>
  <c r="D637" i="33" s="1"/>
  <c r="G637" i="33" s="1"/>
  <c r="B638" i="33"/>
  <c r="C638" i="33" s="1"/>
  <c r="D638" i="33" s="1"/>
  <c r="G638" i="33" s="1"/>
  <c r="B639" i="33"/>
  <c r="C639" i="33" s="1"/>
  <c r="D639" i="33"/>
  <c r="G639" i="33" s="1"/>
  <c r="B640" i="33"/>
  <c r="C640" i="33" s="1"/>
  <c r="D640" i="33" s="1"/>
  <c r="G640" i="33" s="1"/>
  <c r="B641" i="33"/>
  <c r="C641" i="33" s="1"/>
  <c r="D641" i="33" s="1"/>
  <c r="G641" i="33" s="1"/>
  <c r="B642" i="33"/>
  <c r="C642" i="33" s="1"/>
  <c r="D642" i="33" s="1"/>
  <c r="G642" i="33" s="1"/>
  <c r="G643" i="33"/>
  <c r="B644" i="33"/>
  <c r="C644" i="33" s="1"/>
  <c r="D644" i="33" s="1"/>
  <c r="G644" i="33" s="1"/>
  <c r="B645" i="33"/>
  <c r="C645" i="33" s="1"/>
  <c r="D645" i="33" s="1"/>
  <c r="G645" i="33" s="1"/>
  <c r="B646" i="33"/>
  <c r="C646" i="33" s="1"/>
  <c r="D646" i="33" s="1"/>
  <c r="G646" i="33" s="1"/>
  <c r="B647" i="33"/>
  <c r="C647" i="33"/>
  <c r="D647" i="33" s="1"/>
  <c r="G647" i="33" s="1"/>
  <c r="B648" i="33"/>
  <c r="C648" i="33"/>
  <c r="D648" i="33" s="1"/>
  <c r="G648" i="33" s="1"/>
  <c r="B649" i="33"/>
  <c r="C649" i="33" s="1"/>
  <c r="D649" i="33" s="1"/>
  <c r="G649" i="33" s="1"/>
  <c r="B650" i="33"/>
  <c r="C650" i="33" s="1"/>
  <c r="D650" i="33" s="1"/>
  <c r="G650" i="33" s="1"/>
  <c r="B651" i="33"/>
  <c r="C651" i="33" s="1"/>
  <c r="D651" i="33" s="1"/>
  <c r="G651" i="33" s="1"/>
  <c r="B652" i="33"/>
  <c r="C652" i="33" s="1"/>
  <c r="D652" i="33" s="1"/>
  <c r="G652" i="33" s="1"/>
  <c r="B653" i="33"/>
  <c r="C653" i="33" s="1"/>
  <c r="D653" i="33" s="1"/>
  <c r="G653" i="33" s="1"/>
  <c r="B654" i="33"/>
  <c r="C654" i="33" s="1"/>
  <c r="D654" i="33" s="1"/>
  <c r="G654" i="33" s="1"/>
  <c r="B655" i="33"/>
  <c r="C655" i="33" s="1"/>
  <c r="D655" i="33" s="1"/>
  <c r="G655" i="33" s="1"/>
  <c r="B656" i="33"/>
  <c r="C656" i="33"/>
  <c r="D656" i="33" s="1"/>
  <c r="G656" i="33" s="1"/>
  <c r="B657" i="33"/>
  <c r="C657" i="33" s="1"/>
  <c r="D657" i="33" s="1"/>
  <c r="G657" i="33" s="1"/>
  <c r="B658" i="33"/>
  <c r="C658" i="33" s="1"/>
  <c r="D658" i="33" s="1"/>
  <c r="G658" i="33" s="1"/>
  <c r="B659" i="33"/>
  <c r="C659" i="33" s="1"/>
  <c r="D659" i="33" s="1"/>
  <c r="G659" i="33" s="1"/>
  <c r="B660" i="33"/>
  <c r="C660" i="33" s="1"/>
  <c r="D660" i="33" s="1"/>
  <c r="G660" i="33" s="1"/>
  <c r="B661" i="33"/>
  <c r="C661" i="33" s="1"/>
  <c r="D661" i="33" s="1"/>
  <c r="G661" i="33" s="1"/>
  <c r="B662" i="33"/>
  <c r="C662" i="33" s="1"/>
  <c r="D662" i="33" s="1"/>
  <c r="G662" i="33" s="1"/>
  <c r="B663" i="33"/>
  <c r="C663" i="33" s="1"/>
  <c r="D663" i="33" s="1"/>
  <c r="G663" i="33" s="1"/>
  <c r="B664" i="33"/>
  <c r="C664" i="33"/>
  <c r="D664" i="33" s="1"/>
  <c r="G664" i="33" s="1"/>
  <c r="B665" i="33"/>
  <c r="C665" i="33" s="1"/>
  <c r="D665" i="33" s="1"/>
  <c r="G665" i="33" s="1"/>
  <c r="B666" i="33"/>
  <c r="C666" i="33" s="1"/>
  <c r="D666" i="33" s="1"/>
  <c r="G666" i="33" s="1"/>
  <c r="B667" i="33"/>
  <c r="C667" i="33" s="1"/>
  <c r="D667" i="33" s="1"/>
  <c r="G667" i="33" s="1"/>
  <c r="B668" i="33"/>
  <c r="C668" i="33" s="1"/>
  <c r="D668" i="33" s="1"/>
  <c r="G668" i="33" s="1"/>
  <c r="B669" i="33"/>
  <c r="C669" i="33" s="1"/>
  <c r="D669" i="33" s="1"/>
  <c r="G669" i="33" s="1"/>
  <c r="B670" i="33"/>
  <c r="C670" i="33" s="1"/>
  <c r="D670" i="33" s="1"/>
  <c r="G670" i="33" s="1"/>
  <c r="B671" i="33"/>
  <c r="C671" i="33" s="1"/>
  <c r="D671" i="33" s="1"/>
  <c r="G671" i="33" s="1"/>
  <c r="B672" i="33"/>
  <c r="C672" i="33" s="1"/>
  <c r="D672" i="33" s="1"/>
  <c r="G672" i="33" s="1"/>
  <c r="B673" i="33"/>
  <c r="C673" i="33" s="1"/>
  <c r="D673" i="33" s="1"/>
  <c r="G673" i="33" s="1"/>
  <c r="B674" i="33"/>
  <c r="C674" i="33" s="1"/>
  <c r="D674" i="33" s="1"/>
  <c r="G674" i="33" s="1"/>
  <c r="B675" i="33"/>
  <c r="C675" i="33" s="1"/>
  <c r="D675" i="33" s="1"/>
  <c r="G675" i="33" s="1"/>
  <c r="B676" i="33"/>
  <c r="C676" i="33" s="1"/>
  <c r="D676" i="33" s="1"/>
  <c r="G676" i="33" s="1"/>
  <c r="B677" i="33"/>
  <c r="C677" i="33" s="1"/>
  <c r="D677" i="33" s="1"/>
  <c r="G677" i="33" s="1"/>
  <c r="B679" i="33"/>
  <c r="C679" i="33" s="1"/>
  <c r="D679" i="33" s="1"/>
  <c r="G679" i="33" s="1"/>
  <c r="B680" i="33"/>
  <c r="C680" i="33" s="1"/>
  <c r="D680" i="33" s="1"/>
  <c r="G680" i="33" s="1"/>
  <c r="B681" i="33"/>
  <c r="C681" i="33" s="1"/>
  <c r="D681" i="33" s="1"/>
  <c r="G681" i="33" s="1"/>
  <c r="B682" i="33"/>
  <c r="C682" i="33" s="1"/>
  <c r="D682" i="33" s="1"/>
  <c r="G682" i="33" s="1"/>
  <c r="B683" i="33"/>
  <c r="C683" i="33" s="1"/>
  <c r="D683" i="33" s="1"/>
  <c r="G683" i="33" s="1"/>
  <c r="B684" i="33"/>
  <c r="C684" i="33" s="1"/>
  <c r="D684" i="33" s="1"/>
  <c r="G684" i="33" s="1"/>
  <c r="B685" i="33"/>
  <c r="C685" i="33" s="1"/>
  <c r="D685" i="33" s="1"/>
  <c r="G685" i="33" s="1"/>
  <c r="B686" i="33"/>
  <c r="C686" i="33" s="1"/>
  <c r="D686" i="33" s="1"/>
  <c r="G686" i="33" s="1"/>
  <c r="B687" i="33"/>
  <c r="C687" i="33" s="1"/>
  <c r="D687" i="33" s="1"/>
  <c r="G687" i="33" s="1"/>
  <c r="B688" i="33"/>
  <c r="C688" i="33" s="1"/>
  <c r="D688" i="33" s="1"/>
  <c r="G688" i="33" s="1"/>
  <c r="B689" i="33"/>
  <c r="C689" i="33" s="1"/>
  <c r="D689" i="33" s="1"/>
  <c r="G689" i="33" s="1"/>
  <c r="B690" i="33"/>
  <c r="C690" i="33" s="1"/>
  <c r="D690" i="33" s="1"/>
  <c r="G690" i="33" s="1"/>
  <c r="B691" i="33"/>
  <c r="C691" i="33" s="1"/>
  <c r="D691" i="33" s="1"/>
  <c r="G691" i="33" s="1"/>
  <c r="B692" i="33"/>
  <c r="C692" i="33" s="1"/>
  <c r="D692" i="33" s="1"/>
  <c r="G692" i="33" s="1"/>
  <c r="B693" i="33"/>
  <c r="C693" i="33" s="1"/>
  <c r="D693" i="33" s="1"/>
  <c r="G693" i="33" s="1"/>
  <c r="B694" i="33"/>
  <c r="C694" i="33" s="1"/>
  <c r="D694" i="33" s="1"/>
  <c r="G694" i="33" s="1"/>
  <c r="B695" i="33"/>
  <c r="C695" i="33" s="1"/>
  <c r="D695" i="33" s="1"/>
  <c r="G695" i="33" s="1"/>
  <c r="B696" i="33"/>
  <c r="C696" i="33" s="1"/>
  <c r="D696" i="33" s="1"/>
  <c r="G696" i="33" s="1"/>
  <c r="B697" i="33"/>
  <c r="C697" i="33" s="1"/>
  <c r="D697" i="33" s="1"/>
  <c r="G697" i="33" s="1"/>
  <c r="B698" i="33"/>
  <c r="C698" i="33" s="1"/>
  <c r="D698" i="33" s="1"/>
  <c r="G698" i="33" s="1"/>
  <c r="B699" i="33"/>
  <c r="C699" i="33" s="1"/>
  <c r="D699" i="33" s="1"/>
  <c r="G699" i="33" s="1"/>
  <c r="B700" i="33"/>
  <c r="C700" i="33" s="1"/>
  <c r="D700" i="33" s="1"/>
  <c r="G700" i="33" s="1"/>
  <c r="B701" i="33"/>
  <c r="C701" i="33" s="1"/>
  <c r="D701" i="33" s="1"/>
  <c r="G701" i="33" s="1"/>
  <c r="B702" i="33"/>
  <c r="C702" i="33" s="1"/>
  <c r="D702" i="33" s="1"/>
  <c r="G702" i="33" s="1"/>
  <c r="B703" i="33"/>
  <c r="C703" i="33" s="1"/>
  <c r="D703" i="33" s="1"/>
  <c r="G703" i="33" s="1"/>
  <c r="B704" i="33"/>
  <c r="C704" i="33" s="1"/>
  <c r="D704" i="33" s="1"/>
  <c r="G704" i="33" s="1"/>
  <c r="B705" i="33"/>
  <c r="C705" i="33" s="1"/>
  <c r="D705" i="33" s="1"/>
  <c r="G705" i="33" s="1"/>
  <c r="B706" i="33"/>
  <c r="C706" i="33" s="1"/>
  <c r="D706" i="33" s="1"/>
  <c r="G706" i="33" s="1"/>
  <c r="B707" i="33"/>
  <c r="C707" i="33" s="1"/>
  <c r="D707" i="33" s="1"/>
  <c r="G707" i="33" s="1"/>
  <c r="B708" i="33"/>
  <c r="C708" i="33" s="1"/>
  <c r="D708" i="33" s="1"/>
  <c r="G708" i="33" s="1"/>
  <c r="B709" i="33"/>
  <c r="C709" i="33" s="1"/>
  <c r="D709" i="33" s="1"/>
  <c r="G709" i="33" s="1"/>
  <c r="B710" i="33"/>
  <c r="C710" i="33" s="1"/>
  <c r="D710" i="33" s="1"/>
  <c r="G710" i="33" s="1"/>
  <c r="B711" i="33"/>
  <c r="C711" i="33" s="1"/>
  <c r="D711" i="33" s="1"/>
  <c r="G711" i="33" s="1"/>
  <c r="B712" i="33"/>
  <c r="C712" i="33" s="1"/>
  <c r="D712" i="33" s="1"/>
  <c r="G712" i="33" s="1"/>
  <c r="B713" i="33"/>
  <c r="C713" i="33" s="1"/>
  <c r="D713" i="33" s="1"/>
  <c r="G713" i="33" s="1"/>
  <c r="B714" i="33"/>
  <c r="C714" i="33" s="1"/>
  <c r="D714" i="33" s="1"/>
  <c r="G714" i="33" s="1"/>
  <c r="B715" i="33"/>
  <c r="C715" i="33" s="1"/>
  <c r="D715" i="33" s="1"/>
  <c r="G715" i="33" s="1"/>
  <c r="B716" i="33"/>
  <c r="C716" i="33" s="1"/>
  <c r="D716" i="33" s="1"/>
  <c r="G716" i="33" s="1"/>
  <c r="B717" i="33"/>
  <c r="C717" i="33" s="1"/>
  <c r="D717" i="33" s="1"/>
  <c r="G717" i="33" s="1"/>
  <c r="B718" i="33"/>
  <c r="C718" i="33" s="1"/>
  <c r="D718" i="33" s="1"/>
  <c r="G718" i="33" s="1"/>
  <c r="D871" i="23" l="1"/>
  <c r="D870" i="23"/>
  <c r="D868" i="23"/>
  <c r="D867" i="23"/>
  <c r="C852" i="23"/>
  <c r="D852" i="23" s="1"/>
  <c r="D869" i="23"/>
  <c r="D822" i="23"/>
  <c r="D821" i="23"/>
  <c r="B3426" i="23" l="1"/>
  <c r="B3425" i="23"/>
  <c r="B3424" i="23"/>
  <c r="C3424" i="23" s="1"/>
  <c r="D3424" i="23" s="1"/>
  <c r="D2318" i="32" s="1"/>
  <c r="B3423" i="23"/>
  <c r="C3423" i="23" s="1"/>
  <c r="D3423" i="23" s="1"/>
  <c r="D2317" i="32" s="1"/>
  <c r="B3422" i="23"/>
  <c r="B3421" i="23"/>
  <c r="B3420" i="23"/>
  <c r="C3420" i="23" s="1"/>
  <c r="D3420" i="23" s="1"/>
  <c r="D2314" i="32" s="1"/>
  <c r="B3419" i="23"/>
  <c r="C3419" i="23" s="1"/>
  <c r="D3419" i="23" s="1"/>
  <c r="D2313" i="32" s="1"/>
  <c r="B3418" i="23"/>
  <c r="B3417" i="23"/>
  <c r="B3416" i="23"/>
  <c r="C3416" i="23" s="1"/>
  <c r="D3416" i="23" s="1"/>
  <c r="D2310" i="32" s="1"/>
  <c r="B3415" i="23"/>
  <c r="B3414" i="23"/>
  <c r="B3413" i="23"/>
  <c r="B3412" i="23"/>
  <c r="C3412" i="23" s="1"/>
  <c r="D3412" i="23" s="1"/>
  <c r="D2306" i="32" s="1"/>
  <c r="B3411" i="23"/>
  <c r="C3411" i="23" s="1"/>
  <c r="D3411" i="23" s="1"/>
  <c r="D2305" i="32" s="1"/>
  <c r="B3410" i="23"/>
  <c r="B3409" i="23"/>
  <c r="B3408" i="23"/>
  <c r="C3408" i="23" s="1"/>
  <c r="D3408" i="23" s="1"/>
  <c r="D2302" i="32" s="1"/>
  <c r="B3407" i="23"/>
  <c r="C3407" i="23" s="1"/>
  <c r="D3407" i="23" s="1"/>
  <c r="D2301" i="32" s="1"/>
  <c r="B3406" i="23"/>
  <c r="B3405" i="23"/>
  <c r="B3404" i="23"/>
  <c r="C3404" i="23" s="1"/>
  <c r="D3404" i="23" s="1"/>
  <c r="D2298" i="32" s="1"/>
  <c r="B3403" i="23"/>
  <c r="C3403" i="23" s="1"/>
  <c r="D3403" i="23" s="1"/>
  <c r="D2297" i="32" s="1"/>
  <c r="B3402" i="23"/>
  <c r="B3401" i="23"/>
  <c r="B3400" i="23"/>
  <c r="C3400" i="23" s="1"/>
  <c r="D3400" i="23" s="1"/>
  <c r="D2294" i="32" s="1"/>
  <c r="B3399" i="23"/>
  <c r="B3398" i="23"/>
  <c r="B3397" i="23"/>
  <c r="B3396" i="23"/>
  <c r="C3396" i="23" s="1"/>
  <c r="D3396" i="23" s="1"/>
  <c r="D2290" i="32" s="1"/>
  <c r="B3395" i="23"/>
  <c r="C3395" i="23" s="1"/>
  <c r="D3395" i="23" s="1"/>
  <c r="D2289" i="32" s="1"/>
  <c r="B3394" i="23"/>
  <c r="B3393" i="23"/>
  <c r="B3392" i="23"/>
  <c r="C3392" i="23" s="1"/>
  <c r="D3392" i="23" s="1"/>
  <c r="D2286" i="32" s="1"/>
  <c r="B3391" i="23"/>
  <c r="C3391" i="23" s="1"/>
  <c r="D3391" i="23" s="1"/>
  <c r="D2285" i="32" s="1"/>
  <c r="B3390" i="23"/>
  <c r="B3389" i="23"/>
  <c r="B3388" i="23"/>
  <c r="C3388" i="23" s="1"/>
  <c r="D3388" i="23" s="1"/>
  <c r="D2282" i="32" s="1"/>
  <c r="B3387" i="23"/>
  <c r="C3387" i="23" s="1"/>
  <c r="D3387" i="23" s="1"/>
  <c r="D2281" i="32" s="1"/>
  <c r="B3385" i="23"/>
  <c r="B3384" i="23"/>
  <c r="B3383" i="23"/>
  <c r="C3383" i="23" s="1"/>
  <c r="D3383" i="23" s="1"/>
  <c r="D2353" i="32" s="1"/>
  <c r="B3382" i="23"/>
  <c r="B3381" i="23"/>
  <c r="B3380" i="23"/>
  <c r="B3379" i="23"/>
  <c r="C3379" i="23" s="1"/>
  <c r="D3379" i="23" s="1"/>
  <c r="D2349" i="32" s="1"/>
  <c r="B3378" i="23"/>
  <c r="C3378" i="23" s="1"/>
  <c r="D3378" i="23" s="1"/>
  <c r="D2348" i="32" s="1"/>
  <c r="B3377" i="23"/>
  <c r="B3376" i="23"/>
  <c r="B3375" i="23"/>
  <c r="C3375" i="23" s="1"/>
  <c r="D3375" i="23" s="1"/>
  <c r="D2345" i="32" s="1"/>
  <c r="B3374" i="23"/>
  <c r="C3374" i="23" s="1"/>
  <c r="D3374" i="23" s="1"/>
  <c r="D2344" i="32" s="1"/>
  <c r="B3373" i="23"/>
  <c r="B3372" i="23"/>
  <c r="B3371" i="23"/>
  <c r="C3371" i="23" s="1"/>
  <c r="D3371" i="23" s="1"/>
  <c r="D2341" i="32" s="1"/>
  <c r="B3370" i="23"/>
  <c r="C3370" i="23" s="1"/>
  <c r="D3370" i="23" s="1"/>
  <c r="D2340" i="32" s="1"/>
  <c r="B3369" i="23"/>
  <c r="B3368" i="23"/>
  <c r="B3367" i="23"/>
  <c r="C3367" i="23" s="1"/>
  <c r="D3367" i="23" s="1"/>
  <c r="D2337" i="32" s="1"/>
  <c r="B3366" i="23"/>
  <c r="B3365" i="23"/>
  <c r="B3364" i="23"/>
  <c r="B3363" i="23"/>
  <c r="B3362" i="23"/>
  <c r="C3362" i="23" s="1"/>
  <c r="D3362" i="23" s="1"/>
  <c r="D2332" i="32" s="1"/>
  <c r="B3361" i="23"/>
  <c r="B3360" i="23"/>
  <c r="B3359" i="23"/>
  <c r="C3359" i="23" s="1"/>
  <c r="D3359" i="23" s="1"/>
  <c r="D2329" i="32" s="1"/>
  <c r="B3358" i="23"/>
  <c r="C3358" i="23" s="1"/>
  <c r="D3358" i="23" s="1"/>
  <c r="D2328" i="32" s="1"/>
  <c r="B3357" i="23"/>
  <c r="B3356" i="23"/>
  <c r="B3355" i="23"/>
  <c r="C3355" i="23" s="1"/>
  <c r="D3355" i="23" s="1"/>
  <c r="D2325" i="32" s="1"/>
  <c r="B3354" i="23"/>
  <c r="C3354" i="23" s="1"/>
  <c r="D3354" i="23" s="1"/>
  <c r="D2324" i="32" s="1"/>
  <c r="B3353" i="23"/>
  <c r="B3352" i="23"/>
  <c r="B3350" i="23"/>
  <c r="B3349" i="23"/>
  <c r="C3349" i="23" s="1"/>
  <c r="D3349" i="23" s="1"/>
  <c r="D2278" i="32" s="1"/>
  <c r="B3348" i="23"/>
  <c r="B3347" i="23"/>
  <c r="B3346" i="23"/>
  <c r="C3346" i="23" s="1"/>
  <c r="D3346" i="23" s="1"/>
  <c r="D2275" i="32" s="1"/>
  <c r="B3345" i="23"/>
  <c r="B3344" i="23"/>
  <c r="B3343" i="23"/>
  <c r="B3342" i="23"/>
  <c r="C3342" i="23" s="1"/>
  <c r="D3342" i="23" s="1"/>
  <c r="D2271" i="32" s="1"/>
  <c r="B3341" i="23"/>
  <c r="C3341" i="23" s="1"/>
  <c r="D3341" i="23" s="1"/>
  <c r="D2270" i="32" s="1"/>
  <c r="B3340" i="23"/>
  <c r="B3339" i="23"/>
  <c r="B3338" i="23"/>
  <c r="B3337" i="23"/>
  <c r="C3337" i="23" s="1"/>
  <c r="B3336" i="23"/>
  <c r="B3335" i="23"/>
  <c r="B3334" i="23"/>
  <c r="B3333" i="23"/>
  <c r="C3333" i="23" s="1"/>
  <c r="D3333" i="23" s="1"/>
  <c r="D2262" i="32" s="1"/>
  <c r="B3332" i="23"/>
  <c r="B3331" i="23"/>
  <c r="B3330" i="23"/>
  <c r="C3330" i="23" s="1"/>
  <c r="D3330" i="23" s="1"/>
  <c r="D2259" i="32" s="1"/>
  <c r="B3328" i="23"/>
  <c r="B3327" i="23"/>
  <c r="B3326" i="23"/>
  <c r="B3325" i="23"/>
  <c r="B3324" i="23"/>
  <c r="B3323" i="23"/>
  <c r="B3322" i="23"/>
  <c r="B3321" i="23"/>
  <c r="B3320" i="23"/>
  <c r="C3320" i="23" s="1"/>
  <c r="D3320" i="23" s="1"/>
  <c r="D2249" i="32" s="1"/>
  <c r="B3319" i="23"/>
  <c r="B3318" i="23"/>
  <c r="B3317" i="23"/>
  <c r="C3317" i="23" s="1"/>
  <c r="D3317" i="23" s="1"/>
  <c r="D2246" i="32" s="1"/>
  <c r="B3316" i="23"/>
  <c r="C3316" i="23" s="1"/>
  <c r="D3316" i="23" s="1"/>
  <c r="D2245" i="32" s="1"/>
  <c r="B3315" i="23"/>
  <c r="B3314" i="23"/>
  <c r="B3313" i="23"/>
  <c r="B3310" i="23"/>
  <c r="C3310" i="23" s="1"/>
  <c r="D3310" i="23" s="1"/>
  <c r="D2239" i="32" s="1"/>
  <c r="B3309" i="23"/>
  <c r="B3308" i="23"/>
  <c r="B3307" i="23"/>
  <c r="B3306" i="23"/>
  <c r="C3306" i="23" s="1"/>
  <c r="D3306" i="23" s="1"/>
  <c r="D2235" i="32" s="1"/>
  <c r="B3305" i="23"/>
  <c r="B3304" i="23"/>
  <c r="B3303" i="23"/>
  <c r="C3303" i="23" s="1"/>
  <c r="D3303" i="23" s="1"/>
  <c r="D2232" i="32" s="1"/>
  <c r="B3302" i="23"/>
  <c r="C3302" i="23" s="1"/>
  <c r="D3302" i="23" s="1"/>
  <c r="D2231" i="32" s="1"/>
  <c r="B3301" i="23"/>
  <c r="B3300" i="23"/>
  <c r="B3299" i="23"/>
  <c r="C3299" i="23" s="1"/>
  <c r="D3299" i="23" s="1"/>
  <c r="D2228" i="32" s="1"/>
  <c r="B3298" i="23"/>
  <c r="C3298" i="23" s="1"/>
  <c r="D3298" i="23" s="1"/>
  <c r="D2227" i="32" s="1"/>
  <c r="B3297" i="23"/>
  <c r="B3296" i="23"/>
  <c r="B3295" i="23"/>
  <c r="B3294" i="23"/>
  <c r="C3294" i="23" s="1"/>
  <c r="D3294" i="23" s="1"/>
  <c r="D2223" i="32" s="1"/>
  <c r="B3293" i="23"/>
  <c r="B3292" i="23"/>
  <c r="B3291" i="23"/>
  <c r="C3291" i="23" s="1"/>
  <c r="D3291" i="23" s="1"/>
  <c r="D2220" i="32" s="1"/>
  <c r="B3290" i="23"/>
  <c r="C3290" i="23" s="1"/>
  <c r="D3290" i="23" s="1"/>
  <c r="D2219" i="32" s="1"/>
  <c r="B3289" i="23"/>
  <c r="B3288" i="23"/>
  <c r="B3287" i="23"/>
  <c r="C3287" i="23" s="1"/>
  <c r="D3287" i="23" s="1"/>
  <c r="D2216" i="32" s="1"/>
  <c r="B3286" i="23"/>
  <c r="B3285" i="23"/>
  <c r="B3284" i="23"/>
  <c r="B3283" i="23"/>
  <c r="B3282" i="23"/>
  <c r="B3281" i="23"/>
  <c r="B3280" i="23"/>
  <c r="B3279" i="23"/>
  <c r="C3279" i="23" s="1"/>
  <c r="D3279" i="23" s="1"/>
  <c r="D2208" i="32" s="1"/>
  <c r="B3278" i="23"/>
  <c r="C3278" i="23" s="1"/>
  <c r="D3278" i="23" s="1"/>
  <c r="D2207" i="32" s="1"/>
  <c r="B3277" i="23"/>
  <c r="B3276" i="23"/>
  <c r="B3275" i="23"/>
  <c r="C3275" i="23" s="1"/>
  <c r="D3275" i="23" s="1"/>
  <c r="D2204" i="32" s="1"/>
  <c r="B3274" i="23"/>
  <c r="B3273" i="23"/>
  <c r="B3272" i="23"/>
  <c r="B3271" i="23"/>
  <c r="B3270" i="23"/>
  <c r="C3270" i="23" s="1"/>
  <c r="D3270" i="23" s="1"/>
  <c r="D2199" i="32" s="1"/>
  <c r="B3269" i="23"/>
  <c r="B3268" i="23"/>
  <c r="B3267" i="23"/>
  <c r="B3266" i="23"/>
  <c r="C3266" i="23" s="1"/>
  <c r="D3266" i="23" s="1"/>
  <c r="D2195" i="32" s="1"/>
  <c r="B3265" i="23"/>
  <c r="B3264" i="23"/>
  <c r="B3263" i="23"/>
  <c r="C3263" i="23" s="1"/>
  <c r="D3263" i="23" s="1"/>
  <c r="D2192" i="32" s="1"/>
  <c r="B3262" i="23"/>
  <c r="C3262" i="23" s="1"/>
  <c r="B3261" i="23"/>
  <c r="B3260" i="23"/>
  <c r="B3259" i="23"/>
  <c r="B3258" i="23"/>
  <c r="C3258" i="23" s="1"/>
  <c r="D3258" i="23" s="1"/>
  <c r="D2187" i="32" s="1"/>
  <c r="B3257" i="23"/>
  <c r="B3256" i="23"/>
  <c r="B3255" i="23"/>
  <c r="B3254" i="23"/>
  <c r="C3254" i="23" s="1"/>
  <c r="D3254" i="23" s="1"/>
  <c r="D2183" i="32" s="1"/>
  <c r="B3253" i="23"/>
  <c r="B3252" i="23"/>
  <c r="B3251" i="23"/>
  <c r="C3251" i="23" s="1"/>
  <c r="D3251" i="23" s="1"/>
  <c r="D2180" i="32" s="1"/>
  <c r="B3249" i="23"/>
  <c r="C3249" i="23" s="1"/>
  <c r="D3249" i="23" s="1"/>
  <c r="D2178" i="32" s="1"/>
  <c r="B3248" i="23"/>
  <c r="B3247" i="23"/>
  <c r="B3246" i="23"/>
  <c r="B3245" i="23"/>
  <c r="B3244" i="23"/>
  <c r="B3243" i="23"/>
  <c r="B3242" i="23"/>
  <c r="B3241" i="23"/>
  <c r="C3241" i="23" s="1"/>
  <c r="D3241" i="23" s="1"/>
  <c r="D2170" i="32" s="1"/>
  <c r="B3240" i="23"/>
  <c r="B3238" i="23"/>
  <c r="B3237" i="23"/>
  <c r="C3237" i="23" s="1"/>
  <c r="D3237" i="23" s="1"/>
  <c r="D2166" i="32" s="1"/>
  <c r="B3236" i="23"/>
  <c r="C3236" i="23" s="1"/>
  <c r="D3236" i="23" s="1"/>
  <c r="D2165" i="32" s="1"/>
  <c r="B3235" i="23"/>
  <c r="B3234" i="23"/>
  <c r="B3233" i="23"/>
  <c r="B3232" i="23"/>
  <c r="B3231" i="23"/>
  <c r="B3230" i="23"/>
  <c r="B3229" i="23"/>
  <c r="C3229" i="23" s="1"/>
  <c r="B3228" i="23"/>
  <c r="C3228" i="23" s="1"/>
  <c r="D3228" i="23" s="1"/>
  <c r="D2157" i="32" s="1"/>
  <c r="B3227" i="23"/>
  <c r="B3226" i="23"/>
  <c r="B3224" i="23"/>
  <c r="B3223" i="23"/>
  <c r="C3223" i="23" s="1"/>
  <c r="D3223" i="23" s="1"/>
  <c r="D2128" i="32" s="1"/>
  <c r="B3222" i="23"/>
  <c r="B3221" i="23"/>
  <c r="B3220" i="23"/>
  <c r="B3219" i="23"/>
  <c r="C3219" i="23" s="1"/>
  <c r="D3219" i="23" s="1"/>
  <c r="D2124" i="32" s="1"/>
  <c r="B3218" i="23"/>
  <c r="B3217" i="23"/>
  <c r="B3216" i="23"/>
  <c r="C3216" i="23" s="1"/>
  <c r="D3216" i="23" s="1"/>
  <c r="D2121" i="32" s="1"/>
  <c r="B3215" i="23"/>
  <c r="C3215" i="23" s="1"/>
  <c r="D3215" i="23" s="1"/>
  <c r="D2120" i="32" s="1"/>
  <c r="B3214" i="23"/>
  <c r="B3213" i="23"/>
  <c r="B3211" i="23"/>
  <c r="B3210" i="23"/>
  <c r="C3210" i="23" s="1"/>
  <c r="D3210" i="23" s="1"/>
  <c r="D2132" i="32" s="1"/>
  <c r="B3209" i="23"/>
  <c r="B3208" i="23"/>
  <c r="B3206" i="23"/>
  <c r="C3206" i="23" s="1"/>
  <c r="D3206" i="23" s="1"/>
  <c r="D2153" i="32" s="1"/>
  <c r="B3205" i="23"/>
  <c r="C3205" i="23" s="1"/>
  <c r="D3205" i="23" s="1"/>
  <c r="D2152" i="32" s="1"/>
  <c r="B3204" i="23"/>
  <c r="B3203" i="23"/>
  <c r="B3202" i="23"/>
  <c r="B3201" i="23"/>
  <c r="C3201" i="23" s="1"/>
  <c r="D3201" i="23" s="1"/>
  <c r="D2148" i="32" s="1"/>
  <c r="B3200" i="23"/>
  <c r="B3199" i="23"/>
  <c r="B3198" i="23"/>
  <c r="C3198" i="23" s="1"/>
  <c r="D3198" i="23" s="1"/>
  <c r="D2145" i="32" s="1"/>
  <c r="B3197" i="23"/>
  <c r="C3197" i="23" s="1"/>
  <c r="D3197" i="23" s="1"/>
  <c r="D2144" i="32" s="1"/>
  <c r="B3196" i="23"/>
  <c r="B3195" i="23"/>
  <c r="B3194" i="23"/>
  <c r="B3193" i="23"/>
  <c r="C3193" i="23" s="1"/>
  <c r="D3193" i="23" s="1"/>
  <c r="D2140" i="32" s="1"/>
  <c r="B3192" i="23"/>
  <c r="B3191" i="23"/>
  <c r="B3190" i="23"/>
  <c r="C3190" i="23" s="1"/>
  <c r="D3190" i="23" s="1"/>
  <c r="D2137" i="32" s="1"/>
  <c r="B3189" i="23"/>
  <c r="C3189" i="23" s="1"/>
  <c r="D3189" i="23" s="1"/>
  <c r="D2136" i="32" s="1"/>
  <c r="B3187" i="23"/>
  <c r="B3186" i="23"/>
  <c r="B3185" i="23"/>
  <c r="B3184" i="23"/>
  <c r="C3184" i="23" s="1"/>
  <c r="D3184" i="23" s="1"/>
  <c r="D2113" i="32" s="1"/>
  <c r="B3183" i="23"/>
  <c r="B3182" i="23"/>
  <c r="B3181" i="23"/>
  <c r="C3181" i="23" s="1"/>
  <c r="D3181" i="23" s="1"/>
  <c r="D2110" i="32" s="1"/>
  <c r="B3180" i="23"/>
  <c r="C3180" i="23" s="1"/>
  <c r="D3180" i="23" s="1"/>
  <c r="D2109" i="32" s="1"/>
  <c r="B3179" i="23"/>
  <c r="B3178" i="23"/>
  <c r="B3177" i="23"/>
  <c r="B3176" i="23"/>
  <c r="C3176" i="23" s="1"/>
  <c r="D3176" i="23" s="1"/>
  <c r="D2105" i="32" s="1"/>
  <c r="B3175" i="23"/>
  <c r="B3174" i="23"/>
  <c r="B3173" i="23"/>
  <c r="C3173" i="23" s="1"/>
  <c r="D3173" i="23" s="1"/>
  <c r="D2102" i="32" s="1"/>
  <c r="B3172" i="23"/>
  <c r="C3172" i="23" s="1"/>
  <c r="D3172" i="23" s="1"/>
  <c r="D2101" i="32" s="1"/>
  <c r="B3171" i="23"/>
  <c r="B3170" i="23"/>
  <c r="B3169" i="23"/>
  <c r="B3168" i="23"/>
  <c r="C3168" i="23" s="1"/>
  <c r="D3168" i="23" s="1"/>
  <c r="D2097" i="32" s="1"/>
  <c r="B3167" i="23"/>
  <c r="B3166" i="23"/>
  <c r="B3165" i="23"/>
  <c r="C3165" i="23" s="1"/>
  <c r="D3165" i="23" s="1"/>
  <c r="D2094" i="32" s="1"/>
  <c r="B3164" i="23"/>
  <c r="C3164" i="23" s="1"/>
  <c r="D3164" i="23" s="1"/>
  <c r="D2093" i="32" s="1"/>
  <c r="B3163" i="23"/>
  <c r="B3162" i="23"/>
  <c r="B3161" i="23"/>
  <c r="B3160" i="23"/>
  <c r="C3160" i="23" s="1"/>
  <c r="D3160" i="23" s="1"/>
  <c r="D2089" i="32" s="1"/>
  <c r="B3159" i="23"/>
  <c r="B3158" i="23"/>
  <c r="B3157" i="23"/>
  <c r="C3157" i="23" s="1"/>
  <c r="D3157" i="23" s="1"/>
  <c r="D2086" i="32" s="1"/>
  <c r="B3156" i="23"/>
  <c r="C3156" i="23" s="1"/>
  <c r="D3156" i="23" s="1"/>
  <c r="D2085" i="32" s="1"/>
  <c r="B3155" i="23"/>
  <c r="B3154" i="23"/>
  <c r="B3153" i="23"/>
  <c r="B3152" i="23"/>
  <c r="C3152" i="23" s="1"/>
  <c r="D3152" i="23" s="1"/>
  <c r="D2081" i="32" s="1"/>
  <c r="B3151" i="23"/>
  <c r="B3150" i="23"/>
  <c r="B3148" i="23"/>
  <c r="C3148" i="23" s="1"/>
  <c r="D3148" i="23" s="1"/>
  <c r="D2077" i="32" s="1"/>
  <c r="B3147" i="23"/>
  <c r="C3147" i="23" s="1"/>
  <c r="D3147" i="23" s="1"/>
  <c r="D2076" i="32" s="1"/>
  <c r="B3146" i="23"/>
  <c r="B3145" i="23"/>
  <c r="B3144" i="23"/>
  <c r="B3143" i="23"/>
  <c r="C3143" i="23" s="1"/>
  <c r="D3143" i="23" s="1"/>
  <c r="D2072" i="32" s="1"/>
  <c r="B3142" i="23"/>
  <c r="B3141" i="23"/>
  <c r="B3140" i="23"/>
  <c r="C3140" i="23" s="1"/>
  <c r="D3140" i="23" s="1"/>
  <c r="D2069" i="32" s="1"/>
  <c r="B3139" i="23"/>
  <c r="C3139" i="23" s="1"/>
  <c r="D3139" i="23" s="1"/>
  <c r="D2068" i="32" s="1"/>
  <c r="B3138" i="23"/>
  <c r="B3137" i="23"/>
  <c r="B3136" i="23"/>
  <c r="B3135" i="23"/>
  <c r="C3135" i="23" s="1"/>
  <c r="D3135" i="23" s="1"/>
  <c r="D2064" i="32" s="1"/>
  <c r="B3134" i="23"/>
  <c r="B3133" i="23"/>
  <c r="B3132" i="23"/>
  <c r="C3132" i="23" s="1"/>
  <c r="D3132" i="23" s="1"/>
  <c r="D2061" i="32" s="1"/>
  <c r="B3131" i="23"/>
  <c r="C3131" i="23" s="1"/>
  <c r="B3130" i="23"/>
  <c r="B3129" i="23"/>
  <c r="B3128" i="23"/>
  <c r="B3127" i="23"/>
  <c r="C3127" i="23" s="1"/>
  <c r="D3127" i="23" s="1"/>
  <c r="D2056" i="32" s="1"/>
  <c r="B3126" i="23"/>
  <c r="B3125" i="23"/>
  <c r="B3124" i="23"/>
  <c r="C3124" i="23" s="1"/>
  <c r="D3124" i="23" s="1"/>
  <c r="D2053" i="32" s="1"/>
  <c r="B3123" i="23"/>
  <c r="C3123" i="23" s="1"/>
  <c r="D3123" i="23" s="1"/>
  <c r="D2052" i="32" s="1"/>
  <c r="B3122" i="23"/>
  <c r="B3121" i="23"/>
  <c r="B3120" i="23"/>
  <c r="B3119" i="23"/>
  <c r="C3119" i="23" s="1"/>
  <c r="D3119" i="23" s="1"/>
  <c r="D2048" i="32" s="1"/>
  <c r="B3116" i="23"/>
  <c r="B3115" i="23"/>
  <c r="B3114" i="23"/>
  <c r="C3114" i="23" s="1"/>
  <c r="B3113" i="23"/>
  <c r="C3113" i="23" s="1"/>
  <c r="D3113" i="23" s="1"/>
  <c r="D2041" i="32" s="1"/>
  <c r="B3112" i="23"/>
  <c r="B3111" i="23"/>
  <c r="B3110" i="23"/>
  <c r="B3109" i="23"/>
  <c r="C3109" i="23" s="1"/>
  <c r="D3109" i="23" s="1"/>
  <c r="D2045" i="32" s="1"/>
  <c r="B3108" i="23"/>
  <c r="B3107" i="23"/>
  <c r="B3106" i="23"/>
  <c r="B3105" i="23"/>
  <c r="C3105" i="23" s="1"/>
  <c r="D3105" i="23" s="1"/>
  <c r="D2037" i="32" s="1"/>
  <c r="B3104" i="23"/>
  <c r="B3103" i="23"/>
  <c r="B3102" i="23"/>
  <c r="B3100" i="23"/>
  <c r="C3100" i="23" s="1"/>
  <c r="D3100" i="23" s="1"/>
  <c r="D2027" i="32" s="1"/>
  <c r="B3099" i="23"/>
  <c r="B3098" i="23"/>
  <c r="B3097" i="23"/>
  <c r="B3096" i="23"/>
  <c r="C3096" i="23" s="1"/>
  <c r="D3096" i="23" s="1"/>
  <c r="D2019" i="32" s="1"/>
  <c r="B3095" i="23"/>
  <c r="B3094" i="23"/>
  <c r="B3093" i="23"/>
  <c r="B3092" i="23"/>
  <c r="C3092" i="23" s="1"/>
  <c r="D3092" i="23" s="1"/>
  <c r="D2024" i="32" s="1"/>
  <c r="B3091" i="23"/>
  <c r="B3090" i="23"/>
  <c r="B3089" i="23"/>
  <c r="B3088" i="23"/>
  <c r="C3088" i="23" s="1"/>
  <c r="D3088" i="23" s="1"/>
  <c r="D2023" i="32" s="1"/>
  <c r="B3087" i="23"/>
  <c r="B3085" i="23"/>
  <c r="B3084" i="23"/>
  <c r="B3083" i="23"/>
  <c r="C3083" i="23" s="1"/>
  <c r="D3083" i="23" s="1"/>
  <c r="D2012" i="32" s="1"/>
  <c r="B3082" i="23"/>
  <c r="B3081" i="23"/>
  <c r="B3080" i="23"/>
  <c r="B3079" i="23"/>
  <c r="C3079" i="23" s="1"/>
  <c r="D3079" i="23" s="1"/>
  <c r="D2008" i="32" s="1"/>
  <c r="B3078" i="23"/>
  <c r="B3077" i="23"/>
  <c r="B3076" i="23"/>
  <c r="B3075" i="23"/>
  <c r="C3075" i="23" s="1"/>
  <c r="D3075" i="23" s="1"/>
  <c r="D2004" i="32" s="1"/>
  <c r="B3074" i="23"/>
  <c r="B3073" i="23"/>
  <c r="B3072" i="23"/>
  <c r="B3071" i="23"/>
  <c r="C3071" i="23" s="1"/>
  <c r="D3071" i="23" s="1"/>
  <c r="D2000" i="32" s="1"/>
  <c r="B3070" i="23"/>
  <c r="B3069" i="23"/>
  <c r="B3068" i="23"/>
  <c r="C3068" i="23" s="1"/>
  <c r="D3068" i="23" s="1"/>
  <c r="D1997" i="32" s="1"/>
  <c r="B3067" i="23"/>
  <c r="C3067" i="23" s="1"/>
  <c r="D3067" i="23" s="1"/>
  <c r="D1996" i="32" s="1"/>
  <c r="B3066" i="23"/>
  <c r="B3065" i="23"/>
  <c r="B3064" i="23"/>
  <c r="B3063" i="23"/>
  <c r="C3063" i="23" s="1"/>
  <c r="D3063" i="23" s="1"/>
  <c r="D1992" i="32" s="1"/>
  <c r="B3062" i="23"/>
  <c r="B3061" i="23"/>
  <c r="B3060" i="23"/>
  <c r="C3060" i="23" s="1"/>
  <c r="D3060" i="23" s="1"/>
  <c r="D1989" i="32" s="1"/>
  <c r="B3059" i="23"/>
  <c r="C3059" i="23" s="1"/>
  <c r="D3059" i="23" s="1"/>
  <c r="D1988" i="32" s="1"/>
  <c r="B3058" i="23"/>
  <c r="B3057" i="23"/>
  <c r="B3056" i="23"/>
  <c r="B3055" i="23"/>
  <c r="C3055" i="23" s="1"/>
  <c r="D3055" i="23" s="1"/>
  <c r="D1984" i="32" s="1"/>
  <c r="B3054" i="23"/>
  <c r="B3053" i="23"/>
  <c r="B3052" i="23"/>
  <c r="C3052" i="23" s="1"/>
  <c r="D3052" i="23" s="1"/>
  <c r="D1981" i="32" s="1"/>
  <c r="B3051" i="23"/>
  <c r="C3051" i="23" s="1"/>
  <c r="D3051" i="23" s="1"/>
  <c r="D1980" i="32" s="1"/>
  <c r="B3050" i="23"/>
  <c r="B3049" i="23"/>
  <c r="B3048" i="23"/>
  <c r="B3047" i="23"/>
  <c r="C3047" i="23" s="1"/>
  <c r="D3047" i="23" s="1"/>
  <c r="D1976" i="32" s="1"/>
  <c r="B3046" i="23"/>
  <c r="B3045" i="23"/>
  <c r="B3044" i="23"/>
  <c r="B3043" i="23"/>
  <c r="C3043" i="23" s="1"/>
  <c r="D3043" i="23" s="1"/>
  <c r="D1972" i="32" s="1"/>
  <c r="B3042" i="23"/>
  <c r="B3041" i="23"/>
  <c r="B3040" i="23"/>
  <c r="B3039" i="23"/>
  <c r="C3039" i="23" s="1"/>
  <c r="D3039" i="23" s="1"/>
  <c r="D1968" i="32" s="1"/>
  <c r="B3038" i="23"/>
  <c r="B3037" i="23"/>
  <c r="B3036" i="23"/>
  <c r="B3035" i="23"/>
  <c r="C3035" i="23" s="1"/>
  <c r="D3035" i="23" s="1"/>
  <c r="D1964" i="32" s="1"/>
  <c r="B3034" i="23"/>
  <c r="B3033" i="23"/>
  <c r="B3032" i="23"/>
  <c r="B3031" i="23"/>
  <c r="C3031" i="23" s="1"/>
  <c r="D3031" i="23" s="1"/>
  <c r="D1960" i="32" s="1"/>
  <c r="B3030" i="23"/>
  <c r="B3029" i="23"/>
  <c r="B3028" i="23"/>
  <c r="B3025" i="23"/>
  <c r="C3025" i="23" s="1"/>
  <c r="D3025" i="23" s="1"/>
  <c r="D1954" i="32" s="1"/>
  <c r="B3024" i="23"/>
  <c r="B3023" i="23"/>
  <c r="B3022" i="23"/>
  <c r="B3021" i="23"/>
  <c r="C3021" i="23" s="1"/>
  <c r="D3021" i="23" s="1"/>
  <c r="D1950" i="32" s="1"/>
  <c r="B3020" i="23"/>
  <c r="B3019" i="23"/>
  <c r="B3018" i="23"/>
  <c r="B3017" i="23"/>
  <c r="C3017" i="23" s="1"/>
  <c r="D3017" i="23" s="1"/>
  <c r="D1946" i="32" s="1"/>
  <c r="B3016" i="23"/>
  <c r="B3015" i="23"/>
  <c r="B3014" i="23"/>
  <c r="B3013" i="23"/>
  <c r="C3013" i="23" s="1"/>
  <c r="D3013" i="23" s="1"/>
  <c r="D1942" i="32" s="1"/>
  <c r="B3012" i="23"/>
  <c r="B3011" i="23"/>
  <c r="B3010" i="23"/>
  <c r="B3009" i="23"/>
  <c r="C3009" i="23" s="1"/>
  <c r="D3009" i="23" s="1"/>
  <c r="D1938" i="32" s="1"/>
  <c r="B3008" i="23"/>
  <c r="B3007" i="23"/>
  <c r="B3006" i="23"/>
  <c r="B3005" i="23"/>
  <c r="C3005" i="23" s="1"/>
  <c r="D3005" i="23" s="1"/>
  <c r="D1934" i="32" s="1"/>
  <c r="B3004" i="23"/>
  <c r="B3003" i="23"/>
  <c r="B3002" i="23"/>
  <c r="B3001" i="23"/>
  <c r="C3001" i="23" s="1"/>
  <c r="D3001" i="23" s="1"/>
  <c r="D1930" i="32" s="1"/>
  <c r="B3000" i="23"/>
  <c r="B2999" i="23"/>
  <c r="B2998" i="23"/>
  <c r="B2997" i="23"/>
  <c r="C2997" i="23" s="1"/>
  <c r="D2997" i="23" s="1"/>
  <c r="D1926" i="32" s="1"/>
  <c r="B2996" i="23"/>
  <c r="B2995" i="23"/>
  <c r="B2994" i="23"/>
  <c r="B2993" i="23"/>
  <c r="C2993" i="23" s="1"/>
  <c r="D2993" i="23" s="1"/>
  <c r="D1922" i="32" s="1"/>
  <c r="B2992" i="23"/>
  <c r="B2991" i="23"/>
  <c r="B2990" i="23"/>
  <c r="B2989" i="23"/>
  <c r="C2989" i="23" s="1"/>
  <c r="D2989" i="23" s="1"/>
  <c r="D1918" i="32" s="1"/>
  <c r="B2988" i="23"/>
  <c r="B2987" i="23"/>
  <c r="B2986" i="23"/>
  <c r="B2985" i="23"/>
  <c r="C2985" i="23" s="1"/>
  <c r="D2985" i="23" s="1"/>
  <c r="D1914" i="32" s="1"/>
  <c r="B2984" i="23"/>
  <c r="B2983" i="23"/>
  <c r="B2982" i="23"/>
  <c r="B2981" i="23"/>
  <c r="C2981" i="23" s="1"/>
  <c r="D2981" i="23" s="1"/>
  <c r="D1910" i="32" s="1"/>
  <c r="B2980" i="23"/>
  <c r="B2979" i="23"/>
  <c r="B2978" i="23"/>
  <c r="B2977" i="23"/>
  <c r="C2977" i="23" s="1"/>
  <c r="D2977" i="23" s="1"/>
  <c r="D1906" i="32" s="1"/>
  <c r="B2976" i="23"/>
  <c r="B2975" i="23"/>
  <c r="B2974" i="23"/>
  <c r="B2973" i="23"/>
  <c r="C2973" i="23" s="1"/>
  <c r="D2973" i="23" s="1"/>
  <c r="D1902" i="32" s="1"/>
  <c r="B2972" i="23"/>
  <c r="B2971" i="23"/>
  <c r="B2970" i="23"/>
  <c r="B2968" i="23"/>
  <c r="C2968" i="23" s="1"/>
  <c r="D2968" i="23" s="1"/>
  <c r="D1897" i="32" s="1"/>
  <c r="B2967" i="23"/>
  <c r="B2966" i="23"/>
  <c r="B2965" i="23"/>
  <c r="B2964" i="23"/>
  <c r="C2964" i="23" s="1"/>
  <c r="D2964" i="23" s="1"/>
  <c r="D1893" i="32" s="1"/>
  <c r="B2963" i="23"/>
  <c r="B2962" i="23"/>
  <c r="B2961" i="23"/>
  <c r="B2960" i="23"/>
  <c r="C2960" i="23" s="1"/>
  <c r="D2960" i="23" s="1"/>
  <c r="D1889" i="32" s="1"/>
  <c r="B2959" i="23"/>
  <c r="B2958" i="23"/>
  <c r="B2957" i="23"/>
  <c r="B2956" i="23"/>
  <c r="C2956" i="23" s="1"/>
  <c r="D2956" i="23" s="1"/>
  <c r="D1885" i="32" s="1"/>
  <c r="B2955" i="23"/>
  <c r="B2954" i="23"/>
  <c r="B2953" i="23"/>
  <c r="B2952" i="23"/>
  <c r="C2952" i="23" s="1"/>
  <c r="D2952" i="23" s="1"/>
  <c r="D1881" i="32" s="1"/>
  <c r="B2951" i="23"/>
  <c r="B2950" i="23"/>
  <c r="B2949" i="23"/>
  <c r="B2948" i="23"/>
  <c r="C2948" i="23" s="1"/>
  <c r="D2948" i="23" s="1"/>
  <c r="D1877" i="32" s="1"/>
  <c r="B2947" i="23"/>
  <c r="B2946" i="23"/>
  <c r="B2945" i="23"/>
  <c r="B2944" i="23"/>
  <c r="C2944" i="23" s="1"/>
  <c r="D2944" i="23" s="1"/>
  <c r="D1873" i="32" s="1"/>
  <c r="B2943" i="23"/>
  <c r="B2942" i="23"/>
  <c r="B2941" i="23"/>
  <c r="B2940" i="23"/>
  <c r="C2940" i="23" s="1"/>
  <c r="D2940" i="23" s="1"/>
  <c r="D1869" i="32" s="1"/>
  <c r="B2939" i="23"/>
  <c r="B2938" i="23"/>
  <c r="B2936" i="23"/>
  <c r="B2935" i="23"/>
  <c r="C2935" i="23" s="1"/>
  <c r="D2935" i="23" s="1"/>
  <c r="D1771" i="32" s="1"/>
  <c r="B2934" i="23"/>
  <c r="B2933" i="23"/>
  <c r="B2932" i="23"/>
  <c r="B2931" i="23"/>
  <c r="C2931" i="23" s="1"/>
  <c r="D2931" i="23" s="1"/>
  <c r="D1767" i="32" s="1"/>
  <c r="B2930" i="23"/>
  <c r="B2929" i="23"/>
  <c r="B2928" i="23"/>
  <c r="B2927" i="23"/>
  <c r="C2927" i="23" s="1"/>
  <c r="D2927" i="23" s="1"/>
  <c r="D1763" i="32" s="1"/>
  <c r="B2926" i="23"/>
  <c r="B2925" i="23"/>
  <c r="B2924" i="23"/>
  <c r="B2922" i="23"/>
  <c r="C2922" i="23" s="1"/>
  <c r="D2922" i="23" s="1"/>
  <c r="D1751" i="32" s="1"/>
  <c r="B2921" i="23"/>
  <c r="B2920" i="23"/>
  <c r="B2919" i="23"/>
  <c r="B2918" i="23"/>
  <c r="C2918" i="23" s="1"/>
  <c r="D2918" i="23" s="1"/>
  <c r="D1747" i="32" s="1"/>
  <c r="B2917" i="23"/>
  <c r="B2916" i="23"/>
  <c r="B2915" i="23"/>
  <c r="B2914" i="23"/>
  <c r="C2914" i="23" s="1"/>
  <c r="D2914" i="23" s="1"/>
  <c r="D1743" i="32" s="1"/>
  <c r="B2913" i="23"/>
  <c r="B2912" i="23"/>
  <c r="B2910" i="23"/>
  <c r="B2909" i="23"/>
  <c r="C2909" i="23" s="1"/>
  <c r="D2909" i="23" s="1"/>
  <c r="D1857" i="32" s="1"/>
  <c r="B2908" i="23"/>
  <c r="B2907" i="23"/>
  <c r="B2906" i="23"/>
  <c r="B2905" i="23"/>
  <c r="C2905" i="23" s="1"/>
  <c r="D2905" i="23" s="1"/>
  <c r="D1859" i="32" s="1"/>
  <c r="B2904" i="23"/>
  <c r="B2903" i="23"/>
  <c r="B2902" i="23"/>
  <c r="B2901" i="23"/>
  <c r="C2901" i="23" s="1"/>
  <c r="D2901" i="23" s="1"/>
  <c r="D1862" i="32" s="1"/>
  <c r="B2900" i="23"/>
  <c r="B2899" i="23"/>
  <c r="B2898" i="23"/>
  <c r="B2897" i="23"/>
  <c r="C2897" i="23" s="1"/>
  <c r="D2897" i="23" s="1"/>
  <c r="D1860" i="32" s="1"/>
  <c r="B2896" i="23"/>
  <c r="B2895" i="23"/>
  <c r="B2893" i="23"/>
  <c r="B2892" i="23"/>
  <c r="C2892" i="23" s="1"/>
  <c r="D2892" i="23" s="1"/>
  <c r="D1848" i="32" s="1"/>
  <c r="B2891" i="23"/>
  <c r="B2890" i="23"/>
  <c r="B2889" i="23"/>
  <c r="B2888" i="23"/>
  <c r="C2888" i="23" s="1"/>
  <c r="D2888" i="23" s="1"/>
  <c r="D1844" i="32" s="1"/>
  <c r="B2886" i="23"/>
  <c r="B2885" i="23"/>
  <c r="B2884" i="23"/>
  <c r="B2882" i="23"/>
  <c r="C2882" i="23" s="1"/>
  <c r="D2882" i="23" s="1"/>
  <c r="D1714" i="32" s="1"/>
  <c r="B2881" i="23"/>
  <c r="B2880" i="23"/>
  <c r="B2878" i="23"/>
  <c r="B2877" i="23"/>
  <c r="C2877" i="23" s="1"/>
  <c r="D2877" i="23" s="1"/>
  <c r="D1836" i="32" s="1"/>
  <c r="B2876" i="23"/>
  <c r="B2875" i="23"/>
  <c r="B2874" i="23"/>
  <c r="B2873" i="23"/>
  <c r="C2873" i="23" s="1"/>
  <c r="D2873" i="23" s="1"/>
  <c r="D1832" i="32" s="1"/>
  <c r="B2872" i="23"/>
  <c r="B2871" i="23"/>
  <c r="B2870" i="23"/>
  <c r="B2869" i="23"/>
  <c r="C2869" i="23" s="1"/>
  <c r="D2869" i="23" s="1"/>
  <c r="D1828" i="32" s="1"/>
  <c r="B2868" i="23"/>
  <c r="B2867" i="23"/>
  <c r="B2866" i="23"/>
  <c r="B2865" i="23"/>
  <c r="C2865" i="23" s="1"/>
  <c r="D2865" i="23" s="1"/>
  <c r="D1824" i="32" s="1"/>
  <c r="B2863" i="23"/>
  <c r="B2862" i="23"/>
  <c r="B2861" i="23"/>
  <c r="B2860" i="23"/>
  <c r="C2860" i="23" s="1"/>
  <c r="D2860" i="23" s="1"/>
  <c r="D1755" i="32" s="1"/>
  <c r="B2859" i="23"/>
  <c r="B2858" i="23"/>
  <c r="B2856" i="23"/>
  <c r="B2855" i="23"/>
  <c r="C2855" i="23" s="1"/>
  <c r="D2855" i="23" s="1"/>
  <c r="D1710" i="32" s="1"/>
  <c r="B2854" i="23"/>
  <c r="B2853" i="23"/>
  <c r="B2852" i="23"/>
  <c r="B2851" i="23"/>
  <c r="C2851" i="23" s="1"/>
  <c r="D2851" i="23" s="1"/>
  <c r="D1703" i="32" s="1"/>
  <c r="B2850" i="23"/>
  <c r="B2849" i="23"/>
  <c r="B2847" i="23"/>
  <c r="B2846" i="23"/>
  <c r="C2846" i="23" s="1"/>
  <c r="D2846" i="23" s="1"/>
  <c r="D1804" i="32" s="1"/>
  <c r="B2845" i="23"/>
  <c r="B2844" i="23"/>
  <c r="B2843" i="23"/>
  <c r="B2842" i="23"/>
  <c r="C2842" i="23" s="1"/>
  <c r="D2842" i="23" s="1"/>
  <c r="D1800" i="32" s="1"/>
  <c r="B2841" i="23"/>
  <c r="B2840" i="23"/>
  <c r="B2839" i="23"/>
  <c r="B2838" i="23"/>
  <c r="C2838" i="23" s="1"/>
  <c r="D2838" i="23" s="1"/>
  <c r="D1796" i="32" s="1"/>
  <c r="B2837" i="23"/>
  <c r="B2836" i="23"/>
  <c r="B2835" i="23"/>
  <c r="B2834" i="23"/>
  <c r="C2834" i="23" s="1"/>
  <c r="D2834" i="23" s="1"/>
  <c r="D1792" i="32" s="1"/>
  <c r="B2833" i="23"/>
  <c r="B2832" i="23"/>
  <c r="B2831" i="23"/>
  <c r="B2830" i="23"/>
  <c r="C2830" i="23" s="1"/>
  <c r="D2830" i="23" s="1"/>
  <c r="D1788" i="32" s="1"/>
  <c r="B2829" i="23"/>
  <c r="B2828" i="23"/>
  <c r="B2827" i="23"/>
  <c r="B2826" i="23"/>
  <c r="C2826" i="23" s="1"/>
  <c r="D2826" i="23" s="1"/>
  <c r="D1784" i="32" s="1"/>
  <c r="B2825" i="23"/>
  <c r="B2824" i="23"/>
  <c r="B2823" i="23"/>
  <c r="B2822" i="23"/>
  <c r="C2822" i="23" s="1"/>
  <c r="D2822" i="23" s="1"/>
  <c r="D1780" i="32" s="1"/>
  <c r="B2821" i="23"/>
  <c r="B2820" i="23"/>
  <c r="B2819" i="23"/>
  <c r="B2818" i="23"/>
  <c r="C2818" i="23" s="1"/>
  <c r="D2818" i="23" s="1"/>
  <c r="D1776" i="32" s="1"/>
  <c r="B2817" i="23"/>
  <c r="B2816" i="23"/>
  <c r="B2814" i="23"/>
  <c r="B2813" i="23"/>
  <c r="C2813" i="23" s="1"/>
  <c r="D2813" i="23" s="1"/>
  <c r="D1821" i="32" s="1"/>
  <c r="B2812" i="23"/>
  <c r="B2811" i="23"/>
  <c r="B2810" i="23"/>
  <c r="B2809" i="23"/>
  <c r="C2809" i="23" s="1"/>
  <c r="D2809" i="23" s="1"/>
  <c r="D1817" i="32" s="1"/>
  <c r="B2808" i="23"/>
  <c r="B2807" i="23"/>
  <c r="B2806" i="23"/>
  <c r="B2805" i="23"/>
  <c r="C2805" i="23" s="1"/>
  <c r="D2805" i="23" s="1"/>
  <c r="D1813" i="32" s="1"/>
  <c r="B2804" i="23"/>
  <c r="B2803" i="23"/>
  <c r="B2802" i="23"/>
  <c r="B2801" i="23"/>
  <c r="C2801" i="23" s="1"/>
  <c r="D2801" i="23" s="1"/>
  <c r="D1809" i="32" s="1"/>
  <c r="B2800" i="23"/>
  <c r="B2799" i="23"/>
  <c r="B2797" i="23"/>
  <c r="B2796" i="23"/>
  <c r="C2796" i="23" s="1"/>
  <c r="D2796" i="23" s="1"/>
  <c r="D1700" i="32" s="1"/>
  <c r="B2795" i="23"/>
  <c r="B2794" i="23"/>
  <c r="B2793" i="23"/>
  <c r="B2792" i="23"/>
  <c r="C2792" i="23" s="1"/>
  <c r="D2792" i="23" s="1"/>
  <c r="D1696" i="32" s="1"/>
  <c r="B2791" i="23"/>
  <c r="B2790" i="23"/>
  <c r="B2789" i="23"/>
  <c r="B2788" i="23"/>
  <c r="C2788" i="23" s="1"/>
  <c r="D2788" i="23" s="1"/>
  <c r="D1692" i="32" s="1"/>
  <c r="B2787" i="23"/>
  <c r="B2786" i="23"/>
  <c r="B2785" i="23"/>
  <c r="B2784" i="23"/>
  <c r="C2784" i="23" s="1"/>
  <c r="D2784" i="23" s="1"/>
  <c r="D1688" i="32" s="1"/>
  <c r="B2783" i="23"/>
  <c r="B2782" i="23"/>
  <c r="B2781" i="23"/>
  <c r="B2780" i="23"/>
  <c r="C2780" i="23" s="1"/>
  <c r="D2780" i="23" s="1"/>
  <c r="D1684" i="32" s="1"/>
  <c r="B2779" i="23"/>
  <c r="B2778" i="23"/>
  <c r="B2777" i="23"/>
  <c r="B2776" i="23"/>
  <c r="C2776" i="23" s="1"/>
  <c r="D2776" i="23" s="1"/>
  <c r="D1680" i="32" s="1"/>
  <c r="B2775" i="23"/>
  <c r="B2774" i="23"/>
  <c r="B2773" i="23"/>
  <c r="B2772" i="23"/>
  <c r="C2772" i="23" s="1"/>
  <c r="D2772" i="23" s="1"/>
  <c r="D1676" i="32" s="1"/>
  <c r="B2771" i="23"/>
  <c r="B2770" i="23"/>
  <c r="B2769" i="23"/>
  <c r="B2768" i="23"/>
  <c r="C2768" i="23" s="1"/>
  <c r="D2768" i="23" s="1"/>
  <c r="D1672" i="32" s="1"/>
  <c r="B2767" i="23"/>
  <c r="B2766" i="23"/>
  <c r="B2765" i="23"/>
  <c r="B2764" i="23"/>
  <c r="C2764" i="23" s="1"/>
  <c r="D2764" i="23" s="1"/>
  <c r="D1668" i="32" s="1"/>
  <c r="B2763" i="23"/>
  <c r="B2762" i="23"/>
  <c r="B2761" i="23"/>
  <c r="B2760" i="23"/>
  <c r="C2760" i="23" s="1"/>
  <c r="D2760" i="23" s="1"/>
  <c r="D1664" i="32" s="1"/>
  <c r="B2759" i="23"/>
  <c r="B2758" i="23"/>
  <c r="B2757" i="23"/>
  <c r="B2756" i="23"/>
  <c r="C2756" i="23" s="1"/>
  <c r="D2756" i="23" s="1"/>
  <c r="D1660" i="32" s="1"/>
  <c r="B2755" i="23"/>
  <c r="B2754" i="23"/>
  <c r="B2752" i="23"/>
  <c r="B2751" i="23"/>
  <c r="C2751" i="23" s="1"/>
  <c r="D2751" i="23" s="1"/>
  <c r="D1738" i="32" s="1"/>
  <c r="B2750" i="23"/>
  <c r="B2749" i="23"/>
  <c r="B2748" i="23"/>
  <c r="B2747" i="23"/>
  <c r="C2747" i="23" s="1"/>
  <c r="D2747" i="23" s="1"/>
  <c r="D1734" i="32" s="1"/>
  <c r="B2746" i="23"/>
  <c r="B2745" i="23"/>
  <c r="B2744" i="23"/>
  <c r="B2743" i="23"/>
  <c r="C2743" i="23" s="1"/>
  <c r="D2743" i="23" s="1"/>
  <c r="D1730" i="32" s="1"/>
  <c r="B2742" i="23"/>
  <c r="B2741" i="23"/>
  <c r="B2740" i="23"/>
  <c r="B2739" i="23"/>
  <c r="C2739" i="23" s="1"/>
  <c r="D2739" i="23" s="1"/>
  <c r="D1726" i="32" s="1"/>
  <c r="B2738" i="23"/>
  <c r="B2737" i="23"/>
  <c r="B2736" i="23"/>
  <c r="B2735" i="23"/>
  <c r="C2735" i="23" s="1"/>
  <c r="D2735" i="23" s="1"/>
  <c r="D1722" i="32" s="1"/>
  <c r="B2734" i="23"/>
  <c r="B2733" i="23"/>
  <c r="B2732" i="23"/>
  <c r="B2731" i="23"/>
  <c r="C2731" i="23" s="1"/>
  <c r="D2731" i="23" s="1"/>
  <c r="D1718" i="32" s="1"/>
  <c r="B2730" i="23"/>
  <c r="B2729" i="23"/>
  <c r="B2727" i="23"/>
  <c r="B2726" i="23"/>
  <c r="C2726" i="23" s="1"/>
  <c r="D2726" i="23" s="1"/>
  <c r="D1653" i="32" s="1"/>
  <c r="B2725" i="23"/>
  <c r="B2724" i="23"/>
  <c r="B2723" i="23"/>
  <c r="B2722" i="23"/>
  <c r="C2722" i="23" s="1"/>
  <c r="D2722" i="23" s="1"/>
  <c r="D1656" i="32" s="1"/>
  <c r="B2721" i="23"/>
  <c r="B2720" i="23"/>
  <c r="B2719" i="23"/>
  <c r="B2718" i="23"/>
  <c r="C2718" i="23" s="1"/>
  <c r="D2718" i="23" s="1"/>
  <c r="D1648" i="32" s="1"/>
  <c r="B2717" i="23"/>
  <c r="B2716" i="23"/>
  <c r="B2715" i="23"/>
  <c r="B2714" i="23"/>
  <c r="C2714" i="23" s="1"/>
  <c r="D2714" i="23" s="1"/>
  <c r="D1654" i="32" s="1"/>
  <c r="B2713" i="23"/>
  <c r="B2712" i="23"/>
  <c r="B2711" i="23"/>
  <c r="C3426" i="23"/>
  <c r="D3426" i="23" s="1"/>
  <c r="D2320" i="32" s="1"/>
  <c r="C3425" i="23"/>
  <c r="D3425" i="23" s="1"/>
  <c r="D2319" i="32" s="1"/>
  <c r="C3422" i="23"/>
  <c r="D3422" i="23" s="1"/>
  <c r="D2316" i="32" s="1"/>
  <c r="C3421" i="23"/>
  <c r="D3421" i="23" s="1"/>
  <c r="D2315" i="32" s="1"/>
  <c r="C3418" i="23"/>
  <c r="D3418" i="23" s="1"/>
  <c r="D2312" i="32" s="1"/>
  <c r="C3417" i="23"/>
  <c r="D3417" i="23" s="1"/>
  <c r="D2311" i="32" s="1"/>
  <c r="C3415" i="23"/>
  <c r="D3415" i="23" s="1"/>
  <c r="D2309" i="32" s="1"/>
  <c r="C3414" i="23"/>
  <c r="D3414" i="23" s="1"/>
  <c r="D2308" i="32" s="1"/>
  <c r="C3413" i="23"/>
  <c r="D3413" i="23" s="1"/>
  <c r="D2307" i="32" s="1"/>
  <c r="C3410" i="23"/>
  <c r="D3410" i="23" s="1"/>
  <c r="D2304" i="32" s="1"/>
  <c r="C3409" i="23"/>
  <c r="D3409" i="23" s="1"/>
  <c r="D2303" i="32" s="1"/>
  <c r="C3406" i="23"/>
  <c r="D3406" i="23" s="1"/>
  <c r="D2300" i="32" s="1"/>
  <c r="C3405" i="23"/>
  <c r="D3405" i="23" s="1"/>
  <c r="D2299" i="32" s="1"/>
  <c r="C3402" i="23"/>
  <c r="D3402" i="23" s="1"/>
  <c r="D2296" i="32" s="1"/>
  <c r="C3401" i="23"/>
  <c r="D3401" i="23" s="1"/>
  <c r="D2295" i="32" s="1"/>
  <c r="C3399" i="23"/>
  <c r="D3399" i="23" s="1"/>
  <c r="D2293" i="32" s="1"/>
  <c r="C3398" i="23"/>
  <c r="D3398" i="23" s="1"/>
  <c r="D2292" i="32" s="1"/>
  <c r="C3397" i="23"/>
  <c r="D3397" i="23" s="1"/>
  <c r="D2291" i="32" s="1"/>
  <c r="C3394" i="23"/>
  <c r="D3394" i="23" s="1"/>
  <c r="D2288" i="32" s="1"/>
  <c r="C3393" i="23"/>
  <c r="D3393" i="23" s="1"/>
  <c r="D2287" i="32" s="1"/>
  <c r="C3390" i="23"/>
  <c r="D3390" i="23" s="1"/>
  <c r="D2284" i="32" s="1"/>
  <c r="C3389" i="23"/>
  <c r="D3389" i="23" s="1"/>
  <c r="D2283" i="32" s="1"/>
  <c r="C3385" i="23"/>
  <c r="D3385" i="23" s="1"/>
  <c r="D2355" i="32" s="1"/>
  <c r="C3384" i="23"/>
  <c r="D3384" i="23" s="1"/>
  <c r="D2354" i="32" s="1"/>
  <c r="C3382" i="23"/>
  <c r="D3382" i="23" s="1"/>
  <c r="D2352" i="32" s="1"/>
  <c r="C3381" i="23"/>
  <c r="D3381" i="23" s="1"/>
  <c r="D2351" i="32" s="1"/>
  <c r="C3380" i="23"/>
  <c r="D3380" i="23" s="1"/>
  <c r="D2350" i="32" s="1"/>
  <c r="C3377" i="23"/>
  <c r="D3377" i="23" s="1"/>
  <c r="D2347" i="32" s="1"/>
  <c r="C3376" i="23"/>
  <c r="D3376" i="23" s="1"/>
  <c r="D2346" i="32" s="1"/>
  <c r="C3373" i="23"/>
  <c r="D3373" i="23" s="1"/>
  <c r="D2343" i="32" s="1"/>
  <c r="C3372" i="23"/>
  <c r="D3372" i="23" s="1"/>
  <c r="D2342" i="32" s="1"/>
  <c r="C3369" i="23"/>
  <c r="D3369" i="23" s="1"/>
  <c r="D2339" i="32" s="1"/>
  <c r="C3368" i="23"/>
  <c r="D3368" i="23" s="1"/>
  <c r="D2338" i="32" s="1"/>
  <c r="C3366" i="23"/>
  <c r="D3366" i="23" s="1"/>
  <c r="D2336" i="32" s="1"/>
  <c r="C3365" i="23"/>
  <c r="D3365" i="23" s="1"/>
  <c r="D2335" i="32" s="1"/>
  <c r="C3364" i="23"/>
  <c r="D3364" i="23" s="1"/>
  <c r="D2334" i="32" s="1"/>
  <c r="C3363" i="23"/>
  <c r="D3363" i="23" s="1"/>
  <c r="D2333" i="32" s="1"/>
  <c r="C3361" i="23"/>
  <c r="D3361" i="23" s="1"/>
  <c r="D2331" i="32" s="1"/>
  <c r="C3360" i="23"/>
  <c r="D3360" i="23" s="1"/>
  <c r="D2330" i="32" s="1"/>
  <c r="C3357" i="23"/>
  <c r="D3357" i="23" s="1"/>
  <c r="D2327" i="32" s="1"/>
  <c r="C3356" i="23"/>
  <c r="D3356" i="23" s="1"/>
  <c r="D2326" i="32" s="1"/>
  <c r="C3353" i="23"/>
  <c r="D3353" i="23" s="1"/>
  <c r="D2323" i="32" s="1"/>
  <c r="C3352" i="23"/>
  <c r="D3352" i="23" s="1"/>
  <c r="D2322" i="32" s="1"/>
  <c r="C3350" i="23"/>
  <c r="D3350" i="23" s="1"/>
  <c r="D2279" i="32" s="1"/>
  <c r="C3348" i="23"/>
  <c r="D3348" i="23" s="1"/>
  <c r="D2277" i="32" s="1"/>
  <c r="C3347" i="23"/>
  <c r="D3347" i="23" s="1"/>
  <c r="D2276" i="32" s="1"/>
  <c r="C3345" i="23"/>
  <c r="D3345" i="23" s="1"/>
  <c r="D2274" i="32" s="1"/>
  <c r="C3344" i="23"/>
  <c r="D3344" i="23" s="1"/>
  <c r="D2273" i="32" s="1"/>
  <c r="C3343" i="23"/>
  <c r="D3343" i="23" s="1"/>
  <c r="D2272" i="32" s="1"/>
  <c r="C3340" i="23"/>
  <c r="D3340" i="23" s="1"/>
  <c r="D2269" i="32" s="1"/>
  <c r="C3339" i="23"/>
  <c r="D3339" i="23" s="1"/>
  <c r="D2268" i="32" s="1"/>
  <c r="C3338" i="23"/>
  <c r="D3338" i="23" s="1"/>
  <c r="D2267" i="32" s="1"/>
  <c r="D3337" i="23"/>
  <c r="D2266" i="32" s="1"/>
  <c r="C3336" i="23"/>
  <c r="D3336" i="23" s="1"/>
  <c r="D2265" i="32" s="1"/>
  <c r="C3335" i="23"/>
  <c r="D3335" i="23" s="1"/>
  <c r="D2264" i="32" s="1"/>
  <c r="C3334" i="23"/>
  <c r="D3334" i="23" s="1"/>
  <c r="D2263" i="32" s="1"/>
  <c r="C3332" i="23"/>
  <c r="D3332" i="23" s="1"/>
  <c r="D2261" i="32" s="1"/>
  <c r="C3331" i="23"/>
  <c r="D3331" i="23" s="1"/>
  <c r="D2260" i="32" s="1"/>
  <c r="C3328" i="23"/>
  <c r="D3328" i="23" s="1"/>
  <c r="D2257" i="32" s="1"/>
  <c r="C3327" i="23"/>
  <c r="D3327" i="23" s="1"/>
  <c r="D2256" i="32" s="1"/>
  <c r="C3326" i="23"/>
  <c r="D3326" i="23" s="1"/>
  <c r="D2255" i="32" s="1"/>
  <c r="C3325" i="23"/>
  <c r="D3325" i="23" s="1"/>
  <c r="D2254" i="32" s="1"/>
  <c r="C3324" i="23"/>
  <c r="D3324" i="23" s="1"/>
  <c r="D2253" i="32" s="1"/>
  <c r="C3323" i="23"/>
  <c r="D3323" i="23" s="1"/>
  <c r="D2252" i="32" s="1"/>
  <c r="C3322" i="23"/>
  <c r="D3322" i="23" s="1"/>
  <c r="D2251" i="32" s="1"/>
  <c r="C3321" i="23"/>
  <c r="D3321" i="23" s="1"/>
  <c r="D2250" i="32" s="1"/>
  <c r="C3319" i="23"/>
  <c r="D3319" i="23" s="1"/>
  <c r="D2248" i="32" s="1"/>
  <c r="C3318" i="23"/>
  <c r="D3318" i="23" s="1"/>
  <c r="D2247" i="32" s="1"/>
  <c r="C3315" i="23"/>
  <c r="D3315" i="23" s="1"/>
  <c r="D2244" i="32" s="1"/>
  <c r="C3314" i="23"/>
  <c r="D3314" i="23" s="1"/>
  <c r="D2243" i="32" s="1"/>
  <c r="C3313" i="23"/>
  <c r="D3313" i="23" s="1"/>
  <c r="D2242" i="32" s="1"/>
  <c r="C3309" i="23"/>
  <c r="D3309" i="23" s="1"/>
  <c r="D2238" i="32" s="1"/>
  <c r="C3308" i="23"/>
  <c r="D3308" i="23" s="1"/>
  <c r="D2237" i="32" s="1"/>
  <c r="C3307" i="23"/>
  <c r="D3307" i="23" s="1"/>
  <c r="D2236" i="32" s="1"/>
  <c r="C3305" i="23"/>
  <c r="D3305" i="23" s="1"/>
  <c r="D2234" i="32" s="1"/>
  <c r="C3304" i="23"/>
  <c r="D3304" i="23" s="1"/>
  <c r="D2233" i="32" s="1"/>
  <c r="C3301" i="23"/>
  <c r="D3301" i="23" s="1"/>
  <c r="D2230" i="32" s="1"/>
  <c r="C3300" i="23"/>
  <c r="D3300" i="23" s="1"/>
  <c r="D2229" i="32" s="1"/>
  <c r="C3297" i="23"/>
  <c r="D3297" i="23" s="1"/>
  <c r="D2226" i="32" s="1"/>
  <c r="C3296" i="23"/>
  <c r="D3296" i="23" s="1"/>
  <c r="D2225" i="32" s="1"/>
  <c r="C3295" i="23"/>
  <c r="D3295" i="23" s="1"/>
  <c r="D2224" i="32" s="1"/>
  <c r="C3293" i="23"/>
  <c r="D3293" i="23" s="1"/>
  <c r="D2222" i="32" s="1"/>
  <c r="C3292" i="23"/>
  <c r="D3292" i="23" s="1"/>
  <c r="D2221" i="32" s="1"/>
  <c r="C3289" i="23"/>
  <c r="D3289" i="23" s="1"/>
  <c r="D2218" i="32" s="1"/>
  <c r="C3288" i="23"/>
  <c r="D3288" i="23" s="1"/>
  <c r="D2217" i="32" s="1"/>
  <c r="C3286" i="23"/>
  <c r="D3286" i="23" s="1"/>
  <c r="D2215" i="32" s="1"/>
  <c r="C3285" i="23"/>
  <c r="D3285" i="23" s="1"/>
  <c r="D2214" i="32" s="1"/>
  <c r="C3284" i="23"/>
  <c r="D3284" i="23" s="1"/>
  <c r="D2213" i="32" s="1"/>
  <c r="C3283" i="23"/>
  <c r="D3283" i="23" s="1"/>
  <c r="D2212" i="32" s="1"/>
  <c r="C3282" i="23"/>
  <c r="D3282" i="23" s="1"/>
  <c r="D2211" i="32" s="1"/>
  <c r="C3281" i="23"/>
  <c r="D3281" i="23" s="1"/>
  <c r="D2210" i="32" s="1"/>
  <c r="C3280" i="23"/>
  <c r="D3280" i="23" s="1"/>
  <c r="D2209" i="32" s="1"/>
  <c r="C3277" i="23"/>
  <c r="D3277" i="23" s="1"/>
  <c r="D2206" i="32" s="1"/>
  <c r="C3276" i="23"/>
  <c r="D3276" i="23" s="1"/>
  <c r="D2205" i="32" s="1"/>
  <c r="C3274" i="23"/>
  <c r="D3274" i="23" s="1"/>
  <c r="D2203" i="32" s="1"/>
  <c r="C3273" i="23"/>
  <c r="D3273" i="23" s="1"/>
  <c r="D2202" i="32" s="1"/>
  <c r="C3272" i="23"/>
  <c r="D3272" i="23" s="1"/>
  <c r="D2201" i="32" s="1"/>
  <c r="C3271" i="23"/>
  <c r="D3271" i="23" s="1"/>
  <c r="D2200" i="32" s="1"/>
  <c r="C3269" i="23"/>
  <c r="D3269" i="23" s="1"/>
  <c r="D2198" i="32" s="1"/>
  <c r="C3268" i="23"/>
  <c r="D3268" i="23" s="1"/>
  <c r="D2197" i="32" s="1"/>
  <c r="C3267" i="23"/>
  <c r="D3267" i="23" s="1"/>
  <c r="D2196" i="32" s="1"/>
  <c r="C3265" i="23"/>
  <c r="D3265" i="23" s="1"/>
  <c r="D2194" i="32" s="1"/>
  <c r="C3264" i="23"/>
  <c r="D3264" i="23" s="1"/>
  <c r="D2193" i="32" s="1"/>
  <c r="D3262" i="23"/>
  <c r="D2191" i="32" s="1"/>
  <c r="C3261" i="23"/>
  <c r="D3261" i="23" s="1"/>
  <c r="D2190" i="32" s="1"/>
  <c r="C3260" i="23"/>
  <c r="D3260" i="23" s="1"/>
  <c r="D2189" i="32" s="1"/>
  <c r="C3259" i="23"/>
  <c r="D3259" i="23" s="1"/>
  <c r="D2188" i="32" s="1"/>
  <c r="C3257" i="23"/>
  <c r="D3257" i="23" s="1"/>
  <c r="D2186" i="32" s="1"/>
  <c r="C3256" i="23"/>
  <c r="D3256" i="23" s="1"/>
  <c r="D2185" i="32" s="1"/>
  <c r="C3255" i="23"/>
  <c r="D3255" i="23" s="1"/>
  <c r="D2184" i="32" s="1"/>
  <c r="C3253" i="23"/>
  <c r="D3253" i="23" s="1"/>
  <c r="D2182" i="32" s="1"/>
  <c r="C3252" i="23"/>
  <c r="D3252" i="23" s="1"/>
  <c r="D2181" i="32" s="1"/>
  <c r="C3248" i="23"/>
  <c r="D3248" i="23" s="1"/>
  <c r="D2177" i="32" s="1"/>
  <c r="C3247" i="23"/>
  <c r="D3247" i="23" s="1"/>
  <c r="D2176" i="32" s="1"/>
  <c r="C3246" i="23"/>
  <c r="D3246" i="23" s="1"/>
  <c r="D2175" i="32" s="1"/>
  <c r="C3245" i="23"/>
  <c r="D3245" i="23" s="1"/>
  <c r="D2174" i="32" s="1"/>
  <c r="C3244" i="23"/>
  <c r="D3244" i="23" s="1"/>
  <c r="D2173" i="32" s="1"/>
  <c r="C3243" i="23"/>
  <c r="D3243" i="23" s="1"/>
  <c r="D2172" i="32" s="1"/>
  <c r="C3242" i="23"/>
  <c r="D3242" i="23" s="1"/>
  <c r="D2171" i="32" s="1"/>
  <c r="C3240" i="23"/>
  <c r="D3240" i="23" s="1"/>
  <c r="D2169" i="32" s="1"/>
  <c r="C3238" i="23"/>
  <c r="D3238" i="23" s="1"/>
  <c r="D2167" i="32" s="1"/>
  <c r="C3235" i="23"/>
  <c r="D3235" i="23" s="1"/>
  <c r="D2164" i="32" s="1"/>
  <c r="C3234" i="23"/>
  <c r="D3234" i="23" s="1"/>
  <c r="D2163" i="32" s="1"/>
  <c r="C3233" i="23"/>
  <c r="D3233" i="23" s="1"/>
  <c r="D2162" i="32" s="1"/>
  <c r="C3232" i="23"/>
  <c r="D3232" i="23" s="1"/>
  <c r="D2161" i="32" s="1"/>
  <c r="C3231" i="23"/>
  <c r="D3231" i="23" s="1"/>
  <c r="D2160" i="32" s="1"/>
  <c r="C3230" i="23"/>
  <c r="D3230" i="23" s="1"/>
  <c r="D2159" i="32" s="1"/>
  <c r="D3229" i="23"/>
  <c r="D2158" i="32" s="1"/>
  <c r="C3227" i="23"/>
  <c r="D3227" i="23" s="1"/>
  <c r="D2156" i="32" s="1"/>
  <c r="C3226" i="23"/>
  <c r="D3226" i="23" s="1"/>
  <c r="D2155" i="32" s="1"/>
  <c r="C3225" i="23"/>
  <c r="D3225" i="23" s="1"/>
  <c r="C3224" i="23"/>
  <c r="D3224" i="23" s="1"/>
  <c r="D2129" i="32" s="1"/>
  <c r="C3222" i="23"/>
  <c r="D3222" i="23" s="1"/>
  <c r="D2127" i="32" s="1"/>
  <c r="C3221" i="23"/>
  <c r="D3221" i="23" s="1"/>
  <c r="D2126" i="32" s="1"/>
  <c r="C3220" i="23"/>
  <c r="D3220" i="23" s="1"/>
  <c r="D2125" i="32" s="1"/>
  <c r="C3218" i="23"/>
  <c r="D3218" i="23" s="1"/>
  <c r="D2123" i="32" s="1"/>
  <c r="C3217" i="23"/>
  <c r="D3217" i="23" s="1"/>
  <c r="D2122" i="32" s="1"/>
  <c r="C3214" i="23"/>
  <c r="D3214" i="23" s="1"/>
  <c r="D2119" i="32" s="1"/>
  <c r="C3213" i="23"/>
  <c r="D3213" i="23" s="1"/>
  <c r="D2118" i="32" s="1"/>
  <c r="C3211" i="23"/>
  <c r="D3211" i="23" s="1"/>
  <c r="D2131" i="32" s="1"/>
  <c r="C3209" i="23"/>
  <c r="D3209" i="23" s="1"/>
  <c r="D2134" i="32" s="1"/>
  <c r="C3208" i="23"/>
  <c r="D3208" i="23" s="1"/>
  <c r="D2133" i="32" s="1"/>
  <c r="C3204" i="23"/>
  <c r="D3204" i="23" s="1"/>
  <c r="D2151" i="32" s="1"/>
  <c r="C3203" i="23"/>
  <c r="D3203" i="23" s="1"/>
  <c r="D2150" i="32" s="1"/>
  <c r="C3202" i="23"/>
  <c r="D3202" i="23" s="1"/>
  <c r="D2149" i="32" s="1"/>
  <c r="C3200" i="23"/>
  <c r="D3200" i="23" s="1"/>
  <c r="D2147" i="32" s="1"/>
  <c r="C3199" i="23"/>
  <c r="D3199" i="23" s="1"/>
  <c r="D2146" i="32" s="1"/>
  <c r="C3196" i="23"/>
  <c r="D3196" i="23" s="1"/>
  <c r="D2143" i="32" s="1"/>
  <c r="C3195" i="23"/>
  <c r="D3195" i="23" s="1"/>
  <c r="D2142" i="32" s="1"/>
  <c r="C3194" i="23"/>
  <c r="D3194" i="23" s="1"/>
  <c r="D2141" i="32" s="1"/>
  <c r="C3192" i="23"/>
  <c r="D3192" i="23" s="1"/>
  <c r="D2139" i="32" s="1"/>
  <c r="C3191" i="23"/>
  <c r="D3191" i="23" s="1"/>
  <c r="D2138" i="32" s="1"/>
  <c r="C3187" i="23"/>
  <c r="D3187" i="23" s="1"/>
  <c r="D2116" i="32" s="1"/>
  <c r="C3186" i="23"/>
  <c r="D3186" i="23" s="1"/>
  <c r="D2115" i="32" s="1"/>
  <c r="C3185" i="23"/>
  <c r="D3185" i="23" s="1"/>
  <c r="D2114" i="32" s="1"/>
  <c r="C3183" i="23"/>
  <c r="D3183" i="23" s="1"/>
  <c r="D2112" i="32" s="1"/>
  <c r="C3182" i="23"/>
  <c r="D3182" i="23" s="1"/>
  <c r="D2111" i="32" s="1"/>
  <c r="C3179" i="23"/>
  <c r="D3179" i="23" s="1"/>
  <c r="D2108" i="32" s="1"/>
  <c r="C3178" i="23"/>
  <c r="D3178" i="23" s="1"/>
  <c r="D2107" i="32" s="1"/>
  <c r="C3177" i="23"/>
  <c r="D3177" i="23" s="1"/>
  <c r="D2106" i="32" s="1"/>
  <c r="C3175" i="23"/>
  <c r="D3175" i="23" s="1"/>
  <c r="D2104" i="32" s="1"/>
  <c r="C3174" i="23"/>
  <c r="D3174" i="23" s="1"/>
  <c r="D2103" i="32" s="1"/>
  <c r="C3171" i="23"/>
  <c r="D3171" i="23" s="1"/>
  <c r="D2100" i="32" s="1"/>
  <c r="C3170" i="23"/>
  <c r="D3170" i="23" s="1"/>
  <c r="D2099" i="32" s="1"/>
  <c r="C3169" i="23"/>
  <c r="D3169" i="23" s="1"/>
  <c r="D2098" i="32" s="1"/>
  <c r="C3167" i="23"/>
  <c r="D3167" i="23" s="1"/>
  <c r="D2096" i="32" s="1"/>
  <c r="C3166" i="23"/>
  <c r="D3166" i="23" s="1"/>
  <c r="D2095" i="32" s="1"/>
  <c r="C3163" i="23"/>
  <c r="D3163" i="23" s="1"/>
  <c r="D2092" i="32" s="1"/>
  <c r="C3162" i="23"/>
  <c r="D3162" i="23" s="1"/>
  <c r="D2091" i="32" s="1"/>
  <c r="C3161" i="23"/>
  <c r="D3161" i="23" s="1"/>
  <c r="D2090" i="32" s="1"/>
  <c r="C3159" i="23"/>
  <c r="D3159" i="23" s="1"/>
  <c r="D2088" i="32" s="1"/>
  <c r="C3158" i="23"/>
  <c r="D3158" i="23" s="1"/>
  <c r="D2087" i="32" s="1"/>
  <c r="C3155" i="23"/>
  <c r="D3155" i="23" s="1"/>
  <c r="D2084" i="32" s="1"/>
  <c r="C3154" i="23"/>
  <c r="D3154" i="23" s="1"/>
  <c r="D2083" i="32" s="1"/>
  <c r="C3153" i="23"/>
  <c r="D3153" i="23" s="1"/>
  <c r="D2082" i="32" s="1"/>
  <c r="C3151" i="23"/>
  <c r="D3151" i="23" s="1"/>
  <c r="D2080" i="32" s="1"/>
  <c r="C3150" i="23"/>
  <c r="D3150" i="23" s="1"/>
  <c r="D2079" i="32" s="1"/>
  <c r="C3146" i="23"/>
  <c r="D3146" i="23" s="1"/>
  <c r="D2075" i="32" s="1"/>
  <c r="C3145" i="23"/>
  <c r="D3145" i="23" s="1"/>
  <c r="D2074" i="32" s="1"/>
  <c r="C3144" i="23"/>
  <c r="D3144" i="23" s="1"/>
  <c r="D2073" i="32" s="1"/>
  <c r="C3142" i="23"/>
  <c r="D3142" i="23" s="1"/>
  <c r="D2071" i="32" s="1"/>
  <c r="C3141" i="23"/>
  <c r="D3141" i="23" s="1"/>
  <c r="D2070" i="32" s="1"/>
  <c r="C3138" i="23"/>
  <c r="D3138" i="23" s="1"/>
  <c r="D2067" i="32" s="1"/>
  <c r="C3137" i="23"/>
  <c r="D3137" i="23" s="1"/>
  <c r="D2066" i="32" s="1"/>
  <c r="C3136" i="23"/>
  <c r="D3136" i="23" s="1"/>
  <c r="D2065" i="32" s="1"/>
  <c r="C3134" i="23"/>
  <c r="D3134" i="23" s="1"/>
  <c r="D2063" i="32" s="1"/>
  <c r="C3133" i="23"/>
  <c r="D3133" i="23" s="1"/>
  <c r="D2062" i="32" s="1"/>
  <c r="D3131" i="23"/>
  <c r="D2060" i="32" s="1"/>
  <c r="C3130" i="23"/>
  <c r="D3130" i="23" s="1"/>
  <c r="D2059" i="32" s="1"/>
  <c r="C3129" i="23"/>
  <c r="D3129" i="23" s="1"/>
  <c r="D2058" i="32" s="1"/>
  <c r="C3128" i="23"/>
  <c r="D3128" i="23" s="1"/>
  <c r="D2057" i="32" s="1"/>
  <c r="C3126" i="23"/>
  <c r="D3126" i="23" s="1"/>
  <c r="D2055" i="32" s="1"/>
  <c r="C3125" i="23"/>
  <c r="D3125" i="23" s="1"/>
  <c r="D2054" i="32" s="1"/>
  <c r="C3122" i="23"/>
  <c r="D3122" i="23" s="1"/>
  <c r="D2051" i="32" s="1"/>
  <c r="C3121" i="23"/>
  <c r="D3121" i="23" s="1"/>
  <c r="D2050" i="32" s="1"/>
  <c r="C3120" i="23"/>
  <c r="D3120" i="23" s="1"/>
  <c r="D2049" i="32" s="1"/>
  <c r="C3118" i="23"/>
  <c r="D3118" i="23" s="1"/>
  <c r="C3117" i="23"/>
  <c r="D3117" i="23" s="1"/>
  <c r="C3116" i="23"/>
  <c r="D3116" i="23" s="1"/>
  <c r="D2044" i="32" s="1"/>
  <c r="C3115" i="23"/>
  <c r="D3115" i="23" s="1"/>
  <c r="D2043" i="32" s="1"/>
  <c r="D3114" i="23"/>
  <c r="D2033" i="32" s="1"/>
  <c r="C3112" i="23"/>
  <c r="D3112" i="23" s="1"/>
  <c r="D2035" i="32" s="1"/>
  <c r="C3111" i="23"/>
  <c r="D3111" i="23" s="1"/>
  <c r="D2040" i="32" s="1"/>
  <c r="C3110" i="23"/>
  <c r="D3110" i="23" s="1"/>
  <c r="D2031" i="32" s="1"/>
  <c r="C3108" i="23"/>
  <c r="D3108" i="23" s="1"/>
  <c r="D2032" i="32" s="1"/>
  <c r="C3107" i="23"/>
  <c r="D3107" i="23" s="1"/>
  <c r="D2034" i="32" s="1"/>
  <c r="C3106" i="23"/>
  <c r="D3106" i="23" s="1"/>
  <c r="D2042" i="32" s="1"/>
  <c r="C3104" i="23"/>
  <c r="D3104" i="23" s="1"/>
  <c r="D2039" i="32" s="1"/>
  <c r="C3103" i="23"/>
  <c r="D3103" i="23" s="1"/>
  <c r="D2036" i="32" s="1"/>
  <c r="C3102" i="23"/>
  <c r="D3102" i="23" s="1"/>
  <c r="D2038" i="32" s="1"/>
  <c r="C3099" i="23"/>
  <c r="D3099" i="23" s="1"/>
  <c r="D2017" i="32" s="1"/>
  <c r="C3098" i="23"/>
  <c r="D3098" i="23" s="1"/>
  <c r="D2025" i="32" s="1"/>
  <c r="C3097" i="23"/>
  <c r="D3097" i="23" s="1"/>
  <c r="D2022" i="32" s="1"/>
  <c r="C3095" i="23"/>
  <c r="D3095" i="23" s="1"/>
  <c r="D2029" i="32" s="1"/>
  <c r="C3094" i="23"/>
  <c r="D3094" i="23" s="1"/>
  <c r="D2026" i="32" s="1"/>
  <c r="C3093" i="23"/>
  <c r="D3093" i="23" s="1"/>
  <c r="D2021" i="32" s="1"/>
  <c r="C3091" i="23"/>
  <c r="D3091" i="23" s="1"/>
  <c r="D2028" i="32" s="1"/>
  <c r="C3090" i="23"/>
  <c r="D3090" i="23" s="1"/>
  <c r="D2018" i="32" s="1"/>
  <c r="C3089" i="23"/>
  <c r="D3089" i="23" s="1"/>
  <c r="D2016" i="32" s="1"/>
  <c r="C3087" i="23"/>
  <c r="D3087" i="23" s="1"/>
  <c r="D2020" i="32" s="1"/>
  <c r="C3086" i="23"/>
  <c r="D3086" i="23" s="1"/>
  <c r="C3085" i="23"/>
  <c r="D3085" i="23" s="1"/>
  <c r="D2014" i="32" s="1"/>
  <c r="C3084" i="23"/>
  <c r="D3084" i="23" s="1"/>
  <c r="D2013" i="32" s="1"/>
  <c r="C3082" i="23"/>
  <c r="D3082" i="23" s="1"/>
  <c r="D2011" i="32" s="1"/>
  <c r="C3081" i="23"/>
  <c r="D3081" i="23" s="1"/>
  <c r="D2010" i="32" s="1"/>
  <c r="C3080" i="23"/>
  <c r="D3080" i="23" s="1"/>
  <c r="D2009" i="32" s="1"/>
  <c r="C3078" i="23"/>
  <c r="D3078" i="23" s="1"/>
  <c r="D2007" i="32" s="1"/>
  <c r="C3077" i="23"/>
  <c r="D3077" i="23" s="1"/>
  <c r="D2006" i="32" s="1"/>
  <c r="C3076" i="23"/>
  <c r="D3076" i="23" s="1"/>
  <c r="D2005" i="32" s="1"/>
  <c r="C3074" i="23"/>
  <c r="D3074" i="23" s="1"/>
  <c r="D2003" i="32" s="1"/>
  <c r="C3073" i="23"/>
  <c r="D3073" i="23" s="1"/>
  <c r="D2002" i="32" s="1"/>
  <c r="C3072" i="23"/>
  <c r="D3072" i="23" s="1"/>
  <c r="D2001" i="32" s="1"/>
  <c r="C3070" i="23"/>
  <c r="D3070" i="23" s="1"/>
  <c r="D1999" i="32" s="1"/>
  <c r="C3069" i="23"/>
  <c r="D3069" i="23" s="1"/>
  <c r="D1998" i="32" s="1"/>
  <c r="C3066" i="23"/>
  <c r="D3066" i="23" s="1"/>
  <c r="D1995" i="32" s="1"/>
  <c r="C3065" i="23"/>
  <c r="D3065" i="23" s="1"/>
  <c r="D1994" i="32" s="1"/>
  <c r="C3064" i="23"/>
  <c r="D3064" i="23" s="1"/>
  <c r="D1993" i="32" s="1"/>
  <c r="C3062" i="23"/>
  <c r="D3062" i="23" s="1"/>
  <c r="D1991" i="32" s="1"/>
  <c r="C3061" i="23"/>
  <c r="D3061" i="23" s="1"/>
  <c r="D1990" i="32" s="1"/>
  <c r="C3058" i="23"/>
  <c r="D3058" i="23" s="1"/>
  <c r="D1987" i="32" s="1"/>
  <c r="C3057" i="23"/>
  <c r="D3057" i="23" s="1"/>
  <c r="D1986" i="32" s="1"/>
  <c r="C3056" i="23"/>
  <c r="D3056" i="23" s="1"/>
  <c r="D1985" i="32" s="1"/>
  <c r="C3054" i="23"/>
  <c r="D3054" i="23" s="1"/>
  <c r="D1983" i="32" s="1"/>
  <c r="C3053" i="23"/>
  <c r="D3053" i="23" s="1"/>
  <c r="D1982" i="32" s="1"/>
  <c r="C3050" i="23"/>
  <c r="D3050" i="23" s="1"/>
  <c r="D1979" i="32" s="1"/>
  <c r="C3049" i="23"/>
  <c r="D3049" i="23" s="1"/>
  <c r="D1978" i="32" s="1"/>
  <c r="C3048" i="23"/>
  <c r="D3048" i="23" s="1"/>
  <c r="D1977" i="32" s="1"/>
  <c r="C3046" i="23"/>
  <c r="D3046" i="23" s="1"/>
  <c r="D1975" i="32" s="1"/>
  <c r="C3045" i="23"/>
  <c r="D3045" i="23" s="1"/>
  <c r="D1974" i="32" s="1"/>
  <c r="C3044" i="23"/>
  <c r="D3044" i="23" s="1"/>
  <c r="D1973" i="32" s="1"/>
  <c r="C3042" i="23"/>
  <c r="D3042" i="23" s="1"/>
  <c r="D1971" i="32" s="1"/>
  <c r="C3041" i="23"/>
  <c r="D3041" i="23" s="1"/>
  <c r="D1970" i="32" s="1"/>
  <c r="C3040" i="23"/>
  <c r="D3040" i="23" s="1"/>
  <c r="D1969" i="32" s="1"/>
  <c r="C3038" i="23"/>
  <c r="D3038" i="23" s="1"/>
  <c r="D1967" i="32" s="1"/>
  <c r="C3037" i="23"/>
  <c r="D3037" i="23" s="1"/>
  <c r="D1966" i="32" s="1"/>
  <c r="C3036" i="23"/>
  <c r="D3036" i="23" s="1"/>
  <c r="D1965" i="32" s="1"/>
  <c r="C3034" i="23"/>
  <c r="D3034" i="23" s="1"/>
  <c r="D1963" i="32" s="1"/>
  <c r="C3033" i="23"/>
  <c r="D3033" i="23" s="1"/>
  <c r="D1962" i="32" s="1"/>
  <c r="C3032" i="23"/>
  <c r="D3032" i="23" s="1"/>
  <c r="D1961" i="32" s="1"/>
  <c r="C3030" i="23"/>
  <c r="D3030" i="23" s="1"/>
  <c r="D1959" i="32" s="1"/>
  <c r="C3029" i="23"/>
  <c r="D3029" i="23" s="1"/>
  <c r="D1958" i="32" s="1"/>
  <c r="C3028" i="23"/>
  <c r="D3028" i="23" s="1"/>
  <c r="D1957" i="32" s="1"/>
  <c r="C3024" i="23"/>
  <c r="D3024" i="23" s="1"/>
  <c r="D1953" i="32" s="1"/>
  <c r="C3023" i="23"/>
  <c r="D3023" i="23" s="1"/>
  <c r="D1952" i="32" s="1"/>
  <c r="C3022" i="23"/>
  <c r="D3022" i="23" s="1"/>
  <c r="D1951" i="32" s="1"/>
  <c r="C3020" i="23"/>
  <c r="D3020" i="23" s="1"/>
  <c r="D1949" i="32" s="1"/>
  <c r="C3019" i="23"/>
  <c r="D3019" i="23" s="1"/>
  <c r="D1948" i="32" s="1"/>
  <c r="C3018" i="23"/>
  <c r="D3018" i="23" s="1"/>
  <c r="D1947" i="32" s="1"/>
  <c r="C3016" i="23"/>
  <c r="D3016" i="23" s="1"/>
  <c r="D1945" i="32" s="1"/>
  <c r="C3015" i="23"/>
  <c r="D3015" i="23" s="1"/>
  <c r="D1944" i="32" s="1"/>
  <c r="C3014" i="23"/>
  <c r="D3014" i="23" s="1"/>
  <c r="D1943" i="32" s="1"/>
  <c r="C3012" i="23"/>
  <c r="D3012" i="23" s="1"/>
  <c r="D1941" i="32" s="1"/>
  <c r="C3011" i="23"/>
  <c r="D3011" i="23" s="1"/>
  <c r="D1940" i="32" s="1"/>
  <c r="C3010" i="23"/>
  <c r="D3010" i="23" s="1"/>
  <c r="D1939" i="32" s="1"/>
  <c r="C3008" i="23"/>
  <c r="D3008" i="23" s="1"/>
  <c r="D1937" i="32" s="1"/>
  <c r="C3007" i="23"/>
  <c r="D3007" i="23" s="1"/>
  <c r="D1936" i="32" s="1"/>
  <c r="C3006" i="23"/>
  <c r="D3006" i="23" s="1"/>
  <c r="D1935" i="32" s="1"/>
  <c r="C3004" i="23"/>
  <c r="D3004" i="23" s="1"/>
  <c r="D1933" i="32" s="1"/>
  <c r="C3003" i="23"/>
  <c r="D3003" i="23" s="1"/>
  <c r="D1932" i="32" s="1"/>
  <c r="C3002" i="23"/>
  <c r="D3002" i="23" s="1"/>
  <c r="D1931" i="32" s="1"/>
  <c r="C3000" i="23"/>
  <c r="D3000" i="23" s="1"/>
  <c r="D1929" i="32" s="1"/>
  <c r="C2999" i="23"/>
  <c r="D2999" i="23" s="1"/>
  <c r="D1928" i="32" s="1"/>
  <c r="C2998" i="23"/>
  <c r="D2998" i="23" s="1"/>
  <c r="D1927" i="32" s="1"/>
  <c r="C2996" i="23"/>
  <c r="D2996" i="23" s="1"/>
  <c r="D1925" i="32" s="1"/>
  <c r="C2995" i="23"/>
  <c r="D2995" i="23" s="1"/>
  <c r="D1924" i="32" s="1"/>
  <c r="C2994" i="23"/>
  <c r="D2994" i="23" s="1"/>
  <c r="D1923" i="32" s="1"/>
  <c r="C2992" i="23"/>
  <c r="D2992" i="23" s="1"/>
  <c r="D1921" i="32" s="1"/>
  <c r="C2991" i="23"/>
  <c r="D2991" i="23" s="1"/>
  <c r="D1920" i="32" s="1"/>
  <c r="C2990" i="23"/>
  <c r="D2990" i="23" s="1"/>
  <c r="D1919" i="32" s="1"/>
  <c r="C2988" i="23"/>
  <c r="D2988" i="23" s="1"/>
  <c r="D1917" i="32" s="1"/>
  <c r="C2987" i="23"/>
  <c r="D2987" i="23" s="1"/>
  <c r="D1916" i="32" s="1"/>
  <c r="C2986" i="23"/>
  <c r="D2986" i="23" s="1"/>
  <c r="D1915" i="32" s="1"/>
  <c r="C2984" i="23"/>
  <c r="D2984" i="23" s="1"/>
  <c r="D1913" i="32" s="1"/>
  <c r="C2983" i="23"/>
  <c r="D2983" i="23" s="1"/>
  <c r="D1912" i="32" s="1"/>
  <c r="C2982" i="23"/>
  <c r="D2982" i="23" s="1"/>
  <c r="D1911" i="32" s="1"/>
  <c r="C2980" i="23"/>
  <c r="D2980" i="23" s="1"/>
  <c r="D1909" i="32" s="1"/>
  <c r="C2979" i="23"/>
  <c r="D2979" i="23" s="1"/>
  <c r="D1908" i="32" s="1"/>
  <c r="C2978" i="23"/>
  <c r="D2978" i="23" s="1"/>
  <c r="D1907" i="32" s="1"/>
  <c r="C2976" i="23"/>
  <c r="D2976" i="23" s="1"/>
  <c r="D1905" i="32" s="1"/>
  <c r="C2975" i="23"/>
  <c r="D2975" i="23" s="1"/>
  <c r="D1904" i="32" s="1"/>
  <c r="C2974" i="23"/>
  <c r="D2974" i="23" s="1"/>
  <c r="D1903" i="32" s="1"/>
  <c r="C2972" i="23"/>
  <c r="D2972" i="23" s="1"/>
  <c r="D1901" i="32" s="1"/>
  <c r="C2971" i="23"/>
  <c r="D2971" i="23" s="1"/>
  <c r="D1900" i="32" s="1"/>
  <c r="C2970" i="23"/>
  <c r="D2970" i="23" s="1"/>
  <c r="D1899" i="32" s="1"/>
  <c r="C2967" i="23"/>
  <c r="D2967" i="23" s="1"/>
  <c r="D1896" i="32" s="1"/>
  <c r="C2966" i="23"/>
  <c r="D2966" i="23" s="1"/>
  <c r="D1895" i="32" s="1"/>
  <c r="C2965" i="23"/>
  <c r="D2965" i="23" s="1"/>
  <c r="D1894" i="32" s="1"/>
  <c r="C2963" i="23"/>
  <c r="D2963" i="23" s="1"/>
  <c r="D1892" i="32" s="1"/>
  <c r="C2962" i="23"/>
  <c r="D2962" i="23" s="1"/>
  <c r="D1891" i="32" s="1"/>
  <c r="C2961" i="23"/>
  <c r="D2961" i="23" s="1"/>
  <c r="D1890" i="32" s="1"/>
  <c r="C2959" i="23"/>
  <c r="D2959" i="23" s="1"/>
  <c r="D1888" i="32" s="1"/>
  <c r="C2958" i="23"/>
  <c r="D2958" i="23" s="1"/>
  <c r="D1887" i="32" s="1"/>
  <c r="C2957" i="23"/>
  <c r="D2957" i="23" s="1"/>
  <c r="D1886" i="32" s="1"/>
  <c r="C2955" i="23"/>
  <c r="D2955" i="23" s="1"/>
  <c r="D1884" i="32" s="1"/>
  <c r="C2954" i="23"/>
  <c r="D2954" i="23" s="1"/>
  <c r="D1883" i="32" s="1"/>
  <c r="C2953" i="23"/>
  <c r="D2953" i="23" s="1"/>
  <c r="D1882" i="32" s="1"/>
  <c r="C2951" i="23"/>
  <c r="D2951" i="23" s="1"/>
  <c r="D1880" i="32" s="1"/>
  <c r="C2950" i="23"/>
  <c r="D2950" i="23" s="1"/>
  <c r="D1879" i="32" s="1"/>
  <c r="C2949" i="23"/>
  <c r="D2949" i="23" s="1"/>
  <c r="D1878" i="32" s="1"/>
  <c r="C2947" i="23"/>
  <c r="D2947" i="23" s="1"/>
  <c r="D1876" i="32" s="1"/>
  <c r="C2946" i="23"/>
  <c r="D2946" i="23" s="1"/>
  <c r="D1875" i="32" s="1"/>
  <c r="C2945" i="23"/>
  <c r="D2945" i="23" s="1"/>
  <c r="D1874" i="32" s="1"/>
  <c r="C2943" i="23"/>
  <c r="D2943" i="23" s="1"/>
  <c r="D1872" i="32" s="1"/>
  <c r="C2942" i="23"/>
  <c r="D2942" i="23" s="1"/>
  <c r="D1871" i="32" s="1"/>
  <c r="C2941" i="23"/>
  <c r="D2941" i="23" s="1"/>
  <c r="D1870" i="32" s="1"/>
  <c r="C2939" i="23"/>
  <c r="D2939" i="23" s="1"/>
  <c r="D1868" i="32" s="1"/>
  <c r="C2938" i="23"/>
  <c r="D2938" i="23" s="1"/>
  <c r="D1867" i="32" s="1"/>
  <c r="C2936" i="23"/>
  <c r="D2936" i="23" s="1"/>
  <c r="D1772" i="32" s="1"/>
  <c r="C2934" i="23"/>
  <c r="D2934" i="23" s="1"/>
  <c r="D1770" i="32" s="1"/>
  <c r="C2933" i="23"/>
  <c r="D2933" i="23" s="1"/>
  <c r="D1769" i="32" s="1"/>
  <c r="C2932" i="23"/>
  <c r="D2932" i="23" s="1"/>
  <c r="D1768" i="32" s="1"/>
  <c r="C2930" i="23"/>
  <c r="D2930" i="23" s="1"/>
  <c r="D1766" i="32" s="1"/>
  <c r="C2929" i="23"/>
  <c r="D2929" i="23" s="1"/>
  <c r="D1765" i="32" s="1"/>
  <c r="C2928" i="23"/>
  <c r="D2928" i="23" s="1"/>
  <c r="D1764" i="32" s="1"/>
  <c r="C2926" i="23"/>
  <c r="D2926" i="23" s="1"/>
  <c r="D1762" i="32" s="1"/>
  <c r="C2925" i="23"/>
  <c r="D2925" i="23" s="1"/>
  <c r="D1761" i="32" s="1"/>
  <c r="C2924" i="23"/>
  <c r="D2924" i="23" s="1"/>
  <c r="D1760" i="32" s="1"/>
  <c r="C2921" i="23"/>
  <c r="D2921" i="23" s="1"/>
  <c r="D1750" i="32" s="1"/>
  <c r="C2920" i="23"/>
  <c r="D2920" i="23" s="1"/>
  <c r="D1749" i="32" s="1"/>
  <c r="C2919" i="23"/>
  <c r="D2919" i="23" s="1"/>
  <c r="D1748" i="32" s="1"/>
  <c r="C2917" i="23"/>
  <c r="D2917" i="23" s="1"/>
  <c r="D1746" i="32" s="1"/>
  <c r="C2916" i="23"/>
  <c r="D2916" i="23" s="1"/>
  <c r="D1745" i="32" s="1"/>
  <c r="C2915" i="23"/>
  <c r="D2915" i="23" s="1"/>
  <c r="D1744" i="32" s="1"/>
  <c r="C2913" i="23"/>
  <c r="D2913" i="23" s="1"/>
  <c r="D1742" i="32" s="1"/>
  <c r="C2912" i="23"/>
  <c r="D2912" i="23" s="1"/>
  <c r="D1741" i="32" s="1"/>
  <c r="C2910" i="23"/>
  <c r="D2910" i="23" s="1"/>
  <c r="D1855" i="32" s="1"/>
  <c r="C2908" i="23"/>
  <c r="D2908" i="23" s="1"/>
  <c r="D1852" i="32" s="1"/>
  <c r="C2907" i="23"/>
  <c r="D2907" i="23" s="1"/>
  <c r="D1865" i="32" s="1"/>
  <c r="C2906" i="23"/>
  <c r="D2906" i="23" s="1"/>
  <c r="D1864" i="32" s="1"/>
  <c r="C2904" i="23"/>
  <c r="D2904" i="23" s="1"/>
  <c r="D1853" i="32" s="1"/>
  <c r="C2903" i="23"/>
  <c r="D2903" i="23" s="1"/>
  <c r="D1858" i="32" s="1"/>
  <c r="C2902" i="23"/>
  <c r="D2902" i="23" s="1"/>
  <c r="D1863" i="32" s="1"/>
  <c r="C2900" i="23"/>
  <c r="D2900" i="23" s="1"/>
  <c r="D1854" i="32" s="1"/>
  <c r="C2899" i="23"/>
  <c r="D2899" i="23" s="1"/>
  <c r="D1856" i="32" s="1"/>
  <c r="C2898" i="23"/>
  <c r="D2898" i="23" s="1"/>
  <c r="D1861" i="32" s="1"/>
  <c r="C2896" i="23"/>
  <c r="D2896" i="23" s="1"/>
  <c r="D1850" i="32" s="1"/>
  <c r="C2895" i="23"/>
  <c r="D2895" i="23" s="1"/>
  <c r="D1851" i="32" s="1"/>
  <c r="C2893" i="23"/>
  <c r="D2893" i="23" s="1"/>
  <c r="D1846" i="32" s="1"/>
  <c r="C2891" i="23"/>
  <c r="D2891" i="23" s="1"/>
  <c r="D1845" i="32" s="1"/>
  <c r="C2890" i="23"/>
  <c r="D2890" i="23" s="1"/>
  <c r="D1847" i="32" s="1"/>
  <c r="C2889" i="23"/>
  <c r="D2889" i="23" s="1"/>
  <c r="D1843" i="32" s="1"/>
  <c r="C2886" i="23"/>
  <c r="D2886" i="23" s="1"/>
  <c r="D1841" i="32" s="1"/>
  <c r="C2885" i="23"/>
  <c r="D2885" i="23" s="1"/>
  <c r="D1840" i="32" s="1"/>
  <c r="C2884" i="23"/>
  <c r="D2884" i="23" s="1"/>
  <c r="D1839" i="32" s="1"/>
  <c r="C2881" i="23"/>
  <c r="D2881" i="23" s="1"/>
  <c r="D1712" i="32" s="1"/>
  <c r="C2880" i="23"/>
  <c r="D2880" i="23" s="1"/>
  <c r="D1713" i="32" s="1"/>
  <c r="C2878" i="23"/>
  <c r="D2878" i="23" s="1"/>
  <c r="D1837" i="32" s="1"/>
  <c r="C2876" i="23"/>
  <c r="D2876" i="23" s="1"/>
  <c r="D1835" i="32" s="1"/>
  <c r="C2875" i="23"/>
  <c r="D2875" i="23" s="1"/>
  <c r="D1834" i="32" s="1"/>
  <c r="C2874" i="23"/>
  <c r="D2874" i="23" s="1"/>
  <c r="D1833" i="32" s="1"/>
  <c r="C2872" i="23"/>
  <c r="D2872" i="23" s="1"/>
  <c r="D1831" i="32" s="1"/>
  <c r="C2871" i="23"/>
  <c r="D2871" i="23" s="1"/>
  <c r="D1830" i="32" s="1"/>
  <c r="C2870" i="23"/>
  <c r="D2870" i="23" s="1"/>
  <c r="D1829" i="32" s="1"/>
  <c r="C2868" i="23"/>
  <c r="D2868" i="23" s="1"/>
  <c r="D1827" i="32" s="1"/>
  <c r="C2867" i="23"/>
  <c r="D2867" i="23" s="1"/>
  <c r="D1826" i="32" s="1"/>
  <c r="C2866" i="23"/>
  <c r="D2866" i="23" s="1"/>
  <c r="D1825" i="32" s="1"/>
  <c r="C2863" i="23"/>
  <c r="D2863" i="23" s="1"/>
  <c r="D1758" i="32" s="1"/>
  <c r="C2862" i="23"/>
  <c r="D2862" i="23" s="1"/>
  <c r="D1757" i="32" s="1"/>
  <c r="C2861" i="23"/>
  <c r="D2861" i="23" s="1"/>
  <c r="D1756" i="32" s="1"/>
  <c r="C2859" i="23"/>
  <c r="D2859" i="23" s="1"/>
  <c r="D1754" i="32" s="1"/>
  <c r="C2858" i="23"/>
  <c r="D2858" i="23" s="1"/>
  <c r="D1753" i="32" s="1"/>
  <c r="C2856" i="23"/>
  <c r="D2856" i="23" s="1"/>
  <c r="D1707" i="32" s="1"/>
  <c r="C2854" i="23"/>
  <c r="D2854" i="23" s="1"/>
  <c r="D1706" i="32" s="1"/>
  <c r="C2853" i="23"/>
  <c r="D2853" i="23" s="1"/>
  <c r="D1709" i="32" s="1"/>
  <c r="C2852" i="23"/>
  <c r="D2852" i="23" s="1"/>
  <c r="D1704" i="32" s="1"/>
  <c r="C2850" i="23"/>
  <c r="D2850" i="23" s="1"/>
  <c r="D1708" i="32" s="1"/>
  <c r="C2849" i="23"/>
  <c r="D2849" i="23" s="1"/>
  <c r="D1705" i="32" s="1"/>
  <c r="C2847" i="23"/>
  <c r="D2847" i="23" s="1"/>
  <c r="D1805" i="32" s="1"/>
  <c r="C2845" i="23"/>
  <c r="D2845" i="23" s="1"/>
  <c r="D1803" i="32" s="1"/>
  <c r="C2844" i="23"/>
  <c r="D2844" i="23" s="1"/>
  <c r="D1802" i="32" s="1"/>
  <c r="C2843" i="23"/>
  <c r="D2843" i="23" s="1"/>
  <c r="D1801" i="32" s="1"/>
  <c r="C2841" i="23"/>
  <c r="D2841" i="23" s="1"/>
  <c r="D1799" i="32" s="1"/>
  <c r="C2840" i="23"/>
  <c r="D2840" i="23" s="1"/>
  <c r="D1798" i="32" s="1"/>
  <c r="C2839" i="23"/>
  <c r="D2839" i="23" s="1"/>
  <c r="D1797" i="32" s="1"/>
  <c r="C2837" i="23"/>
  <c r="D2837" i="23" s="1"/>
  <c r="D1795" i="32" s="1"/>
  <c r="C2836" i="23"/>
  <c r="D2836" i="23" s="1"/>
  <c r="D1794" i="32" s="1"/>
  <c r="C2835" i="23"/>
  <c r="D2835" i="23" s="1"/>
  <c r="D1793" i="32" s="1"/>
  <c r="C2833" i="23"/>
  <c r="D2833" i="23" s="1"/>
  <c r="D1791" i="32" s="1"/>
  <c r="C2832" i="23"/>
  <c r="D2832" i="23" s="1"/>
  <c r="D1790" i="32" s="1"/>
  <c r="C2831" i="23"/>
  <c r="D2831" i="23" s="1"/>
  <c r="D1789" i="32" s="1"/>
  <c r="C2829" i="23"/>
  <c r="D2829" i="23" s="1"/>
  <c r="D1787" i="32" s="1"/>
  <c r="C2828" i="23"/>
  <c r="D2828" i="23" s="1"/>
  <c r="D1786" i="32" s="1"/>
  <c r="C2827" i="23"/>
  <c r="D2827" i="23" s="1"/>
  <c r="D1785" i="32" s="1"/>
  <c r="C2825" i="23"/>
  <c r="D2825" i="23" s="1"/>
  <c r="D1783" i="32" s="1"/>
  <c r="C2824" i="23"/>
  <c r="D2824" i="23" s="1"/>
  <c r="D1782" i="32" s="1"/>
  <c r="C2823" i="23"/>
  <c r="D2823" i="23" s="1"/>
  <c r="D1781" i="32" s="1"/>
  <c r="C2821" i="23"/>
  <c r="D2821" i="23" s="1"/>
  <c r="D1779" i="32" s="1"/>
  <c r="C2820" i="23"/>
  <c r="D2820" i="23" s="1"/>
  <c r="D1778" i="32" s="1"/>
  <c r="C2819" i="23"/>
  <c r="D2819" i="23" s="1"/>
  <c r="D1777" i="32" s="1"/>
  <c r="C2817" i="23"/>
  <c r="D2817" i="23" s="1"/>
  <c r="D1775" i="32" s="1"/>
  <c r="C2816" i="23"/>
  <c r="D2816" i="23" s="1"/>
  <c r="D1774" i="32" s="1"/>
  <c r="C2814" i="23"/>
  <c r="D2814" i="23" s="1"/>
  <c r="D1822" i="32" s="1"/>
  <c r="C2812" i="23"/>
  <c r="D2812" i="23" s="1"/>
  <c r="D1820" i="32" s="1"/>
  <c r="C2811" i="23"/>
  <c r="D2811" i="23" s="1"/>
  <c r="D1819" i="32" s="1"/>
  <c r="C2810" i="23"/>
  <c r="D2810" i="23" s="1"/>
  <c r="D1818" i="32" s="1"/>
  <c r="C2808" i="23"/>
  <c r="D2808" i="23" s="1"/>
  <c r="D1816" i="32" s="1"/>
  <c r="C2807" i="23"/>
  <c r="D2807" i="23" s="1"/>
  <c r="D1815" i="32" s="1"/>
  <c r="C2806" i="23"/>
  <c r="D2806" i="23" s="1"/>
  <c r="D1814" i="32" s="1"/>
  <c r="C2804" i="23"/>
  <c r="D2804" i="23" s="1"/>
  <c r="D1812" i="32" s="1"/>
  <c r="C2803" i="23"/>
  <c r="D2803" i="23" s="1"/>
  <c r="D1811" i="32" s="1"/>
  <c r="C2802" i="23"/>
  <c r="D2802" i="23" s="1"/>
  <c r="D1810" i="32" s="1"/>
  <c r="C2800" i="23"/>
  <c r="D2800" i="23" s="1"/>
  <c r="D1808" i="32" s="1"/>
  <c r="C2799" i="23"/>
  <c r="D2799" i="23" s="1"/>
  <c r="D1807" i="32" s="1"/>
  <c r="C2797" i="23"/>
  <c r="D2797" i="23" s="1"/>
  <c r="D1701" i="32" s="1"/>
  <c r="C2795" i="23"/>
  <c r="D2795" i="23" s="1"/>
  <c r="D1699" i="32" s="1"/>
  <c r="C2794" i="23"/>
  <c r="D2794" i="23" s="1"/>
  <c r="D1698" i="32" s="1"/>
  <c r="C2793" i="23"/>
  <c r="D2793" i="23" s="1"/>
  <c r="D1697" i="32" s="1"/>
  <c r="C2791" i="23"/>
  <c r="D2791" i="23" s="1"/>
  <c r="D1695" i="32" s="1"/>
  <c r="C2790" i="23"/>
  <c r="D2790" i="23" s="1"/>
  <c r="D1694" i="32" s="1"/>
  <c r="C2789" i="23"/>
  <c r="D2789" i="23" s="1"/>
  <c r="D1693" i="32" s="1"/>
  <c r="C2787" i="23"/>
  <c r="D2787" i="23" s="1"/>
  <c r="D1691" i="32" s="1"/>
  <c r="C2786" i="23"/>
  <c r="D2786" i="23" s="1"/>
  <c r="D1690" i="32" s="1"/>
  <c r="C2785" i="23"/>
  <c r="D2785" i="23" s="1"/>
  <c r="D1689" i="32" s="1"/>
  <c r="C2783" i="23"/>
  <c r="D2783" i="23" s="1"/>
  <c r="D1687" i="32" s="1"/>
  <c r="C2782" i="23"/>
  <c r="D2782" i="23" s="1"/>
  <c r="D1686" i="32" s="1"/>
  <c r="C2781" i="23"/>
  <c r="D2781" i="23" s="1"/>
  <c r="D1685" i="32" s="1"/>
  <c r="C2779" i="23"/>
  <c r="D2779" i="23" s="1"/>
  <c r="D1683" i="32" s="1"/>
  <c r="C2778" i="23"/>
  <c r="D2778" i="23" s="1"/>
  <c r="D1682" i="32" s="1"/>
  <c r="C2777" i="23"/>
  <c r="D2777" i="23" s="1"/>
  <c r="D1681" i="32" s="1"/>
  <c r="C2775" i="23"/>
  <c r="D2775" i="23" s="1"/>
  <c r="D1679" i="32" s="1"/>
  <c r="C2774" i="23"/>
  <c r="D2774" i="23" s="1"/>
  <c r="D1678" i="32" s="1"/>
  <c r="C2773" i="23"/>
  <c r="D2773" i="23" s="1"/>
  <c r="D1677" i="32" s="1"/>
  <c r="C2771" i="23"/>
  <c r="D2771" i="23" s="1"/>
  <c r="D1675" i="32" s="1"/>
  <c r="C2770" i="23"/>
  <c r="D2770" i="23" s="1"/>
  <c r="D1674" i="32" s="1"/>
  <c r="C2769" i="23"/>
  <c r="D2769" i="23" s="1"/>
  <c r="D1673" i="32" s="1"/>
  <c r="C2767" i="23"/>
  <c r="D2767" i="23" s="1"/>
  <c r="D1671" i="32" s="1"/>
  <c r="C2766" i="23"/>
  <c r="D2766" i="23" s="1"/>
  <c r="D1670" i="32" s="1"/>
  <c r="C2765" i="23"/>
  <c r="D2765" i="23" s="1"/>
  <c r="D1669" i="32" s="1"/>
  <c r="C2763" i="23"/>
  <c r="D2763" i="23" s="1"/>
  <c r="D1667" i="32" s="1"/>
  <c r="C2762" i="23"/>
  <c r="D2762" i="23" s="1"/>
  <c r="D1666" i="32" s="1"/>
  <c r="C2761" i="23"/>
  <c r="D2761" i="23" s="1"/>
  <c r="D1665" i="32" s="1"/>
  <c r="C2759" i="23"/>
  <c r="D2759" i="23" s="1"/>
  <c r="D1663" i="32" s="1"/>
  <c r="C2758" i="23"/>
  <c r="D2758" i="23" s="1"/>
  <c r="D1662" i="32" s="1"/>
  <c r="C2757" i="23"/>
  <c r="D2757" i="23" s="1"/>
  <c r="D1661" i="32" s="1"/>
  <c r="C2755" i="23"/>
  <c r="D2755" i="23" s="1"/>
  <c r="D1659" i="32" s="1"/>
  <c r="C2754" i="23"/>
  <c r="D2754" i="23" s="1"/>
  <c r="D1658" i="32" s="1"/>
  <c r="C2752" i="23"/>
  <c r="D2752" i="23" s="1"/>
  <c r="D1739" i="32" s="1"/>
  <c r="C2750" i="23"/>
  <c r="D2750" i="23" s="1"/>
  <c r="D1737" i="32" s="1"/>
  <c r="C2749" i="23"/>
  <c r="D2749" i="23" s="1"/>
  <c r="D1736" i="32" s="1"/>
  <c r="C2748" i="23"/>
  <c r="D2748" i="23" s="1"/>
  <c r="D1735" i="32" s="1"/>
  <c r="C2746" i="23"/>
  <c r="D2746" i="23" s="1"/>
  <c r="D1733" i="32" s="1"/>
  <c r="C2745" i="23"/>
  <c r="D2745" i="23" s="1"/>
  <c r="D1732" i="32" s="1"/>
  <c r="C2744" i="23"/>
  <c r="D2744" i="23" s="1"/>
  <c r="D1731" i="32" s="1"/>
  <c r="C2742" i="23"/>
  <c r="D2742" i="23" s="1"/>
  <c r="D1729" i="32" s="1"/>
  <c r="C2741" i="23"/>
  <c r="D2741" i="23" s="1"/>
  <c r="D1728" i="32" s="1"/>
  <c r="C2740" i="23"/>
  <c r="D2740" i="23" s="1"/>
  <c r="D1727" i="32" s="1"/>
  <c r="C2738" i="23"/>
  <c r="D2738" i="23" s="1"/>
  <c r="D1725" i="32" s="1"/>
  <c r="C2737" i="23"/>
  <c r="D2737" i="23" s="1"/>
  <c r="D1724" i="32" s="1"/>
  <c r="C2736" i="23"/>
  <c r="D2736" i="23" s="1"/>
  <c r="D1723" i="32" s="1"/>
  <c r="C2734" i="23"/>
  <c r="D2734" i="23" s="1"/>
  <c r="D1721" i="32" s="1"/>
  <c r="C2733" i="23"/>
  <c r="D2733" i="23" s="1"/>
  <c r="D1720" i="32" s="1"/>
  <c r="C2732" i="23"/>
  <c r="D2732" i="23" s="1"/>
  <c r="D1719" i="32" s="1"/>
  <c r="C2730" i="23"/>
  <c r="D2730" i="23" s="1"/>
  <c r="D1717" i="32" s="1"/>
  <c r="C2729" i="23"/>
  <c r="D2729" i="23" s="1"/>
  <c r="D1716" i="32" s="1"/>
  <c r="C2727" i="23"/>
  <c r="D2727" i="23" s="1"/>
  <c r="D1647" i="32" s="1"/>
  <c r="C2725" i="23"/>
  <c r="D2725" i="23" s="1"/>
  <c r="D1644" i="32" s="1"/>
  <c r="C2724" i="23"/>
  <c r="D2724" i="23" s="1"/>
  <c r="D1652" i="32" s="1"/>
  <c r="C2723" i="23"/>
  <c r="D2723" i="23" s="1"/>
  <c r="D1645" i="32" s="1"/>
  <c r="C2721" i="23"/>
  <c r="D2721" i="23" s="1"/>
  <c r="D1643" i="32" s="1"/>
  <c r="C2720" i="23"/>
  <c r="D2720" i="23" s="1"/>
  <c r="D1651" i="32" s="1"/>
  <c r="C2719" i="23"/>
  <c r="D2719" i="23" s="1"/>
  <c r="D1655" i="32" s="1"/>
  <c r="C2717" i="23"/>
  <c r="D2717" i="23" s="1"/>
  <c r="D1642" i="32" s="1"/>
  <c r="C2716" i="23"/>
  <c r="D2716" i="23" s="1"/>
  <c r="D1641" i="32" s="1"/>
  <c r="C2715" i="23"/>
  <c r="D2715" i="23" s="1"/>
  <c r="D1649" i="32" s="1"/>
  <c r="C2713" i="23"/>
  <c r="D2713" i="23" s="1"/>
  <c r="D1646" i="32" s="1"/>
  <c r="C2712" i="23"/>
  <c r="D2712" i="23" s="1"/>
  <c r="D1650" i="32" s="1"/>
  <c r="C2711" i="23"/>
  <c r="D2711" i="23" s="1"/>
  <c r="D1640" i="32" s="1"/>
  <c r="D358" i="23" l="1"/>
  <c r="E358" i="23" s="1"/>
  <c r="F358" i="23" s="1"/>
  <c r="C850" i="23"/>
  <c r="E821" i="23"/>
  <c r="F821" i="23" s="1"/>
  <c r="E822" i="23"/>
  <c r="F822" i="23" s="1"/>
  <c r="E852" i="23"/>
  <c r="F852" i="23" s="1"/>
  <c r="E867" i="23"/>
  <c r="F867" i="23" s="1"/>
  <c r="E868" i="23"/>
  <c r="F868" i="23" s="1"/>
  <c r="E869" i="23"/>
  <c r="F869" i="23" s="1"/>
  <c r="E870" i="23"/>
  <c r="F870" i="23" s="1"/>
  <c r="E871" i="23"/>
  <c r="F871" i="23" s="1"/>
  <c r="D850" i="23" l="1"/>
  <c r="E850" i="23" s="1"/>
  <c r="F850" i="23" s="1"/>
  <c r="C1509" i="32"/>
  <c r="C1305" i="32"/>
  <c r="D3" i="32" l="1"/>
  <c r="D2" i="32"/>
  <c r="D1" i="32"/>
  <c r="C233" i="20" l="1"/>
  <c r="D233" i="20" s="1"/>
  <c r="C232" i="20"/>
  <c r="D232" i="20" s="1"/>
  <c r="C231" i="20"/>
  <c r="D231" i="20" s="1"/>
  <c r="C230" i="20"/>
  <c r="D230" i="20" s="1"/>
  <c r="C229" i="20"/>
  <c r="D229" i="20" s="1"/>
  <c r="C228" i="20"/>
  <c r="D228" i="20" s="1"/>
  <c r="C227" i="20"/>
  <c r="D227" i="20" s="1"/>
  <c r="C226" i="20"/>
  <c r="D226" i="20" s="1"/>
  <c r="C225" i="20"/>
  <c r="D225" i="20" s="1"/>
  <c r="C224" i="20"/>
  <c r="D224" i="20" s="1"/>
  <c r="C223" i="20"/>
  <c r="D223" i="20" s="1"/>
  <c r="C222" i="20"/>
  <c r="D222" i="20" s="1"/>
  <c r="C221" i="20"/>
  <c r="D221" i="20" s="1"/>
  <c r="C220" i="20"/>
  <c r="D220" i="20" s="1"/>
  <c r="C219" i="20"/>
  <c r="D219" i="20" s="1"/>
  <c r="C218" i="20"/>
  <c r="D218" i="20" s="1"/>
  <c r="C217" i="20"/>
  <c r="D217" i="20" s="1"/>
  <c r="C216" i="20"/>
  <c r="D216" i="20" s="1"/>
  <c r="C215" i="20"/>
  <c r="D215" i="20" s="1"/>
  <c r="C214" i="20"/>
  <c r="D214" i="20" s="1"/>
  <c r="C213" i="20"/>
  <c r="D213" i="20" s="1"/>
  <c r="C212" i="20"/>
  <c r="D212" i="20" s="1"/>
  <c r="C211" i="20"/>
  <c r="D211" i="20" s="1"/>
  <c r="C210" i="20"/>
  <c r="D210" i="20" s="1"/>
  <c r="C209" i="20"/>
  <c r="D209" i="20" s="1"/>
  <c r="C208" i="20"/>
  <c r="D208" i="20" s="1"/>
  <c r="C207" i="20"/>
  <c r="D207" i="20" s="1"/>
  <c r="C206" i="20"/>
  <c r="D206" i="20" s="1"/>
  <c r="C205" i="20"/>
  <c r="D205" i="20" s="1"/>
  <c r="C204" i="20"/>
  <c r="D204" i="20" s="1"/>
  <c r="C203" i="20"/>
  <c r="D203" i="20" s="1"/>
  <c r="C202" i="20"/>
  <c r="D202" i="20" s="1"/>
  <c r="C201" i="20"/>
  <c r="D201" i="20" s="1"/>
  <c r="C200" i="20"/>
  <c r="D200" i="20" s="1"/>
  <c r="C199" i="20"/>
  <c r="D199" i="20" s="1"/>
  <c r="C198" i="20"/>
  <c r="D198" i="20" s="1"/>
  <c r="C197" i="20"/>
  <c r="D197" i="20" s="1"/>
  <c r="C196" i="20"/>
  <c r="D196" i="20" s="1"/>
  <c r="C195" i="20"/>
  <c r="D195" i="20" s="1"/>
  <c r="C194" i="20"/>
  <c r="D194" i="20" s="1"/>
  <c r="C193" i="20"/>
  <c r="D193" i="20" s="1"/>
  <c r="C192" i="20"/>
  <c r="D192" i="20" s="1"/>
  <c r="C191" i="20"/>
  <c r="D191" i="20" s="1"/>
  <c r="C190" i="20"/>
  <c r="D190" i="20" s="1"/>
  <c r="C189" i="20"/>
  <c r="D189" i="20" s="1"/>
  <c r="C188" i="20"/>
  <c r="D188" i="20" s="1"/>
  <c r="C187" i="20"/>
  <c r="D187" i="20" s="1"/>
  <c r="C186" i="20"/>
  <c r="D186" i="20" s="1"/>
  <c r="C185" i="20"/>
  <c r="D185" i="20" s="1"/>
  <c r="C184" i="20"/>
  <c r="D184" i="20" s="1"/>
  <c r="C183" i="20"/>
  <c r="D183" i="20" s="1"/>
  <c r="D2430" i="32"/>
  <c r="D2429" i="32"/>
  <c r="D2428" i="32"/>
  <c r="D2427" i="32"/>
  <c r="D2426" i="32"/>
  <c r="D2425" i="32"/>
  <c r="D2424" i="32"/>
  <c r="D2423" i="32"/>
  <c r="D2422" i="32"/>
  <c r="D2421" i="32"/>
  <c r="D2420" i="32"/>
  <c r="D2419" i="32"/>
  <c r="D2418" i="32"/>
  <c r="D2417" i="32"/>
  <c r="D2416" i="32"/>
  <c r="D2415" i="32"/>
  <c r="D2414" i="32"/>
  <c r="D2413" i="32"/>
  <c r="D2412" i="32"/>
  <c r="D2411" i="32"/>
  <c r="D2410" i="32"/>
  <c r="D2409" i="32"/>
  <c r="D2408" i="32"/>
  <c r="D2407" i="32"/>
  <c r="D2406" i="32"/>
  <c r="D2405" i="32"/>
  <c r="D2404" i="32"/>
  <c r="D2403" i="32"/>
  <c r="D2402" i="32"/>
  <c r="D2401" i="32"/>
  <c r="D2400" i="32"/>
  <c r="D2399" i="32"/>
  <c r="D2398" i="32"/>
  <c r="D2397" i="32"/>
  <c r="D2396" i="32"/>
  <c r="D2395" i="32"/>
  <c r="D2394" i="32"/>
  <c r="D2393" i="32"/>
  <c r="D2392" i="32"/>
  <c r="D2391" i="32"/>
  <c r="D2390" i="32"/>
  <c r="D2389" i="32"/>
  <c r="D2388" i="32"/>
  <c r="D2387" i="32"/>
  <c r="D2386" i="32"/>
  <c r="D2385" i="32"/>
  <c r="D2384" i="32"/>
  <c r="D2383" i="32"/>
  <c r="D2382" i="32"/>
  <c r="D2381" i="32"/>
  <c r="D2380" i="32"/>
  <c r="D2379" i="32"/>
  <c r="D2378" i="32"/>
  <c r="D2377" i="32"/>
  <c r="D2376" i="32"/>
  <c r="D2375" i="32"/>
  <c r="D2374" i="32"/>
  <c r="D2373" i="32"/>
  <c r="D2372" i="32"/>
  <c r="D2371" i="32"/>
  <c r="D2370" i="32"/>
  <c r="D2369" i="32"/>
  <c r="D2368" i="32"/>
  <c r="D2367" i="32"/>
  <c r="D2366" i="32"/>
  <c r="D2365" i="32"/>
  <c r="D2364" i="32"/>
  <c r="D2363" i="32"/>
  <c r="D2362" i="32"/>
  <c r="D2361" i="32"/>
  <c r="D2360" i="32"/>
  <c r="D2359" i="32"/>
  <c r="D2358" i="32"/>
  <c r="D2357" i="32"/>
  <c r="C823" i="23"/>
  <c r="A13" i="20"/>
  <c r="A12" i="20"/>
  <c r="A11" i="20"/>
  <c r="A10" i="20"/>
  <c r="A9" i="20"/>
  <c r="A8" i="20"/>
  <c r="A7" i="20"/>
  <c r="A6" i="20"/>
  <c r="A5" i="20"/>
  <c r="A4" i="20"/>
  <c r="F3" i="20"/>
  <c r="F2" i="20"/>
  <c r="F1" i="20"/>
  <c r="D823" i="23" l="1"/>
  <c r="E823" i="23" s="1"/>
  <c r="F823" i="23" s="1"/>
  <c r="R1649" i="23"/>
  <c r="R1648" i="23"/>
  <c r="R1647" i="23"/>
  <c r="R1646" i="23"/>
  <c r="R1645" i="23"/>
  <c r="R1644" i="23"/>
  <c r="R1643" i="23"/>
  <c r="R1642" i="23"/>
  <c r="R1641" i="23"/>
  <c r="R1640" i="23"/>
  <c r="R1639" i="23"/>
  <c r="R1638" i="23"/>
  <c r="R1637" i="23"/>
  <c r="R1636" i="23"/>
  <c r="R1635" i="23"/>
  <c r="R1634" i="23"/>
  <c r="R1633" i="23"/>
  <c r="R1632" i="23"/>
  <c r="R1631" i="23"/>
  <c r="R1630" i="23"/>
  <c r="R1629" i="23"/>
  <c r="R1628" i="23"/>
  <c r="R1627" i="23"/>
  <c r="R1626" i="23"/>
  <c r="R1625" i="23"/>
  <c r="R1624" i="23"/>
  <c r="R1623" i="23"/>
  <c r="R1622" i="23"/>
  <c r="R1621" i="23"/>
  <c r="R1620" i="23"/>
  <c r="R1619" i="23"/>
  <c r="R1618" i="23"/>
  <c r="R1617" i="23"/>
  <c r="R1616" i="23"/>
  <c r="R1615" i="23"/>
  <c r="R1614" i="23"/>
  <c r="R1613" i="23"/>
  <c r="R1612" i="23"/>
  <c r="R1611" i="23"/>
  <c r="R1610" i="23"/>
  <c r="R1609" i="23"/>
  <c r="D583" i="32" l="1"/>
  <c r="D494" i="32"/>
  <c r="D495" i="32"/>
  <c r="D490" i="32"/>
  <c r="D369" i="32" l="1"/>
  <c r="D370" i="32"/>
  <c r="D374" i="32"/>
  <c r="D376" i="32"/>
  <c r="D377" i="32"/>
  <c r="D378" i="32"/>
  <c r="L1655" i="23" l="1"/>
  <c r="M1655" i="23" l="1"/>
  <c r="N1655" i="23" s="1"/>
  <c r="O1655" i="23" s="1"/>
  <c r="D640" i="32" s="1"/>
  <c r="I1156" i="23"/>
  <c r="G1316" i="23" l="1"/>
  <c r="J1316" i="23" s="1"/>
  <c r="G1315" i="23"/>
  <c r="J1315" i="23" s="1"/>
  <c r="G1314" i="23"/>
  <c r="J1314" i="23" s="1"/>
  <c r="G1313" i="23"/>
  <c r="J1313" i="23" s="1"/>
  <c r="G1312" i="23"/>
  <c r="J1312" i="23" s="1"/>
  <c r="G1311" i="23"/>
  <c r="J1311" i="23" s="1"/>
  <c r="G1310" i="23"/>
  <c r="J1310" i="23" s="1"/>
  <c r="G1309" i="23"/>
  <c r="J1309" i="23" s="1"/>
  <c r="G1308" i="23"/>
  <c r="J1308" i="23" s="1"/>
  <c r="G1307" i="23"/>
  <c r="J1307" i="23" s="1"/>
  <c r="G1306" i="23"/>
  <c r="J1306" i="23" s="1"/>
  <c r="G1305" i="23"/>
  <c r="J1305" i="23" s="1"/>
  <c r="G1304" i="23"/>
  <c r="J1304" i="23" s="1"/>
  <c r="G1303" i="23"/>
  <c r="J1303" i="23" s="1"/>
  <c r="G1302" i="23"/>
  <c r="J1302" i="23" s="1"/>
  <c r="G1301" i="23"/>
  <c r="J1301" i="23" s="1"/>
  <c r="G1300" i="23"/>
  <c r="J1300" i="23" s="1"/>
  <c r="G1299" i="23"/>
  <c r="J1299" i="23" s="1"/>
  <c r="G1298" i="23"/>
  <c r="J1298" i="23" s="1"/>
  <c r="G1297" i="23"/>
  <c r="J1297" i="23" s="1"/>
  <c r="G1296" i="23"/>
  <c r="J1296" i="23" s="1"/>
  <c r="G1295" i="23"/>
  <c r="J1295" i="23" s="1"/>
  <c r="G1294" i="23"/>
  <c r="J1294" i="23" s="1"/>
  <c r="G1293" i="23"/>
  <c r="J1293" i="23" s="1"/>
  <c r="G1292" i="23"/>
  <c r="J1292" i="23" s="1"/>
  <c r="G1291" i="23"/>
  <c r="J1291" i="23" s="1"/>
  <c r="G1290" i="23"/>
  <c r="J1290" i="23" s="1"/>
  <c r="G1289" i="23"/>
  <c r="J1289" i="23" s="1"/>
  <c r="G1288" i="23"/>
  <c r="J1288" i="23" s="1"/>
  <c r="G1287" i="23"/>
  <c r="J1287" i="23" s="1"/>
  <c r="G1286" i="23"/>
  <c r="J1286" i="23" s="1"/>
  <c r="G1285" i="23"/>
  <c r="J1285" i="23" s="1"/>
  <c r="G1284" i="23"/>
  <c r="J1284" i="23" s="1"/>
  <c r="G1283" i="23"/>
  <c r="J1283" i="23" s="1"/>
  <c r="G1282" i="23"/>
  <c r="J1282" i="23" s="1"/>
  <c r="G1281" i="23"/>
  <c r="J1281" i="23" s="1"/>
  <c r="G1280" i="23"/>
  <c r="J1280" i="23" s="1"/>
  <c r="G1279" i="23"/>
  <c r="J1279" i="23" s="1"/>
  <c r="G1278" i="23"/>
  <c r="J1278" i="23" s="1"/>
  <c r="G1277" i="23"/>
  <c r="J1277" i="23" s="1"/>
  <c r="G1276" i="23"/>
  <c r="J1276" i="23" s="1"/>
  <c r="G1275" i="23"/>
  <c r="J1275" i="23" s="1"/>
  <c r="G1274" i="23"/>
  <c r="J1274" i="23" s="1"/>
  <c r="G1273" i="23"/>
  <c r="J1273" i="23" s="1"/>
  <c r="G1272" i="23"/>
  <c r="J1272" i="23" s="1"/>
  <c r="G1271" i="23"/>
  <c r="J1271" i="23" s="1"/>
  <c r="G1270" i="23"/>
  <c r="J1270" i="23" s="1"/>
  <c r="G1269" i="23"/>
  <c r="J1269" i="23" s="1"/>
  <c r="G1268" i="23"/>
  <c r="J1268" i="23" s="1"/>
  <c r="G1267" i="23"/>
  <c r="J1267" i="23" s="1"/>
  <c r="G1266" i="23"/>
  <c r="J1266" i="23" s="1"/>
  <c r="G1265" i="23"/>
  <c r="J1265" i="23" s="1"/>
  <c r="G1264" i="23"/>
  <c r="J1264" i="23" s="1"/>
  <c r="G1263" i="23"/>
  <c r="J1263" i="23" s="1"/>
  <c r="G1262" i="23"/>
  <c r="J1262" i="23" s="1"/>
  <c r="G1261" i="23"/>
  <c r="J1261" i="23" s="1"/>
  <c r="G1260" i="23"/>
  <c r="J1260" i="23" s="1"/>
  <c r="G1259" i="23"/>
  <c r="J1259" i="23" s="1"/>
  <c r="G1258" i="23"/>
  <c r="J1258" i="23" s="1"/>
  <c r="G1257" i="23"/>
  <c r="J1257" i="23" s="1"/>
  <c r="G1256" i="23"/>
  <c r="J1256" i="23" s="1"/>
  <c r="G1255" i="23"/>
  <c r="J1255" i="23" s="1"/>
  <c r="G1254" i="23"/>
  <c r="J1254" i="23" s="1"/>
  <c r="G1253" i="23"/>
  <c r="J1253" i="23" s="1"/>
  <c r="G1252" i="23"/>
  <c r="J1252" i="23" s="1"/>
  <c r="G1251" i="23"/>
  <c r="J1251" i="23" s="1"/>
  <c r="G1250" i="23"/>
  <c r="J1250" i="23" s="1"/>
  <c r="G1249" i="23"/>
  <c r="J1249" i="23" s="1"/>
  <c r="G1248" i="23"/>
  <c r="J1248" i="23" s="1"/>
  <c r="G1247" i="23"/>
  <c r="J1247" i="23" s="1"/>
  <c r="G1246" i="23"/>
  <c r="J1246" i="23" s="1"/>
  <c r="G1245" i="23"/>
  <c r="J1245" i="23" s="1"/>
  <c r="G1244" i="23"/>
  <c r="J1244" i="23" s="1"/>
  <c r="G1243" i="23"/>
  <c r="J1243" i="23" s="1"/>
  <c r="G1242" i="23"/>
  <c r="J1242" i="23" s="1"/>
  <c r="G1241" i="23"/>
  <c r="J1241" i="23" s="1"/>
  <c r="G1240" i="23"/>
  <c r="J1240" i="23" s="1"/>
  <c r="G1239" i="23"/>
  <c r="J1239" i="23" s="1"/>
  <c r="G1238" i="23"/>
  <c r="J1238" i="23" s="1"/>
  <c r="G1237" i="23"/>
  <c r="J1237" i="23" s="1"/>
  <c r="G1236" i="23"/>
  <c r="J1236" i="23" s="1"/>
  <c r="G1235" i="23"/>
  <c r="J1235" i="23" s="1"/>
  <c r="G1234" i="23"/>
  <c r="J1234" i="23" s="1"/>
  <c r="G1233" i="23"/>
  <c r="J1233" i="23" s="1"/>
  <c r="G1232" i="23"/>
  <c r="J1232" i="23" s="1"/>
  <c r="G1231" i="23"/>
  <c r="J1231" i="23" s="1"/>
  <c r="G1230" i="23"/>
  <c r="J1230" i="23" s="1"/>
  <c r="G1229" i="23"/>
  <c r="J1229" i="23" s="1"/>
  <c r="G1228" i="23"/>
  <c r="J1228" i="23" s="1"/>
  <c r="G1227" i="23"/>
  <c r="J1227" i="23" s="1"/>
  <c r="G1226" i="23"/>
  <c r="J1226" i="23" s="1"/>
  <c r="G1225" i="23"/>
  <c r="J1225" i="23" s="1"/>
  <c r="G1224" i="23"/>
  <c r="J1224" i="23" s="1"/>
  <c r="G1223" i="23"/>
  <c r="J1223" i="23" s="1"/>
  <c r="G1222" i="23"/>
  <c r="J1222" i="23" s="1"/>
  <c r="G1221" i="23"/>
  <c r="J1221" i="23" s="1"/>
  <c r="G1219" i="23"/>
  <c r="J1219" i="23" s="1"/>
  <c r="G1218" i="23"/>
  <c r="J1218" i="23" s="1"/>
  <c r="G1217" i="23"/>
  <c r="J1217" i="23" s="1"/>
  <c r="G1216" i="23"/>
  <c r="J1216" i="23" s="1"/>
  <c r="G1215" i="23"/>
  <c r="J1215" i="23" s="1"/>
  <c r="G1214" i="23"/>
  <c r="J1214" i="23" s="1"/>
  <c r="G1213" i="23"/>
  <c r="J1213" i="23" s="1"/>
  <c r="G1212" i="23"/>
  <c r="J1212" i="23" s="1"/>
  <c r="G1211" i="23"/>
  <c r="J1211" i="23" s="1"/>
  <c r="G1210" i="23"/>
  <c r="J1210" i="23" s="1"/>
  <c r="G1209" i="23"/>
  <c r="J1209" i="23" s="1"/>
  <c r="G1208" i="23"/>
  <c r="J1208" i="23" s="1"/>
  <c r="G1207" i="23"/>
  <c r="J1207" i="23" s="1"/>
  <c r="G1206" i="23"/>
  <c r="J1206" i="23" s="1"/>
  <c r="G1205" i="23"/>
  <c r="J1205" i="23" s="1"/>
  <c r="G1204" i="23"/>
  <c r="J1204" i="23" s="1"/>
  <c r="G1203" i="23"/>
  <c r="J1203" i="23" s="1"/>
  <c r="G1202" i="23"/>
  <c r="J1202" i="23" s="1"/>
  <c r="G1201" i="23"/>
  <c r="J1201" i="23" s="1"/>
  <c r="G1200" i="23"/>
  <c r="J1200" i="23" s="1"/>
  <c r="G1199" i="23"/>
  <c r="J1199" i="23" s="1"/>
  <c r="G1198" i="23"/>
  <c r="J1198" i="23" s="1"/>
  <c r="G1197" i="23"/>
  <c r="J1197" i="23" s="1"/>
  <c r="G1196" i="23"/>
  <c r="J1196" i="23" s="1"/>
  <c r="G1195" i="23"/>
  <c r="J1195" i="23" s="1"/>
  <c r="G1194" i="23"/>
  <c r="J1194" i="23" s="1"/>
  <c r="G1193" i="23"/>
  <c r="J1193" i="23" s="1"/>
  <c r="G1192" i="23"/>
  <c r="J1192" i="23" s="1"/>
  <c r="G1191" i="23"/>
  <c r="J1191" i="23" s="1"/>
  <c r="G1190" i="23"/>
  <c r="J1190" i="23" s="1"/>
  <c r="G1189" i="23"/>
  <c r="J1189" i="23" s="1"/>
  <c r="G1188" i="23"/>
  <c r="J1188" i="23" s="1"/>
  <c r="G1187" i="23"/>
  <c r="J1187" i="23" s="1"/>
  <c r="G1186" i="23"/>
  <c r="J1186" i="23" s="1"/>
  <c r="G1185" i="23"/>
  <c r="J1185" i="23" s="1"/>
  <c r="G1184" i="23"/>
  <c r="J1184" i="23" s="1"/>
  <c r="G1183" i="23"/>
  <c r="J1183" i="23" s="1"/>
  <c r="G1182" i="23"/>
  <c r="J1182" i="23" s="1"/>
  <c r="G1181" i="23"/>
  <c r="J1181" i="23" s="1"/>
  <c r="G1180" i="23"/>
  <c r="J1180" i="23" s="1"/>
  <c r="G1179" i="23"/>
  <c r="J1179" i="23" s="1"/>
  <c r="G1178" i="23"/>
  <c r="J1178" i="23" s="1"/>
  <c r="G1177" i="23"/>
  <c r="J1177" i="23" s="1"/>
  <c r="G1176" i="23"/>
  <c r="J1176" i="23" s="1"/>
  <c r="G1175" i="23"/>
  <c r="J1175" i="23" s="1"/>
  <c r="G1174" i="23"/>
  <c r="J1174" i="23" s="1"/>
  <c r="G1173" i="23"/>
  <c r="J1173" i="23" s="1"/>
  <c r="G1172" i="23"/>
  <c r="J1172" i="23" s="1"/>
  <c r="G1171" i="23"/>
  <c r="J1171" i="23" s="1"/>
  <c r="G1170" i="23"/>
  <c r="J1170" i="23" s="1"/>
  <c r="G1169" i="23"/>
  <c r="J1169" i="23" s="1"/>
  <c r="G1168" i="23"/>
  <c r="J1168" i="23" s="1"/>
  <c r="G1167" i="23"/>
  <c r="J1167" i="23" s="1"/>
  <c r="G1166" i="23"/>
  <c r="J1166" i="23" s="1"/>
  <c r="G1165" i="23"/>
  <c r="J1165" i="23" s="1"/>
  <c r="G1164" i="23"/>
  <c r="J1164" i="23" s="1"/>
  <c r="G1163" i="23"/>
  <c r="J1163" i="23" s="1"/>
  <c r="G1162" i="23"/>
  <c r="J1162" i="23" s="1"/>
  <c r="G1161" i="23"/>
  <c r="J1161" i="23" s="1"/>
  <c r="G1160" i="23"/>
  <c r="J1160" i="23" s="1"/>
  <c r="G1159" i="23"/>
  <c r="J1159" i="23" s="1"/>
  <c r="G1158" i="23"/>
  <c r="J1158" i="23" s="1"/>
  <c r="G1157" i="23"/>
  <c r="J1157" i="23" s="1"/>
  <c r="G1156" i="23"/>
  <c r="J1156" i="23" s="1"/>
  <c r="G1155" i="23"/>
  <c r="J1155" i="23" s="1"/>
  <c r="G1154" i="23"/>
  <c r="J1154" i="23" s="1"/>
  <c r="G1153" i="23"/>
  <c r="J1153" i="23" s="1"/>
  <c r="G1152" i="23"/>
  <c r="J1152" i="23" s="1"/>
  <c r="G1151" i="23"/>
  <c r="J1151" i="23" s="1"/>
  <c r="G1150" i="23"/>
  <c r="J1150" i="23" s="1"/>
  <c r="G1149" i="23"/>
  <c r="J1149" i="23" s="1"/>
  <c r="G1148" i="23"/>
  <c r="J1148" i="23" s="1"/>
  <c r="G1147" i="23"/>
  <c r="J1147" i="23" s="1"/>
  <c r="G1146" i="23"/>
  <c r="J1146" i="23" s="1"/>
  <c r="G1145" i="23"/>
  <c r="J1145" i="23" s="1"/>
  <c r="G1144" i="23"/>
  <c r="J1144" i="23" s="1"/>
  <c r="G1143" i="23"/>
  <c r="J1143" i="23" s="1"/>
  <c r="G1142" i="23"/>
  <c r="J1142" i="23" s="1"/>
  <c r="G1141" i="23"/>
  <c r="J1141" i="23" s="1"/>
  <c r="G1140" i="23"/>
  <c r="J1140" i="23" s="1"/>
  <c r="G1139" i="23"/>
  <c r="J1139" i="23" s="1"/>
  <c r="G1138" i="23"/>
  <c r="J1138" i="23" s="1"/>
  <c r="G1137" i="23"/>
  <c r="J1137" i="23" s="1"/>
  <c r="G1136" i="23"/>
  <c r="J1136" i="23" s="1"/>
  <c r="G1135" i="23"/>
  <c r="J1135" i="23" s="1"/>
  <c r="G1134" i="23"/>
  <c r="J1134" i="23" s="1"/>
  <c r="G1133" i="23"/>
  <c r="J1133" i="23" s="1"/>
  <c r="G1132" i="23"/>
  <c r="J1132" i="23" s="1"/>
  <c r="G1131" i="23"/>
  <c r="J1131" i="23" s="1"/>
  <c r="G1130" i="23"/>
  <c r="J1130" i="23" s="1"/>
  <c r="G1129" i="23"/>
  <c r="J1129" i="23" s="1"/>
  <c r="G1128" i="23"/>
  <c r="J1128" i="23" s="1"/>
  <c r="G1127" i="23"/>
  <c r="J1127" i="23" s="1"/>
  <c r="G1126" i="23"/>
  <c r="J1126" i="23" s="1"/>
  <c r="G1125" i="23"/>
  <c r="J1125" i="23" s="1"/>
  <c r="G1124" i="23"/>
  <c r="J1124" i="23" s="1"/>
  <c r="G1123" i="23"/>
  <c r="J1123" i="23" s="1"/>
  <c r="G1122" i="23"/>
  <c r="J1122" i="23" s="1"/>
  <c r="G1121" i="23"/>
  <c r="J1121" i="23" s="1"/>
  <c r="G1120" i="23"/>
  <c r="J1120" i="23" s="1"/>
  <c r="G1119" i="23"/>
  <c r="J1119" i="23" s="1"/>
  <c r="G1118" i="23"/>
  <c r="J1118" i="23" s="1"/>
  <c r="G1117" i="23"/>
  <c r="J1117" i="23" s="1"/>
  <c r="G1116" i="23"/>
  <c r="J1116" i="23" s="1"/>
  <c r="G1115" i="23"/>
  <c r="J1115" i="23" s="1"/>
  <c r="G1114" i="23"/>
  <c r="J1114" i="23" s="1"/>
  <c r="G1113" i="23"/>
  <c r="J1113" i="23" s="1"/>
  <c r="G1112" i="23"/>
  <c r="J1112" i="23" s="1"/>
  <c r="G1111" i="23"/>
  <c r="J1111" i="23" s="1"/>
  <c r="G1110" i="23"/>
  <c r="J1110" i="23" s="1"/>
  <c r="G1109" i="23"/>
  <c r="J1109" i="23" s="1"/>
  <c r="G1108" i="23"/>
  <c r="J1108" i="23" s="1"/>
  <c r="G1107" i="23"/>
  <c r="J1107" i="23" s="1"/>
  <c r="G1106" i="23"/>
  <c r="J1106" i="23" s="1"/>
  <c r="G1105" i="23"/>
  <c r="J1105" i="23" s="1"/>
  <c r="G1104" i="23"/>
  <c r="J1104" i="23" s="1"/>
  <c r="G1103" i="23"/>
  <c r="J1103" i="23" s="1"/>
  <c r="G1102" i="23"/>
  <c r="J1102" i="23" s="1"/>
  <c r="G1101" i="23"/>
  <c r="J1101" i="23" s="1"/>
  <c r="G1100" i="23"/>
  <c r="J1100" i="23" s="1"/>
  <c r="G1099" i="23"/>
  <c r="J1099" i="23" s="1"/>
  <c r="G1098" i="23"/>
  <c r="J1098" i="23" s="1"/>
  <c r="G1097" i="23"/>
  <c r="J1097" i="23" s="1"/>
  <c r="G1096" i="23"/>
  <c r="J1096" i="23" s="1"/>
  <c r="G1095" i="23"/>
  <c r="J1095" i="23" s="1"/>
  <c r="G1094" i="23"/>
  <c r="J1094" i="23" s="1"/>
  <c r="G1093" i="23"/>
  <c r="J1093" i="23" s="1"/>
  <c r="G1092" i="23"/>
  <c r="J1092" i="23" s="1"/>
  <c r="G1091" i="23"/>
  <c r="J1091" i="23" s="1"/>
  <c r="G1090" i="23"/>
  <c r="J1090" i="23" s="1"/>
  <c r="G1089" i="23"/>
  <c r="J1089" i="23" s="1"/>
  <c r="G1088" i="23"/>
  <c r="J1088" i="23" s="1"/>
  <c r="G1087" i="23"/>
  <c r="J1087" i="23" s="1"/>
  <c r="G1086" i="23"/>
  <c r="J1086" i="23" s="1"/>
  <c r="G1085" i="23"/>
  <c r="J1085" i="23" s="1"/>
  <c r="G1084" i="23"/>
  <c r="J1084" i="23" s="1"/>
  <c r="G1083" i="23"/>
  <c r="J1083" i="23" s="1"/>
  <c r="G1082" i="23"/>
  <c r="J1082" i="23" s="1"/>
  <c r="G1081" i="23"/>
  <c r="J1081" i="23" s="1"/>
  <c r="G1080" i="23"/>
  <c r="J1080" i="23" s="1"/>
  <c r="G1079" i="23"/>
  <c r="J1079" i="23" s="1"/>
  <c r="G1078" i="23"/>
  <c r="J1078" i="23" s="1"/>
  <c r="G1077" i="23"/>
  <c r="J1077" i="23" s="1"/>
  <c r="G1076" i="23"/>
  <c r="J1076" i="23" s="1"/>
  <c r="G1075" i="23"/>
  <c r="J1075" i="23" s="1"/>
  <c r="G1074" i="23"/>
  <c r="J1074" i="23" s="1"/>
  <c r="G1073" i="23"/>
  <c r="J1073" i="23" s="1"/>
  <c r="G1072" i="23"/>
  <c r="J1072" i="23" s="1"/>
  <c r="H773" i="23" l="1"/>
  <c r="H774" i="23"/>
  <c r="I386" i="23" l="1"/>
  <c r="B2707" i="23" l="1"/>
  <c r="C2707" i="23" s="1"/>
  <c r="B2706" i="23"/>
  <c r="C2706" i="23" s="1"/>
  <c r="B2705" i="23"/>
  <c r="C2705" i="23" s="1"/>
  <c r="B2704" i="23"/>
  <c r="C2704" i="23" s="1"/>
  <c r="B2703" i="23"/>
  <c r="C2703" i="23" s="1"/>
  <c r="B2702" i="23"/>
  <c r="C2702" i="23" s="1"/>
  <c r="B2701" i="23"/>
  <c r="C2701" i="23" s="1"/>
  <c r="B2700" i="23"/>
  <c r="C2700" i="23" s="1"/>
  <c r="B2697" i="23"/>
  <c r="B2696" i="23"/>
  <c r="C2696" i="23" s="1"/>
  <c r="B2695" i="23"/>
  <c r="C2695" i="23" s="1"/>
  <c r="B2694" i="23"/>
  <c r="C2694" i="23" s="1"/>
  <c r="B2693" i="23"/>
  <c r="C2693" i="23" s="1"/>
  <c r="C2697" i="23" l="1"/>
  <c r="D2697" i="23" s="1"/>
  <c r="D2696" i="23"/>
  <c r="D2700" i="23"/>
  <c r="D2704" i="23"/>
  <c r="D2693" i="23"/>
  <c r="D2702" i="23"/>
  <c r="D2701" i="23"/>
  <c r="D2705" i="23"/>
  <c r="D2706" i="23"/>
  <c r="D2703" i="23"/>
  <c r="D2707" i="23"/>
  <c r="D2694" i="23"/>
  <c r="D2695" i="23"/>
  <c r="L661" i="23"/>
  <c r="M661" i="23" s="1"/>
  <c r="L660" i="23"/>
  <c r="M660" i="23" s="1"/>
  <c r="L659" i="23"/>
  <c r="M659" i="23" s="1"/>
  <c r="L658" i="23"/>
  <c r="M658" i="23" s="1"/>
  <c r="L657" i="23"/>
  <c r="M657" i="23" s="1"/>
  <c r="L656" i="23"/>
  <c r="M656" i="23" s="1"/>
  <c r="L655" i="23"/>
  <c r="M655" i="23" s="1"/>
  <c r="L654" i="23"/>
  <c r="M654" i="23" s="1"/>
  <c r="L653" i="23"/>
  <c r="M653" i="23" s="1"/>
  <c r="L652" i="23"/>
  <c r="M652" i="23" s="1"/>
  <c r="L651" i="23"/>
  <c r="M651" i="23" s="1"/>
  <c r="L650" i="23"/>
  <c r="M650" i="23" s="1"/>
  <c r="L649" i="23"/>
  <c r="M649" i="23" s="1"/>
  <c r="L648" i="23"/>
  <c r="M648" i="23" s="1"/>
  <c r="L647" i="23"/>
  <c r="M647" i="23" s="1"/>
  <c r="L646" i="23"/>
  <c r="M646" i="23" s="1"/>
  <c r="L645" i="23"/>
  <c r="M645" i="23" s="1"/>
  <c r="L644" i="23"/>
  <c r="M644" i="23" s="1"/>
  <c r="L643" i="23"/>
  <c r="M643" i="23" s="1"/>
  <c r="I323" i="23"/>
  <c r="J323" i="23" s="1"/>
  <c r="K323" i="23" s="1"/>
  <c r="D228" i="32" s="1"/>
  <c r="J386" i="23"/>
  <c r="K386" i="23" s="1"/>
  <c r="D270" i="32" s="1"/>
  <c r="D2699" i="23" l="1"/>
  <c r="D229" i="32" s="1"/>
  <c r="D1311" i="32" s="1"/>
  <c r="D1573" i="32"/>
  <c r="D1521" i="32"/>
  <c r="D1318" i="32"/>
  <c r="D1405" i="32"/>
  <c r="D1487" i="32"/>
  <c r="D1550" i="32"/>
  <c r="D1494" i="32"/>
  <c r="D1633" i="32"/>
  <c r="D2692" i="23"/>
  <c r="D227" i="32" s="1"/>
  <c r="M642" i="23"/>
  <c r="N643" i="23" s="1"/>
  <c r="L1653" i="23"/>
  <c r="M1653" i="23" s="1"/>
  <c r="L1652" i="23"/>
  <c r="M1652" i="23" s="1"/>
  <c r="L1651" i="23"/>
  <c r="M1651" i="23" s="1"/>
  <c r="D1629" i="32" l="1"/>
  <c r="D1497" i="32"/>
  <c r="D1631" i="32"/>
  <c r="N1651" i="23"/>
  <c r="O1651" i="23" s="1"/>
  <c r="D661" i="32" s="1"/>
  <c r="L1650" i="23"/>
  <c r="L1649" i="23"/>
  <c r="L1648" i="23"/>
  <c r="M1648" i="23" s="1"/>
  <c r="L1647" i="23"/>
  <c r="M1647" i="23" s="1"/>
  <c r="L1646" i="23"/>
  <c r="M1646" i="23" s="1"/>
  <c r="L1645" i="23"/>
  <c r="M1645" i="23" s="1"/>
  <c r="L1644" i="23"/>
  <c r="M1644" i="23" s="1"/>
  <c r="L1643" i="23"/>
  <c r="M1643" i="23" s="1"/>
  <c r="L1642" i="23"/>
  <c r="M1642" i="23" s="1"/>
  <c r="L1641" i="23"/>
  <c r="M1641" i="23" s="1"/>
  <c r="L1640" i="23"/>
  <c r="M1640" i="23" s="1"/>
  <c r="L1639" i="23"/>
  <c r="M1639" i="23" s="1"/>
  <c r="L1638" i="23"/>
  <c r="M1638" i="23" s="1"/>
  <c r="L1637" i="23"/>
  <c r="M1637" i="23" s="1"/>
  <c r="L1636" i="23"/>
  <c r="L1635" i="23"/>
  <c r="M1635" i="23" s="1"/>
  <c r="L1634" i="23"/>
  <c r="M1634" i="23" s="1"/>
  <c r="L1633" i="23"/>
  <c r="M1633" i="23" s="1"/>
  <c r="L1632" i="23"/>
  <c r="M1632" i="23" s="1"/>
  <c r="L1631" i="23"/>
  <c r="M1631" i="23" s="1"/>
  <c r="L1630" i="23"/>
  <c r="M1630" i="23" s="1"/>
  <c r="L1629" i="23"/>
  <c r="M1629" i="23" s="1"/>
  <c r="L1628" i="23"/>
  <c r="M1628" i="23" s="1"/>
  <c r="L1627" i="23"/>
  <c r="M1627" i="23" s="1"/>
  <c r="L1626" i="23"/>
  <c r="M1626" i="23" s="1"/>
  <c r="L1625" i="23"/>
  <c r="M1625" i="23" s="1"/>
  <c r="L1624" i="23"/>
  <c r="M1624" i="23" s="1"/>
  <c r="L1623" i="23"/>
  <c r="M1623" i="23" s="1"/>
  <c r="L1622" i="23"/>
  <c r="M1622" i="23" s="1"/>
  <c r="L1621" i="23"/>
  <c r="M1621" i="23" s="1"/>
  <c r="L1620" i="23"/>
  <c r="M1620" i="23" s="1"/>
  <c r="L1619" i="23"/>
  <c r="M1619" i="23" s="1"/>
  <c r="L1618" i="23"/>
  <c r="M1618" i="23" s="1"/>
  <c r="L1617" i="23"/>
  <c r="M1617" i="23" s="1"/>
  <c r="L1616" i="23"/>
  <c r="M1616" i="23" s="1"/>
  <c r="L1615" i="23"/>
  <c r="M1615" i="23" s="1"/>
  <c r="L1614" i="23"/>
  <c r="M1614" i="23" s="1"/>
  <c r="L1613" i="23"/>
  <c r="M1613" i="23" s="1"/>
  <c r="L1612" i="23"/>
  <c r="M1612" i="23" s="1"/>
  <c r="L1611" i="23"/>
  <c r="M1611" i="23" s="1"/>
  <c r="L1610" i="23"/>
  <c r="M1610" i="23" s="1"/>
  <c r="L1609" i="23"/>
  <c r="M1609" i="23" s="1"/>
  <c r="L1608" i="23"/>
  <c r="M1608" i="23" s="1"/>
  <c r="L1607" i="23"/>
  <c r="M1607" i="23" s="1"/>
  <c r="L1606" i="23"/>
  <c r="M1606" i="23" s="1"/>
  <c r="L1605" i="23"/>
  <c r="M1605" i="23" s="1"/>
  <c r="L1604" i="23"/>
  <c r="M1604" i="23" s="1"/>
  <c r="L1603" i="23"/>
  <c r="M1603" i="23" s="1"/>
  <c r="L1602" i="23"/>
  <c r="M1602" i="23" s="1"/>
  <c r="L1601" i="23"/>
  <c r="M1601" i="23" s="1"/>
  <c r="L1600" i="23"/>
  <c r="M1600" i="23" s="1"/>
  <c r="L1599" i="23"/>
  <c r="M1649" i="23" l="1"/>
  <c r="N1649" i="23" s="1"/>
  <c r="O1649" i="23" s="1"/>
  <c r="D656" i="32" s="1"/>
  <c r="M1599" i="23"/>
  <c r="N1599" i="23" s="1"/>
  <c r="O1599" i="23" s="1"/>
  <c r="D633" i="32" s="1"/>
  <c r="M1636" i="23"/>
  <c r="N1636" i="23" s="1"/>
  <c r="O1636" i="23" s="1"/>
  <c r="D649" i="32" s="1"/>
  <c r="M1650" i="23"/>
  <c r="N1650" i="23" s="1"/>
  <c r="O1650" i="23" s="1"/>
  <c r="D642" i="32" s="1"/>
  <c r="N1627" i="23"/>
  <c r="O1627" i="23" s="1"/>
  <c r="D650" i="32" s="1"/>
  <c r="N1609" i="23"/>
  <c r="O1609" i="23" s="1"/>
  <c r="D651" i="32" s="1"/>
  <c r="N1646" i="23"/>
  <c r="O1646" i="23" s="1"/>
  <c r="D648" i="32" s="1"/>
  <c r="N1605" i="23"/>
  <c r="O1605" i="23" s="1"/>
  <c r="D634" i="32" s="1"/>
  <c r="N1607" i="23"/>
  <c r="O1607" i="23" s="1"/>
  <c r="D632" i="32" s="1"/>
  <c r="N1600" i="23"/>
  <c r="O1600" i="23" s="1"/>
  <c r="D635" i="32" s="1"/>
  <c r="C2682" i="23" l="1"/>
  <c r="D2682" i="23" s="1"/>
  <c r="C2681" i="23"/>
  <c r="D2681" i="23" s="1"/>
  <c r="C2680" i="23"/>
  <c r="D2680" i="23" s="1"/>
  <c r="C2679" i="23"/>
  <c r="D2679" i="23" s="1"/>
  <c r="C399" i="23" l="1"/>
  <c r="D399" i="23" s="1"/>
  <c r="C2678" i="23"/>
  <c r="D2678" i="23" s="1"/>
  <c r="C2677" i="23"/>
  <c r="D2677" i="23" s="1"/>
  <c r="C2676" i="23"/>
  <c r="D2676" i="23" s="1"/>
  <c r="C2675" i="23"/>
  <c r="D2675" i="23" s="1"/>
  <c r="C2674" i="23"/>
  <c r="D2674" i="23" s="1"/>
  <c r="C2673" i="23"/>
  <c r="D2673" i="23" s="1"/>
  <c r="C2672" i="23"/>
  <c r="D2672" i="23" s="1"/>
  <c r="C2671" i="23"/>
  <c r="D2671" i="23" s="1"/>
  <c r="C2670" i="23"/>
  <c r="D2670" i="23" s="1"/>
  <c r="C2669" i="23"/>
  <c r="D2669" i="23" s="1"/>
  <c r="C2668" i="23"/>
  <c r="D2668" i="23" s="1"/>
  <c r="C2667" i="23"/>
  <c r="D2667" i="23" s="1"/>
  <c r="C2666" i="23"/>
  <c r="D2666" i="23" s="1"/>
  <c r="C2665" i="23"/>
  <c r="D2665" i="23" s="1"/>
  <c r="C2664" i="23"/>
  <c r="D2664" i="23" s="1"/>
  <c r="C2663" i="23"/>
  <c r="D2663" i="23" s="1"/>
  <c r="C2662" i="23"/>
  <c r="D2662" i="23" s="1"/>
  <c r="C2661" i="23"/>
  <c r="D2661" i="23" s="1"/>
  <c r="C2660" i="23"/>
  <c r="D2660" i="23" s="1"/>
  <c r="C2659" i="23"/>
  <c r="D2659" i="23" s="1"/>
  <c r="C2658" i="23"/>
  <c r="D2658" i="23" s="1"/>
  <c r="C2657" i="23"/>
  <c r="D2657" i="23" s="1"/>
  <c r="C2656" i="23"/>
  <c r="D2656" i="23" s="1"/>
  <c r="C2655" i="23"/>
  <c r="D2655" i="23" s="1"/>
  <c r="C2654" i="23"/>
  <c r="D2654" i="23" s="1"/>
  <c r="C2653" i="23"/>
  <c r="D2653" i="23" s="1"/>
  <c r="C2652" i="23"/>
  <c r="D2652" i="23" s="1"/>
  <c r="C2651" i="23"/>
  <c r="D2651" i="23" s="1"/>
  <c r="C2650" i="23"/>
  <c r="D2650" i="23" s="1"/>
  <c r="C2649" i="23"/>
  <c r="D2649" i="23" s="1"/>
  <c r="C2648" i="23"/>
  <c r="D2648" i="23" s="1"/>
  <c r="C2647" i="23"/>
  <c r="D2647" i="23" s="1"/>
  <c r="C2646" i="23"/>
  <c r="D2646" i="23" s="1"/>
  <c r="C2645" i="23"/>
  <c r="D2645" i="23" s="1"/>
  <c r="C2644" i="23"/>
  <c r="D2644" i="23" s="1"/>
  <c r="C2643" i="23"/>
  <c r="D2643" i="23" s="1"/>
  <c r="C2642" i="23"/>
  <c r="D2642" i="23" s="1"/>
  <c r="C2641" i="23"/>
  <c r="D2641" i="23" s="1"/>
  <c r="C2640" i="23"/>
  <c r="D2640" i="23" s="1"/>
  <c r="C2639" i="23"/>
  <c r="D2639" i="23" s="1"/>
  <c r="C2638" i="23"/>
  <c r="D2638" i="23" s="1"/>
  <c r="C2637" i="23"/>
  <c r="D2637" i="23" s="1"/>
  <c r="C2636" i="23"/>
  <c r="D2636" i="23" s="1"/>
  <c r="C2635" i="23"/>
  <c r="D2635" i="23" s="1"/>
  <c r="C2634" i="23"/>
  <c r="D2634" i="23" s="1"/>
  <c r="C2633" i="23"/>
  <c r="D2633" i="23" s="1"/>
  <c r="C2632" i="23"/>
  <c r="D2632" i="23" s="1"/>
  <c r="C2631" i="23"/>
  <c r="D2631" i="23" s="1"/>
  <c r="C2630" i="23"/>
  <c r="D2630" i="23" s="1"/>
  <c r="C2629" i="23"/>
  <c r="D2629" i="23" s="1"/>
  <c r="C2628" i="23"/>
  <c r="D2628" i="23" s="1"/>
  <c r="C2627" i="23"/>
  <c r="D2627" i="23" s="1"/>
  <c r="C2626" i="23"/>
  <c r="D2626" i="23" s="1"/>
  <c r="C2625" i="23"/>
  <c r="D2625" i="23" s="1"/>
  <c r="C2624" i="23"/>
  <c r="D2624" i="23" s="1"/>
  <c r="C2623" i="23"/>
  <c r="D2623" i="23" s="1"/>
  <c r="C2622" i="23"/>
  <c r="D2622" i="23" s="1"/>
  <c r="C2621" i="23"/>
  <c r="D2621" i="23" s="1"/>
  <c r="C2620" i="23"/>
  <c r="D2620" i="23" s="1"/>
  <c r="C2619" i="23"/>
  <c r="D2619" i="23" s="1"/>
  <c r="C2618" i="23"/>
  <c r="D2618" i="23" s="1"/>
  <c r="C2617" i="23"/>
  <c r="D2617" i="23" s="1"/>
  <c r="C2616" i="23"/>
  <c r="D2616" i="23" s="1"/>
  <c r="C2615" i="23"/>
  <c r="D2615" i="23" s="1"/>
  <c r="C2614" i="23"/>
  <c r="D2614" i="23" s="1"/>
  <c r="C2613" i="23"/>
  <c r="D2613" i="23" s="1"/>
  <c r="C2612" i="23"/>
  <c r="D2612" i="23" s="1"/>
  <c r="C2611" i="23"/>
  <c r="D2611" i="23" s="1"/>
  <c r="C2610" i="23"/>
  <c r="D2610" i="23" s="1"/>
  <c r="C2609" i="23"/>
  <c r="D2609" i="23" s="1"/>
  <c r="C2608" i="23"/>
  <c r="D2608" i="23" s="1"/>
  <c r="C2607" i="23"/>
  <c r="D2607" i="23" s="1"/>
  <c r="C2606" i="23"/>
  <c r="D2606" i="23" s="1"/>
  <c r="C2605" i="23"/>
  <c r="D2605" i="23" s="1"/>
  <c r="C2604" i="23"/>
  <c r="D2604" i="23" s="1"/>
  <c r="C2603" i="23"/>
  <c r="D2603" i="23" s="1"/>
  <c r="C2602" i="23"/>
  <c r="D2602" i="23" s="1"/>
  <c r="C2601" i="23"/>
  <c r="D2601" i="23" s="1"/>
  <c r="C2600" i="23"/>
  <c r="D2600" i="23" s="1"/>
  <c r="C2599" i="23"/>
  <c r="D2599" i="23" s="1"/>
  <c r="C2598" i="23"/>
  <c r="D2598" i="23" s="1"/>
  <c r="C2597" i="23"/>
  <c r="D2597" i="23" s="1"/>
  <c r="C2596" i="23"/>
  <c r="D2596" i="23" s="1"/>
  <c r="C2595" i="23"/>
  <c r="D2595" i="23" s="1"/>
  <c r="C2594" i="23"/>
  <c r="D2594" i="23" s="1"/>
  <c r="C2593" i="23"/>
  <c r="D2593" i="23" s="1"/>
  <c r="C2592" i="23"/>
  <c r="D2592" i="23" s="1"/>
  <c r="C2591" i="23"/>
  <c r="D2591" i="23" s="1"/>
  <c r="C2590" i="23"/>
  <c r="D2590" i="23" s="1"/>
  <c r="C2589" i="23"/>
  <c r="D2589" i="23" s="1"/>
  <c r="C2588" i="23"/>
  <c r="D2588" i="23" s="1"/>
  <c r="C2587" i="23"/>
  <c r="D2587" i="23" s="1"/>
  <c r="C2586" i="23"/>
  <c r="D2586" i="23" s="1"/>
  <c r="C2585" i="23"/>
  <c r="D2585" i="23" s="1"/>
  <c r="C2584" i="23"/>
  <c r="D2584" i="23" s="1"/>
  <c r="C2583" i="23"/>
  <c r="D2583" i="23" s="1"/>
  <c r="C2582" i="23"/>
  <c r="D2582" i="23" s="1"/>
  <c r="C2581" i="23"/>
  <c r="D2581" i="23" s="1"/>
  <c r="C2580" i="23"/>
  <c r="D2580" i="23" s="1"/>
  <c r="C2579" i="23"/>
  <c r="D2579" i="23" s="1"/>
  <c r="C2578" i="23"/>
  <c r="D2578" i="23" s="1"/>
  <c r="C2577" i="23"/>
  <c r="D2577" i="23" s="1"/>
  <c r="C2576" i="23"/>
  <c r="D2576" i="23" s="1"/>
  <c r="C2575" i="23"/>
  <c r="D2575" i="23" s="1"/>
  <c r="C2574" i="23"/>
  <c r="D2574" i="23" s="1"/>
  <c r="C2573" i="23"/>
  <c r="D2573" i="23" s="1"/>
  <c r="C2572" i="23"/>
  <c r="D2572" i="23" s="1"/>
  <c r="C2571" i="23"/>
  <c r="D2571" i="23" s="1"/>
  <c r="C2570" i="23"/>
  <c r="D2570" i="23" s="1"/>
  <c r="C2569" i="23"/>
  <c r="D2569" i="23" s="1"/>
  <c r="C2568" i="23"/>
  <c r="D2568" i="23" s="1"/>
  <c r="C2567" i="23"/>
  <c r="D2567" i="23" s="1"/>
  <c r="C2566" i="23"/>
  <c r="D2566" i="23" s="1"/>
  <c r="C2565" i="23"/>
  <c r="D2565" i="23" s="1"/>
  <c r="C2564" i="23"/>
  <c r="D2564" i="23" s="1"/>
  <c r="C2563" i="23"/>
  <c r="D2563" i="23" s="1"/>
  <c r="C2562" i="23"/>
  <c r="D2562" i="23" s="1"/>
  <c r="C2561" i="23"/>
  <c r="D2561" i="23" s="1"/>
  <c r="C2560" i="23"/>
  <c r="D2560" i="23" s="1"/>
  <c r="C2559" i="23"/>
  <c r="D2559" i="23" s="1"/>
  <c r="C2558" i="23"/>
  <c r="D2558" i="23" s="1"/>
  <c r="C2557" i="23"/>
  <c r="D2557" i="23" s="1"/>
  <c r="C2556" i="23"/>
  <c r="D2556" i="23" s="1"/>
  <c r="C2555" i="23"/>
  <c r="D2555" i="23" s="1"/>
  <c r="C2554" i="23"/>
  <c r="D2554" i="23" s="1"/>
  <c r="C2553" i="23"/>
  <c r="D2553" i="23" s="1"/>
  <c r="C2552" i="23"/>
  <c r="D2552" i="23" s="1"/>
  <c r="C2551" i="23"/>
  <c r="D2551" i="23" s="1"/>
  <c r="C2550" i="23"/>
  <c r="D2550" i="23" s="1"/>
  <c r="C2549" i="23"/>
  <c r="D2549" i="23" s="1"/>
  <c r="C2548" i="23"/>
  <c r="D2548" i="23" s="1"/>
  <c r="C2547" i="23"/>
  <c r="D2547" i="23" s="1"/>
  <c r="C2546" i="23"/>
  <c r="D2546" i="23" s="1"/>
  <c r="C2545" i="23"/>
  <c r="D2545" i="23" s="1"/>
  <c r="C2544" i="23"/>
  <c r="D2544" i="23" s="1"/>
  <c r="C2543" i="23"/>
  <c r="D2543" i="23" s="1"/>
  <c r="C2542" i="23"/>
  <c r="D2542" i="23" s="1"/>
  <c r="C2541" i="23"/>
  <c r="D2541" i="23" s="1"/>
  <c r="C2540" i="23"/>
  <c r="D2540" i="23" s="1"/>
  <c r="C2539" i="23"/>
  <c r="D2539" i="23" s="1"/>
  <c r="C2538" i="23"/>
  <c r="D2538" i="23" s="1"/>
  <c r="C2537" i="23"/>
  <c r="D2537" i="23" s="1"/>
  <c r="C2536" i="23"/>
  <c r="D2536" i="23" s="1"/>
  <c r="C2535" i="23"/>
  <c r="D2535" i="23" s="1"/>
  <c r="C2534" i="23"/>
  <c r="D2534" i="23" s="1"/>
  <c r="C2533" i="23"/>
  <c r="D2533" i="23" s="1"/>
  <c r="C2532" i="23"/>
  <c r="D2532" i="23" s="1"/>
  <c r="C2531" i="23"/>
  <c r="D2531" i="23" s="1"/>
  <c r="C2530" i="23"/>
  <c r="D2530" i="23" s="1"/>
  <c r="C2529" i="23"/>
  <c r="D2529" i="23" s="1"/>
  <c r="C2528" i="23"/>
  <c r="D2528" i="23" s="1"/>
  <c r="C2527" i="23"/>
  <c r="D2527" i="23" s="1"/>
  <c r="C2526" i="23"/>
  <c r="D2526" i="23" s="1"/>
  <c r="C2525" i="23"/>
  <c r="D2525" i="23" s="1"/>
  <c r="C2524" i="23"/>
  <c r="D2524" i="23" s="1"/>
  <c r="C2523" i="23"/>
  <c r="D2523" i="23" s="1"/>
  <c r="C2522" i="23"/>
  <c r="D2522" i="23" s="1"/>
  <c r="C2521" i="23"/>
  <c r="D2521" i="23" s="1"/>
  <c r="C2520" i="23"/>
  <c r="D2520" i="23" s="1"/>
  <c r="C2519" i="23"/>
  <c r="D2519" i="23" s="1"/>
  <c r="C2518" i="23"/>
  <c r="D2518" i="23" s="1"/>
  <c r="C2517" i="23"/>
  <c r="D2517" i="23" s="1"/>
  <c r="C2516" i="23"/>
  <c r="D2516" i="23" s="1"/>
  <c r="C2515" i="23"/>
  <c r="D2515" i="23" s="1"/>
  <c r="C2514" i="23"/>
  <c r="D2514" i="23" s="1"/>
  <c r="C2513" i="23"/>
  <c r="D2513" i="23" s="1"/>
  <c r="C2512" i="23"/>
  <c r="D2512" i="23" s="1"/>
  <c r="C2511" i="23"/>
  <c r="D2511" i="23" s="1"/>
  <c r="C2510" i="23"/>
  <c r="D2510" i="23" s="1"/>
  <c r="C2509" i="23"/>
  <c r="D2509" i="23" s="1"/>
  <c r="C2508" i="23"/>
  <c r="D2508" i="23" s="1"/>
  <c r="C2507" i="23"/>
  <c r="D2507" i="23" s="1"/>
  <c r="C2506" i="23"/>
  <c r="D2506" i="23" s="1"/>
  <c r="C2505" i="23"/>
  <c r="D2505" i="23" s="1"/>
  <c r="C2504" i="23"/>
  <c r="D2504" i="23" s="1"/>
  <c r="C2503" i="23"/>
  <c r="D2503" i="23" s="1"/>
  <c r="C2502" i="23"/>
  <c r="D2502" i="23" s="1"/>
  <c r="C2501" i="23"/>
  <c r="D2501" i="23" s="1"/>
  <c r="C2500" i="23"/>
  <c r="D2500" i="23" s="1"/>
  <c r="C2499" i="23"/>
  <c r="D2499" i="23" s="1"/>
  <c r="C2498" i="23"/>
  <c r="D2498" i="23" s="1"/>
  <c r="C2497" i="23"/>
  <c r="D2497" i="23" s="1"/>
  <c r="C2496" i="23"/>
  <c r="D2496" i="23" s="1"/>
  <c r="C2495" i="23"/>
  <c r="D2495" i="23" s="1"/>
  <c r="C2494" i="23"/>
  <c r="D2494" i="23" s="1"/>
  <c r="C2493" i="23"/>
  <c r="D2493" i="23" s="1"/>
  <c r="C2492" i="23"/>
  <c r="D2492" i="23" s="1"/>
  <c r="C2491" i="23"/>
  <c r="D2491" i="23" s="1"/>
  <c r="C2490" i="23"/>
  <c r="D2490" i="23" s="1"/>
  <c r="C2489" i="23"/>
  <c r="D2489" i="23" s="1"/>
  <c r="C2488" i="23"/>
  <c r="D2488" i="23" s="1"/>
  <c r="C2487" i="23"/>
  <c r="D2487" i="23" s="1"/>
  <c r="C2486" i="23"/>
  <c r="D2486" i="23" s="1"/>
  <c r="C2485" i="23"/>
  <c r="D2485" i="23" s="1"/>
  <c r="C2484" i="23"/>
  <c r="D2484" i="23" s="1"/>
  <c r="C2483" i="23"/>
  <c r="D2483" i="23" s="1"/>
  <c r="C2482" i="23"/>
  <c r="D2482" i="23" s="1"/>
  <c r="C2481" i="23"/>
  <c r="D2481" i="23" s="1"/>
  <c r="C2480" i="23"/>
  <c r="D2480" i="23" s="1"/>
  <c r="C2479" i="23"/>
  <c r="D2479" i="23" s="1"/>
  <c r="C2478" i="23"/>
  <c r="D2478" i="23" s="1"/>
  <c r="C2477" i="23"/>
  <c r="D2477" i="23" s="1"/>
  <c r="C2476" i="23"/>
  <c r="D2476" i="23" s="1"/>
  <c r="C2475" i="23"/>
  <c r="D2475" i="23" s="1"/>
  <c r="C2474" i="23"/>
  <c r="D2474" i="23" s="1"/>
  <c r="C2473" i="23"/>
  <c r="D2473" i="23" s="1"/>
  <c r="C2472" i="23"/>
  <c r="D2472" i="23" s="1"/>
  <c r="C2471" i="23"/>
  <c r="D2471" i="23" s="1"/>
  <c r="C2470" i="23"/>
  <c r="D2470" i="23" s="1"/>
  <c r="C2469" i="23"/>
  <c r="D2469" i="23" s="1"/>
  <c r="C2468" i="23"/>
  <c r="D2468" i="23" s="1"/>
  <c r="C2467" i="23"/>
  <c r="D2467" i="23" s="1"/>
  <c r="C2466" i="23"/>
  <c r="D2466" i="23" s="1"/>
  <c r="C2465" i="23"/>
  <c r="D2465" i="23" s="1"/>
  <c r="C2464" i="23"/>
  <c r="D2464" i="23" s="1"/>
  <c r="C2463" i="23"/>
  <c r="D2463" i="23" s="1"/>
  <c r="C2462" i="23"/>
  <c r="D2462" i="23" s="1"/>
  <c r="C2461" i="23"/>
  <c r="D2461" i="23" s="1"/>
  <c r="C2460" i="23"/>
  <c r="D2460" i="23" s="1"/>
  <c r="C2459" i="23"/>
  <c r="D2459" i="23" s="1"/>
  <c r="C2458" i="23"/>
  <c r="D2458" i="23" s="1"/>
  <c r="C2457" i="23"/>
  <c r="D2457" i="23" s="1"/>
  <c r="C2456" i="23"/>
  <c r="D2456" i="23" s="1"/>
  <c r="C2455" i="23"/>
  <c r="D2455" i="23" s="1"/>
  <c r="C2454" i="23"/>
  <c r="D2454" i="23" s="1"/>
  <c r="C2453" i="23"/>
  <c r="D2453" i="23" s="1"/>
  <c r="C2452" i="23"/>
  <c r="D2452" i="23" s="1"/>
  <c r="C2451" i="23"/>
  <c r="D2451" i="23" s="1"/>
  <c r="C2450" i="23"/>
  <c r="D2450" i="23" s="1"/>
  <c r="C2449" i="23"/>
  <c r="D2449" i="23" s="1"/>
  <c r="C2448" i="23"/>
  <c r="D2448" i="23" s="1"/>
  <c r="C2447" i="23"/>
  <c r="D2447" i="23" s="1"/>
  <c r="C2446" i="23"/>
  <c r="D2446" i="23" s="1"/>
  <c r="C2445" i="23"/>
  <c r="D2445" i="23" s="1"/>
  <c r="C2444" i="23"/>
  <c r="D2444" i="23" s="1"/>
  <c r="C2443" i="23"/>
  <c r="D2443" i="23" s="1"/>
  <c r="C2442" i="23"/>
  <c r="D2442" i="23" s="1"/>
  <c r="C2441" i="23"/>
  <c r="D2441" i="23" s="1"/>
  <c r="C2440" i="23"/>
  <c r="D2440" i="23" s="1"/>
  <c r="C2439" i="23"/>
  <c r="D2439" i="23" s="1"/>
  <c r="C2438" i="23"/>
  <c r="D2438" i="23" s="1"/>
  <c r="C2437" i="23"/>
  <c r="D2437" i="23" s="1"/>
  <c r="C2436" i="23"/>
  <c r="D2436" i="23" s="1"/>
  <c r="C2435" i="23"/>
  <c r="D2435" i="23" s="1"/>
  <c r="C2434" i="23"/>
  <c r="D2434" i="23" s="1"/>
  <c r="C2433" i="23"/>
  <c r="D2433" i="23" s="1"/>
  <c r="C2432" i="23"/>
  <c r="D2432" i="23" s="1"/>
  <c r="C2431" i="23"/>
  <c r="D2431" i="23" s="1"/>
  <c r="C2430" i="23"/>
  <c r="D2430" i="23" s="1"/>
  <c r="C2429" i="23"/>
  <c r="D2429" i="23" s="1"/>
  <c r="C2428" i="23"/>
  <c r="D2428" i="23" s="1"/>
  <c r="C2427" i="23"/>
  <c r="D2427" i="23" s="1"/>
  <c r="C2426" i="23"/>
  <c r="D2426" i="23" s="1"/>
  <c r="C2425" i="23"/>
  <c r="D2425" i="23" s="1"/>
  <c r="C2424" i="23"/>
  <c r="D2424" i="23" s="1"/>
  <c r="C2423" i="23"/>
  <c r="D2423" i="23" s="1"/>
  <c r="C2422" i="23"/>
  <c r="D2422" i="23" s="1"/>
  <c r="C2421" i="23"/>
  <c r="D2421" i="23" s="1"/>
  <c r="C2420" i="23"/>
  <c r="D2420" i="23" s="1"/>
  <c r="C2419" i="23"/>
  <c r="D2419" i="23" s="1"/>
  <c r="C2418" i="23"/>
  <c r="D2418" i="23" s="1"/>
  <c r="C2417" i="23"/>
  <c r="D2417" i="23" s="1"/>
  <c r="C2416" i="23"/>
  <c r="D2416" i="23" s="1"/>
  <c r="C2415" i="23"/>
  <c r="D2415" i="23" s="1"/>
  <c r="C2414" i="23"/>
  <c r="D2414" i="23" s="1"/>
  <c r="C2413" i="23"/>
  <c r="D2413" i="23" s="1"/>
  <c r="C2412" i="23"/>
  <c r="D2412" i="23" s="1"/>
  <c r="C2411" i="23"/>
  <c r="D2411" i="23" s="1"/>
  <c r="C2410" i="23"/>
  <c r="D2410" i="23" s="1"/>
  <c r="C2409" i="23"/>
  <c r="D2409" i="23" s="1"/>
  <c r="C2408" i="23"/>
  <c r="D2408" i="23" s="1"/>
  <c r="C2407" i="23"/>
  <c r="D2407" i="23" s="1"/>
  <c r="C2406" i="23"/>
  <c r="D2406" i="23" s="1"/>
  <c r="C2405" i="23"/>
  <c r="D2405" i="23" s="1"/>
  <c r="C2404" i="23"/>
  <c r="D2404" i="23" s="1"/>
  <c r="C2403" i="23"/>
  <c r="D2403" i="23" s="1"/>
  <c r="C2402" i="23"/>
  <c r="D2402" i="23" s="1"/>
  <c r="C2401" i="23"/>
  <c r="D2401" i="23" s="1"/>
  <c r="C2400" i="23"/>
  <c r="D2400" i="23" s="1"/>
  <c r="C2399" i="23"/>
  <c r="D2399" i="23" s="1"/>
  <c r="C2398" i="23"/>
  <c r="D2398" i="23" s="1"/>
  <c r="C2397" i="23"/>
  <c r="D2397" i="23" s="1"/>
  <c r="C2396" i="23"/>
  <c r="D2396" i="23" s="1"/>
  <c r="C2395" i="23"/>
  <c r="D2395" i="23" s="1"/>
  <c r="C2394" i="23"/>
  <c r="D2394" i="23" s="1"/>
  <c r="C2393" i="23"/>
  <c r="D2393" i="23" s="1"/>
  <c r="C2392" i="23"/>
  <c r="D2392" i="23" s="1"/>
  <c r="C2391" i="23"/>
  <c r="D2391" i="23" s="1"/>
  <c r="C2390" i="23"/>
  <c r="D2390" i="23" s="1"/>
  <c r="C2389" i="23"/>
  <c r="D2389" i="23" s="1"/>
  <c r="C2388" i="23"/>
  <c r="D2388" i="23" s="1"/>
  <c r="C2387" i="23"/>
  <c r="D2387" i="23" s="1"/>
  <c r="C2386" i="23"/>
  <c r="D2386" i="23" s="1"/>
  <c r="C2385" i="23"/>
  <c r="D2385" i="23" s="1"/>
  <c r="C2384" i="23"/>
  <c r="D2384" i="23" s="1"/>
  <c r="C2383" i="23"/>
  <c r="D2383" i="23" s="1"/>
  <c r="C2382" i="23"/>
  <c r="D2382" i="23" s="1"/>
  <c r="C2381" i="23"/>
  <c r="D2381" i="23" s="1"/>
  <c r="C2380" i="23"/>
  <c r="D2380" i="23" s="1"/>
  <c r="C2379" i="23"/>
  <c r="D2379" i="23" s="1"/>
  <c r="C2378" i="23"/>
  <c r="D2378" i="23" s="1"/>
  <c r="C2377" i="23"/>
  <c r="D2377" i="23" s="1"/>
  <c r="C2376" i="23"/>
  <c r="D2376" i="23" s="1"/>
  <c r="C2375" i="23"/>
  <c r="D2375" i="23" s="1"/>
  <c r="C2374" i="23"/>
  <c r="D2374" i="23" s="1"/>
  <c r="C2373" i="23"/>
  <c r="D2373" i="23" s="1"/>
  <c r="C2372" i="23"/>
  <c r="D2372" i="23" s="1"/>
  <c r="C2371" i="23"/>
  <c r="D2371" i="23" s="1"/>
  <c r="C2370" i="23"/>
  <c r="D2370" i="23" s="1"/>
  <c r="C2369" i="23"/>
  <c r="D2369" i="23" s="1"/>
  <c r="C2368" i="23"/>
  <c r="D2368" i="23" s="1"/>
  <c r="C2367" i="23"/>
  <c r="D2367" i="23" s="1"/>
  <c r="C2366" i="23"/>
  <c r="D2366" i="23" s="1"/>
  <c r="C2365" i="23"/>
  <c r="D2365" i="23" s="1"/>
  <c r="C2364" i="23"/>
  <c r="D2364" i="23" s="1"/>
  <c r="C2363" i="23"/>
  <c r="D2363" i="23" s="1"/>
  <c r="C2362" i="23"/>
  <c r="D2362" i="23" s="1"/>
  <c r="C2361" i="23"/>
  <c r="D2361" i="23" s="1"/>
  <c r="C2360" i="23"/>
  <c r="D2360" i="23" s="1"/>
  <c r="C2359" i="23"/>
  <c r="D2359" i="23" s="1"/>
  <c r="C2358" i="23"/>
  <c r="D2358" i="23" s="1"/>
  <c r="C2357" i="23"/>
  <c r="D2357" i="23" s="1"/>
  <c r="C2356" i="23"/>
  <c r="D2356" i="23" s="1"/>
  <c r="C2355" i="23"/>
  <c r="D2355" i="23" s="1"/>
  <c r="C2354" i="23"/>
  <c r="D2354" i="23" s="1"/>
  <c r="C2353" i="23"/>
  <c r="D2353" i="23" s="1"/>
  <c r="C2352" i="23"/>
  <c r="D2352" i="23" s="1"/>
  <c r="G2642" i="23"/>
  <c r="G2641" i="23"/>
  <c r="G2640" i="23"/>
  <c r="G2638" i="23"/>
  <c r="G2639" i="23"/>
  <c r="G2637" i="23"/>
  <c r="G2636" i="23"/>
  <c r="G2632" i="23"/>
  <c r="G2634" i="23"/>
  <c r="G2635" i="23"/>
  <c r="G2633" i="23"/>
  <c r="E2635" i="23" l="1"/>
  <c r="F2635" i="23" s="1"/>
  <c r="E2352" i="23"/>
  <c r="F2352" i="23" s="1"/>
  <c r="E2615" i="23"/>
  <c r="F2615" i="23" s="1"/>
  <c r="E2640" i="23"/>
  <c r="F2640" i="23" s="1"/>
  <c r="E2636" i="23"/>
  <c r="F2636" i="23" s="1"/>
  <c r="E2388" i="23"/>
  <c r="F2388" i="23" s="1"/>
  <c r="E2376" i="23"/>
  <c r="F2376" i="23" s="1"/>
  <c r="E2632" i="23"/>
  <c r="F2632" i="23" s="1"/>
  <c r="E2463" i="23"/>
  <c r="F2463" i="23" s="1"/>
  <c r="E2419" i="23"/>
  <c r="F2419" i="23" s="1"/>
  <c r="E2383" i="23"/>
  <c r="F2383" i="23" s="1"/>
  <c r="E2617" i="23"/>
  <c r="F2617" i="23" s="1"/>
  <c r="E2513" i="23"/>
  <c r="F2513" i="23" s="1"/>
  <c r="E2432" i="23"/>
  <c r="F2432" i="23" s="1"/>
  <c r="E2392" i="23"/>
  <c r="F2392" i="23" s="1"/>
  <c r="E2629" i="23"/>
  <c r="F2629" i="23" s="1"/>
  <c r="E2621" i="23"/>
  <c r="F2621" i="23" s="1"/>
  <c r="E2605" i="23"/>
  <c r="F2605" i="23" s="1"/>
  <c r="E2485" i="23"/>
  <c r="F2485" i="23" s="1"/>
  <c r="E2405" i="23"/>
  <c r="F2405" i="23" s="1"/>
  <c r="E2643" i="23"/>
  <c r="F2643" i="23" s="1"/>
  <c r="E2594" i="23"/>
  <c r="F2594" i="23" s="1"/>
  <c r="E2575" i="23"/>
  <c r="F2575" i="23" s="1"/>
  <c r="E2564" i="23"/>
  <c r="F2564" i="23" s="1"/>
  <c r="E2545" i="23"/>
  <c r="F2545" i="23" s="1"/>
  <c r="E2471" i="23"/>
  <c r="F2471" i="23" s="1"/>
  <c r="E2625" i="23"/>
  <c r="F2625" i="23" s="1"/>
  <c r="E2554" i="23"/>
  <c r="F2554" i="23" s="1"/>
  <c r="E2524" i="23"/>
  <c r="F2524" i="23" s="1"/>
  <c r="E2364" i="23"/>
  <c r="F2364" i="23" s="1"/>
  <c r="E2660" i="23"/>
  <c r="F2660" i="23" s="1"/>
  <c r="D677" i="32" s="1"/>
  <c r="G2682" i="23"/>
  <c r="G2681" i="23"/>
  <c r="G2680" i="23"/>
  <c r="G2679" i="23"/>
  <c r="G2678" i="23"/>
  <c r="G2677" i="23"/>
  <c r="G2676" i="23"/>
  <c r="G2675" i="23"/>
  <c r="G2674" i="23"/>
  <c r="G2673" i="23"/>
  <c r="G2672" i="23"/>
  <c r="G2671" i="23"/>
  <c r="G2670" i="23"/>
  <c r="G2669" i="23"/>
  <c r="G2668" i="23"/>
  <c r="G2667" i="23"/>
  <c r="G2666" i="23"/>
  <c r="G2665" i="23"/>
  <c r="G2664" i="23"/>
  <c r="G2663" i="23"/>
  <c r="G2662" i="23"/>
  <c r="G2661" i="23"/>
  <c r="G2660" i="23"/>
  <c r="G2659" i="23"/>
  <c r="G2658" i="23"/>
  <c r="G2657" i="23"/>
  <c r="G2656" i="23"/>
  <c r="G2655" i="23"/>
  <c r="G2654" i="23"/>
  <c r="G2653" i="23"/>
  <c r="G2652" i="23"/>
  <c r="G2651" i="23"/>
  <c r="G2650" i="23"/>
  <c r="G2649" i="23"/>
  <c r="G2648" i="23"/>
  <c r="G2647" i="23"/>
  <c r="G2646" i="23"/>
  <c r="G2645" i="23"/>
  <c r="G2644" i="23"/>
  <c r="G2643" i="23"/>
  <c r="G2631" i="23"/>
  <c r="G2630" i="23"/>
  <c r="G2629" i="23"/>
  <c r="G2628" i="23"/>
  <c r="G2627" i="23"/>
  <c r="G2626" i="23"/>
  <c r="G2625" i="23"/>
  <c r="G2624" i="23"/>
  <c r="G2623" i="23"/>
  <c r="G2622" i="23"/>
  <c r="G2621" i="23"/>
  <c r="G2620" i="23"/>
  <c r="G2619" i="23"/>
  <c r="G2618" i="23"/>
  <c r="G2617" i="23"/>
  <c r="G2616" i="23"/>
  <c r="G2615" i="23"/>
  <c r="G2614" i="23"/>
  <c r="G2613" i="23"/>
  <c r="G2612" i="23"/>
  <c r="G2611" i="23"/>
  <c r="G2610" i="23"/>
  <c r="G2609" i="23"/>
  <c r="G2608" i="23"/>
  <c r="G2607" i="23"/>
  <c r="G2606" i="23"/>
  <c r="G2605" i="23"/>
  <c r="G2604" i="23"/>
  <c r="G2603" i="23"/>
  <c r="G2602" i="23"/>
  <c r="G2601" i="23"/>
  <c r="G2600" i="23"/>
  <c r="G2599" i="23"/>
  <c r="G2598" i="23"/>
  <c r="G2597" i="23"/>
  <c r="G2596" i="23"/>
  <c r="G2595" i="23"/>
  <c r="G2594" i="23"/>
  <c r="G2593" i="23"/>
  <c r="G2592" i="23"/>
  <c r="G2591" i="23"/>
  <c r="G2590" i="23"/>
  <c r="G2589" i="23"/>
  <c r="G2588" i="23"/>
  <c r="G2587" i="23"/>
  <c r="G2586" i="23"/>
  <c r="G2585" i="23"/>
  <c r="G2584" i="23"/>
  <c r="G2583" i="23"/>
  <c r="G2582" i="23"/>
  <c r="G2581" i="23"/>
  <c r="G2580" i="23"/>
  <c r="G2579" i="23"/>
  <c r="G2578" i="23"/>
  <c r="G2577" i="23"/>
  <c r="G2576" i="23"/>
  <c r="G2575" i="23"/>
  <c r="G2574" i="23"/>
  <c r="G2573" i="23"/>
  <c r="G2572" i="23"/>
  <c r="G2571" i="23"/>
  <c r="G2570" i="23"/>
  <c r="G2569" i="23"/>
  <c r="G2568" i="23"/>
  <c r="G2567" i="23"/>
  <c r="G2566" i="23"/>
  <c r="G2565" i="23"/>
  <c r="G2564" i="23"/>
  <c r="G2563" i="23"/>
  <c r="G2562" i="23"/>
  <c r="G2561" i="23"/>
  <c r="G2560" i="23"/>
  <c r="G2559" i="23"/>
  <c r="G2558" i="23"/>
  <c r="G2557" i="23"/>
  <c r="G2556" i="23"/>
  <c r="G2555" i="23"/>
  <c r="G2554" i="23"/>
  <c r="G2553" i="23"/>
  <c r="G2552" i="23"/>
  <c r="G2551" i="23"/>
  <c r="G2550" i="23"/>
  <c r="G2549" i="23"/>
  <c r="G2548" i="23"/>
  <c r="G2547" i="23"/>
  <c r="G2546" i="23"/>
  <c r="G2545" i="23"/>
  <c r="G2544" i="23"/>
  <c r="G2543" i="23"/>
  <c r="G2542" i="23"/>
  <c r="G2541" i="23"/>
  <c r="G2540" i="23"/>
  <c r="G2539" i="23"/>
  <c r="G2538" i="23"/>
  <c r="G2537" i="23"/>
  <c r="G2536" i="23"/>
  <c r="G2535" i="23"/>
  <c r="G2534" i="23"/>
  <c r="G2533" i="23"/>
  <c r="G2532" i="23"/>
  <c r="G2531" i="23"/>
  <c r="G2530" i="23"/>
  <c r="G2529" i="23"/>
  <c r="G2528" i="23"/>
  <c r="G2527" i="23"/>
  <c r="G2526" i="23"/>
  <c r="G2525" i="23"/>
  <c r="G2524" i="23"/>
  <c r="G2523" i="23"/>
  <c r="G2522" i="23"/>
  <c r="G2521" i="23"/>
  <c r="G2520" i="23"/>
  <c r="G2519" i="23"/>
  <c r="G2518" i="23"/>
  <c r="G2517" i="23"/>
  <c r="G2516" i="23"/>
  <c r="G2515" i="23"/>
  <c r="G2514" i="23"/>
  <c r="G2513" i="23"/>
  <c r="G2512" i="23"/>
  <c r="G2511" i="23"/>
  <c r="G2510" i="23"/>
  <c r="G2509" i="23"/>
  <c r="G2508" i="23"/>
  <c r="G2507" i="23"/>
  <c r="G2506" i="23"/>
  <c r="G2505" i="23"/>
  <c r="G2504" i="23"/>
  <c r="G2503" i="23"/>
  <c r="G2502" i="23"/>
  <c r="G2501" i="23"/>
  <c r="G2500" i="23"/>
  <c r="G2499" i="23"/>
  <c r="G2498" i="23"/>
  <c r="G2497" i="23"/>
  <c r="G2496" i="23"/>
  <c r="G2495" i="23"/>
  <c r="G2494" i="23"/>
  <c r="G2493" i="23"/>
  <c r="G2492" i="23"/>
  <c r="G2491" i="23"/>
  <c r="G2490" i="23"/>
  <c r="G2489" i="23"/>
  <c r="G2488" i="23"/>
  <c r="G2487" i="23"/>
  <c r="G2486" i="23"/>
  <c r="G2485" i="23"/>
  <c r="G2484" i="23"/>
  <c r="G2483" i="23"/>
  <c r="G2482" i="23"/>
  <c r="G2481" i="23"/>
  <c r="G2480" i="23"/>
  <c r="G2479" i="23"/>
  <c r="G2478" i="23"/>
  <c r="G2477" i="23"/>
  <c r="G2476" i="23"/>
  <c r="G2475" i="23"/>
  <c r="G2474" i="23"/>
  <c r="G2473" i="23"/>
  <c r="G2472" i="23"/>
  <c r="G2471" i="23"/>
  <c r="G2470" i="23"/>
  <c r="G2469" i="23"/>
  <c r="G2468" i="23"/>
  <c r="G2467" i="23"/>
  <c r="G2466" i="23"/>
  <c r="G2465" i="23"/>
  <c r="G2464" i="23"/>
  <c r="G2463" i="23"/>
  <c r="G2462" i="23"/>
  <c r="G2461" i="23"/>
  <c r="G2460" i="23"/>
  <c r="G2459" i="23"/>
  <c r="G2458" i="23"/>
  <c r="G2457" i="23"/>
  <c r="G2456" i="23"/>
  <c r="G2455" i="23"/>
  <c r="G2454" i="23"/>
  <c r="G2453" i="23"/>
  <c r="G2452" i="23"/>
  <c r="G2451" i="23"/>
  <c r="G2450" i="23"/>
  <c r="G2449" i="23"/>
  <c r="G2448" i="23"/>
  <c r="G2447" i="23"/>
  <c r="G2446" i="23"/>
  <c r="G2445" i="23"/>
  <c r="G2444" i="23"/>
  <c r="G2443" i="23"/>
  <c r="G2442" i="23"/>
  <c r="G2441" i="23"/>
  <c r="G2440" i="23"/>
  <c r="G2439" i="23"/>
  <c r="G2438" i="23"/>
  <c r="G2437" i="23"/>
  <c r="G2436" i="23"/>
  <c r="G2435" i="23"/>
  <c r="G2434" i="23"/>
  <c r="G2433" i="23"/>
  <c r="G2432" i="23"/>
  <c r="G2411" i="23"/>
  <c r="G2409" i="23"/>
  <c r="G2407" i="23"/>
  <c r="G2405" i="23"/>
  <c r="G2431" i="23"/>
  <c r="G2430" i="23"/>
  <c r="G2429" i="23"/>
  <c r="G2428" i="23"/>
  <c r="G2427" i="23"/>
  <c r="G2426" i="23"/>
  <c r="G2425" i="23"/>
  <c r="G2424" i="23"/>
  <c r="G2423" i="23"/>
  <c r="G2422" i="23"/>
  <c r="G2421" i="23"/>
  <c r="G2420" i="23"/>
  <c r="G2419" i="23"/>
  <c r="G2418" i="23"/>
  <c r="G2417" i="23"/>
  <c r="G2416" i="23"/>
  <c r="G2415" i="23"/>
  <c r="G2414" i="23"/>
  <c r="G2413" i="23"/>
  <c r="G2412" i="23"/>
  <c r="G2410" i="23"/>
  <c r="G2408" i="23"/>
  <c r="G2406" i="23"/>
  <c r="G2404" i="23"/>
  <c r="G2403" i="23"/>
  <c r="G2402" i="23"/>
  <c r="G2401" i="23"/>
  <c r="G2400" i="23"/>
  <c r="G2399" i="23"/>
  <c r="G2398" i="23"/>
  <c r="G2397" i="23"/>
  <c r="G2396" i="23"/>
  <c r="G2395" i="23"/>
  <c r="G2394" i="23"/>
  <c r="G2393" i="23"/>
  <c r="G2392" i="23"/>
  <c r="G2391" i="23"/>
  <c r="G2390" i="23"/>
  <c r="G2389" i="23"/>
  <c r="G2388" i="23"/>
  <c r="G2387" i="23"/>
  <c r="G2386" i="23"/>
  <c r="G2385" i="23"/>
  <c r="G2384" i="23"/>
  <c r="G2383" i="23"/>
  <c r="G2382" i="23"/>
  <c r="G2381" i="23"/>
  <c r="G2380" i="23"/>
  <c r="G2379" i="23"/>
  <c r="G2378" i="23"/>
  <c r="G2377" i="23"/>
  <c r="G2376" i="23"/>
  <c r="G2375" i="23"/>
  <c r="G2374" i="23"/>
  <c r="G2373" i="23"/>
  <c r="G2372" i="23"/>
  <c r="G2371" i="23"/>
  <c r="G2370" i="23"/>
  <c r="G2369" i="23"/>
  <c r="G2368" i="23"/>
  <c r="G2367" i="23"/>
  <c r="G2366" i="23"/>
  <c r="G2365" i="23"/>
  <c r="G2364" i="23"/>
  <c r="G2363" i="23"/>
  <c r="G2362" i="23"/>
  <c r="G2361" i="23"/>
  <c r="G2360" i="23"/>
  <c r="G2359" i="23"/>
  <c r="G2358" i="23"/>
  <c r="G2357" i="23"/>
  <c r="G2356" i="23"/>
  <c r="G2355" i="23"/>
  <c r="G2354" i="23"/>
  <c r="G2353" i="23"/>
  <c r="G2352" i="23"/>
  <c r="D1619" i="32" l="1"/>
  <c r="D1304" i="32" s="1"/>
  <c r="D285" i="32"/>
  <c r="D1618" i="32"/>
  <c r="D1303" i="32" s="1"/>
  <c r="D283" i="32"/>
  <c r="D1457" i="32"/>
  <c r="D284" i="32"/>
  <c r="D1447" i="32"/>
  <c r="D1418" i="32"/>
  <c r="D1354" i="32"/>
  <c r="D1277" i="32"/>
  <c r="D1323" i="32"/>
  <c r="D1375" i="32"/>
  <c r="D1603" i="32"/>
  <c r="F418" i="23"/>
  <c r="D303" i="32" s="1"/>
  <c r="D1598" i="32" s="1"/>
  <c r="F409" i="23"/>
  <c r="D296" i="32" s="1"/>
  <c r="F433" i="23"/>
  <c r="D274" i="32" s="1"/>
  <c r="F434" i="23"/>
  <c r="D275" i="32" s="1"/>
  <c r="F399" i="23"/>
  <c r="D290" i="32" s="1"/>
  <c r="F435" i="23"/>
  <c r="D276" i="32" s="1"/>
  <c r="F401" i="23"/>
  <c r="D291" i="32" s="1"/>
  <c r="F406" i="23"/>
  <c r="D295" i="32" s="1"/>
  <c r="D1596" i="32" s="1"/>
  <c r="F437" i="23"/>
  <c r="D278" i="32" s="1"/>
  <c r="F403" i="23"/>
  <c r="D293" i="32" s="1"/>
  <c r="F425" i="23"/>
  <c r="D306" i="32" s="1"/>
  <c r="F432" i="23"/>
  <c r="D281" i="32" s="1"/>
  <c r="F413" i="23"/>
  <c r="D300" i="32" s="1"/>
  <c r="F398" i="23"/>
  <c r="D289" i="32" s="1"/>
  <c r="F438" i="23"/>
  <c r="D279" i="32" s="1"/>
  <c r="F415" i="23"/>
  <c r="D302" i="32" s="1"/>
  <c r="F396" i="23"/>
  <c r="D288" i="32" s="1"/>
  <c r="F441" i="23"/>
  <c r="D282" i="32" s="1"/>
  <c r="F420" i="23"/>
  <c r="D304" i="32" s="1"/>
  <c r="F410" i="23"/>
  <c r="D297" i="32" s="1"/>
  <c r="F402" i="23"/>
  <c r="D292" i="32" s="1"/>
  <c r="F405" i="23"/>
  <c r="D294" i="32" s="1"/>
  <c r="F439" i="23"/>
  <c r="D280" i="32" s="1"/>
  <c r="F407" i="23"/>
  <c r="D1595" i="32" s="1"/>
  <c r="F440" i="23"/>
  <c r="D277" i="32" s="1"/>
  <c r="F411" i="23"/>
  <c r="D298" i="32" s="1"/>
  <c r="D1438" i="32" l="1"/>
  <c r="D1439" i="32"/>
  <c r="D1410" i="32"/>
  <c r="D1458" i="32"/>
  <c r="D1268" i="32"/>
  <c r="D1322" i="32"/>
  <c r="D1506" i="32"/>
  <c r="D1350" i="32"/>
  <c r="D1485" i="32"/>
  <c r="D1444" i="32"/>
  <c r="D1273" i="32"/>
  <c r="D1532" i="32"/>
  <c r="D1466" i="32"/>
  <c r="D1533" i="32"/>
  <c r="D1459" i="32"/>
  <c r="D1604" i="32"/>
  <c r="D1620" i="32"/>
  <c r="D1411" i="32"/>
  <c r="D1376" i="32"/>
  <c r="D1593" i="32"/>
  <c r="D1271" i="32"/>
  <c r="D1484" i="32"/>
  <c r="D1553" i="32"/>
  <c r="D1531" i="32"/>
  <c r="D1576" i="32"/>
  <c r="D1443" i="32"/>
  <c r="D1594" i="32"/>
  <c r="D1535" i="32"/>
  <c r="D1556" i="32"/>
  <c r="D1417" i="32"/>
  <c r="D1416" i="32"/>
  <c r="D1554" i="32"/>
  <c r="D1462" i="32"/>
  <c r="D1306" i="32"/>
  <c r="D1325" i="32"/>
  <c r="D1609" i="32"/>
  <c r="D1353" i="32"/>
  <c r="D1378" i="32"/>
  <c r="D1276" i="32"/>
  <c r="D1275" i="32"/>
  <c r="D1330" i="32"/>
  <c r="D1352" i="32"/>
  <c r="D1607" i="32"/>
  <c r="D1324" i="32"/>
  <c r="D1592" i="32"/>
  <c r="D1441" i="32"/>
  <c r="D1349" i="32"/>
  <c r="D1270" i="32"/>
  <c r="D1461" i="32"/>
  <c r="D1606" i="32"/>
  <c r="D1622" i="32"/>
  <c r="D1308" i="32"/>
  <c r="D1624" i="32"/>
  <c r="D1464" i="32"/>
  <c r="D1415" i="32"/>
  <c r="D1463" i="32"/>
  <c r="D1414" i="32"/>
  <c r="D1623" i="32"/>
  <c r="D1307" i="32"/>
  <c r="D1436" i="32"/>
  <c r="D1266" i="32"/>
  <c r="D1392" i="32"/>
  <c r="D1348" i="32"/>
  <c r="D1483" i="32"/>
  <c r="D1577" i="32"/>
  <c r="D1486" i="32"/>
  <c r="D1608" i="32"/>
  <c r="D1534" i="32"/>
  <c r="D1555" i="32"/>
  <c r="D1465" i="32"/>
  <c r="D1578" i="32"/>
  <c r="D1605" i="32"/>
  <c r="D1305" i="32"/>
  <c r="D1621" i="32"/>
  <c r="D1575" i="32"/>
  <c r="D1529" i="32"/>
  <c r="D1440" i="32"/>
  <c r="D1326" i="32"/>
  <c r="D1269" i="32"/>
  <c r="D1460" i="32"/>
  <c r="D1274" i="32"/>
  <c r="D1351" i="32"/>
  <c r="D1328" i="32"/>
  <c r="D1413" i="32"/>
  <c r="D1377" i="32"/>
  <c r="D1442" i="32"/>
  <c r="D1530" i="32"/>
  <c r="D1327" i="32"/>
  <c r="D1412" i="32"/>
  <c r="D1272" i="32"/>
  <c r="D1625" i="32"/>
  <c r="D1329" i="32"/>
  <c r="D1374" i="32"/>
  <c r="D1321" i="32"/>
  <c r="D1602" i="32"/>
  <c r="D1591" i="32"/>
  <c r="D1437" i="32"/>
  <c r="D1409" i="32"/>
  <c r="D1617" i="32"/>
  <c r="D1552" i="32"/>
  <c r="D1505" i="32"/>
  <c r="D1456" i="32"/>
  <c r="D1302" i="32"/>
  <c r="D1320" i="32"/>
  <c r="D1267" i="32"/>
  <c r="D1574" i="32"/>
  <c r="D1528" i="32"/>
  <c r="I834" i="23"/>
  <c r="G2350" i="23" l="1"/>
  <c r="G2349" i="23"/>
  <c r="G2348" i="23"/>
  <c r="G2347" i="23"/>
  <c r="G2346" i="23"/>
  <c r="G2345" i="23"/>
  <c r="G2344" i="23"/>
  <c r="G2343" i="23"/>
  <c r="G2342" i="23"/>
  <c r="G2341" i="23"/>
  <c r="G2340" i="23"/>
  <c r="C2350" i="23"/>
  <c r="D2350" i="23" s="1"/>
  <c r="C2349" i="23"/>
  <c r="D2349" i="23" s="1"/>
  <c r="C2348" i="23"/>
  <c r="D2348" i="23" s="1"/>
  <c r="C2347" i="23"/>
  <c r="D2347" i="23" s="1"/>
  <c r="C2346" i="23"/>
  <c r="D2346" i="23" s="1"/>
  <c r="C2345" i="23"/>
  <c r="D2345" i="23" s="1"/>
  <c r="C2344" i="23"/>
  <c r="D2344" i="23" s="1"/>
  <c r="C2343" i="23"/>
  <c r="D2343" i="23" s="1"/>
  <c r="C2342" i="23"/>
  <c r="D2342" i="23" s="1"/>
  <c r="C2341" i="23"/>
  <c r="D2341" i="23" s="1"/>
  <c r="C2340" i="23"/>
  <c r="D2340" i="23" s="1"/>
  <c r="G2339" i="23"/>
  <c r="G2338" i="23"/>
  <c r="G2337" i="23"/>
  <c r="G2336" i="23"/>
  <c r="G2335" i="23"/>
  <c r="G2334" i="23"/>
  <c r="G2333" i="23"/>
  <c r="G2332" i="23"/>
  <c r="G2331" i="23"/>
  <c r="G2330" i="23"/>
  <c r="G2329" i="23"/>
  <c r="G2328" i="23"/>
  <c r="G2327" i="23"/>
  <c r="G2326" i="23"/>
  <c r="G2325" i="23"/>
  <c r="G2324" i="23"/>
  <c r="G2323" i="23"/>
  <c r="G2322" i="23"/>
  <c r="G2321" i="23"/>
  <c r="G2320" i="23"/>
  <c r="G2319" i="23"/>
  <c r="G2318" i="23"/>
  <c r="G2317" i="23"/>
  <c r="G2316" i="23"/>
  <c r="G2315" i="23"/>
  <c r="G2314" i="23"/>
  <c r="G2313" i="23"/>
  <c r="G2312" i="23"/>
  <c r="G2311" i="23"/>
  <c r="G2310" i="23"/>
  <c r="G2309" i="23"/>
  <c r="G2308" i="23"/>
  <c r="G2307" i="23"/>
  <c r="G2306" i="23"/>
  <c r="G2305" i="23"/>
  <c r="G2304" i="23"/>
  <c r="G2303" i="23"/>
  <c r="G2302" i="23"/>
  <c r="G2301" i="23"/>
  <c r="G2300" i="23"/>
  <c r="G2299" i="23"/>
  <c r="G2298" i="23"/>
  <c r="G2297" i="23"/>
  <c r="G2296" i="23"/>
  <c r="G2295" i="23"/>
  <c r="G2294" i="23"/>
  <c r="G2293" i="23"/>
  <c r="G2292" i="23"/>
  <c r="G2291" i="23"/>
  <c r="G2290" i="23"/>
  <c r="G2289" i="23"/>
  <c r="G2288" i="23"/>
  <c r="G2287" i="23"/>
  <c r="G2286" i="23"/>
  <c r="G2285" i="23"/>
  <c r="G2284" i="23"/>
  <c r="G2283" i="23"/>
  <c r="G2282" i="23"/>
  <c r="G2281" i="23"/>
  <c r="G2280" i="23"/>
  <c r="G2279" i="23"/>
  <c r="G2278" i="23"/>
  <c r="G2277" i="23"/>
  <c r="G2276" i="23"/>
  <c r="G2275" i="23"/>
  <c r="G2274" i="23"/>
  <c r="G2273" i="23"/>
  <c r="G2272" i="23"/>
  <c r="G2271" i="23"/>
  <c r="G2270" i="23"/>
  <c r="G2269" i="23"/>
  <c r="G2268" i="23"/>
  <c r="G2267" i="23"/>
  <c r="G2266" i="23"/>
  <c r="G2265" i="23"/>
  <c r="G2264" i="23"/>
  <c r="G2263" i="23"/>
  <c r="G2262" i="23"/>
  <c r="G2261" i="23"/>
  <c r="G2260" i="23"/>
  <c r="G2259" i="23"/>
  <c r="G2258" i="23"/>
  <c r="G2257" i="23"/>
  <c r="G2256" i="23"/>
  <c r="G2255" i="23"/>
  <c r="G2254" i="23"/>
  <c r="G2253" i="23"/>
  <c r="G2252" i="23"/>
  <c r="G2251" i="23"/>
  <c r="G2250" i="23"/>
  <c r="G2249" i="23"/>
  <c r="G2248" i="23"/>
  <c r="G2247" i="23"/>
  <c r="G2246" i="23"/>
  <c r="G2245" i="23"/>
  <c r="G2244" i="23"/>
  <c r="G2243" i="23"/>
  <c r="G2242" i="23"/>
  <c r="G2241" i="23"/>
  <c r="G2240" i="23"/>
  <c r="G2239" i="23"/>
  <c r="G2238" i="23"/>
  <c r="G2237" i="23"/>
  <c r="G2236" i="23"/>
  <c r="G2235" i="23"/>
  <c r="G2234" i="23"/>
  <c r="G2233" i="23"/>
  <c r="G2232" i="23"/>
  <c r="G2231" i="23"/>
  <c r="G2230" i="23"/>
  <c r="G2229" i="23"/>
  <c r="G2228" i="23"/>
  <c r="G2227" i="23"/>
  <c r="G2226" i="23"/>
  <c r="G2225" i="23"/>
  <c r="G2224" i="23"/>
  <c r="C2339" i="23"/>
  <c r="D2339" i="23" s="1"/>
  <c r="C2338" i="23"/>
  <c r="D2338" i="23" s="1"/>
  <c r="C2337" i="23"/>
  <c r="D2337" i="23" s="1"/>
  <c r="C2336" i="23"/>
  <c r="D2336" i="23" s="1"/>
  <c r="C2335" i="23"/>
  <c r="D2335" i="23" s="1"/>
  <c r="C2334" i="23"/>
  <c r="D2334" i="23" s="1"/>
  <c r="C2333" i="23"/>
  <c r="D2333" i="23" s="1"/>
  <c r="C2332" i="23"/>
  <c r="D2332" i="23" s="1"/>
  <c r="C2331" i="23"/>
  <c r="D2331" i="23" s="1"/>
  <c r="C2330" i="23"/>
  <c r="D2330" i="23" s="1"/>
  <c r="C2329" i="23"/>
  <c r="D2329" i="23" s="1"/>
  <c r="C2328" i="23"/>
  <c r="D2328" i="23" s="1"/>
  <c r="C2327" i="23"/>
  <c r="D2327" i="23" s="1"/>
  <c r="C2326" i="23"/>
  <c r="D2326" i="23" s="1"/>
  <c r="C2325" i="23"/>
  <c r="D2325" i="23" s="1"/>
  <c r="C2324" i="23"/>
  <c r="D2324" i="23" s="1"/>
  <c r="C2323" i="23"/>
  <c r="D2323" i="23" s="1"/>
  <c r="C2322" i="23"/>
  <c r="D2322" i="23" s="1"/>
  <c r="C2321" i="23"/>
  <c r="D2321" i="23" s="1"/>
  <c r="C2320" i="23"/>
  <c r="D2320" i="23" s="1"/>
  <c r="C2319" i="23"/>
  <c r="D2319" i="23" s="1"/>
  <c r="C2318" i="23"/>
  <c r="D2318" i="23" s="1"/>
  <c r="C2317" i="23"/>
  <c r="D2317" i="23" s="1"/>
  <c r="C2316" i="23"/>
  <c r="D2316" i="23" s="1"/>
  <c r="C2315" i="23"/>
  <c r="D2315" i="23" s="1"/>
  <c r="C2314" i="23"/>
  <c r="D2314" i="23" s="1"/>
  <c r="C2313" i="23"/>
  <c r="D2313" i="23" s="1"/>
  <c r="C2312" i="23"/>
  <c r="D2312" i="23" s="1"/>
  <c r="C2311" i="23"/>
  <c r="D2311" i="23" s="1"/>
  <c r="C2310" i="23"/>
  <c r="D2310" i="23" s="1"/>
  <c r="C2309" i="23"/>
  <c r="D2309" i="23" s="1"/>
  <c r="C2308" i="23"/>
  <c r="D2308" i="23" s="1"/>
  <c r="C2307" i="23"/>
  <c r="D2307" i="23" s="1"/>
  <c r="C2306" i="23"/>
  <c r="D2306" i="23" s="1"/>
  <c r="C2305" i="23"/>
  <c r="D2305" i="23" s="1"/>
  <c r="C2304" i="23"/>
  <c r="D2304" i="23" s="1"/>
  <c r="C2303" i="23"/>
  <c r="D2303" i="23" s="1"/>
  <c r="C2302" i="23"/>
  <c r="D2302" i="23" s="1"/>
  <c r="C2301" i="23"/>
  <c r="D2301" i="23" s="1"/>
  <c r="C2300" i="23"/>
  <c r="D2300" i="23" s="1"/>
  <c r="C2299" i="23"/>
  <c r="D2299" i="23" s="1"/>
  <c r="C2298" i="23"/>
  <c r="D2298" i="23" s="1"/>
  <c r="C2297" i="23"/>
  <c r="D2297" i="23" s="1"/>
  <c r="C2296" i="23"/>
  <c r="D2296" i="23" s="1"/>
  <c r="C2295" i="23"/>
  <c r="D2295" i="23" s="1"/>
  <c r="C2294" i="23"/>
  <c r="D2294" i="23" s="1"/>
  <c r="C2293" i="23"/>
  <c r="D2293" i="23" s="1"/>
  <c r="C2292" i="23"/>
  <c r="D2292" i="23" s="1"/>
  <c r="C2291" i="23"/>
  <c r="D2291" i="23" s="1"/>
  <c r="C2290" i="23"/>
  <c r="D2290" i="23" s="1"/>
  <c r="C2289" i="23"/>
  <c r="D2289" i="23" s="1"/>
  <c r="C2288" i="23"/>
  <c r="D2288" i="23" s="1"/>
  <c r="C2287" i="23"/>
  <c r="D2287" i="23" s="1"/>
  <c r="C2286" i="23"/>
  <c r="D2286" i="23" s="1"/>
  <c r="C2285" i="23"/>
  <c r="D2285" i="23" s="1"/>
  <c r="C2284" i="23"/>
  <c r="D2284" i="23" s="1"/>
  <c r="C2283" i="23"/>
  <c r="D2283" i="23" s="1"/>
  <c r="C2282" i="23"/>
  <c r="D2282" i="23" s="1"/>
  <c r="C2281" i="23"/>
  <c r="D2281" i="23" s="1"/>
  <c r="C2280" i="23"/>
  <c r="D2280" i="23" s="1"/>
  <c r="C2279" i="23"/>
  <c r="D2279" i="23" s="1"/>
  <c r="C2278" i="23"/>
  <c r="D2278" i="23" s="1"/>
  <c r="C2277" i="23"/>
  <c r="D2277" i="23" s="1"/>
  <c r="C2276" i="23"/>
  <c r="D2276" i="23" s="1"/>
  <c r="C2275" i="23"/>
  <c r="D2275" i="23" s="1"/>
  <c r="C2274" i="23"/>
  <c r="D2274" i="23" s="1"/>
  <c r="C2273" i="23"/>
  <c r="D2273" i="23" s="1"/>
  <c r="C2272" i="23"/>
  <c r="D2272" i="23" s="1"/>
  <c r="C2271" i="23"/>
  <c r="D2271" i="23" s="1"/>
  <c r="C2270" i="23"/>
  <c r="D2270" i="23" s="1"/>
  <c r="C2269" i="23"/>
  <c r="D2269" i="23" s="1"/>
  <c r="C2268" i="23"/>
  <c r="D2268" i="23" s="1"/>
  <c r="C2267" i="23"/>
  <c r="D2267" i="23" s="1"/>
  <c r="C2266" i="23"/>
  <c r="D2266" i="23" s="1"/>
  <c r="C2265" i="23"/>
  <c r="D2265" i="23" s="1"/>
  <c r="C2264" i="23"/>
  <c r="D2264" i="23" s="1"/>
  <c r="C2263" i="23"/>
  <c r="D2263" i="23" s="1"/>
  <c r="C2262" i="23"/>
  <c r="D2262" i="23" s="1"/>
  <c r="C2261" i="23"/>
  <c r="D2261" i="23" s="1"/>
  <c r="C2260" i="23"/>
  <c r="D2260" i="23" s="1"/>
  <c r="C2259" i="23"/>
  <c r="D2259" i="23" s="1"/>
  <c r="C2258" i="23"/>
  <c r="D2258" i="23" s="1"/>
  <c r="C2257" i="23"/>
  <c r="D2257" i="23" s="1"/>
  <c r="C2256" i="23"/>
  <c r="D2256" i="23" s="1"/>
  <c r="C2255" i="23"/>
  <c r="D2255" i="23" s="1"/>
  <c r="C2254" i="23"/>
  <c r="D2254" i="23" s="1"/>
  <c r="C2253" i="23"/>
  <c r="D2253" i="23" s="1"/>
  <c r="C2252" i="23"/>
  <c r="D2252" i="23" s="1"/>
  <c r="C2251" i="23"/>
  <c r="D2251" i="23" s="1"/>
  <c r="C2250" i="23"/>
  <c r="D2250" i="23" s="1"/>
  <c r="C2249" i="23"/>
  <c r="D2249" i="23" s="1"/>
  <c r="C2248" i="23"/>
  <c r="D2248" i="23" s="1"/>
  <c r="C2247" i="23"/>
  <c r="D2247" i="23" s="1"/>
  <c r="C2246" i="23"/>
  <c r="D2246" i="23" s="1"/>
  <c r="C2245" i="23"/>
  <c r="D2245" i="23" s="1"/>
  <c r="C2244" i="23"/>
  <c r="D2244" i="23" s="1"/>
  <c r="C2243" i="23"/>
  <c r="D2243" i="23" s="1"/>
  <c r="C2242" i="23"/>
  <c r="D2242" i="23" s="1"/>
  <c r="C2241" i="23"/>
  <c r="D2241" i="23" s="1"/>
  <c r="C2240" i="23"/>
  <c r="D2240" i="23" s="1"/>
  <c r="C2239" i="23"/>
  <c r="D2239" i="23" s="1"/>
  <c r="C2238" i="23"/>
  <c r="D2238" i="23" s="1"/>
  <c r="C2237" i="23"/>
  <c r="D2237" i="23" s="1"/>
  <c r="C2236" i="23"/>
  <c r="D2236" i="23" s="1"/>
  <c r="C2235" i="23"/>
  <c r="D2235" i="23" s="1"/>
  <c r="C2234" i="23"/>
  <c r="D2234" i="23" s="1"/>
  <c r="C2233" i="23"/>
  <c r="D2233" i="23" s="1"/>
  <c r="C2232" i="23"/>
  <c r="D2232" i="23" s="1"/>
  <c r="C2231" i="23"/>
  <c r="D2231" i="23" s="1"/>
  <c r="C2230" i="23"/>
  <c r="D2230" i="23" s="1"/>
  <c r="C2229" i="23"/>
  <c r="D2229" i="23" s="1"/>
  <c r="C2228" i="23"/>
  <c r="D2228" i="23" s="1"/>
  <c r="C2227" i="23"/>
  <c r="D2227" i="23" s="1"/>
  <c r="C2226" i="23"/>
  <c r="D2226" i="23" s="1"/>
  <c r="C2225" i="23"/>
  <c r="D2225" i="23" s="1"/>
  <c r="C2224" i="23"/>
  <c r="D2224" i="23" s="1"/>
  <c r="G2223" i="23"/>
  <c r="G2222" i="23"/>
  <c r="G2221" i="23"/>
  <c r="G2220" i="23"/>
  <c r="G2219" i="23"/>
  <c r="G2218" i="23"/>
  <c r="G2217" i="23"/>
  <c r="G2216" i="23"/>
  <c r="G2215" i="23"/>
  <c r="G2214" i="23"/>
  <c r="G2213" i="23"/>
  <c r="G2212" i="23"/>
  <c r="G2211" i="23"/>
  <c r="G2210" i="23"/>
  <c r="G2209" i="23"/>
  <c r="G2208" i="23"/>
  <c r="G2207" i="23"/>
  <c r="G2206" i="23"/>
  <c r="G2205" i="23"/>
  <c r="G2204" i="23"/>
  <c r="G2203" i="23"/>
  <c r="G2202" i="23"/>
  <c r="G2201" i="23"/>
  <c r="G2200" i="23"/>
  <c r="G2199" i="23"/>
  <c r="G2198" i="23"/>
  <c r="G2197" i="23"/>
  <c r="G2196" i="23"/>
  <c r="G2195" i="23"/>
  <c r="C2223" i="23"/>
  <c r="D2223" i="23" s="1"/>
  <c r="C2222" i="23"/>
  <c r="D2222" i="23" s="1"/>
  <c r="C2221" i="23"/>
  <c r="D2221" i="23" s="1"/>
  <c r="C2220" i="23"/>
  <c r="D2220" i="23" s="1"/>
  <c r="C2219" i="23"/>
  <c r="D2219" i="23" s="1"/>
  <c r="C2218" i="23"/>
  <c r="D2218" i="23" s="1"/>
  <c r="C2217" i="23"/>
  <c r="D2217" i="23" s="1"/>
  <c r="C2216" i="23"/>
  <c r="D2216" i="23" s="1"/>
  <c r="C2215" i="23"/>
  <c r="D2215" i="23" s="1"/>
  <c r="C2214" i="23"/>
  <c r="D2214" i="23" s="1"/>
  <c r="C2213" i="23"/>
  <c r="D2213" i="23" s="1"/>
  <c r="C2212" i="23"/>
  <c r="D2212" i="23" s="1"/>
  <c r="C2211" i="23"/>
  <c r="D2211" i="23" s="1"/>
  <c r="C2210" i="23"/>
  <c r="D2210" i="23" s="1"/>
  <c r="C2209" i="23"/>
  <c r="D2209" i="23" s="1"/>
  <c r="C2208" i="23"/>
  <c r="D2208" i="23" s="1"/>
  <c r="C2207" i="23"/>
  <c r="D2207" i="23" s="1"/>
  <c r="C2206" i="23"/>
  <c r="D2206" i="23" s="1"/>
  <c r="C2205" i="23"/>
  <c r="D2205" i="23" s="1"/>
  <c r="C2204" i="23"/>
  <c r="D2204" i="23" s="1"/>
  <c r="C2203" i="23"/>
  <c r="D2203" i="23" s="1"/>
  <c r="C2202" i="23"/>
  <c r="D2202" i="23" s="1"/>
  <c r="C2201" i="23"/>
  <c r="D2201" i="23" s="1"/>
  <c r="C2200" i="23"/>
  <c r="D2200" i="23" s="1"/>
  <c r="C2199" i="23"/>
  <c r="D2199" i="23" s="1"/>
  <c r="C2198" i="23"/>
  <c r="D2198" i="23" s="1"/>
  <c r="C2197" i="23"/>
  <c r="D2197" i="23" s="1"/>
  <c r="C2196" i="23"/>
  <c r="D2196" i="23" s="1"/>
  <c r="C2195" i="23"/>
  <c r="D2195" i="23" s="1"/>
  <c r="E2224" i="23" l="1"/>
  <c r="F2224" i="23" s="1"/>
  <c r="D678" i="32" s="1"/>
  <c r="E2195" i="23"/>
  <c r="F2195" i="23" s="1"/>
  <c r="D658" i="32" s="1"/>
  <c r="C2194" i="23" l="1"/>
  <c r="D2194" i="23" s="1"/>
  <c r="C2193" i="23"/>
  <c r="D2193" i="23" s="1"/>
  <c r="C2192" i="23"/>
  <c r="D2192" i="23" s="1"/>
  <c r="C2191" i="23"/>
  <c r="D2191" i="23" s="1"/>
  <c r="C2190" i="23"/>
  <c r="D2190" i="23" s="1"/>
  <c r="C2189" i="23"/>
  <c r="D2189" i="23" s="1"/>
  <c r="C2188" i="23"/>
  <c r="D2188" i="23" s="1"/>
  <c r="C2187" i="23"/>
  <c r="D2187" i="23" s="1"/>
  <c r="C2186" i="23"/>
  <c r="D2186" i="23" s="1"/>
  <c r="C2185" i="23"/>
  <c r="D2185" i="23" s="1"/>
  <c r="C2184" i="23"/>
  <c r="D2184" i="23" s="1"/>
  <c r="C2183" i="23"/>
  <c r="D2183" i="23" s="1"/>
  <c r="C2182" i="23"/>
  <c r="D2182" i="23" s="1"/>
  <c r="C2181" i="23"/>
  <c r="D2181" i="23" s="1"/>
  <c r="C2180" i="23"/>
  <c r="D2180" i="23" s="1"/>
  <c r="C2179" i="23"/>
  <c r="D2179" i="23" s="1"/>
  <c r="C2178" i="23"/>
  <c r="D2178" i="23" s="1"/>
  <c r="C2177" i="23"/>
  <c r="D2177" i="23" s="1"/>
  <c r="C2176" i="23"/>
  <c r="D2176" i="23" s="1"/>
  <c r="C2175" i="23"/>
  <c r="D2175" i="23" s="1"/>
  <c r="C2174" i="23"/>
  <c r="D2174" i="23" s="1"/>
  <c r="C2173" i="23"/>
  <c r="D2173" i="23" s="1"/>
  <c r="C2172" i="23"/>
  <c r="D2172" i="23" s="1"/>
  <c r="C2171" i="23"/>
  <c r="D2171" i="23" s="1"/>
  <c r="C2170" i="23"/>
  <c r="D2170" i="23" s="1"/>
  <c r="C2169" i="23"/>
  <c r="D2169" i="23" s="1"/>
  <c r="C2168" i="23"/>
  <c r="D2168" i="23" s="1"/>
  <c r="C2167" i="23"/>
  <c r="D2167" i="23" s="1"/>
  <c r="C2166" i="23"/>
  <c r="D2166" i="23" s="1"/>
  <c r="C2165" i="23"/>
  <c r="D2165" i="23" s="1"/>
  <c r="C2164" i="23"/>
  <c r="D2164" i="23" s="1"/>
  <c r="C2163" i="23"/>
  <c r="D2163" i="23" s="1"/>
  <c r="C2162" i="23"/>
  <c r="D2162" i="23" s="1"/>
  <c r="C2161" i="23"/>
  <c r="D2161" i="23" s="1"/>
  <c r="C2160" i="23"/>
  <c r="D2160" i="23" s="1"/>
  <c r="C2159" i="23"/>
  <c r="D2159" i="23" s="1"/>
  <c r="C2158" i="23"/>
  <c r="D2158" i="23" s="1"/>
  <c r="C2157" i="23"/>
  <c r="D2157" i="23" s="1"/>
  <c r="C2156" i="23"/>
  <c r="D2156" i="23" s="1"/>
  <c r="C2155" i="23"/>
  <c r="D2155" i="23" s="1"/>
  <c r="C2154" i="23"/>
  <c r="D2154" i="23" s="1"/>
  <c r="C2153" i="23"/>
  <c r="D2153" i="23" s="1"/>
  <c r="C2152" i="23"/>
  <c r="D2152" i="23" s="1"/>
  <c r="C2151" i="23"/>
  <c r="D2151" i="23" s="1"/>
  <c r="C2150" i="23"/>
  <c r="D2150" i="23" s="1"/>
  <c r="C2149" i="23"/>
  <c r="D2149" i="23" s="1"/>
  <c r="C2148" i="23"/>
  <c r="D2148" i="23" s="1"/>
  <c r="C2147" i="23"/>
  <c r="D2147" i="23" s="1"/>
  <c r="C2146" i="23"/>
  <c r="D2146" i="23" s="1"/>
  <c r="C2145" i="23"/>
  <c r="D2145" i="23" s="1"/>
  <c r="C2144" i="23"/>
  <c r="D2144" i="23" s="1"/>
  <c r="C2143" i="23"/>
  <c r="D2143" i="23" s="1"/>
  <c r="C2142" i="23"/>
  <c r="D2142" i="23" s="1"/>
  <c r="C2141" i="23"/>
  <c r="D2141" i="23" s="1"/>
  <c r="C2140" i="23"/>
  <c r="D2140" i="23" s="1"/>
  <c r="C2139" i="23"/>
  <c r="D2139" i="23" s="1"/>
  <c r="C2138" i="23"/>
  <c r="D2138" i="23" s="1"/>
  <c r="C2137" i="23"/>
  <c r="D2137" i="23" s="1"/>
  <c r="C2136" i="23"/>
  <c r="D2136" i="23" s="1"/>
  <c r="C2135" i="23"/>
  <c r="D2135" i="23" s="1"/>
  <c r="C2134" i="23"/>
  <c r="D2134" i="23" s="1"/>
  <c r="C2133" i="23"/>
  <c r="D2133" i="23" s="1"/>
  <c r="C2132" i="23"/>
  <c r="D2132" i="23" s="1"/>
  <c r="C2131" i="23"/>
  <c r="D2131" i="23" s="1"/>
  <c r="C2130" i="23"/>
  <c r="D2130" i="23" s="1"/>
  <c r="C2129" i="23"/>
  <c r="D2129" i="23" s="1"/>
  <c r="C2128" i="23"/>
  <c r="D2128" i="23" s="1"/>
  <c r="C2127" i="23"/>
  <c r="D2127" i="23" s="1"/>
  <c r="C2126" i="23"/>
  <c r="D2126" i="23" s="1"/>
  <c r="C2125" i="23"/>
  <c r="D2125" i="23" s="1"/>
  <c r="C2124" i="23"/>
  <c r="D2124" i="23" s="1"/>
  <c r="C2123" i="23"/>
  <c r="D2123" i="23" s="1"/>
  <c r="C2122" i="23"/>
  <c r="D2122" i="23" s="1"/>
  <c r="C2121" i="23"/>
  <c r="D2121" i="23" s="1"/>
  <c r="C2120" i="23"/>
  <c r="D2120" i="23" s="1"/>
  <c r="C2119" i="23"/>
  <c r="D2119" i="23" s="1"/>
  <c r="C2118" i="23"/>
  <c r="D2118" i="23" s="1"/>
  <c r="C2117" i="23"/>
  <c r="D2117" i="23" s="1"/>
  <c r="C2116" i="23"/>
  <c r="D2116" i="23" s="1"/>
  <c r="C2115" i="23"/>
  <c r="D2115" i="23" s="1"/>
  <c r="C2114" i="23"/>
  <c r="D2114" i="23" s="1"/>
  <c r="C2113" i="23"/>
  <c r="D2113" i="23" s="1"/>
  <c r="C2112" i="23"/>
  <c r="D2112" i="23" s="1"/>
  <c r="C2111" i="23"/>
  <c r="D2111" i="23" s="1"/>
  <c r="C2110" i="23"/>
  <c r="D2110" i="23" s="1"/>
  <c r="C2109" i="23"/>
  <c r="D2109" i="23" s="1"/>
  <c r="C2108" i="23"/>
  <c r="D2108" i="23" s="1"/>
  <c r="C2107" i="23"/>
  <c r="D2107" i="23" s="1"/>
  <c r="C2106" i="23"/>
  <c r="D2106" i="23" s="1"/>
  <c r="C2105" i="23"/>
  <c r="D2105" i="23" s="1"/>
  <c r="C2104" i="23"/>
  <c r="D2104" i="23" s="1"/>
  <c r="C2103" i="23"/>
  <c r="D2103" i="23" s="1"/>
  <c r="C2102" i="23"/>
  <c r="D2102" i="23" s="1"/>
  <c r="C2101" i="23"/>
  <c r="D2101" i="23" s="1"/>
  <c r="C2100" i="23"/>
  <c r="D2100" i="23" s="1"/>
  <c r="C2099" i="23"/>
  <c r="D2099" i="23" s="1"/>
  <c r="C2098" i="23"/>
  <c r="D2098" i="23" s="1"/>
  <c r="C2097" i="23"/>
  <c r="D2097" i="23" s="1"/>
  <c r="C2096" i="23"/>
  <c r="D2096" i="23" s="1"/>
  <c r="C2095" i="23"/>
  <c r="D2095" i="23" s="1"/>
  <c r="C2094" i="23"/>
  <c r="D2094" i="23" s="1"/>
  <c r="C2093" i="23"/>
  <c r="D2093" i="23" s="1"/>
  <c r="C2092" i="23"/>
  <c r="D2092" i="23" s="1"/>
  <c r="C2091" i="23"/>
  <c r="D2091" i="23" s="1"/>
  <c r="C2090" i="23"/>
  <c r="D2090" i="23" s="1"/>
  <c r="C2089" i="23"/>
  <c r="D2089" i="23" s="1"/>
  <c r="C2088" i="23"/>
  <c r="D2088" i="23" s="1"/>
  <c r="C2087" i="23"/>
  <c r="D2087" i="23" s="1"/>
  <c r="C2086" i="23"/>
  <c r="D2086" i="23" s="1"/>
  <c r="C2085" i="23"/>
  <c r="D2085" i="23" s="1"/>
  <c r="C2084" i="23"/>
  <c r="D2084" i="23" s="1"/>
  <c r="C2083" i="23"/>
  <c r="D2083" i="23" s="1"/>
  <c r="C2082" i="23"/>
  <c r="D2082" i="23" s="1"/>
  <c r="C2081" i="23"/>
  <c r="D2081" i="23" s="1"/>
  <c r="C2080" i="23"/>
  <c r="D2080" i="23" s="1"/>
  <c r="C2079" i="23"/>
  <c r="D2079" i="23" s="1"/>
  <c r="C2078" i="23"/>
  <c r="D2078" i="23" s="1"/>
  <c r="C2077" i="23"/>
  <c r="D2077" i="23" s="1"/>
  <c r="C2076" i="23"/>
  <c r="D2076" i="23" s="1"/>
  <c r="C2075" i="23"/>
  <c r="D2075" i="23" s="1"/>
  <c r="C2074" i="23"/>
  <c r="D2074" i="23" s="1"/>
  <c r="C2073" i="23"/>
  <c r="D2073" i="23" s="1"/>
  <c r="C2072" i="23"/>
  <c r="D2072" i="23" s="1"/>
  <c r="C2071" i="23"/>
  <c r="D2071" i="23" s="1"/>
  <c r="C2070" i="23"/>
  <c r="D2070" i="23" s="1"/>
  <c r="C2069" i="23"/>
  <c r="D2069" i="23" s="1"/>
  <c r="C2068" i="23"/>
  <c r="D2068" i="23" s="1"/>
  <c r="C2067" i="23"/>
  <c r="D2067" i="23" s="1"/>
  <c r="C2066" i="23"/>
  <c r="D2066" i="23" s="1"/>
  <c r="C2065" i="23"/>
  <c r="D2065" i="23" s="1"/>
  <c r="C2064" i="23"/>
  <c r="D2064" i="23" s="1"/>
  <c r="C2063" i="23"/>
  <c r="D2063" i="23" s="1"/>
  <c r="C2062" i="23"/>
  <c r="D2062" i="23" s="1"/>
  <c r="C2061" i="23"/>
  <c r="D2061" i="23" s="1"/>
  <c r="C2060" i="23"/>
  <c r="D2060" i="23" s="1"/>
  <c r="C2059" i="23"/>
  <c r="D2059" i="23" s="1"/>
  <c r="C2058" i="23"/>
  <c r="D2058" i="23" s="1"/>
  <c r="C2057" i="23"/>
  <c r="D2057" i="23" s="1"/>
  <c r="C2056" i="23"/>
  <c r="D2056" i="23" s="1"/>
  <c r="C2055" i="23"/>
  <c r="D2055" i="23" s="1"/>
  <c r="C2054" i="23"/>
  <c r="D2054" i="23" s="1"/>
  <c r="C2053" i="23"/>
  <c r="D2053" i="23" s="1"/>
  <c r="C2052" i="23"/>
  <c r="D2052" i="23" s="1"/>
  <c r="C2051" i="23"/>
  <c r="D2051" i="23" s="1"/>
  <c r="C2050" i="23"/>
  <c r="D2050" i="23" s="1"/>
  <c r="C2049" i="23"/>
  <c r="D2049" i="23" s="1"/>
  <c r="C2048" i="23"/>
  <c r="D2048" i="23" s="1"/>
  <c r="C2047" i="23"/>
  <c r="D2047" i="23" s="1"/>
  <c r="C2046" i="23"/>
  <c r="D2046" i="23" s="1"/>
  <c r="C2045" i="23"/>
  <c r="D2045" i="23" s="1"/>
  <c r="C2044" i="23"/>
  <c r="D2044" i="23" s="1"/>
  <c r="C2043" i="23"/>
  <c r="D2043" i="23" s="1"/>
  <c r="C2042" i="23"/>
  <c r="D2042" i="23" s="1"/>
  <c r="C2041" i="23"/>
  <c r="D2041" i="23" s="1"/>
  <c r="C2040" i="23"/>
  <c r="D2040" i="23" s="1"/>
  <c r="C2039" i="23"/>
  <c r="D2039" i="23" s="1"/>
  <c r="C2038" i="23"/>
  <c r="D2038" i="23" s="1"/>
  <c r="C2037" i="23"/>
  <c r="D2037" i="23" s="1"/>
  <c r="C2036" i="23"/>
  <c r="D2036" i="23" s="1"/>
  <c r="C2035" i="23"/>
  <c r="D2035" i="23" s="1"/>
  <c r="C2034" i="23"/>
  <c r="D2034" i="23" s="1"/>
  <c r="C2033" i="23"/>
  <c r="D2033" i="23" s="1"/>
  <c r="C2032" i="23"/>
  <c r="D2032" i="23" s="1"/>
  <c r="C2031" i="23"/>
  <c r="D2031" i="23" s="1"/>
  <c r="C2030" i="23"/>
  <c r="D2030" i="23" s="1"/>
  <c r="C2029" i="23"/>
  <c r="D2029" i="23" s="1"/>
  <c r="C2028" i="23"/>
  <c r="D2028" i="23" s="1"/>
  <c r="C2027" i="23"/>
  <c r="D2027" i="23" s="1"/>
  <c r="C2026" i="23"/>
  <c r="D2026" i="23" s="1"/>
  <c r="C2025" i="23"/>
  <c r="D2025" i="23" s="1"/>
  <c r="C2024" i="23"/>
  <c r="D2024" i="23" s="1"/>
  <c r="C2023" i="23"/>
  <c r="D2023" i="23" s="1"/>
  <c r="C2022" i="23"/>
  <c r="D2022" i="23" s="1"/>
  <c r="C2021" i="23"/>
  <c r="D2021" i="23" s="1"/>
  <c r="C2020" i="23"/>
  <c r="D2020" i="23" s="1"/>
  <c r="C2019" i="23"/>
  <c r="D2019" i="23" s="1"/>
  <c r="C2018" i="23"/>
  <c r="D2018" i="23" s="1"/>
  <c r="C2017" i="23"/>
  <c r="D2017" i="23" s="1"/>
  <c r="C2016" i="23"/>
  <c r="D2016" i="23" s="1"/>
  <c r="C2015" i="23"/>
  <c r="D2015" i="23" s="1"/>
  <c r="C2014" i="23"/>
  <c r="D2014" i="23" s="1"/>
  <c r="C2013" i="23"/>
  <c r="D2013" i="23" s="1"/>
  <c r="C2012" i="23"/>
  <c r="D2012" i="23" s="1"/>
  <c r="C2011" i="23"/>
  <c r="D2011" i="23" s="1"/>
  <c r="C2010" i="23"/>
  <c r="D2010" i="23" s="1"/>
  <c r="C2009" i="23"/>
  <c r="D2009" i="23" s="1"/>
  <c r="C2008" i="23"/>
  <c r="D2008" i="23" s="1"/>
  <c r="C2007" i="23"/>
  <c r="D2007" i="23" s="1"/>
  <c r="C2006" i="23"/>
  <c r="D2006" i="23" s="1"/>
  <c r="C2005" i="23"/>
  <c r="D2005" i="23" s="1"/>
  <c r="C2004" i="23"/>
  <c r="D2004" i="23" s="1"/>
  <c r="C2003" i="23"/>
  <c r="D2003" i="23" s="1"/>
  <c r="C2002" i="23"/>
  <c r="D2002" i="23" s="1"/>
  <c r="C2001" i="23"/>
  <c r="D2001" i="23" s="1"/>
  <c r="C2000" i="23"/>
  <c r="D2000" i="23" s="1"/>
  <c r="C1999" i="23"/>
  <c r="D1999" i="23" s="1"/>
  <c r="C1998" i="23"/>
  <c r="D1998" i="23" s="1"/>
  <c r="C1997" i="23"/>
  <c r="D1997" i="23" s="1"/>
  <c r="C1996" i="23"/>
  <c r="D1996" i="23" s="1"/>
  <c r="C1995" i="23"/>
  <c r="D1995" i="23" s="1"/>
  <c r="C1994" i="23"/>
  <c r="D1994" i="23" s="1"/>
  <c r="C1993" i="23"/>
  <c r="D1993" i="23" s="1"/>
  <c r="C1992" i="23"/>
  <c r="D1992" i="23" s="1"/>
  <c r="C1991" i="23"/>
  <c r="D1991" i="23" s="1"/>
  <c r="C1990" i="23"/>
  <c r="D1990" i="23" s="1"/>
  <c r="C1989" i="23"/>
  <c r="D1989" i="23" s="1"/>
  <c r="C1988" i="23"/>
  <c r="D1988" i="23" s="1"/>
  <c r="C1987" i="23"/>
  <c r="D1987" i="23" s="1"/>
  <c r="C1986" i="23"/>
  <c r="D1986" i="23" s="1"/>
  <c r="C1985" i="23"/>
  <c r="D1985" i="23" s="1"/>
  <c r="C1984" i="23"/>
  <c r="D1984" i="23" s="1"/>
  <c r="C1983" i="23"/>
  <c r="D1983" i="23" s="1"/>
  <c r="C1982" i="23"/>
  <c r="D1982" i="23" s="1"/>
  <c r="C1981" i="23"/>
  <c r="D1981" i="23" s="1"/>
  <c r="C1980" i="23"/>
  <c r="D1980" i="23" s="1"/>
  <c r="C1979" i="23"/>
  <c r="D1979" i="23" s="1"/>
  <c r="C1978" i="23"/>
  <c r="D1978" i="23" s="1"/>
  <c r="C1977" i="23"/>
  <c r="D1977" i="23" s="1"/>
  <c r="C1976" i="23"/>
  <c r="D1976" i="23" s="1"/>
  <c r="C1975" i="23"/>
  <c r="D1975" i="23" s="1"/>
  <c r="C1974" i="23"/>
  <c r="D1974" i="23" s="1"/>
  <c r="C1973" i="23"/>
  <c r="D1973" i="23" s="1"/>
  <c r="C1972" i="23"/>
  <c r="D1972" i="23" s="1"/>
  <c r="C1971" i="23"/>
  <c r="D1971" i="23" s="1"/>
  <c r="C1970" i="23"/>
  <c r="D1970" i="23" s="1"/>
  <c r="C1969" i="23"/>
  <c r="D1969" i="23" s="1"/>
  <c r="C1968" i="23"/>
  <c r="D1968" i="23" s="1"/>
  <c r="C1967" i="23"/>
  <c r="D1967" i="23" s="1"/>
  <c r="C1966" i="23"/>
  <c r="D1966" i="23" s="1"/>
  <c r="C1965" i="23"/>
  <c r="D1965" i="23" s="1"/>
  <c r="C1964" i="23"/>
  <c r="D1964" i="23" s="1"/>
  <c r="C1963" i="23"/>
  <c r="D1963" i="23" s="1"/>
  <c r="C1962" i="23"/>
  <c r="D1962" i="23" s="1"/>
  <c r="C1961" i="23"/>
  <c r="D1961" i="23" s="1"/>
  <c r="C1960" i="23"/>
  <c r="D1960" i="23" s="1"/>
  <c r="C1959" i="23"/>
  <c r="D1959" i="23" s="1"/>
  <c r="C1958" i="23"/>
  <c r="D1958" i="23" s="1"/>
  <c r="C1957" i="23"/>
  <c r="D1957" i="23" s="1"/>
  <c r="C1956" i="23"/>
  <c r="D1956" i="23" s="1"/>
  <c r="C1955" i="23"/>
  <c r="D1955" i="23" s="1"/>
  <c r="C1954" i="23"/>
  <c r="D1954" i="23" s="1"/>
  <c r="C1953" i="23"/>
  <c r="D1953" i="23" s="1"/>
  <c r="C1952" i="23"/>
  <c r="D1952" i="23" s="1"/>
  <c r="C1951" i="23"/>
  <c r="D1951" i="23" s="1"/>
  <c r="C1950" i="23"/>
  <c r="D1950" i="23" s="1"/>
  <c r="C1949" i="23"/>
  <c r="D1949" i="23" s="1"/>
  <c r="C1948" i="23"/>
  <c r="D1948" i="23" s="1"/>
  <c r="C1947" i="23"/>
  <c r="D1947" i="23" s="1"/>
  <c r="C1946" i="23"/>
  <c r="D1946" i="23" s="1"/>
  <c r="C1945" i="23"/>
  <c r="D1945" i="23" s="1"/>
  <c r="C1944" i="23"/>
  <c r="D1944" i="23" s="1"/>
  <c r="C1943" i="23"/>
  <c r="D1943" i="23" s="1"/>
  <c r="C1942" i="23"/>
  <c r="D1942" i="23" s="1"/>
  <c r="C1941" i="23"/>
  <c r="D1941" i="23" s="1"/>
  <c r="C1940" i="23"/>
  <c r="D1940" i="23" s="1"/>
  <c r="C1939" i="23"/>
  <c r="D1939" i="23" s="1"/>
  <c r="C1938" i="23"/>
  <c r="D1938" i="23" s="1"/>
  <c r="C1937" i="23"/>
  <c r="D1937" i="23" s="1"/>
  <c r="C1936" i="23"/>
  <c r="D1936" i="23" s="1"/>
  <c r="C1935" i="23"/>
  <c r="D1935" i="23" s="1"/>
  <c r="C1934" i="23"/>
  <c r="D1934" i="23" s="1"/>
  <c r="C1933" i="23"/>
  <c r="D1933" i="23" s="1"/>
  <c r="C1932" i="23"/>
  <c r="D1932" i="23" s="1"/>
  <c r="C1931" i="23"/>
  <c r="D1931" i="23" s="1"/>
  <c r="C1930" i="23"/>
  <c r="D1930" i="23" s="1"/>
  <c r="C1929" i="23"/>
  <c r="D1929" i="23" s="1"/>
  <c r="C1928" i="23"/>
  <c r="D1928" i="23" s="1"/>
  <c r="C1927" i="23"/>
  <c r="D1927" i="23" s="1"/>
  <c r="C1926" i="23"/>
  <c r="D1926" i="23" s="1"/>
  <c r="C1925" i="23"/>
  <c r="D1925" i="23" s="1"/>
  <c r="C1924" i="23"/>
  <c r="D1924" i="23" s="1"/>
  <c r="C1923" i="23"/>
  <c r="D1923" i="23" s="1"/>
  <c r="C1922" i="23"/>
  <c r="D1922" i="23" s="1"/>
  <c r="C1921" i="23"/>
  <c r="D1921" i="23" s="1"/>
  <c r="C1920" i="23"/>
  <c r="D1920" i="23" s="1"/>
  <c r="C1919" i="23"/>
  <c r="D1919" i="23" s="1"/>
  <c r="C1918" i="23"/>
  <c r="D1918" i="23" s="1"/>
  <c r="C1917" i="23"/>
  <c r="D1917" i="23" s="1"/>
  <c r="C1916" i="23"/>
  <c r="D1916" i="23" s="1"/>
  <c r="C1915" i="23"/>
  <c r="D1915" i="23" s="1"/>
  <c r="C1914" i="23"/>
  <c r="D1914" i="23" s="1"/>
  <c r="C1913" i="23"/>
  <c r="D1913" i="23" s="1"/>
  <c r="C1912" i="23"/>
  <c r="D1912" i="23" s="1"/>
  <c r="C1911" i="23"/>
  <c r="D1911" i="23" s="1"/>
  <c r="C1910" i="23"/>
  <c r="D1910" i="23" s="1"/>
  <c r="C1909" i="23"/>
  <c r="D1909" i="23" s="1"/>
  <c r="C1908" i="23"/>
  <c r="D1908" i="23" s="1"/>
  <c r="C1907" i="23"/>
  <c r="D1907" i="23" s="1"/>
  <c r="C1906" i="23"/>
  <c r="D1906" i="23" s="1"/>
  <c r="C1905" i="23"/>
  <c r="D1905" i="23" s="1"/>
  <c r="C1904" i="23"/>
  <c r="D1904" i="23" s="1"/>
  <c r="C1903" i="23"/>
  <c r="D1903" i="23" s="1"/>
  <c r="C1902" i="23"/>
  <c r="D1902" i="23" s="1"/>
  <c r="C1901" i="23"/>
  <c r="D1901" i="23" s="1"/>
  <c r="C1900" i="23"/>
  <c r="D1900" i="23" s="1"/>
  <c r="C1899" i="23"/>
  <c r="D1899" i="23" s="1"/>
  <c r="C1898" i="23"/>
  <c r="D1898" i="23" s="1"/>
  <c r="C1897" i="23"/>
  <c r="D1897" i="23" s="1"/>
  <c r="C1896" i="23"/>
  <c r="D1896" i="23" s="1"/>
  <c r="C1895" i="23"/>
  <c r="D1895" i="23" s="1"/>
  <c r="C1894" i="23"/>
  <c r="D1894" i="23" s="1"/>
  <c r="C1893" i="23"/>
  <c r="D1893" i="23" s="1"/>
  <c r="C1892" i="23"/>
  <c r="D1892" i="23" s="1"/>
  <c r="C1891" i="23"/>
  <c r="D1891" i="23" s="1"/>
  <c r="C1890" i="23"/>
  <c r="D1890" i="23" s="1"/>
  <c r="C1889" i="23"/>
  <c r="D1889" i="23" s="1"/>
  <c r="C1888" i="23"/>
  <c r="D1888" i="23" s="1"/>
  <c r="C1887" i="23"/>
  <c r="D1887" i="23" s="1"/>
  <c r="C1886" i="23"/>
  <c r="D1886" i="23" s="1"/>
  <c r="C1885" i="23"/>
  <c r="D1885" i="23" s="1"/>
  <c r="C1884" i="23"/>
  <c r="D1884" i="23" s="1"/>
  <c r="C1883" i="23"/>
  <c r="D1883" i="23" s="1"/>
  <c r="C1882" i="23"/>
  <c r="D1882" i="23" s="1"/>
  <c r="C1881" i="23"/>
  <c r="D1881" i="23" s="1"/>
  <c r="G2194" i="23"/>
  <c r="G2193" i="23"/>
  <c r="G2192" i="23"/>
  <c r="G2191" i="23"/>
  <c r="G2190" i="23"/>
  <c r="G2189" i="23"/>
  <c r="G2188" i="23"/>
  <c r="G2187" i="23"/>
  <c r="G2186" i="23"/>
  <c r="G2185" i="23"/>
  <c r="G2184" i="23"/>
  <c r="G2183" i="23"/>
  <c r="G2182" i="23"/>
  <c r="G2181" i="23"/>
  <c r="G2180" i="23"/>
  <c r="G2179" i="23"/>
  <c r="G2178" i="23"/>
  <c r="G2177" i="23"/>
  <c r="G2176" i="23"/>
  <c r="G2175" i="23"/>
  <c r="G2174" i="23"/>
  <c r="G2173" i="23"/>
  <c r="G2172" i="23"/>
  <c r="G2171" i="23"/>
  <c r="G2170" i="23"/>
  <c r="G2169" i="23"/>
  <c r="G2168" i="23"/>
  <c r="G2167" i="23"/>
  <c r="G2166" i="23"/>
  <c r="G2165" i="23"/>
  <c r="G2164" i="23"/>
  <c r="G2163" i="23"/>
  <c r="G2162" i="23"/>
  <c r="G2161" i="23"/>
  <c r="G2160" i="23"/>
  <c r="G2159" i="23"/>
  <c r="G2158" i="23"/>
  <c r="G2157" i="23"/>
  <c r="G2156" i="23"/>
  <c r="G2155" i="23"/>
  <c r="G2154" i="23"/>
  <c r="G2153" i="23"/>
  <c r="G2152" i="23"/>
  <c r="G2151" i="23"/>
  <c r="G2150" i="23"/>
  <c r="G2149" i="23"/>
  <c r="G2148" i="23"/>
  <c r="G2147" i="23"/>
  <c r="G2146" i="23"/>
  <c r="G2145" i="23"/>
  <c r="G2144" i="23"/>
  <c r="G2143" i="23"/>
  <c r="G2142" i="23"/>
  <c r="G2141" i="23"/>
  <c r="G2140" i="23"/>
  <c r="G2139" i="23"/>
  <c r="G2138" i="23"/>
  <c r="G2137" i="23"/>
  <c r="G2136" i="23"/>
  <c r="G2135" i="23"/>
  <c r="G2134" i="23"/>
  <c r="G2133" i="23"/>
  <c r="G2132" i="23"/>
  <c r="G2131" i="23"/>
  <c r="G2130" i="23"/>
  <c r="G2129" i="23"/>
  <c r="G2128" i="23"/>
  <c r="G2127" i="23"/>
  <c r="G2126" i="23"/>
  <c r="G2125" i="23"/>
  <c r="G2124" i="23"/>
  <c r="G2123" i="23"/>
  <c r="G2122" i="23"/>
  <c r="G2121" i="23"/>
  <c r="G2120" i="23"/>
  <c r="G2119" i="23"/>
  <c r="G2118" i="23"/>
  <c r="G2117" i="23"/>
  <c r="G2116" i="23"/>
  <c r="G2115" i="23"/>
  <c r="G2114" i="23"/>
  <c r="G2113" i="23"/>
  <c r="G2112" i="23"/>
  <c r="G2111" i="23"/>
  <c r="G2110" i="23"/>
  <c r="G2109" i="23"/>
  <c r="G2108" i="23"/>
  <c r="G2107" i="23"/>
  <c r="G2106" i="23"/>
  <c r="G2105" i="23"/>
  <c r="G2104" i="23"/>
  <c r="G2103" i="23"/>
  <c r="G2102" i="23"/>
  <c r="G2101" i="23"/>
  <c r="G2100" i="23"/>
  <c r="G2099" i="23"/>
  <c r="G2098" i="23"/>
  <c r="G2097" i="23"/>
  <c r="G2096" i="23"/>
  <c r="G2095" i="23"/>
  <c r="G2094" i="23"/>
  <c r="G2093" i="23"/>
  <c r="G2092" i="23"/>
  <c r="G2091" i="23"/>
  <c r="G2090" i="23"/>
  <c r="G2089" i="23"/>
  <c r="G2088" i="23"/>
  <c r="G2087" i="23"/>
  <c r="G2086" i="23"/>
  <c r="G2085" i="23"/>
  <c r="G2084" i="23"/>
  <c r="G2083" i="23"/>
  <c r="G2082" i="23"/>
  <c r="G2081" i="23"/>
  <c r="G2080" i="23"/>
  <c r="G2079" i="23"/>
  <c r="G2078" i="23"/>
  <c r="G2077" i="23"/>
  <c r="G2076" i="23"/>
  <c r="G2075" i="23"/>
  <c r="G2074" i="23"/>
  <c r="G2073" i="23"/>
  <c r="G2072" i="23"/>
  <c r="G2071" i="23"/>
  <c r="G2070" i="23"/>
  <c r="G2069" i="23"/>
  <c r="G2068" i="23"/>
  <c r="G2067" i="23"/>
  <c r="G2066" i="23"/>
  <c r="G2065" i="23"/>
  <c r="G2064" i="23"/>
  <c r="G2063" i="23"/>
  <c r="G2062" i="23"/>
  <c r="G2061" i="23"/>
  <c r="G2060" i="23"/>
  <c r="G2059" i="23"/>
  <c r="G2058" i="23"/>
  <c r="G2057" i="23"/>
  <c r="G2056" i="23"/>
  <c r="G2055" i="23"/>
  <c r="G2054" i="23"/>
  <c r="G2053" i="23"/>
  <c r="G2052" i="23"/>
  <c r="G2051" i="23"/>
  <c r="G2050" i="23"/>
  <c r="G2049" i="23"/>
  <c r="G2048" i="23"/>
  <c r="G2047" i="23"/>
  <c r="G2046" i="23"/>
  <c r="G2045" i="23"/>
  <c r="G2044" i="23"/>
  <c r="G2043" i="23"/>
  <c r="G2042" i="23"/>
  <c r="G2041" i="23"/>
  <c r="G2040" i="23"/>
  <c r="G2039" i="23"/>
  <c r="G2038" i="23"/>
  <c r="G2037" i="23"/>
  <c r="G2036" i="23"/>
  <c r="G2035" i="23"/>
  <c r="G2034" i="23"/>
  <c r="G2033" i="23"/>
  <c r="G2032" i="23"/>
  <c r="G2031" i="23"/>
  <c r="G2030" i="23"/>
  <c r="G2029" i="23"/>
  <c r="G2028" i="23"/>
  <c r="G2027" i="23"/>
  <c r="G2026" i="23"/>
  <c r="G2025" i="23"/>
  <c r="G2024" i="23"/>
  <c r="G2023" i="23"/>
  <c r="G2022" i="23"/>
  <c r="G2021" i="23"/>
  <c r="G2020" i="23"/>
  <c r="G2019" i="23"/>
  <c r="G2018" i="23"/>
  <c r="G2017" i="23"/>
  <c r="G2016" i="23"/>
  <c r="G2015" i="23"/>
  <c r="G2014" i="23"/>
  <c r="G2013" i="23"/>
  <c r="G2012" i="23"/>
  <c r="G2011" i="23"/>
  <c r="G2010" i="23"/>
  <c r="G2009" i="23"/>
  <c r="G2008" i="23"/>
  <c r="G2007" i="23"/>
  <c r="G2006" i="23"/>
  <c r="G2005" i="23"/>
  <c r="G2004" i="23"/>
  <c r="G2003" i="23"/>
  <c r="G2002" i="23"/>
  <c r="G2001" i="23"/>
  <c r="G2000" i="23"/>
  <c r="G1999" i="23"/>
  <c r="G1998" i="23"/>
  <c r="G1997" i="23"/>
  <c r="G1996" i="23"/>
  <c r="G1995" i="23"/>
  <c r="G1994" i="23"/>
  <c r="G1993" i="23"/>
  <c r="G1992" i="23"/>
  <c r="G1991" i="23"/>
  <c r="G1990" i="23"/>
  <c r="G1989" i="23"/>
  <c r="G1988" i="23"/>
  <c r="G1987" i="23"/>
  <c r="G1986" i="23"/>
  <c r="G1985" i="23"/>
  <c r="G1984" i="23"/>
  <c r="G1983" i="23"/>
  <c r="G1982" i="23"/>
  <c r="G1981" i="23"/>
  <c r="G1980" i="23"/>
  <c r="G1979" i="23"/>
  <c r="G1978" i="23"/>
  <c r="G1977" i="23"/>
  <c r="G1976" i="23"/>
  <c r="G1975" i="23"/>
  <c r="G1974" i="23"/>
  <c r="G1973" i="23"/>
  <c r="G1972" i="23"/>
  <c r="G1971" i="23"/>
  <c r="G1970" i="23"/>
  <c r="G1969" i="23"/>
  <c r="G1968" i="23"/>
  <c r="G1967" i="23"/>
  <c r="G1966" i="23"/>
  <c r="G1965" i="23"/>
  <c r="G1964" i="23"/>
  <c r="G1963" i="23"/>
  <c r="G1962" i="23"/>
  <c r="G1961" i="23"/>
  <c r="G1960" i="23"/>
  <c r="G1959" i="23"/>
  <c r="G1958" i="23"/>
  <c r="G1957" i="23"/>
  <c r="G1956" i="23"/>
  <c r="G1955" i="23"/>
  <c r="G1954" i="23"/>
  <c r="G1953" i="23"/>
  <c r="G1952" i="23"/>
  <c r="G1951" i="23"/>
  <c r="G1950" i="23"/>
  <c r="G1949" i="23"/>
  <c r="G1948" i="23"/>
  <c r="G1947" i="23"/>
  <c r="G1946" i="23"/>
  <c r="G1945" i="23"/>
  <c r="G1944" i="23"/>
  <c r="G1943" i="23"/>
  <c r="G1942" i="23"/>
  <c r="G1941" i="23"/>
  <c r="G1940" i="23"/>
  <c r="G1939" i="23"/>
  <c r="G1938" i="23"/>
  <c r="G1937" i="23"/>
  <c r="G1936" i="23"/>
  <c r="G1935" i="23"/>
  <c r="G1934" i="23"/>
  <c r="G1933" i="23"/>
  <c r="G1932" i="23"/>
  <c r="G1931" i="23"/>
  <c r="G1930" i="23"/>
  <c r="G1929" i="23"/>
  <c r="G1928" i="23"/>
  <c r="G1927" i="23"/>
  <c r="G1926" i="23"/>
  <c r="G1925" i="23"/>
  <c r="G1924" i="23"/>
  <c r="G1923" i="23"/>
  <c r="G1922" i="23"/>
  <c r="G1921" i="23"/>
  <c r="G1920" i="23"/>
  <c r="G1919" i="23"/>
  <c r="G1918" i="23"/>
  <c r="G1917" i="23"/>
  <c r="G1916" i="23"/>
  <c r="G1915" i="23"/>
  <c r="G1914" i="23"/>
  <c r="G1913" i="23"/>
  <c r="G1912" i="23"/>
  <c r="G1911" i="23"/>
  <c r="G1910" i="23"/>
  <c r="G1909" i="23"/>
  <c r="G1908" i="23"/>
  <c r="G1907" i="23"/>
  <c r="G1906" i="23"/>
  <c r="G1905" i="23"/>
  <c r="G1904" i="23"/>
  <c r="G1903" i="23"/>
  <c r="G1902" i="23"/>
  <c r="G1901" i="23"/>
  <c r="G1900" i="23"/>
  <c r="G1899" i="23"/>
  <c r="G1898" i="23"/>
  <c r="G1897" i="23"/>
  <c r="G1896" i="23"/>
  <c r="G1895" i="23"/>
  <c r="G1894" i="23"/>
  <c r="G1893" i="23"/>
  <c r="G1892" i="23"/>
  <c r="G1891" i="23"/>
  <c r="G1890" i="23"/>
  <c r="G1889" i="23"/>
  <c r="G1888" i="23"/>
  <c r="G1887" i="23"/>
  <c r="G1886" i="23"/>
  <c r="G1885" i="23"/>
  <c r="G1884" i="23"/>
  <c r="G1883" i="23"/>
  <c r="G1882" i="23"/>
  <c r="G1881" i="23"/>
  <c r="C1438" i="23"/>
  <c r="D1438" i="23" s="1"/>
  <c r="E2114" i="23" l="1"/>
  <c r="F2114" i="23" s="1"/>
  <c r="E2056" i="23"/>
  <c r="F2056" i="23" s="1"/>
  <c r="D645" i="32" s="1"/>
  <c r="E2148" i="23"/>
  <c r="F2148" i="23" s="1"/>
  <c r="E1883" i="23"/>
  <c r="E1887" i="23"/>
  <c r="E1895" i="23"/>
  <c r="E1903" i="23"/>
  <c r="D684" i="32" s="1"/>
  <c r="E1951" i="23"/>
  <c r="D700" i="32" s="1"/>
  <c r="E1983" i="23"/>
  <c r="E1987" i="23"/>
  <c r="E1991" i="23"/>
  <c r="E1888" i="23"/>
  <c r="E1896" i="23"/>
  <c r="E1904" i="23"/>
  <c r="D692" i="32" s="1"/>
  <c r="E1952" i="23"/>
  <c r="D701" i="32" s="1"/>
  <c r="E1984" i="23"/>
  <c r="E1988" i="23"/>
  <c r="E1992" i="23"/>
  <c r="E1881" i="23"/>
  <c r="E1885" i="23"/>
  <c r="D683" i="32" s="1"/>
  <c r="E1889" i="23"/>
  <c r="E1893" i="23"/>
  <c r="E1897" i="23"/>
  <c r="E1901" i="23"/>
  <c r="E1905" i="23"/>
  <c r="D686" i="32" s="1"/>
  <c r="E1909" i="23"/>
  <c r="D685" i="32" s="1"/>
  <c r="E1913" i="23"/>
  <c r="D690" i="32" s="1"/>
  <c r="E1917" i="23"/>
  <c r="F1917" i="23" s="1"/>
  <c r="D2446" i="32" s="1"/>
  <c r="E1953" i="23"/>
  <c r="E1957" i="23"/>
  <c r="E1961" i="23"/>
  <c r="D703" i="32" s="1"/>
  <c r="E1965" i="23"/>
  <c r="E1969" i="23"/>
  <c r="E1977" i="23"/>
  <c r="D706" i="32" s="1"/>
  <c r="E1981" i="23"/>
  <c r="E1985" i="23"/>
  <c r="E1989" i="23"/>
  <c r="E1993" i="23"/>
  <c r="E1891" i="23"/>
  <c r="E1899" i="23"/>
  <c r="E1907" i="23"/>
  <c r="E1911" i="23"/>
  <c r="D688" i="32" s="1"/>
  <c r="E1947" i="23"/>
  <c r="E1955" i="23"/>
  <c r="E1959" i="23"/>
  <c r="D705" i="32" s="1"/>
  <c r="E1963" i="23"/>
  <c r="E1967" i="23"/>
  <c r="E1971" i="23"/>
  <c r="E1979" i="23"/>
  <c r="D708" i="32" s="1"/>
  <c r="E1884" i="23"/>
  <c r="E1892" i="23"/>
  <c r="E1900" i="23"/>
  <c r="E1908" i="23"/>
  <c r="E1912" i="23"/>
  <c r="D689" i="32" s="1"/>
  <c r="E1948" i="23"/>
  <c r="D697" i="32" s="1"/>
  <c r="E1956" i="23"/>
  <c r="D702" i="32" s="1"/>
  <c r="E1960" i="23"/>
  <c r="E1964" i="23"/>
  <c r="E1968" i="23"/>
  <c r="E1972" i="23"/>
  <c r="E1980" i="23"/>
  <c r="D709" i="32" s="1"/>
  <c r="E1882" i="23"/>
  <c r="E1886" i="23"/>
  <c r="E1890" i="23"/>
  <c r="E1894" i="23"/>
  <c r="E1898" i="23"/>
  <c r="E1902" i="23"/>
  <c r="E1906" i="23"/>
  <c r="D687" i="32" s="1"/>
  <c r="E1910" i="23"/>
  <c r="E1914" i="23"/>
  <c r="D691" i="32" s="1"/>
  <c r="E1918" i="23"/>
  <c r="F1918" i="23" s="1"/>
  <c r="D2447" i="32" s="1"/>
  <c r="E1950" i="23"/>
  <c r="D699" i="32" s="1"/>
  <c r="E1954" i="23"/>
  <c r="E1958" i="23"/>
  <c r="E1962" i="23"/>
  <c r="F1962" i="23" s="1"/>
  <c r="D704" i="32" s="1"/>
  <c r="E1966" i="23"/>
  <c r="E1970" i="23"/>
  <c r="E1978" i="23"/>
  <c r="D707" i="32" s="1"/>
  <c r="E1982" i="23"/>
  <c r="D710" i="32" s="1"/>
  <c r="E1986" i="23"/>
  <c r="E1990" i="23"/>
  <c r="E2145" i="23"/>
  <c r="F2145" i="23" s="1"/>
  <c r="D662" i="32" s="1"/>
  <c r="E2112" i="23"/>
  <c r="F2112" i="23" s="1"/>
  <c r="D2463" i="32" s="1"/>
  <c r="E2098" i="23"/>
  <c r="F2098" i="23" s="1"/>
  <c r="E1973" i="23"/>
  <c r="F1973" i="23" s="1"/>
  <c r="D2453" i="32" s="1"/>
  <c r="E2057" i="23"/>
  <c r="F2057" i="23" s="1"/>
  <c r="D2459" i="32" s="1"/>
  <c r="E2149" i="23"/>
  <c r="F2149" i="23" s="1"/>
  <c r="D666" i="32" s="1"/>
  <c r="E1915" i="23"/>
  <c r="F1915" i="23" s="1"/>
  <c r="D2445" i="32" s="1"/>
  <c r="E1998" i="23"/>
  <c r="F1998" i="23" s="1"/>
  <c r="E2065" i="23"/>
  <c r="F2065" i="23" s="1"/>
  <c r="D2460" i="32" s="1"/>
  <c r="E1994" i="23"/>
  <c r="F1994" i="23" s="1"/>
  <c r="E2006" i="23"/>
  <c r="F2006" i="23" s="1"/>
  <c r="E2138" i="23"/>
  <c r="F2138" i="23" s="1"/>
  <c r="D664" i="32" s="1"/>
  <c r="E2019" i="23"/>
  <c r="F2019" i="23" s="1"/>
  <c r="E2115" i="23"/>
  <c r="F2115" i="23" s="1"/>
  <c r="E2135" i="23"/>
  <c r="F2135" i="23" s="1"/>
  <c r="D655" i="32" s="1"/>
  <c r="E2100" i="23"/>
  <c r="F2100" i="23" s="1"/>
  <c r="D2462" i="32" s="1"/>
  <c r="E1943" i="23"/>
  <c r="F1943" i="23" s="1"/>
  <c r="D2451" i="32" s="1"/>
  <c r="E1928" i="23"/>
  <c r="F1928" i="23" s="1"/>
  <c r="A1920" i="23"/>
  <c r="A1921" i="23" s="1"/>
  <c r="E1939" i="23"/>
  <c r="F1939" i="23" s="1"/>
  <c r="D2450" i="32" s="1"/>
  <c r="D696" i="32" l="1"/>
  <c r="D2448" i="32"/>
  <c r="D644" i="32"/>
  <c r="D2458" i="32"/>
  <c r="D2456" i="32"/>
  <c r="D2439" i="32"/>
  <c r="D720" i="32"/>
  <c r="D2464" i="32"/>
  <c r="D653" i="32"/>
  <c r="D2457" i="32"/>
  <c r="D2461" i="32"/>
  <c r="D2440" i="32"/>
  <c r="D663" i="32"/>
  <c r="D2449" i="32"/>
  <c r="D2441" i="32"/>
  <c r="D713" i="32"/>
  <c r="D2455" i="32"/>
  <c r="D695" i="32"/>
  <c r="D665" i="32"/>
  <c r="D2434" i="32"/>
  <c r="D715" i="32"/>
  <c r="D719" i="32"/>
  <c r="D646" i="32"/>
  <c r="D660" i="32"/>
  <c r="D667" i="32"/>
  <c r="D722" i="32"/>
  <c r="D714" i="32"/>
  <c r="D718" i="32"/>
  <c r="D716" i="32"/>
  <c r="D717" i="32"/>
  <c r="D693" i="32"/>
  <c r="D694" i="32"/>
  <c r="D724" i="32"/>
  <c r="D669" i="32"/>
  <c r="D721" i="32"/>
  <c r="D643" i="32"/>
  <c r="F1981" i="23"/>
  <c r="D711" i="32" s="1"/>
  <c r="A1904" i="23"/>
  <c r="A1905" i="23" s="1"/>
  <c r="F1993" i="23"/>
  <c r="A1948" i="23"/>
  <c r="A1949" i="23" s="1"/>
  <c r="F1881" i="23"/>
  <c r="F1889" i="23"/>
  <c r="D682" i="32" s="1"/>
  <c r="F1990" i="23"/>
  <c r="F1947" i="23"/>
  <c r="F1888" i="23"/>
  <c r="D681" i="32" s="1"/>
  <c r="A1882" i="23"/>
  <c r="A1883" i="23" s="1"/>
  <c r="E1949" i="23"/>
  <c r="D698" i="32" s="1"/>
  <c r="A1978" i="23"/>
  <c r="A1979" i="23" s="1"/>
  <c r="F1878" i="23"/>
  <c r="G1878" i="23" s="1"/>
  <c r="F1877" i="23"/>
  <c r="G1877" i="23" s="1"/>
  <c r="F1876" i="23"/>
  <c r="G1876" i="23" s="1"/>
  <c r="F1875" i="23"/>
  <c r="G1875" i="23" s="1"/>
  <c r="F1874" i="23"/>
  <c r="G1874" i="23" s="1"/>
  <c r="F1873" i="23"/>
  <c r="G1873" i="23" s="1"/>
  <c r="F1872" i="23"/>
  <c r="G1872" i="23" s="1"/>
  <c r="F1871" i="23"/>
  <c r="G1871" i="23" s="1"/>
  <c r="F1870" i="23"/>
  <c r="G1870" i="23" s="1"/>
  <c r="F1869" i="23"/>
  <c r="G1869" i="23" s="1"/>
  <c r="F1868" i="23"/>
  <c r="G1868" i="23" s="1"/>
  <c r="F1867" i="23"/>
  <c r="G1867" i="23" s="1"/>
  <c r="F1866" i="23"/>
  <c r="G1866" i="23" s="1"/>
  <c r="F1865" i="23"/>
  <c r="G1865" i="23" s="1"/>
  <c r="F1864" i="23"/>
  <c r="G1864" i="23" s="1"/>
  <c r="F1863" i="23"/>
  <c r="G1863" i="23" s="1"/>
  <c r="F1862" i="23"/>
  <c r="G1862" i="23" s="1"/>
  <c r="F1861" i="23"/>
  <c r="G1861" i="23" s="1"/>
  <c r="F1860" i="23"/>
  <c r="G1860" i="23" s="1"/>
  <c r="F1859" i="23"/>
  <c r="G1859" i="23" s="1"/>
  <c r="F1858" i="23"/>
  <c r="G1858" i="23" s="1"/>
  <c r="F1857" i="23"/>
  <c r="G1857" i="23" s="1"/>
  <c r="F1856" i="23"/>
  <c r="G1856" i="23" s="1"/>
  <c r="F1855" i="23"/>
  <c r="G1855" i="23" s="1"/>
  <c r="F1854" i="23"/>
  <c r="G1854" i="23" s="1"/>
  <c r="F1853" i="23"/>
  <c r="G1853" i="23" s="1"/>
  <c r="F1852" i="23"/>
  <c r="G1852" i="23" s="1"/>
  <c r="F1851" i="23"/>
  <c r="G1851" i="23" s="1"/>
  <c r="F1850" i="23"/>
  <c r="G1850" i="23" s="1"/>
  <c r="F1849" i="23"/>
  <c r="G1849" i="23" s="1"/>
  <c r="F1848" i="23"/>
  <c r="G1848" i="23" s="1"/>
  <c r="F1847" i="23"/>
  <c r="G1847" i="23" s="1"/>
  <c r="F1846" i="23"/>
  <c r="G1846" i="23" s="1"/>
  <c r="F1845" i="23"/>
  <c r="G1845" i="23" s="1"/>
  <c r="F1844" i="23"/>
  <c r="G1844" i="23" s="1"/>
  <c r="F1843" i="23"/>
  <c r="G1843" i="23" s="1"/>
  <c r="F1842" i="23"/>
  <c r="G1842" i="23" s="1"/>
  <c r="F1841" i="23"/>
  <c r="G1841" i="23" s="1"/>
  <c r="F1840" i="23"/>
  <c r="G1840" i="23" s="1"/>
  <c r="F1839" i="23"/>
  <c r="G1839" i="23" s="1"/>
  <c r="F1838" i="23"/>
  <c r="G1838" i="23" s="1"/>
  <c r="F1837" i="23"/>
  <c r="G1837" i="23" s="1"/>
  <c r="F1836" i="23"/>
  <c r="G1836" i="23" s="1"/>
  <c r="F1835" i="23"/>
  <c r="G1835" i="23" s="1"/>
  <c r="F1834" i="23"/>
  <c r="G1834" i="23" s="1"/>
  <c r="F1833" i="23"/>
  <c r="G1833" i="23" s="1"/>
  <c r="F1832" i="23"/>
  <c r="G1832" i="23" s="1"/>
  <c r="F1831" i="23"/>
  <c r="G1831" i="23" s="1"/>
  <c r="F1830" i="23"/>
  <c r="G1830" i="23" s="1"/>
  <c r="F1829" i="23"/>
  <c r="G1829" i="23" s="1"/>
  <c r="F1828" i="23"/>
  <c r="G1828" i="23" s="1"/>
  <c r="F1827" i="23"/>
  <c r="G1827" i="23" s="1"/>
  <c r="F1826" i="23"/>
  <c r="G1826" i="23" s="1"/>
  <c r="F1825" i="23"/>
  <c r="G1825" i="23" s="1"/>
  <c r="F1824" i="23"/>
  <c r="G1824" i="23" s="1"/>
  <c r="F1823" i="23"/>
  <c r="G1823" i="23" s="1"/>
  <c r="F1822" i="23"/>
  <c r="G1822" i="23" s="1"/>
  <c r="F1821" i="23"/>
  <c r="G1821" i="23" s="1"/>
  <c r="F1820" i="23"/>
  <c r="G1820" i="23" s="1"/>
  <c r="F1819" i="23"/>
  <c r="G1819" i="23" s="1"/>
  <c r="F1818" i="23"/>
  <c r="G1818" i="23" s="1"/>
  <c r="F1817" i="23"/>
  <c r="G1817" i="23" s="1"/>
  <c r="F1816" i="23"/>
  <c r="G1816" i="23" s="1"/>
  <c r="F1815" i="23"/>
  <c r="G1815" i="23" s="1"/>
  <c r="F1814" i="23"/>
  <c r="G1814" i="23" s="1"/>
  <c r="F1813" i="23"/>
  <c r="G1813" i="23" s="1"/>
  <c r="F1812" i="23"/>
  <c r="G1812" i="23" s="1"/>
  <c r="F1811" i="23"/>
  <c r="G1811" i="23" s="1"/>
  <c r="F1810" i="23"/>
  <c r="G1810" i="23" s="1"/>
  <c r="F1809" i="23"/>
  <c r="G1809" i="23" s="1"/>
  <c r="F1808" i="23"/>
  <c r="G1808" i="23" s="1"/>
  <c r="F1807" i="23"/>
  <c r="G1807" i="23" s="1"/>
  <c r="F1806" i="23"/>
  <c r="G1806" i="23" s="1"/>
  <c r="F1805" i="23"/>
  <c r="G1805" i="23" s="1"/>
  <c r="F1804" i="23"/>
  <c r="G1804" i="23" s="1"/>
  <c r="F1803" i="23"/>
  <c r="G1803" i="23" s="1"/>
  <c r="F1802" i="23"/>
  <c r="G1802" i="23" s="1"/>
  <c r="F1801" i="23"/>
  <c r="G1801" i="23" s="1"/>
  <c r="F1800" i="23"/>
  <c r="G1800" i="23" s="1"/>
  <c r="F1799" i="23"/>
  <c r="G1799" i="23" s="1"/>
  <c r="F1798" i="23"/>
  <c r="G1798" i="23" s="1"/>
  <c r="F1797" i="23"/>
  <c r="G1797" i="23" s="1"/>
  <c r="F1796" i="23"/>
  <c r="G1796" i="23" s="1"/>
  <c r="F1795" i="23"/>
  <c r="G1795" i="23" s="1"/>
  <c r="F1794" i="23"/>
  <c r="G1794" i="23" s="1"/>
  <c r="F1793" i="23"/>
  <c r="G1793" i="23" s="1"/>
  <c r="F1792" i="23"/>
  <c r="G1792" i="23" s="1"/>
  <c r="F1791" i="23"/>
  <c r="G1791" i="23" s="1"/>
  <c r="F1790" i="23"/>
  <c r="G1790" i="23" s="1"/>
  <c r="F1789" i="23"/>
  <c r="G1789" i="23" s="1"/>
  <c r="F1788" i="23"/>
  <c r="G1788" i="23" s="1"/>
  <c r="F1787" i="23"/>
  <c r="G1787" i="23" s="1"/>
  <c r="F1786" i="23"/>
  <c r="G1786" i="23" s="1"/>
  <c r="F1785" i="23"/>
  <c r="G1785" i="23" s="1"/>
  <c r="F1784" i="23"/>
  <c r="G1784" i="23" s="1"/>
  <c r="F1783" i="23"/>
  <c r="G1783" i="23" s="1"/>
  <c r="F1782" i="23"/>
  <c r="G1782" i="23" s="1"/>
  <c r="F1781" i="23"/>
  <c r="G1781" i="23" s="1"/>
  <c r="F1780" i="23"/>
  <c r="G1780" i="23" s="1"/>
  <c r="F1779" i="23"/>
  <c r="G1779" i="23" s="1"/>
  <c r="F1778" i="23"/>
  <c r="G1778" i="23" s="1"/>
  <c r="F1777" i="23"/>
  <c r="G1777" i="23" s="1"/>
  <c r="F1776" i="23"/>
  <c r="G1776" i="23" s="1"/>
  <c r="F1775" i="23"/>
  <c r="G1775" i="23" s="1"/>
  <c r="F1774" i="23"/>
  <c r="G1774" i="23" s="1"/>
  <c r="F1773" i="23"/>
  <c r="G1773" i="23" s="1"/>
  <c r="F1772" i="23"/>
  <c r="G1772" i="23" s="1"/>
  <c r="F1771" i="23"/>
  <c r="G1771" i="23" s="1"/>
  <c r="F1770" i="23"/>
  <c r="G1770" i="23" s="1"/>
  <c r="F1769" i="23"/>
  <c r="G1769" i="23" s="1"/>
  <c r="F1768" i="23"/>
  <c r="G1768" i="23" s="1"/>
  <c r="F1767" i="23"/>
  <c r="G1767" i="23" s="1"/>
  <c r="F1766" i="23"/>
  <c r="G1766" i="23" s="1"/>
  <c r="F1765" i="23"/>
  <c r="G1765" i="23" s="1"/>
  <c r="F1764" i="23"/>
  <c r="G1764" i="23" s="1"/>
  <c r="F1763" i="23"/>
  <c r="G1763" i="23" s="1"/>
  <c r="F1762" i="23"/>
  <c r="G1762" i="23" s="1"/>
  <c r="F1761" i="23"/>
  <c r="G1761" i="23" s="1"/>
  <c r="F1760" i="23"/>
  <c r="G1760" i="23" s="1"/>
  <c r="F1759" i="23"/>
  <c r="G1759" i="23" s="1"/>
  <c r="F1758" i="23"/>
  <c r="G1758" i="23" s="1"/>
  <c r="F1757" i="23"/>
  <c r="G1757" i="23" s="1"/>
  <c r="F1756" i="23"/>
  <c r="G1756" i="23" s="1"/>
  <c r="F1755" i="23"/>
  <c r="G1755" i="23" s="1"/>
  <c r="F1754" i="23"/>
  <c r="G1754" i="23" s="1"/>
  <c r="F1753" i="23"/>
  <c r="G1753" i="23" s="1"/>
  <c r="F1752" i="23"/>
  <c r="G1752" i="23" s="1"/>
  <c r="F1751" i="23"/>
  <c r="G1751" i="23" s="1"/>
  <c r="F1750" i="23"/>
  <c r="G1750" i="23" s="1"/>
  <c r="F1749" i="23"/>
  <c r="G1749" i="23" s="1"/>
  <c r="F1748" i="23"/>
  <c r="G1748" i="23" s="1"/>
  <c r="F1747" i="23"/>
  <c r="G1747" i="23" s="1"/>
  <c r="F1746" i="23"/>
  <c r="G1746" i="23" s="1"/>
  <c r="F1745" i="23"/>
  <c r="G1745" i="23" s="1"/>
  <c r="F1744" i="23"/>
  <c r="G1744" i="23" s="1"/>
  <c r="F1743" i="23"/>
  <c r="G1743" i="23" s="1"/>
  <c r="F1742" i="23"/>
  <c r="G1742" i="23" s="1"/>
  <c r="F1741" i="23"/>
  <c r="G1741" i="23" s="1"/>
  <c r="F1740" i="23"/>
  <c r="G1740" i="23" s="1"/>
  <c r="F1739" i="23"/>
  <c r="G1739" i="23" s="1"/>
  <c r="F1738" i="23"/>
  <c r="G1738" i="23" s="1"/>
  <c r="F1737" i="23"/>
  <c r="G1737" i="23" s="1"/>
  <c r="F1736" i="23"/>
  <c r="G1736" i="23" s="1"/>
  <c r="F1735" i="23"/>
  <c r="G1735" i="23" s="1"/>
  <c r="F1734" i="23"/>
  <c r="G1734" i="23" s="1"/>
  <c r="F1733" i="23"/>
  <c r="G1733" i="23" s="1"/>
  <c r="F1732" i="23"/>
  <c r="G1732" i="23" s="1"/>
  <c r="F1731" i="23"/>
  <c r="G1731" i="23" s="1"/>
  <c r="F1730" i="23"/>
  <c r="G1730" i="23" s="1"/>
  <c r="F1729" i="23"/>
  <c r="G1729" i="23" s="1"/>
  <c r="F1726" i="23"/>
  <c r="G1726" i="23" s="1"/>
  <c r="F1725" i="23"/>
  <c r="G1725" i="23" s="1"/>
  <c r="F1724" i="23"/>
  <c r="G1724" i="23" s="1"/>
  <c r="F1723" i="23"/>
  <c r="G1723" i="23" s="1"/>
  <c r="F1722" i="23"/>
  <c r="G1722" i="23" s="1"/>
  <c r="F1721" i="23"/>
  <c r="G1721" i="23" s="1"/>
  <c r="F1720" i="23"/>
  <c r="G1720" i="23" s="1"/>
  <c r="F1719" i="23"/>
  <c r="G1719" i="23" s="1"/>
  <c r="F1718" i="23"/>
  <c r="G1718" i="23" s="1"/>
  <c r="F1717" i="23"/>
  <c r="G1717" i="23" s="1"/>
  <c r="F1716" i="23"/>
  <c r="G1716" i="23" s="1"/>
  <c r="F1715" i="23"/>
  <c r="G1715" i="23" s="1"/>
  <c r="F1714" i="23"/>
  <c r="G1714" i="23" s="1"/>
  <c r="F1713" i="23"/>
  <c r="G1713" i="23" s="1"/>
  <c r="F1712" i="23"/>
  <c r="G1712" i="23" s="1"/>
  <c r="F1711" i="23"/>
  <c r="G1711" i="23" s="1"/>
  <c r="F1710" i="23"/>
  <c r="G1710" i="23" s="1"/>
  <c r="F1709" i="23"/>
  <c r="G1709" i="23" s="1"/>
  <c r="F1708" i="23"/>
  <c r="G1708" i="23" s="1"/>
  <c r="F1707" i="23"/>
  <c r="G1707" i="23" s="1"/>
  <c r="F1706" i="23"/>
  <c r="G1706" i="23" s="1"/>
  <c r="F1705" i="23"/>
  <c r="G1705" i="23" s="1"/>
  <c r="F1704" i="23"/>
  <c r="G1704" i="23" s="1"/>
  <c r="F1703" i="23"/>
  <c r="G1703" i="23" s="1"/>
  <c r="F1702" i="23"/>
  <c r="G1702" i="23" s="1"/>
  <c r="F1701" i="23"/>
  <c r="G1701" i="23" s="1"/>
  <c r="F1700" i="23"/>
  <c r="G1700" i="23" s="1"/>
  <c r="F1699" i="23"/>
  <c r="G1699" i="23" s="1"/>
  <c r="F1698" i="23"/>
  <c r="G1698" i="23" s="1"/>
  <c r="F1697" i="23"/>
  <c r="G1697" i="23" s="1"/>
  <c r="F1696" i="23"/>
  <c r="G1696" i="23" s="1"/>
  <c r="F1695" i="23"/>
  <c r="G1695" i="23" s="1"/>
  <c r="F1694" i="23"/>
  <c r="G1694" i="23" s="1"/>
  <c r="F1693" i="23"/>
  <c r="G1693" i="23" s="1"/>
  <c r="F1690" i="23"/>
  <c r="G1690" i="23" s="1"/>
  <c r="F1689" i="23"/>
  <c r="G1689" i="23" s="1"/>
  <c r="F1688" i="23"/>
  <c r="G1688" i="23" s="1"/>
  <c r="F1687" i="23"/>
  <c r="G1687" i="23" s="1"/>
  <c r="F1686" i="23"/>
  <c r="G1686" i="23" s="1"/>
  <c r="F1685" i="23"/>
  <c r="G1685" i="23" s="1"/>
  <c r="F1684" i="23"/>
  <c r="G1684" i="23" s="1"/>
  <c r="F1683" i="23"/>
  <c r="G1683" i="23" s="1"/>
  <c r="F1682" i="23"/>
  <c r="G1682" i="23" s="1"/>
  <c r="F1681" i="23"/>
  <c r="G1681" i="23" s="1"/>
  <c r="F1680" i="23"/>
  <c r="G1680" i="23" s="1"/>
  <c r="F1679" i="23"/>
  <c r="G1679" i="23" s="1"/>
  <c r="F1678" i="23"/>
  <c r="G1678" i="23" s="1"/>
  <c r="F1677" i="23"/>
  <c r="G1677" i="23" s="1"/>
  <c r="F1676" i="23"/>
  <c r="G1676" i="23" s="1"/>
  <c r="F1675" i="23"/>
  <c r="G1675" i="23" s="1"/>
  <c r="F1674" i="23"/>
  <c r="G1674" i="23" s="1"/>
  <c r="F1596" i="23"/>
  <c r="G1596" i="23" s="1"/>
  <c r="F1595" i="23"/>
  <c r="G1595" i="23" s="1"/>
  <c r="F1594" i="23"/>
  <c r="G1594" i="23" s="1"/>
  <c r="F1593" i="23"/>
  <c r="G1593" i="23" s="1"/>
  <c r="F1592" i="23"/>
  <c r="G1592" i="23" s="1"/>
  <c r="F1591" i="23"/>
  <c r="G1591" i="23" s="1"/>
  <c r="F1590" i="23"/>
  <c r="G1590" i="23" s="1"/>
  <c r="F1589" i="23"/>
  <c r="G1589" i="23" s="1"/>
  <c r="F1588" i="23"/>
  <c r="G1588" i="23" s="1"/>
  <c r="F1587" i="23"/>
  <c r="G1587" i="23" s="1"/>
  <c r="D2438" i="32" l="1"/>
  <c r="D2454" i="32"/>
  <c r="D2437" i="32"/>
  <c r="D2452" i="32"/>
  <c r="D2443" i="32"/>
  <c r="D2435" i="32"/>
  <c r="D2444" i="32"/>
  <c r="D2436" i="32"/>
  <c r="D680" i="32"/>
  <c r="D712" i="32"/>
  <c r="D1393" i="32" s="1"/>
  <c r="F1728" i="23"/>
  <c r="G1728" i="23" s="1"/>
  <c r="F1692" i="23"/>
  <c r="G1692" i="23" s="1"/>
  <c r="F1586" i="23"/>
  <c r="G1586" i="23" s="1"/>
  <c r="F1673" i="23"/>
  <c r="G1673" i="23" s="1"/>
  <c r="C1867" i="23"/>
  <c r="D1867" i="23" s="1"/>
  <c r="C1866" i="23"/>
  <c r="D1866" i="23" s="1"/>
  <c r="C1865" i="23"/>
  <c r="D1865" i="23" s="1"/>
  <c r="C1864" i="23"/>
  <c r="D1864" i="23" s="1"/>
  <c r="C1863" i="23"/>
  <c r="D1863" i="23" s="1"/>
  <c r="C1862" i="23"/>
  <c r="D1862" i="23" s="1"/>
  <c r="C1861" i="23"/>
  <c r="D1861" i="23" s="1"/>
  <c r="C1860" i="23"/>
  <c r="D1860" i="23" s="1"/>
  <c r="C1859" i="23"/>
  <c r="D1859" i="23" s="1"/>
  <c r="C1858" i="23"/>
  <c r="D1858" i="23" s="1"/>
  <c r="C1857" i="23"/>
  <c r="D1857" i="23" s="1"/>
  <c r="C1856" i="23"/>
  <c r="D1856" i="23" s="1"/>
  <c r="C1855" i="23"/>
  <c r="D1855" i="23" s="1"/>
  <c r="C1854" i="23"/>
  <c r="D1854" i="23" s="1"/>
  <c r="C1853" i="23"/>
  <c r="D1853" i="23" s="1"/>
  <c r="C1852" i="23"/>
  <c r="D1852" i="23" s="1"/>
  <c r="C1851" i="23"/>
  <c r="D1851" i="23" s="1"/>
  <c r="C1850" i="23"/>
  <c r="D1850" i="23" s="1"/>
  <c r="C1849" i="23"/>
  <c r="D1849" i="23" s="1"/>
  <c r="C1848" i="23"/>
  <c r="D1848" i="23" s="1"/>
  <c r="C1847" i="23"/>
  <c r="D1847" i="23" s="1"/>
  <c r="C1846" i="23"/>
  <c r="D1846" i="23" s="1"/>
  <c r="C1845" i="23"/>
  <c r="D1845" i="23" s="1"/>
  <c r="C1844" i="23"/>
  <c r="D1844" i="23" s="1"/>
  <c r="C1843" i="23"/>
  <c r="D1843" i="23" s="1"/>
  <c r="C1842" i="23"/>
  <c r="D1842" i="23" s="1"/>
  <c r="C1841" i="23"/>
  <c r="D1841" i="23" s="1"/>
  <c r="C1840" i="23"/>
  <c r="D1840" i="23" s="1"/>
  <c r="C1839" i="23"/>
  <c r="D1839" i="23" s="1"/>
  <c r="C1838" i="23"/>
  <c r="D1838" i="23" s="1"/>
  <c r="C1837" i="23"/>
  <c r="D1837" i="23" s="1"/>
  <c r="C1836" i="23"/>
  <c r="D1836" i="23" s="1"/>
  <c r="C1835" i="23"/>
  <c r="D1835" i="23" s="1"/>
  <c r="C1834" i="23"/>
  <c r="D1834" i="23" s="1"/>
  <c r="C1833" i="23"/>
  <c r="D1833" i="23" s="1"/>
  <c r="C1832" i="23"/>
  <c r="D1832" i="23" s="1"/>
  <c r="C1831" i="23"/>
  <c r="D1831" i="23" s="1"/>
  <c r="C1830" i="23"/>
  <c r="D1830" i="23" s="1"/>
  <c r="C1829" i="23"/>
  <c r="D1829" i="23" s="1"/>
  <c r="C1828" i="23"/>
  <c r="D1828" i="23" s="1"/>
  <c r="C1827" i="23"/>
  <c r="D1827" i="23" s="1"/>
  <c r="C1826" i="23"/>
  <c r="D1826" i="23" s="1"/>
  <c r="C1825" i="23"/>
  <c r="D1825" i="23" s="1"/>
  <c r="C1824" i="23"/>
  <c r="D1824" i="23" s="1"/>
  <c r="C1823" i="23"/>
  <c r="D1823" i="23" s="1"/>
  <c r="C1822" i="23"/>
  <c r="D1822" i="23" s="1"/>
  <c r="C1821" i="23"/>
  <c r="D1821" i="23" s="1"/>
  <c r="C1820" i="23"/>
  <c r="D1820" i="23" s="1"/>
  <c r="C1819" i="23"/>
  <c r="D1819" i="23" s="1"/>
  <c r="C1818" i="23"/>
  <c r="D1818" i="23" s="1"/>
  <c r="C1817" i="23"/>
  <c r="D1817" i="23" s="1"/>
  <c r="C1816" i="23"/>
  <c r="D1816" i="23" s="1"/>
  <c r="C1815" i="23"/>
  <c r="D1815" i="23" s="1"/>
  <c r="C1814" i="23"/>
  <c r="D1814" i="23" s="1"/>
  <c r="C1813" i="23"/>
  <c r="D1813" i="23" s="1"/>
  <c r="C1812" i="23"/>
  <c r="D1812" i="23" s="1"/>
  <c r="C1811" i="23"/>
  <c r="D1811" i="23" s="1"/>
  <c r="C1810" i="23"/>
  <c r="D1810" i="23" s="1"/>
  <c r="C1809" i="23"/>
  <c r="D1809" i="23" s="1"/>
  <c r="C1808" i="23"/>
  <c r="D1808" i="23" s="1"/>
  <c r="C1807" i="23"/>
  <c r="D1807" i="23" s="1"/>
  <c r="C1806" i="23"/>
  <c r="D1806" i="23" s="1"/>
  <c r="C1805" i="23"/>
  <c r="D1805" i="23" s="1"/>
  <c r="C1804" i="23"/>
  <c r="D1804" i="23" s="1"/>
  <c r="C1803" i="23"/>
  <c r="D1803" i="23" s="1"/>
  <c r="C1802" i="23"/>
  <c r="D1802" i="23" s="1"/>
  <c r="C1801" i="23"/>
  <c r="D1801" i="23" s="1"/>
  <c r="C1800" i="23"/>
  <c r="D1800" i="23" s="1"/>
  <c r="C1799" i="23"/>
  <c r="D1799" i="23" s="1"/>
  <c r="C1798" i="23"/>
  <c r="D1798" i="23" s="1"/>
  <c r="C1797" i="23"/>
  <c r="D1797" i="23" s="1"/>
  <c r="C1796" i="23"/>
  <c r="D1796" i="23" s="1"/>
  <c r="C1795" i="23"/>
  <c r="D1795" i="23" s="1"/>
  <c r="C1794" i="23"/>
  <c r="D1794" i="23" s="1"/>
  <c r="C1793" i="23"/>
  <c r="D1793" i="23" s="1"/>
  <c r="C1792" i="23"/>
  <c r="D1792" i="23" s="1"/>
  <c r="C1791" i="23"/>
  <c r="D1791" i="23" s="1"/>
  <c r="C1790" i="23"/>
  <c r="D1790" i="23" s="1"/>
  <c r="C1789" i="23"/>
  <c r="D1789" i="23" s="1"/>
  <c r="C1788" i="23"/>
  <c r="D1788" i="23" s="1"/>
  <c r="C1787" i="23"/>
  <c r="D1787" i="23" s="1"/>
  <c r="C1786" i="23"/>
  <c r="D1786" i="23" s="1"/>
  <c r="C1785" i="23"/>
  <c r="D1785" i="23" s="1"/>
  <c r="C1784" i="23"/>
  <c r="D1784" i="23" s="1"/>
  <c r="C1783" i="23"/>
  <c r="D1783" i="23" s="1"/>
  <c r="C1782" i="23"/>
  <c r="D1782" i="23" s="1"/>
  <c r="C1781" i="23"/>
  <c r="D1781" i="23" s="1"/>
  <c r="C1780" i="23"/>
  <c r="D1780" i="23" s="1"/>
  <c r="C1779" i="23"/>
  <c r="D1779" i="23" s="1"/>
  <c r="C1778" i="23"/>
  <c r="D1778" i="23" s="1"/>
  <c r="C1777" i="23"/>
  <c r="D1777" i="23" s="1"/>
  <c r="C1776" i="23"/>
  <c r="D1776" i="23" s="1"/>
  <c r="C1775" i="23"/>
  <c r="D1775" i="23" s="1"/>
  <c r="C1774" i="23"/>
  <c r="D1774" i="23" s="1"/>
  <c r="C1773" i="23"/>
  <c r="D1773" i="23" s="1"/>
  <c r="C1772" i="23"/>
  <c r="D1772" i="23" s="1"/>
  <c r="C1771" i="23"/>
  <c r="D1771" i="23" s="1"/>
  <c r="C1770" i="23"/>
  <c r="D1770" i="23" s="1"/>
  <c r="C1769" i="23"/>
  <c r="D1769" i="23" s="1"/>
  <c r="C1768" i="23"/>
  <c r="D1768" i="23" s="1"/>
  <c r="C1767" i="23"/>
  <c r="D1767" i="23" s="1"/>
  <c r="C1766" i="23"/>
  <c r="D1766" i="23" s="1"/>
  <c r="C1765" i="23"/>
  <c r="D1765" i="23" s="1"/>
  <c r="C1764" i="23"/>
  <c r="D1764" i="23" s="1"/>
  <c r="C1763" i="23"/>
  <c r="D1763" i="23" s="1"/>
  <c r="C1762" i="23"/>
  <c r="D1762" i="23" s="1"/>
  <c r="C1761" i="23"/>
  <c r="D1761" i="23" s="1"/>
  <c r="C1760" i="23"/>
  <c r="D1760" i="23" s="1"/>
  <c r="C1759" i="23"/>
  <c r="D1759" i="23" s="1"/>
  <c r="C1758" i="23"/>
  <c r="D1758" i="23" s="1"/>
  <c r="C1757" i="23"/>
  <c r="D1757" i="23" s="1"/>
  <c r="C1756" i="23"/>
  <c r="D1756" i="23" s="1"/>
  <c r="C1755" i="23"/>
  <c r="D1755" i="23" s="1"/>
  <c r="C1754" i="23"/>
  <c r="D1754" i="23" s="1"/>
  <c r="C1753" i="23"/>
  <c r="D1753" i="23" s="1"/>
  <c r="C1752" i="23"/>
  <c r="D1752" i="23" s="1"/>
  <c r="C1751" i="23"/>
  <c r="D1751" i="23" s="1"/>
  <c r="C1750" i="23"/>
  <c r="D1750" i="23" s="1"/>
  <c r="C1749" i="23"/>
  <c r="D1749" i="23" s="1"/>
  <c r="C1748" i="23"/>
  <c r="D1748" i="23" s="1"/>
  <c r="C1747" i="23"/>
  <c r="D1747" i="23" s="1"/>
  <c r="C1746" i="23"/>
  <c r="D1746" i="23" s="1"/>
  <c r="C1745" i="23"/>
  <c r="D1745" i="23" s="1"/>
  <c r="C1744" i="23"/>
  <c r="D1744" i="23" s="1"/>
  <c r="C1743" i="23"/>
  <c r="D1743" i="23" s="1"/>
  <c r="C1742" i="23"/>
  <c r="D1742" i="23" s="1"/>
  <c r="C1741" i="23"/>
  <c r="D1741" i="23" s="1"/>
  <c r="C1740" i="23"/>
  <c r="D1740" i="23" s="1"/>
  <c r="C1739" i="23"/>
  <c r="D1739" i="23" s="1"/>
  <c r="C1738" i="23"/>
  <c r="D1738" i="23" s="1"/>
  <c r="C1737" i="23"/>
  <c r="D1737" i="23" s="1"/>
  <c r="C1736" i="23"/>
  <c r="D1736" i="23" s="1"/>
  <c r="C1735" i="23"/>
  <c r="D1735" i="23" s="1"/>
  <c r="C1734" i="23"/>
  <c r="D1734" i="23" s="1"/>
  <c r="C1733" i="23"/>
  <c r="D1733" i="23" s="1"/>
  <c r="C1732" i="23"/>
  <c r="D1732" i="23" s="1"/>
  <c r="C1731" i="23"/>
  <c r="D1731" i="23" s="1"/>
  <c r="C1730" i="23"/>
  <c r="D1730" i="23" s="1"/>
  <c r="C1729" i="23"/>
  <c r="D1729" i="23" s="1"/>
  <c r="C1728" i="23"/>
  <c r="D1728" i="23" s="1"/>
  <c r="C1727" i="23"/>
  <c r="D1727" i="23" s="1"/>
  <c r="C1726" i="23"/>
  <c r="D1726" i="23" s="1"/>
  <c r="C1725" i="23"/>
  <c r="D1725" i="23" s="1"/>
  <c r="C1724" i="23"/>
  <c r="D1724" i="23" s="1"/>
  <c r="C1723" i="23"/>
  <c r="D1723" i="23" s="1"/>
  <c r="C1722" i="23"/>
  <c r="D1722" i="23" s="1"/>
  <c r="C1721" i="23"/>
  <c r="D1721" i="23" s="1"/>
  <c r="C1720" i="23"/>
  <c r="D1720" i="23" s="1"/>
  <c r="C1719" i="23"/>
  <c r="D1719" i="23" s="1"/>
  <c r="C1718" i="23"/>
  <c r="D1718" i="23" s="1"/>
  <c r="C1717" i="23"/>
  <c r="D1717" i="23" s="1"/>
  <c r="C1716" i="23"/>
  <c r="D1716" i="23" s="1"/>
  <c r="C1715" i="23"/>
  <c r="D1715" i="23" s="1"/>
  <c r="C1714" i="23"/>
  <c r="D1714" i="23" s="1"/>
  <c r="C1713" i="23"/>
  <c r="D1713" i="23" s="1"/>
  <c r="C1712" i="23"/>
  <c r="D1712" i="23" s="1"/>
  <c r="C1711" i="23"/>
  <c r="D1711" i="23" s="1"/>
  <c r="C1710" i="23"/>
  <c r="D1710" i="23" s="1"/>
  <c r="C1709" i="23"/>
  <c r="D1709" i="23" s="1"/>
  <c r="C1708" i="23"/>
  <c r="D1708" i="23" s="1"/>
  <c r="C1707" i="23"/>
  <c r="D1707" i="23" s="1"/>
  <c r="C1706" i="23"/>
  <c r="D1706" i="23" s="1"/>
  <c r="C1705" i="23"/>
  <c r="D1705" i="23" s="1"/>
  <c r="C1704" i="23"/>
  <c r="D1704" i="23" s="1"/>
  <c r="C1703" i="23"/>
  <c r="D1703" i="23" s="1"/>
  <c r="C1702" i="23"/>
  <c r="D1702" i="23" s="1"/>
  <c r="C1701" i="23"/>
  <c r="D1701" i="23" s="1"/>
  <c r="C1700" i="23"/>
  <c r="D1700" i="23" s="1"/>
  <c r="C1699" i="23"/>
  <c r="D1699" i="23" s="1"/>
  <c r="C1698" i="23"/>
  <c r="D1698" i="23" s="1"/>
  <c r="C1697" i="23"/>
  <c r="D1697" i="23" s="1"/>
  <c r="C1696" i="23"/>
  <c r="D1696" i="23" s="1"/>
  <c r="C1695" i="23"/>
  <c r="D1695" i="23" s="1"/>
  <c r="C1694" i="23"/>
  <c r="D1694" i="23" s="1"/>
  <c r="C1693" i="23"/>
  <c r="D1693" i="23" s="1"/>
  <c r="C1692" i="23"/>
  <c r="D1692" i="23" s="1"/>
  <c r="C1691" i="23"/>
  <c r="D1691" i="23" s="1"/>
  <c r="C1690" i="23"/>
  <c r="D1690" i="23" s="1"/>
  <c r="C1689" i="23"/>
  <c r="D1689" i="23" s="1"/>
  <c r="C1688" i="23"/>
  <c r="D1688" i="23" s="1"/>
  <c r="C1687" i="23"/>
  <c r="D1687" i="23" s="1"/>
  <c r="C1686" i="23"/>
  <c r="D1686" i="23" s="1"/>
  <c r="C1685" i="23"/>
  <c r="D1685" i="23" s="1"/>
  <c r="C1684" i="23"/>
  <c r="D1684" i="23" s="1"/>
  <c r="C1683" i="23"/>
  <c r="D1683" i="23" s="1"/>
  <c r="C1682" i="23"/>
  <c r="D1682" i="23" s="1"/>
  <c r="C1681" i="23"/>
  <c r="D1681" i="23" s="1"/>
  <c r="C1680" i="23"/>
  <c r="D1680" i="23" s="1"/>
  <c r="C1679" i="23"/>
  <c r="D1679" i="23" s="1"/>
  <c r="C1678" i="23"/>
  <c r="D1678" i="23" s="1"/>
  <c r="C1677" i="23"/>
  <c r="D1677" i="23" s="1"/>
  <c r="C1676" i="23"/>
  <c r="D1676" i="23" s="1"/>
  <c r="C1675" i="23"/>
  <c r="D1675" i="23" s="1"/>
  <c r="C1674" i="23"/>
  <c r="D1674" i="23" s="1"/>
  <c r="C1673" i="23"/>
  <c r="D1673" i="23" s="1"/>
  <c r="C1672" i="23"/>
  <c r="D1672" i="23" s="1"/>
  <c r="C1671" i="23"/>
  <c r="D1671" i="23" s="1"/>
  <c r="C1670" i="23"/>
  <c r="D1670" i="23" s="1"/>
  <c r="C1669" i="23"/>
  <c r="D1669" i="23" s="1"/>
  <c r="C1668" i="23"/>
  <c r="D1668" i="23" s="1"/>
  <c r="C1667" i="23"/>
  <c r="D1667" i="23" s="1"/>
  <c r="C1666" i="23"/>
  <c r="D1666" i="23" s="1"/>
  <c r="C1665" i="23"/>
  <c r="D1665" i="23" s="1"/>
  <c r="C1664" i="23"/>
  <c r="D1664" i="23" s="1"/>
  <c r="C1663" i="23"/>
  <c r="D1663" i="23" s="1"/>
  <c r="C1662" i="23"/>
  <c r="D1662" i="23" s="1"/>
  <c r="C1661" i="23"/>
  <c r="D1661" i="23" s="1"/>
  <c r="C1660" i="23"/>
  <c r="D1660" i="23" s="1"/>
  <c r="C1659" i="23"/>
  <c r="D1659" i="23" s="1"/>
  <c r="C1658" i="23"/>
  <c r="D1658" i="23" s="1"/>
  <c r="C1657" i="23"/>
  <c r="D1657" i="23" s="1"/>
  <c r="C1656" i="23"/>
  <c r="D1656" i="23" s="1"/>
  <c r="C1655" i="23"/>
  <c r="D1655" i="23" s="1"/>
  <c r="C1654" i="23"/>
  <c r="D1654" i="23" s="1"/>
  <c r="C1653" i="23"/>
  <c r="D1653" i="23" s="1"/>
  <c r="C1652" i="23"/>
  <c r="D1652" i="23" s="1"/>
  <c r="C1651" i="23"/>
  <c r="D1651" i="23" s="1"/>
  <c r="C1650" i="23"/>
  <c r="D1650" i="23" s="1"/>
  <c r="C1649" i="23"/>
  <c r="D1649" i="23" s="1"/>
  <c r="C1648" i="23"/>
  <c r="D1648" i="23" s="1"/>
  <c r="C1647" i="23"/>
  <c r="D1647" i="23" s="1"/>
  <c r="C1646" i="23"/>
  <c r="D1646" i="23" s="1"/>
  <c r="C1645" i="23"/>
  <c r="D1645" i="23" s="1"/>
  <c r="C1644" i="23"/>
  <c r="D1644" i="23" s="1"/>
  <c r="F1671" i="23"/>
  <c r="G1671" i="23" s="1"/>
  <c r="F1670" i="23"/>
  <c r="G1670" i="23" s="1"/>
  <c r="F1669" i="23"/>
  <c r="G1669" i="23" s="1"/>
  <c r="F1668" i="23"/>
  <c r="G1668" i="23" s="1"/>
  <c r="F1667" i="23"/>
  <c r="G1667" i="23" s="1"/>
  <c r="F1666" i="23"/>
  <c r="G1666" i="23" s="1"/>
  <c r="F1665" i="23"/>
  <c r="G1665" i="23" s="1"/>
  <c r="F1664" i="23"/>
  <c r="G1664" i="23" s="1"/>
  <c r="F1663" i="23"/>
  <c r="G1663" i="23" s="1"/>
  <c r="F1662" i="23"/>
  <c r="G1662" i="23" s="1"/>
  <c r="F1661" i="23"/>
  <c r="G1661" i="23" s="1"/>
  <c r="F1660" i="23"/>
  <c r="G1660" i="23" s="1"/>
  <c r="F1659" i="23"/>
  <c r="G1659" i="23" s="1"/>
  <c r="F1658" i="23"/>
  <c r="G1658" i="23" s="1"/>
  <c r="F1657" i="23"/>
  <c r="G1657" i="23" s="1"/>
  <c r="F1656" i="23"/>
  <c r="G1656" i="23" s="1"/>
  <c r="F1655" i="23"/>
  <c r="G1655" i="23" s="1"/>
  <c r="F1654" i="23"/>
  <c r="G1654" i="23" s="1"/>
  <c r="F1653" i="23"/>
  <c r="G1653" i="23" s="1"/>
  <c r="F1652" i="23"/>
  <c r="G1652" i="23" s="1"/>
  <c r="F1651" i="23"/>
  <c r="G1651" i="23" s="1"/>
  <c r="F1650" i="23"/>
  <c r="G1650" i="23" s="1"/>
  <c r="F1649" i="23"/>
  <c r="G1649" i="23" s="1"/>
  <c r="F1648" i="23"/>
  <c r="G1648" i="23" s="1"/>
  <c r="F1647" i="23"/>
  <c r="G1647" i="23" s="1"/>
  <c r="F1646" i="23"/>
  <c r="G1646" i="23" s="1"/>
  <c r="F1645" i="23"/>
  <c r="G1645" i="23" s="1"/>
  <c r="F1644" i="23"/>
  <c r="G1644" i="23" s="1"/>
  <c r="F1641" i="23"/>
  <c r="G1641" i="23" s="1"/>
  <c r="F1640" i="23"/>
  <c r="G1640" i="23" s="1"/>
  <c r="F1639" i="23"/>
  <c r="G1639" i="23" s="1"/>
  <c r="F1638" i="23"/>
  <c r="G1638" i="23" s="1"/>
  <c r="F1637" i="23"/>
  <c r="G1637" i="23" s="1"/>
  <c r="F1636" i="23"/>
  <c r="G1636" i="23" s="1"/>
  <c r="F1635" i="23"/>
  <c r="G1635" i="23" s="1"/>
  <c r="F1634" i="23"/>
  <c r="G1634" i="23" s="1"/>
  <c r="F1633" i="23"/>
  <c r="G1633" i="23" s="1"/>
  <c r="F1632" i="23"/>
  <c r="G1632" i="23" s="1"/>
  <c r="F1631" i="23"/>
  <c r="G1631" i="23" s="1"/>
  <c r="F1630" i="23"/>
  <c r="G1630" i="23" s="1"/>
  <c r="F1629" i="23"/>
  <c r="G1629" i="23" s="1"/>
  <c r="F1628" i="23"/>
  <c r="G1628" i="23" s="1"/>
  <c r="F1627" i="23"/>
  <c r="G1627" i="23" s="1"/>
  <c r="F1626" i="23"/>
  <c r="G1626" i="23" s="1"/>
  <c r="F1625" i="23"/>
  <c r="G1625" i="23" s="1"/>
  <c r="F1624" i="23"/>
  <c r="G1624" i="23" s="1"/>
  <c r="F1623" i="23"/>
  <c r="G1623" i="23" s="1"/>
  <c r="F1622" i="23"/>
  <c r="G1622" i="23" s="1"/>
  <c r="F1621" i="23"/>
  <c r="G1621" i="23" s="1"/>
  <c r="F1620" i="23"/>
  <c r="G1620" i="23" s="1"/>
  <c r="F1619" i="23"/>
  <c r="G1619" i="23" s="1"/>
  <c r="F1618" i="23"/>
  <c r="G1618" i="23" s="1"/>
  <c r="F1617" i="23"/>
  <c r="G1617" i="23" s="1"/>
  <c r="F1616" i="23"/>
  <c r="G1616" i="23" s="1"/>
  <c r="F1615" i="23"/>
  <c r="G1615" i="23" s="1"/>
  <c r="F1614" i="23"/>
  <c r="G1614" i="23" s="1"/>
  <c r="F1613" i="23"/>
  <c r="G1613" i="23" s="1"/>
  <c r="F1612" i="23"/>
  <c r="G1612" i="23" s="1"/>
  <c r="F1611" i="23"/>
  <c r="G1611" i="23" s="1"/>
  <c r="F1610" i="23"/>
  <c r="G1610" i="23" s="1"/>
  <c r="F1609" i="23"/>
  <c r="G1609" i="23" s="1"/>
  <c r="F1608" i="23"/>
  <c r="G1608" i="23" s="1"/>
  <c r="F1607" i="23"/>
  <c r="G1607" i="23" s="1"/>
  <c r="F1606" i="23"/>
  <c r="G1606" i="23" s="1"/>
  <c r="F1605" i="23"/>
  <c r="G1605" i="23" s="1"/>
  <c r="F1604" i="23"/>
  <c r="G1604" i="23" s="1"/>
  <c r="F1603" i="23"/>
  <c r="G1603" i="23" s="1"/>
  <c r="F1602" i="23"/>
  <c r="G1602" i="23" s="1"/>
  <c r="F1601" i="23"/>
  <c r="G1601" i="23" s="1"/>
  <c r="F1600" i="23"/>
  <c r="G1600" i="23" s="1"/>
  <c r="F1599" i="23"/>
  <c r="G1599" i="23" s="1"/>
  <c r="F1584" i="23"/>
  <c r="G1584" i="23" s="1"/>
  <c r="F1583" i="23"/>
  <c r="G1583" i="23" s="1"/>
  <c r="F1582" i="23"/>
  <c r="G1582" i="23" s="1"/>
  <c r="F1581" i="23"/>
  <c r="G1581" i="23" s="1"/>
  <c r="F1580" i="23"/>
  <c r="G1580" i="23" s="1"/>
  <c r="C1639" i="23"/>
  <c r="D1639" i="23" s="1"/>
  <c r="C1638" i="23"/>
  <c r="D1638" i="23" s="1"/>
  <c r="C1637" i="23"/>
  <c r="D1637" i="23" s="1"/>
  <c r="C1636" i="23"/>
  <c r="D1636" i="23" s="1"/>
  <c r="C1635" i="23"/>
  <c r="D1635" i="23" s="1"/>
  <c r="C1634" i="23"/>
  <c r="D1634" i="23" s="1"/>
  <c r="C1633" i="23"/>
  <c r="D1633" i="23" s="1"/>
  <c r="C1632" i="23"/>
  <c r="D1632" i="23" s="1"/>
  <c r="C1631" i="23"/>
  <c r="D1631" i="23" s="1"/>
  <c r="C1630" i="23"/>
  <c r="D1630" i="23" s="1"/>
  <c r="C1629" i="23"/>
  <c r="D1629" i="23" s="1"/>
  <c r="C1628" i="23"/>
  <c r="D1628" i="23" s="1"/>
  <c r="C1627" i="23"/>
  <c r="D1627" i="23" s="1"/>
  <c r="C1626" i="23"/>
  <c r="D1626" i="23" s="1"/>
  <c r="C1625" i="23"/>
  <c r="D1625" i="23" s="1"/>
  <c r="C1624" i="23"/>
  <c r="D1624" i="23" s="1"/>
  <c r="C1623" i="23"/>
  <c r="D1623" i="23" s="1"/>
  <c r="C1622" i="23"/>
  <c r="D1622" i="23" s="1"/>
  <c r="C1621" i="23"/>
  <c r="D1621" i="23" s="1"/>
  <c r="C1620" i="23"/>
  <c r="D1620" i="23" s="1"/>
  <c r="C1619" i="23"/>
  <c r="D1619" i="23" s="1"/>
  <c r="C1618" i="23"/>
  <c r="D1618" i="23" s="1"/>
  <c r="C1617" i="23"/>
  <c r="D1617" i="23" s="1"/>
  <c r="C1616" i="23"/>
  <c r="D1616" i="23" s="1"/>
  <c r="C1615" i="23"/>
  <c r="D1615" i="23" s="1"/>
  <c r="C1614" i="23"/>
  <c r="D1614" i="23" s="1"/>
  <c r="C1613" i="23"/>
  <c r="D1613" i="23" s="1"/>
  <c r="C1612" i="23"/>
  <c r="D1612" i="23" s="1"/>
  <c r="C1611" i="23"/>
  <c r="D1611" i="23" s="1"/>
  <c r="C1610" i="23"/>
  <c r="D1610" i="23" s="1"/>
  <c r="C1609" i="23"/>
  <c r="D1609" i="23" s="1"/>
  <c r="C1608" i="23"/>
  <c r="D1608" i="23" s="1"/>
  <c r="C1607" i="23"/>
  <c r="D1607" i="23" s="1"/>
  <c r="C1606" i="23"/>
  <c r="D1606" i="23" s="1"/>
  <c r="C1605" i="23"/>
  <c r="D1605" i="23" s="1"/>
  <c r="C1604" i="23"/>
  <c r="D1604" i="23" s="1"/>
  <c r="C1603" i="23"/>
  <c r="D1603" i="23" s="1"/>
  <c r="C1602" i="23"/>
  <c r="D1602" i="23" s="1"/>
  <c r="C1601" i="23"/>
  <c r="D1601" i="23" s="1"/>
  <c r="C1600" i="23"/>
  <c r="D1600" i="23" s="1"/>
  <c r="C1599" i="23"/>
  <c r="D1599" i="23" s="1"/>
  <c r="D1448" i="32" l="1"/>
  <c r="C1598" i="23"/>
  <c r="D1598" i="23" s="1"/>
  <c r="F1579" i="23"/>
  <c r="G1579" i="23" s="1"/>
  <c r="I1606" i="23"/>
  <c r="I1614" i="23"/>
  <c r="F1643" i="23"/>
  <c r="G1643" i="23" s="1"/>
  <c r="C1643" i="23"/>
  <c r="D1643" i="23" s="1"/>
  <c r="I1599" i="23"/>
  <c r="F1598" i="23"/>
  <c r="G1598" i="23" s="1"/>
  <c r="I1603" i="23"/>
  <c r="F1577" i="23"/>
  <c r="G1577" i="23" s="1"/>
  <c r="F1576" i="23"/>
  <c r="G1576" i="23" s="1"/>
  <c r="F1575" i="23"/>
  <c r="G1575" i="23" s="1"/>
  <c r="F1574" i="23"/>
  <c r="G1574" i="23" s="1"/>
  <c r="F1573" i="23"/>
  <c r="G1573" i="23" s="1"/>
  <c r="F1572" i="23"/>
  <c r="G1572" i="23" s="1"/>
  <c r="F1571" i="23"/>
  <c r="G1571" i="23" s="1"/>
  <c r="F1570" i="23"/>
  <c r="G1570" i="23" s="1"/>
  <c r="F1569" i="23"/>
  <c r="G1569" i="23" s="1"/>
  <c r="F1568" i="23"/>
  <c r="G1568" i="23" s="1"/>
  <c r="F1567" i="23"/>
  <c r="G1567" i="23" s="1"/>
  <c r="F1566" i="23"/>
  <c r="G1566" i="23" s="1"/>
  <c r="F1565" i="23"/>
  <c r="G1565" i="23" s="1"/>
  <c r="F1564" i="23"/>
  <c r="G1564" i="23" s="1"/>
  <c r="F1563" i="23"/>
  <c r="G1563" i="23" s="1"/>
  <c r="F1562" i="23"/>
  <c r="G1562" i="23" s="1"/>
  <c r="F1561" i="23"/>
  <c r="G1561" i="23" s="1"/>
  <c r="F1560" i="23"/>
  <c r="G1560" i="23" s="1"/>
  <c r="F1559" i="23"/>
  <c r="G1559" i="23" s="1"/>
  <c r="F1558" i="23"/>
  <c r="G1558" i="23" s="1"/>
  <c r="F1557" i="23"/>
  <c r="G1557" i="23" s="1"/>
  <c r="F1556" i="23"/>
  <c r="G1556" i="23" s="1"/>
  <c r="F1555" i="23"/>
  <c r="G1555" i="23" s="1"/>
  <c r="F1554" i="23"/>
  <c r="G1554" i="23" s="1"/>
  <c r="F1553" i="23"/>
  <c r="G1553" i="23" s="1"/>
  <c r="F1552" i="23"/>
  <c r="G1552" i="23" s="1"/>
  <c r="F1551" i="23"/>
  <c r="G1551" i="23" s="1"/>
  <c r="F1550" i="23"/>
  <c r="G1550" i="23" s="1"/>
  <c r="F1549" i="23"/>
  <c r="G1549" i="23" s="1"/>
  <c r="F1548" i="23"/>
  <c r="G1548" i="23" s="1"/>
  <c r="F1547" i="23"/>
  <c r="G1547" i="23" s="1"/>
  <c r="F1546" i="23"/>
  <c r="G1546" i="23" s="1"/>
  <c r="F1545" i="23"/>
  <c r="G1545" i="23" s="1"/>
  <c r="F1531" i="23"/>
  <c r="G1531" i="23" s="1"/>
  <c r="F1530" i="23"/>
  <c r="G1530" i="23" s="1"/>
  <c r="F1529" i="23"/>
  <c r="G1529" i="23" s="1"/>
  <c r="F1528" i="23"/>
  <c r="G1528" i="23" s="1"/>
  <c r="F1527" i="23"/>
  <c r="G1527" i="23" s="1"/>
  <c r="F1526" i="23"/>
  <c r="G1526" i="23" s="1"/>
  <c r="F1525" i="23"/>
  <c r="G1525" i="23" s="1"/>
  <c r="F1524" i="23"/>
  <c r="G1524" i="23" s="1"/>
  <c r="F1523" i="23"/>
  <c r="G1523" i="23" s="1"/>
  <c r="F1522" i="23"/>
  <c r="G1522" i="23" s="1"/>
  <c r="F1521" i="23"/>
  <c r="G1521" i="23" s="1"/>
  <c r="F1520" i="23"/>
  <c r="G1520" i="23" s="1"/>
  <c r="F1519" i="23"/>
  <c r="G1519" i="23" s="1"/>
  <c r="F1516" i="23"/>
  <c r="G1516" i="23" s="1"/>
  <c r="F1515" i="23"/>
  <c r="G1515" i="23" s="1"/>
  <c r="F1514" i="23"/>
  <c r="G1514" i="23" s="1"/>
  <c r="F1513" i="23"/>
  <c r="G1513" i="23" s="1"/>
  <c r="F1512" i="23"/>
  <c r="G1512" i="23" s="1"/>
  <c r="F1509" i="23"/>
  <c r="G1509" i="23" s="1"/>
  <c r="F1508" i="23"/>
  <c r="G1508" i="23" s="1"/>
  <c r="F1507" i="23"/>
  <c r="G1507" i="23" s="1"/>
  <c r="F1506" i="23"/>
  <c r="G1506" i="23" s="1"/>
  <c r="F1505" i="23"/>
  <c r="G1505" i="23" s="1"/>
  <c r="F1504" i="23"/>
  <c r="G1504" i="23" s="1"/>
  <c r="F1503" i="23"/>
  <c r="G1503" i="23" s="1"/>
  <c r="F1502" i="23"/>
  <c r="G1502" i="23" s="1"/>
  <c r="F1501" i="23"/>
  <c r="G1501" i="23" s="1"/>
  <c r="F1500" i="23"/>
  <c r="G1500" i="23" s="1"/>
  <c r="F1499" i="23"/>
  <c r="G1499" i="23" s="1"/>
  <c r="F1498" i="23"/>
  <c r="G1498" i="23" s="1"/>
  <c r="F1497" i="23"/>
  <c r="G1497" i="23" s="1"/>
  <c r="F1496" i="23"/>
  <c r="G1496" i="23" s="1"/>
  <c r="F1495" i="23"/>
  <c r="G1495" i="23" s="1"/>
  <c r="F1494" i="23"/>
  <c r="G1494" i="23" s="1"/>
  <c r="J1606" i="23" l="1"/>
  <c r="D638" i="32" s="1"/>
  <c r="J1603" i="23"/>
  <c r="D637" i="32" s="1"/>
  <c r="J1599" i="23"/>
  <c r="D636" i="32" s="1"/>
  <c r="J1614" i="23"/>
  <c r="D639" i="32" s="1"/>
  <c r="F1518" i="23"/>
  <c r="G1518" i="23" s="1"/>
  <c r="F1493" i="23"/>
  <c r="G1493" i="23" s="1"/>
  <c r="F1511" i="23"/>
  <c r="G1511" i="23" s="1"/>
  <c r="F1544" i="23"/>
  <c r="G1544" i="23" s="1"/>
  <c r="C1542" i="23"/>
  <c r="D1542" i="23" s="1"/>
  <c r="C1541" i="23"/>
  <c r="D1541" i="23" s="1"/>
  <c r="C1540" i="23"/>
  <c r="D1540" i="23" s="1"/>
  <c r="C1539" i="23"/>
  <c r="D1539" i="23" s="1"/>
  <c r="C1538" i="23"/>
  <c r="D1538" i="23" s="1"/>
  <c r="C1537" i="23"/>
  <c r="D1537" i="23" s="1"/>
  <c r="C1536" i="23"/>
  <c r="D1536" i="23" s="1"/>
  <c r="C1535" i="23"/>
  <c r="D1535" i="23" s="1"/>
  <c r="C1534" i="23"/>
  <c r="D1534" i="23" s="1"/>
  <c r="C1533" i="23"/>
  <c r="D1533" i="23" s="1"/>
  <c r="C1532" i="23"/>
  <c r="D1532" i="23" s="1"/>
  <c r="C1531" i="23"/>
  <c r="D1531" i="23" s="1"/>
  <c r="C1530" i="23"/>
  <c r="D1530" i="23" s="1"/>
  <c r="C1529" i="23"/>
  <c r="D1529" i="23" s="1"/>
  <c r="C1528" i="23"/>
  <c r="D1528" i="23" s="1"/>
  <c r="C1527" i="23"/>
  <c r="D1527" i="23" s="1"/>
  <c r="C1526" i="23"/>
  <c r="D1526" i="23" s="1"/>
  <c r="C1525" i="23"/>
  <c r="D1525" i="23" s="1"/>
  <c r="C1524" i="23"/>
  <c r="D1524" i="23" s="1"/>
  <c r="C1523" i="23"/>
  <c r="D1523" i="23" s="1"/>
  <c r="C1522" i="23"/>
  <c r="D1522" i="23" s="1"/>
  <c r="C1521" i="23"/>
  <c r="D1521" i="23" s="1"/>
  <c r="C1520" i="23"/>
  <c r="D1520" i="23" s="1"/>
  <c r="C1519" i="23"/>
  <c r="D1519" i="23" s="1"/>
  <c r="C1518" i="23"/>
  <c r="D1518" i="23" s="1"/>
  <c r="C1517" i="23"/>
  <c r="D1517" i="23" s="1"/>
  <c r="C1516" i="23"/>
  <c r="D1516" i="23" s="1"/>
  <c r="C1515" i="23"/>
  <c r="D1515" i="23" s="1"/>
  <c r="C1514" i="23"/>
  <c r="D1514" i="23" s="1"/>
  <c r="C1513" i="23"/>
  <c r="D1513" i="23" s="1"/>
  <c r="C1512" i="23"/>
  <c r="D1512" i="23" s="1"/>
  <c r="C1511" i="23"/>
  <c r="D1511" i="23" s="1"/>
  <c r="C1510" i="23"/>
  <c r="D1510" i="23" s="1"/>
  <c r="C1509" i="23"/>
  <c r="D1509" i="23" s="1"/>
  <c r="C1508" i="23"/>
  <c r="D1508" i="23" s="1"/>
  <c r="C1507" i="23"/>
  <c r="D1507" i="23" s="1"/>
  <c r="C1506" i="23"/>
  <c r="D1506" i="23" s="1"/>
  <c r="C1505" i="23"/>
  <c r="D1505" i="23" s="1"/>
  <c r="C1504" i="23"/>
  <c r="D1504" i="23" s="1"/>
  <c r="C1503" i="23"/>
  <c r="D1503" i="23" s="1"/>
  <c r="C1502" i="23"/>
  <c r="D1502" i="23" s="1"/>
  <c r="C1501" i="23"/>
  <c r="D1501" i="23" s="1"/>
  <c r="C1500" i="23"/>
  <c r="D1500" i="23" s="1"/>
  <c r="C1499" i="23"/>
  <c r="D1499" i="23" s="1"/>
  <c r="C1498" i="23"/>
  <c r="D1498" i="23" s="1"/>
  <c r="C1497" i="23"/>
  <c r="D1497" i="23" s="1"/>
  <c r="C1496" i="23"/>
  <c r="D1496" i="23" s="1"/>
  <c r="C1495" i="23"/>
  <c r="D1495" i="23" s="1"/>
  <c r="C1494" i="23"/>
  <c r="D1494" i="23" s="1"/>
  <c r="C1596" i="23"/>
  <c r="D1596" i="23" s="1"/>
  <c r="C1595" i="23"/>
  <c r="D1595" i="23" s="1"/>
  <c r="C1594" i="23"/>
  <c r="D1594" i="23" s="1"/>
  <c r="C1593" i="23"/>
  <c r="D1593" i="23" s="1"/>
  <c r="C1592" i="23"/>
  <c r="D1592" i="23" s="1"/>
  <c r="C1591" i="23"/>
  <c r="D1591" i="23" s="1"/>
  <c r="C1590" i="23"/>
  <c r="D1590" i="23" s="1"/>
  <c r="C1589" i="23"/>
  <c r="D1589" i="23" s="1"/>
  <c r="C1588" i="23"/>
  <c r="D1588" i="23" s="1"/>
  <c r="C1587" i="23"/>
  <c r="D1587" i="23" s="1"/>
  <c r="C1586" i="23"/>
  <c r="D1586" i="23" s="1"/>
  <c r="C1585" i="23"/>
  <c r="D1585" i="23" s="1"/>
  <c r="C1584" i="23"/>
  <c r="D1584" i="23" s="1"/>
  <c r="C1583" i="23"/>
  <c r="D1583" i="23" s="1"/>
  <c r="C1582" i="23"/>
  <c r="D1582" i="23" s="1"/>
  <c r="C1581" i="23"/>
  <c r="D1581" i="23" s="1"/>
  <c r="C1580" i="23"/>
  <c r="D1580" i="23" s="1"/>
  <c r="C1579" i="23"/>
  <c r="D1579" i="23" s="1"/>
  <c r="C1578" i="23"/>
  <c r="D1578" i="23" s="1"/>
  <c r="C1577" i="23"/>
  <c r="D1577" i="23" s="1"/>
  <c r="C1576" i="23"/>
  <c r="D1576" i="23" s="1"/>
  <c r="C1575" i="23"/>
  <c r="D1575" i="23" s="1"/>
  <c r="C1574" i="23"/>
  <c r="D1574" i="23" s="1"/>
  <c r="C1573" i="23"/>
  <c r="D1573" i="23" s="1"/>
  <c r="C1572" i="23"/>
  <c r="D1572" i="23" s="1"/>
  <c r="C1571" i="23"/>
  <c r="D1571" i="23" s="1"/>
  <c r="C1570" i="23"/>
  <c r="D1570" i="23" s="1"/>
  <c r="C1569" i="23"/>
  <c r="D1569" i="23" s="1"/>
  <c r="C1568" i="23"/>
  <c r="D1568" i="23" s="1"/>
  <c r="C1567" i="23"/>
  <c r="D1567" i="23" s="1"/>
  <c r="C1566" i="23"/>
  <c r="D1566" i="23" s="1"/>
  <c r="C1565" i="23"/>
  <c r="D1565" i="23" s="1"/>
  <c r="C1564" i="23"/>
  <c r="D1564" i="23" s="1"/>
  <c r="C1563" i="23"/>
  <c r="D1563" i="23" s="1"/>
  <c r="C1562" i="23"/>
  <c r="D1562" i="23" s="1"/>
  <c r="C1561" i="23"/>
  <c r="D1561" i="23" s="1"/>
  <c r="C1560" i="23"/>
  <c r="D1560" i="23" s="1"/>
  <c r="C1559" i="23"/>
  <c r="D1559" i="23" s="1"/>
  <c r="C1558" i="23"/>
  <c r="D1558" i="23" s="1"/>
  <c r="C1557" i="23"/>
  <c r="D1557" i="23" s="1"/>
  <c r="C1556" i="23"/>
  <c r="D1556" i="23" s="1"/>
  <c r="C1555" i="23"/>
  <c r="D1555" i="23" s="1"/>
  <c r="C1554" i="23"/>
  <c r="D1554" i="23" s="1"/>
  <c r="C1553" i="23"/>
  <c r="D1553" i="23" s="1"/>
  <c r="C1552" i="23"/>
  <c r="D1552" i="23" s="1"/>
  <c r="C1551" i="23"/>
  <c r="D1551" i="23" s="1"/>
  <c r="C1550" i="23"/>
  <c r="D1550" i="23" s="1"/>
  <c r="C1549" i="23"/>
  <c r="D1549" i="23" s="1"/>
  <c r="C1548" i="23"/>
  <c r="D1548" i="23" s="1"/>
  <c r="C1547" i="23"/>
  <c r="D1547" i="23" s="1"/>
  <c r="C1546" i="23"/>
  <c r="D1546" i="23" s="1"/>
  <c r="C1545" i="23"/>
  <c r="D1545" i="23" s="1"/>
  <c r="F1472" i="23"/>
  <c r="G1472" i="23" s="1"/>
  <c r="F1471" i="23"/>
  <c r="G1471" i="23" s="1"/>
  <c r="F1470" i="23"/>
  <c r="G1470" i="23" s="1"/>
  <c r="F1469" i="23"/>
  <c r="G1469" i="23" s="1"/>
  <c r="F1468" i="23"/>
  <c r="G1468" i="23" s="1"/>
  <c r="F1467" i="23"/>
  <c r="G1467" i="23" s="1"/>
  <c r="F1466" i="23"/>
  <c r="G1466" i="23" s="1"/>
  <c r="F1465" i="23"/>
  <c r="G1465" i="23" s="1"/>
  <c r="F1464" i="23"/>
  <c r="G1464" i="23" s="1"/>
  <c r="F1463" i="23"/>
  <c r="G1463" i="23" s="1"/>
  <c r="F1462" i="23"/>
  <c r="G1462" i="23" s="1"/>
  <c r="F1461" i="23"/>
  <c r="G1461" i="23" s="1"/>
  <c r="F1460" i="23"/>
  <c r="G1460" i="23" s="1"/>
  <c r="F1459" i="23"/>
  <c r="G1459" i="23" s="1"/>
  <c r="F1458" i="23"/>
  <c r="G1458" i="23" s="1"/>
  <c r="F1457" i="23"/>
  <c r="G1457" i="23" s="1"/>
  <c r="F1456" i="23"/>
  <c r="G1456" i="23" s="1"/>
  <c r="F1455" i="23"/>
  <c r="G1455" i="23" s="1"/>
  <c r="F1454" i="23"/>
  <c r="G1454" i="23" s="1"/>
  <c r="F1453" i="23"/>
  <c r="G1453" i="23" s="1"/>
  <c r="F1452" i="23"/>
  <c r="G1452" i="23" s="1"/>
  <c r="F1451" i="23"/>
  <c r="G1451" i="23" s="1"/>
  <c r="F1450" i="23"/>
  <c r="G1450" i="23" s="1"/>
  <c r="F1449" i="23"/>
  <c r="G1449" i="23" s="1"/>
  <c r="F1448" i="23"/>
  <c r="G1448" i="23" s="1"/>
  <c r="F1447" i="23"/>
  <c r="G1447" i="23" s="1"/>
  <c r="F1446" i="23"/>
  <c r="G1446" i="23" s="1"/>
  <c r="F1445" i="23"/>
  <c r="G1445" i="23" s="1"/>
  <c r="F1444" i="23"/>
  <c r="G1444" i="23" s="1"/>
  <c r="F1443" i="23"/>
  <c r="G1443" i="23" s="1"/>
  <c r="F1442" i="23"/>
  <c r="G1442" i="23" s="1"/>
  <c r="F1441" i="23"/>
  <c r="G1441" i="23" s="1"/>
  <c r="F1440" i="23"/>
  <c r="G1440" i="23" s="1"/>
  <c r="C1489" i="23"/>
  <c r="D1489" i="23" s="1"/>
  <c r="C1488" i="23"/>
  <c r="D1488" i="23" s="1"/>
  <c r="C1487" i="23"/>
  <c r="D1487" i="23" s="1"/>
  <c r="C1486" i="23"/>
  <c r="D1486" i="23" s="1"/>
  <c r="C1485" i="23"/>
  <c r="D1485" i="23" s="1"/>
  <c r="C1484" i="23"/>
  <c r="D1484" i="23" s="1"/>
  <c r="C1483" i="23"/>
  <c r="D1483" i="23" s="1"/>
  <c r="C1482" i="23"/>
  <c r="D1482" i="23" s="1"/>
  <c r="C1481" i="23"/>
  <c r="D1481" i="23" s="1"/>
  <c r="C1480" i="23"/>
  <c r="D1480" i="23" s="1"/>
  <c r="C1479" i="23"/>
  <c r="D1479" i="23" s="1"/>
  <c r="C1478" i="23"/>
  <c r="D1478" i="23" s="1"/>
  <c r="C1477" i="23"/>
  <c r="D1477" i="23" s="1"/>
  <c r="C1476" i="23"/>
  <c r="D1476" i="23" s="1"/>
  <c r="C1475" i="23"/>
  <c r="D1475" i="23" s="1"/>
  <c r="C1474" i="23"/>
  <c r="D1474" i="23" s="1"/>
  <c r="C1473" i="23"/>
  <c r="D1473" i="23" s="1"/>
  <c r="C1472" i="23"/>
  <c r="D1472" i="23" s="1"/>
  <c r="C1471" i="23"/>
  <c r="D1471" i="23" s="1"/>
  <c r="C1470" i="23"/>
  <c r="D1470" i="23" s="1"/>
  <c r="C1469" i="23"/>
  <c r="D1469" i="23" s="1"/>
  <c r="C1468" i="23"/>
  <c r="D1468" i="23" s="1"/>
  <c r="C1467" i="23"/>
  <c r="D1467" i="23" s="1"/>
  <c r="C1466" i="23"/>
  <c r="D1466" i="23" s="1"/>
  <c r="C1465" i="23"/>
  <c r="D1465" i="23" s="1"/>
  <c r="C1464" i="23"/>
  <c r="D1464" i="23" s="1"/>
  <c r="C1463" i="23"/>
  <c r="D1463" i="23" s="1"/>
  <c r="C1462" i="23"/>
  <c r="D1462" i="23" s="1"/>
  <c r="C1461" i="23"/>
  <c r="D1461" i="23" s="1"/>
  <c r="C1460" i="23"/>
  <c r="D1460" i="23" s="1"/>
  <c r="C1459" i="23"/>
  <c r="D1459" i="23" s="1"/>
  <c r="C1458" i="23"/>
  <c r="D1458" i="23" s="1"/>
  <c r="C1457" i="23"/>
  <c r="D1457" i="23" s="1"/>
  <c r="C1456" i="23"/>
  <c r="D1456" i="23" s="1"/>
  <c r="C1455" i="23"/>
  <c r="D1455" i="23" s="1"/>
  <c r="C1454" i="23"/>
  <c r="D1454" i="23" s="1"/>
  <c r="C1453" i="23"/>
  <c r="D1453" i="23" s="1"/>
  <c r="C1452" i="23"/>
  <c r="D1452" i="23" s="1"/>
  <c r="C1451" i="23"/>
  <c r="D1451" i="23" s="1"/>
  <c r="C1450" i="23"/>
  <c r="D1450" i="23" s="1"/>
  <c r="C1449" i="23"/>
  <c r="D1449" i="23" s="1"/>
  <c r="C1448" i="23"/>
  <c r="D1448" i="23" s="1"/>
  <c r="C1447" i="23"/>
  <c r="D1447" i="23" s="1"/>
  <c r="C1446" i="23"/>
  <c r="D1446" i="23" s="1"/>
  <c r="C1445" i="23"/>
  <c r="D1445" i="23" s="1"/>
  <c r="C1444" i="23"/>
  <c r="D1444" i="23" s="1"/>
  <c r="C1443" i="23"/>
  <c r="D1443" i="23" s="1"/>
  <c r="C1442" i="23"/>
  <c r="D1442" i="23" s="1"/>
  <c r="C1441" i="23"/>
  <c r="D1441" i="23" s="1"/>
  <c r="C1440" i="23"/>
  <c r="D1440" i="23" s="1"/>
  <c r="L1450" i="23" l="1"/>
  <c r="D2476" i="32" s="1"/>
  <c r="C1439" i="23"/>
  <c r="D1439" i="23" s="1"/>
  <c r="C1544" i="23"/>
  <c r="D1544" i="23" s="1"/>
  <c r="C1493" i="23"/>
  <c r="D1493" i="23" s="1"/>
  <c r="F1439" i="23"/>
  <c r="G1439" i="23" s="1"/>
  <c r="C550" i="23" l="1"/>
  <c r="D550" i="23" s="1"/>
  <c r="C595" i="23"/>
  <c r="D595" i="23" s="1"/>
  <c r="I387" i="23"/>
  <c r="J387" i="23" s="1"/>
  <c r="K387" i="23" s="1"/>
  <c r="C81" i="23"/>
  <c r="H476" i="23"/>
  <c r="H478" i="23"/>
  <c r="H479" i="23"/>
  <c r="H480" i="23"/>
  <c r="H481" i="23"/>
  <c r="H482" i="23"/>
  <c r="H483" i="23"/>
  <c r="H484" i="23"/>
  <c r="H487" i="23"/>
  <c r="H489" i="23"/>
  <c r="H491" i="23"/>
  <c r="H492" i="23"/>
  <c r="H494" i="23"/>
  <c r="H496" i="23"/>
  <c r="H497" i="23"/>
  <c r="H500" i="23"/>
  <c r="H503" i="23"/>
  <c r="H504" i="23"/>
  <c r="H505" i="23"/>
  <c r="H506" i="23"/>
  <c r="H507" i="23"/>
  <c r="H511" i="23"/>
  <c r="H513" i="23"/>
  <c r="H514" i="23"/>
  <c r="H515" i="23"/>
  <c r="H516" i="23"/>
  <c r="H517" i="23"/>
  <c r="H518" i="23"/>
  <c r="H519" i="23"/>
  <c r="H522" i="23"/>
  <c r="H523" i="23"/>
  <c r="H524" i="23"/>
  <c r="H525" i="23"/>
  <c r="H526" i="23"/>
  <c r="H530" i="23"/>
  <c r="H532" i="23"/>
  <c r="H533" i="23"/>
  <c r="H534" i="23"/>
  <c r="H535" i="23"/>
  <c r="H536" i="23"/>
  <c r="C272" i="23"/>
  <c r="C835" i="23"/>
  <c r="C826" i="23"/>
  <c r="C934" i="23"/>
  <c r="D934" i="23" s="1"/>
  <c r="C936" i="23"/>
  <c r="D936" i="23" s="1"/>
  <c r="H820" i="23"/>
  <c r="H823" i="23"/>
  <c r="H824" i="23"/>
  <c r="H825" i="23"/>
  <c r="H826" i="23"/>
  <c r="H828" i="23"/>
  <c r="H829" i="23"/>
  <c r="H830" i="23"/>
  <c r="H831" i="23"/>
  <c r="H832" i="23"/>
  <c r="H833" i="23"/>
  <c r="H835" i="23"/>
  <c r="H837" i="23"/>
  <c r="H839" i="23"/>
  <c r="H840" i="23"/>
  <c r="H841" i="23"/>
  <c r="H842" i="23"/>
  <c r="H843" i="23"/>
  <c r="H844" i="23"/>
  <c r="H846" i="23"/>
  <c r="H847" i="23"/>
  <c r="H848" i="23"/>
  <c r="H850" i="23"/>
  <c r="H851" i="23"/>
  <c r="H852" i="23"/>
  <c r="H853" i="23"/>
  <c r="H854" i="23"/>
  <c r="H855" i="23"/>
  <c r="H857" i="23"/>
  <c r="H858" i="23"/>
  <c r="H859" i="23"/>
  <c r="H860" i="23"/>
  <c r="H862" i="23"/>
  <c r="H863" i="23"/>
  <c r="H864" i="23"/>
  <c r="H866" i="23"/>
  <c r="H867" i="23"/>
  <c r="H868" i="23"/>
  <c r="H870" i="23"/>
  <c r="H871" i="23"/>
  <c r="H872" i="23"/>
  <c r="H873" i="23"/>
  <c r="H874" i="23"/>
  <c r="H875" i="23"/>
  <c r="H876" i="23"/>
  <c r="H877" i="23"/>
  <c r="H878" i="23"/>
  <c r="H879" i="23"/>
  <c r="H880" i="23"/>
  <c r="H881" i="23"/>
  <c r="H882" i="23"/>
  <c r="H883" i="23"/>
  <c r="H884" i="23"/>
  <c r="H885" i="23"/>
  <c r="H886" i="23"/>
  <c r="H887" i="23"/>
  <c r="H888" i="23"/>
  <c r="H889" i="23"/>
  <c r="H890" i="23"/>
  <c r="H891" i="23"/>
  <c r="H892" i="23"/>
  <c r="H893" i="23"/>
  <c r="H894" i="23"/>
  <c r="H895" i="23"/>
  <c r="H896" i="23"/>
  <c r="H897" i="23"/>
  <c r="H898" i="23"/>
  <c r="H899" i="23"/>
  <c r="H900" i="23"/>
  <c r="H901" i="23"/>
  <c r="H902" i="23"/>
  <c r="H903" i="23"/>
  <c r="H904" i="23"/>
  <c r="H905" i="23"/>
  <c r="H906" i="23"/>
  <c r="H907" i="23"/>
  <c r="H908" i="23"/>
  <c r="H909" i="23"/>
  <c r="H910" i="23"/>
  <c r="H911" i="23"/>
  <c r="H912" i="23"/>
  <c r="H913" i="23"/>
  <c r="H914" i="23"/>
  <c r="H915" i="23"/>
  <c r="H916" i="23"/>
  <c r="H917" i="23"/>
  <c r="H918" i="23"/>
  <c r="H919" i="23"/>
  <c r="H920" i="23"/>
  <c r="H921" i="23"/>
  <c r="H922" i="23"/>
  <c r="H923" i="23"/>
  <c r="H924" i="23"/>
  <c r="H925" i="23"/>
  <c r="H926" i="23"/>
  <c r="H927" i="23"/>
  <c r="H928" i="23"/>
  <c r="H929" i="23"/>
  <c r="H930" i="23"/>
  <c r="H931" i="23"/>
  <c r="H932" i="23"/>
  <c r="H933" i="23"/>
  <c r="H934" i="23"/>
  <c r="H935" i="23"/>
  <c r="H936" i="23"/>
  <c r="H819" i="23"/>
  <c r="C2684" i="23"/>
  <c r="D2684" i="23" s="1"/>
  <c r="E2684" i="23" s="1"/>
  <c r="C810" i="23"/>
  <c r="D810" i="23" s="1"/>
  <c r="H1374" i="23"/>
  <c r="H1426" i="23"/>
  <c r="H1427" i="23"/>
  <c r="H1428" i="23"/>
  <c r="H1429" i="23"/>
  <c r="H1430" i="23"/>
  <c r="H1431" i="23"/>
  <c r="H1432" i="23"/>
  <c r="H1433" i="23"/>
  <c r="H1434" i="23"/>
  <c r="H1435" i="23"/>
  <c r="H1436" i="23"/>
  <c r="H1437" i="23"/>
  <c r="H1438" i="23"/>
  <c r="H1408" i="23"/>
  <c r="H1409" i="23"/>
  <c r="H1410" i="23"/>
  <c r="H1411" i="23"/>
  <c r="H1412" i="23"/>
  <c r="H1413" i="23"/>
  <c r="H1414" i="23"/>
  <c r="H1415" i="23"/>
  <c r="H1416" i="23"/>
  <c r="H1417" i="23"/>
  <c r="H1418" i="23"/>
  <c r="H1419" i="23"/>
  <c r="H1420" i="23"/>
  <c r="H1421" i="23"/>
  <c r="H1422" i="23"/>
  <c r="H1423" i="23"/>
  <c r="H1424" i="23"/>
  <c r="H1425" i="23"/>
  <c r="H1386" i="23"/>
  <c r="H1387" i="23"/>
  <c r="H1388" i="23"/>
  <c r="H1389" i="23"/>
  <c r="H1390" i="23"/>
  <c r="H1392" i="23"/>
  <c r="H1393" i="23"/>
  <c r="H1394" i="23"/>
  <c r="H1395" i="23"/>
  <c r="H1396" i="23"/>
  <c r="H1397" i="23"/>
  <c r="H1398" i="23"/>
  <c r="H1399" i="23"/>
  <c r="H1400" i="23"/>
  <c r="H1401" i="23"/>
  <c r="H1402" i="23"/>
  <c r="H1403" i="23"/>
  <c r="H1404" i="23"/>
  <c r="H1405" i="23"/>
  <c r="H1406" i="23"/>
  <c r="H1407" i="23"/>
  <c r="H1368" i="23"/>
  <c r="H1369" i="23"/>
  <c r="H1370" i="23"/>
  <c r="H1371" i="23"/>
  <c r="H1372" i="23"/>
  <c r="H1375" i="23"/>
  <c r="H1376" i="23"/>
  <c r="H1378" i="23"/>
  <c r="H1379" i="23"/>
  <c r="H1380" i="23"/>
  <c r="H1381" i="23"/>
  <c r="H1382" i="23"/>
  <c r="H1383" i="23"/>
  <c r="H1384" i="23"/>
  <c r="H1385" i="23"/>
  <c r="H1367" i="23"/>
  <c r="H1327" i="23"/>
  <c r="H1328" i="23"/>
  <c r="H1329" i="23"/>
  <c r="H1330" i="23"/>
  <c r="H1331" i="23"/>
  <c r="H1332" i="23"/>
  <c r="H1333" i="23"/>
  <c r="H1334" i="23"/>
  <c r="C1326" i="23"/>
  <c r="H1326" i="23"/>
  <c r="C1354" i="23"/>
  <c r="C1355" i="23"/>
  <c r="C1356" i="23"/>
  <c r="C1357" i="23"/>
  <c r="C1358" i="23"/>
  <c r="C1359" i="23"/>
  <c r="C1360" i="23"/>
  <c r="C1361" i="23"/>
  <c r="C1362" i="23"/>
  <c r="C1363" i="23"/>
  <c r="C1364" i="23"/>
  <c r="C1365" i="23"/>
  <c r="C1327" i="23"/>
  <c r="C1328" i="23"/>
  <c r="C1329" i="23"/>
  <c r="C1330" i="23"/>
  <c r="C1331" i="23"/>
  <c r="C1332" i="23"/>
  <c r="C1333" i="23"/>
  <c r="C1334" i="23"/>
  <c r="C1335" i="23"/>
  <c r="C1336" i="23"/>
  <c r="C1337" i="23"/>
  <c r="C1338" i="23"/>
  <c r="C1339" i="23"/>
  <c r="C1340" i="23"/>
  <c r="C1341" i="23"/>
  <c r="C1342" i="23"/>
  <c r="C1343" i="23"/>
  <c r="C1344" i="23"/>
  <c r="C1345" i="23"/>
  <c r="C1346" i="23"/>
  <c r="C1347" i="23"/>
  <c r="C1348" i="23"/>
  <c r="C1349" i="23"/>
  <c r="C1350" i="23"/>
  <c r="C1351" i="23"/>
  <c r="C1352" i="23"/>
  <c r="C1353" i="23"/>
  <c r="H1354" i="23"/>
  <c r="H1355" i="23"/>
  <c r="H1356" i="23"/>
  <c r="H1357" i="23"/>
  <c r="H1358" i="23"/>
  <c r="H1359" i="23"/>
  <c r="H1360" i="23"/>
  <c r="H1361" i="23"/>
  <c r="H1362" i="23"/>
  <c r="H1363" i="23"/>
  <c r="H1364" i="23"/>
  <c r="H1365" i="23"/>
  <c r="H1335" i="23"/>
  <c r="H1336" i="23"/>
  <c r="H1337" i="23"/>
  <c r="H1338" i="23"/>
  <c r="H1339" i="23"/>
  <c r="H1340" i="23"/>
  <c r="H1341" i="23"/>
  <c r="H1342" i="23"/>
  <c r="H1343" i="23"/>
  <c r="H1344" i="23"/>
  <c r="H1345" i="23"/>
  <c r="H1346" i="23"/>
  <c r="H1347" i="23"/>
  <c r="H1348" i="23"/>
  <c r="H1349" i="23"/>
  <c r="H1351" i="23"/>
  <c r="H1352" i="23"/>
  <c r="H1353" i="23"/>
  <c r="C1318" i="23"/>
  <c r="C1319" i="23"/>
  <c r="C1320" i="23"/>
  <c r="C1321" i="23"/>
  <c r="C1322" i="23"/>
  <c r="C1323" i="23"/>
  <c r="C1324" i="23"/>
  <c r="C1230" i="23"/>
  <c r="C1231" i="23"/>
  <c r="C1232" i="23"/>
  <c r="C1233" i="23"/>
  <c r="H1230" i="23"/>
  <c r="H1231" i="23"/>
  <c r="H1232" i="23"/>
  <c r="H1233" i="23"/>
  <c r="C1229" i="23"/>
  <c r="H1229" i="23"/>
  <c r="H1222" i="23"/>
  <c r="H1223" i="23"/>
  <c r="H1224" i="23"/>
  <c r="H1225" i="23"/>
  <c r="H1226" i="23"/>
  <c r="H1227" i="23"/>
  <c r="C1221" i="23"/>
  <c r="H1221" i="23"/>
  <c r="C1283" i="23"/>
  <c r="C1284" i="23"/>
  <c r="C1285" i="23"/>
  <c r="C1286" i="23"/>
  <c r="C1287" i="23"/>
  <c r="C1288" i="23"/>
  <c r="C1289" i="23"/>
  <c r="C1290" i="23"/>
  <c r="C1291" i="23"/>
  <c r="C1292" i="23"/>
  <c r="C1293" i="23"/>
  <c r="C1294" i="23"/>
  <c r="C1295" i="23"/>
  <c r="C1296" i="23"/>
  <c r="C1297" i="23"/>
  <c r="C1298" i="23"/>
  <c r="C1299" i="23"/>
  <c r="C1300" i="23"/>
  <c r="C1301" i="23"/>
  <c r="C1302" i="23"/>
  <c r="C1303" i="23"/>
  <c r="C1304" i="23"/>
  <c r="C1305" i="23"/>
  <c r="C1306" i="23"/>
  <c r="C1307" i="23"/>
  <c r="C1308" i="23"/>
  <c r="C1309" i="23"/>
  <c r="C1310" i="23"/>
  <c r="C1311" i="23"/>
  <c r="C1312" i="23"/>
  <c r="C1313" i="23"/>
  <c r="C1314" i="23"/>
  <c r="C1315" i="23"/>
  <c r="C1316" i="23"/>
  <c r="H1283" i="23"/>
  <c r="H1284" i="23"/>
  <c r="H1285" i="23"/>
  <c r="H1286" i="23"/>
  <c r="H1287" i="23"/>
  <c r="H1288" i="23"/>
  <c r="H1289" i="23"/>
  <c r="H1290" i="23"/>
  <c r="H1291" i="23"/>
  <c r="H1292" i="23"/>
  <c r="H1293" i="23"/>
  <c r="H1294" i="23"/>
  <c r="H1295" i="23"/>
  <c r="H1296" i="23"/>
  <c r="H1297" i="23"/>
  <c r="H1298" i="23"/>
  <c r="H1299" i="23"/>
  <c r="H1300" i="23"/>
  <c r="H1301" i="23"/>
  <c r="H1302" i="23"/>
  <c r="H1303" i="23"/>
  <c r="H1304" i="23"/>
  <c r="H1305" i="23"/>
  <c r="H1306" i="23"/>
  <c r="H1307" i="23"/>
  <c r="H1308" i="23"/>
  <c r="H1309" i="23"/>
  <c r="H1310" i="23"/>
  <c r="H1311" i="23"/>
  <c r="H1312" i="23"/>
  <c r="H1313" i="23"/>
  <c r="H1314" i="23"/>
  <c r="H1315" i="23"/>
  <c r="H1316" i="23"/>
  <c r="C1265" i="23"/>
  <c r="C1266" i="23"/>
  <c r="C1267" i="23"/>
  <c r="C1268" i="23"/>
  <c r="C1269" i="23"/>
  <c r="C1270" i="23"/>
  <c r="C1271" i="23"/>
  <c r="C1272" i="23"/>
  <c r="C1273" i="23"/>
  <c r="C1274" i="23"/>
  <c r="C1275" i="23"/>
  <c r="C1276" i="23"/>
  <c r="C1277" i="23"/>
  <c r="C1278" i="23"/>
  <c r="C1279" i="23"/>
  <c r="C1280" i="23"/>
  <c r="C1281" i="23"/>
  <c r="C1282" i="23"/>
  <c r="H1265" i="23"/>
  <c r="H1266" i="23"/>
  <c r="H1267" i="23"/>
  <c r="H1268" i="23"/>
  <c r="H1269" i="23"/>
  <c r="H1270" i="23"/>
  <c r="H1271" i="23"/>
  <c r="H1272" i="23"/>
  <c r="H1273" i="23"/>
  <c r="H1274" i="23"/>
  <c r="H1275" i="23"/>
  <c r="H1276" i="23"/>
  <c r="H1277" i="23"/>
  <c r="H1278" i="23"/>
  <c r="H1279" i="23"/>
  <c r="H1280" i="23"/>
  <c r="H1281" i="23"/>
  <c r="H1282" i="23"/>
  <c r="C1242" i="23"/>
  <c r="C1243" i="23"/>
  <c r="C1244" i="23"/>
  <c r="C1245" i="23"/>
  <c r="C1246" i="23"/>
  <c r="C1247" i="23"/>
  <c r="C1248" i="23"/>
  <c r="C1249" i="23"/>
  <c r="C1250" i="23"/>
  <c r="C1251" i="23"/>
  <c r="C1252" i="23"/>
  <c r="C1253" i="23"/>
  <c r="C1254" i="23"/>
  <c r="C1255" i="23"/>
  <c r="C1256" i="23"/>
  <c r="C1257" i="23"/>
  <c r="C1258" i="23"/>
  <c r="C1259" i="23"/>
  <c r="C1260" i="23"/>
  <c r="C1261" i="23"/>
  <c r="C1262" i="23"/>
  <c r="C1263" i="23"/>
  <c r="C1264" i="23"/>
  <c r="H1242" i="23"/>
  <c r="H1243" i="23"/>
  <c r="H1244" i="23"/>
  <c r="H1245" i="23"/>
  <c r="H1246" i="23"/>
  <c r="H1247" i="23"/>
  <c r="H1248" i="23"/>
  <c r="H1249" i="23"/>
  <c r="H1250" i="23"/>
  <c r="H1251" i="23"/>
  <c r="H1252" i="23"/>
  <c r="H1253" i="23"/>
  <c r="H1254" i="23"/>
  <c r="H1255" i="23"/>
  <c r="H1256" i="23"/>
  <c r="H1257" i="23"/>
  <c r="H1258" i="23"/>
  <c r="H1259" i="23"/>
  <c r="H1260" i="23"/>
  <c r="H1261" i="23"/>
  <c r="H1262" i="23"/>
  <c r="H1263" i="23"/>
  <c r="H1264" i="23"/>
  <c r="C1222" i="23"/>
  <c r="C1223" i="23"/>
  <c r="C1224" i="23"/>
  <c r="C1225" i="23"/>
  <c r="C1226" i="23"/>
  <c r="C1227" i="23"/>
  <c r="C1228" i="23"/>
  <c r="C1234" i="23"/>
  <c r="C1235" i="23"/>
  <c r="C1236" i="23"/>
  <c r="C1237" i="23"/>
  <c r="C1238" i="23"/>
  <c r="C1239" i="23"/>
  <c r="C1240" i="23"/>
  <c r="C1241" i="23"/>
  <c r="H1234" i="23"/>
  <c r="H1235" i="23"/>
  <c r="H1236" i="23"/>
  <c r="H1237" i="23"/>
  <c r="H1238" i="23"/>
  <c r="H1239" i="23"/>
  <c r="H1240" i="23"/>
  <c r="C1094" i="23"/>
  <c r="C1095" i="23"/>
  <c r="C1096" i="23"/>
  <c r="H1094" i="23"/>
  <c r="H1095" i="23"/>
  <c r="H1096" i="23"/>
  <c r="C1073" i="23"/>
  <c r="C1074" i="23"/>
  <c r="C1075" i="23"/>
  <c r="C1076" i="23"/>
  <c r="C1077" i="23"/>
  <c r="C1078" i="23"/>
  <c r="C1079" i="23"/>
  <c r="C1080" i="23"/>
  <c r="C1081" i="23"/>
  <c r="C1082" i="23"/>
  <c r="C1083" i="23"/>
  <c r="C1084" i="23"/>
  <c r="C1085" i="23"/>
  <c r="C1086" i="23"/>
  <c r="C1087" i="23"/>
  <c r="C1088" i="23"/>
  <c r="C1089" i="23"/>
  <c r="C1090" i="23"/>
  <c r="C1091" i="23"/>
  <c r="C1092" i="23"/>
  <c r="C1093" i="23"/>
  <c r="H1073" i="23"/>
  <c r="H1074" i="23"/>
  <c r="H1075" i="23"/>
  <c r="H1076" i="23"/>
  <c r="H1077" i="23"/>
  <c r="H1078" i="23"/>
  <c r="H1079" i="23"/>
  <c r="H1080" i="23"/>
  <c r="H1081" i="23"/>
  <c r="H1082" i="23"/>
  <c r="H1083" i="23"/>
  <c r="H1084" i="23"/>
  <c r="H1085" i="23"/>
  <c r="H1086" i="23"/>
  <c r="H1087" i="23"/>
  <c r="H1088" i="23"/>
  <c r="H1089" i="23"/>
  <c r="H1090" i="23"/>
  <c r="H1091" i="23"/>
  <c r="H1092" i="23"/>
  <c r="H1093" i="23"/>
  <c r="C1072" i="23"/>
  <c r="H1072" i="23"/>
  <c r="C1097" i="23"/>
  <c r="C1098" i="23"/>
  <c r="C1099" i="23"/>
  <c r="C1100" i="23"/>
  <c r="C1101" i="23"/>
  <c r="C1102" i="23"/>
  <c r="C1103" i="23"/>
  <c r="C1104" i="23"/>
  <c r="C1105" i="23"/>
  <c r="C1106" i="23"/>
  <c r="C1107" i="23"/>
  <c r="C1108" i="23"/>
  <c r="C1109" i="23"/>
  <c r="C1110" i="23"/>
  <c r="C1111" i="23"/>
  <c r="C1112" i="23"/>
  <c r="C1113" i="23"/>
  <c r="C1114" i="23"/>
  <c r="C1115" i="23"/>
  <c r="C1116" i="23"/>
  <c r="C1117" i="23"/>
  <c r="C1118" i="23"/>
  <c r="C1119" i="23"/>
  <c r="C1120" i="23"/>
  <c r="C1121" i="23"/>
  <c r="C1122" i="23"/>
  <c r="C1123" i="23"/>
  <c r="C1124" i="23"/>
  <c r="C1125" i="23"/>
  <c r="C1126" i="23"/>
  <c r="C1127" i="23"/>
  <c r="C1128" i="23"/>
  <c r="C1129" i="23"/>
  <c r="C1130" i="23"/>
  <c r="C1131" i="23"/>
  <c r="C1132" i="23"/>
  <c r="C1133" i="23"/>
  <c r="C1134" i="23"/>
  <c r="C1135" i="23"/>
  <c r="C1136" i="23"/>
  <c r="C1137" i="23"/>
  <c r="C1138" i="23"/>
  <c r="C1139" i="23"/>
  <c r="C1140" i="23"/>
  <c r="C1141" i="23"/>
  <c r="C1142" i="23"/>
  <c r="C1143" i="23"/>
  <c r="C1144" i="23"/>
  <c r="C1145" i="23"/>
  <c r="C1146" i="23"/>
  <c r="C1147" i="23"/>
  <c r="C1148" i="23"/>
  <c r="C1149" i="23"/>
  <c r="C1150" i="23"/>
  <c r="C1151" i="23"/>
  <c r="C1152" i="23"/>
  <c r="C1153" i="23"/>
  <c r="C1154" i="23"/>
  <c r="C1155" i="23"/>
  <c r="C1156" i="23"/>
  <c r="D1156" i="23" s="1"/>
  <c r="C1157" i="23"/>
  <c r="C1158" i="23"/>
  <c r="C1159" i="23"/>
  <c r="C1160" i="23"/>
  <c r="C1161" i="23"/>
  <c r="C1162" i="23"/>
  <c r="C1163" i="23"/>
  <c r="C1164" i="23"/>
  <c r="C1165" i="23"/>
  <c r="C1166" i="23"/>
  <c r="C1167" i="23"/>
  <c r="C1168" i="23"/>
  <c r="C1169" i="23"/>
  <c r="C1170" i="23"/>
  <c r="C1171" i="23"/>
  <c r="C1172" i="23"/>
  <c r="C1173" i="23"/>
  <c r="C1174" i="23"/>
  <c r="C1175" i="23"/>
  <c r="C1176" i="23"/>
  <c r="C1177" i="23"/>
  <c r="C1178" i="23"/>
  <c r="C1179" i="23"/>
  <c r="C1180" i="23"/>
  <c r="C1181" i="23"/>
  <c r="C1182" i="23"/>
  <c r="C1183" i="23"/>
  <c r="C1184" i="23"/>
  <c r="C1185" i="23"/>
  <c r="C1186" i="23"/>
  <c r="C1187" i="23"/>
  <c r="C1188" i="23"/>
  <c r="C1189" i="23"/>
  <c r="C1190" i="23"/>
  <c r="C1191" i="23"/>
  <c r="C1192" i="23"/>
  <c r="C1193" i="23"/>
  <c r="C1194" i="23"/>
  <c r="C1195" i="23"/>
  <c r="C1196" i="23"/>
  <c r="C1197" i="23"/>
  <c r="C1198" i="23"/>
  <c r="C1199" i="23"/>
  <c r="C1200" i="23"/>
  <c r="C1201" i="23"/>
  <c r="C1202" i="23"/>
  <c r="C1203" i="23"/>
  <c r="C1204" i="23"/>
  <c r="C1205" i="23"/>
  <c r="C1206" i="23"/>
  <c r="C1207" i="23"/>
  <c r="C1208" i="23"/>
  <c r="C1209" i="23"/>
  <c r="C1210" i="23"/>
  <c r="C1211" i="23"/>
  <c r="C1212" i="23"/>
  <c r="C1213" i="23"/>
  <c r="C1214" i="23"/>
  <c r="C1215" i="23"/>
  <c r="C1216" i="23"/>
  <c r="C1217" i="23"/>
  <c r="C1218" i="23"/>
  <c r="C1219" i="23"/>
  <c r="H1097" i="23"/>
  <c r="H1098" i="23"/>
  <c r="H1099" i="23"/>
  <c r="H1100" i="23"/>
  <c r="H1101" i="23"/>
  <c r="H1102" i="23"/>
  <c r="H1103" i="23"/>
  <c r="H1104" i="23"/>
  <c r="H1106" i="23"/>
  <c r="H1107" i="23"/>
  <c r="H1108" i="23"/>
  <c r="H1109" i="23"/>
  <c r="H1110" i="23"/>
  <c r="H1111" i="23"/>
  <c r="H1112" i="23"/>
  <c r="H1113" i="23"/>
  <c r="H1114" i="23"/>
  <c r="H1115" i="23"/>
  <c r="H1116" i="23"/>
  <c r="H1117" i="23"/>
  <c r="H1118" i="23"/>
  <c r="H1119" i="23"/>
  <c r="H1120" i="23"/>
  <c r="H1121" i="23"/>
  <c r="H1122" i="23"/>
  <c r="H1123" i="23"/>
  <c r="H1124" i="23"/>
  <c r="H1125" i="23"/>
  <c r="H1126" i="23"/>
  <c r="H1127" i="23"/>
  <c r="H1128" i="23"/>
  <c r="H1129" i="23"/>
  <c r="H1130" i="23"/>
  <c r="H1131" i="23"/>
  <c r="H1132" i="23"/>
  <c r="H1133" i="23"/>
  <c r="H1134" i="23"/>
  <c r="H1135" i="23"/>
  <c r="H1136" i="23"/>
  <c r="H1137" i="23"/>
  <c r="H1138" i="23"/>
  <c r="H1139" i="23"/>
  <c r="H1140" i="23"/>
  <c r="H1141" i="23"/>
  <c r="H1142" i="23"/>
  <c r="H1143" i="23"/>
  <c r="H1144" i="23"/>
  <c r="H1145" i="23"/>
  <c r="H1146" i="23"/>
  <c r="H1147" i="23"/>
  <c r="H1148" i="23"/>
  <c r="H1149" i="23"/>
  <c r="H1150" i="23"/>
  <c r="H1151" i="23"/>
  <c r="H1152" i="23"/>
  <c r="H1153" i="23"/>
  <c r="H1154" i="23"/>
  <c r="H1155" i="23"/>
  <c r="H1156" i="23"/>
  <c r="H1157" i="23"/>
  <c r="H1158" i="23"/>
  <c r="H1159" i="23"/>
  <c r="H1160" i="23"/>
  <c r="H1161" i="23"/>
  <c r="H1162" i="23"/>
  <c r="H1163" i="23"/>
  <c r="H1164" i="23"/>
  <c r="H1165" i="23"/>
  <c r="H1166" i="23"/>
  <c r="H1167" i="23"/>
  <c r="H1168" i="23"/>
  <c r="H1169" i="23"/>
  <c r="H1170" i="23"/>
  <c r="H1171" i="23"/>
  <c r="H1172" i="23"/>
  <c r="H1173" i="23"/>
  <c r="H1174" i="23"/>
  <c r="H1175" i="23"/>
  <c r="H1176" i="23"/>
  <c r="H1177" i="23"/>
  <c r="H1178" i="23"/>
  <c r="H1179" i="23"/>
  <c r="H1180" i="23"/>
  <c r="H1181" i="23"/>
  <c r="H1182" i="23"/>
  <c r="H1183" i="23"/>
  <c r="H1184" i="23"/>
  <c r="H1185" i="23"/>
  <c r="H1186" i="23"/>
  <c r="H1187" i="23"/>
  <c r="H1188" i="23"/>
  <c r="H1189" i="23"/>
  <c r="H1190" i="23"/>
  <c r="H1191" i="23"/>
  <c r="H1192" i="23"/>
  <c r="H1193" i="23"/>
  <c r="H1194" i="23"/>
  <c r="H1195" i="23"/>
  <c r="H1196" i="23"/>
  <c r="H1197" i="23"/>
  <c r="H1198" i="23"/>
  <c r="H1199" i="23"/>
  <c r="H1200" i="23"/>
  <c r="H1201" i="23"/>
  <c r="H1202" i="23"/>
  <c r="H1203" i="23"/>
  <c r="H1204" i="23"/>
  <c r="H1205" i="23"/>
  <c r="H1206" i="23"/>
  <c r="H1207" i="23"/>
  <c r="H1208" i="23"/>
  <c r="H1209" i="23"/>
  <c r="H1210" i="23"/>
  <c r="H1211" i="23"/>
  <c r="H1212" i="23"/>
  <c r="H1213" i="23"/>
  <c r="H1214" i="23"/>
  <c r="H1215" i="23"/>
  <c r="H1216" i="23"/>
  <c r="H1217" i="23"/>
  <c r="H1218" i="23"/>
  <c r="H1219" i="23"/>
  <c r="C1047" i="23"/>
  <c r="D1047" i="23" s="1"/>
  <c r="C1048" i="23"/>
  <c r="D1048" i="23" s="1"/>
  <c r="C1049" i="23"/>
  <c r="D1049" i="23" s="1"/>
  <c r="C1050" i="23"/>
  <c r="D1050" i="23" s="1"/>
  <c r="C1051" i="23"/>
  <c r="D1051" i="23" s="1"/>
  <c r="C1052" i="23"/>
  <c r="D1052" i="23" s="1"/>
  <c r="C1053" i="23"/>
  <c r="D1053" i="23" s="1"/>
  <c r="C1054" i="23"/>
  <c r="D1054" i="23" s="1"/>
  <c r="C1055" i="23"/>
  <c r="D1055" i="23" s="1"/>
  <c r="C1056" i="23"/>
  <c r="D1056" i="23" s="1"/>
  <c r="C1057" i="23"/>
  <c r="D1057" i="23" s="1"/>
  <c r="C1046" i="23"/>
  <c r="D1046" i="23" s="1"/>
  <c r="C984" i="23"/>
  <c r="C985" i="23"/>
  <c r="C964" i="23"/>
  <c r="C965" i="23"/>
  <c r="C966" i="23"/>
  <c r="C967" i="23"/>
  <c r="C968" i="23"/>
  <c r="C969" i="23"/>
  <c r="C970" i="23"/>
  <c r="C971" i="23"/>
  <c r="C972" i="23"/>
  <c r="C973" i="23"/>
  <c r="C974" i="23"/>
  <c r="C975" i="23"/>
  <c r="C976" i="23"/>
  <c r="C977" i="23"/>
  <c r="C978" i="23"/>
  <c r="C979" i="23"/>
  <c r="C980" i="23"/>
  <c r="C981" i="23"/>
  <c r="C982" i="23"/>
  <c r="C983" i="23"/>
  <c r="C960" i="23"/>
  <c r="C961" i="23"/>
  <c r="C962" i="23"/>
  <c r="C963" i="23"/>
  <c r="C959" i="23"/>
  <c r="C993" i="23"/>
  <c r="C992" i="23"/>
  <c r="C990" i="23"/>
  <c r="C991" i="23"/>
  <c r="C989" i="23"/>
  <c r="C988" i="23"/>
  <c r="C987" i="23"/>
  <c r="C948" i="23"/>
  <c r="C946" i="23"/>
  <c r="C944" i="23"/>
  <c r="C943" i="23"/>
  <c r="C941" i="23"/>
  <c r="C793" i="23"/>
  <c r="C792" i="23"/>
  <c r="D792" i="23" s="1"/>
  <c r="C791" i="23"/>
  <c r="C790" i="23"/>
  <c r="D790" i="23" s="1"/>
  <c r="C789" i="23"/>
  <c r="C788" i="23"/>
  <c r="D788" i="23" s="1"/>
  <c r="C787" i="23"/>
  <c r="C785" i="23"/>
  <c r="C786" i="23"/>
  <c r="C783" i="23"/>
  <c r="D783" i="23" s="1"/>
  <c r="C784" i="23"/>
  <c r="C775" i="23"/>
  <c r="H775" i="23"/>
  <c r="C774" i="23"/>
  <c r="C765" i="23"/>
  <c r="C766" i="23"/>
  <c r="C767" i="23"/>
  <c r="C768" i="23"/>
  <c r="C769" i="23"/>
  <c r="C770" i="23"/>
  <c r="C771" i="23"/>
  <c r="C772" i="23"/>
  <c r="C773" i="23"/>
  <c r="C764" i="23"/>
  <c r="H765" i="23"/>
  <c r="H766" i="23"/>
  <c r="H767" i="23"/>
  <c r="H768" i="23"/>
  <c r="H769" i="23"/>
  <c r="H770" i="23"/>
  <c r="H771" i="23"/>
  <c r="H772" i="23"/>
  <c r="H764" i="23"/>
  <c r="C757" i="23"/>
  <c r="C758" i="23"/>
  <c r="C759" i="23"/>
  <c r="C760" i="23"/>
  <c r="C761" i="23"/>
  <c r="C762" i="23"/>
  <c r="C763" i="23"/>
  <c r="H757" i="23"/>
  <c r="H758" i="23"/>
  <c r="H759" i="23"/>
  <c r="H760" i="23"/>
  <c r="H761" i="23"/>
  <c r="H762" i="23"/>
  <c r="C756" i="23"/>
  <c r="H756" i="23"/>
  <c r="C744" i="23"/>
  <c r="C754" i="23"/>
  <c r="D754" i="23" s="1"/>
  <c r="C753" i="23"/>
  <c r="C743" i="23"/>
  <c r="C745" i="23"/>
  <c r="C746" i="23"/>
  <c r="C747" i="23"/>
  <c r="C748" i="23"/>
  <c r="C749" i="23"/>
  <c r="C750" i="23"/>
  <c r="C751" i="23"/>
  <c r="D751" i="23" s="1"/>
  <c r="C752" i="23"/>
  <c r="C742" i="23"/>
  <c r="C732" i="23"/>
  <c r="D732" i="23" s="1"/>
  <c r="C718" i="23"/>
  <c r="C719" i="23"/>
  <c r="C720" i="23"/>
  <c r="C721" i="23"/>
  <c r="C722" i="23"/>
  <c r="D722" i="23" s="1"/>
  <c r="C723" i="23"/>
  <c r="D723" i="23" s="1"/>
  <c r="C724" i="23"/>
  <c r="C725" i="23"/>
  <c r="C726" i="23"/>
  <c r="C727" i="23"/>
  <c r="D727" i="23" s="1"/>
  <c r="C728" i="23"/>
  <c r="C729" i="23"/>
  <c r="D729" i="23" s="1"/>
  <c r="C730" i="23"/>
  <c r="C731" i="23"/>
  <c r="H732" i="23"/>
  <c r="H718" i="23"/>
  <c r="H719" i="23"/>
  <c r="H720" i="23"/>
  <c r="H721" i="23"/>
  <c r="H722" i="23"/>
  <c r="H723" i="23"/>
  <c r="H724" i="23"/>
  <c r="H725" i="23"/>
  <c r="H726" i="23"/>
  <c r="H727" i="23"/>
  <c r="H728" i="23"/>
  <c r="H729" i="23"/>
  <c r="H730" i="23"/>
  <c r="C717" i="23"/>
  <c r="H717" i="23"/>
  <c r="H776" i="23"/>
  <c r="C776" i="23"/>
  <c r="C777" i="23"/>
  <c r="H778" i="23"/>
  <c r="C778" i="23"/>
  <c r="C779" i="23"/>
  <c r="H780" i="23"/>
  <c r="C780" i="23"/>
  <c r="H781" i="23"/>
  <c r="C781" i="23"/>
  <c r="H733" i="23"/>
  <c r="C733" i="23"/>
  <c r="H734" i="23"/>
  <c r="C734" i="23"/>
  <c r="D734" i="23" s="1"/>
  <c r="H735" i="23"/>
  <c r="C735" i="23"/>
  <c r="H736" i="23"/>
  <c r="C736" i="23"/>
  <c r="D736" i="23" s="1"/>
  <c r="H737" i="23"/>
  <c r="C737" i="23"/>
  <c r="D737" i="23" s="1"/>
  <c r="C738" i="23"/>
  <c r="H739" i="23"/>
  <c r="C739" i="23"/>
  <c r="D739" i="23" s="1"/>
  <c r="C740" i="23"/>
  <c r="C703" i="23"/>
  <c r="D703" i="23" s="1"/>
  <c r="C704" i="23"/>
  <c r="D704" i="23" s="1"/>
  <c r="C705" i="23"/>
  <c r="D705" i="23" s="1"/>
  <c r="C706" i="23"/>
  <c r="D706" i="23" s="1"/>
  <c r="C707" i="23"/>
  <c r="D707" i="23" s="1"/>
  <c r="C708" i="23"/>
  <c r="D708" i="23" s="1"/>
  <c r="C709" i="23"/>
  <c r="D709" i="23" s="1"/>
  <c r="H703" i="23"/>
  <c r="H704" i="23"/>
  <c r="H705" i="23"/>
  <c r="H706" i="23"/>
  <c r="H707" i="23"/>
  <c r="H708" i="23"/>
  <c r="H709" i="23"/>
  <c r="C702" i="23"/>
  <c r="D702" i="23" s="1"/>
  <c r="H702" i="23"/>
  <c r="C700" i="23"/>
  <c r="C698" i="23"/>
  <c r="C699" i="23"/>
  <c r="C697" i="23"/>
  <c r="C695" i="23"/>
  <c r="C696" i="23"/>
  <c r="D693" i="23"/>
  <c r="C692" i="23"/>
  <c r="D692" i="23" s="1"/>
  <c r="C690" i="23"/>
  <c r="D690" i="23" s="1"/>
  <c r="C689" i="23"/>
  <c r="D689" i="23" s="1"/>
  <c r="C688" i="23"/>
  <c r="D688" i="23" s="1"/>
  <c r="C687" i="23"/>
  <c r="D687" i="23" s="1"/>
  <c r="C685" i="23"/>
  <c r="D685" i="23" s="1"/>
  <c r="C686" i="23"/>
  <c r="D686" i="23" s="1"/>
  <c r="C667" i="23"/>
  <c r="D667" i="23" s="1"/>
  <c r="C668" i="23"/>
  <c r="D668" i="23" s="1"/>
  <c r="C669" i="23"/>
  <c r="D669" i="23" s="1"/>
  <c r="C670" i="23"/>
  <c r="D670" i="23" s="1"/>
  <c r="H667" i="23"/>
  <c r="H668" i="23"/>
  <c r="H669" i="23"/>
  <c r="H670" i="23"/>
  <c r="C666" i="23"/>
  <c r="D666" i="23" s="1"/>
  <c r="H666" i="23"/>
  <c r="C655" i="23"/>
  <c r="D655" i="23" s="1"/>
  <c r="H655" i="23"/>
  <c r="C652" i="23"/>
  <c r="D652" i="23" s="1"/>
  <c r="C653" i="23"/>
  <c r="D653" i="23" s="1"/>
  <c r="C654" i="23"/>
  <c r="D654" i="23" s="1"/>
  <c r="H652" i="23"/>
  <c r="H653" i="23"/>
  <c r="C651" i="23"/>
  <c r="D651" i="23" s="1"/>
  <c r="H651" i="23"/>
  <c r="C644" i="23"/>
  <c r="D644" i="23" s="1"/>
  <c r="C645" i="23"/>
  <c r="D645" i="23" s="1"/>
  <c r="C646" i="23"/>
  <c r="D646" i="23" s="1"/>
  <c r="C643" i="23"/>
  <c r="D643" i="23" s="1"/>
  <c r="H644" i="23"/>
  <c r="H645" i="23"/>
  <c r="H646" i="23"/>
  <c r="H643" i="23"/>
  <c r="C640" i="23"/>
  <c r="D640" i="23" s="1"/>
  <c r="C641" i="23"/>
  <c r="C639" i="23"/>
  <c r="D639" i="23" s="1"/>
  <c r="C638" i="23"/>
  <c r="D638" i="23" s="1"/>
  <c r="C631" i="23"/>
  <c r="D631" i="23" s="1"/>
  <c r="C632" i="23"/>
  <c r="D632" i="23" s="1"/>
  <c r="C633" i="23"/>
  <c r="D633" i="23" s="1"/>
  <c r="H631" i="23"/>
  <c r="H632" i="23"/>
  <c r="H633" i="23"/>
  <c r="C630" i="23"/>
  <c r="D630" i="23" s="1"/>
  <c r="H630" i="23"/>
  <c r="C617" i="23"/>
  <c r="D617" i="23" s="1"/>
  <c r="C618" i="23"/>
  <c r="D618" i="23" s="1"/>
  <c r="C619" i="23"/>
  <c r="D619" i="23" s="1"/>
  <c r="H617" i="23"/>
  <c r="H618" i="23"/>
  <c r="H619" i="23"/>
  <c r="C616" i="23"/>
  <c r="D616" i="23" s="1"/>
  <c r="H616" i="23"/>
  <c r="C608" i="23"/>
  <c r="D608" i="23" s="1"/>
  <c r="C609" i="23"/>
  <c r="D609" i="23" s="1"/>
  <c r="C610" i="23"/>
  <c r="D610" i="23" s="1"/>
  <c r="H608" i="23"/>
  <c r="H609" i="23"/>
  <c r="H610" i="23"/>
  <c r="C607" i="23"/>
  <c r="D607" i="23" s="1"/>
  <c r="H607" i="23"/>
  <c r="H710" i="23"/>
  <c r="C710" i="23"/>
  <c r="D710" i="23" s="1"/>
  <c r="H711" i="23"/>
  <c r="C711" i="23"/>
  <c r="D711" i="23" s="1"/>
  <c r="H712" i="23"/>
  <c r="C712" i="23"/>
  <c r="D712" i="23" s="1"/>
  <c r="H713" i="23"/>
  <c r="C713" i="23"/>
  <c r="D713" i="23" s="1"/>
  <c r="H714" i="23"/>
  <c r="C714" i="23"/>
  <c r="D714" i="23" s="1"/>
  <c r="H671" i="23"/>
  <c r="C671" i="23"/>
  <c r="D671" i="23" s="1"/>
  <c r="H672" i="23"/>
  <c r="C672" i="23"/>
  <c r="D672" i="23" s="1"/>
  <c r="H673" i="23"/>
  <c r="C673" i="23"/>
  <c r="D673" i="23" s="1"/>
  <c r="H674" i="23"/>
  <c r="C675" i="23"/>
  <c r="D675" i="23" s="1"/>
  <c r="H676" i="23"/>
  <c r="C676" i="23"/>
  <c r="D676" i="23" s="1"/>
  <c r="H677" i="23"/>
  <c r="C677" i="23"/>
  <c r="D677" i="23" s="1"/>
  <c r="H678" i="23"/>
  <c r="C678" i="23"/>
  <c r="D678" i="23" s="1"/>
  <c r="H679" i="23"/>
  <c r="C679" i="23"/>
  <c r="D679" i="23" s="1"/>
  <c r="C680" i="23"/>
  <c r="D680" i="23" s="1"/>
  <c r="H681" i="23"/>
  <c r="C681" i="23"/>
  <c r="D681" i="23" s="1"/>
  <c r="H682" i="23"/>
  <c r="C682" i="23"/>
  <c r="D682" i="23" s="1"/>
  <c r="C683" i="23"/>
  <c r="H656" i="23"/>
  <c r="C656" i="23"/>
  <c r="D656" i="23" s="1"/>
  <c r="H657" i="23"/>
  <c r="C657" i="23"/>
  <c r="D657" i="23" s="1"/>
  <c r="H658" i="23"/>
  <c r="C658" i="23"/>
  <c r="D658" i="23" s="1"/>
  <c r="H659" i="23"/>
  <c r="C659" i="23"/>
  <c r="D659" i="23" s="1"/>
  <c r="H660" i="23"/>
  <c r="C660" i="23"/>
  <c r="D660" i="23" s="1"/>
  <c r="H661" i="23"/>
  <c r="C661" i="23"/>
  <c r="D661" i="23" s="1"/>
  <c r="H662" i="23"/>
  <c r="C662" i="23"/>
  <c r="D662" i="23" s="1"/>
  <c r="H663" i="23"/>
  <c r="C663" i="23"/>
  <c r="D663" i="23" s="1"/>
  <c r="H664" i="23"/>
  <c r="C664" i="23"/>
  <c r="D664" i="23" s="1"/>
  <c r="H647" i="23"/>
  <c r="C647" i="23"/>
  <c r="D647" i="23" s="1"/>
  <c r="H648" i="23"/>
  <c r="C648" i="23"/>
  <c r="D648" i="23" s="1"/>
  <c r="H649" i="23"/>
  <c r="C649" i="23"/>
  <c r="D649" i="23" s="1"/>
  <c r="H634" i="23"/>
  <c r="C634" i="23"/>
  <c r="D634" i="23" s="1"/>
  <c r="H635" i="23"/>
  <c r="C635" i="23"/>
  <c r="D635" i="23" s="1"/>
  <c r="H636" i="23"/>
  <c r="C636" i="23"/>
  <c r="D636" i="23" s="1"/>
  <c r="H620" i="23"/>
  <c r="C620" i="23"/>
  <c r="D620" i="23" s="1"/>
  <c r="H621" i="23"/>
  <c r="C621" i="23"/>
  <c r="D621" i="23" s="1"/>
  <c r="H622" i="23"/>
  <c r="C622" i="23"/>
  <c r="D622" i="23" s="1"/>
  <c r="H623" i="23"/>
  <c r="C623" i="23"/>
  <c r="D623" i="23" s="1"/>
  <c r="H624" i="23"/>
  <c r="C624" i="23"/>
  <c r="D624" i="23" s="1"/>
  <c r="H625" i="23"/>
  <c r="C625" i="23"/>
  <c r="D625" i="23" s="1"/>
  <c r="H626" i="23"/>
  <c r="C626" i="23"/>
  <c r="D626" i="23" s="1"/>
  <c r="H627" i="23"/>
  <c r="C627" i="23"/>
  <c r="D627" i="23" s="1"/>
  <c r="H628" i="23"/>
  <c r="C628" i="23"/>
  <c r="D628" i="23" s="1"/>
  <c r="C611" i="23"/>
  <c r="D611" i="23" s="1"/>
  <c r="C612" i="23"/>
  <c r="D612" i="23" s="1"/>
  <c r="C613" i="23"/>
  <c r="D613" i="23" s="1"/>
  <c r="C614" i="23"/>
  <c r="D614" i="23" s="1"/>
  <c r="H611" i="23"/>
  <c r="H612" i="23"/>
  <c r="H613" i="23"/>
  <c r="H614" i="23"/>
  <c r="C604" i="23"/>
  <c r="C602" i="23"/>
  <c r="C603" i="23"/>
  <c r="C601" i="23"/>
  <c r="C597" i="23"/>
  <c r="C598" i="23"/>
  <c r="C599" i="23"/>
  <c r="C596" i="23"/>
  <c r="C594" i="23"/>
  <c r="C592" i="23"/>
  <c r="C588" i="23"/>
  <c r="C589" i="23"/>
  <c r="C591" i="23"/>
  <c r="C586" i="23"/>
  <c r="C584" i="23"/>
  <c r="C581" i="23"/>
  <c r="C579" i="23"/>
  <c r="C577" i="23"/>
  <c r="C575" i="23"/>
  <c r="C572" i="23"/>
  <c r="C573" i="23"/>
  <c r="C570" i="23"/>
  <c r="C569" i="23"/>
  <c r="C568" i="23"/>
  <c r="C566" i="23"/>
  <c r="C567" i="23"/>
  <c r="C564" i="23"/>
  <c r="C473" i="23"/>
  <c r="C474" i="23"/>
  <c r="C471" i="23"/>
  <c r="C472" i="23"/>
  <c r="C470" i="23"/>
  <c r="C469" i="23"/>
  <c r="C468" i="23"/>
  <c r="C467" i="23"/>
  <c r="C562" i="23"/>
  <c r="C560" i="23"/>
  <c r="C561" i="23"/>
  <c r="C557" i="23"/>
  <c r="C555" i="23"/>
  <c r="C553" i="23"/>
  <c r="C554" i="23"/>
  <c r="C549" i="23"/>
  <c r="C551" i="23"/>
  <c r="C552" i="23"/>
  <c r="C515" i="23"/>
  <c r="C514" i="23"/>
  <c r="C513" i="23"/>
  <c r="C511" i="23"/>
  <c r="C512" i="23"/>
  <c r="C507" i="23"/>
  <c r="C508" i="23"/>
  <c r="C509" i="23"/>
  <c r="C510" i="23"/>
  <c r="C506" i="23"/>
  <c r="C505" i="23"/>
  <c r="C504" i="23"/>
  <c r="C503" i="23"/>
  <c r="C500" i="23"/>
  <c r="C501" i="23"/>
  <c r="C502" i="23"/>
  <c r="C497" i="23"/>
  <c r="C498" i="23"/>
  <c r="C499" i="23"/>
  <c r="C496" i="23"/>
  <c r="C494" i="23"/>
  <c r="C495" i="23"/>
  <c r="C491" i="23"/>
  <c r="C489" i="23"/>
  <c r="C490" i="23"/>
  <c r="C487" i="23"/>
  <c r="C488" i="23"/>
  <c r="C480" i="23"/>
  <c r="C481" i="23"/>
  <c r="C482" i="23"/>
  <c r="C483" i="23"/>
  <c r="C484" i="23"/>
  <c r="C485" i="23"/>
  <c r="C479" i="23"/>
  <c r="C478" i="23"/>
  <c r="C476" i="23"/>
  <c r="C477" i="23"/>
  <c r="C492" i="23"/>
  <c r="C493" i="23"/>
  <c r="C516" i="23"/>
  <c r="C517" i="23"/>
  <c r="C518" i="23"/>
  <c r="C519" i="23"/>
  <c r="C520" i="23"/>
  <c r="C521" i="23"/>
  <c r="C522" i="23"/>
  <c r="C523" i="23"/>
  <c r="C524" i="23"/>
  <c r="C525" i="23"/>
  <c r="C526" i="23"/>
  <c r="C527" i="23"/>
  <c r="C528" i="23"/>
  <c r="C529" i="23"/>
  <c r="C530" i="23"/>
  <c r="C531" i="23"/>
  <c r="C532" i="23"/>
  <c r="C533" i="23"/>
  <c r="C534" i="23"/>
  <c r="C535" i="23"/>
  <c r="C536" i="23"/>
  <c r="C541" i="23"/>
  <c r="C542" i="23"/>
  <c r="C543" i="23"/>
  <c r="C544" i="23"/>
  <c r="C545" i="23"/>
  <c r="C546" i="23"/>
  <c r="C540" i="23"/>
  <c r="C538" i="23"/>
  <c r="C465" i="23"/>
  <c r="C466" i="23"/>
  <c r="C449" i="23"/>
  <c r="C450" i="23"/>
  <c r="C451" i="23"/>
  <c r="C452" i="23"/>
  <c r="C453" i="23"/>
  <c r="H449" i="23"/>
  <c r="H450" i="23"/>
  <c r="H451" i="23"/>
  <c r="H452" i="23"/>
  <c r="H453" i="23"/>
  <c r="C448" i="23"/>
  <c r="D448" i="23" s="1"/>
  <c r="H448" i="23"/>
  <c r="C454" i="23"/>
  <c r="C455" i="23"/>
  <c r="C456" i="23"/>
  <c r="C457" i="23"/>
  <c r="C458" i="23"/>
  <c r="C459" i="23"/>
  <c r="C460" i="23"/>
  <c r="C461" i="23"/>
  <c r="C462" i="23"/>
  <c r="H454" i="23"/>
  <c r="H455" i="23"/>
  <c r="H456" i="23"/>
  <c r="H457" i="23"/>
  <c r="H459" i="23"/>
  <c r="H460" i="23"/>
  <c r="H461" i="23"/>
  <c r="H462" i="23"/>
  <c r="C438" i="23"/>
  <c r="D438" i="23" s="1"/>
  <c r="C437" i="23"/>
  <c r="D437" i="23" s="1"/>
  <c r="C433" i="23"/>
  <c r="D433" i="23" s="1"/>
  <c r="C434" i="23"/>
  <c r="D434" i="23" s="1"/>
  <c r="C435" i="23"/>
  <c r="D435" i="23" s="1"/>
  <c r="C436" i="23"/>
  <c r="D436" i="23" s="1"/>
  <c r="H438" i="23"/>
  <c r="H437" i="23"/>
  <c r="H433" i="23"/>
  <c r="H434" i="23"/>
  <c r="H435" i="23"/>
  <c r="H432" i="23"/>
  <c r="C439" i="23"/>
  <c r="D439" i="23" s="1"/>
  <c r="C440" i="23"/>
  <c r="D440" i="23" s="1"/>
  <c r="C441" i="23"/>
  <c r="D441" i="23" s="1"/>
  <c r="H439" i="23"/>
  <c r="H440" i="23"/>
  <c r="H441" i="23"/>
  <c r="C408" i="23"/>
  <c r="D408" i="23" s="1"/>
  <c r="C407" i="23"/>
  <c r="D407" i="23" s="1"/>
  <c r="C425" i="23"/>
  <c r="D425" i="23" s="1"/>
  <c r="H425" i="23"/>
  <c r="C446" i="23"/>
  <c r="C445" i="23"/>
  <c r="C428" i="23"/>
  <c r="C429" i="23"/>
  <c r="C430" i="23"/>
  <c r="C397" i="23"/>
  <c r="D397" i="23" s="1"/>
  <c r="C398" i="23"/>
  <c r="D398" i="23" s="1"/>
  <c r="E399" i="23"/>
  <c r="C400" i="23"/>
  <c r="D400" i="23" s="1"/>
  <c r="C401" i="23"/>
  <c r="D401" i="23" s="1"/>
  <c r="C402" i="23"/>
  <c r="D402" i="23" s="1"/>
  <c r="C403" i="23"/>
  <c r="D403" i="23" s="1"/>
  <c r="C404" i="23"/>
  <c r="D404" i="23" s="1"/>
  <c r="H397" i="23"/>
  <c r="H398" i="23"/>
  <c r="H399" i="23"/>
  <c r="H400" i="23"/>
  <c r="H401" i="23"/>
  <c r="H402" i="23"/>
  <c r="H403" i="23"/>
  <c r="C396" i="23"/>
  <c r="D396" i="23" s="1"/>
  <c r="H396" i="23"/>
  <c r="C405" i="23"/>
  <c r="D405" i="23" s="1"/>
  <c r="C406" i="23"/>
  <c r="D406" i="23" s="1"/>
  <c r="C409" i="23"/>
  <c r="D409" i="23" s="1"/>
  <c r="C410" i="23"/>
  <c r="D410" i="23" s="1"/>
  <c r="C411" i="23"/>
  <c r="D411" i="23" s="1"/>
  <c r="C412" i="23"/>
  <c r="D412" i="23" s="1"/>
  <c r="C413" i="23"/>
  <c r="D413" i="23" s="1"/>
  <c r="C414" i="23"/>
  <c r="D414" i="23" s="1"/>
  <c r="C415" i="23"/>
  <c r="D415" i="23" s="1"/>
  <c r="C416" i="23"/>
  <c r="D416" i="23" s="1"/>
  <c r="C417" i="23"/>
  <c r="D417" i="23" s="1"/>
  <c r="C418" i="23"/>
  <c r="D418" i="23" s="1"/>
  <c r="C419" i="23"/>
  <c r="D419" i="23" s="1"/>
  <c r="C420" i="23"/>
  <c r="D420" i="23" s="1"/>
  <c r="C421" i="23"/>
  <c r="D421" i="23" s="1"/>
  <c r="C422" i="23"/>
  <c r="D422" i="23" s="1"/>
  <c r="C423" i="23"/>
  <c r="D423" i="23" s="1"/>
  <c r="C424" i="23"/>
  <c r="D424" i="23" s="1"/>
  <c r="H405" i="23"/>
  <c r="H406" i="23"/>
  <c r="H407" i="23"/>
  <c r="H409" i="23"/>
  <c r="H410" i="23"/>
  <c r="H411" i="23"/>
  <c r="H412" i="23"/>
  <c r="H413" i="23"/>
  <c r="H414" i="23"/>
  <c r="H415" i="23"/>
  <c r="H416" i="23"/>
  <c r="H417" i="23"/>
  <c r="H418" i="23"/>
  <c r="H419" i="23"/>
  <c r="H420" i="23"/>
  <c r="H421" i="23"/>
  <c r="H422" i="23"/>
  <c r="H423" i="23"/>
  <c r="H424" i="23"/>
  <c r="H426" i="23"/>
  <c r="C391" i="23"/>
  <c r="C392" i="23"/>
  <c r="C389" i="23"/>
  <c r="C387" i="23"/>
  <c r="C388" i="23"/>
  <c r="C386" i="23"/>
  <c r="C384" i="23"/>
  <c r="C382" i="23"/>
  <c r="C361" i="23"/>
  <c r="D361" i="23" s="1"/>
  <c r="C362" i="23"/>
  <c r="D362" i="23" s="1"/>
  <c r="C363" i="23"/>
  <c r="D363" i="23" s="1"/>
  <c r="C364" i="23"/>
  <c r="D364" i="23" s="1"/>
  <c r="C365" i="23"/>
  <c r="D365" i="23" s="1"/>
  <c r="H361" i="23"/>
  <c r="H362" i="23"/>
  <c r="H363" i="23"/>
  <c r="H364" i="23"/>
  <c r="H365" i="23"/>
  <c r="C360" i="23"/>
  <c r="D360" i="23" s="1"/>
  <c r="H360" i="23"/>
  <c r="C366" i="23"/>
  <c r="D366" i="23" s="1"/>
  <c r="C367" i="23"/>
  <c r="D367" i="23" s="1"/>
  <c r="C368" i="23"/>
  <c r="D368" i="23" s="1"/>
  <c r="C369" i="23"/>
  <c r="D369" i="23" s="1"/>
  <c r="C370" i="23"/>
  <c r="D370" i="23" s="1"/>
  <c r="C371" i="23"/>
  <c r="D371" i="23" s="1"/>
  <c r="C372" i="23"/>
  <c r="D372" i="23" s="1"/>
  <c r="C373" i="23"/>
  <c r="D373" i="23" s="1"/>
  <c r="C374" i="23"/>
  <c r="D374" i="23" s="1"/>
  <c r="C375" i="23"/>
  <c r="D375" i="23" s="1"/>
  <c r="C376" i="23"/>
  <c r="D376" i="23" s="1"/>
  <c r="C377" i="23"/>
  <c r="D377" i="23" s="1"/>
  <c r="C378" i="23"/>
  <c r="D378" i="23" s="1"/>
  <c r="C379" i="23"/>
  <c r="D379" i="23" s="1"/>
  <c r="C380" i="23"/>
  <c r="D380" i="23" s="1"/>
  <c r="H366" i="23"/>
  <c r="H367" i="23"/>
  <c r="H368" i="23"/>
  <c r="H370" i="23"/>
  <c r="H371" i="23"/>
  <c r="H372" i="23"/>
  <c r="H373" i="23"/>
  <c r="H374" i="23"/>
  <c r="H375" i="23"/>
  <c r="H376" i="23"/>
  <c r="H377" i="23"/>
  <c r="H378" i="23"/>
  <c r="H379" i="23"/>
  <c r="H380" i="23"/>
  <c r="C356" i="23"/>
  <c r="C357" i="23"/>
  <c r="C349" i="23"/>
  <c r="C346" i="23"/>
  <c r="C347" i="23"/>
  <c r="C342" i="23"/>
  <c r="C341" i="23"/>
  <c r="C339" i="23"/>
  <c r="C340" i="23"/>
  <c r="C335" i="23"/>
  <c r="C336" i="23"/>
  <c r="C337" i="23"/>
  <c r="C338" i="23"/>
  <c r="C333" i="23"/>
  <c r="C334" i="23"/>
  <c r="C331" i="23"/>
  <c r="C328" i="23"/>
  <c r="C329" i="23"/>
  <c r="C330" i="23"/>
  <c r="C326" i="23"/>
  <c r="C327" i="23"/>
  <c r="C324" i="23"/>
  <c r="C325" i="23"/>
  <c r="C321" i="23"/>
  <c r="C320" i="23"/>
  <c r="C319" i="23"/>
  <c r="C317" i="23"/>
  <c r="C316" i="23"/>
  <c r="C315" i="23"/>
  <c r="C314" i="23"/>
  <c r="C311" i="23"/>
  <c r="C312" i="23"/>
  <c r="C313" i="23"/>
  <c r="C308" i="23"/>
  <c r="C309" i="23"/>
  <c r="C307" i="23"/>
  <c r="C305" i="23"/>
  <c r="C304" i="23"/>
  <c r="C303" i="23"/>
  <c r="C300" i="23"/>
  <c r="C301" i="23"/>
  <c r="C302" i="23"/>
  <c r="C299" i="23"/>
  <c r="C298" i="23"/>
  <c r="C296" i="23"/>
  <c r="C294" i="23"/>
  <c r="C293" i="23"/>
  <c r="C292" i="23"/>
  <c r="C285" i="23"/>
  <c r="C286" i="23"/>
  <c r="C287" i="23"/>
  <c r="C288" i="23"/>
  <c r="C289" i="23"/>
  <c r="C290" i="23"/>
  <c r="C281" i="23"/>
  <c r="C282" i="23"/>
  <c r="C283" i="23"/>
  <c r="C280" i="23"/>
  <c r="C279" i="23"/>
  <c r="C275" i="23"/>
  <c r="C276" i="23"/>
  <c r="C277" i="23"/>
  <c r="C278" i="23"/>
  <c r="C273" i="23"/>
  <c r="C274" i="23"/>
  <c r="C268" i="23"/>
  <c r="C269" i="23"/>
  <c r="C266" i="23"/>
  <c r="C265" i="23"/>
  <c r="C262" i="23"/>
  <c r="C263" i="23"/>
  <c r="C264" i="23"/>
  <c r="C261" i="23"/>
  <c r="C260" i="23"/>
  <c r="C259" i="23"/>
  <c r="C258" i="23"/>
  <c r="C257" i="23"/>
  <c r="C256" i="23"/>
  <c r="C255" i="23"/>
  <c r="C254" i="23"/>
  <c r="C253" i="23"/>
  <c r="C251" i="23"/>
  <c r="C248" i="23"/>
  <c r="C249" i="23"/>
  <c r="C250" i="23"/>
  <c r="C245" i="23"/>
  <c r="C244" i="23"/>
  <c r="C243" i="23"/>
  <c r="C241" i="23"/>
  <c r="C240" i="23"/>
  <c r="C238" i="23"/>
  <c r="C233" i="23"/>
  <c r="C234" i="23"/>
  <c r="C235" i="23"/>
  <c r="C231" i="23"/>
  <c r="C228" i="23"/>
  <c r="C229" i="23"/>
  <c r="C230" i="23"/>
  <c r="C226" i="23"/>
  <c r="C227" i="23"/>
  <c r="C223" i="23"/>
  <c r="C224" i="23"/>
  <c r="C225" i="23"/>
  <c r="C221" i="23"/>
  <c r="C218" i="23"/>
  <c r="C219" i="23"/>
  <c r="C217" i="23"/>
  <c r="C215" i="23"/>
  <c r="C216" i="23"/>
  <c r="C212" i="23"/>
  <c r="C213" i="23"/>
  <c r="C210" i="23"/>
  <c r="C211" i="23"/>
  <c r="C208" i="23"/>
  <c r="C209" i="23"/>
  <c r="C206" i="23"/>
  <c r="C207" i="23"/>
  <c r="C203" i="23"/>
  <c r="C202" i="23"/>
  <c r="C201" i="23"/>
  <c r="C200" i="23"/>
  <c r="C197" i="23"/>
  <c r="C198" i="23"/>
  <c r="C195" i="23"/>
  <c r="C196" i="23"/>
  <c r="C192" i="23"/>
  <c r="C193" i="23"/>
  <c r="C194" i="23"/>
  <c r="C190" i="23"/>
  <c r="C187" i="23"/>
  <c r="C188" i="23"/>
  <c r="C189" i="23"/>
  <c r="C184" i="23"/>
  <c r="C185" i="23"/>
  <c r="C182" i="23"/>
  <c r="C183" i="23"/>
  <c r="C164" i="23"/>
  <c r="C165" i="23"/>
  <c r="C166" i="23"/>
  <c r="C178" i="23"/>
  <c r="C177" i="23"/>
  <c r="C175" i="23"/>
  <c r="C176" i="23"/>
  <c r="C171" i="23"/>
  <c r="C172" i="23"/>
  <c r="C173" i="23"/>
  <c r="C174" i="23"/>
  <c r="C170" i="23"/>
  <c r="C169" i="23"/>
  <c r="C167" i="23"/>
  <c r="C168" i="23"/>
  <c r="C159" i="23"/>
  <c r="C158" i="23"/>
  <c r="C157" i="23"/>
  <c r="C156" i="23"/>
  <c r="C155" i="23"/>
  <c r="C154" i="23"/>
  <c r="C152" i="23"/>
  <c r="C153" i="23"/>
  <c r="C151" i="23"/>
  <c r="C146" i="23"/>
  <c r="D146" i="23" s="1"/>
  <c r="C143" i="23"/>
  <c r="D143" i="23" s="1"/>
  <c r="C141" i="23"/>
  <c r="C138" i="23"/>
  <c r="C139" i="23"/>
  <c r="C140" i="23"/>
  <c r="C135" i="23"/>
  <c r="C136" i="23"/>
  <c r="C131" i="23"/>
  <c r="C132" i="23"/>
  <c r="C133" i="23"/>
  <c r="C134" i="23"/>
  <c r="C128" i="23"/>
  <c r="C129" i="23"/>
  <c r="C125" i="23"/>
  <c r="C126" i="23"/>
  <c r="C127" i="23"/>
  <c r="C121" i="23"/>
  <c r="C122" i="23"/>
  <c r="C123" i="23"/>
  <c r="C124" i="23"/>
  <c r="C119" i="23"/>
  <c r="C120" i="23"/>
  <c r="C117" i="23"/>
  <c r="C115" i="23"/>
  <c r="C116" i="23"/>
  <c r="C113" i="23"/>
  <c r="C110" i="23"/>
  <c r="C111" i="23"/>
  <c r="C112" i="23"/>
  <c r="C109" i="23"/>
  <c r="C106" i="23"/>
  <c r="C107" i="23"/>
  <c r="C102" i="23"/>
  <c r="C99" i="23"/>
  <c r="C100" i="23"/>
  <c r="C97" i="23"/>
  <c r="C93" i="23"/>
  <c r="C94" i="23"/>
  <c r="C95" i="23"/>
  <c r="C96" i="23"/>
  <c r="C92" i="23"/>
  <c r="C90" i="23"/>
  <c r="C88" i="23"/>
  <c r="C87" i="23"/>
  <c r="C86" i="23"/>
  <c r="C85" i="23"/>
  <c r="C84" i="23"/>
  <c r="C83" i="23"/>
  <c r="C80" i="23"/>
  <c r="C82" i="23"/>
  <c r="C76" i="23"/>
  <c r="C77" i="23"/>
  <c r="C74" i="23"/>
  <c r="C75" i="23"/>
  <c r="C73" i="23"/>
  <c r="C69" i="23"/>
  <c r="C70" i="23"/>
  <c r="C71" i="23"/>
  <c r="C68" i="23"/>
  <c r="C67" i="23"/>
  <c r="C65" i="23"/>
  <c r="C66" i="23"/>
  <c r="C63" i="23"/>
  <c r="C64" i="23"/>
  <c r="C59" i="23"/>
  <c r="C60" i="23"/>
  <c r="C61" i="23"/>
  <c r="C62" i="23"/>
  <c r="C57" i="23"/>
  <c r="C56" i="23"/>
  <c r="C55" i="23"/>
  <c r="C54" i="23"/>
  <c r="C52" i="23"/>
  <c r="C53" i="23"/>
  <c r="C50" i="23"/>
  <c r="C48" i="23"/>
  <c r="C49" i="23"/>
  <c r="C47" i="23"/>
  <c r="C46" i="23"/>
  <c r="C44" i="23"/>
  <c r="C43" i="23"/>
  <c r="C39" i="23"/>
  <c r="C40" i="23"/>
  <c r="C41" i="23"/>
  <c r="C3" i="23"/>
  <c r="C4" i="23"/>
  <c r="C34" i="23"/>
  <c r="C35" i="23"/>
  <c r="C36" i="23"/>
  <c r="C31" i="23"/>
  <c r="C32" i="23"/>
  <c r="D32" i="23" s="1"/>
  <c r="C28" i="23"/>
  <c r="C29" i="23"/>
  <c r="C30" i="23"/>
  <c r="C24" i="23"/>
  <c r="C25" i="23"/>
  <c r="C26" i="23"/>
  <c r="C22" i="23"/>
  <c r="C20" i="23"/>
  <c r="C19" i="23"/>
  <c r="C18" i="23"/>
  <c r="C16" i="23"/>
  <c r="C17" i="23"/>
  <c r="C15" i="23"/>
  <c r="C14" i="23"/>
  <c r="C11" i="23"/>
  <c r="C12" i="23"/>
  <c r="C13" i="23"/>
  <c r="C9" i="23"/>
  <c r="C10" i="23"/>
  <c r="C7" i="23"/>
  <c r="C5" i="23"/>
  <c r="C6" i="23"/>
  <c r="E1438" i="23"/>
  <c r="F1438" i="23" s="1"/>
  <c r="D1236" i="32" s="1"/>
  <c r="C1437" i="23"/>
  <c r="C1436" i="23"/>
  <c r="C1435" i="23"/>
  <c r="C1434" i="23"/>
  <c r="C1433" i="23"/>
  <c r="C1432" i="23"/>
  <c r="C1431" i="23"/>
  <c r="C1430" i="23"/>
  <c r="C1429" i="23"/>
  <c r="C1428" i="23"/>
  <c r="C1427" i="23"/>
  <c r="C1426" i="23"/>
  <c r="C1425" i="23"/>
  <c r="C1424" i="23"/>
  <c r="C1423" i="23"/>
  <c r="C1422" i="23"/>
  <c r="C1421" i="23"/>
  <c r="C1420" i="23"/>
  <c r="C1419" i="23"/>
  <c r="C1418" i="23"/>
  <c r="C1417" i="23"/>
  <c r="C1416" i="23"/>
  <c r="C1415" i="23"/>
  <c r="C1414" i="23"/>
  <c r="C1413" i="23"/>
  <c r="C1412" i="23"/>
  <c r="C1411" i="23"/>
  <c r="C1410" i="23"/>
  <c r="C1409" i="23"/>
  <c r="C1408" i="23"/>
  <c r="C1407" i="23"/>
  <c r="C1406" i="23"/>
  <c r="C1405" i="23"/>
  <c r="C1404" i="23"/>
  <c r="C1403" i="23"/>
  <c r="C1402" i="23"/>
  <c r="C1401" i="23"/>
  <c r="C1400" i="23"/>
  <c r="C1399" i="23"/>
  <c r="C1398" i="23"/>
  <c r="C1397" i="23"/>
  <c r="C1396" i="23"/>
  <c r="C1395" i="23"/>
  <c r="C1394" i="23"/>
  <c r="C1393" i="23"/>
  <c r="C1392" i="23"/>
  <c r="C1389" i="23"/>
  <c r="C1388" i="23"/>
  <c r="C1387" i="23"/>
  <c r="C1386" i="23"/>
  <c r="C1385" i="23"/>
  <c r="C1384" i="23"/>
  <c r="C1383" i="23"/>
  <c r="C1382" i="23"/>
  <c r="C1381" i="23"/>
  <c r="C1380" i="23"/>
  <c r="C1379" i="23"/>
  <c r="C1378" i="23"/>
  <c r="C1375" i="23"/>
  <c r="C1374" i="23"/>
  <c r="C1371" i="23"/>
  <c r="C1370" i="23"/>
  <c r="C1369" i="23"/>
  <c r="C1368" i="23"/>
  <c r="C1367" i="23"/>
  <c r="C1044" i="23"/>
  <c r="C1042" i="23"/>
  <c r="C1041" i="23"/>
  <c r="C1040" i="23"/>
  <c r="C1039" i="23"/>
  <c r="C1038" i="23"/>
  <c r="C1037" i="23"/>
  <c r="C1036" i="23"/>
  <c r="C1035" i="23"/>
  <c r="C1034" i="23"/>
  <c r="C1033" i="23"/>
  <c r="C1032" i="23"/>
  <c r="C1031" i="23"/>
  <c r="C1030" i="23"/>
  <c r="C1029" i="23"/>
  <c r="C1028" i="23"/>
  <c r="C1027" i="23"/>
  <c r="C1026" i="23"/>
  <c r="C1025" i="23"/>
  <c r="C1024" i="23"/>
  <c r="C1023" i="23"/>
  <c r="C1022" i="23"/>
  <c r="C1021" i="23"/>
  <c r="C1020" i="23"/>
  <c r="C1018" i="23"/>
  <c r="C1017" i="23"/>
  <c r="C1016" i="23"/>
  <c r="C1015" i="23"/>
  <c r="C1014" i="23"/>
  <c r="C1013" i="23"/>
  <c r="C1012" i="23"/>
  <c r="C1011" i="23"/>
  <c r="C1010" i="23"/>
  <c r="C1009" i="23"/>
  <c r="C1008" i="23"/>
  <c r="C1007" i="23"/>
  <c r="C1006" i="23"/>
  <c r="C1005" i="23"/>
  <c r="C1004" i="23"/>
  <c r="C1003" i="23"/>
  <c r="C1002" i="23"/>
  <c r="C1001" i="23"/>
  <c r="C1000" i="23"/>
  <c r="C999" i="23"/>
  <c r="C998" i="23"/>
  <c r="C997" i="23"/>
  <c r="C996" i="23"/>
  <c r="C956" i="23"/>
  <c r="C955" i="23"/>
  <c r="J885" i="23"/>
  <c r="C866" i="23"/>
  <c r="C863" i="23"/>
  <c r="D863" i="23" s="1"/>
  <c r="C862" i="23"/>
  <c r="C859" i="23"/>
  <c r="C858" i="23"/>
  <c r="C857" i="23"/>
  <c r="C854" i="23"/>
  <c r="C853" i="23"/>
  <c r="C851" i="23"/>
  <c r="D851" i="23" s="1"/>
  <c r="J875" i="23"/>
  <c r="C847" i="23"/>
  <c r="C846" i="23"/>
  <c r="C843" i="23"/>
  <c r="E843" i="23" s="1"/>
  <c r="F843" i="23" s="1"/>
  <c r="C842" i="23"/>
  <c r="C841" i="23"/>
  <c r="C840" i="23"/>
  <c r="C839" i="23"/>
  <c r="C832" i="23"/>
  <c r="C831" i="23"/>
  <c r="C830" i="23"/>
  <c r="C829" i="23"/>
  <c r="C828" i="23"/>
  <c r="C825" i="23"/>
  <c r="C824" i="23"/>
  <c r="C819" i="23"/>
  <c r="C811" i="23"/>
  <c r="C806" i="23"/>
  <c r="C805" i="23"/>
  <c r="C804" i="23"/>
  <c r="C800" i="23"/>
  <c r="C798" i="23"/>
  <c r="C796" i="23"/>
  <c r="C1391" i="23"/>
  <c r="C1390" i="23"/>
  <c r="C1377" i="23"/>
  <c r="C1376" i="23"/>
  <c r="C1373" i="23"/>
  <c r="C1372" i="23"/>
  <c r="C820" i="23"/>
  <c r="C815" i="23"/>
  <c r="C816" i="23"/>
  <c r="C817" i="23"/>
  <c r="C802" i="23"/>
  <c r="C801" i="23"/>
  <c r="C486" i="23"/>
  <c r="C42" i="23"/>
  <c r="C432" i="23"/>
  <c r="D432" i="23" s="1"/>
  <c r="C2690" i="23"/>
  <c r="D2690" i="23" s="1"/>
  <c r="E2690" i="23" s="1"/>
  <c r="D860" i="32" s="1"/>
  <c r="C2689" i="23"/>
  <c r="D2689" i="23" s="1"/>
  <c r="E2689" i="23" s="1"/>
  <c r="C2688" i="23"/>
  <c r="D2688" i="23" s="1"/>
  <c r="E2688" i="23" s="1"/>
  <c r="D48" i="32" s="1"/>
  <c r="C2687" i="23"/>
  <c r="D2687" i="23" s="1"/>
  <c r="E2687" i="23" s="1"/>
  <c r="C2686" i="23"/>
  <c r="D2686" i="23" s="1"/>
  <c r="E2686" i="23" s="1"/>
  <c r="C2685" i="23"/>
  <c r="D2685" i="23" s="1"/>
  <c r="E2685" i="23" s="1"/>
  <c r="D729" i="32" s="1"/>
  <c r="D801" i="23" l="1"/>
  <c r="E801" i="23" s="1"/>
  <c r="D817" i="23"/>
  <c r="E817" i="23" s="1"/>
  <c r="D1372" i="23"/>
  <c r="E1372" i="23" s="1"/>
  <c r="D1376" i="23"/>
  <c r="E1376" i="23" s="1"/>
  <c r="D796" i="23"/>
  <c r="E796" i="23" s="1"/>
  <c r="F796" i="23" s="1"/>
  <c r="D800" i="23"/>
  <c r="E800" i="23" s="1"/>
  <c r="F800" i="23" s="1"/>
  <c r="D811" i="23"/>
  <c r="E811" i="23" s="1"/>
  <c r="F811" i="23" s="1"/>
  <c r="D824" i="23"/>
  <c r="E824" i="23" s="1"/>
  <c r="F824" i="23" s="1"/>
  <c r="D830" i="23"/>
  <c r="E830" i="23" s="1"/>
  <c r="F830" i="23" s="1"/>
  <c r="I830" i="23" s="1"/>
  <c r="D840" i="23"/>
  <c r="E840" i="23" s="1"/>
  <c r="F840" i="23" s="1"/>
  <c r="D857" i="23"/>
  <c r="E857" i="23" s="1"/>
  <c r="F857" i="23" s="1"/>
  <c r="D486" i="23"/>
  <c r="E486" i="23" s="1"/>
  <c r="D802" i="23"/>
  <c r="E802" i="23" s="1"/>
  <c r="D816" i="23"/>
  <c r="E816" i="23" s="1"/>
  <c r="D820" i="23"/>
  <c r="E820" i="23" s="1"/>
  <c r="F820" i="23" s="1"/>
  <c r="D1373" i="23"/>
  <c r="E1373" i="23" s="1"/>
  <c r="D1377" i="23"/>
  <c r="E1377" i="23" s="1"/>
  <c r="F1376" i="23" s="1"/>
  <c r="D1176" i="32" s="1"/>
  <c r="D1391" i="23"/>
  <c r="E1391" i="23" s="1"/>
  <c r="D798" i="23"/>
  <c r="E798" i="23" s="1"/>
  <c r="F798" i="23" s="1"/>
  <c r="D804" i="23"/>
  <c r="E804" i="23" s="1"/>
  <c r="F804" i="23" s="1"/>
  <c r="D806" i="23"/>
  <c r="E806" i="23" s="1"/>
  <c r="F806" i="23" s="1"/>
  <c r="D819" i="23"/>
  <c r="E819" i="23" s="1"/>
  <c r="F819" i="23" s="1"/>
  <c r="J881" i="23" s="1"/>
  <c r="D825" i="23"/>
  <c r="E825" i="23" s="1"/>
  <c r="F825" i="23" s="1"/>
  <c r="D829" i="23"/>
  <c r="E829" i="23" s="1"/>
  <c r="F829" i="23" s="1"/>
  <c r="D831" i="23"/>
  <c r="E831" i="23" s="1"/>
  <c r="F831" i="23" s="1"/>
  <c r="I831" i="23" s="1"/>
  <c r="D839" i="23"/>
  <c r="E839" i="23" s="1"/>
  <c r="F839" i="23" s="1"/>
  <c r="I839" i="23" s="1"/>
  <c r="D841" i="23"/>
  <c r="E841" i="23" s="1"/>
  <c r="F841" i="23" s="1"/>
  <c r="D847" i="23"/>
  <c r="E847" i="23" s="1"/>
  <c r="F847" i="23" s="1"/>
  <c r="D854" i="23"/>
  <c r="E854" i="23" s="1"/>
  <c r="F854" i="23" s="1"/>
  <c r="D858" i="23"/>
  <c r="E858" i="23" s="1"/>
  <c r="F858" i="23" s="1"/>
  <c r="I858" i="23" s="1"/>
  <c r="D862" i="23"/>
  <c r="E862" i="23" s="1"/>
  <c r="F862" i="23" s="1"/>
  <c r="D866" i="23"/>
  <c r="E866" i="23" s="1"/>
  <c r="F866" i="23" s="1"/>
  <c r="D955" i="23"/>
  <c r="E955" i="23" s="1"/>
  <c r="F955" i="23" s="1"/>
  <c r="D996" i="23"/>
  <c r="E996" i="23" s="1"/>
  <c r="F996" i="23" s="1"/>
  <c r="D809" i="32" s="1"/>
  <c r="D998" i="23"/>
  <c r="E998" i="23" s="1"/>
  <c r="F998" i="23" s="1"/>
  <c r="D811" i="32" s="1"/>
  <c r="D1000" i="23"/>
  <c r="E1000" i="23" s="1"/>
  <c r="F1000" i="23" s="1"/>
  <c r="D813" i="32" s="1"/>
  <c r="D1002" i="23"/>
  <c r="E1002" i="23" s="1"/>
  <c r="F1002" i="23" s="1"/>
  <c r="D815" i="32" s="1"/>
  <c r="D1004" i="23"/>
  <c r="E1004" i="23" s="1"/>
  <c r="F1004" i="23" s="1"/>
  <c r="D817" i="32" s="1"/>
  <c r="D1006" i="23"/>
  <c r="E1006" i="23" s="1"/>
  <c r="F1006" i="23" s="1"/>
  <c r="D819" i="32" s="1"/>
  <c r="D1008" i="23"/>
  <c r="E1008" i="23" s="1"/>
  <c r="F1008" i="23" s="1"/>
  <c r="D821" i="32" s="1"/>
  <c r="D1010" i="23"/>
  <c r="E1010" i="23" s="1"/>
  <c r="F1010" i="23" s="1"/>
  <c r="D823" i="32" s="1"/>
  <c r="D1012" i="23"/>
  <c r="E1012" i="23" s="1"/>
  <c r="F1012" i="23" s="1"/>
  <c r="D825" i="32" s="1"/>
  <c r="D1014" i="23"/>
  <c r="E1014" i="23" s="1"/>
  <c r="F1014" i="23" s="1"/>
  <c r="D827" i="32" s="1"/>
  <c r="D1016" i="23"/>
  <c r="E1016" i="23" s="1"/>
  <c r="F1016" i="23" s="1"/>
  <c r="D829" i="32" s="1"/>
  <c r="D1018" i="23"/>
  <c r="E1018" i="23" s="1"/>
  <c r="F1018" i="23" s="1"/>
  <c r="D831" i="32" s="1"/>
  <c r="D1021" i="23"/>
  <c r="E1021" i="23" s="1"/>
  <c r="F1021" i="23" s="1"/>
  <c r="D834" i="32" s="1"/>
  <c r="D1023" i="23"/>
  <c r="E1023" i="23" s="1"/>
  <c r="F1023" i="23" s="1"/>
  <c r="D836" i="32" s="1"/>
  <c r="D1025" i="23"/>
  <c r="E1025" i="23" s="1"/>
  <c r="F1025" i="23" s="1"/>
  <c r="D838" i="32" s="1"/>
  <c r="D1027" i="23"/>
  <c r="E1027" i="23" s="1"/>
  <c r="F1027" i="23" s="1"/>
  <c r="D840" i="32" s="1"/>
  <c r="D1029" i="23"/>
  <c r="E1029" i="23" s="1"/>
  <c r="F1029" i="23" s="1"/>
  <c r="D842" i="32" s="1"/>
  <c r="D1031" i="23"/>
  <c r="E1031" i="23" s="1"/>
  <c r="F1031" i="23" s="1"/>
  <c r="D844" i="32" s="1"/>
  <c r="D1033" i="23"/>
  <c r="E1033" i="23" s="1"/>
  <c r="F1033" i="23" s="1"/>
  <c r="D846" i="32" s="1"/>
  <c r="D1035" i="23"/>
  <c r="E1035" i="23" s="1"/>
  <c r="F1035" i="23" s="1"/>
  <c r="D848" i="32" s="1"/>
  <c r="D1037" i="23"/>
  <c r="E1037" i="23" s="1"/>
  <c r="F1037" i="23" s="1"/>
  <c r="D850" i="32" s="1"/>
  <c r="D1039" i="23"/>
  <c r="E1039" i="23" s="1"/>
  <c r="F1039" i="23" s="1"/>
  <c r="D852" i="32" s="1"/>
  <c r="D1041" i="23"/>
  <c r="E1041" i="23" s="1"/>
  <c r="F1041" i="23" s="1"/>
  <c r="D854" i="32" s="1"/>
  <c r="D1044" i="23"/>
  <c r="E1044" i="23" s="1"/>
  <c r="D1368" i="23"/>
  <c r="E1368" i="23" s="1"/>
  <c r="F1368" i="23" s="1"/>
  <c r="D1169" i="32" s="1"/>
  <c r="D1370" i="23"/>
  <c r="E1370" i="23" s="1"/>
  <c r="F1370" i="23" s="1"/>
  <c r="D1374" i="23"/>
  <c r="E1374" i="23" s="1"/>
  <c r="F1374" i="23" s="1"/>
  <c r="D1174" i="32" s="1"/>
  <c r="D1378" i="23"/>
  <c r="E1378" i="23" s="1"/>
  <c r="F1378" i="23" s="1"/>
  <c r="D1177" i="32" s="1"/>
  <c r="D1380" i="23"/>
  <c r="E1380" i="23" s="1"/>
  <c r="F1380" i="23" s="1"/>
  <c r="D1179" i="32" s="1"/>
  <c r="D1382" i="23"/>
  <c r="E1382" i="23" s="1"/>
  <c r="F1382" i="23" s="1"/>
  <c r="D1181" i="32" s="1"/>
  <c r="D1384" i="23"/>
  <c r="E1384" i="23" s="1"/>
  <c r="F1384" i="23" s="1"/>
  <c r="D1183" i="32" s="1"/>
  <c r="D1386" i="23"/>
  <c r="E1386" i="23" s="1"/>
  <c r="F1386" i="23" s="1"/>
  <c r="D1185" i="32" s="1"/>
  <c r="D1388" i="23"/>
  <c r="E1388" i="23" s="1"/>
  <c r="F1388" i="23" s="1"/>
  <c r="D1392" i="23"/>
  <c r="E1392" i="23" s="1"/>
  <c r="F1392" i="23" s="1"/>
  <c r="D1394" i="23"/>
  <c r="E1394" i="23" s="1"/>
  <c r="F1394" i="23" s="1"/>
  <c r="D1192" i="32" s="1"/>
  <c r="D1396" i="23"/>
  <c r="E1396" i="23" s="1"/>
  <c r="F1396" i="23" s="1"/>
  <c r="D1194" i="32" s="1"/>
  <c r="D1398" i="23"/>
  <c r="E1398" i="23" s="1"/>
  <c r="F1398" i="23" s="1"/>
  <c r="D1196" i="32" s="1"/>
  <c r="D1400" i="23"/>
  <c r="E1400" i="23" s="1"/>
  <c r="F1400" i="23" s="1"/>
  <c r="D1198" i="32" s="1"/>
  <c r="D1402" i="23"/>
  <c r="E1402" i="23" s="1"/>
  <c r="F1402" i="23" s="1"/>
  <c r="D1200" i="32" s="1"/>
  <c r="D1404" i="23"/>
  <c r="E1404" i="23" s="1"/>
  <c r="F1404" i="23" s="1"/>
  <c r="D1202" i="32" s="1"/>
  <c r="D1406" i="23"/>
  <c r="E1406" i="23" s="1"/>
  <c r="F1406" i="23" s="1"/>
  <c r="D1204" i="32" s="1"/>
  <c r="D1408" i="23"/>
  <c r="E1408" i="23" s="1"/>
  <c r="F1408" i="23" s="1"/>
  <c r="D1410" i="23"/>
  <c r="E1410" i="23" s="1"/>
  <c r="F1410" i="23" s="1"/>
  <c r="D1208" i="32" s="1"/>
  <c r="D1412" i="23"/>
  <c r="E1412" i="23" s="1"/>
  <c r="F1412" i="23" s="1"/>
  <c r="D1210" i="32" s="1"/>
  <c r="D1414" i="23"/>
  <c r="E1414" i="23" s="1"/>
  <c r="F1414" i="23" s="1"/>
  <c r="D1416" i="23"/>
  <c r="E1416" i="23" s="1"/>
  <c r="F1416" i="23" s="1"/>
  <c r="D1418" i="23"/>
  <c r="E1418" i="23" s="1"/>
  <c r="F1418" i="23" s="1"/>
  <c r="D1216" i="32" s="1"/>
  <c r="D1420" i="23"/>
  <c r="E1420" i="23" s="1"/>
  <c r="F1420" i="23" s="1"/>
  <c r="D1218" i="32" s="1"/>
  <c r="D1422" i="23"/>
  <c r="E1422" i="23" s="1"/>
  <c r="F1422" i="23" s="1"/>
  <c r="D1220" i="32" s="1"/>
  <c r="D1424" i="23"/>
  <c r="E1424" i="23" s="1"/>
  <c r="F1424" i="23" s="1"/>
  <c r="D1222" i="32" s="1"/>
  <c r="D1426" i="23"/>
  <c r="E1426" i="23" s="1"/>
  <c r="F1426" i="23" s="1"/>
  <c r="D1224" i="32" s="1"/>
  <c r="D1428" i="23"/>
  <c r="E1428" i="23" s="1"/>
  <c r="F1428" i="23" s="1"/>
  <c r="D1226" i="32" s="1"/>
  <c r="D1430" i="23"/>
  <c r="E1430" i="23" s="1"/>
  <c r="F1430" i="23" s="1"/>
  <c r="D1432" i="23"/>
  <c r="E1432" i="23" s="1"/>
  <c r="F1432" i="23" s="1"/>
  <c r="D1230" i="32" s="1"/>
  <c r="D1434" i="23"/>
  <c r="E1434" i="23" s="1"/>
  <c r="F1434" i="23" s="1"/>
  <c r="D1232" i="32" s="1"/>
  <c r="D1436" i="23"/>
  <c r="E1436" i="23" s="1"/>
  <c r="F1436" i="23" s="1"/>
  <c r="D1234" i="32" s="1"/>
  <c r="D5" i="23"/>
  <c r="E5" i="23" s="1"/>
  <c r="D10" i="23"/>
  <c r="E10" i="23" s="1"/>
  <c r="D13" i="23"/>
  <c r="E13" i="23" s="1"/>
  <c r="D11" i="23"/>
  <c r="E11" i="23" s="1"/>
  <c r="D15" i="23"/>
  <c r="E15" i="23" s="1"/>
  <c r="F15" i="23" s="1"/>
  <c r="D15" i="32" s="1"/>
  <c r="D16" i="23"/>
  <c r="E16" i="23" s="1"/>
  <c r="D19" i="23"/>
  <c r="E19" i="23" s="1"/>
  <c r="F19" i="23" s="1"/>
  <c r="D18" i="32" s="1"/>
  <c r="D22" i="23"/>
  <c r="E22" i="23" s="1"/>
  <c r="F22" i="23" s="1"/>
  <c r="D21" i="32" s="1"/>
  <c r="D25" i="23"/>
  <c r="E25" i="23" s="1"/>
  <c r="D30" i="23"/>
  <c r="E30" i="23" s="1"/>
  <c r="D28" i="23"/>
  <c r="E28" i="23" s="1"/>
  <c r="D31" i="23"/>
  <c r="E31" i="23" s="1"/>
  <c r="D35" i="23"/>
  <c r="E35" i="23" s="1"/>
  <c r="D4" i="23"/>
  <c r="E4" i="23" s="1"/>
  <c r="D41" i="23"/>
  <c r="E41" i="23" s="1"/>
  <c r="D39" i="23"/>
  <c r="E39" i="23" s="1"/>
  <c r="D44" i="23"/>
  <c r="E44" i="23" s="1"/>
  <c r="F44" i="23" s="1"/>
  <c r="D34" i="32" s="1"/>
  <c r="D47" i="23"/>
  <c r="E47" i="23" s="1"/>
  <c r="F47" i="23" s="1"/>
  <c r="D37" i="32" s="1"/>
  <c r="D48" i="23"/>
  <c r="E48" i="23" s="1"/>
  <c r="D53" i="23"/>
  <c r="E53" i="23" s="1"/>
  <c r="D54" i="23"/>
  <c r="E54" i="23" s="1"/>
  <c r="F54" i="23" s="1"/>
  <c r="D42" i="32" s="1"/>
  <c r="D56" i="23"/>
  <c r="E56" i="23" s="1"/>
  <c r="F56" i="23" s="1"/>
  <c r="D44" i="32" s="1"/>
  <c r="D62" i="23"/>
  <c r="E62" i="23" s="1"/>
  <c r="D60" i="23"/>
  <c r="E60" i="23" s="1"/>
  <c r="D64" i="23"/>
  <c r="E64" i="23" s="1"/>
  <c r="D66" i="23"/>
  <c r="E66" i="23" s="1"/>
  <c r="D67" i="23"/>
  <c r="E67" i="23" s="1"/>
  <c r="F67" i="23" s="1"/>
  <c r="D51" i="32" s="1"/>
  <c r="D71" i="23"/>
  <c r="E71" i="23" s="1"/>
  <c r="D69" i="23"/>
  <c r="E69" i="23" s="1"/>
  <c r="D75" i="23"/>
  <c r="E75" i="23" s="1"/>
  <c r="D77" i="23"/>
  <c r="E77" i="23" s="1"/>
  <c r="D82" i="23"/>
  <c r="E82" i="23" s="1"/>
  <c r="D83" i="23"/>
  <c r="E83" i="23" s="1"/>
  <c r="F83" i="23" s="1"/>
  <c r="D61" i="32" s="1"/>
  <c r="D85" i="23"/>
  <c r="E85" i="23" s="1"/>
  <c r="F85" i="23" s="1"/>
  <c r="D63" i="32" s="1"/>
  <c r="D87" i="23"/>
  <c r="E87" i="23" s="1"/>
  <c r="F87" i="23" s="1"/>
  <c r="D65" i="32" s="1"/>
  <c r="D90" i="23"/>
  <c r="E90" i="23" s="1"/>
  <c r="F90" i="23" s="1"/>
  <c r="D68" i="32" s="1"/>
  <c r="D96" i="23"/>
  <c r="E96" i="23" s="1"/>
  <c r="D94" i="23"/>
  <c r="E94" i="23" s="1"/>
  <c r="D97" i="23"/>
  <c r="E97" i="23" s="1"/>
  <c r="F97" i="23" s="1"/>
  <c r="D72" i="32" s="1"/>
  <c r="D99" i="23"/>
  <c r="E99" i="23" s="1"/>
  <c r="D107" i="23"/>
  <c r="E107" i="23" s="1"/>
  <c r="D109" i="23"/>
  <c r="E109" i="23" s="1"/>
  <c r="F109" i="23" s="1"/>
  <c r="D80" i="32" s="1"/>
  <c r="D111" i="23"/>
  <c r="E111" i="23" s="1"/>
  <c r="D113" i="23"/>
  <c r="E113" i="23" s="1"/>
  <c r="F113" i="23" s="1"/>
  <c r="D82" i="32" s="1"/>
  <c r="D115" i="23"/>
  <c r="E115" i="23" s="1"/>
  <c r="D120" i="23"/>
  <c r="E120" i="23" s="1"/>
  <c r="D124" i="23"/>
  <c r="E124" i="23" s="1"/>
  <c r="D122" i="23"/>
  <c r="E122" i="23" s="1"/>
  <c r="D127" i="23"/>
  <c r="E127" i="23" s="1"/>
  <c r="D125" i="23"/>
  <c r="E125" i="23" s="1"/>
  <c r="D128" i="23"/>
  <c r="E128" i="23" s="1"/>
  <c r="D133" i="23"/>
  <c r="E133" i="23" s="1"/>
  <c r="D131" i="23"/>
  <c r="E131" i="23" s="1"/>
  <c r="D135" i="23"/>
  <c r="E135" i="23" s="1"/>
  <c r="D139" i="23"/>
  <c r="E139" i="23" s="1"/>
  <c r="D141" i="23"/>
  <c r="E141" i="23" s="1"/>
  <c r="F141" i="23" s="1"/>
  <c r="D96" i="32" s="1"/>
  <c r="D147" i="23"/>
  <c r="E147" i="23" s="1"/>
  <c r="D151" i="23"/>
  <c r="E151" i="23" s="1"/>
  <c r="F151" i="23" s="1"/>
  <c r="D103" i="32" s="1"/>
  <c r="D152" i="23"/>
  <c r="E152" i="23" s="1"/>
  <c r="D155" i="23"/>
  <c r="E155" i="23" s="1"/>
  <c r="F155" i="23" s="1"/>
  <c r="D106" i="32" s="1"/>
  <c r="D157" i="23"/>
  <c r="E157" i="23" s="1"/>
  <c r="F157" i="23" s="1"/>
  <c r="D108" i="32" s="1"/>
  <c r="D159" i="23"/>
  <c r="E159" i="23" s="1"/>
  <c r="F159" i="23" s="1"/>
  <c r="D110" i="32" s="1"/>
  <c r="D167" i="23"/>
  <c r="E167" i="23" s="1"/>
  <c r="D170" i="23"/>
  <c r="E170" i="23" s="1"/>
  <c r="F170" i="23" s="1"/>
  <c r="D116" i="32" s="1"/>
  <c r="D173" i="23"/>
  <c r="E173" i="23" s="1"/>
  <c r="D171" i="23"/>
  <c r="E171" i="23" s="1"/>
  <c r="D175" i="23"/>
  <c r="E175" i="23" s="1"/>
  <c r="D178" i="23"/>
  <c r="E178" i="23" s="1"/>
  <c r="F178" i="23" s="1"/>
  <c r="D165" i="23"/>
  <c r="E165" i="23" s="1"/>
  <c r="D183" i="23"/>
  <c r="E183" i="23" s="1"/>
  <c r="D185" i="23"/>
  <c r="E185" i="23" s="1"/>
  <c r="D189" i="23"/>
  <c r="E189" i="23" s="1"/>
  <c r="D187" i="23"/>
  <c r="E187" i="23" s="1"/>
  <c r="D194" i="23"/>
  <c r="E194" i="23" s="1"/>
  <c r="D192" i="23"/>
  <c r="E192" i="23" s="1"/>
  <c r="D195" i="23"/>
  <c r="E195" i="23" s="1"/>
  <c r="D197" i="23"/>
  <c r="E197" i="23" s="1"/>
  <c r="D201" i="23"/>
  <c r="E201" i="23" s="1"/>
  <c r="F201" i="23" s="1"/>
  <c r="D129" i="32" s="1"/>
  <c r="D203" i="23"/>
  <c r="E203" i="23" s="1"/>
  <c r="F203" i="23" s="1"/>
  <c r="D131" i="32" s="1"/>
  <c r="D206" i="23"/>
  <c r="E206" i="23" s="1"/>
  <c r="D208" i="23"/>
  <c r="E208" i="23" s="1"/>
  <c r="D210" i="23"/>
  <c r="E210" i="23" s="1"/>
  <c r="D212" i="23"/>
  <c r="E212" i="23" s="1"/>
  <c r="D215" i="23"/>
  <c r="E215" i="23" s="1"/>
  <c r="D219" i="23"/>
  <c r="E219" i="23" s="1"/>
  <c r="D221" i="23"/>
  <c r="E221" i="23" s="1"/>
  <c r="F221" i="23" s="1"/>
  <c r="D144" i="32" s="1"/>
  <c r="D224" i="23"/>
  <c r="E224" i="23" s="1"/>
  <c r="D227" i="23"/>
  <c r="E227" i="23" s="1"/>
  <c r="D230" i="23"/>
  <c r="E230" i="23" s="1"/>
  <c r="D228" i="23"/>
  <c r="E228" i="23" s="1"/>
  <c r="D235" i="23"/>
  <c r="E235" i="23" s="1"/>
  <c r="D233" i="23"/>
  <c r="E233" i="23" s="1"/>
  <c r="D240" i="23"/>
  <c r="E240" i="23" s="1"/>
  <c r="D243" i="23"/>
  <c r="E243" i="23" s="1"/>
  <c r="D245" i="23"/>
  <c r="E245" i="23" s="1"/>
  <c r="D249" i="23"/>
  <c r="E249" i="23" s="1"/>
  <c r="D251" i="23"/>
  <c r="E251" i="23" s="1"/>
  <c r="F251" i="23" s="1"/>
  <c r="D167" i="32" s="1"/>
  <c r="D254" i="23"/>
  <c r="E254" i="23" s="1"/>
  <c r="F254" i="23" s="1"/>
  <c r="D170" i="32" s="1"/>
  <c r="D256" i="23"/>
  <c r="E256" i="23" s="1"/>
  <c r="F256" i="23" s="1"/>
  <c r="D172" i="32" s="1"/>
  <c r="D258" i="23"/>
  <c r="E258" i="23" s="1"/>
  <c r="F258" i="23" s="1"/>
  <c r="D174" i="32" s="1"/>
  <c r="D260" i="23"/>
  <c r="E260" i="23" s="1"/>
  <c r="F260" i="23" s="1"/>
  <c r="D176" i="32" s="1"/>
  <c r="D264" i="23"/>
  <c r="E264" i="23" s="1"/>
  <c r="D262" i="23"/>
  <c r="E262" i="23" s="1"/>
  <c r="D266" i="23"/>
  <c r="E266" i="23" s="1"/>
  <c r="F266" i="23" s="1"/>
  <c r="D180" i="32" s="1"/>
  <c r="D268" i="23"/>
  <c r="E268" i="23" s="1"/>
  <c r="D273" i="23"/>
  <c r="E273" i="23" s="1"/>
  <c r="D277" i="23"/>
  <c r="E277" i="23" s="1"/>
  <c r="D275" i="23"/>
  <c r="E275" i="23" s="1"/>
  <c r="D280" i="23"/>
  <c r="E280" i="23" s="1"/>
  <c r="F280" i="23" s="1"/>
  <c r="D188" i="32" s="1"/>
  <c r="D282" i="23"/>
  <c r="E282" i="23" s="1"/>
  <c r="D290" i="23"/>
  <c r="E290" i="23" s="1"/>
  <c r="D288" i="23"/>
  <c r="E288" i="23" s="1"/>
  <c r="D286" i="23"/>
  <c r="E286" i="23" s="1"/>
  <c r="D292" i="23"/>
  <c r="E292" i="23" s="1"/>
  <c r="F292" i="23" s="1"/>
  <c r="D192" i="32" s="1"/>
  <c r="D294" i="23"/>
  <c r="E294" i="23" s="1"/>
  <c r="F294" i="23" s="1"/>
  <c r="D298" i="23"/>
  <c r="E298" i="23" s="1"/>
  <c r="F298" i="23" s="1"/>
  <c r="D198" i="32" s="1"/>
  <c r="D302" i="23"/>
  <c r="E302" i="23" s="1"/>
  <c r="D300" i="23"/>
  <c r="E300" i="23" s="1"/>
  <c r="D304" i="23"/>
  <c r="E304" i="23" s="1"/>
  <c r="F304" i="23" s="1"/>
  <c r="D202" i="32" s="1"/>
  <c r="D307" i="23"/>
  <c r="E307" i="23" s="1"/>
  <c r="F307" i="23" s="1"/>
  <c r="D204" i="32" s="1"/>
  <c r="D1312" i="32" s="1"/>
  <c r="D308" i="23"/>
  <c r="E308" i="23" s="1"/>
  <c r="D312" i="23"/>
  <c r="E312" i="23" s="1"/>
  <c r="D314" i="23"/>
  <c r="E314" i="23" s="1"/>
  <c r="F314" i="23" s="1"/>
  <c r="D207" i="32" s="1"/>
  <c r="D316" i="23"/>
  <c r="E316" i="23" s="1"/>
  <c r="F316" i="23" s="1"/>
  <c r="D209" i="32" s="1"/>
  <c r="D319" i="23"/>
  <c r="E319" i="23" s="1"/>
  <c r="F319" i="23" s="1"/>
  <c r="D212" i="32" s="1"/>
  <c r="D321" i="23"/>
  <c r="E321" i="23" s="1"/>
  <c r="D324" i="23"/>
  <c r="E324" i="23" s="1"/>
  <c r="D326" i="23"/>
  <c r="E326" i="23" s="1"/>
  <c r="D329" i="23"/>
  <c r="E329" i="23" s="1"/>
  <c r="D331" i="23"/>
  <c r="E331" i="23" s="1"/>
  <c r="D333" i="23"/>
  <c r="E333" i="23" s="1"/>
  <c r="D337" i="23"/>
  <c r="E337" i="23" s="1"/>
  <c r="D335" i="23"/>
  <c r="E335" i="23" s="1"/>
  <c r="D339" i="23"/>
  <c r="E339" i="23" s="1"/>
  <c r="D342" i="23"/>
  <c r="E342" i="23" s="1"/>
  <c r="D346" i="23"/>
  <c r="E346" i="23" s="1"/>
  <c r="D352" i="23"/>
  <c r="E352" i="23" s="1"/>
  <c r="F352" i="23" s="1"/>
  <c r="D236" i="32" s="1"/>
  <c r="D356" i="23"/>
  <c r="E356" i="23" s="1"/>
  <c r="D382" i="23"/>
  <c r="E382" i="23" s="1"/>
  <c r="F382" i="23" s="1"/>
  <c r="D263" i="32" s="1"/>
  <c r="D386" i="23"/>
  <c r="E386" i="23" s="1"/>
  <c r="F386" i="23" s="1"/>
  <c r="D267" i="32" s="1"/>
  <c r="D387" i="23"/>
  <c r="E387" i="23" s="1"/>
  <c r="D392" i="23"/>
  <c r="E392" i="23" s="1"/>
  <c r="D429" i="23"/>
  <c r="E429" i="23" s="1"/>
  <c r="D445" i="23"/>
  <c r="E445" i="23" s="1"/>
  <c r="F445" i="23" s="1"/>
  <c r="D312" i="32" s="1"/>
  <c r="D462" i="23"/>
  <c r="E462" i="23" s="1"/>
  <c r="F462" i="23" s="1"/>
  <c r="D328" i="32" s="1"/>
  <c r="D460" i="23"/>
  <c r="E460" i="23" s="1"/>
  <c r="F460" i="23" s="1"/>
  <c r="D458" i="23"/>
  <c r="E458" i="23" s="1"/>
  <c r="D456" i="23"/>
  <c r="E456" i="23" s="1"/>
  <c r="F456" i="23" s="1"/>
  <c r="D323" i="32" s="1"/>
  <c r="D454" i="23"/>
  <c r="E454" i="23" s="1"/>
  <c r="F454" i="23" s="1"/>
  <c r="D321" i="32" s="1"/>
  <c r="D453" i="23"/>
  <c r="E453" i="23" s="1"/>
  <c r="F453" i="23" s="1"/>
  <c r="D320" i="32" s="1"/>
  <c r="D451" i="23"/>
  <c r="E451" i="23" s="1"/>
  <c r="F451" i="23" s="1"/>
  <c r="D318" i="32" s="1"/>
  <c r="D449" i="23"/>
  <c r="E449" i="23" s="1"/>
  <c r="F449" i="23" s="1"/>
  <c r="D316" i="32" s="1"/>
  <c r="D465" i="23"/>
  <c r="E465" i="23" s="1"/>
  <c r="D540" i="23"/>
  <c r="E540" i="23" s="1"/>
  <c r="F540" i="23" s="1"/>
  <c r="D383" i="32" s="1"/>
  <c r="D545" i="23"/>
  <c r="E545" i="23" s="1"/>
  <c r="F545" i="23" s="1"/>
  <c r="D543" i="23"/>
  <c r="E543" i="23" s="1"/>
  <c r="F543" i="23" s="1"/>
  <c r="D386" i="32" s="1"/>
  <c r="D541" i="23"/>
  <c r="E541" i="23" s="1"/>
  <c r="F541" i="23" s="1"/>
  <c r="D384" i="32" s="1"/>
  <c r="D535" i="23"/>
  <c r="E535" i="23" s="1"/>
  <c r="D533" i="23"/>
  <c r="E533" i="23" s="1"/>
  <c r="D531" i="23"/>
  <c r="E531" i="23" s="1"/>
  <c r="D529" i="23"/>
  <c r="E529" i="23" s="1"/>
  <c r="D527" i="23"/>
  <c r="E527" i="23" s="1"/>
  <c r="D525" i="23"/>
  <c r="E525" i="23" s="1"/>
  <c r="F525" i="23" s="1"/>
  <c r="D371" i="32" s="1"/>
  <c r="D523" i="23"/>
  <c r="E523" i="23" s="1"/>
  <c r="D521" i="23"/>
  <c r="E521" i="23" s="1"/>
  <c r="D519" i="23"/>
  <c r="E519" i="23" s="1"/>
  <c r="D517" i="23"/>
  <c r="E517" i="23" s="1"/>
  <c r="F517" i="23" s="1"/>
  <c r="D365" i="32" s="1"/>
  <c r="D493" i="23"/>
  <c r="E493" i="23" s="1"/>
  <c r="D477" i="23"/>
  <c r="E477" i="23" s="1"/>
  <c r="D478" i="23"/>
  <c r="E478" i="23" s="1"/>
  <c r="F478" i="23" s="1"/>
  <c r="D485" i="23"/>
  <c r="E485" i="23" s="1"/>
  <c r="D483" i="23"/>
  <c r="E483" i="23" s="1"/>
  <c r="F483" i="23" s="1"/>
  <c r="D345" i="32" s="1"/>
  <c r="D481" i="23"/>
  <c r="E481" i="23" s="1"/>
  <c r="F481" i="23" s="1"/>
  <c r="D488" i="23"/>
  <c r="E488" i="23" s="1"/>
  <c r="D490" i="23"/>
  <c r="E490" i="23" s="1"/>
  <c r="D491" i="23"/>
  <c r="E491" i="23" s="1"/>
  <c r="F491" i="23" s="1"/>
  <c r="D349" i="32" s="1"/>
  <c r="D494" i="23"/>
  <c r="E494" i="23" s="1"/>
  <c r="D499" i="23"/>
  <c r="E499" i="23" s="1"/>
  <c r="D497" i="23"/>
  <c r="E497" i="23" s="1"/>
  <c r="D501" i="23"/>
  <c r="E501" i="23" s="1"/>
  <c r="D503" i="23"/>
  <c r="E503" i="23" s="1"/>
  <c r="F503" i="23" s="1"/>
  <c r="D355" i="32" s="1"/>
  <c r="D505" i="23"/>
  <c r="E505" i="23" s="1"/>
  <c r="F505" i="23" s="1"/>
  <c r="D510" i="23"/>
  <c r="E510" i="23" s="1"/>
  <c r="D508" i="23"/>
  <c r="E508" i="23" s="1"/>
  <c r="D512" i="23"/>
  <c r="E512" i="23" s="1"/>
  <c r="D513" i="23"/>
  <c r="E513" i="23" s="1"/>
  <c r="F513" i="23" s="1"/>
  <c r="D361" i="32" s="1"/>
  <c r="D515" i="23"/>
  <c r="E515" i="23" s="1"/>
  <c r="F515" i="23" s="1"/>
  <c r="D551" i="23"/>
  <c r="E551" i="23" s="1"/>
  <c r="D554" i="23"/>
  <c r="E554" i="23" s="1"/>
  <c r="D555" i="23"/>
  <c r="E555" i="23" s="1"/>
  <c r="D561" i="23"/>
  <c r="E561" i="23" s="1"/>
  <c r="D562" i="23"/>
  <c r="E562" i="23" s="1"/>
  <c r="F562" i="23" s="1"/>
  <c r="D397" i="32" s="1"/>
  <c r="D468" i="23"/>
  <c r="E468" i="23" s="1"/>
  <c r="F468" i="23" s="1"/>
  <c r="D333" i="32" s="1"/>
  <c r="D470" i="23"/>
  <c r="E470" i="23" s="1"/>
  <c r="F470" i="23" s="1"/>
  <c r="D335" i="32" s="1"/>
  <c r="D471" i="23"/>
  <c r="E471" i="23" s="1"/>
  <c r="D473" i="23"/>
  <c r="E473" i="23" s="1"/>
  <c r="D567" i="23"/>
  <c r="E567" i="23" s="1"/>
  <c r="D568" i="23"/>
  <c r="E568" i="23" s="1"/>
  <c r="F568" i="23" s="1"/>
  <c r="D401" i="32" s="1"/>
  <c r="D570" i="23"/>
  <c r="E570" i="23" s="1"/>
  <c r="F570" i="23" s="1"/>
  <c r="D403" i="32" s="1"/>
  <c r="D572" i="23"/>
  <c r="E572" i="23" s="1"/>
  <c r="D577" i="23"/>
  <c r="E577" i="23" s="1"/>
  <c r="D581" i="23"/>
  <c r="E581" i="23" s="1"/>
  <c r="D586" i="23"/>
  <c r="E586" i="23" s="1"/>
  <c r="D589" i="23"/>
  <c r="E589" i="23" s="1"/>
  <c r="D592" i="23"/>
  <c r="E592" i="23" s="1"/>
  <c r="D596" i="23"/>
  <c r="E596" i="23" s="1"/>
  <c r="F596" i="23" s="1"/>
  <c r="D417" i="32" s="1"/>
  <c r="D598" i="23"/>
  <c r="E598" i="23" s="1"/>
  <c r="D601" i="23"/>
  <c r="E601" i="23" s="1"/>
  <c r="F601" i="23" s="1"/>
  <c r="D420" i="32" s="1"/>
  <c r="D602" i="23"/>
  <c r="E602" i="23" s="1"/>
  <c r="D683" i="23"/>
  <c r="E683" i="23" s="1"/>
  <c r="D641" i="23"/>
  <c r="E641" i="23" s="1"/>
  <c r="D695" i="23"/>
  <c r="E695" i="23" s="1"/>
  <c r="D699" i="23"/>
  <c r="E699" i="23" s="1"/>
  <c r="D700" i="23"/>
  <c r="E700" i="23" s="1"/>
  <c r="F700" i="23" s="1"/>
  <c r="D510" i="32" s="1"/>
  <c r="D738" i="23"/>
  <c r="E738" i="23" s="1"/>
  <c r="D778" i="23"/>
  <c r="E778" i="23" s="1"/>
  <c r="D777" i="23"/>
  <c r="E777" i="23" s="1"/>
  <c r="D717" i="23"/>
  <c r="E717" i="23" s="1"/>
  <c r="F717" i="23" s="1"/>
  <c r="D527" i="32" s="1"/>
  <c r="D730" i="23"/>
  <c r="E730" i="23" s="1"/>
  <c r="D728" i="23"/>
  <c r="E728" i="23" s="1"/>
  <c r="F728" i="23" s="1"/>
  <c r="D538" i="32" s="1"/>
  <c r="D726" i="23"/>
  <c r="E726" i="23" s="1"/>
  <c r="F726" i="23" s="1"/>
  <c r="D536" i="32" s="1"/>
  <c r="D724" i="23"/>
  <c r="E724" i="23" s="1"/>
  <c r="F724" i="23" s="1"/>
  <c r="D534" i="32" s="1"/>
  <c r="D720" i="23"/>
  <c r="E720" i="23" s="1"/>
  <c r="F720" i="23" s="1"/>
  <c r="D530" i="32" s="1"/>
  <c r="D718" i="23"/>
  <c r="E718" i="23" s="1"/>
  <c r="F718" i="23" s="1"/>
  <c r="D528" i="32" s="1"/>
  <c r="D742" i="23"/>
  <c r="E742" i="23" s="1"/>
  <c r="F742" i="23" s="1"/>
  <c r="D549" i="32" s="1"/>
  <c r="D749" i="23"/>
  <c r="E749" i="23" s="1"/>
  <c r="F749" i="23" s="1"/>
  <c r="D556" i="32" s="1"/>
  <c r="D747" i="23"/>
  <c r="E747" i="23" s="1"/>
  <c r="F747" i="23" s="1"/>
  <c r="D554" i="32" s="1"/>
  <c r="D745" i="23"/>
  <c r="E745" i="23" s="1"/>
  <c r="F745" i="23" s="1"/>
  <c r="D552" i="32" s="1"/>
  <c r="D753" i="23"/>
  <c r="E753" i="23" s="1"/>
  <c r="F753" i="23" s="1"/>
  <c r="D559" i="32" s="1"/>
  <c r="D744" i="23"/>
  <c r="E744" i="23" s="1"/>
  <c r="F744" i="23" s="1"/>
  <c r="D551" i="32" s="1"/>
  <c r="D756" i="23"/>
  <c r="E756" i="23" s="1"/>
  <c r="F756" i="23" s="1"/>
  <c r="D562" i="32" s="1"/>
  <c r="D762" i="23"/>
  <c r="E762" i="23" s="1"/>
  <c r="D760" i="23"/>
  <c r="E760" i="23" s="1"/>
  <c r="F760" i="23" s="1"/>
  <c r="D758" i="23"/>
  <c r="E758" i="23" s="1"/>
  <c r="F758" i="23" s="1"/>
  <c r="D564" i="32" s="1"/>
  <c r="D773" i="23"/>
  <c r="E773" i="23" s="1"/>
  <c r="D771" i="23"/>
  <c r="E771" i="23" s="1"/>
  <c r="F771" i="23" s="1"/>
  <c r="D576" i="32" s="1"/>
  <c r="D769" i="23"/>
  <c r="E769" i="23" s="1"/>
  <c r="F769" i="23" s="1"/>
  <c r="D574" i="32" s="1"/>
  <c r="D767" i="23"/>
  <c r="E767" i="23" s="1"/>
  <c r="F767" i="23" s="1"/>
  <c r="D572" i="32" s="1"/>
  <c r="D765" i="23"/>
  <c r="E765" i="23" s="1"/>
  <c r="F765" i="23" s="1"/>
  <c r="D570" i="32" s="1"/>
  <c r="D784" i="23"/>
  <c r="E784" i="23" s="1"/>
  <c r="D786" i="23"/>
  <c r="E786" i="23" s="1"/>
  <c r="D787" i="23"/>
  <c r="E787" i="23" s="1"/>
  <c r="F787" i="23" s="1"/>
  <c r="D587" i="32" s="1"/>
  <c r="D789" i="23"/>
  <c r="E789" i="23" s="1"/>
  <c r="F789" i="23" s="1"/>
  <c r="D589" i="32" s="1"/>
  <c r="D791" i="23"/>
  <c r="E791" i="23" s="1"/>
  <c r="F791" i="23" s="1"/>
  <c r="D591" i="32" s="1"/>
  <c r="D793" i="23"/>
  <c r="E793" i="23" s="1"/>
  <c r="F793" i="23" s="1"/>
  <c r="D593" i="32" s="1"/>
  <c r="D943" i="23"/>
  <c r="E943" i="23" s="1"/>
  <c r="F943" i="23" s="1"/>
  <c r="D946" i="23"/>
  <c r="E946" i="23" s="1"/>
  <c r="D948" i="23"/>
  <c r="E948" i="23" s="1"/>
  <c r="D988" i="23"/>
  <c r="E988" i="23" s="1"/>
  <c r="F988" i="23" s="1"/>
  <c r="D625" i="32" s="1"/>
  <c r="D991" i="23"/>
  <c r="E991" i="23" s="1"/>
  <c r="D992" i="23"/>
  <c r="E992" i="23" s="1"/>
  <c r="F992" i="23" s="1"/>
  <c r="D628" i="32" s="1"/>
  <c r="D959" i="23"/>
  <c r="E959" i="23" s="1"/>
  <c r="F959" i="23" s="1"/>
  <c r="D596" i="32" s="1"/>
  <c r="D962" i="23"/>
  <c r="E962" i="23" s="1"/>
  <c r="F962" i="23" s="1"/>
  <c r="D599" i="32" s="1"/>
  <c r="D960" i="23"/>
  <c r="E960" i="23" s="1"/>
  <c r="F960" i="23" s="1"/>
  <c r="D597" i="32" s="1"/>
  <c r="D982" i="23"/>
  <c r="E982" i="23" s="1"/>
  <c r="F982" i="23" s="1"/>
  <c r="D619" i="32" s="1"/>
  <c r="D980" i="23"/>
  <c r="E980" i="23" s="1"/>
  <c r="F980" i="23" s="1"/>
  <c r="D617" i="32" s="1"/>
  <c r="D978" i="23"/>
  <c r="E978" i="23" s="1"/>
  <c r="F978" i="23" s="1"/>
  <c r="D615" i="32" s="1"/>
  <c r="D976" i="23"/>
  <c r="E976" i="23" s="1"/>
  <c r="F976" i="23" s="1"/>
  <c r="D613" i="32" s="1"/>
  <c r="D974" i="23"/>
  <c r="E974" i="23" s="1"/>
  <c r="F974" i="23" s="1"/>
  <c r="D611" i="32" s="1"/>
  <c r="D972" i="23"/>
  <c r="E972" i="23" s="1"/>
  <c r="F972" i="23" s="1"/>
  <c r="D609" i="32" s="1"/>
  <c r="D970" i="23"/>
  <c r="E970" i="23" s="1"/>
  <c r="F970" i="23" s="1"/>
  <c r="D607" i="32" s="1"/>
  <c r="D968" i="23"/>
  <c r="E968" i="23" s="1"/>
  <c r="F968" i="23" s="1"/>
  <c r="D605" i="32" s="1"/>
  <c r="D966" i="23"/>
  <c r="E966" i="23" s="1"/>
  <c r="F966" i="23" s="1"/>
  <c r="D603" i="32" s="1"/>
  <c r="D964" i="23"/>
  <c r="E964" i="23" s="1"/>
  <c r="F964" i="23" s="1"/>
  <c r="D601" i="32" s="1"/>
  <c r="D984" i="23"/>
  <c r="E984" i="23" s="1"/>
  <c r="F984" i="23" s="1"/>
  <c r="D621" i="32" s="1"/>
  <c r="D1218" i="23"/>
  <c r="E1218" i="23" s="1"/>
  <c r="D1020" i="32" s="1"/>
  <c r="D1216" i="23"/>
  <c r="E1216" i="23" s="1"/>
  <c r="D1018" i="32" s="1"/>
  <c r="D1214" i="23"/>
  <c r="E1214" i="23" s="1"/>
  <c r="D1016" i="32" s="1"/>
  <c r="D1212" i="23"/>
  <c r="E1212" i="23" s="1"/>
  <c r="D1210" i="23"/>
  <c r="E1210" i="23" s="1"/>
  <c r="D1208" i="23"/>
  <c r="E1208" i="23" s="1"/>
  <c r="D1010" i="32" s="1"/>
  <c r="D1206" i="23"/>
  <c r="E1206" i="23" s="1"/>
  <c r="D1008" i="32" s="1"/>
  <c r="D1204" i="23"/>
  <c r="E1204" i="23" s="1"/>
  <c r="D1006" i="32" s="1"/>
  <c r="D1202" i="23"/>
  <c r="E1202" i="23" s="1"/>
  <c r="D1004" i="32" s="1"/>
  <c r="D1200" i="23"/>
  <c r="E1200" i="23" s="1"/>
  <c r="D1002" i="32" s="1"/>
  <c r="D1198" i="23"/>
  <c r="E1198" i="23" s="1"/>
  <c r="D1000" i="32" s="1"/>
  <c r="D1196" i="23"/>
  <c r="E1196" i="23" s="1"/>
  <c r="D998" i="32" s="1"/>
  <c r="D1194" i="23"/>
  <c r="E1194" i="23" s="1"/>
  <c r="D1192" i="23"/>
  <c r="E1192" i="23" s="1"/>
  <c r="D994" i="32" s="1"/>
  <c r="D1190" i="23"/>
  <c r="E1190" i="23" s="1"/>
  <c r="D992" i="32" s="1"/>
  <c r="D1188" i="23"/>
  <c r="E1188" i="23" s="1"/>
  <c r="D990" i="32" s="1"/>
  <c r="D1186" i="23"/>
  <c r="E1186" i="23" s="1"/>
  <c r="D988" i="32" s="1"/>
  <c r="D1184" i="23"/>
  <c r="E1184" i="23" s="1"/>
  <c r="D986" i="32" s="1"/>
  <c r="D1182" i="23"/>
  <c r="E1182" i="23" s="1"/>
  <c r="D984" i="32" s="1"/>
  <c r="D1180" i="23"/>
  <c r="E1180" i="23" s="1"/>
  <c r="D1178" i="23"/>
  <c r="E1178" i="23" s="1"/>
  <c r="D1176" i="23"/>
  <c r="E1176" i="23" s="1"/>
  <c r="D978" i="32" s="1"/>
  <c r="D1174" i="23"/>
  <c r="E1174" i="23" s="1"/>
  <c r="D976" i="32" s="1"/>
  <c r="D1172" i="23"/>
  <c r="E1172" i="23" s="1"/>
  <c r="D974" i="32" s="1"/>
  <c r="D1170" i="23"/>
  <c r="E1170" i="23" s="1"/>
  <c r="D972" i="32" s="1"/>
  <c r="D1168" i="23"/>
  <c r="E1168" i="23" s="1"/>
  <c r="D970" i="32" s="1"/>
  <c r="D1166" i="23"/>
  <c r="E1166" i="23" s="1"/>
  <c r="D968" i="32" s="1"/>
  <c r="D1164" i="23"/>
  <c r="E1164" i="23" s="1"/>
  <c r="D966" i="32" s="1"/>
  <c r="D1162" i="23"/>
  <c r="E1162" i="23" s="1"/>
  <c r="D1160" i="23"/>
  <c r="E1160" i="23" s="1"/>
  <c r="D962" i="32" s="1"/>
  <c r="D1158" i="23"/>
  <c r="E1158" i="23" s="1"/>
  <c r="D960" i="32" s="1"/>
  <c r="D1154" i="23"/>
  <c r="E1154" i="23" s="1"/>
  <c r="D957" i="32" s="1"/>
  <c r="D1152" i="23"/>
  <c r="E1152" i="23" s="1"/>
  <c r="D955" i="32" s="1"/>
  <c r="D1150" i="23"/>
  <c r="E1150" i="23" s="1"/>
  <c r="D953" i="32" s="1"/>
  <c r="D1148" i="23"/>
  <c r="E1148" i="23" s="1"/>
  <c r="D951" i="32" s="1"/>
  <c r="D1146" i="23"/>
  <c r="E1146" i="23" s="1"/>
  <c r="D1144" i="23"/>
  <c r="E1144" i="23" s="1"/>
  <c r="D1142" i="23"/>
  <c r="E1142" i="23" s="1"/>
  <c r="D945" i="32" s="1"/>
  <c r="D1140" i="23"/>
  <c r="E1140" i="23" s="1"/>
  <c r="D943" i="32" s="1"/>
  <c r="D1138" i="23"/>
  <c r="E1138" i="23" s="1"/>
  <c r="D941" i="32" s="1"/>
  <c r="D1136" i="23"/>
  <c r="E1136" i="23" s="1"/>
  <c r="D939" i="32" s="1"/>
  <c r="D1134" i="23"/>
  <c r="E1134" i="23" s="1"/>
  <c r="D937" i="32" s="1"/>
  <c r="D1132" i="23"/>
  <c r="E1132" i="23" s="1"/>
  <c r="D935" i="32" s="1"/>
  <c r="D1130" i="23"/>
  <c r="E1130" i="23" s="1"/>
  <c r="D1128" i="23"/>
  <c r="E1128" i="23" s="1"/>
  <c r="D931" i="32" s="1"/>
  <c r="D1126" i="23"/>
  <c r="E1126" i="23" s="1"/>
  <c r="D929" i="32" s="1"/>
  <c r="D1124" i="23"/>
  <c r="E1124" i="23" s="1"/>
  <c r="D927" i="32" s="1"/>
  <c r="D1122" i="23"/>
  <c r="E1122" i="23" s="1"/>
  <c r="D925" i="32" s="1"/>
  <c r="D1120" i="23"/>
  <c r="E1120" i="23" s="1"/>
  <c r="D923" i="32" s="1"/>
  <c r="D1118" i="23"/>
  <c r="E1118" i="23" s="1"/>
  <c r="D921" i="32" s="1"/>
  <c r="D1116" i="23"/>
  <c r="E1116" i="23" s="1"/>
  <c r="D919" i="32" s="1"/>
  <c r="D1114" i="23"/>
  <c r="E1114" i="23" s="1"/>
  <c r="D1112" i="23"/>
  <c r="E1112" i="23" s="1"/>
  <c r="D1110" i="23"/>
  <c r="E1110" i="23" s="1"/>
  <c r="D913" i="32" s="1"/>
  <c r="D1108" i="23"/>
  <c r="E1108" i="23" s="1"/>
  <c r="D911" i="32" s="1"/>
  <c r="D1106" i="23"/>
  <c r="E1106" i="23" s="1"/>
  <c r="D909" i="32" s="1"/>
  <c r="D1104" i="23"/>
  <c r="E1104" i="23" s="1"/>
  <c r="D908" i="32" s="1"/>
  <c r="D1102" i="23"/>
  <c r="E1102" i="23" s="1"/>
  <c r="D906" i="32" s="1"/>
  <c r="D1100" i="23"/>
  <c r="E1100" i="23" s="1"/>
  <c r="D904" i="32" s="1"/>
  <c r="D1098" i="23"/>
  <c r="E1098" i="23" s="1"/>
  <c r="D1092" i="23"/>
  <c r="E1092" i="23" s="1"/>
  <c r="D896" i="32" s="1"/>
  <c r="D1090" i="23"/>
  <c r="E1090" i="23" s="1"/>
  <c r="D894" i="32" s="1"/>
  <c r="D1088" i="23"/>
  <c r="E1088" i="23" s="1"/>
  <c r="D892" i="32" s="1"/>
  <c r="D1086" i="23"/>
  <c r="E1086" i="23" s="1"/>
  <c r="D890" i="32" s="1"/>
  <c r="D1084" i="23"/>
  <c r="E1084" i="23" s="1"/>
  <c r="D888" i="32" s="1"/>
  <c r="D1082" i="23"/>
  <c r="E1082" i="23" s="1"/>
  <c r="D886" i="32" s="1"/>
  <c r="D1080" i="23"/>
  <c r="E1080" i="23" s="1"/>
  <c r="D884" i="32" s="1"/>
  <c r="D1078" i="23"/>
  <c r="E1078" i="23" s="1"/>
  <c r="D1076" i="23"/>
  <c r="E1076" i="23" s="1"/>
  <c r="D1074" i="23"/>
  <c r="E1074" i="23" s="1"/>
  <c r="D878" i="32" s="1"/>
  <c r="D1095" i="23"/>
  <c r="E1095" i="23" s="1"/>
  <c r="D899" i="32" s="1"/>
  <c r="D1240" i="23"/>
  <c r="E1240" i="23" s="1"/>
  <c r="D1041" i="32" s="1"/>
  <c r="D1238" i="23"/>
  <c r="E1238" i="23" s="1"/>
  <c r="D1039" i="32" s="1"/>
  <c r="D1236" i="23"/>
  <c r="E1236" i="23" s="1"/>
  <c r="D1037" i="32" s="1"/>
  <c r="D1234" i="23"/>
  <c r="E1234" i="23" s="1"/>
  <c r="D1035" i="32" s="1"/>
  <c r="D1227" i="23"/>
  <c r="E1227" i="23" s="1"/>
  <c r="D1225" i="23"/>
  <c r="E1225" i="23" s="1"/>
  <c r="D1027" i="32" s="1"/>
  <c r="D1223" i="23"/>
  <c r="E1223" i="23" s="1"/>
  <c r="D1025" i="32" s="1"/>
  <c r="D1263" i="23"/>
  <c r="E1263" i="23" s="1"/>
  <c r="D1063" i="32" s="1"/>
  <c r="D1261" i="23"/>
  <c r="E1261" i="23" s="1"/>
  <c r="D1061" i="32" s="1"/>
  <c r="D1259" i="23"/>
  <c r="E1259" i="23" s="1"/>
  <c r="D1059" i="32" s="1"/>
  <c r="D1257" i="23"/>
  <c r="E1257" i="23" s="1"/>
  <c r="D1057" i="32" s="1"/>
  <c r="D1255" i="23"/>
  <c r="E1255" i="23" s="1"/>
  <c r="D1055" i="32" s="1"/>
  <c r="D1253" i="23"/>
  <c r="E1253" i="23" s="1"/>
  <c r="D1251" i="23"/>
  <c r="E1251" i="23" s="1"/>
  <c r="D1249" i="23"/>
  <c r="E1249" i="23" s="1"/>
  <c r="D1049" i="32" s="1"/>
  <c r="D1247" i="23"/>
  <c r="E1247" i="23" s="1"/>
  <c r="D1047" i="32" s="1"/>
  <c r="D1245" i="23"/>
  <c r="E1245" i="23" s="1"/>
  <c r="D1045" i="32" s="1"/>
  <c r="D1243" i="23"/>
  <c r="E1243" i="23" s="1"/>
  <c r="D1043" i="32" s="1"/>
  <c r="D1282" i="23"/>
  <c r="E1282" i="23" s="1"/>
  <c r="D1082" i="32" s="1"/>
  <c r="D1280" i="23"/>
  <c r="E1280" i="23" s="1"/>
  <c r="D1080" i="32" s="1"/>
  <c r="D1278" i="23"/>
  <c r="E1278" i="23" s="1"/>
  <c r="D1078" i="32" s="1"/>
  <c r="D1276" i="23"/>
  <c r="E1276" i="23" s="1"/>
  <c r="D1274" i="23"/>
  <c r="E1274" i="23" s="1"/>
  <c r="D1074" i="32" s="1"/>
  <c r="D1272" i="23"/>
  <c r="E1272" i="23" s="1"/>
  <c r="D1072" i="32" s="1"/>
  <c r="D1270" i="23"/>
  <c r="E1270" i="23" s="1"/>
  <c r="D1070" i="32" s="1"/>
  <c r="D1268" i="23"/>
  <c r="E1268" i="23" s="1"/>
  <c r="D1068" i="32" s="1"/>
  <c r="D1266" i="23"/>
  <c r="E1266" i="23" s="1"/>
  <c r="D1066" i="32" s="1"/>
  <c r="D1316" i="23"/>
  <c r="E1316" i="23" s="1"/>
  <c r="D1116" i="32" s="1"/>
  <c r="D1314" i="23"/>
  <c r="E1314" i="23" s="1"/>
  <c r="D1114" i="32" s="1"/>
  <c r="D1312" i="23"/>
  <c r="E1312" i="23" s="1"/>
  <c r="D1310" i="23"/>
  <c r="E1310" i="23" s="1"/>
  <c r="D1110" i="32" s="1"/>
  <c r="D1308" i="23"/>
  <c r="E1308" i="23" s="1"/>
  <c r="D1108" i="32" s="1"/>
  <c r="D1306" i="23"/>
  <c r="E1306" i="23" s="1"/>
  <c r="D1106" i="32" s="1"/>
  <c r="D1304" i="23"/>
  <c r="E1304" i="23" s="1"/>
  <c r="D1104" i="32" s="1"/>
  <c r="D1302" i="23"/>
  <c r="E1302" i="23" s="1"/>
  <c r="D1102" i="32" s="1"/>
  <c r="D1300" i="23"/>
  <c r="E1300" i="23" s="1"/>
  <c r="D1100" i="32" s="1"/>
  <c r="D1298" i="23"/>
  <c r="E1298" i="23" s="1"/>
  <c r="D1098" i="32" s="1"/>
  <c r="D1296" i="23"/>
  <c r="E1296" i="23" s="1"/>
  <c r="D1096" i="32" s="1"/>
  <c r="D1294" i="23"/>
  <c r="E1294" i="23" s="1"/>
  <c r="D1094" i="32" s="1"/>
  <c r="D1292" i="23"/>
  <c r="E1292" i="23" s="1"/>
  <c r="D1092" i="32" s="1"/>
  <c r="D1290" i="23"/>
  <c r="E1290" i="23" s="1"/>
  <c r="D1090" i="32" s="1"/>
  <c r="D1288" i="23"/>
  <c r="E1288" i="23" s="1"/>
  <c r="D1088" i="32" s="1"/>
  <c r="D1286" i="23"/>
  <c r="E1286" i="23" s="1"/>
  <c r="D1086" i="32" s="1"/>
  <c r="D1284" i="23"/>
  <c r="E1284" i="23" s="1"/>
  <c r="D1084" i="32" s="1"/>
  <c r="D1233" i="23"/>
  <c r="E1233" i="23" s="1"/>
  <c r="D1034" i="32" s="1"/>
  <c r="D1231" i="23"/>
  <c r="E1231" i="23" s="1"/>
  <c r="D1032" i="32" s="1"/>
  <c r="D1324" i="23"/>
  <c r="E1324" i="23" s="1"/>
  <c r="F1324" i="23" s="1"/>
  <c r="D1119" i="32" s="1"/>
  <c r="D1322" i="23"/>
  <c r="E1322" i="23" s="1"/>
  <c r="F1322" i="23" s="1"/>
  <c r="D1121" i="32" s="1"/>
  <c r="D1320" i="23"/>
  <c r="E1320" i="23" s="1"/>
  <c r="F1320" i="23" s="1"/>
  <c r="D1124" i="32" s="1"/>
  <c r="D1318" i="23"/>
  <c r="E1318" i="23" s="1"/>
  <c r="F1318" i="23" s="1"/>
  <c r="D1125" i="32" s="1"/>
  <c r="D1352" i="23"/>
  <c r="E1352" i="23" s="1"/>
  <c r="F1352" i="23" s="1"/>
  <c r="D1153" i="32" s="1"/>
  <c r="D1350" i="23"/>
  <c r="E1350" i="23" s="1"/>
  <c r="D1348" i="23"/>
  <c r="E1348" i="23" s="1"/>
  <c r="F1348" i="23" s="1"/>
  <c r="D1150" i="32" s="1"/>
  <c r="D1346" i="23"/>
  <c r="E1346" i="23" s="1"/>
  <c r="F1346" i="23" s="1"/>
  <c r="D1148" i="32" s="1"/>
  <c r="D1344" i="23"/>
  <c r="E1344" i="23" s="1"/>
  <c r="F1344" i="23" s="1"/>
  <c r="D1146" i="32" s="1"/>
  <c r="D1342" i="23"/>
  <c r="E1342" i="23" s="1"/>
  <c r="F1342" i="23" s="1"/>
  <c r="D1144" i="32" s="1"/>
  <c r="D1340" i="23"/>
  <c r="E1340" i="23" s="1"/>
  <c r="F1340" i="23" s="1"/>
  <c r="D1142" i="32" s="1"/>
  <c r="D1338" i="23"/>
  <c r="E1338" i="23" s="1"/>
  <c r="F1338" i="23" s="1"/>
  <c r="D1140" i="32" s="1"/>
  <c r="D1336" i="23"/>
  <c r="E1336" i="23" s="1"/>
  <c r="F1336" i="23" s="1"/>
  <c r="D1138" i="32" s="1"/>
  <c r="D1334" i="23"/>
  <c r="E1334" i="23" s="1"/>
  <c r="F1334" i="23" s="1"/>
  <c r="D1136" i="32" s="1"/>
  <c r="D1332" i="23"/>
  <c r="E1332" i="23" s="1"/>
  <c r="F1332" i="23" s="1"/>
  <c r="D1330" i="23"/>
  <c r="E1330" i="23" s="1"/>
  <c r="F1330" i="23" s="1"/>
  <c r="D1132" i="32" s="1"/>
  <c r="D1328" i="23"/>
  <c r="E1328" i="23" s="1"/>
  <c r="F1328" i="23" s="1"/>
  <c r="D1130" i="32" s="1"/>
  <c r="D1365" i="23"/>
  <c r="E1365" i="23" s="1"/>
  <c r="F1365" i="23" s="1"/>
  <c r="D1166" i="32" s="1"/>
  <c r="D1363" i="23"/>
  <c r="E1363" i="23" s="1"/>
  <c r="F1363" i="23" s="1"/>
  <c r="D1361" i="23"/>
  <c r="E1361" i="23" s="1"/>
  <c r="F1361" i="23" s="1"/>
  <c r="D1162" i="32" s="1"/>
  <c r="D1359" i="23"/>
  <c r="E1359" i="23" s="1"/>
  <c r="F1359" i="23" s="1"/>
  <c r="D1160" i="32" s="1"/>
  <c r="D1357" i="23"/>
  <c r="E1357" i="23" s="1"/>
  <c r="F1357" i="23" s="1"/>
  <c r="D1158" i="32" s="1"/>
  <c r="D1355" i="23"/>
  <c r="E1355" i="23" s="1"/>
  <c r="F1355" i="23" s="1"/>
  <c r="D1156" i="32" s="1"/>
  <c r="D835" i="23"/>
  <c r="E835" i="23" s="1"/>
  <c r="F835" i="23" s="1"/>
  <c r="D81" i="23"/>
  <c r="E81" i="23" s="1"/>
  <c r="F80" i="23" s="1"/>
  <c r="D60" i="32" s="1"/>
  <c r="D42" i="23"/>
  <c r="E42" i="23" s="1"/>
  <c r="D815" i="23"/>
  <c r="E815" i="23" s="1"/>
  <c r="D1390" i="23"/>
  <c r="E1390" i="23" s="1"/>
  <c r="D805" i="23"/>
  <c r="E805" i="23" s="1"/>
  <c r="F805" i="23" s="1"/>
  <c r="D828" i="23"/>
  <c r="E828" i="23" s="1"/>
  <c r="F828" i="23" s="1"/>
  <c r="D832" i="23"/>
  <c r="E832" i="23" s="1"/>
  <c r="F832" i="23" s="1"/>
  <c r="I832" i="23" s="1"/>
  <c r="D842" i="23"/>
  <c r="E842" i="23" s="1"/>
  <c r="F842" i="23" s="1"/>
  <c r="D846" i="23"/>
  <c r="E846" i="23" s="1"/>
  <c r="F846" i="23" s="1"/>
  <c r="D853" i="23"/>
  <c r="E853" i="23" s="1"/>
  <c r="F853" i="23" s="1"/>
  <c r="D859" i="23"/>
  <c r="E859" i="23" s="1"/>
  <c r="F859" i="23" s="1"/>
  <c r="I859" i="23" s="1"/>
  <c r="D956" i="23"/>
  <c r="E956" i="23" s="1"/>
  <c r="F956" i="23" s="1"/>
  <c r="D997" i="23"/>
  <c r="E997" i="23" s="1"/>
  <c r="F997" i="23" s="1"/>
  <c r="D810" i="32" s="1"/>
  <c r="D999" i="23"/>
  <c r="E999" i="23" s="1"/>
  <c r="F999" i="23" s="1"/>
  <c r="D812" i="32" s="1"/>
  <c r="D1001" i="23"/>
  <c r="E1001" i="23" s="1"/>
  <c r="F1001" i="23" s="1"/>
  <c r="D814" i="32" s="1"/>
  <c r="D1003" i="23"/>
  <c r="E1003" i="23" s="1"/>
  <c r="F1003" i="23" s="1"/>
  <c r="D816" i="32" s="1"/>
  <c r="D1005" i="23"/>
  <c r="E1005" i="23" s="1"/>
  <c r="F1005" i="23" s="1"/>
  <c r="D818" i="32" s="1"/>
  <c r="D1007" i="23"/>
  <c r="E1007" i="23" s="1"/>
  <c r="F1007" i="23" s="1"/>
  <c r="D820" i="32" s="1"/>
  <c r="D1009" i="23"/>
  <c r="E1009" i="23" s="1"/>
  <c r="F1009" i="23" s="1"/>
  <c r="D822" i="32" s="1"/>
  <c r="D1011" i="23"/>
  <c r="E1011" i="23" s="1"/>
  <c r="F1011" i="23" s="1"/>
  <c r="D824" i="32" s="1"/>
  <c r="D1013" i="23"/>
  <c r="E1013" i="23" s="1"/>
  <c r="F1013" i="23" s="1"/>
  <c r="D826" i="32" s="1"/>
  <c r="D1015" i="23"/>
  <c r="E1015" i="23" s="1"/>
  <c r="F1015" i="23" s="1"/>
  <c r="D828" i="32" s="1"/>
  <c r="D1017" i="23"/>
  <c r="E1017" i="23" s="1"/>
  <c r="F1017" i="23" s="1"/>
  <c r="D830" i="32" s="1"/>
  <c r="D1020" i="23"/>
  <c r="E1020" i="23" s="1"/>
  <c r="F1020" i="23" s="1"/>
  <c r="D833" i="32" s="1"/>
  <c r="D1022" i="23"/>
  <c r="E1022" i="23" s="1"/>
  <c r="F1022" i="23" s="1"/>
  <c r="D835" i="32" s="1"/>
  <c r="D1024" i="23"/>
  <c r="E1024" i="23" s="1"/>
  <c r="F1024" i="23" s="1"/>
  <c r="D837" i="32" s="1"/>
  <c r="D1026" i="23"/>
  <c r="E1026" i="23" s="1"/>
  <c r="F1026" i="23" s="1"/>
  <c r="D839" i="32" s="1"/>
  <c r="D1028" i="23"/>
  <c r="E1028" i="23" s="1"/>
  <c r="F1028" i="23" s="1"/>
  <c r="D841" i="32" s="1"/>
  <c r="D1030" i="23"/>
  <c r="E1030" i="23" s="1"/>
  <c r="F1030" i="23" s="1"/>
  <c r="D843" i="32" s="1"/>
  <c r="D1032" i="23"/>
  <c r="E1032" i="23" s="1"/>
  <c r="F1032" i="23" s="1"/>
  <c r="D845" i="32" s="1"/>
  <c r="D1034" i="23"/>
  <c r="E1034" i="23" s="1"/>
  <c r="F1034" i="23" s="1"/>
  <c r="D847" i="32" s="1"/>
  <c r="D1036" i="23"/>
  <c r="E1036" i="23" s="1"/>
  <c r="F1036" i="23" s="1"/>
  <c r="D849" i="32" s="1"/>
  <c r="D1038" i="23"/>
  <c r="E1038" i="23" s="1"/>
  <c r="F1038" i="23" s="1"/>
  <c r="D851" i="32" s="1"/>
  <c r="D1040" i="23"/>
  <c r="E1040" i="23" s="1"/>
  <c r="F1040" i="23" s="1"/>
  <c r="D853" i="32" s="1"/>
  <c r="D1042" i="23"/>
  <c r="E1042" i="23" s="1"/>
  <c r="F1042" i="23" s="1"/>
  <c r="D855" i="32" s="1"/>
  <c r="D1367" i="23"/>
  <c r="E1367" i="23" s="1"/>
  <c r="F1367" i="23" s="1"/>
  <c r="D1168" i="32" s="1"/>
  <c r="D1369" i="23"/>
  <c r="E1369" i="23" s="1"/>
  <c r="F1369" i="23" s="1"/>
  <c r="D1170" i="32" s="1"/>
  <c r="D1371" i="23"/>
  <c r="E1371" i="23" s="1"/>
  <c r="F1371" i="23" s="1"/>
  <c r="D1172" i="32" s="1"/>
  <c r="D1375" i="23"/>
  <c r="E1375" i="23" s="1"/>
  <c r="F1375" i="23" s="1"/>
  <c r="D1175" i="32" s="1"/>
  <c r="D1379" i="23"/>
  <c r="E1379" i="23" s="1"/>
  <c r="F1379" i="23" s="1"/>
  <c r="D1178" i="32" s="1"/>
  <c r="D1381" i="23"/>
  <c r="E1381" i="23" s="1"/>
  <c r="F1381" i="23" s="1"/>
  <c r="D1180" i="32" s="1"/>
  <c r="D1383" i="23"/>
  <c r="E1383" i="23" s="1"/>
  <c r="F1383" i="23" s="1"/>
  <c r="D1182" i="32" s="1"/>
  <c r="D1385" i="23"/>
  <c r="E1385" i="23" s="1"/>
  <c r="F1385" i="23" s="1"/>
  <c r="D1387" i="23"/>
  <c r="E1387" i="23" s="1"/>
  <c r="F1387" i="23" s="1"/>
  <c r="D1186" i="32" s="1"/>
  <c r="D1389" i="23"/>
  <c r="E1389" i="23" s="1"/>
  <c r="F1389" i="23" s="1"/>
  <c r="D1188" i="32" s="1"/>
  <c r="D1393" i="23"/>
  <c r="E1393" i="23" s="1"/>
  <c r="F1393" i="23" s="1"/>
  <c r="D1191" i="32" s="1"/>
  <c r="D1395" i="23"/>
  <c r="E1395" i="23" s="1"/>
  <c r="F1395" i="23" s="1"/>
  <c r="D1193" i="32" s="1"/>
  <c r="D1397" i="23"/>
  <c r="E1397" i="23" s="1"/>
  <c r="F1397" i="23" s="1"/>
  <c r="D1195" i="32" s="1"/>
  <c r="D1399" i="23"/>
  <c r="E1399" i="23" s="1"/>
  <c r="F1399" i="23" s="1"/>
  <c r="D1197" i="32" s="1"/>
  <c r="D1401" i="23"/>
  <c r="E1401" i="23" s="1"/>
  <c r="F1401" i="23" s="1"/>
  <c r="D1199" i="32" s="1"/>
  <c r="D1403" i="23"/>
  <c r="E1403" i="23" s="1"/>
  <c r="F1403" i="23" s="1"/>
  <c r="D1201" i="32" s="1"/>
  <c r="D1405" i="23"/>
  <c r="E1405" i="23" s="1"/>
  <c r="F1405" i="23" s="1"/>
  <c r="D1203" i="32" s="1"/>
  <c r="D1407" i="23"/>
  <c r="E1407" i="23" s="1"/>
  <c r="F1407" i="23" s="1"/>
  <c r="D1205" i="32" s="1"/>
  <c r="D1409" i="23"/>
  <c r="E1409" i="23" s="1"/>
  <c r="F1409" i="23" s="1"/>
  <c r="D1207" i="32" s="1"/>
  <c r="D1411" i="23"/>
  <c r="E1411" i="23" s="1"/>
  <c r="F1411" i="23" s="1"/>
  <c r="D1209" i="32" s="1"/>
  <c r="D1413" i="23"/>
  <c r="E1413" i="23" s="1"/>
  <c r="F1413" i="23" s="1"/>
  <c r="D1211" i="32" s="1"/>
  <c r="D1415" i="23"/>
  <c r="E1415" i="23" s="1"/>
  <c r="F1415" i="23" s="1"/>
  <c r="D1213" i="32" s="1"/>
  <c r="D1417" i="23"/>
  <c r="E1417" i="23" s="1"/>
  <c r="F1417" i="23" s="1"/>
  <c r="D1215" i="32" s="1"/>
  <c r="D1419" i="23"/>
  <c r="E1419" i="23" s="1"/>
  <c r="F1419" i="23" s="1"/>
  <c r="D1217" i="32" s="1"/>
  <c r="D1421" i="23"/>
  <c r="E1421" i="23" s="1"/>
  <c r="F1421" i="23" s="1"/>
  <c r="D1219" i="32" s="1"/>
  <c r="D1423" i="23"/>
  <c r="E1423" i="23" s="1"/>
  <c r="F1423" i="23" s="1"/>
  <c r="D1221" i="32" s="1"/>
  <c r="D1425" i="23"/>
  <c r="E1425" i="23" s="1"/>
  <c r="F1425" i="23" s="1"/>
  <c r="D1223" i="32" s="1"/>
  <c r="D1427" i="23"/>
  <c r="E1427" i="23" s="1"/>
  <c r="F1427" i="23" s="1"/>
  <c r="D1429" i="23"/>
  <c r="E1429" i="23" s="1"/>
  <c r="F1429" i="23" s="1"/>
  <c r="D1227" i="32" s="1"/>
  <c r="D1431" i="23"/>
  <c r="E1431" i="23" s="1"/>
  <c r="F1431" i="23" s="1"/>
  <c r="D1229" i="32" s="1"/>
  <c r="D1433" i="23"/>
  <c r="E1433" i="23" s="1"/>
  <c r="F1433" i="23" s="1"/>
  <c r="D1231" i="32" s="1"/>
  <c r="D1435" i="23"/>
  <c r="E1435" i="23" s="1"/>
  <c r="F1435" i="23" s="1"/>
  <c r="D1233" i="32" s="1"/>
  <c r="D1437" i="23"/>
  <c r="E1437" i="23" s="1"/>
  <c r="F1437" i="23" s="1"/>
  <c r="D1235" i="32" s="1"/>
  <c r="D6" i="23"/>
  <c r="E6" i="23" s="1"/>
  <c r="D7" i="23"/>
  <c r="E7" i="23" s="1"/>
  <c r="F7" i="23" s="1"/>
  <c r="D11" i="32" s="1"/>
  <c r="D9" i="23"/>
  <c r="E9" i="23" s="1"/>
  <c r="D12" i="23"/>
  <c r="E12" i="23" s="1"/>
  <c r="D14" i="23"/>
  <c r="E14" i="23" s="1"/>
  <c r="F14" i="23" s="1"/>
  <c r="D29" i="32" s="1"/>
  <c r="D17" i="23"/>
  <c r="E17" i="23" s="1"/>
  <c r="D18" i="23"/>
  <c r="E18" i="23" s="1"/>
  <c r="F18" i="23" s="1"/>
  <c r="D17" i="32" s="1"/>
  <c r="D20" i="23"/>
  <c r="E20" i="23" s="1"/>
  <c r="F20" i="23" s="1"/>
  <c r="D19" i="32" s="1"/>
  <c r="D26" i="23"/>
  <c r="E26" i="23" s="1"/>
  <c r="D24" i="23"/>
  <c r="E24" i="23" s="1"/>
  <c r="D29" i="23"/>
  <c r="E29" i="23" s="1"/>
  <c r="F28" i="23" s="1"/>
  <c r="D25" i="32" s="1"/>
  <c r="D36" i="23"/>
  <c r="E36" i="23" s="1"/>
  <c r="D34" i="23"/>
  <c r="E34" i="23" s="1"/>
  <c r="D3" i="23"/>
  <c r="E3" i="23" s="1"/>
  <c r="F3" i="23" s="1"/>
  <c r="D40" i="23"/>
  <c r="E40" i="23" s="1"/>
  <c r="D43" i="23"/>
  <c r="E43" i="23" s="1"/>
  <c r="F43" i="23" s="1"/>
  <c r="D33" i="32" s="1"/>
  <c r="D46" i="23"/>
  <c r="E46" i="23" s="1"/>
  <c r="D49" i="23"/>
  <c r="E49" i="23" s="1"/>
  <c r="D50" i="23"/>
  <c r="E50" i="23" s="1"/>
  <c r="F50" i="23" s="1"/>
  <c r="D39" i="32" s="1"/>
  <c r="D52" i="23"/>
  <c r="E52" i="23" s="1"/>
  <c r="D55" i="23"/>
  <c r="E55" i="23" s="1"/>
  <c r="F55" i="23" s="1"/>
  <c r="D43" i="32" s="1"/>
  <c r="D57" i="23"/>
  <c r="E57" i="23" s="1"/>
  <c r="F57" i="23" s="1"/>
  <c r="D45" i="32" s="1"/>
  <c r="D61" i="23"/>
  <c r="E61" i="23" s="1"/>
  <c r="D59" i="23"/>
  <c r="E59" i="23" s="1"/>
  <c r="D63" i="23"/>
  <c r="E63" i="23" s="1"/>
  <c r="D65" i="23"/>
  <c r="E65" i="23" s="1"/>
  <c r="F65" i="23" s="1"/>
  <c r="D50" i="32" s="1"/>
  <c r="D68" i="23"/>
  <c r="E68" i="23" s="1"/>
  <c r="F68" i="23" s="1"/>
  <c r="D52" i="32" s="1"/>
  <c r="D70" i="23"/>
  <c r="E70" i="23" s="1"/>
  <c r="D73" i="23"/>
  <c r="E73" i="23" s="1"/>
  <c r="F73" i="23" s="1"/>
  <c r="D55" i="32" s="1"/>
  <c r="D74" i="23"/>
  <c r="E74" i="23" s="1"/>
  <c r="D76" i="23"/>
  <c r="E76" i="23" s="1"/>
  <c r="D80" i="23"/>
  <c r="E80" i="23" s="1"/>
  <c r="D84" i="23"/>
  <c r="E84" i="23" s="1"/>
  <c r="F84" i="23" s="1"/>
  <c r="D62" i="32" s="1"/>
  <c r="D86" i="23"/>
  <c r="E86" i="23" s="1"/>
  <c r="F86" i="23" s="1"/>
  <c r="D64" i="32" s="1"/>
  <c r="D88" i="23"/>
  <c r="E88" i="23" s="1"/>
  <c r="F88" i="23" s="1"/>
  <c r="D66" i="32" s="1"/>
  <c r="D1386" i="32" s="1"/>
  <c r="D92" i="23"/>
  <c r="E92" i="23" s="1"/>
  <c r="D95" i="23"/>
  <c r="E95" i="23" s="1"/>
  <c r="D93" i="23"/>
  <c r="E93" i="23" s="1"/>
  <c r="D100" i="23"/>
  <c r="E100" i="23" s="1"/>
  <c r="D102" i="23"/>
  <c r="E102" i="23" s="1"/>
  <c r="D106" i="23"/>
  <c r="E106" i="23" s="1"/>
  <c r="D112" i="23"/>
  <c r="E112" i="23" s="1"/>
  <c r="D110" i="23"/>
  <c r="E110" i="23" s="1"/>
  <c r="F110" i="23" s="1"/>
  <c r="D81" i="32" s="1"/>
  <c r="D116" i="23"/>
  <c r="E116" i="23" s="1"/>
  <c r="D117" i="23"/>
  <c r="E117" i="23" s="1"/>
  <c r="F117" i="23" s="1"/>
  <c r="D85" i="32" s="1"/>
  <c r="D119" i="23"/>
  <c r="E119" i="23" s="1"/>
  <c r="D123" i="23"/>
  <c r="E123" i="23" s="1"/>
  <c r="F121" i="23" s="1"/>
  <c r="D88" i="32" s="1"/>
  <c r="D121" i="23"/>
  <c r="E121" i="23" s="1"/>
  <c r="D126" i="23"/>
  <c r="E126" i="23" s="1"/>
  <c r="D129" i="23"/>
  <c r="E129" i="23" s="1"/>
  <c r="D134" i="23"/>
  <c r="E134" i="23" s="1"/>
  <c r="D132" i="23"/>
  <c r="E132" i="23" s="1"/>
  <c r="D136" i="23"/>
  <c r="E136" i="23" s="1"/>
  <c r="D140" i="23"/>
  <c r="E140" i="23" s="1"/>
  <c r="D138" i="23"/>
  <c r="E138" i="23" s="1"/>
  <c r="F138" i="23" s="1"/>
  <c r="D95" i="32" s="1"/>
  <c r="D144" i="23"/>
  <c r="E144" i="23" s="1"/>
  <c r="D148" i="23"/>
  <c r="E148" i="23" s="1"/>
  <c r="D153" i="23"/>
  <c r="E153" i="23" s="1"/>
  <c r="D154" i="23"/>
  <c r="E154" i="23" s="1"/>
  <c r="F154" i="23" s="1"/>
  <c r="D105" i="32" s="1"/>
  <c r="D156" i="23"/>
  <c r="E156" i="23" s="1"/>
  <c r="F156" i="23" s="1"/>
  <c r="D107" i="32" s="1"/>
  <c r="D158" i="23"/>
  <c r="E158" i="23" s="1"/>
  <c r="F158" i="23" s="1"/>
  <c r="D109" i="32" s="1"/>
  <c r="D168" i="23"/>
  <c r="E168" i="23" s="1"/>
  <c r="D169" i="23"/>
  <c r="E169" i="23" s="1"/>
  <c r="F169" i="23" s="1"/>
  <c r="D115" i="32" s="1"/>
  <c r="D174" i="23"/>
  <c r="E174" i="23" s="1"/>
  <c r="D172" i="23"/>
  <c r="E172" i="23" s="1"/>
  <c r="D176" i="23"/>
  <c r="E176" i="23" s="1"/>
  <c r="D177" i="23"/>
  <c r="E177" i="23" s="1"/>
  <c r="F177" i="23" s="1"/>
  <c r="D119" i="32" s="1"/>
  <c r="D166" i="23"/>
  <c r="E166" i="23" s="1"/>
  <c r="D164" i="23"/>
  <c r="E164" i="23" s="1"/>
  <c r="D182" i="23"/>
  <c r="E182" i="23" s="1"/>
  <c r="D184" i="23"/>
  <c r="E184" i="23" s="1"/>
  <c r="F184" i="23" s="1"/>
  <c r="D123" i="32" s="1"/>
  <c r="D188" i="23"/>
  <c r="E188" i="23" s="1"/>
  <c r="D190" i="23"/>
  <c r="E190" i="23" s="1"/>
  <c r="D193" i="23"/>
  <c r="E193" i="23" s="1"/>
  <c r="D196" i="23"/>
  <c r="E196" i="23" s="1"/>
  <c r="D198" i="23"/>
  <c r="E198" i="23" s="1"/>
  <c r="D200" i="23"/>
  <c r="E200" i="23" s="1"/>
  <c r="F200" i="23" s="1"/>
  <c r="D202" i="23"/>
  <c r="E202" i="23" s="1"/>
  <c r="F202" i="23" s="1"/>
  <c r="D130" i="32" s="1"/>
  <c r="D207" i="23"/>
  <c r="E207" i="23" s="1"/>
  <c r="F206" i="23" s="1"/>
  <c r="D135" i="32" s="1"/>
  <c r="D209" i="23"/>
  <c r="E209" i="23" s="1"/>
  <c r="D211" i="23"/>
  <c r="E211" i="23" s="1"/>
  <c r="D213" i="23"/>
  <c r="E213" i="23" s="1"/>
  <c r="D216" i="23"/>
  <c r="E216" i="23" s="1"/>
  <c r="F215" i="23" s="1"/>
  <c r="D140" i="32" s="1"/>
  <c r="D217" i="23"/>
  <c r="E217" i="23" s="1"/>
  <c r="D218" i="23"/>
  <c r="E218" i="23" s="1"/>
  <c r="D225" i="23"/>
  <c r="E225" i="23" s="1"/>
  <c r="D223" i="23"/>
  <c r="E223" i="23" s="1"/>
  <c r="F223" i="23" s="1"/>
  <c r="D146" i="32" s="1"/>
  <c r="D226" i="23"/>
  <c r="E226" i="23" s="1"/>
  <c r="F226" i="23" s="1"/>
  <c r="D147" i="32" s="1"/>
  <c r="D229" i="23"/>
  <c r="E229" i="23" s="1"/>
  <c r="D231" i="23"/>
  <c r="E231" i="23" s="1"/>
  <c r="D234" i="23"/>
  <c r="E234" i="23" s="1"/>
  <c r="D238" i="23"/>
  <c r="E238" i="23" s="1"/>
  <c r="F238" i="23" s="1"/>
  <c r="D156" i="32" s="1"/>
  <c r="D241" i="23"/>
  <c r="E241" i="23" s="1"/>
  <c r="D244" i="23"/>
  <c r="E244" i="23" s="1"/>
  <c r="F244" i="23" s="1"/>
  <c r="D162" i="32" s="1"/>
  <c r="D250" i="23"/>
  <c r="E250" i="23" s="1"/>
  <c r="F248" i="23" s="1"/>
  <c r="D166" i="32" s="1"/>
  <c r="D248" i="23"/>
  <c r="E248" i="23" s="1"/>
  <c r="D253" i="23"/>
  <c r="E253" i="23" s="1"/>
  <c r="F253" i="23" s="1"/>
  <c r="D169" i="32" s="1"/>
  <c r="D255" i="23"/>
  <c r="E255" i="23" s="1"/>
  <c r="F255" i="23" s="1"/>
  <c r="D171" i="32" s="1"/>
  <c r="D257" i="23"/>
  <c r="E257" i="23" s="1"/>
  <c r="F257" i="23" s="1"/>
  <c r="D173" i="32" s="1"/>
  <c r="D259" i="23"/>
  <c r="E259" i="23" s="1"/>
  <c r="F259" i="23" s="1"/>
  <c r="D175" i="32" s="1"/>
  <c r="D261" i="23"/>
  <c r="E261" i="23" s="1"/>
  <c r="F261" i="23" s="1"/>
  <c r="D177" i="32" s="1"/>
  <c r="D263" i="23"/>
  <c r="E263" i="23" s="1"/>
  <c r="D265" i="23"/>
  <c r="E265" i="23" s="1"/>
  <c r="F265" i="23" s="1"/>
  <c r="D179" i="32" s="1"/>
  <c r="D269" i="23"/>
  <c r="E269" i="23" s="1"/>
  <c r="D274" i="23"/>
  <c r="E274" i="23" s="1"/>
  <c r="D278" i="23"/>
  <c r="E278" i="23" s="1"/>
  <c r="D276" i="23"/>
  <c r="E276" i="23" s="1"/>
  <c r="D279" i="23"/>
  <c r="E279" i="23" s="1"/>
  <c r="F279" i="23" s="1"/>
  <c r="D187" i="32" s="1"/>
  <c r="D283" i="23"/>
  <c r="E283" i="23" s="1"/>
  <c r="D281" i="23"/>
  <c r="E281" i="23" s="1"/>
  <c r="D289" i="23"/>
  <c r="E289" i="23" s="1"/>
  <c r="D287" i="23"/>
  <c r="E287" i="23" s="1"/>
  <c r="D285" i="23"/>
  <c r="E285" i="23" s="1"/>
  <c r="D293" i="23"/>
  <c r="E293" i="23" s="1"/>
  <c r="F293" i="23" s="1"/>
  <c r="D193" i="32" s="1"/>
  <c r="D296" i="23"/>
  <c r="E296" i="23" s="1"/>
  <c r="F296" i="23" s="1"/>
  <c r="D196" i="32" s="1"/>
  <c r="D1313" i="32" s="1"/>
  <c r="D299" i="23"/>
  <c r="E299" i="23" s="1"/>
  <c r="F299" i="23" s="1"/>
  <c r="D199" i="32" s="1"/>
  <c r="D301" i="23"/>
  <c r="E301" i="23" s="1"/>
  <c r="D303" i="23"/>
  <c r="E303" i="23" s="1"/>
  <c r="F303" i="23" s="1"/>
  <c r="D201" i="32" s="1"/>
  <c r="D305" i="23"/>
  <c r="E305" i="23" s="1"/>
  <c r="F305" i="23" s="1"/>
  <c r="D309" i="23"/>
  <c r="E309" i="23" s="1"/>
  <c r="D313" i="23"/>
  <c r="E313" i="23" s="1"/>
  <c r="D311" i="23"/>
  <c r="E311" i="23" s="1"/>
  <c r="D315" i="23"/>
  <c r="E315" i="23" s="1"/>
  <c r="F315" i="23" s="1"/>
  <c r="D317" i="23"/>
  <c r="E317" i="23" s="1"/>
  <c r="F317" i="23" s="1"/>
  <c r="D210" i="32" s="1"/>
  <c r="D320" i="23"/>
  <c r="E320" i="23" s="1"/>
  <c r="F320" i="23" s="1"/>
  <c r="D213" i="32" s="1"/>
  <c r="D325" i="23"/>
  <c r="E325" i="23" s="1"/>
  <c r="F324" i="23" s="1"/>
  <c r="D217" i="32" s="1"/>
  <c r="D327" i="23"/>
  <c r="E327" i="23" s="1"/>
  <c r="F326" i="23" s="1"/>
  <c r="D218" i="32" s="1"/>
  <c r="D330" i="23"/>
  <c r="E330" i="23" s="1"/>
  <c r="D328" i="23"/>
  <c r="E328" i="23" s="1"/>
  <c r="D334" i="23"/>
  <c r="E334" i="23" s="1"/>
  <c r="D338" i="23"/>
  <c r="E338" i="23" s="1"/>
  <c r="D336" i="23"/>
  <c r="E336" i="23" s="1"/>
  <c r="D340" i="23"/>
  <c r="E340" i="23" s="1"/>
  <c r="D341" i="23"/>
  <c r="E341" i="23" s="1"/>
  <c r="F341" i="23" s="1"/>
  <c r="D225" i="32" s="1"/>
  <c r="D347" i="23"/>
  <c r="E347" i="23" s="1"/>
  <c r="F346" i="23" s="1"/>
  <c r="D349" i="23"/>
  <c r="E349" i="23" s="1"/>
  <c r="D357" i="23"/>
  <c r="E357" i="23" s="1"/>
  <c r="D384" i="23"/>
  <c r="E384" i="23" s="1"/>
  <c r="F384" i="23" s="1"/>
  <c r="D265" i="32" s="1"/>
  <c r="D388" i="23"/>
  <c r="E388" i="23" s="1"/>
  <c r="F387" i="23" s="1"/>
  <c r="D268" i="32" s="1"/>
  <c r="D389" i="23"/>
  <c r="E389" i="23" s="1"/>
  <c r="F389" i="23" s="1"/>
  <c r="D269" i="32" s="1"/>
  <c r="D391" i="23"/>
  <c r="E391" i="23" s="1"/>
  <c r="D430" i="23"/>
  <c r="E430" i="23" s="1"/>
  <c r="D428" i="23"/>
  <c r="E428" i="23" s="1"/>
  <c r="D446" i="23"/>
  <c r="E446" i="23" s="1"/>
  <c r="F446" i="23" s="1"/>
  <c r="D313" i="32" s="1"/>
  <c r="D1560" i="32" s="1"/>
  <c r="D461" i="23"/>
  <c r="E461" i="23" s="1"/>
  <c r="F461" i="23" s="1"/>
  <c r="D459" i="23"/>
  <c r="E459" i="23" s="1"/>
  <c r="F459" i="23" s="1"/>
  <c r="D457" i="23"/>
  <c r="E457" i="23" s="1"/>
  <c r="F457" i="23" s="1"/>
  <c r="D324" i="32" s="1"/>
  <c r="D455" i="23"/>
  <c r="E455" i="23" s="1"/>
  <c r="F455" i="23" s="1"/>
  <c r="D452" i="23"/>
  <c r="E452" i="23" s="1"/>
  <c r="F452" i="23" s="1"/>
  <c r="D450" i="23"/>
  <c r="E450" i="23" s="1"/>
  <c r="F450" i="23" s="1"/>
  <c r="D466" i="23"/>
  <c r="E466" i="23" s="1"/>
  <c r="D538" i="23"/>
  <c r="E538" i="23" s="1"/>
  <c r="F538" i="23" s="1"/>
  <c r="D381" i="32" s="1"/>
  <c r="D546" i="23"/>
  <c r="E546" i="23" s="1"/>
  <c r="F546" i="23" s="1"/>
  <c r="D544" i="23"/>
  <c r="E544" i="23" s="1"/>
  <c r="F544" i="23" s="1"/>
  <c r="D387" i="32" s="1"/>
  <c r="D542" i="23"/>
  <c r="E542" i="23" s="1"/>
  <c r="F542" i="23" s="1"/>
  <c r="D385" i="32" s="1"/>
  <c r="D536" i="23"/>
  <c r="E536" i="23" s="1"/>
  <c r="F536" i="23" s="1"/>
  <c r="D534" i="23"/>
  <c r="E534" i="23" s="1"/>
  <c r="D532" i="23"/>
  <c r="E532" i="23" s="1"/>
  <c r="D530" i="23"/>
  <c r="E530" i="23" s="1"/>
  <c r="F530" i="23" s="1"/>
  <c r="D373" i="32" s="1"/>
  <c r="D528" i="23"/>
  <c r="E528" i="23" s="1"/>
  <c r="D526" i="23"/>
  <c r="E526" i="23" s="1"/>
  <c r="D524" i="23"/>
  <c r="E524" i="23" s="1"/>
  <c r="D522" i="23"/>
  <c r="E522" i="23" s="1"/>
  <c r="F522" i="23" s="1"/>
  <c r="D520" i="23"/>
  <c r="E520" i="23" s="1"/>
  <c r="D518" i="23"/>
  <c r="E518" i="23" s="1"/>
  <c r="F518" i="23" s="1"/>
  <c r="D516" i="23"/>
  <c r="E516" i="23" s="1"/>
  <c r="F516" i="23" s="1"/>
  <c r="D492" i="23"/>
  <c r="E492" i="23" s="1"/>
  <c r="F492" i="23" s="1"/>
  <c r="D350" i="32" s="1"/>
  <c r="D476" i="23"/>
  <c r="E476" i="23" s="1"/>
  <c r="D479" i="23"/>
  <c r="E479" i="23" s="1"/>
  <c r="F479" i="23" s="1"/>
  <c r="D484" i="23"/>
  <c r="E484" i="23" s="1"/>
  <c r="F484" i="23" s="1"/>
  <c r="D346" i="32" s="1"/>
  <c r="D482" i="23"/>
  <c r="E482" i="23" s="1"/>
  <c r="F482" i="23" s="1"/>
  <c r="D480" i="23"/>
  <c r="E480" i="23" s="1"/>
  <c r="F480" i="23" s="1"/>
  <c r="D487" i="23"/>
  <c r="E487" i="23" s="1"/>
  <c r="D489" i="23"/>
  <c r="E489" i="23" s="1"/>
  <c r="F489" i="23" s="1"/>
  <c r="D348" i="32" s="1"/>
  <c r="D495" i="23"/>
  <c r="E495" i="23" s="1"/>
  <c r="F494" i="23" s="1"/>
  <c r="D351" i="32" s="1"/>
  <c r="D496" i="23"/>
  <c r="E496" i="23" s="1"/>
  <c r="F496" i="23" s="1"/>
  <c r="D498" i="23"/>
  <c r="E498" i="23" s="1"/>
  <c r="D502" i="23"/>
  <c r="E502" i="23" s="1"/>
  <c r="D500" i="23"/>
  <c r="E500" i="23" s="1"/>
  <c r="D504" i="23"/>
  <c r="E504" i="23" s="1"/>
  <c r="F504" i="23" s="1"/>
  <c r="D506" i="23"/>
  <c r="E506" i="23" s="1"/>
  <c r="F506" i="23" s="1"/>
  <c r="D509" i="23"/>
  <c r="E509" i="23" s="1"/>
  <c r="D507" i="23"/>
  <c r="E507" i="23" s="1"/>
  <c r="D511" i="23"/>
  <c r="E511" i="23" s="1"/>
  <c r="D514" i="23"/>
  <c r="E514" i="23" s="1"/>
  <c r="F514" i="23" s="1"/>
  <c r="D552" i="23"/>
  <c r="E552" i="23" s="1"/>
  <c r="D549" i="23"/>
  <c r="E549" i="23" s="1"/>
  <c r="D553" i="23"/>
  <c r="E553" i="23" s="1"/>
  <c r="D557" i="23"/>
  <c r="E557" i="23" s="1"/>
  <c r="D560" i="23"/>
  <c r="E560" i="23" s="1"/>
  <c r="F560" i="23" s="1"/>
  <c r="D467" i="23"/>
  <c r="E467" i="23" s="1"/>
  <c r="F467" i="23" s="1"/>
  <c r="D332" i="32" s="1"/>
  <c r="D469" i="23"/>
  <c r="E469" i="23" s="1"/>
  <c r="F469" i="23" s="1"/>
  <c r="D472" i="23"/>
  <c r="E472" i="23" s="1"/>
  <c r="F471" i="23" s="1"/>
  <c r="D336" i="32" s="1"/>
  <c r="D474" i="23"/>
  <c r="E474" i="23" s="1"/>
  <c r="F473" i="23" s="1"/>
  <c r="D337" i="32" s="1"/>
  <c r="D564" i="23"/>
  <c r="E564" i="23" s="1"/>
  <c r="F564" i="23" s="1"/>
  <c r="D399" i="32" s="1"/>
  <c r="D566" i="23"/>
  <c r="E566" i="23" s="1"/>
  <c r="D569" i="23"/>
  <c r="E569" i="23" s="1"/>
  <c r="F569" i="23" s="1"/>
  <c r="D402" i="32" s="1"/>
  <c r="D573" i="23"/>
  <c r="E573" i="23" s="1"/>
  <c r="F572" i="23" s="1"/>
  <c r="D575" i="23"/>
  <c r="E575" i="23" s="1"/>
  <c r="D579" i="23"/>
  <c r="E579" i="23" s="1"/>
  <c r="D584" i="23"/>
  <c r="E584" i="23" s="1"/>
  <c r="D591" i="23"/>
  <c r="E591" i="23" s="1"/>
  <c r="D588" i="23"/>
  <c r="E588" i="23" s="1"/>
  <c r="D594" i="23"/>
  <c r="E594" i="23" s="1"/>
  <c r="F594" i="23" s="1"/>
  <c r="D416" i="32" s="1"/>
  <c r="D599" i="23"/>
  <c r="E599" i="23" s="1"/>
  <c r="D597" i="23"/>
  <c r="E597" i="23" s="1"/>
  <c r="D603" i="23"/>
  <c r="E603" i="23" s="1"/>
  <c r="F602" i="23" s="1"/>
  <c r="D421" i="32" s="1"/>
  <c r="D604" i="23"/>
  <c r="E604" i="23" s="1"/>
  <c r="F604" i="23" s="1"/>
  <c r="D422" i="32" s="1"/>
  <c r="D696" i="23"/>
  <c r="E696" i="23" s="1"/>
  <c r="D697" i="23"/>
  <c r="E697" i="23" s="1"/>
  <c r="F697" i="23" s="1"/>
  <c r="D508" i="32" s="1"/>
  <c r="D698" i="23"/>
  <c r="E698" i="23" s="1"/>
  <c r="F698" i="23" s="1"/>
  <c r="D509" i="32" s="1"/>
  <c r="D740" i="23"/>
  <c r="E740" i="23" s="1"/>
  <c r="D735" i="23"/>
  <c r="E735" i="23" s="1"/>
  <c r="F735" i="23" s="1"/>
  <c r="D733" i="23"/>
  <c r="E733" i="23" s="1"/>
  <c r="F733" i="23" s="1"/>
  <c r="D780" i="23"/>
  <c r="E780" i="23" s="1"/>
  <c r="F780" i="23" s="1"/>
  <c r="D779" i="23"/>
  <c r="E779" i="23" s="1"/>
  <c r="F778" i="23" s="1"/>
  <c r="D581" i="32" s="1"/>
  <c r="D776" i="23"/>
  <c r="E776" i="23" s="1"/>
  <c r="D731" i="23"/>
  <c r="E731" i="23" s="1"/>
  <c r="F730" i="23" s="1"/>
  <c r="D540" i="32" s="1"/>
  <c r="D725" i="23"/>
  <c r="E725" i="23" s="1"/>
  <c r="F725" i="23" s="1"/>
  <c r="D721" i="23"/>
  <c r="E721" i="23" s="1"/>
  <c r="F721" i="23" s="1"/>
  <c r="D719" i="23"/>
  <c r="E719" i="23" s="1"/>
  <c r="F719" i="23" s="1"/>
  <c r="D752" i="23"/>
  <c r="E752" i="23" s="1"/>
  <c r="D750" i="23"/>
  <c r="E750" i="23" s="1"/>
  <c r="F750" i="23" s="1"/>
  <c r="D557" i="32" s="1"/>
  <c r="D748" i="23"/>
  <c r="E748" i="23" s="1"/>
  <c r="F748" i="23" s="1"/>
  <c r="D555" i="32" s="1"/>
  <c r="D746" i="23"/>
  <c r="E746" i="23" s="1"/>
  <c r="F746" i="23" s="1"/>
  <c r="D553" i="32" s="1"/>
  <c r="D743" i="23"/>
  <c r="E743" i="23" s="1"/>
  <c r="F743" i="23" s="1"/>
  <c r="D550" i="32" s="1"/>
  <c r="D763" i="23"/>
  <c r="E763" i="23" s="1"/>
  <c r="F762" i="23" s="1"/>
  <c r="D568" i="32" s="1"/>
  <c r="D761" i="23"/>
  <c r="E761" i="23" s="1"/>
  <c r="F761" i="23" s="1"/>
  <c r="D759" i="23"/>
  <c r="E759" i="23" s="1"/>
  <c r="F759" i="23" s="1"/>
  <c r="D757" i="23"/>
  <c r="E757" i="23" s="1"/>
  <c r="F757" i="23" s="1"/>
  <c r="D764" i="23"/>
  <c r="E764" i="23" s="1"/>
  <c r="F764" i="23" s="1"/>
  <c r="D772" i="23"/>
  <c r="E772" i="23" s="1"/>
  <c r="F772" i="23" s="1"/>
  <c r="D577" i="32" s="1"/>
  <c r="D770" i="23"/>
  <c r="E770" i="23" s="1"/>
  <c r="F770" i="23" s="1"/>
  <c r="D768" i="23"/>
  <c r="E768" i="23" s="1"/>
  <c r="F768" i="23" s="1"/>
  <c r="D766" i="23"/>
  <c r="E766" i="23" s="1"/>
  <c r="F766" i="23" s="1"/>
  <c r="D774" i="23"/>
  <c r="E774" i="23" s="1"/>
  <c r="F774" i="23" s="1"/>
  <c r="D775" i="23"/>
  <c r="E775" i="23" s="1"/>
  <c r="F775" i="23" s="1"/>
  <c r="D785" i="23"/>
  <c r="E785" i="23" s="1"/>
  <c r="D941" i="23"/>
  <c r="E941" i="23" s="1"/>
  <c r="D944" i="23"/>
  <c r="E944" i="23" s="1"/>
  <c r="F944" i="23" s="1"/>
  <c r="D987" i="23"/>
  <c r="E987" i="23" s="1"/>
  <c r="F987" i="23" s="1"/>
  <c r="D624" i="32" s="1"/>
  <c r="D989" i="23"/>
  <c r="E989" i="23" s="1"/>
  <c r="F989" i="23" s="1"/>
  <c r="D626" i="32" s="1"/>
  <c r="D990" i="23"/>
  <c r="E990" i="23" s="1"/>
  <c r="F990" i="23" s="1"/>
  <c r="D627" i="32" s="1"/>
  <c r="D993" i="23"/>
  <c r="E993" i="23" s="1"/>
  <c r="F993" i="23" s="1"/>
  <c r="D629" i="32" s="1"/>
  <c r="D963" i="23"/>
  <c r="E963" i="23" s="1"/>
  <c r="F963" i="23" s="1"/>
  <c r="D600" i="32" s="1"/>
  <c r="D961" i="23"/>
  <c r="E961" i="23" s="1"/>
  <c r="F961" i="23" s="1"/>
  <c r="D598" i="32" s="1"/>
  <c r="D983" i="23"/>
  <c r="E983" i="23" s="1"/>
  <c r="F983" i="23" s="1"/>
  <c r="D620" i="32" s="1"/>
  <c r="D981" i="23"/>
  <c r="E981" i="23" s="1"/>
  <c r="F981" i="23" s="1"/>
  <c r="D618" i="32" s="1"/>
  <c r="D979" i="23"/>
  <c r="E979" i="23" s="1"/>
  <c r="F979" i="23" s="1"/>
  <c r="D616" i="32" s="1"/>
  <c r="D977" i="23"/>
  <c r="E977" i="23" s="1"/>
  <c r="F977" i="23" s="1"/>
  <c r="D614" i="32" s="1"/>
  <c r="D975" i="23"/>
  <c r="E975" i="23" s="1"/>
  <c r="F975" i="23" s="1"/>
  <c r="D612" i="32" s="1"/>
  <c r="D973" i="23"/>
  <c r="E973" i="23" s="1"/>
  <c r="F973" i="23" s="1"/>
  <c r="D610" i="32" s="1"/>
  <c r="D971" i="23"/>
  <c r="E971" i="23" s="1"/>
  <c r="F971" i="23" s="1"/>
  <c r="D608" i="32" s="1"/>
  <c r="D969" i="23"/>
  <c r="E969" i="23" s="1"/>
  <c r="F969" i="23" s="1"/>
  <c r="D606" i="32" s="1"/>
  <c r="D967" i="23"/>
  <c r="E967" i="23" s="1"/>
  <c r="F967" i="23" s="1"/>
  <c r="D604" i="32" s="1"/>
  <c r="D965" i="23"/>
  <c r="E965" i="23" s="1"/>
  <c r="F965" i="23" s="1"/>
  <c r="D602" i="32" s="1"/>
  <c r="D985" i="23"/>
  <c r="E985" i="23" s="1"/>
  <c r="F985" i="23" s="1"/>
  <c r="D622" i="32" s="1"/>
  <c r="D1219" i="23"/>
  <c r="E1219" i="23" s="1"/>
  <c r="D1217" i="23"/>
  <c r="E1217" i="23" s="1"/>
  <c r="D1215" i="23"/>
  <c r="E1215" i="23" s="1"/>
  <c r="D1213" i="23"/>
  <c r="E1213" i="23" s="1"/>
  <c r="D1211" i="23"/>
  <c r="E1211" i="23" s="1"/>
  <c r="D1209" i="23"/>
  <c r="E1209" i="23" s="1"/>
  <c r="D1207" i="23"/>
  <c r="E1207" i="23" s="1"/>
  <c r="D1205" i="23"/>
  <c r="E1205" i="23" s="1"/>
  <c r="D1203" i="23"/>
  <c r="E1203" i="23" s="1"/>
  <c r="D1201" i="23"/>
  <c r="E1201" i="23" s="1"/>
  <c r="D1199" i="23"/>
  <c r="E1199" i="23" s="1"/>
  <c r="D1197" i="23"/>
  <c r="E1197" i="23" s="1"/>
  <c r="D1195" i="23"/>
  <c r="E1195" i="23" s="1"/>
  <c r="D1193" i="23"/>
  <c r="E1193" i="23" s="1"/>
  <c r="D1191" i="23"/>
  <c r="E1191" i="23" s="1"/>
  <c r="D1189" i="23"/>
  <c r="E1189" i="23" s="1"/>
  <c r="D1187" i="23"/>
  <c r="E1187" i="23" s="1"/>
  <c r="D1185" i="23"/>
  <c r="E1185" i="23" s="1"/>
  <c r="D1183" i="23"/>
  <c r="E1183" i="23" s="1"/>
  <c r="D1181" i="23"/>
  <c r="E1181" i="23" s="1"/>
  <c r="D1179" i="23"/>
  <c r="E1179" i="23" s="1"/>
  <c r="D1177" i="23"/>
  <c r="E1177" i="23" s="1"/>
  <c r="D1175" i="23"/>
  <c r="E1175" i="23" s="1"/>
  <c r="D1173" i="23"/>
  <c r="E1173" i="23" s="1"/>
  <c r="D1171" i="23"/>
  <c r="E1171" i="23" s="1"/>
  <c r="D1169" i="23"/>
  <c r="E1169" i="23" s="1"/>
  <c r="D1167" i="23"/>
  <c r="E1167" i="23" s="1"/>
  <c r="D1165" i="23"/>
  <c r="E1165" i="23" s="1"/>
  <c r="D1163" i="23"/>
  <c r="E1163" i="23" s="1"/>
  <c r="D1161" i="23"/>
  <c r="E1161" i="23" s="1"/>
  <c r="D1159" i="23"/>
  <c r="E1159" i="23" s="1"/>
  <c r="D1157" i="23"/>
  <c r="E1157" i="23" s="1"/>
  <c r="D1155" i="23"/>
  <c r="E1155" i="23" s="1"/>
  <c r="D1153" i="23"/>
  <c r="E1153" i="23" s="1"/>
  <c r="D1151" i="23"/>
  <c r="E1151" i="23" s="1"/>
  <c r="D1149" i="23"/>
  <c r="E1149" i="23" s="1"/>
  <c r="D1147" i="23"/>
  <c r="E1147" i="23" s="1"/>
  <c r="D1145" i="23"/>
  <c r="E1145" i="23" s="1"/>
  <c r="D1143" i="23"/>
  <c r="E1143" i="23" s="1"/>
  <c r="D1141" i="23"/>
  <c r="E1141" i="23" s="1"/>
  <c r="D1139" i="23"/>
  <c r="E1139" i="23" s="1"/>
  <c r="D1137" i="23"/>
  <c r="E1137" i="23" s="1"/>
  <c r="D1135" i="23"/>
  <c r="E1135" i="23" s="1"/>
  <c r="D1133" i="23"/>
  <c r="E1133" i="23" s="1"/>
  <c r="D1131" i="23"/>
  <c r="E1131" i="23" s="1"/>
  <c r="D1129" i="23"/>
  <c r="E1129" i="23" s="1"/>
  <c r="D1127" i="23"/>
  <c r="E1127" i="23" s="1"/>
  <c r="D1125" i="23"/>
  <c r="E1125" i="23" s="1"/>
  <c r="D1123" i="23"/>
  <c r="E1123" i="23" s="1"/>
  <c r="D1121" i="23"/>
  <c r="E1121" i="23" s="1"/>
  <c r="D1119" i="23"/>
  <c r="E1119" i="23" s="1"/>
  <c r="D1117" i="23"/>
  <c r="E1117" i="23" s="1"/>
  <c r="D1115" i="23"/>
  <c r="E1115" i="23" s="1"/>
  <c r="D1113" i="23"/>
  <c r="E1113" i="23" s="1"/>
  <c r="D1111" i="23"/>
  <c r="E1111" i="23" s="1"/>
  <c r="D1109" i="23"/>
  <c r="E1109" i="23" s="1"/>
  <c r="D1107" i="23"/>
  <c r="E1107" i="23" s="1"/>
  <c r="D1105" i="23"/>
  <c r="E1105" i="23" s="1"/>
  <c r="D1103" i="23"/>
  <c r="E1103" i="23" s="1"/>
  <c r="D1101" i="23"/>
  <c r="E1101" i="23" s="1"/>
  <c r="D1099" i="23"/>
  <c r="E1099" i="23" s="1"/>
  <c r="D1097" i="23"/>
  <c r="E1097" i="23" s="1"/>
  <c r="D1072" i="23"/>
  <c r="E1072" i="23" s="1"/>
  <c r="D1093" i="23"/>
  <c r="E1093" i="23" s="1"/>
  <c r="D1091" i="23"/>
  <c r="E1091" i="23" s="1"/>
  <c r="D1089" i="23"/>
  <c r="E1089" i="23" s="1"/>
  <c r="D1087" i="23"/>
  <c r="E1087" i="23" s="1"/>
  <c r="D1085" i="23"/>
  <c r="E1085" i="23" s="1"/>
  <c r="D1083" i="23"/>
  <c r="E1083" i="23" s="1"/>
  <c r="D1081" i="23"/>
  <c r="E1081" i="23" s="1"/>
  <c r="D1079" i="23"/>
  <c r="E1079" i="23" s="1"/>
  <c r="D1077" i="23"/>
  <c r="E1077" i="23" s="1"/>
  <c r="D1075" i="23"/>
  <c r="E1075" i="23" s="1"/>
  <c r="D1073" i="23"/>
  <c r="E1073" i="23" s="1"/>
  <c r="D1096" i="23"/>
  <c r="E1096" i="23" s="1"/>
  <c r="D1094" i="23"/>
  <c r="E1094" i="23" s="1"/>
  <c r="D1241" i="23"/>
  <c r="E1241" i="23" s="1"/>
  <c r="D1239" i="23"/>
  <c r="E1239" i="23" s="1"/>
  <c r="D1237" i="23"/>
  <c r="E1237" i="23" s="1"/>
  <c r="D1235" i="23"/>
  <c r="E1235" i="23" s="1"/>
  <c r="D1228" i="23"/>
  <c r="E1228" i="23" s="1"/>
  <c r="D1226" i="23"/>
  <c r="E1226" i="23" s="1"/>
  <c r="D1224" i="23"/>
  <c r="E1224" i="23" s="1"/>
  <c r="D1222" i="23"/>
  <c r="E1222" i="23" s="1"/>
  <c r="D1264" i="23"/>
  <c r="E1264" i="23" s="1"/>
  <c r="D1262" i="23"/>
  <c r="E1262" i="23" s="1"/>
  <c r="D1260" i="23"/>
  <c r="E1260" i="23" s="1"/>
  <c r="D1258" i="23"/>
  <c r="E1258" i="23" s="1"/>
  <c r="D1256" i="23"/>
  <c r="E1256" i="23" s="1"/>
  <c r="D1254" i="23"/>
  <c r="E1254" i="23" s="1"/>
  <c r="D1252" i="23"/>
  <c r="E1252" i="23" s="1"/>
  <c r="D1250" i="23"/>
  <c r="E1250" i="23" s="1"/>
  <c r="D1248" i="23"/>
  <c r="E1248" i="23" s="1"/>
  <c r="D1246" i="23"/>
  <c r="E1246" i="23" s="1"/>
  <c r="D1244" i="23"/>
  <c r="E1244" i="23" s="1"/>
  <c r="D1242" i="23"/>
  <c r="E1242" i="23" s="1"/>
  <c r="D1281" i="23"/>
  <c r="E1281" i="23" s="1"/>
  <c r="D1279" i="23"/>
  <c r="E1279" i="23" s="1"/>
  <c r="D1277" i="23"/>
  <c r="E1277" i="23" s="1"/>
  <c r="D1275" i="23"/>
  <c r="E1275" i="23" s="1"/>
  <c r="D1273" i="23"/>
  <c r="E1273" i="23" s="1"/>
  <c r="D1271" i="23"/>
  <c r="E1271" i="23" s="1"/>
  <c r="D1269" i="23"/>
  <c r="E1269" i="23" s="1"/>
  <c r="D1267" i="23"/>
  <c r="E1267" i="23" s="1"/>
  <c r="D1265" i="23"/>
  <c r="E1265" i="23" s="1"/>
  <c r="D1315" i="23"/>
  <c r="E1315" i="23" s="1"/>
  <c r="D1313" i="23"/>
  <c r="E1313" i="23" s="1"/>
  <c r="D1311" i="23"/>
  <c r="E1311" i="23" s="1"/>
  <c r="D1309" i="23"/>
  <c r="E1309" i="23" s="1"/>
  <c r="D1307" i="23"/>
  <c r="E1307" i="23" s="1"/>
  <c r="D1305" i="23"/>
  <c r="E1305" i="23" s="1"/>
  <c r="D1303" i="23"/>
  <c r="E1303" i="23" s="1"/>
  <c r="D1301" i="23"/>
  <c r="E1301" i="23" s="1"/>
  <c r="D1299" i="23"/>
  <c r="E1299" i="23" s="1"/>
  <c r="D1297" i="23"/>
  <c r="E1297" i="23" s="1"/>
  <c r="D1295" i="23"/>
  <c r="E1295" i="23" s="1"/>
  <c r="D1293" i="23"/>
  <c r="E1293" i="23" s="1"/>
  <c r="D1291" i="23"/>
  <c r="E1291" i="23" s="1"/>
  <c r="D1289" i="23"/>
  <c r="E1289" i="23" s="1"/>
  <c r="D1287" i="23"/>
  <c r="E1287" i="23" s="1"/>
  <c r="D1285" i="23"/>
  <c r="E1285" i="23" s="1"/>
  <c r="D1283" i="23"/>
  <c r="E1283" i="23" s="1"/>
  <c r="D1221" i="23"/>
  <c r="E1221" i="23" s="1"/>
  <c r="D1229" i="23"/>
  <c r="E1229" i="23" s="1"/>
  <c r="D1232" i="23"/>
  <c r="E1232" i="23" s="1"/>
  <c r="D1230" i="23"/>
  <c r="E1230" i="23" s="1"/>
  <c r="D1323" i="23"/>
  <c r="E1323" i="23" s="1"/>
  <c r="F1323" i="23" s="1"/>
  <c r="D1120" i="32" s="1"/>
  <c r="D1321" i="23"/>
  <c r="E1321" i="23" s="1"/>
  <c r="F1321" i="23" s="1"/>
  <c r="D1122" i="32" s="1"/>
  <c r="D1319" i="23"/>
  <c r="E1319" i="23" s="1"/>
  <c r="F1319" i="23" s="1"/>
  <c r="D1123" i="32" s="1"/>
  <c r="D1353" i="23"/>
  <c r="E1353" i="23" s="1"/>
  <c r="F1353" i="23" s="1"/>
  <c r="D1351" i="23"/>
  <c r="E1351" i="23" s="1"/>
  <c r="F1351" i="23" s="1"/>
  <c r="D1349" i="23"/>
  <c r="E1349" i="23" s="1"/>
  <c r="D1347" i="23"/>
  <c r="E1347" i="23" s="1"/>
  <c r="F1347" i="23" s="1"/>
  <c r="D1345" i="23"/>
  <c r="E1345" i="23" s="1"/>
  <c r="F1345" i="23" s="1"/>
  <c r="D1343" i="23"/>
  <c r="E1343" i="23" s="1"/>
  <c r="F1343" i="23" s="1"/>
  <c r="D1341" i="23"/>
  <c r="E1341" i="23" s="1"/>
  <c r="F1341" i="23" s="1"/>
  <c r="D1339" i="23"/>
  <c r="E1339" i="23" s="1"/>
  <c r="F1339" i="23" s="1"/>
  <c r="D1337" i="23"/>
  <c r="E1337" i="23" s="1"/>
  <c r="F1337" i="23" s="1"/>
  <c r="D1335" i="23"/>
  <c r="E1335" i="23" s="1"/>
  <c r="F1335" i="23" s="1"/>
  <c r="D1333" i="23"/>
  <c r="E1333" i="23" s="1"/>
  <c r="F1333" i="23" s="1"/>
  <c r="D1331" i="23"/>
  <c r="E1331" i="23" s="1"/>
  <c r="F1331" i="23" s="1"/>
  <c r="D1329" i="23"/>
  <c r="E1329" i="23" s="1"/>
  <c r="F1329" i="23" s="1"/>
  <c r="D1327" i="23"/>
  <c r="E1327" i="23" s="1"/>
  <c r="F1327" i="23" s="1"/>
  <c r="D1364" i="23"/>
  <c r="E1364" i="23" s="1"/>
  <c r="F1364" i="23" s="1"/>
  <c r="D1362" i="23"/>
  <c r="E1362" i="23" s="1"/>
  <c r="F1362" i="23" s="1"/>
  <c r="D1360" i="23"/>
  <c r="E1360" i="23" s="1"/>
  <c r="F1360" i="23" s="1"/>
  <c r="D1358" i="23"/>
  <c r="E1358" i="23" s="1"/>
  <c r="F1358" i="23" s="1"/>
  <c r="D1356" i="23"/>
  <c r="E1356" i="23" s="1"/>
  <c r="F1356" i="23" s="1"/>
  <c r="D1354" i="23"/>
  <c r="E1354" i="23" s="1"/>
  <c r="F1354" i="23" s="1"/>
  <c r="D1326" i="23"/>
  <c r="E1326" i="23" s="1"/>
  <c r="F1326" i="23" s="1"/>
  <c r="D826" i="23"/>
  <c r="E826" i="23" s="1"/>
  <c r="F826" i="23" s="1"/>
  <c r="J822" i="23" s="1"/>
  <c r="D272" i="23"/>
  <c r="E272" i="23" s="1"/>
  <c r="E863" i="23"/>
  <c r="F863" i="23" s="1"/>
  <c r="J823" i="23" s="1"/>
  <c r="E851" i="23"/>
  <c r="F851" i="23" s="1"/>
  <c r="J880" i="23" s="1"/>
  <c r="E934" i="23"/>
  <c r="F934" i="23" s="1"/>
  <c r="I934" i="23" s="1"/>
  <c r="E936" i="23"/>
  <c r="F936" i="23" s="1"/>
  <c r="J834" i="23" s="1"/>
  <c r="F245" i="23"/>
  <c r="D163" i="32" s="1"/>
  <c r="D194" i="32"/>
  <c r="F342" i="23"/>
  <c r="D226" i="32" s="1"/>
  <c r="F243" i="23"/>
  <c r="D161" i="32" s="1"/>
  <c r="F331" i="23"/>
  <c r="D220" i="32" s="1"/>
  <c r="D1562" i="32"/>
  <c r="D1287" i="32"/>
  <c r="D1364" i="32"/>
  <c r="D1630" i="32"/>
  <c r="D1572" i="32"/>
  <c r="D363" i="32"/>
  <c r="D375" i="32"/>
  <c r="D1342" i="32"/>
  <c r="D310" i="32"/>
  <c r="D287" i="32"/>
  <c r="E686" i="23"/>
  <c r="E708" i="23"/>
  <c r="F708" i="23" s="1"/>
  <c r="D518" i="32" s="1"/>
  <c r="E734" i="23"/>
  <c r="F734" i="23" s="1"/>
  <c r="D543" i="32" s="1"/>
  <c r="E729" i="23"/>
  <c r="F729" i="23" s="1"/>
  <c r="D539" i="32" s="1"/>
  <c r="E732" i="23"/>
  <c r="F732" i="23" s="1"/>
  <c r="D541" i="32" s="1"/>
  <c r="E754" i="23"/>
  <c r="F754" i="23" s="1"/>
  <c r="D560" i="32" s="1"/>
  <c r="I1188" i="23"/>
  <c r="I1148" i="23"/>
  <c r="I1132" i="23"/>
  <c r="I1124" i="23"/>
  <c r="I1116" i="23"/>
  <c r="I1100" i="23"/>
  <c r="I1088" i="23"/>
  <c r="I1080" i="23"/>
  <c r="I1234" i="23"/>
  <c r="I1263" i="23"/>
  <c r="I1255" i="23"/>
  <c r="I1282" i="23"/>
  <c r="I1274" i="23"/>
  <c r="I1266" i="23"/>
  <c r="I1304" i="23"/>
  <c r="I1296" i="23"/>
  <c r="I1288" i="23"/>
  <c r="E690" i="23"/>
  <c r="F690" i="23" s="1"/>
  <c r="D502" i="32" s="1"/>
  <c r="E707" i="23"/>
  <c r="F707" i="23" s="1"/>
  <c r="D517" i="32" s="1"/>
  <c r="E703" i="23"/>
  <c r="F703" i="23" s="1"/>
  <c r="D513" i="32" s="1"/>
  <c r="E687" i="23"/>
  <c r="F687" i="23" s="1"/>
  <c r="D499" i="32" s="1"/>
  <c r="E692" i="23"/>
  <c r="F692" i="23" s="1"/>
  <c r="D504" i="32" s="1"/>
  <c r="E706" i="23"/>
  <c r="F706" i="23" s="1"/>
  <c r="D516" i="32" s="1"/>
  <c r="E737" i="23"/>
  <c r="F737" i="23" s="1"/>
  <c r="D546" i="32" s="1"/>
  <c r="E727" i="23"/>
  <c r="F727" i="23" s="1"/>
  <c r="D537" i="32" s="1"/>
  <c r="E723" i="23"/>
  <c r="F723" i="23" s="1"/>
  <c r="D533" i="32" s="1"/>
  <c r="E790" i="23"/>
  <c r="F790" i="23" s="1"/>
  <c r="D590" i="32" s="1"/>
  <c r="I1218" i="23"/>
  <c r="I1214" i="23"/>
  <c r="I1206" i="23"/>
  <c r="I1202" i="23"/>
  <c r="I1198" i="23"/>
  <c r="I1190" i="23"/>
  <c r="I1186" i="23"/>
  <c r="I1182" i="23"/>
  <c r="I1174" i="23"/>
  <c r="I1170" i="23"/>
  <c r="I1166" i="23"/>
  <c r="I1158" i="23"/>
  <c r="I1150" i="23"/>
  <c r="I1142" i="23"/>
  <c r="I1138" i="23"/>
  <c r="I1134" i="23"/>
  <c r="I1126" i="23"/>
  <c r="I1118" i="23"/>
  <c r="I1110" i="23"/>
  <c r="I1102" i="23"/>
  <c r="I1090" i="23"/>
  <c r="I1082" i="23"/>
  <c r="I1074" i="23"/>
  <c r="I1240" i="23"/>
  <c r="I1236" i="23"/>
  <c r="I1223" i="23"/>
  <c r="I1257" i="23"/>
  <c r="I1249" i="23"/>
  <c r="I1280" i="23"/>
  <c r="I1272" i="23"/>
  <c r="I1268" i="23"/>
  <c r="I1310" i="23"/>
  <c r="I1302" i="23"/>
  <c r="I1294" i="23"/>
  <c r="I1286" i="23"/>
  <c r="I1231" i="23"/>
  <c r="E143" i="23"/>
  <c r="E689" i="23"/>
  <c r="F689" i="23" s="1"/>
  <c r="D501" i="32" s="1"/>
  <c r="E704" i="23"/>
  <c r="F704" i="23" s="1"/>
  <c r="D514" i="32" s="1"/>
  <c r="E736" i="23"/>
  <c r="F736" i="23" s="1"/>
  <c r="D545" i="32" s="1"/>
  <c r="E783" i="23"/>
  <c r="E788" i="23"/>
  <c r="F788" i="23" s="1"/>
  <c r="D588" i="32" s="1"/>
  <c r="E792" i="23"/>
  <c r="F792" i="23" s="1"/>
  <c r="D592" i="32" s="1"/>
  <c r="I1216" i="23"/>
  <c r="I1208" i="23"/>
  <c r="I1200" i="23"/>
  <c r="I1192" i="23"/>
  <c r="I1184" i="23"/>
  <c r="I1176" i="23"/>
  <c r="I1168" i="23"/>
  <c r="I1160" i="23"/>
  <c r="I1152" i="23"/>
  <c r="I1136" i="23"/>
  <c r="I1128" i="23"/>
  <c r="I1120" i="23"/>
  <c r="I1104" i="23"/>
  <c r="I1092" i="23"/>
  <c r="I1084" i="23"/>
  <c r="I1238" i="23"/>
  <c r="I1225" i="23"/>
  <c r="I1259" i="23"/>
  <c r="I1243" i="23"/>
  <c r="I1308" i="23"/>
  <c r="I1300" i="23"/>
  <c r="I1292" i="23"/>
  <c r="E713" i="23"/>
  <c r="F713" i="23" s="1"/>
  <c r="D523" i="32" s="1"/>
  <c r="E711" i="23"/>
  <c r="F711" i="23" s="1"/>
  <c r="D521" i="32" s="1"/>
  <c r="E685" i="23"/>
  <c r="E146" i="23"/>
  <c r="E714" i="23"/>
  <c r="F714" i="23" s="1"/>
  <c r="D524" i="32" s="1"/>
  <c r="E712" i="23"/>
  <c r="F712" i="23" s="1"/>
  <c r="D522" i="32" s="1"/>
  <c r="E710" i="23"/>
  <c r="F710" i="23" s="1"/>
  <c r="D520" i="32" s="1"/>
  <c r="E688" i="23"/>
  <c r="F688" i="23" s="1"/>
  <c r="D500" i="32" s="1"/>
  <c r="E702" i="23"/>
  <c r="F702" i="23" s="1"/>
  <c r="D512" i="32" s="1"/>
  <c r="E709" i="23"/>
  <c r="F709" i="23" s="1"/>
  <c r="D519" i="32" s="1"/>
  <c r="E705" i="23"/>
  <c r="F705" i="23" s="1"/>
  <c r="D515" i="32" s="1"/>
  <c r="E739" i="23"/>
  <c r="E722" i="23"/>
  <c r="F722" i="23" s="1"/>
  <c r="D532" i="32" s="1"/>
  <c r="E751" i="23"/>
  <c r="C855" i="23"/>
  <c r="C856" i="23"/>
  <c r="D856" i="23" s="1"/>
  <c r="C865" i="23"/>
  <c r="D865" i="23" s="1"/>
  <c r="C864" i="23"/>
  <c r="C833" i="23"/>
  <c r="C848" i="23"/>
  <c r="C837" i="23"/>
  <c r="C861" i="23"/>
  <c r="D861" i="23" s="1"/>
  <c r="C860" i="23"/>
  <c r="C844" i="23"/>
  <c r="C933" i="23"/>
  <c r="D933" i="23" s="1"/>
  <c r="C931" i="23"/>
  <c r="D931" i="23" s="1"/>
  <c r="C927" i="23"/>
  <c r="D927" i="23" s="1"/>
  <c r="C925" i="23"/>
  <c r="C923" i="23"/>
  <c r="D923" i="23" s="1"/>
  <c r="C919" i="23"/>
  <c r="C917" i="23"/>
  <c r="D917" i="23" s="1"/>
  <c r="C903" i="23"/>
  <c r="D903" i="23" s="1"/>
  <c r="C893" i="23"/>
  <c r="D893" i="23" s="1"/>
  <c r="C891" i="23"/>
  <c r="D891" i="23" s="1"/>
  <c r="C889" i="23"/>
  <c r="D889" i="23" s="1"/>
  <c r="C887" i="23"/>
  <c r="D887" i="23" s="1"/>
  <c r="C881" i="23"/>
  <c r="D881" i="23" s="1"/>
  <c r="C879" i="23"/>
  <c r="D879" i="23" s="1"/>
  <c r="C877" i="23"/>
  <c r="C875" i="23"/>
  <c r="D875" i="23" s="1"/>
  <c r="C932" i="23"/>
  <c r="D932" i="23" s="1"/>
  <c r="C898" i="23"/>
  <c r="D898" i="23" s="1"/>
  <c r="C896" i="23"/>
  <c r="D896" i="23" s="1"/>
  <c r="C874" i="23"/>
  <c r="D874" i="23" s="1"/>
  <c r="C872" i="23"/>
  <c r="D872" i="23" s="1"/>
  <c r="C827" i="23"/>
  <c r="C836" i="23"/>
  <c r="D836" i="23" s="1"/>
  <c r="I308" i="23"/>
  <c r="J308" i="23" s="1"/>
  <c r="K308" i="23" s="1"/>
  <c r="E379" i="23"/>
  <c r="F379" i="23" s="1"/>
  <c r="D260" i="32" s="1"/>
  <c r="D1468" i="32" s="1"/>
  <c r="E375" i="23"/>
  <c r="F375" i="23" s="1"/>
  <c r="D256" i="32" s="1"/>
  <c r="D1558" i="32" s="1"/>
  <c r="E367" i="23"/>
  <c r="F367" i="23" s="1"/>
  <c r="D249" i="32" s="1"/>
  <c r="E362" i="23"/>
  <c r="F362" i="23" s="1"/>
  <c r="D244" i="32" s="1"/>
  <c r="E423" i="23"/>
  <c r="E419" i="23"/>
  <c r="E415" i="23"/>
  <c r="E411" i="23"/>
  <c r="E405" i="23"/>
  <c r="E402" i="23"/>
  <c r="E398" i="23"/>
  <c r="E425" i="23"/>
  <c r="E436" i="23"/>
  <c r="E437" i="23"/>
  <c r="E628" i="23"/>
  <c r="F628" i="23" s="1"/>
  <c r="D446" i="32" s="1"/>
  <c r="E626" i="23"/>
  <c r="F626" i="23" s="1"/>
  <c r="D444" i="32" s="1"/>
  <c r="E624" i="23"/>
  <c r="F624" i="23" s="1"/>
  <c r="D442" i="32" s="1"/>
  <c r="E620" i="23"/>
  <c r="F620" i="23" s="1"/>
  <c r="D438" i="32" s="1"/>
  <c r="D1432" i="32" s="1"/>
  <c r="E635" i="23"/>
  <c r="F635" i="23" s="1"/>
  <c r="D453" i="32" s="1"/>
  <c r="E649" i="23"/>
  <c r="F649" i="23" s="1"/>
  <c r="D466" i="32" s="1"/>
  <c r="E647" i="23"/>
  <c r="F647" i="23" s="1"/>
  <c r="D464" i="32" s="1"/>
  <c r="E663" i="23"/>
  <c r="F663" i="23" s="1"/>
  <c r="D479" i="32" s="1"/>
  <c r="E661" i="23"/>
  <c r="F661" i="23" s="1"/>
  <c r="D477" i="32" s="1"/>
  <c r="E659" i="23"/>
  <c r="F659" i="23" s="1"/>
  <c r="D475" i="32" s="1"/>
  <c r="E657" i="23"/>
  <c r="F657" i="23" s="1"/>
  <c r="D473" i="32" s="1"/>
  <c r="E676" i="23"/>
  <c r="F676" i="23" s="1"/>
  <c r="D491" i="32" s="1"/>
  <c r="E617" i="23"/>
  <c r="F617" i="23" s="1"/>
  <c r="D435" i="32" s="1"/>
  <c r="D1429" i="32" s="1"/>
  <c r="E631" i="23"/>
  <c r="F631" i="23" s="1"/>
  <c r="D449" i="32" s="1"/>
  <c r="E644" i="23"/>
  <c r="F644" i="23" s="1"/>
  <c r="D461" i="32" s="1"/>
  <c r="E670" i="23"/>
  <c r="F670" i="23" s="1"/>
  <c r="D486" i="32" s="1"/>
  <c r="E1053" i="23"/>
  <c r="F1053" i="23" s="1"/>
  <c r="D871" i="32" s="1"/>
  <c r="D1399" i="32" s="1"/>
  <c r="E374" i="23"/>
  <c r="F374" i="23" s="1"/>
  <c r="D255" i="32" s="1"/>
  <c r="E370" i="23"/>
  <c r="F370" i="23" s="1"/>
  <c r="E366" i="23"/>
  <c r="F366" i="23" s="1"/>
  <c r="D248" i="32" s="1"/>
  <c r="D1610" i="32" s="1"/>
  <c r="E365" i="23"/>
  <c r="F365" i="23" s="1"/>
  <c r="D247" i="32" s="1"/>
  <c r="E438" i="23"/>
  <c r="E613" i="23"/>
  <c r="F613" i="23" s="1"/>
  <c r="D431" i="32" s="1"/>
  <c r="E680" i="23"/>
  <c r="E671" i="23"/>
  <c r="F671" i="23" s="1"/>
  <c r="D487" i="32" s="1"/>
  <c r="E643" i="23"/>
  <c r="F643" i="23" s="1"/>
  <c r="D460" i="32" s="1"/>
  <c r="E654" i="23"/>
  <c r="E655" i="23"/>
  <c r="F655" i="23" s="1"/>
  <c r="D471" i="32" s="1"/>
  <c r="E1052" i="23"/>
  <c r="F1052" i="23" s="1"/>
  <c r="D874" i="32" s="1"/>
  <c r="D1424" i="32" s="1"/>
  <c r="E1048" i="23"/>
  <c r="F1048" i="23" s="1"/>
  <c r="E377" i="23"/>
  <c r="F377" i="23" s="1"/>
  <c r="D258" i="32" s="1"/>
  <c r="E373" i="23"/>
  <c r="F373" i="23" s="1"/>
  <c r="D254" i="32" s="1"/>
  <c r="E369" i="23"/>
  <c r="E364" i="23"/>
  <c r="F364" i="23" s="1"/>
  <c r="D246" i="32" s="1"/>
  <c r="E421" i="23"/>
  <c r="E417" i="23"/>
  <c r="E413" i="23"/>
  <c r="E409" i="23"/>
  <c r="E404" i="23"/>
  <c r="E400" i="23"/>
  <c r="E408" i="23"/>
  <c r="F408" i="23" s="1"/>
  <c r="E441" i="23"/>
  <c r="E434" i="23"/>
  <c r="E612" i="23"/>
  <c r="F612" i="23" s="1"/>
  <c r="D430" i="32" s="1"/>
  <c r="E627" i="23"/>
  <c r="F627" i="23" s="1"/>
  <c r="D445" i="32" s="1"/>
  <c r="E625" i="23"/>
  <c r="F625" i="23" s="1"/>
  <c r="D443" i="32" s="1"/>
  <c r="E623" i="23"/>
  <c r="F623" i="23" s="1"/>
  <c r="D441" i="32" s="1"/>
  <c r="E621" i="23"/>
  <c r="F621" i="23" s="1"/>
  <c r="D439" i="32" s="1"/>
  <c r="D1433" i="32" s="1"/>
  <c r="E636" i="23"/>
  <c r="F636" i="23" s="1"/>
  <c r="D454" i="32" s="1"/>
  <c r="E634" i="23"/>
  <c r="F634" i="23" s="1"/>
  <c r="D452" i="32" s="1"/>
  <c r="E648" i="23"/>
  <c r="F648" i="23" s="1"/>
  <c r="D465" i="32" s="1"/>
  <c r="E664" i="23"/>
  <c r="F664" i="23" s="1"/>
  <c r="D480" i="32" s="1"/>
  <c r="E662" i="23"/>
  <c r="F662" i="23" s="1"/>
  <c r="D478" i="32" s="1"/>
  <c r="E660" i="23"/>
  <c r="F660" i="23" s="1"/>
  <c r="D476" i="32" s="1"/>
  <c r="E658" i="23"/>
  <c r="F658" i="23" s="1"/>
  <c r="D474" i="32" s="1"/>
  <c r="E656" i="23"/>
  <c r="F656" i="23" s="1"/>
  <c r="D472" i="32" s="1"/>
  <c r="E679" i="23"/>
  <c r="E677" i="23"/>
  <c r="F677" i="23" s="1"/>
  <c r="D492" i="32" s="1"/>
  <c r="E675" i="23"/>
  <c r="E607" i="23"/>
  <c r="E610" i="23"/>
  <c r="F610" i="23" s="1"/>
  <c r="D428" i="32" s="1"/>
  <c r="D1389" i="32" s="1"/>
  <c r="E616" i="23"/>
  <c r="E619" i="23"/>
  <c r="F619" i="23" s="1"/>
  <c r="D437" i="32" s="1"/>
  <c r="D1431" i="32" s="1"/>
  <c r="E630" i="23"/>
  <c r="E633" i="23"/>
  <c r="F633" i="23" s="1"/>
  <c r="D451" i="32" s="1"/>
  <c r="E639" i="23"/>
  <c r="F639" i="23" s="1"/>
  <c r="D457" i="32" s="1"/>
  <c r="E646" i="23"/>
  <c r="F646" i="23" s="1"/>
  <c r="D463" i="32" s="1"/>
  <c r="E651" i="23"/>
  <c r="F651" i="23" s="1"/>
  <c r="D468" i="32" s="1"/>
  <c r="E653" i="23"/>
  <c r="E668" i="23"/>
  <c r="F668" i="23" s="1"/>
  <c r="D484" i="32" s="1"/>
  <c r="E1055" i="23"/>
  <c r="F1055" i="23" s="1"/>
  <c r="D864" i="32" s="1"/>
  <c r="E1051" i="23"/>
  <c r="F1051" i="23" s="1"/>
  <c r="D867" i="32" s="1"/>
  <c r="E1047" i="23"/>
  <c r="F1047" i="23" s="1"/>
  <c r="E371" i="23"/>
  <c r="F371" i="23" s="1"/>
  <c r="D252" i="32" s="1"/>
  <c r="D1611" i="32" s="1"/>
  <c r="E439" i="23"/>
  <c r="E614" i="23"/>
  <c r="F614" i="23" s="1"/>
  <c r="D432" i="32" s="1"/>
  <c r="E622" i="23"/>
  <c r="F622" i="23" s="1"/>
  <c r="D440" i="32" s="1"/>
  <c r="D1434" i="32" s="1"/>
  <c r="E678" i="23"/>
  <c r="F678" i="23" s="1"/>
  <c r="D493" i="32" s="1"/>
  <c r="E608" i="23"/>
  <c r="F608" i="23" s="1"/>
  <c r="D426" i="32" s="1"/>
  <c r="E640" i="23"/>
  <c r="F640" i="23" s="1"/>
  <c r="D458" i="32" s="1"/>
  <c r="E1057" i="23"/>
  <c r="F1057" i="23" s="1"/>
  <c r="D865" i="32" s="1"/>
  <c r="D1396" i="32" s="1"/>
  <c r="E1049" i="23"/>
  <c r="F1049" i="23" s="1"/>
  <c r="D873" i="32" s="1"/>
  <c r="D1514" i="32" s="1"/>
  <c r="E378" i="23"/>
  <c r="F378" i="23" s="1"/>
  <c r="D259" i="32" s="1"/>
  <c r="E361" i="23"/>
  <c r="F361" i="23" s="1"/>
  <c r="D243" i="32" s="1"/>
  <c r="E422" i="23"/>
  <c r="F422" i="23" s="1"/>
  <c r="D305" i="32" s="1"/>
  <c r="E418" i="23"/>
  <c r="E414" i="23"/>
  <c r="F414" i="23" s="1"/>
  <c r="D301" i="32" s="1"/>
  <c r="E410" i="23"/>
  <c r="E401" i="23"/>
  <c r="E397" i="23"/>
  <c r="E407" i="23"/>
  <c r="E435" i="23"/>
  <c r="E682" i="23"/>
  <c r="F682" i="23" s="1"/>
  <c r="D496" i="32" s="1"/>
  <c r="E673" i="23"/>
  <c r="F673" i="23" s="1"/>
  <c r="D489" i="32" s="1"/>
  <c r="E638" i="23"/>
  <c r="F638" i="23" s="1"/>
  <c r="D456" i="32" s="1"/>
  <c r="E669" i="23"/>
  <c r="F669" i="23" s="1"/>
  <c r="D485" i="32" s="1"/>
  <c r="E1056" i="23"/>
  <c r="F1056" i="23" s="1"/>
  <c r="D866" i="32" s="1"/>
  <c r="D1425" i="32" s="1"/>
  <c r="E380" i="23"/>
  <c r="F380" i="23" s="1"/>
  <c r="D261" i="32" s="1"/>
  <c r="E376" i="23"/>
  <c r="F376" i="23" s="1"/>
  <c r="D257" i="32" s="1"/>
  <c r="E372" i="23"/>
  <c r="F372" i="23" s="1"/>
  <c r="D253" i="32" s="1"/>
  <c r="D1627" i="32" s="1"/>
  <c r="E368" i="23"/>
  <c r="E360" i="23"/>
  <c r="F360" i="23" s="1"/>
  <c r="D242" i="32" s="1"/>
  <c r="D1419" i="32" s="1"/>
  <c r="E363" i="23"/>
  <c r="F363" i="23" s="1"/>
  <c r="D245" i="32" s="1"/>
  <c r="E424" i="23"/>
  <c r="E420" i="23"/>
  <c r="E416" i="23"/>
  <c r="E412" i="23"/>
  <c r="F412" i="23" s="1"/>
  <c r="D299" i="32" s="1"/>
  <c r="D1597" i="32" s="1"/>
  <c r="E406" i="23"/>
  <c r="E403" i="23"/>
  <c r="E440" i="23"/>
  <c r="E433" i="23"/>
  <c r="E611" i="23"/>
  <c r="F611" i="23" s="1"/>
  <c r="D429" i="32" s="1"/>
  <c r="D1400" i="32" s="1"/>
  <c r="E681" i="23"/>
  <c r="E672" i="23"/>
  <c r="F672" i="23" s="1"/>
  <c r="D488" i="32" s="1"/>
  <c r="E609" i="23"/>
  <c r="F609" i="23" s="1"/>
  <c r="D427" i="32" s="1"/>
  <c r="E618" i="23"/>
  <c r="F618" i="23" s="1"/>
  <c r="D436" i="32" s="1"/>
  <c r="D1430" i="32" s="1"/>
  <c r="E632" i="23"/>
  <c r="F632" i="23" s="1"/>
  <c r="E645" i="23"/>
  <c r="F645" i="23" s="1"/>
  <c r="D462" i="32" s="1"/>
  <c r="E652" i="23"/>
  <c r="F652" i="23" s="1"/>
  <c r="D469" i="32" s="1"/>
  <c r="E666" i="23"/>
  <c r="E667" i="23"/>
  <c r="E1046" i="23"/>
  <c r="F1046" i="23" s="1"/>
  <c r="D868" i="32" s="1"/>
  <c r="D1383" i="32" s="1"/>
  <c r="E1054" i="23"/>
  <c r="F1054" i="23" s="1"/>
  <c r="D869" i="32" s="1"/>
  <c r="D1471" i="32" s="1"/>
  <c r="E1050" i="23"/>
  <c r="F1050" i="23" s="1"/>
  <c r="D872" i="32" s="1"/>
  <c r="D1398" i="32" s="1"/>
  <c r="F135" i="23"/>
  <c r="D93" i="32" s="1"/>
  <c r="F217" i="23"/>
  <c r="D141" i="32" s="1"/>
  <c r="F231" i="23"/>
  <c r="D149" i="32" s="1"/>
  <c r="F190" i="23"/>
  <c r="F241" i="23"/>
  <c r="D159" i="32" s="1"/>
  <c r="E595" i="23"/>
  <c r="E550" i="23"/>
  <c r="E951" i="23"/>
  <c r="F951" i="23" s="1"/>
  <c r="D673" i="32" s="1"/>
  <c r="E950" i="23"/>
  <c r="F950" i="23" s="1"/>
  <c r="D671" i="32" s="1"/>
  <c r="E810" i="23"/>
  <c r="F810" i="23" s="1"/>
  <c r="E396" i="23"/>
  <c r="E448" i="23"/>
  <c r="F448" i="23" s="1"/>
  <c r="E693" i="23"/>
  <c r="F693" i="23" s="1"/>
  <c r="D505" i="32" s="1"/>
  <c r="E953" i="23"/>
  <c r="F953" i="23" s="1"/>
  <c r="D675" i="32" s="1"/>
  <c r="C323" i="23"/>
  <c r="F218" i="23"/>
  <c r="D142" i="32" s="1"/>
  <c r="F210" i="23"/>
  <c r="F212" i="23"/>
  <c r="F76" i="23"/>
  <c r="D57" i="32" s="1"/>
  <c r="F167" i="23"/>
  <c r="D114" i="32" s="1"/>
  <c r="I1352" i="23"/>
  <c r="I1438" i="23"/>
  <c r="I1336" i="23"/>
  <c r="I1434" i="23"/>
  <c r="I1357" i="23"/>
  <c r="I828" i="23"/>
  <c r="I840" i="23"/>
  <c r="I843" i="23"/>
  <c r="I854" i="23"/>
  <c r="I866" i="23"/>
  <c r="I871" i="23"/>
  <c r="I1381" i="23"/>
  <c r="I1383" i="23"/>
  <c r="I1386" i="23"/>
  <c r="I1396" i="23"/>
  <c r="I1400" i="23"/>
  <c r="I1402" i="23"/>
  <c r="I1405" i="23"/>
  <c r="I1409" i="23"/>
  <c r="I1418" i="23"/>
  <c r="I1424" i="23"/>
  <c r="I1429" i="23"/>
  <c r="I1431" i="23"/>
  <c r="I1433" i="23"/>
  <c r="I1437" i="23"/>
  <c r="I424" i="23"/>
  <c r="I419" i="23"/>
  <c r="I415" i="23"/>
  <c r="I413" i="23"/>
  <c r="I410" i="23"/>
  <c r="I405" i="23"/>
  <c r="I400" i="23"/>
  <c r="I398" i="23"/>
  <c r="D2432" i="32" s="1"/>
  <c r="I425" i="23"/>
  <c r="I437" i="23"/>
  <c r="I525" i="23"/>
  <c r="I483" i="23"/>
  <c r="I513" i="23"/>
  <c r="I515" i="23"/>
  <c r="I781" i="23"/>
  <c r="I1346" i="23"/>
  <c r="I1330" i="23"/>
  <c r="I841" i="23"/>
  <c r="I846" i="23"/>
  <c r="I862" i="23"/>
  <c r="I867" i="23"/>
  <c r="I1369" i="23"/>
  <c r="I1374" i="23"/>
  <c r="I1379" i="23"/>
  <c r="I1389" i="23"/>
  <c r="I1394" i="23"/>
  <c r="I1412" i="23"/>
  <c r="I1421" i="23"/>
  <c r="I1425" i="23"/>
  <c r="I367" i="23"/>
  <c r="I423" i="23"/>
  <c r="I421" i="23"/>
  <c r="I418" i="23"/>
  <c r="I409" i="23"/>
  <c r="I402" i="23"/>
  <c r="I439" i="23"/>
  <c r="I438" i="23"/>
  <c r="I453" i="23"/>
  <c r="I535" i="23"/>
  <c r="I532" i="23"/>
  <c r="I717" i="23"/>
  <c r="I724" i="23"/>
  <c r="I758" i="23"/>
  <c r="I771" i="23"/>
  <c r="I1338" i="23"/>
  <c r="I824" i="23"/>
  <c r="I829" i="23"/>
  <c r="I842" i="23"/>
  <c r="I847" i="23"/>
  <c r="I852" i="23"/>
  <c r="I857" i="23"/>
  <c r="I870" i="23"/>
  <c r="I1382" i="23"/>
  <c r="I1384" i="23"/>
  <c r="I1397" i="23"/>
  <c r="I1399" i="23"/>
  <c r="I1401" i="23"/>
  <c r="I1407" i="23"/>
  <c r="I1410" i="23"/>
  <c r="I1415" i="23"/>
  <c r="I1420" i="23"/>
  <c r="I1428" i="23"/>
  <c r="I1432" i="23"/>
  <c r="I1436" i="23"/>
  <c r="I420" i="23"/>
  <c r="I417" i="23"/>
  <c r="I406" i="23"/>
  <c r="I399" i="23"/>
  <c r="I397" i="23"/>
  <c r="I434" i="23"/>
  <c r="I456" i="23"/>
  <c r="I454" i="23"/>
  <c r="I534" i="23"/>
  <c r="I681" i="23"/>
  <c r="I720" i="23"/>
  <c r="I765" i="23"/>
  <c r="I1365" i="23"/>
  <c r="I825" i="23"/>
  <c r="I850" i="23"/>
  <c r="I853" i="23"/>
  <c r="I1367" i="23"/>
  <c r="I1378" i="23"/>
  <c r="I1380" i="23"/>
  <c r="I1387" i="23"/>
  <c r="I1393" i="23"/>
  <c r="I1413" i="23"/>
  <c r="I1423" i="23"/>
  <c r="I1426" i="23"/>
  <c r="F74" i="23"/>
  <c r="D56" i="32" s="1"/>
  <c r="I416" i="23"/>
  <c r="I411" i="23"/>
  <c r="I401" i="23"/>
  <c r="I440" i="23"/>
  <c r="I433" i="23"/>
  <c r="I451" i="23"/>
  <c r="I449" i="23"/>
  <c r="I533" i="23"/>
  <c r="I517" i="23"/>
  <c r="I491" i="23"/>
  <c r="I756" i="23"/>
  <c r="I767" i="23"/>
  <c r="I1344" i="23"/>
  <c r="I1342" i="23"/>
  <c r="I1328" i="23"/>
  <c r="I1361" i="23"/>
  <c r="I1359" i="23"/>
  <c r="C915" i="23"/>
  <c r="C883" i="23"/>
  <c r="D883" i="23" s="1"/>
  <c r="C576" i="23"/>
  <c r="D576" i="23" s="1"/>
  <c r="I936" i="23"/>
  <c r="I1473" i="23"/>
  <c r="I1478" i="23"/>
  <c r="I1465" i="23"/>
  <c r="I1469" i="23"/>
  <c r="I1479" i="23"/>
  <c r="C928" i="23"/>
  <c r="D928" i="23" s="1"/>
  <c r="C921" i="23"/>
  <c r="C916" i="23"/>
  <c r="D916" i="23" s="1"/>
  <c r="I1440" i="23"/>
  <c r="I1476" i="23"/>
  <c r="I1458" i="23"/>
  <c r="I1471" i="23"/>
  <c r="I1477" i="23"/>
  <c r="C920" i="23"/>
  <c r="C913" i="23"/>
  <c r="D913" i="23" s="1"/>
  <c r="C910" i="23"/>
  <c r="D910" i="23" s="1"/>
  <c r="C908" i="23"/>
  <c r="C885" i="23"/>
  <c r="D885" i="23" s="1"/>
  <c r="I1462" i="23"/>
  <c r="D149" i="23"/>
  <c r="I1441" i="23"/>
  <c r="I1461" i="23"/>
  <c r="I1455" i="23"/>
  <c r="I1449" i="23"/>
  <c r="F152" i="23"/>
  <c r="D104" i="32" s="1"/>
  <c r="C354" i="23"/>
  <c r="E432" i="23"/>
  <c r="I1472" i="23"/>
  <c r="I1457" i="23"/>
  <c r="I1456" i="23"/>
  <c r="I1460" i="23"/>
  <c r="I1466" i="23"/>
  <c r="I1470" i="23"/>
  <c r="I1474" i="23"/>
  <c r="C814" i="23"/>
  <c r="C930" i="23"/>
  <c r="D930" i="23" s="1"/>
  <c r="C924" i="23"/>
  <c r="D924" i="23" s="1"/>
  <c r="C912" i="23"/>
  <c r="D912" i="23" s="1"/>
  <c r="C906" i="23"/>
  <c r="C904" i="23"/>
  <c r="D904" i="23" s="1"/>
  <c r="C899" i="23"/>
  <c r="D899" i="23" s="1"/>
  <c r="C894" i="23"/>
  <c r="D894" i="23" s="1"/>
  <c r="C892" i="23"/>
  <c r="D892" i="23" s="1"/>
  <c r="C890" i="23"/>
  <c r="D890" i="23" s="1"/>
  <c r="C884" i="23"/>
  <c r="C873" i="23"/>
  <c r="D873" i="23" s="1"/>
  <c r="C108" i="23"/>
  <c r="I1445" i="23"/>
  <c r="C558" i="23"/>
  <c r="D558" i="23" s="1"/>
  <c r="I1464" i="23"/>
  <c r="I1450" i="23"/>
  <c r="D240" i="32"/>
  <c r="I1446" i="23"/>
  <c r="C914" i="23"/>
  <c r="D914" i="23" s="1"/>
  <c r="I1447" i="23"/>
  <c r="C845" i="23"/>
  <c r="D845" i="23" s="1"/>
  <c r="I1452" i="23"/>
  <c r="I1453" i="23"/>
  <c r="I1463" i="23"/>
  <c r="I1467" i="23"/>
  <c r="I1448" i="23"/>
  <c r="I1459" i="23"/>
  <c r="C355" i="23"/>
  <c r="D355" i="23" s="1"/>
  <c r="I1475" i="23"/>
  <c r="C426" i="23"/>
  <c r="D426" i="23" s="1"/>
  <c r="I1468" i="23"/>
  <c r="I1442" i="23"/>
  <c r="C812" i="23"/>
  <c r="D812" i="23" s="1"/>
  <c r="C935" i="23"/>
  <c r="D935" i="23" s="1"/>
  <c r="C922" i="23"/>
  <c r="D922" i="23" s="1"/>
  <c r="C911" i="23"/>
  <c r="D911" i="23" s="1"/>
  <c r="C909" i="23"/>
  <c r="D909" i="23" s="1"/>
  <c r="C907" i="23"/>
  <c r="D907" i="23" s="1"/>
  <c r="C905" i="23"/>
  <c r="D905" i="23" s="1"/>
  <c r="C902" i="23"/>
  <c r="D902" i="23" s="1"/>
  <c r="C900" i="23"/>
  <c r="D900" i="23" s="1"/>
  <c r="C897" i="23"/>
  <c r="D897" i="23" s="1"/>
  <c r="C895" i="23"/>
  <c r="D895" i="23" s="1"/>
  <c r="C888" i="23"/>
  <c r="D888" i="23" s="1"/>
  <c r="C886" i="23"/>
  <c r="D886" i="23" s="1"/>
  <c r="C882" i="23"/>
  <c r="D882" i="23" s="1"/>
  <c r="C880" i="23"/>
  <c r="D880" i="23" s="1"/>
  <c r="C878" i="23"/>
  <c r="D878" i="23" s="1"/>
  <c r="C876" i="23"/>
  <c r="D876" i="23" s="1"/>
  <c r="I1444" i="23"/>
  <c r="C834" i="23"/>
  <c r="D834" i="23" s="1"/>
  <c r="I1451" i="23"/>
  <c r="I1454" i="23"/>
  <c r="C310" i="23"/>
  <c r="D310" i="23" s="1"/>
  <c r="I1443" i="23"/>
  <c r="C580" i="23"/>
  <c r="D580" i="23" s="1"/>
  <c r="C556" i="23"/>
  <c r="D556" i="23" s="1"/>
  <c r="C565" i="23"/>
  <c r="D565" i="23" s="1"/>
  <c r="F182" i="23"/>
  <c r="D122" i="32" s="1"/>
  <c r="F11" i="23"/>
  <c r="D14" i="32" s="1"/>
  <c r="F16" i="23"/>
  <c r="D16" i="32" s="1"/>
  <c r="F48" i="23"/>
  <c r="D38" i="32" s="1"/>
  <c r="F175" i="23"/>
  <c r="D118" i="32" s="1"/>
  <c r="F1390" i="23"/>
  <c r="D1189" i="32" s="1"/>
  <c r="F300" i="23"/>
  <c r="D200" i="32" s="1"/>
  <c r="D1587" i="32" s="1"/>
  <c r="F801" i="23"/>
  <c r="F128" i="23"/>
  <c r="D90" i="32" s="1"/>
  <c r="F281" i="23"/>
  <c r="D189" i="32" s="1"/>
  <c r="F192" i="23"/>
  <c r="D125" i="32" s="1"/>
  <c r="F262" i="23"/>
  <c r="D178" i="32" s="1"/>
  <c r="F268" i="23"/>
  <c r="D182" i="32" s="1"/>
  <c r="C901" i="23"/>
  <c r="D901" i="23" s="1"/>
  <c r="C929" i="23"/>
  <c r="D929" i="23" s="1"/>
  <c r="C940" i="23"/>
  <c r="D940" i="23" s="1"/>
  <c r="C849" i="23"/>
  <c r="D849" i="23" s="1"/>
  <c r="C947" i="23"/>
  <c r="D947" i="23" s="1"/>
  <c r="C926" i="23"/>
  <c r="D926" i="23" s="1"/>
  <c r="C918" i="23"/>
  <c r="D918" i="23" s="1"/>
  <c r="C939" i="23"/>
  <c r="D939" i="23" s="1"/>
  <c r="C838" i="23"/>
  <c r="D838" i="23" s="1"/>
  <c r="C163" i="23"/>
  <c r="D163" i="23" s="1"/>
  <c r="C585" i="23"/>
  <c r="D585" i="23" s="1"/>
  <c r="C587" i="23"/>
  <c r="D587" i="23" s="1"/>
  <c r="C590" i="23"/>
  <c r="D590" i="23" s="1"/>
  <c r="C593" i="23"/>
  <c r="D593" i="23" s="1"/>
  <c r="E32" i="23"/>
  <c r="C674" i="23"/>
  <c r="D674" i="23" s="1"/>
  <c r="C942" i="23"/>
  <c r="D942" i="23" s="1"/>
  <c r="C797" i="23"/>
  <c r="D797" i="23" s="1"/>
  <c r="C578" i="23"/>
  <c r="D578" i="23" s="1"/>
  <c r="C582" i="23"/>
  <c r="D582" i="23" s="1"/>
  <c r="I1290" i="23" l="1"/>
  <c r="F1372" i="23"/>
  <c r="D1173" i="32" s="1"/>
  <c r="F285" i="23"/>
  <c r="D190" i="32" s="1"/>
  <c r="F240" i="23"/>
  <c r="D158" i="32" s="1"/>
  <c r="F228" i="23"/>
  <c r="D148" i="32" s="1"/>
  <c r="F208" i="23"/>
  <c r="D136" i="32" s="1"/>
  <c r="F187" i="23"/>
  <c r="D153" i="32" s="1"/>
  <c r="F125" i="23"/>
  <c r="D89" i="32" s="1"/>
  <c r="F115" i="23"/>
  <c r="D84" i="32" s="1"/>
  <c r="F93" i="23"/>
  <c r="D71" i="32" s="1"/>
  <c r="F69" i="23"/>
  <c r="D53" i="32" s="1"/>
  <c r="F63" i="23"/>
  <c r="D49" i="32" s="1"/>
  <c r="F34" i="23"/>
  <c r="D28" i="32" s="1"/>
  <c r="F24" i="23"/>
  <c r="D23" i="32" s="1"/>
  <c r="F5" i="23"/>
  <c r="D10" i="32" s="1"/>
  <c r="I1419" i="23"/>
  <c r="I1306" i="23"/>
  <c r="F597" i="23"/>
  <c r="D418" i="32" s="1"/>
  <c r="D1225" i="32"/>
  <c r="I1427" i="23"/>
  <c r="D1184" i="32"/>
  <c r="I1385" i="23"/>
  <c r="D1164" i="32"/>
  <c r="I1363" i="23"/>
  <c r="D1134" i="32"/>
  <c r="I1332" i="23"/>
  <c r="D1053" i="32"/>
  <c r="I1253" i="23"/>
  <c r="D1029" i="32"/>
  <c r="I1227" i="23"/>
  <c r="D882" i="32"/>
  <c r="I1078" i="23"/>
  <c r="D902" i="32"/>
  <c r="I1098" i="23"/>
  <c r="D917" i="32"/>
  <c r="I1114" i="23"/>
  <c r="D933" i="32"/>
  <c r="I1130" i="23"/>
  <c r="D949" i="32"/>
  <c r="I1146" i="23"/>
  <c r="D982" i="32"/>
  <c r="I1180" i="23"/>
  <c r="D1014" i="32"/>
  <c r="I1212" i="23"/>
  <c r="D566" i="32"/>
  <c r="I760" i="23"/>
  <c r="D343" i="32"/>
  <c r="I481" i="23"/>
  <c r="D1548" i="32"/>
  <c r="D1523" i="32"/>
  <c r="F131" i="23"/>
  <c r="D92" i="32" s="1"/>
  <c r="D1228" i="32"/>
  <c r="I1430" i="23"/>
  <c r="D1212" i="32"/>
  <c r="I1414" i="23"/>
  <c r="D1187" i="32"/>
  <c r="I1388" i="23"/>
  <c r="I1395" i="23"/>
  <c r="I1340" i="23"/>
  <c r="I1375" i="23"/>
  <c r="I726" i="23"/>
  <c r="I1411" i="23"/>
  <c r="F52" i="23"/>
  <c r="D41" i="32" s="1"/>
  <c r="I1261" i="23"/>
  <c r="I1122" i="23"/>
  <c r="I1196" i="23"/>
  <c r="I14" i="23"/>
  <c r="F233" i="23"/>
  <c r="D151" i="32" s="1"/>
  <c r="F195" i="23"/>
  <c r="D126" i="32" s="1"/>
  <c r="F39" i="23"/>
  <c r="D32" i="32" s="1"/>
  <c r="I1355" i="23"/>
  <c r="I1348" i="23"/>
  <c r="I503" i="23"/>
  <c r="I1406" i="23"/>
  <c r="I769" i="23"/>
  <c r="I1398" i="23"/>
  <c r="F146" i="23"/>
  <c r="D100" i="32" s="1"/>
  <c r="I1233" i="23"/>
  <c r="I1270" i="23"/>
  <c r="I1298" i="23"/>
  <c r="I1314" i="23"/>
  <c r="I1245" i="23"/>
  <c r="I1106" i="23"/>
  <c r="I1164" i="23"/>
  <c r="I1204" i="23"/>
  <c r="F1044" i="23"/>
  <c r="D857" i="32" s="1"/>
  <c r="D1250" i="32" s="1"/>
  <c r="I462" i="23"/>
  <c r="I1422" i="23"/>
  <c r="I1403" i="23"/>
  <c r="I851" i="23"/>
  <c r="I819" i="23"/>
  <c r="I1435" i="23"/>
  <c r="I1368" i="23"/>
  <c r="I1278" i="23"/>
  <c r="I1086" i="23"/>
  <c r="I1154" i="23"/>
  <c r="I1172" i="23"/>
  <c r="D1614" i="32"/>
  <c r="F553" i="23"/>
  <c r="D392" i="32" s="1"/>
  <c r="F511" i="23"/>
  <c r="D360" i="32" s="1"/>
  <c r="F476" i="23"/>
  <c r="D339" i="32" s="1"/>
  <c r="F519" i="23"/>
  <c r="D367" i="32" s="1"/>
  <c r="D1112" i="32"/>
  <c r="I1312" i="23"/>
  <c r="D1076" i="32"/>
  <c r="I1276" i="23"/>
  <c r="D1051" i="32"/>
  <c r="I1251" i="23"/>
  <c r="D880" i="32"/>
  <c r="I1076" i="23"/>
  <c r="D915" i="32"/>
  <c r="I1112" i="23"/>
  <c r="D947" i="32"/>
  <c r="I1144" i="23"/>
  <c r="D964" i="32"/>
  <c r="I1162" i="23"/>
  <c r="D980" i="32"/>
  <c r="I1178" i="23"/>
  <c r="D996" i="32"/>
  <c r="I1194" i="23"/>
  <c r="D1012" i="32"/>
  <c r="I1210" i="23"/>
  <c r="D357" i="32"/>
  <c r="I505" i="23"/>
  <c r="D340" i="32"/>
  <c r="I478" i="23"/>
  <c r="D326" i="32"/>
  <c r="I460" i="23"/>
  <c r="D1567" i="32"/>
  <c r="D1314" i="32"/>
  <c r="F171" i="23"/>
  <c r="D117" i="32" s="1"/>
  <c r="D1214" i="32"/>
  <c r="I1416" i="23"/>
  <c r="D1206" i="32"/>
  <c r="I1408" i="23"/>
  <c r="D1190" i="32"/>
  <c r="I1392" i="23"/>
  <c r="D1171" i="32"/>
  <c r="I1370" i="23"/>
  <c r="F785" i="23"/>
  <c r="D586" i="32" s="1"/>
  <c r="I1334" i="23"/>
  <c r="I1417" i="23"/>
  <c r="I1404" i="23"/>
  <c r="I718" i="23"/>
  <c r="I728" i="23"/>
  <c r="I1371" i="23"/>
  <c r="I1284" i="23"/>
  <c r="I1316" i="23"/>
  <c r="F783" i="23"/>
  <c r="D585" i="32" s="1"/>
  <c r="I1247" i="23"/>
  <c r="I1095" i="23"/>
  <c r="I1108" i="23"/>
  <c r="I1140" i="23"/>
  <c r="I3" i="23"/>
  <c r="F1349" i="23"/>
  <c r="D1151" i="32" s="1"/>
  <c r="F776" i="23"/>
  <c r="D580" i="32" s="1"/>
  <c r="F695" i="23"/>
  <c r="D507" i="32" s="1"/>
  <c r="D1478" i="32" s="1"/>
  <c r="F497" i="23"/>
  <c r="D353" i="32" s="1"/>
  <c r="F487" i="23"/>
  <c r="D347" i="32" s="1"/>
  <c r="F391" i="23"/>
  <c r="D272" i="32" s="1"/>
  <c r="F339" i="23"/>
  <c r="D224" i="32" s="1"/>
  <c r="F328" i="23"/>
  <c r="D219" i="32" s="1"/>
  <c r="D1493" i="32" s="1"/>
  <c r="F428" i="23"/>
  <c r="D308" i="32" s="1"/>
  <c r="F275" i="23"/>
  <c r="D186" i="32" s="1"/>
  <c r="F272" i="23"/>
  <c r="D185" i="32" s="1"/>
  <c r="D1128" i="32"/>
  <c r="I1326" i="23"/>
  <c r="D1157" i="32"/>
  <c r="I1356" i="23"/>
  <c r="D1161" i="32"/>
  <c r="I1360" i="23"/>
  <c r="D1165" i="32"/>
  <c r="I1364" i="23"/>
  <c r="D1131" i="32"/>
  <c r="I1329" i="23"/>
  <c r="D1135" i="32"/>
  <c r="I1333" i="23"/>
  <c r="D1139" i="32"/>
  <c r="I1337" i="23"/>
  <c r="D1143" i="32"/>
  <c r="I1341" i="23"/>
  <c r="D1147" i="32"/>
  <c r="I1345" i="23"/>
  <c r="D1154" i="32"/>
  <c r="I1353" i="23"/>
  <c r="D1031" i="32"/>
  <c r="I1230" i="23"/>
  <c r="D1030" i="32"/>
  <c r="I1229" i="23"/>
  <c r="D1083" i="32"/>
  <c r="I1283" i="23"/>
  <c r="D1087" i="32"/>
  <c r="I1287" i="23"/>
  <c r="D1091" i="32"/>
  <c r="I1291" i="23"/>
  <c r="D1095" i="32"/>
  <c r="I1295" i="23"/>
  <c r="D1099" i="32"/>
  <c r="I1299" i="23"/>
  <c r="D1103" i="32"/>
  <c r="I1303" i="23"/>
  <c r="D1107" i="32"/>
  <c r="I1307" i="23"/>
  <c r="D1111" i="32"/>
  <c r="I1311" i="23"/>
  <c r="D1115" i="32"/>
  <c r="I1315" i="23"/>
  <c r="D1067" i="32"/>
  <c r="I1267" i="23"/>
  <c r="D1071" i="32"/>
  <c r="I1271" i="23"/>
  <c r="D1075" i="32"/>
  <c r="I1275" i="23"/>
  <c r="D1079" i="32"/>
  <c r="I1279" i="23"/>
  <c r="D1042" i="32"/>
  <c r="I1242" i="23"/>
  <c r="D1046" i="32"/>
  <c r="I1246" i="23"/>
  <c r="D1050" i="32"/>
  <c r="I1250" i="23"/>
  <c r="D1054" i="32"/>
  <c r="I1254" i="23"/>
  <c r="D1058" i="32"/>
  <c r="I1258" i="23"/>
  <c r="D1062" i="32"/>
  <c r="I1262" i="23"/>
  <c r="D1024" i="32"/>
  <c r="I1222" i="23"/>
  <c r="D1028" i="32"/>
  <c r="I1226" i="23"/>
  <c r="D1036" i="32"/>
  <c r="I1235" i="23"/>
  <c r="D1040" i="32"/>
  <c r="I1239" i="23"/>
  <c r="D898" i="32"/>
  <c r="I1094" i="23"/>
  <c r="D877" i="32"/>
  <c r="I1073" i="23"/>
  <c r="D881" i="32"/>
  <c r="I1077" i="23"/>
  <c r="D885" i="32"/>
  <c r="I1081" i="23"/>
  <c r="D889" i="32"/>
  <c r="I1085" i="23"/>
  <c r="D893" i="32"/>
  <c r="I1089" i="23"/>
  <c r="D897" i="32"/>
  <c r="I1093" i="23"/>
  <c r="D901" i="32"/>
  <c r="I1097" i="23"/>
  <c r="D905" i="32"/>
  <c r="I1101" i="23"/>
  <c r="D912" i="32"/>
  <c r="I1109" i="23"/>
  <c r="D916" i="32"/>
  <c r="I1113" i="23"/>
  <c r="D920" i="32"/>
  <c r="I1117" i="23"/>
  <c r="D924" i="32"/>
  <c r="I1121" i="23"/>
  <c r="D928" i="32"/>
  <c r="I1125" i="23"/>
  <c r="D932" i="32"/>
  <c r="I1129" i="23"/>
  <c r="D936" i="32"/>
  <c r="I1133" i="23"/>
  <c r="D940" i="32"/>
  <c r="I1137" i="23"/>
  <c r="D944" i="32"/>
  <c r="I1141" i="23"/>
  <c r="D948" i="32"/>
  <c r="I1145" i="23"/>
  <c r="D952" i="32"/>
  <c r="I1149" i="23"/>
  <c r="D956" i="32"/>
  <c r="I1153" i="23"/>
  <c r="D959" i="32"/>
  <c r="I1157" i="23"/>
  <c r="D963" i="32"/>
  <c r="I1161" i="23"/>
  <c r="D967" i="32"/>
  <c r="I1165" i="23"/>
  <c r="D971" i="32"/>
  <c r="I1169" i="23"/>
  <c r="D975" i="32"/>
  <c r="I1173" i="23"/>
  <c r="D979" i="32"/>
  <c r="I1177" i="23"/>
  <c r="D983" i="32"/>
  <c r="I1181" i="23"/>
  <c r="D987" i="32"/>
  <c r="I1185" i="23"/>
  <c r="D991" i="32"/>
  <c r="I1189" i="23"/>
  <c r="D995" i="32"/>
  <c r="I1193" i="23"/>
  <c r="D999" i="32"/>
  <c r="I1197" i="23"/>
  <c r="D1003" i="32"/>
  <c r="I1201" i="23"/>
  <c r="D1007" i="32"/>
  <c r="I1205" i="23"/>
  <c r="D1011" i="32"/>
  <c r="I1209" i="23"/>
  <c r="D1015" i="32"/>
  <c r="I1213" i="23"/>
  <c r="D1019" i="32"/>
  <c r="I1217" i="23"/>
  <c r="D579" i="32"/>
  <c r="I775" i="23"/>
  <c r="D571" i="32"/>
  <c r="I766" i="23"/>
  <c r="D575" i="32"/>
  <c r="I770" i="23"/>
  <c r="D569" i="32"/>
  <c r="I764" i="23"/>
  <c r="D565" i="32"/>
  <c r="I759" i="23"/>
  <c r="D529" i="32"/>
  <c r="I719" i="23"/>
  <c r="D535" i="32"/>
  <c r="I725" i="23"/>
  <c r="D582" i="32"/>
  <c r="I780" i="23"/>
  <c r="D544" i="32"/>
  <c r="I735" i="23"/>
  <c r="D362" i="32"/>
  <c r="I514" i="23"/>
  <c r="F507" i="23"/>
  <c r="D359" i="32" s="1"/>
  <c r="D358" i="32"/>
  <c r="I506" i="23"/>
  <c r="F500" i="23"/>
  <c r="D354" i="32" s="1"/>
  <c r="D344" i="32"/>
  <c r="I482" i="23"/>
  <c r="D1381" i="32"/>
  <c r="D341" i="32"/>
  <c r="I479" i="23"/>
  <c r="D366" i="32"/>
  <c r="I518" i="23"/>
  <c r="D368" i="32"/>
  <c r="I522" i="23"/>
  <c r="F526" i="23"/>
  <c r="D372" i="32" s="1"/>
  <c r="F465" i="23"/>
  <c r="D331" i="32" s="1"/>
  <c r="D319" i="32"/>
  <c r="I452" i="23"/>
  <c r="D327" i="32"/>
  <c r="I461" i="23"/>
  <c r="D208" i="32"/>
  <c r="I15" i="23"/>
  <c r="D1155" i="32"/>
  <c r="I1354" i="23"/>
  <c r="D1159" i="32"/>
  <c r="I1358" i="23"/>
  <c r="D1163" i="32"/>
  <c r="I1362" i="23"/>
  <c r="D1129" i="32"/>
  <c r="I1327" i="23"/>
  <c r="D1133" i="32"/>
  <c r="I1331" i="23"/>
  <c r="D1137" i="32"/>
  <c r="I1335" i="23"/>
  <c r="D1141" i="32"/>
  <c r="I1339" i="23"/>
  <c r="D1145" i="32"/>
  <c r="I1343" i="23"/>
  <c r="D1149" i="32"/>
  <c r="I1347" i="23"/>
  <c r="D1152" i="32"/>
  <c r="I1351" i="23"/>
  <c r="D1033" i="32"/>
  <c r="I1232" i="23"/>
  <c r="D1023" i="32"/>
  <c r="I1221" i="23"/>
  <c r="D1085" i="32"/>
  <c r="I1285" i="23"/>
  <c r="D1089" i="32"/>
  <c r="I1289" i="23"/>
  <c r="D1093" i="32"/>
  <c r="I1293" i="23"/>
  <c r="D1097" i="32"/>
  <c r="I1297" i="23"/>
  <c r="D1101" i="32"/>
  <c r="I1301" i="23"/>
  <c r="D1105" i="32"/>
  <c r="I1305" i="23"/>
  <c r="D1109" i="32"/>
  <c r="I1309" i="23"/>
  <c r="D1113" i="32"/>
  <c r="I1313" i="23"/>
  <c r="D1065" i="32"/>
  <c r="I1265" i="23"/>
  <c r="D1069" i="32"/>
  <c r="I1269" i="23"/>
  <c r="D1073" i="32"/>
  <c r="I1273" i="23"/>
  <c r="D1077" i="32"/>
  <c r="I1277" i="23"/>
  <c r="D1081" i="32"/>
  <c r="I1281" i="23"/>
  <c r="D1044" i="32"/>
  <c r="I1244" i="23"/>
  <c r="D1048" i="32"/>
  <c r="I1248" i="23"/>
  <c r="D1052" i="32"/>
  <c r="I1252" i="23"/>
  <c r="D1056" i="32"/>
  <c r="I1256" i="23"/>
  <c r="D1060" i="32"/>
  <c r="I1260" i="23"/>
  <c r="D1064" i="32"/>
  <c r="I1264" i="23"/>
  <c r="D1026" i="32"/>
  <c r="I1224" i="23"/>
  <c r="D1038" i="32"/>
  <c r="I1237" i="23"/>
  <c r="D900" i="32"/>
  <c r="I1096" i="23"/>
  <c r="D879" i="32"/>
  <c r="I1075" i="23"/>
  <c r="D883" i="32"/>
  <c r="I1079" i="23"/>
  <c r="D887" i="32"/>
  <c r="I1083" i="23"/>
  <c r="D891" i="32"/>
  <c r="I1087" i="23"/>
  <c r="D895" i="32"/>
  <c r="I1091" i="23"/>
  <c r="D876" i="32"/>
  <c r="I1072" i="23"/>
  <c r="D903" i="32"/>
  <c r="I1099" i="23"/>
  <c r="D907" i="32"/>
  <c r="I1103" i="23"/>
  <c r="D910" i="32"/>
  <c r="I1107" i="23"/>
  <c r="D914" i="32"/>
  <c r="I1111" i="23"/>
  <c r="D918" i="32"/>
  <c r="I1115" i="23"/>
  <c r="D922" i="32"/>
  <c r="I1119" i="23"/>
  <c r="D926" i="32"/>
  <c r="I1123" i="23"/>
  <c r="D930" i="32"/>
  <c r="I1127" i="23"/>
  <c r="D934" i="32"/>
  <c r="I1131" i="23"/>
  <c r="D938" i="32"/>
  <c r="I1135" i="23"/>
  <c r="D942" i="32"/>
  <c r="I1139" i="23"/>
  <c r="D946" i="32"/>
  <c r="I1143" i="23"/>
  <c r="D950" i="32"/>
  <c r="I1147" i="23"/>
  <c r="D954" i="32"/>
  <c r="I1151" i="23"/>
  <c r="D958" i="32"/>
  <c r="I1155" i="23"/>
  <c r="D961" i="32"/>
  <c r="I1159" i="23"/>
  <c r="D965" i="32"/>
  <c r="I1163" i="23"/>
  <c r="D969" i="32"/>
  <c r="I1167" i="23"/>
  <c r="D973" i="32"/>
  <c r="I1171" i="23"/>
  <c r="D977" i="32"/>
  <c r="I1175" i="23"/>
  <c r="D981" i="32"/>
  <c r="I1179" i="23"/>
  <c r="D985" i="32"/>
  <c r="I1183" i="23"/>
  <c r="D989" i="32"/>
  <c r="I1187" i="23"/>
  <c r="D993" i="32"/>
  <c r="I1191" i="23"/>
  <c r="D997" i="32"/>
  <c r="I1195" i="23"/>
  <c r="D1001" i="32"/>
  <c r="I1199" i="23"/>
  <c r="D1005" i="32"/>
  <c r="I1203" i="23"/>
  <c r="D1009" i="32"/>
  <c r="I1207" i="23"/>
  <c r="D1013" i="32"/>
  <c r="I1211" i="23"/>
  <c r="D1017" i="32"/>
  <c r="I1215" i="23"/>
  <c r="D1021" i="32"/>
  <c r="I1219" i="23"/>
  <c r="D578" i="32"/>
  <c r="I774" i="23"/>
  <c r="D573" i="32"/>
  <c r="I768" i="23"/>
  <c r="D563" i="32"/>
  <c r="I757" i="23"/>
  <c r="D567" i="32"/>
  <c r="I761" i="23"/>
  <c r="D531" i="32"/>
  <c r="I721" i="23"/>
  <c r="D542" i="32"/>
  <c r="I733" i="23"/>
  <c r="D334" i="32"/>
  <c r="I16" i="23"/>
  <c r="D356" i="32"/>
  <c r="I504" i="23"/>
  <c r="D352" i="32"/>
  <c r="I496" i="23"/>
  <c r="D342" i="32"/>
  <c r="I480" i="23"/>
  <c r="D364" i="32"/>
  <c r="I516" i="23"/>
  <c r="D379" i="32"/>
  <c r="I536" i="23"/>
  <c r="D317" i="32"/>
  <c r="I450" i="23"/>
  <c r="D322" i="32"/>
  <c r="I455" i="23"/>
  <c r="D325" i="32"/>
  <c r="I459" i="23"/>
  <c r="D1455" i="32"/>
  <c r="D1616" i="32"/>
  <c r="D1301" i="32"/>
  <c r="D1504" i="32"/>
  <c r="D1508" i="32"/>
  <c r="D1544" i="32"/>
  <c r="F335" i="23"/>
  <c r="D223" i="32" s="1"/>
  <c r="D351" i="23"/>
  <c r="E351" i="23" s="1"/>
  <c r="F351" i="23" s="1"/>
  <c r="D235" i="32" s="1"/>
  <c r="D348" i="23"/>
  <c r="E348" i="23" s="1"/>
  <c r="F348" i="23" s="1"/>
  <c r="D233" i="32" s="1"/>
  <c r="D884" i="23"/>
  <c r="E884" i="23" s="1"/>
  <c r="F884" i="23" s="1"/>
  <c r="I884" i="23" s="1"/>
  <c r="D906" i="23"/>
  <c r="E906" i="23" s="1"/>
  <c r="F906" i="23" s="1"/>
  <c r="I906" i="23" s="1"/>
  <c r="D814" i="23"/>
  <c r="E814" i="23" s="1"/>
  <c r="F814" i="23" s="1"/>
  <c r="D350" i="23"/>
  <c r="E350" i="23" s="1"/>
  <c r="F349" i="23" s="1"/>
  <c r="D234" i="32" s="1"/>
  <c r="D920" i="23"/>
  <c r="E920" i="23" s="1"/>
  <c r="F920" i="23" s="1"/>
  <c r="I920" i="23" s="1"/>
  <c r="D915" i="23"/>
  <c r="E915" i="23" s="1"/>
  <c r="F915" i="23" s="1"/>
  <c r="I915" i="23" s="1"/>
  <c r="D323" i="23"/>
  <c r="E323" i="23" s="1"/>
  <c r="F323" i="23" s="1"/>
  <c r="D216" i="32" s="1"/>
  <c r="D925" i="23"/>
  <c r="E925" i="23" s="1"/>
  <c r="F925" i="23" s="1"/>
  <c r="I925" i="23" s="1"/>
  <c r="D864" i="23"/>
  <c r="E864" i="23" s="1"/>
  <c r="F864" i="23" s="1"/>
  <c r="F751" i="23"/>
  <c r="D558" i="32" s="1"/>
  <c r="D103" i="23"/>
  <c r="E103" i="23" s="1"/>
  <c r="F103" i="23" s="1"/>
  <c r="D76" i="32" s="1"/>
  <c r="D827" i="23"/>
  <c r="E827" i="23" s="1"/>
  <c r="F827" i="23" s="1"/>
  <c r="D919" i="23"/>
  <c r="E919" i="23" s="1"/>
  <c r="F919" i="23" s="1"/>
  <c r="D844" i="23"/>
  <c r="E844" i="23" s="1"/>
  <c r="F844" i="23" s="1"/>
  <c r="D848" i="23"/>
  <c r="E848" i="23" s="1"/>
  <c r="F848" i="23" s="1"/>
  <c r="F739" i="23"/>
  <c r="D547" i="32" s="1"/>
  <c r="D104" i="23"/>
  <c r="E104" i="23" s="1"/>
  <c r="F104" i="23" s="1"/>
  <c r="D77" i="32" s="1"/>
  <c r="D108" i="23"/>
  <c r="E108" i="23" s="1"/>
  <c r="F106" i="23" s="1"/>
  <c r="D79" i="32" s="1"/>
  <c r="D354" i="23"/>
  <c r="E354" i="23" s="1"/>
  <c r="F354" i="23" s="1"/>
  <c r="D238" i="32" s="1"/>
  <c r="D345" i="23"/>
  <c r="E345" i="23" s="1"/>
  <c r="F345" i="23" s="1"/>
  <c r="D232" i="32" s="1"/>
  <c r="D908" i="23"/>
  <c r="E908" i="23" s="1"/>
  <c r="F908" i="23" s="1"/>
  <c r="I908" i="23" s="1"/>
  <c r="D921" i="23"/>
  <c r="E921" i="23" s="1"/>
  <c r="F921" i="23" s="1"/>
  <c r="D101" i="23"/>
  <c r="E101" i="23" s="1"/>
  <c r="D145" i="23"/>
  <c r="E145" i="23" s="1"/>
  <c r="F145" i="23" s="1"/>
  <c r="D877" i="23"/>
  <c r="E877" i="23" s="1"/>
  <c r="F877" i="23" s="1"/>
  <c r="D860" i="23"/>
  <c r="E860" i="23" s="1"/>
  <c r="F860" i="23" s="1"/>
  <c r="D837" i="23"/>
  <c r="E837" i="23" s="1"/>
  <c r="F837" i="23" s="1"/>
  <c r="D833" i="23"/>
  <c r="E833" i="23" s="1"/>
  <c r="F833" i="23" s="1"/>
  <c r="D855" i="23"/>
  <c r="E855" i="23" s="1"/>
  <c r="F855" i="23" s="1"/>
  <c r="D315" i="32"/>
  <c r="I863" i="23"/>
  <c r="E918" i="23"/>
  <c r="F918" i="23" s="1"/>
  <c r="J835" i="23" s="1"/>
  <c r="E888" i="23"/>
  <c r="F888" i="23" s="1"/>
  <c r="I888" i="23" s="1"/>
  <c r="E911" i="23"/>
  <c r="F911" i="23" s="1"/>
  <c r="J827" i="23" s="1"/>
  <c r="E899" i="23"/>
  <c r="F899" i="23" s="1"/>
  <c r="J866" i="23" s="1"/>
  <c r="E885" i="23"/>
  <c r="F885" i="23" s="1"/>
  <c r="J873" i="23" s="1"/>
  <c r="E874" i="23"/>
  <c r="F874" i="23" s="1"/>
  <c r="I874" i="23" s="1"/>
  <c r="E875" i="23"/>
  <c r="F875" i="23" s="1"/>
  <c r="J833" i="23" s="1"/>
  <c r="E887" i="23"/>
  <c r="F887" i="23" s="1"/>
  <c r="J891" i="23" s="1"/>
  <c r="E903" i="23"/>
  <c r="F903" i="23" s="1"/>
  <c r="J856" i="23" s="1"/>
  <c r="E856" i="23"/>
  <c r="F856" i="23" s="1"/>
  <c r="E880" i="23"/>
  <c r="F880" i="23" s="1"/>
  <c r="J832" i="23" s="1"/>
  <c r="E890" i="23"/>
  <c r="F890" i="23" s="1"/>
  <c r="I890" i="23" s="1"/>
  <c r="E904" i="23"/>
  <c r="F904" i="23" s="1"/>
  <c r="J862" i="23" s="1"/>
  <c r="E930" i="23"/>
  <c r="F930" i="23" s="1"/>
  <c r="J871" i="23" s="1"/>
  <c r="J838" i="23"/>
  <c r="E836" i="23"/>
  <c r="F836" i="23" s="1"/>
  <c r="E896" i="23"/>
  <c r="F896" i="23" s="1"/>
  <c r="I896" i="23" s="1"/>
  <c r="E889" i="23"/>
  <c r="F889" i="23" s="1"/>
  <c r="J890" i="23" s="1"/>
  <c r="E917" i="23"/>
  <c r="F917" i="23" s="1"/>
  <c r="I917" i="23" s="1"/>
  <c r="E927" i="23"/>
  <c r="F927" i="23" s="1"/>
  <c r="I927" i="23" s="1"/>
  <c r="E878" i="23"/>
  <c r="F878" i="23" s="1"/>
  <c r="J888" i="23" s="1"/>
  <c r="E902" i="23"/>
  <c r="F902" i="23" s="1"/>
  <c r="J855" i="23" s="1"/>
  <c r="E924" i="23"/>
  <c r="F924" i="23" s="1"/>
  <c r="J850" i="23" s="1"/>
  <c r="E916" i="23"/>
  <c r="F916" i="23" s="1"/>
  <c r="J845" i="23" s="1"/>
  <c r="E926" i="23"/>
  <c r="F926" i="23" s="1"/>
  <c r="I926" i="23" s="1"/>
  <c r="E929" i="23"/>
  <c r="F929" i="23" s="1"/>
  <c r="J879" i="23" s="1"/>
  <c r="E834" i="23"/>
  <c r="F834" i="23" s="1"/>
  <c r="E895" i="23"/>
  <c r="F895" i="23" s="1"/>
  <c r="J886" i="23" s="1"/>
  <c r="E905" i="23"/>
  <c r="F905" i="23" s="1"/>
  <c r="J828" i="23" s="1"/>
  <c r="E922" i="23"/>
  <c r="F922" i="23" s="1"/>
  <c r="J840" i="23" s="1"/>
  <c r="E914" i="23"/>
  <c r="F914" i="23" s="1"/>
  <c r="J889" i="23" s="1"/>
  <c r="E838" i="23"/>
  <c r="F838" i="23" s="1"/>
  <c r="E901" i="23"/>
  <c r="F901" i="23" s="1"/>
  <c r="J842" i="23" s="1"/>
  <c r="E882" i="23"/>
  <c r="F882" i="23" s="1"/>
  <c r="J877" i="23" s="1"/>
  <c r="E897" i="23"/>
  <c r="F897" i="23" s="1"/>
  <c r="I897" i="23" s="1"/>
  <c r="E907" i="23"/>
  <c r="F907" i="23" s="1"/>
  <c r="J872" i="23" s="1"/>
  <c r="E935" i="23"/>
  <c r="F935" i="23" s="1"/>
  <c r="J843" i="23" s="1"/>
  <c r="E892" i="23"/>
  <c r="F892" i="23" s="1"/>
  <c r="J878" i="23" s="1"/>
  <c r="E910" i="23"/>
  <c r="F910" i="23" s="1"/>
  <c r="I910" i="23" s="1"/>
  <c r="E928" i="23"/>
  <c r="F928" i="23" s="1"/>
  <c r="J858" i="23" s="1"/>
  <c r="E883" i="23"/>
  <c r="F883" i="23" s="1"/>
  <c r="J851" i="23" s="1"/>
  <c r="E898" i="23"/>
  <c r="F898" i="23" s="1"/>
  <c r="J892" i="23" s="1"/>
  <c r="E879" i="23"/>
  <c r="F879" i="23" s="1"/>
  <c r="J849" i="23" s="1"/>
  <c r="E891" i="23"/>
  <c r="F891" i="23" s="1"/>
  <c r="J820" i="23" s="1"/>
  <c r="E931" i="23"/>
  <c r="F931" i="23" s="1"/>
  <c r="I931" i="23" s="1"/>
  <c r="E861" i="23"/>
  <c r="F861" i="23" s="1"/>
  <c r="J884" i="23"/>
  <c r="E849" i="23"/>
  <c r="F849" i="23" s="1"/>
  <c r="E876" i="23"/>
  <c r="F876" i="23" s="1"/>
  <c r="J826" i="23" s="1"/>
  <c r="E886" i="23"/>
  <c r="F886" i="23" s="1"/>
  <c r="J829" i="23" s="1"/>
  <c r="E900" i="23"/>
  <c r="F900" i="23" s="1"/>
  <c r="J867" i="23" s="1"/>
  <c r="E909" i="23"/>
  <c r="F909" i="23" s="1"/>
  <c r="J887" i="23" s="1"/>
  <c r="E845" i="23"/>
  <c r="F845" i="23" s="1"/>
  <c r="E873" i="23"/>
  <c r="F873" i="23" s="1"/>
  <c r="J830" i="23" s="1"/>
  <c r="E894" i="23"/>
  <c r="F894" i="23" s="1"/>
  <c r="J865" i="23" s="1"/>
  <c r="E912" i="23"/>
  <c r="F912" i="23" s="1"/>
  <c r="I912" i="23" s="1"/>
  <c r="E913" i="23"/>
  <c r="F913" i="23" s="1"/>
  <c r="J853" i="23" s="1"/>
  <c r="E872" i="23"/>
  <c r="F872" i="23" s="1"/>
  <c r="J848" i="23" s="1"/>
  <c r="E932" i="23"/>
  <c r="F932" i="23" s="1"/>
  <c r="I932" i="23" s="1"/>
  <c r="E881" i="23"/>
  <c r="F881" i="23" s="1"/>
  <c r="I881" i="23" s="1"/>
  <c r="E893" i="23"/>
  <c r="F893" i="23" s="1"/>
  <c r="J883" i="23" s="1"/>
  <c r="E923" i="23"/>
  <c r="F923" i="23" s="1"/>
  <c r="J821" i="23" s="1"/>
  <c r="E933" i="23"/>
  <c r="F933" i="23" s="1"/>
  <c r="J870" i="23" s="1"/>
  <c r="E865" i="23"/>
  <c r="F865" i="23" s="1"/>
  <c r="D1333" i="32"/>
  <c r="D1450" i="32"/>
  <c r="D1362" i="32"/>
  <c r="D1509" i="32"/>
  <c r="D1285" i="32"/>
  <c r="D1481" i="32"/>
  <c r="D1380" i="32"/>
  <c r="D1492" i="32"/>
  <c r="D1586" i="32"/>
  <c r="D1632" i="32"/>
  <c r="D1599" i="32"/>
  <c r="D1467" i="32"/>
  <c r="D1557" i="32"/>
  <c r="D1360" i="32"/>
  <c r="D1539" i="32"/>
  <c r="D1582" i="32"/>
  <c r="D1283" i="32"/>
  <c r="D1421" i="32"/>
  <c r="D1452" i="32"/>
  <c r="D1564" i="32"/>
  <c r="D1265" i="32"/>
  <c r="D1615" i="32"/>
  <c r="D1551" i="32"/>
  <c r="D1346" i="32"/>
  <c r="D1319" i="32"/>
  <c r="I632" i="23"/>
  <c r="D450" i="32"/>
  <c r="D863" i="32"/>
  <c r="D1397" i="32" s="1"/>
  <c r="D870" i="32"/>
  <c r="D1474" i="32"/>
  <c r="D1500" i="32"/>
  <c r="D1453" i="32"/>
  <c r="D1565" i="32"/>
  <c r="D1559" i="32"/>
  <c r="D1537" i="32"/>
  <c r="D1580" i="32"/>
  <c r="D1501" i="32"/>
  <c r="D1476" i="32"/>
  <c r="D1355" i="32"/>
  <c r="D1278" i="32"/>
  <c r="D1253" i="32"/>
  <c r="D1294" i="32"/>
  <c r="D26" i="32"/>
  <c r="D1536" i="32"/>
  <c r="D1579" i="32"/>
  <c r="D1365" i="32"/>
  <c r="D1288" i="32"/>
  <c r="D396" i="32"/>
  <c r="D1490" i="32"/>
  <c r="D1408" i="32"/>
  <c r="D1527" i="32"/>
  <c r="D1242" i="32"/>
  <c r="I379" i="23"/>
  <c r="D1428" i="32"/>
  <c r="D1403" i="32"/>
  <c r="D1401" i="32"/>
  <c r="D1426" i="32"/>
  <c r="D1331" i="32"/>
  <c r="D1446" i="32"/>
  <c r="D1356" i="32"/>
  <c r="D1420" i="32"/>
  <c r="D1279" i="32"/>
  <c r="D1628" i="32"/>
  <c r="D1541" i="32"/>
  <c r="D1309" i="32"/>
  <c r="D1358" i="32"/>
  <c r="D1332" i="32"/>
  <c r="D1470" i="32"/>
  <c r="D1379" i="32"/>
  <c r="D1612" i="32"/>
  <c r="D1626" i="32"/>
  <c r="D1540" i="32"/>
  <c r="D1281" i="32"/>
  <c r="D1585" i="32"/>
  <c r="D1390" i="32"/>
  <c r="D9" i="32"/>
  <c r="D137" i="32"/>
  <c r="D138" i="32"/>
  <c r="I7" i="23"/>
  <c r="D154" i="32"/>
  <c r="D1513" i="32"/>
  <c r="D1475" i="32"/>
  <c r="D1511" i="32"/>
  <c r="D1472" i="32"/>
  <c r="D1366" i="32"/>
  <c r="D1293" i="32"/>
  <c r="D405" i="32"/>
  <c r="D1388" i="32"/>
  <c r="D1316" i="32"/>
  <c r="D1445" i="32"/>
  <c r="D1584" i="32"/>
  <c r="D1359" i="32"/>
  <c r="D1282" i="32"/>
  <c r="D1498" i="32"/>
  <c r="D1284" i="32"/>
  <c r="D1542" i="32"/>
  <c r="D1583" i="32"/>
  <c r="D1422" i="32"/>
  <c r="D1361" i="32"/>
  <c r="D1340" i="32"/>
  <c r="D1387" i="32"/>
  <c r="D1315" i="32"/>
  <c r="D1395" i="32"/>
  <c r="D1515" i="32"/>
  <c r="D1402" i="32"/>
  <c r="D1427" i="32"/>
  <c r="D251" i="32"/>
  <c r="D1563" i="32"/>
  <c r="D1372" i="32"/>
  <c r="I11" i="23"/>
  <c r="I365" i="23"/>
  <c r="I2" i="23"/>
  <c r="I9" i="23"/>
  <c r="F92" i="23"/>
  <c r="D70" i="32" s="1"/>
  <c r="I8" i="23"/>
  <c r="I5" i="23"/>
  <c r="F685" i="23"/>
  <c r="D498" i="32" s="1"/>
  <c r="D1479" i="32" s="1"/>
  <c r="I709" i="23"/>
  <c r="I712" i="23"/>
  <c r="I722" i="23"/>
  <c r="I702" i="23"/>
  <c r="I714" i="23"/>
  <c r="I736" i="23"/>
  <c r="I706" i="23"/>
  <c r="I708" i="23"/>
  <c r="I705" i="23"/>
  <c r="I710" i="23"/>
  <c r="I713" i="23"/>
  <c r="I727" i="23"/>
  <c r="I707" i="23"/>
  <c r="I729" i="23"/>
  <c r="I734" i="23"/>
  <c r="I711" i="23"/>
  <c r="I704" i="23"/>
  <c r="I723" i="23"/>
  <c r="I703" i="23"/>
  <c r="I732" i="23"/>
  <c r="I422" i="23"/>
  <c r="I633" i="23"/>
  <c r="I636" i="23"/>
  <c r="I661" i="23"/>
  <c r="I652" i="23"/>
  <c r="I412" i="23"/>
  <c r="I656" i="23"/>
  <c r="I655" i="23"/>
  <c r="I663" i="23"/>
  <c r="I414" i="23"/>
  <c r="I657" i="23"/>
  <c r="I624" i="23"/>
  <c r="I644" i="23"/>
  <c r="I371" i="23"/>
  <c r="I660" i="23"/>
  <c r="I659" i="23"/>
  <c r="E149" i="23"/>
  <c r="I678" i="23"/>
  <c r="I677" i="23"/>
  <c r="I669" i="23"/>
  <c r="I671" i="23"/>
  <c r="I672" i="23"/>
  <c r="I673" i="23"/>
  <c r="I668" i="23"/>
  <c r="I670" i="23"/>
  <c r="I676" i="23"/>
  <c r="I664" i="23"/>
  <c r="I662" i="23"/>
  <c r="I658" i="23"/>
  <c r="I651" i="23"/>
  <c r="I649" i="23"/>
  <c r="I647" i="23"/>
  <c r="I645" i="23"/>
  <c r="I646" i="23"/>
  <c r="I648" i="23"/>
  <c r="I643" i="23"/>
  <c r="F653" i="23"/>
  <c r="D470" i="32" s="1"/>
  <c r="I621" i="23"/>
  <c r="I618" i="23"/>
  <c r="I372" i="23"/>
  <c r="F616" i="23"/>
  <c r="D434" i="32" s="1"/>
  <c r="I611" i="23"/>
  <c r="I370" i="23"/>
  <c r="I380" i="23"/>
  <c r="I360" i="23"/>
  <c r="F666" i="23"/>
  <c r="D482" i="32" s="1"/>
  <c r="I634" i="23"/>
  <c r="I364" i="23"/>
  <c r="I623" i="23"/>
  <c r="I620" i="23"/>
  <c r="I375" i="23"/>
  <c r="F667" i="23"/>
  <c r="D483" i="32" s="1"/>
  <c r="I366" i="23"/>
  <c r="I626" i="23"/>
  <c r="F630" i="23"/>
  <c r="D448" i="32" s="1"/>
  <c r="I374" i="23"/>
  <c r="I628" i="23"/>
  <c r="I363" i="23"/>
  <c r="I622" i="23"/>
  <c r="I610" i="23"/>
  <c r="I627" i="23"/>
  <c r="I373" i="23"/>
  <c r="I617" i="23"/>
  <c r="I635" i="23"/>
  <c r="I619" i="23"/>
  <c r="I377" i="23"/>
  <c r="I613" i="23"/>
  <c r="F607" i="23"/>
  <c r="D425" i="32" s="1"/>
  <c r="I376" i="23"/>
  <c r="I361" i="23"/>
  <c r="I614" i="23"/>
  <c r="I612" i="23"/>
  <c r="I608" i="23"/>
  <c r="F368" i="23"/>
  <c r="D250" i="32" s="1"/>
  <c r="L1451" i="23" s="1"/>
  <c r="D2477" i="32" s="1"/>
  <c r="I378" i="23"/>
  <c r="I625" i="23"/>
  <c r="I631" i="23"/>
  <c r="I362" i="23"/>
  <c r="I609" i="23"/>
  <c r="F119" i="23"/>
  <c r="D87" i="32" s="1"/>
  <c r="I523" i="23"/>
  <c r="F59" i="23"/>
  <c r="E582" i="23"/>
  <c r="F581" i="23" s="1"/>
  <c r="D407" i="32" s="1"/>
  <c r="E593" i="23"/>
  <c r="F592" i="23" s="1"/>
  <c r="D415" i="32" s="1"/>
  <c r="E163" i="23"/>
  <c r="F163" i="23" s="1"/>
  <c r="E949" i="23"/>
  <c r="F948" i="23" s="1"/>
  <c r="D672" i="32" s="1"/>
  <c r="E558" i="23"/>
  <c r="F557" i="23" s="1"/>
  <c r="D394" i="32" s="1"/>
  <c r="E578" i="23"/>
  <c r="F577" i="23" s="1"/>
  <c r="D409" i="32" s="1"/>
  <c r="E674" i="23"/>
  <c r="E590" i="23"/>
  <c r="F588" i="23" s="1"/>
  <c r="D414" i="32" s="1"/>
  <c r="E556" i="23"/>
  <c r="F555" i="23" s="1"/>
  <c r="D393" i="32" s="1"/>
  <c r="E576" i="23"/>
  <c r="F575" i="23" s="1"/>
  <c r="D408" i="32" s="1"/>
  <c r="E587" i="23"/>
  <c r="F586" i="23" s="1"/>
  <c r="D413" i="32" s="1"/>
  <c r="E580" i="23"/>
  <c r="F579" i="23" s="1"/>
  <c r="D410" i="32" s="1"/>
  <c r="E585" i="23"/>
  <c r="F584" i="23" s="1"/>
  <c r="D412" i="32" s="1"/>
  <c r="E947" i="23"/>
  <c r="F946" i="23" s="1"/>
  <c r="I396" i="23"/>
  <c r="I448" i="23"/>
  <c r="E940" i="23"/>
  <c r="F940" i="23" s="1"/>
  <c r="D2433" i="32" s="1"/>
  <c r="E952" i="23"/>
  <c r="F952" i="23" s="1"/>
  <c r="D674" i="32" s="1"/>
  <c r="E942" i="23"/>
  <c r="F942" i="23" s="1"/>
  <c r="E939" i="23"/>
  <c r="F939" i="23" s="1"/>
  <c r="E2340" i="23" s="1"/>
  <c r="E426" i="23"/>
  <c r="E797" i="23"/>
  <c r="F797" i="23" s="1"/>
  <c r="E565" i="23"/>
  <c r="F565" i="23" s="1"/>
  <c r="E310" i="23"/>
  <c r="E812" i="23"/>
  <c r="F812" i="23" s="1"/>
  <c r="E355" i="23"/>
  <c r="F355" i="23" s="1"/>
  <c r="D239" i="32" s="1"/>
  <c r="E945" i="23"/>
  <c r="F945" i="23" s="1"/>
  <c r="I682" i="23"/>
  <c r="I737" i="23"/>
  <c r="I739" i="23"/>
  <c r="I772" i="23"/>
  <c r="I507" i="23"/>
  <c r="I497" i="23"/>
  <c r="I762" i="23"/>
  <c r="I484" i="23"/>
  <c r="I494" i="23"/>
  <c r="I489" i="23"/>
  <c r="I403" i="23"/>
  <c r="I1372" i="23"/>
  <c r="I476" i="23"/>
  <c r="I435" i="23"/>
  <c r="I457" i="23"/>
  <c r="I1376" i="23"/>
  <c r="I868" i="23"/>
  <c r="I730" i="23"/>
  <c r="I407" i="23"/>
  <c r="I511" i="23"/>
  <c r="I776" i="23"/>
  <c r="I492" i="23"/>
  <c r="I679" i="23"/>
  <c r="I778" i="23"/>
  <c r="I530" i="23"/>
  <c r="I1390" i="23"/>
  <c r="I826" i="23"/>
  <c r="I835" i="23"/>
  <c r="I524" i="23"/>
  <c r="I432" i="23"/>
  <c r="F9" i="23"/>
  <c r="D13" i="32" s="1"/>
  <c r="F46" i="23"/>
  <c r="D36" i="32" s="1"/>
  <c r="D1244" i="32" l="1"/>
  <c r="D1600" i="32"/>
  <c r="D1335" i="32"/>
  <c r="D1589" i="32"/>
  <c r="D1507" i="32" s="1"/>
  <c r="D1496" i="32" s="1"/>
  <c r="F321" i="23"/>
  <c r="D214" i="32" s="1"/>
  <c r="D1561" i="32" s="1"/>
  <c r="J869" i="23"/>
  <c r="I919" i="23"/>
  <c r="J882" i="23"/>
  <c r="J874" i="23"/>
  <c r="I848" i="23"/>
  <c r="D1291" i="32"/>
  <c r="D1338" i="32"/>
  <c r="D1370" i="32"/>
  <c r="I487" i="23"/>
  <c r="I526" i="23"/>
  <c r="D1588" i="32"/>
  <c r="F197" i="23"/>
  <c r="D127" i="32" s="1"/>
  <c r="I1349" i="23"/>
  <c r="I500" i="23"/>
  <c r="I519" i="23"/>
  <c r="I844" i="23"/>
  <c r="J868" i="23"/>
  <c r="I855" i="23"/>
  <c r="J863" i="23"/>
  <c r="I837" i="23"/>
  <c r="J846" i="23"/>
  <c r="J825" i="23"/>
  <c r="I877" i="23"/>
  <c r="J831" i="23"/>
  <c r="F101" i="23"/>
  <c r="D75" i="32" s="1"/>
  <c r="F99" i="23"/>
  <c r="D74" i="32" s="1"/>
  <c r="D1384" i="32"/>
  <c r="D1516" i="32"/>
  <c r="D1477" i="32"/>
  <c r="D1524" i="32"/>
  <c r="D1547" i="32"/>
  <c r="D1571" i="32"/>
  <c r="D1546" i="32"/>
  <c r="D1345" i="32"/>
  <c r="D1263" i="32"/>
  <c r="I833" i="23"/>
  <c r="J836" i="23"/>
  <c r="J859" i="23"/>
  <c r="I860" i="23"/>
  <c r="D1347" i="32"/>
  <c r="D1569" i="32"/>
  <c r="D1520" i="32"/>
  <c r="D1264" i="32"/>
  <c r="D99" i="32"/>
  <c r="J839" i="23"/>
  <c r="I921" i="23"/>
  <c r="J864" i="23"/>
  <c r="D1570" i="32"/>
  <c r="D1549" i="32"/>
  <c r="D1522" i="32"/>
  <c r="J844" i="23"/>
  <c r="I864" i="23"/>
  <c r="D1262" i="32"/>
  <c r="D1344" i="32"/>
  <c r="I904" i="23"/>
  <c r="D1489" i="32"/>
  <c r="D1526" i="32"/>
  <c r="D1407" i="32"/>
  <c r="I923" i="23"/>
  <c r="I929" i="23"/>
  <c r="I902" i="23"/>
  <c r="I914" i="23"/>
  <c r="I875" i="23"/>
  <c r="I903" i="23"/>
  <c r="I898" i="23"/>
  <c r="I883" i="23"/>
  <c r="I880" i="23"/>
  <c r="I887" i="23"/>
  <c r="J860" i="23"/>
  <c r="I907" i="23"/>
  <c r="I886" i="23"/>
  <c r="I918" i="23"/>
  <c r="I878" i="23"/>
  <c r="I911" i="23"/>
  <c r="I922" i="23"/>
  <c r="I895" i="23"/>
  <c r="I909" i="23"/>
  <c r="I933" i="23"/>
  <c r="J857" i="23"/>
  <c r="I885" i="23"/>
  <c r="I935" i="23"/>
  <c r="I924" i="23"/>
  <c r="I879" i="23"/>
  <c r="I872" i="23"/>
  <c r="I873" i="23"/>
  <c r="I882" i="23"/>
  <c r="I916" i="23"/>
  <c r="I892" i="23"/>
  <c r="I928" i="23"/>
  <c r="I900" i="23"/>
  <c r="I893" i="23"/>
  <c r="I913" i="23"/>
  <c r="I889" i="23"/>
  <c r="I891" i="23"/>
  <c r="I905" i="23"/>
  <c r="I930" i="23"/>
  <c r="I901" i="23"/>
  <c r="I899" i="23"/>
  <c r="J876" i="23"/>
  <c r="J854" i="23"/>
  <c r="J841" i="23"/>
  <c r="J852" i="23"/>
  <c r="J861" i="23"/>
  <c r="J837" i="23"/>
  <c r="J819" i="23"/>
  <c r="J847" i="23"/>
  <c r="I894" i="23"/>
  <c r="I876" i="23"/>
  <c r="J824" i="23"/>
  <c r="I616" i="23"/>
  <c r="D1480" i="32"/>
  <c r="I368" i="23"/>
  <c r="D1246" i="32"/>
  <c r="D1239" i="32"/>
  <c r="D1297" i="32"/>
  <c r="D1367" i="32"/>
  <c r="D400" i="32"/>
  <c r="D1254" i="32" s="1"/>
  <c r="D1636" i="32"/>
  <c r="D1566" i="32"/>
  <c r="D1543" i="32"/>
  <c r="D1298" i="32"/>
  <c r="D1255" i="32"/>
  <c r="D1289" i="32"/>
  <c r="D1368" i="32"/>
  <c r="D1249" i="32"/>
  <c r="D1499" i="32"/>
  <c r="D1473" i="32"/>
  <c r="D1512" i="32"/>
  <c r="D1406" i="32"/>
  <c r="D1525" i="32"/>
  <c r="D1488" i="32"/>
  <c r="D1299" i="32"/>
  <c r="D113" i="32"/>
  <c r="D1295" i="32"/>
  <c r="D47" i="32"/>
  <c r="D1240" i="32" s="1"/>
  <c r="D1247" i="32"/>
  <c r="D1280" i="32"/>
  <c r="D1469" i="32"/>
  <c r="D1538" i="32"/>
  <c r="D1581" i="32"/>
  <c r="D1357" i="32"/>
  <c r="D1517" i="32"/>
  <c r="D1385" i="32"/>
  <c r="D1451" i="32"/>
  <c r="D1634" i="32"/>
  <c r="D1292" i="32"/>
  <c r="D1371" i="32"/>
  <c r="D1339" i="32"/>
  <c r="I666" i="23"/>
  <c r="I607" i="23"/>
  <c r="I630" i="23"/>
  <c r="I653" i="23"/>
  <c r="F149" i="23"/>
  <c r="D101" i="32" s="1"/>
  <c r="F143" i="23"/>
  <c r="D98" i="32" s="1"/>
  <c r="I667" i="23"/>
  <c r="F2340" i="23"/>
  <c r="D654" i="32" s="1"/>
  <c r="I820" i="23"/>
  <c r="I674" i="23"/>
  <c r="I823" i="23"/>
  <c r="I426" i="23"/>
  <c r="F310" i="23"/>
  <c r="D206" i="32" s="1"/>
  <c r="F333" i="23"/>
  <c r="D222" i="32" s="1"/>
  <c r="F308" i="23"/>
  <c r="D205" i="32" s="1"/>
  <c r="D1495" i="32" s="1"/>
  <c r="F549" i="23"/>
  <c r="D1336" i="32" l="1"/>
  <c r="D1258" i="32"/>
  <c r="D1256" i="32"/>
  <c r="C818" i="23"/>
  <c r="D1337" i="32"/>
  <c r="D1369" i="32"/>
  <c r="D1290" i="32"/>
  <c r="D1241" i="32"/>
  <c r="D1394" i="32"/>
  <c r="D1449" i="32"/>
  <c r="D1257" i="32"/>
  <c r="D1248" i="32"/>
  <c r="D1296" i="32"/>
  <c r="D391" i="32"/>
  <c r="D1245" i="32" s="1"/>
  <c r="D390" i="32" s="1"/>
  <c r="D1519" i="32"/>
  <c r="D1343" i="32"/>
  <c r="D1503" i="32"/>
  <c r="D1261" i="32"/>
  <c r="D1334" i="32"/>
  <c r="D1635" i="32"/>
  <c r="D1251" i="32"/>
  <c r="D731" i="32" s="1"/>
  <c r="D1243" i="32"/>
  <c r="I441" i="23"/>
  <c r="D727" i="32" l="1"/>
  <c r="D1510" i="32" s="1"/>
  <c r="L1449" i="23"/>
  <c r="D2475" i="32" s="1"/>
  <c r="D1252" i="32"/>
  <c r="D1310" i="32" l="1"/>
  <c r="D1637" i="32"/>
  <c r="D1423" i="32"/>
  <c r="D1382" i="32"/>
  <c r="D1363" i="32"/>
  <c r="D1286" i="32"/>
  <c r="D1491" i="32"/>
</calcChain>
</file>

<file path=xl/sharedStrings.xml><?xml version="1.0" encoding="utf-8"?>
<sst xmlns="http://schemas.openxmlformats.org/spreadsheetml/2006/main" count="32310" uniqueCount="28722">
  <si>
    <t>No.</t>
  </si>
  <si>
    <t>Name</t>
  </si>
  <si>
    <t>Weight</t>
  </si>
  <si>
    <t>空白</t>
  </si>
  <si>
    <t>Empty</t>
  </si>
  <si>
    <t>UNREQUITED LOVE | This imponderable homeopathic reacts from excess or suppression. ~ Neuro Emotional Complex (NEC) emotion. hgdre</t>
  </si>
  <si>
    <t>ACHILLEA MILLEFOLIUM | Wound healer, ids old unhealed injury. \</t>
  </si>
  <si>
    <t>ACHYRANTHES | Mexican drug used like aconite but has a wider range, rheumatism, typhoid, fever.  @ \  ]</t>
  </si>
  <si>
    <t>ACIDOPHILUS - COLOSTRUM | Bowel (colon, intestine) flora stabilizer. \  ]</t>
  </si>
  <si>
    <t>ACONITUM CARMICHAELI | Mental and physical anguish, fever, acid antidote and modify action. \ ]</t>
  </si>
  <si>
    <t>ACORUS CALAMUS | Helps the stomach, ids stomach disease. \</t>
  </si>
  <si>
    <t>ADIANTUM | Expectorant for lung disturbance or lack of oxygen. \</t>
  </si>
  <si>
    <t>ADUKI BEAN | Anti-Inflammatory, for deep hidden inflammation, good food. \~(ALR) BTO: beneficial BTA: beneficial BTB: avoid BT-AB: avoid</t>
  </si>
  <si>
    <t>ARUM MACULATUM | For larynx, laryngitis, sore throat, irritated mucous membranes. \ ]</t>
  </si>
  <si>
    <t>AESCULUS HIPPO | Horse chestnut, bowel (colon, intestine), hemorroids and heart venous problems. \ ]</t>
  </si>
  <si>
    <t>AFRICUM FLOWER | Detoxifier, system tonic, emotional inability to recognize past trauma. \</t>
  </si>
  <si>
    <t>ALARIA ESCULENTA | Contains calcium and traces of minerals. \</t>
  </si>
  <si>
    <t>ALCHEMILLA VULGARIS | Ladys' mantle for breast problems. \</t>
  </si>
  <si>
    <t>AGRIMONIA | Painful kidneys, impaired digestion, menstrual difficulties. \</t>
  </si>
  <si>
    <t>AKEBIA | Helpful in liver conditions, pain of unknown origin. \ ]</t>
  </si>
  <si>
    <t>ALETRIS | Diuretic, ids kidney or bladder (urethra) concern, contains progesterone, ids premenstrual syndrome (PMS). \  ]</t>
  </si>
  <si>
    <t>ALLIUM|Garlic,acts on intestinal (bowel, colon, intestine)membranes for peristalsis,purative vasodilator,good food.\ ]~(ALR)BTO: beneficial, BTA: beneficial, BTB: beneficial, BT-AB: beneficial for all</t>
  </si>
  <si>
    <t>ALTHAEA | Marshmallow plant, for irritable bladder, throat, and bronchi (lung). \  ]</t>
  </si>
  <si>
    <t>ALOE VERA LIPOQUINONES | Stimulates lymph and circulation, establishes homeostatsis, good food. \  ]</t>
  </si>
  <si>
    <t>ANTHEMIS | Roman chamomile, &gt; cold, gastric, coryza. \</t>
  </si>
  <si>
    <t>AMARYLLIS | Red, dry, mad, neuralgia, epilepsy, twitching. \</t>
  </si>
  <si>
    <t>ANEMONE | Emotions changing, sensitive, weeps easy, sad, mucous. \</t>
  </si>
  <si>
    <t>ANGELICA | Supplies needed vitamins, ids with malnutrition, good food. \</t>
  </si>
  <si>
    <t>ANTENNARIA | Cholagogue (liver) ids gallbladder disease, for longevity or premature aging.\  ]</t>
  </si>
  <si>
    <t>AGARICUS | Mushroom, for brain exhaustion, skin afflictions, good food. \ ~ hgdie</t>
  </si>
  <si>
    <t>APIUM GRAVEOLENS | Kidney stones, weak detox system. \  ]</t>
  </si>
  <si>
    <t>ALOE SOCOTRINA | Establishes homeostatsis after much dosing, stimulates portal circulation and lymph, good food. \  ]</t>
  </si>
  <si>
    <t>ANGELICA ARCHANGELICA | Ids with malnutrition and weakness. \</t>
  </si>
  <si>
    <t>ARCTIUM LAPPA | Burdock, liver cleanse, anticancer, intestinal (bowel, colon, intestine) cleanser. \  ]~ onco, BTO: avoid BTA: beneficial, BTB: beneficial, BT-AB: beneficial</t>
  </si>
  <si>
    <t>ARNICA MONTANA | For injuries, tinnitis (ear), pus infections, apoplexy, cerebral (brain) congestion. \  ]</t>
  </si>
  <si>
    <t>ARGEMONE | For bleeding, coagulant, ids blood disturbance. \</t>
  </si>
  <si>
    <t>ARTEMISIA ABSINTHIUM | Epilepsy, remedy for girls at puberty. \</t>
  </si>
  <si>
    <t>ARTEMISIA VULGARIS | Epilepsy and convulsions, remedy for girls at puberty, insomnia (sleeplessness). \  ]</t>
  </si>
  <si>
    <t>ARTEMISIA DRACUNCULUS | Remedy for girls at puberty, convulsions, insomnia (sleeplessness). \  ]</t>
  </si>
  <si>
    <t>ARTICHOKE | Ids allergy or problem with emotional release of fear of new ideas. \ ~(ALR) BTO: beneficia,l BTA: beneficial, BTB: avoid, BT-AB: avoid,</t>
  </si>
  <si>
    <t>ARMENICAE SEMEN  | Apricot, for anticancer effects of laetril (vitamin B17), soothing to skin, cleansing of tissue. \  ] ~ onco, potassium, neutral for all b. types</t>
  </si>
  <si>
    <t>ASCLEPIAS TUBEROSA | Pleurisy root (butterfly weed), bronchitis and pleurisy (lung), for chest muscles. \  ]</t>
  </si>
  <si>
    <t>AVOCADO | Lectin used to thicken blood, rich in lipase for fat digestion eat 2 a month, good food. \~(ALR) BTO: avoid, BTB: avoid, BT-AB: avoid,( neutral for A.)</t>
  </si>
  <si>
    <t>ARCTOSTAPHYLOS | Acts on renal and urinary systems (kidney, bladder, urethra). \  ]</t>
  </si>
  <si>
    <t>MALABSORPTION SYNDROME | Inability to absorb nutrients even with good diet. \</t>
  </si>
  <si>
    <t>ASTRAGALUS RADIX | Locoweed, affects animals like opium affects humans. \  ]</t>
  </si>
  <si>
    <t>AVENA SATIVA | Oat, nutrient for brain and nerves, for exhaustion, addiction, alcoholic. \  $</t>
  </si>
  <si>
    <t>ASTRAGALUS - OXYTROPIS LAMBERITA | Locoweed, affects animals like opium affects humans. \  ]</t>
  </si>
  <si>
    <t>BAPTISIA TINCTORIA | For intestinal (bowel, colon, intestine) toxemia, immune stimulant, counteracts innoculation (vaccines). \  ]</t>
  </si>
  <si>
    <t>JACARANDA | Brazil tree, weak kidneys (bladder, urethra), oxygenation, and hydration, for syphillinum and sycosis miasms. \  ]</t>
  </si>
  <si>
    <t>BERBERIS VULGARIS | Symptoms change rapidly, liver, hepatic and rheumatic remedy. \  ]</t>
  </si>
  <si>
    <t>B COMPLEX | Vitamin B, all dementia, depression, diarrhea (bowel, colon, intestine), dermititis (skin), ids concern. \  ]</t>
  </si>
  <si>
    <t>BAROSMA BETULINA | For genito urinary system (kidney, bladder, urethra), prostate, ovaries. \  ]</t>
  </si>
  <si>
    <t>BRYONIA ALBA | Wild Hops, muscle ache, dryness, irritable, thirst, &gt; motion, &lt; rest. \  ] ~ BTO: beneficial, BTB: avoid, BT-AB: avoid (neutral for A.)</t>
  </si>
  <si>
    <t>BETULA ALBA | Birch bark, for kidney stones, diuretic, sedative, astringent. \  ]</t>
  </si>
  <si>
    <t>BEE POLLEN  | Supplies nutrients and increases oxygenation, for prostatis (prostate). \  ] (ALR)~ BTA: avoid, unknown for other b. types, ,masculine.</t>
  </si>
  <si>
    <t>BORAGO OFFICINALIS | Borage, for premenstrual syndrome (PMS), diaphorectic (increase sweating), antifever, pectoral, convulsant. \  ]~BTO: avoid, unknown for other b. types, feminine.</t>
  </si>
  <si>
    <t>BRASSICA HIRTA | Mustard, emotional purity, antitoxicant on skin, digestive, peroxidase, good food. \~ BTA: beneficial, neutral for other b. types.</t>
  </si>
  <si>
    <t>BRASSICA NIGRA - Black mustard | Purgative, affects peroxidase, digestive that stimulates gastric juices. \  ] ~ BTA: beneficial, neutral for other b. types.</t>
  </si>
  <si>
    <t>BETA VULGARIS | For chronic catarrh (nose) and tuberculosis (TB), phthisical (tubercular) patients, prevents aging. \  ]</t>
  </si>
  <si>
    <t>BRASSICA LERACCA | Mustard, for hayfever, upper respiratory disease (coryza) (nose, larynx, trachea, bronchi, lungs), laryngitis (larynx), smallpox. \  ]~ BTA: beneficial, neutral for other b. types.</t>
  </si>
  <si>
    <t>CINNAMOMUM LOUREIR | For cancer pain, use with hemorrhage, diarrhea (bowel, colon, intestine), flatulence (wind/gas), good food. \  ]~onco</t>
  </si>
  <si>
    <t>CALENDULA OFFICINALIS | Marigold, healing for wounds, cold hands, erysipelas (skin). \ @ ]</t>
  </si>
  <si>
    <t>CACTUS GRANDIFLORUS | Acts on circular muscles, constriction helps heart circulation. \</t>
  </si>
  <si>
    <t>CARDUUS MARIANUS | For liver and portal system (veins, capillaries), varicose veins, alcoholism, asthma (lung). \ ]</t>
  </si>
  <si>
    <t>CHAMOMILLA | Restless children, sensitive, irritable, thirsty, hot, numb, excess pain. \</t>
  </si>
  <si>
    <t>CALAMUS | Sedative and calmative for nervous exhaustion. \</t>
  </si>
  <si>
    <t>LOBELIA SIPHILITICA | Anti tobacco (nicotine smoking) energy asthma expectorant lung psyche sleep, addiction craving, migrane dizziness vegetative/autonomic nervous system, Nerve Cranial 10 Vagus \  ]</t>
  </si>
  <si>
    <t>CAPSELLA BURSA PASTORIS | Shepherd's purse, antihemorrhagic and anti uric acid agent, albuminuria (kidney, bladder, urethra). \ ] ~ BTB: avoid, BT-AB: avoid, neutral for other b. types.</t>
  </si>
  <si>
    <t>CALIFORNIA POPPY | Eschscholtzia, good soporic (sleeplessness) remedy, stimulates circulation, respiration (lung). \  ]~insomnia</t>
  </si>
  <si>
    <t>CAPSICUM FRUTESCENS | Cayenne pepper, purative, for weak, cold, fat and sluggish. \ ] do ind. reaction because: BTO: beneficial, BTA: avoid, BTB: avoid, BT-AB: avoid</t>
  </si>
  <si>
    <t>CARDUUS BENEDICTUS | Strong action on eyes and on contraction symptoms. \</t>
  </si>
  <si>
    <t>CARDAMON | Stimulates digestion, anti parasite, emotional link to bad luck, must be eliminated. \ * ]</t>
  </si>
  <si>
    <t>CRATAEGUS OXYACANTHA | Hawthorn, heart tonic, acts on heart muscle. \~ BTA: beneficial, neutral for other b. types.</t>
  </si>
  <si>
    <t>COLOSTRUM | First release from mother's breast after birth, for infants, bowel (colon, intestine) flora.\]</t>
  </si>
  <si>
    <t>MUSTARD SEED OIL | Thiosinaminum - Rhodalini, extract of mustard seed oil used to disolve keloids. \</t>
  </si>
  <si>
    <t>CALCIUM ASCORBATE | Mineral form of vitamin C, for acid types. \</t>
  </si>
  <si>
    <t>CARBO VEGETABILIS | Stops disintegration, corrects oxidation, for sluggish, lazy and fat. \</t>
  </si>
  <si>
    <t>CARBO POWDER | Detoxifier, removes toxins from bowel (colon, intestine), good food. \  ]</t>
  </si>
  <si>
    <t>CARTHAMI FLOS | Safflower, laxative (bowel, colon, intestine), diaphoretic (increases perspiration / sweating), measles, skin complaints. \ # ]</t>
  </si>
  <si>
    <t>CHOKE CHERRIES | For cough, bronchitis (lung), weak heart, &gt; night, &gt; lying down. \  ]</t>
  </si>
  <si>
    <t>CUCURBITA - SQUASH | Seeds from squash, for backache (spine) and urination (kidney, bladder, urethra) problems. \  ]</t>
  </si>
  <si>
    <t>CASSIA ANGUSTIFOLIA | Stimulates bowels (colon, intestine), use when full of wind (gas), corrects nitrogen build up. \  ]</t>
  </si>
  <si>
    <t>CAULOPHYLLUM THALICTROIDES | Women's remedy, tonify organs, small joints, FNG. \ ^  ]</t>
  </si>
  <si>
    <t>CATNIP - Cataria Nepeta | For colic (bowel, colon, intestine), nervous headache, stomach pain, crying child. \  ]~BTA: avoid, neutral for other b. types.</t>
  </si>
  <si>
    <t>CHINCHONA OFFICINALIS | For headache, menses (menstruation), liver, spleen, apathy. \  ]</t>
  </si>
  <si>
    <t>CEDRUS SPP. - CEDAR CHIPS | Use as a anti parasite and detoxifier. \ * ]</t>
  </si>
  <si>
    <t>CETRARIA ISLANDICA | Chronic diarrhea (bowel, colon, intestine), bloody expectorant, catarrh (nose). \  ]</t>
  </si>
  <si>
    <t>CHAPARRAL | For chronic diarrhea (bowel, colon, intestine), liver tender, mucus stools. \  ]</t>
  </si>
  <si>
    <t>CHEBULAR FRUCTUS | Oriental herb for energy and hormonal (hormone) regulation, emotional growth retarded. \ ]</t>
  </si>
  <si>
    <t>CHIA SEEDS - GUALENGLAN | Emotional growth frustrated, supplies amino acids, good food. \</t>
  </si>
  <si>
    <t>CHELIDONIUM MAJUS | Liver remedy, change of weather aggravates, feels heavy. \</t>
  </si>
  <si>
    <t>CARYOPHYLLUS AROMATICUS - Cloves | Cleanse tissues, antipain, purgative for parasites, aphrodisiac. \  *]~(ALR) careful using with stressed livers.</t>
  </si>
  <si>
    <t>CICHORIUM INTYBUS | Chicory, smoking relief (nicotine, tobacco),diuretic (kidney, bladder, urethra, ureter),helps spleen,gallbladder,gastritis (stomach).\ ]~(ALR) BTO:beneficial BTA: beneficial</t>
  </si>
  <si>
    <t>CHRIST CONSCIOUSNESS (NV) | Gold frankincense, myrhh, stabilizes cognition (brain). \  ]~hgdie, hgdse, hgdso</t>
  </si>
  <si>
    <t>CHRYSANTHEMUM LEUCANTHEMUM | Purgative for parasites. \ * ]~sore throat, fever, influenza, varicose veins, artheriosclerosis, excess heat, circulation, BTO: avoid.</t>
  </si>
  <si>
    <t>CHRYSANTHEMUM PARTHENIUM | Purgative for parasites. \ * ]~feverfew,  BTO: avoid, neutral or unknown for other b. types, always do ind. reaction.</t>
  </si>
  <si>
    <t>CIMICIFUGA RACEMOSA | Acts on cerebro spinal muscular system, electric shock pain. \ $ ]</t>
  </si>
  <si>
    <t>CINA | For intestinal (bowel, colon, intestine) parasites and iritation, cross child, hungry, irritable, sensitive. \ * ]</t>
  </si>
  <si>
    <t>CLEMATIDIS RADIX | For rheumatic, lymphatic, scrofulous, syphilinum and sycosis miasms. \  @ ]</t>
  </si>
  <si>
    <t>CLEMATIDIS ERECTA | For rheumatic, lymphatic, scrofulous, syphilinum and sycosis miasms. \  @ ]</t>
  </si>
  <si>
    <t>CIRSIUM ARVENSE | For bleeding, swelling, emotional excesses, too many feelings to resolve. \</t>
  </si>
  <si>
    <t>CUCUMIS SATIVUS | Cucumber, releases water from body, diuretic (kidney, bladder, urethra), aperient (bowel, colon, intestine laxative). \  ]</t>
  </si>
  <si>
    <t>COCOA | Digestion stimulant and for vitamin C toxicity, good food. \</t>
  </si>
  <si>
    <t>COIX | Helpful in spleen conditions, emotional ties to mother. \</t>
  </si>
  <si>
    <t>CORNSILK | Excellent for kidney and urinary (bladder, urethra) problems. \  ]~BTO: avoid, BTB: avoid, BT-AB: avoid, (neutral for A.)</t>
  </si>
  <si>
    <t>COCCULUS INDICUS | For symptoms of half of the body, over romantic, travel. \</t>
  </si>
  <si>
    <t>CODONOPSIS PILOSULA | Substitute for ginseng body tonic. \</t>
  </si>
  <si>
    <t>CORIANDRUM SATIVUM | Digestive stimulant, liver remedy. \</t>
  </si>
  <si>
    <t>COLLINSONIA CANADENSIS | Portal pelvic venous congestion, varicose veins. \</t>
  </si>
  <si>
    <t>COMMIPHORA MYRRHA | Emotional remedy for cleansing. \ hgdc</t>
  </si>
  <si>
    <t>CONVOLVULUS ARVENSIS | Cardiac (heart) conditions, diuretic (kidney, bladder, urethra), laxative (bowel, colon, intestine). \  ]</t>
  </si>
  <si>
    <t>CONVALLARIA MAJALIS | Heart remedy, increase blood flow in brain, dilates vessels. \</t>
  </si>
  <si>
    <t>CYTISUS SCOPARIUS | Diuretic (kidney, bladder, urethra), emetic (induces vomiting), emotional frustration and regret. \  ]</t>
  </si>
  <si>
    <t>COPTIDIS RHIMOMA | For fever, skin sores, emotional tension and excess temper. \</t>
  </si>
  <si>
    <t>CARYDALIS FORMOSA | For energy and emotional stability, tension from separation, anxiety. \</t>
  </si>
  <si>
    <t>MALUS PUMILA | Crab apple, for cholinergic (acetylcholine - like) stimulation of the autonomic nervous (ANS) system. \ $ ]</t>
  </si>
  <si>
    <t>CREAM OF TARTAR | For hypertension. Ids kidney (bladder, urethra) clogging. \ ] ~ neutral for all b. types</t>
  </si>
  <si>
    <t>CURCUMA LONGA | East Indian Arrowroot, for demulcent (soothes mucous membranes), bowel (colon, intestine) disease, nourishes convalescent. \  ]</t>
  </si>
  <si>
    <t>CYPERI RHIMOMA | Dysmenorrhea (painful menstruation), female problems, inability to accept the female nature of self. \  ]</t>
  </si>
  <si>
    <t>CYRUTA | Buck wheat, for excess cholesterol, blood toxicity, good food. \</t>
  </si>
  <si>
    <t>CEANOTHUS AMERICANUS | For spleen, left side, liver, anemia, reduces clotting. \  ]</t>
  </si>
  <si>
    <t>DAMIANA LEAF | Good sex and energy stimulant, can identify hidden lack of confidence and self esteem. \</t>
  </si>
  <si>
    <t>DAUCUS CAROTA | For stomach and intestines (bowel, colon), carminative (relieves gas/wind/flatulence from alimentary canal), antihelminthic. \  *  ]</t>
  </si>
  <si>
    <t>DESMODII HERBA | Remedy for anxiety and stress, emotional link to fear of ancestral past - miasm. \</t>
  </si>
  <si>
    <t>DIABATINA | Mexican herb for diabetes, stabilizes blood sugar (pancreas). \  ]</t>
  </si>
  <si>
    <t>DIGITALIS PURPUREA | Remedy for heart, dilates blood vessels of heart, weakness. \  ]</t>
  </si>
  <si>
    <t>DIOSCOREA VILLOSA | Wild yam, for pains and gallstone, colic and flatuence/gas/wind (bowel, colon, intestine), weak digestion. \  ]</t>
  </si>
  <si>
    <t>DU-HUA | Oriental herb for stimulating the sexual system, the mind and the spirit. \~ hgdre</t>
  </si>
  <si>
    <t>DRAGON BONE | Oriental herb for elderly, emotional issues including fear of aging, fear of future. \  ]~hgdc</t>
  </si>
  <si>
    <t>DONG QUEI | For women's diseases (female problems) or to stimulate the reproductive system. \  ]</t>
  </si>
  <si>
    <t>DONKEY TAIL | Liver and muscle remedy, emotional stubborness and obstinate resistance to change / growth. \  ] rtc~</t>
  </si>
  <si>
    <t>DULCAMARA | For skin, digestion, glands, membranes, cold, damp movement. \</t>
  </si>
  <si>
    <t>EQUISETUM ARVENSE | Horse tail.  Nature's lancet, for bladder (kidney, urethra), dysuria, mucous. \  ]</t>
  </si>
  <si>
    <t>ERYSIPELAS MEDIA | Cultures for streptococcus, ids susceptibility to bacteria. \  @  ]</t>
  </si>
  <si>
    <t>EUPATORIUM PURPUREUM | Albuminuria (kidney), diabetes (pancreas), prostatitis, impotence (prostate), sterility. \  ]</t>
  </si>
  <si>
    <t>EUPHRASIA OFFICINALIS | Eyebright, for eyes, cold and flu symptoms, &gt; evening. \ # ]</t>
  </si>
  <si>
    <t>EUPATORIUM PERFOLIATUM | Thoroughwort, boneset, gastro (bowel, colon, intestine), hepatic (liver), all miasms. \  ]</t>
  </si>
  <si>
    <t>EGG WHITE POWDER | Rich in albumin (kidney), good food for protein and immuno deficiency, use before surgery. \  ]~BT-AB: beneficial, neutral for other b. types.</t>
  </si>
  <si>
    <t>ELETTARIA CARDAMOMUM | Purative for vomiting, beri beri, likes to wander at night. \  ]</t>
  </si>
  <si>
    <t>ECHINOPSIS RADIX | Beginning ulcers and sores, emotional leaks of self esteem. \</t>
  </si>
  <si>
    <t>ERIODICTYON CALIFORNICUM | Yerba Santa, used for asthma and oxidation diseases (lung). \  ]</t>
  </si>
  <si>
    <t>EUGENIA CARYOPHYLLATA | For acne (skin), nausea, sees things big and beautiful then depression. \  @ ]</t>
  </si>
  <si>
    <t>EUCALYPTUS GLOBULUS | Antiseptic and purative, expectorant (lung), diaphoretic (increase sweating), for congestion. \  ]</t>
  </si>
  <si>
    <t>ECHINACEA PURPUREA | Corrects blood diseases, for auto immune infections, lupus (skin), toxicity. \  ]~BTO: avoid,  BTA: beneficial, BTB: beneficial, BT-AB: beneficial</t>
  </si>
  <si>
    <t>FERULA ASAFOETIDA | For gastric reflux (esophagus), digestion spasms, hysteria hypochondria, syphilinum miasm. \  ]</t>
  </si>
  <si>
    <t>FOENICULUM VULGARE | Helpful in stomach conditions. \</t>
  </si>
  <si>
    <t>FORSYTHIA FRUCTUS | For fever, headaches, emotional tension from job anxiety. \  ]</t>
  </si>
  <si>
    <t>FUCUS VESICULOSUS | Sea kelp rich in iodine, for obesity, thyroid, digestion. \~bladderwrack, radiation.</t>
  </si>
  <si>
    <t>FRANKINCENSE TEARS | Emotional remedy for spiritual cleansing. \</t>
  </si>
  <si>
    <t>FAGOPYRUM ESCULENTUM | Buck wheat, action on skin, pruritis (itching), offensive excretions. \  ]</t>
  </si>
  <si>
    <t>GARDENIA | Stimulates detox and cleanses parasites. \ * ]</t>
  </si>
  <si>
    <t>GENTIANAE SCABRAE RADIX | For stomach symptoms, acts as tonic stimulates appetite. \</t>
  </si>
  <si>
    <t>GAULTHERIA PROCUMBENS | Wintergreen, inflammatory rheumatism (muscle, joints, fibrous tissue), sciatica (nerve compression, lower back,  buttocks, hips), headache, all pains. \ @ ]~ BTA: avoid</t>
  </si>
  <si>
    <t>GALIUM SPP | Acts on urinary system (kidney, bladder, urethra) as a diuretic, use with gravel or stones. \  ]</t>
  </si>
  <si>
    <t>GUAR GUM | Excellent fiber for lowering cholesterol, emotional problem swallowing life's crises. \~ BTO: avoid, BTA: avoid, BTB: avoid, BT-AB: avoid, noted as avoid for all b. types</t>
  </si>
  <si>
    <t>GELSEMIUM SEMPERVIRENS | For nervous paralysis, dizzy, mental apathy (brain), sluggish. \ ]</t>
  </si>
  <si>
    <t>GIGARTINA PAPILLATE | Sea vegetable, contains amino acids and trace minerals. \</t>
  </si>
  <si>
    <t>GINKGO BILOBA | Best for memory, mental fatigue, increase concentration (brain). \ ]</t>
  </si>
  <si>
    <t>GLYCYRRHIZA GLABRA | Stabilizes blood sugar (pancreas), women's / female problems and addiction. \ ]</t>
  </si>
  <si>
    <t>GOTA KOLA | Indian pennywort, energy herb useful as tonic, for fever and bowel (colon, intestine) complaints, stimulates. \  ]</t>
  </si>
  <si>
    <t>GENTIANA LUTEA | Tonic for stomach, increases appetite, &gt; motion, &lt; open air. \</t>
  </si>
  <si>
    <t>GRINDELIA | For cardio pulmonary (heart), emetic (induces vomiting), asthma (lung), burns, blisters (skin), herpes zoster. \ # ] ~ grease root</t>
  </si>
  <si>
    <t>GERANIUM MACULATUM | Use with sick headaches, profuse bleeding, summer complaints, foul ulcers, vomit. \</t>
  </si>
  <si>
    <t>HAWAIIAN LILY | Emotional release excess or blocked by another release more trivial than intended. \</t>
  </si>
  <si>
    <t>HAMAMELIS VIRGINIANA | Witch hazel, for venous congestion, varicose (veins), hemorrhoids (bowel, colon, intestine). \  ]</t>
  </si>
  <si>
    <t>HEPATICA TRILOBA | Liverwort, hoarsness and catarrh (nose), sore throat, laryngitis (larynx). \ ]</t>
  </si>
  <si>
    <t>HELIANTHUS ANNUUS | Sunflower, intermittent fever, spleen remedy, &gt; heat, pain in left knee. \~ BTB: avoid, BT-AB: avoid</t>
  </si>
  <si>
    <t>HYDRASTIS CANADENSIS | Goldenseal, for mucous membrane dysfunction, bacterial infections. \  @  ]</t>
  </si>
  <si>
    <t>HEDEOMA PULEGIOIDES | Pennyroyal, women's / female diseases / symptoms / problems, nervous, red sand in urine (kidney, bladder, urethra). \  ]</t>
  </si>
  <si>
    <t>HORDEUM VULGARE | Barley, helpul for digestion, demulcent (soothes mucous membranes), softens tissues, good food. \ ]</t>
  </si>
  <si>
    <t>HOMINIS PLACENTA | Human placenta, acne (skin) remedy, impotence, debility. \  @  ]</t>
  </si>
  <si>
    <t>HOUTTUYNIAE HERBU | Helpful in detoxifying, swelling. \</t>
  </si>
  <si>
    <t>HYDROCOTYLE | Gota kola, Indian penny royal for interstitial inflammation, cellular proliferation. \  ]</t>
  </si>
  <si>
    <t>HUMULUS  LUPULUS | Hops, sedative, aphrodisiac (excites sexual desire), restores nerves, good food. \  $  ] ~ ingredient in beer, BTO: beneficial, BTB: avoid, BT-AB: avoid.</t>
  </si>
  <si>
    <t>HYOSCYAMUS | Henbane, for nervous system, as if some diabolical force or entity influence. \  $  ]</t>
  </si>
  <si>
    <t>HYPERICUM PERFORATUM | St. John's Wort, remedy for injured nerves, fingers, toes, jaw. \  $  ]~  BTA: beneficial</t>
  </si>
  <si>
    <t>HYDRANGEA ROOT | For gravel urine, kidney stone (bladder, urethra), prostatitis (prostate), radiation exposure. \  ]</t>
  </si>
  <si>
    <t>HAEMATITUM  | Hematite, for smooth muscles, increases digestion, for nose bleeds, asthma (lung), vomiting. \  ]</t>
  </si>
  <si>
    <t>HYDRANGEA ARBORESCENS | For kidney stone (bladder, urethra), prostatitis (prostate), radiation exposure. \  ]</t>
  </si>
  <si>
    <t>IRIS VERSICOLOR | For thyroid, pancreas, saliva, intestine mucous membranes (bowel, colon), increases bile (liver). \  ]</t>
  </si>
  <si>
    <t>IRIS FLORENTINA | For thyroid, pancreas, saliva, intestinal dysfunction (bowel, colon, intestine), increases bile (liver). \  ]</t>
  </si>
  <si>
    <t>ILEX PARAGUARIENSIS | Intermittent fever, eye symptoms, better in Winter. \</t>
  </si>
  <si>
    <t>IMPERATAE RHIMOMA | Remedy for bladder (kidney, urethra), bleeding. \  ]</t>
  </si>
  <si>
    <t>JUGLANS NIGRA | Black walnut, for parasites, skin eruptions, confused headache, early menses (menstruation). \  * ] ~ BTO: beneficial</t>
  </si>
  <si>
    <t>JASMINUM OFFICINAL | Hidden emotional disturbances, good food. \</t>
  </si>
  <si>
    <t>JALAPENO | Rich in vitamin C, often ids stomach conditions, good food. \</t>
  </si>
  <si>
    <t>JUNIPERUS COMMUNIS | Kidney stone, chronic pyelitis, kidney formula, dropsy (edema), good food. \  ]</t>
  </si>
  <si>
    <t>KALI BITARTRATE | Lowers temperature, loss of memory (brain), food additive sensitive. \  ]</t>
  </si>
  <si>
    <t>KALI MURIATICUM | For subacute inflammation and fibrousness, white or gray tongue. \ ]</t>
  </si>
  <si>
    <t>KALI LATIFOLIA | Astringent (shrinks mucous membranes), sedative, emotional stagnation, and laziness. \ ]</t>
  </si>
  <si>
    <t>KOREAN PANAX | Ginseng for fatigue, mental weakness (brain), tonifies system, good food. \  ]~ BTA: beneficial, BTB: beneficial, BT-AB: beneficial</t>
  </si>
  <si>
    <t>LACTUCA SATIVA | Lettuce, remedy for excess testosterone and baldness, good food. \ ] ~ (ALR) BTO: beneficial if romaine, BTA: beneficial if romaine. other lettuces are neutral.</t>
  </si>
  <si>
    <t>LYCOPODIUM CLAVATUM | For liver, digestion, urinary dysfunction (kidney, bladder, urethra), weak malnutrition, &gt; right. \  ]</t>
  </si>
  <si>
    <t>LECITHIN | Helps to lower cholesterol and increase memory, concentration (brain), tuberculosis (TB) miasm, good food. \  @ ]</t>
  </si>
  <si>
    <t>LAVANDULA OFFICINALIS | Hidden emotional disturbances stubborn to correct. \</t>
  </si>
  <si>
    <t>LICORICE - GLYCYRRHIZAE RADIX | Like estrogen helps female system, cold and flu, good food. \ # ]~feminine</t>
  </si>
  <si>
    <t>LONICERA FLOS | Convulsive, kidney bladder albuminuria (liver), uneven pupil contraction eye disorders, syphilinum miasm. \  ]</t>
  </si>
  <si>
    <t>LAMINARIA | Kelp, tangle, for weight loss, used to detoxify parasites, emotional link to sea. \ * ] ~ BTO: beneficial</t>
  </si>
  <si>
    <t>LENTILS | Supply opsonins for allergy and infection modulation, good food. \~ BTO: avoid all varieties, BTA: beneficial, BTB: beneficial if green, other colors are neutral for BTB.</t>
  </si>
  <si>
    <t>LEPIDII SEMEN | Builds infection tolerance, stimulates the respiratory system (lung). \  ]</t>
  </si>
  <si>
    <t>LEONURUS CARDIACA | Mother wort, influences pelvic organs, allays spasms, and nerves, use for amenorrhea (lack of menstruation). \  ]</t>
  </si>
  <si>
    <t>LONGA CURCUMA | Arrowroot, for digestion and convalescent patient, nourishes. \  ]</t>
  </si>
  <si>
    <t>LEMON GRASS | Kidney (bladder, urethra) detoxifier, helps emotional release, good food. \  ]</t>
  </si>
  <si>
    <t>LYGODII SPORA | For urinary dysfunctions (kidney, bladder, urethra), emotional inability to release tension. \ ]</t>
  </si>
  <si>
    <t>LOBELIA CARDINALIS | Anti tobacco (nicotine smoking) energy asthma expectorant lung psyche sleep, addiction craving, migrane dizziness vegetative/autonomic nervous system, Nerve Cranial 10 Vagus \  ]</t>
  </si>
  <si>
    <t>LOBELIA INFLATA | Anti tobacco (nicotine smoking) energy asthma expectorant lung psyche sleep, addiction craving, migrane dizziness vegetative/autonomic nervous system, Nerve Cranial 10 Vagus \  ]</t>
  </si>
  <si>
    <t>LYCOPERSICUM ESCULENTUM | Tomato, rheumatism and influenza, body aches, congested headaches. \ @ # ] BTA: avoid</t>
  </si>
  <si>
    <t>ENDOXINOL | For bacteria infections and weak immune systems. \ @ ]</t>
  </si>
  <si>
    <t>MAHONIA REPENS | Emotional release of any concern, difficult, denies problems. \</t>
  </si>
  <si>
    <t>MAGNOLIA FLOWER | For rheumatic and heart cardiac lesions, for stiffness, soreness, &gt; damp, morning. \ @ ]</t>
  </si>
  <si>
    <t>MENTHA PIPERITA | Stimulates cold perception, lungs and skin, for bloated, gas/wind/flatulence (bowel, colon, intestine), sores, good food. \ ]</t>
  </si>
  <si>
    <t>MENTHA HERBA | Stimulates cold perception, lungs, skin, for bloated, gas/wind/flatulence (bowel, colon, intestine), sores. \  ]</t>
  </si>
  <si>
    <t>MARANTA ARUNDINACEA | Demulcent (soothes mucous membranes), emotional disturbance with acceptance of problems, denies problem. \  ]</t>
  </si>
  <si>
    <t>MEDICAGO SATIVA | Sycosis miasm remedy, bleeding from lungs. \  ]</t>
  </si>
  <si>
    <t>MAGNOLIGE OFFICIN | Magnolia, rheumatism, heart cardiac lesions, stiffness, soreness, spleen and heart pain. \ @ ]</t>
  </si>
  <si>
    <t>MENTA PULEGIUM | Stimulates lung, skin, digestion, used to clear other remedies, good food. \</t>
  </si>
  <si>
    <t>MELIAE TOOSENDAN FRUCTUS | Weight loss, energy, emotional inability to see problems. \</t>
  </si>
  <si>
    <t>MARRUBIUM VULGARE | Horehound, stimulant for mucous membranes, colds and flu, liver, hepatic disorders. \ # ] ~ neutral for all b. types</t>
  </si>
  <si>
    <t>MENYANTHES TRIFOLIATA | Remedy for intermittent headaches, cold abdomen, twitchings, fidgity. \ ]</t>
  </si>
  <si>
    <t>MENTHA SPICATA | Stimulates lung, skin, digestion, clears other remedies. \</t>
  </si>
  <si>
    <t>LAC CANINUM | Dog's milk, for allergy relief, rheumatism. \ @ ]</t>
  </si>
  <si>
    <t>MORI FOLIUM | For lungs and liver, inability to feel emotions and release anger. \</t>
  </si>
  <si>
    <t>MORUS BARK | Mullberry, for allergies, energy weight loss. \ ]</t>
  </si>
  <si>
    <t>MYROXYLON BALSAMUM | Peruvian balsam, useful in bronchial (lung) catarrh (nose) with thick mucous. \  ]</t>
  </si>
  <si>
    <t>MILLEFOLIUM | Yarrow, for hemorrhages, blood bright red, hernia, Fall, overlifting, good food. \  ]</t>
  </si>
  <si>
    <t>MYRICA CERIFERA | Bayberry, acts on liver, jaundice, mucous membrane, gloomy, good food. \  ]</t>
  </si>
  <si>
    <t>MYRTUS COMMUNIS | Myrtle, antiseptic, chest pains, nerve sedative, mucous membrane stimulator. \ $ ]</t>
  </si>
  <si>
    <t>MALVA ROTUNDIFOLIA | Dwarf mallow, digestive, great demulcent, mucous membrane problems. \</t>
  </si>
  <si>
    <t>MYRISTIC SEB | Antiseptic, skin, inflammation, trauma infections, special for fingernails. \ ]</t>
  </si>
  <si>
    <t>MOUNTAIN TUNDRA FLORA | Helps to build cold resistance. \</t>
  </si>
  <si>
    <t>NUX MOSCHATA | Nutmeg, for fainting fits, weak heart, cold extremities, drowsy. \</t>
  </si>
  <si>
    <t>NAGARI, MAGNESIUM, CHLORIDA | Liver remedy for constipation (bowel, colon, intestine). \  ]</t>
  </si>
  <si>
    <t>NEPETA CATARIA (CATNIP) | Breaks up cold hysteria, emotional projection of a mental disease into the body. \~BTA: avoid.</t>
  </si>
  <si>
    <t>NUX VOMICA | Modern Life remedy, stress, addiction tendency, excesses of life. \</t>
  </si>
  <si>
    <t>NICOTINUM TABACUM | Detox tobacco nicotine smoking urge or toxicty. \ ]</t>
  </si>
  <si>
    <t>NASTURTIUM OFFICINAL | Scorbutic (scurvy) affections, colon (bowel, intestine) constipation, aphrodisiac (excites sexual desire), antidotes tobacco nicotine smoking. \ ]</t>
  </si>
  <si>
    <t>OENOTHERA BIENNIS | Evening primrose, astringent (shrinks mucous membranes), vermifuge, for premenstrual syndrome (PMS), tonic. \ * ]</t>
  </si>
  <si>
    <t>OCIMUM BASILICUM | Basil, diseases of kidney, bladder, (urethra) uric acid, right side acid. \  ]</t>
  </si>
  <si>
    <t>LAC FELINE | Cat's milk, for photophobia, eye symptoms, ciliary neuralgia.  nerve disorder  eye disorders \ $ ]</t>
  </si>
  <si>
    <t>ORYZYA SATIVA | Helpful in digestion and stomach conditions. \</t>
  </si>
  <si>
    <t>CARNOSINE | Amino acid, ids RNA dysfunction in muscles. \</t>
  </si>
  <si>
    <t>OSTRAEA TESTA | For excess acid, insomnia (sleeplessness), emotional loss of control and responsibility. \  ]</t>
  </si>
  <si>
    <t>OLDENLANDIAE | For detoxification, swelling, emotional need for buffers in life. \</t>
  </si>
  <si>
    <t>PAEONIA OFFICINALIS | Peony, helps rectal and anal symptoms (bowel, colon, intestine), relieves ulcers and pain. \  ]</t>
  </si>
  <si>
    <t>PASTINACA SATIVUS | Parsnip, delirium tremens, illusions or visions, intolerance to milk, in salad. \  ]~good food, (ALR) BTO: beneficial, BTA: beneficial, BTB: beneficial, BT-AB: beneficial for all.</t>
  </si>
  <si>
    <t>PANICUM MILIACEUM | Protein metabolism weakness. \</t>
  </si>
  <si>
    <t>PAU D'ARCO | South American herb noted for its antifungal properties. \ ^ ]</t>
  </si>
  <si>
    <t>PERSEA AMERICANA | Avocado, emotional release of past tension, fat build up. \</t>
  </si>
  <si>
    <t>PROPHYRA | Laver, sea plant, liver remedy, ids amino acid deficiency, sulphur deficiency. \</t>
  </si>
  <si>
    <t>POLYGONATUM MULTIFLORUM | Solomon's seal, for diabetes (pancreas), lowers stress, women's / female diseases / problems / complaints. \  ]</t>
  </si>
  <si>
    <t>PODOPHYLLUM PELTATUM | Affects the small intestine, colon and rectum (bowel), offensive stools, liver. \  ]</t>
  </si>
  <si>
    <t>PINELLIA TUBER | Helpful in eliminating excess body phlegm, lungs. \</t>
  </si>
  <si>
    <t>PEPSIN | For weak digestion, and protein metabolism. \</t>
  </si>
  <si>
    <t>PASSIFLORA INCARNATA | Passion flower, antispasmodic, use in any spasm condition. \</t>
  </si>
  <si>
    <t>PORIA | Oriental herb noted for effects on digestion and heart. \ ]</t>
  </si>
  <si>
    <t>PHELLODENDRIA CORDEX | Remedy for respiratory (lung) concerns, Tuberculosis (TB) miasms. \ @ ]</t>
  </si>
  <si>
    <t>PLATYCODI RADIX | Root of the balloon flower, for throat conditions, promotes pus discharge. \</t>
  </si>
  <si>
    <t>PHARBITIDIS SEMEN | Morning glory seeds, stimulates emotional release of growth trauma, vermifuge. \ * ]</t>
  </si>
  <si>
    <t>PULSATILLAE RADIX | For sensitive women, weeps when talking, disease starts in puberty. \</t>
  </si>
  <si>
    <t>PETROSELINUM SATIVUM | Parsley, for kidneys (bladder, urethra), supplies many nutrients, good food. \  ]</t>
  </si>
  <si>
    <t>PHYTOLACCA | Pokeroot, glandular remedy, for aches and pains, emaciation (weight loss), weakness. \  ]</t>
  </si>
  <si>
    <t>POLGONATI RHIZOMA | Sinuses, mucous membranes, emotional inability to accept and recognize love. \</t>
  </si>
  <si>
    <t>PISUM SATIVUM | Pea, for kidneys (bladder, urethra), stimulates thymus T-cell growth. \  ]</t>
  </si>
  <si>
    <t>PAULLINIA | Guarana, rich in caffiene remedy for sick headache, wake up remedy. \ ~ BTO: avoid</t>
  </si>
  <si>
    <t>POGOSTEMON CABLIN | Sedative, emotional tension worry and reflection. \ ]</t>
  </si>
  <si>
    <t>POPULUS CANDICANS | Balm of Gilead, for colds, laryngitis (larnyx), hoarseness and cough (lung). \ ]</t>
  </si>
  <si>
    <t>POTENTILLA RECTA | Tormentil, astringent  (shrinks mucous membranes), English sarsparilla, for diarrhea (bowel, colon, intestine). \  ]</t>
  </si>
  <si>
    <t>PRUNUS LAUROCERASUS | Choke cherries, remedy for cough and lungs. \  ]</t>
  </si>
  <si>
    <t>PRUNELLA VULGARIS | Accacia flowers, demulcent (soothes mucous membranes), covers injury, emotional stickiness or clinging. \</t>
  </si>
  <si>
    <t>PRUNUS SPINOSA | Blackthorn, specific head, urinary (kidney, bladder, urethra), neuralgia, dropsy (edema). \ $  ]</t>
  </si>
  <si>
    <t>PYRETHRUM FLOWERS | (No. 92 CHRYSANTHEMUM PARTHENIUM) \ * ]~feverfew for migraines, BTO: avoid.</t>
  </si>
  <si>
    <t>POPULUS TREMULOIDES | Aspen, old person's remedy, for dyspepsia  (indigestion) and bladder (kidney, urethra), catarrh (nose). \  ]</t>
  </si>
  <si>
    <t>PTERIS HERBA | Bracken, brake fern, used in diet drinks and mead for ulcers, good food. \</t>
  </si>
  <si>
    <t>PURPLE LAPACHO | Herb that has antifungal properties. \ ^ ]</t>
  </si>
  <si>
    <t>PUMEX | Expectorant, urinary dysfunctions (kidney, bladder, urethra), emotional concern of inability to see problems. \  ]</t>
  </si>
  <si>
    <t>QUERCUS ROBUR | Spleen remedy, antidotes alcohol. \</t>
  </si>
  <si>
    <t>QUERCUS, GLANDIUM SPIRITUS | Acorn distilled, spleen remedy, antidotes alcohol. \</t>
  </si>
  <si>
    <t>QUERCUS ALBA | White oak, spleen remedy, excess worry and reflection. \</t>
  </si>
  <si>
    <t>QUISQUALIS FRUCTUS | Builds constitution, spleen, emotional clinging to worry patterns. \</t>
  </si>
  <si>
    <t>RHAMNUS PURSHIANA | For muscular and rheumatic pains. \ @ ]</t>
  </si>
  <si>
    <t>RHAMNUS FRANGULA | For muscular and rheumatic pains. \ @ ]</t>
  </si>
  <si>
    <t>RAUWOLFIA SERPENTINA | Remedy for hypertension and heart cardiomyopathy. \ ]</t>
  </si>
  <si>
    <t>RHEI RHIZOMA | Rhubarb, purgative (evacuation of bowel, colon, intestine), helps smooth muscles of colon, drains heat, lowers blood pressure. \  ]</t>
  </si>
  <si>
    <t>RUTA GRAVEOLENS | Rue, for periosteum, cartilage, eyes, uterus, bruises, rib cage pain. \</t>
  </si>
  <si>
    <t>RIBES  ARTERIOSCLEROSIS | Diuretic  (kidney, bladder, urethra), weight loss, emotional need to reflect on life more, good food. \  ]</t>
  </si>
  <si>
    <t>RIBE'S NIGRUM | Black currant, diuretic (kidney, bladder, urethra), anti fever, emotional fear of inferiority, good food. \  ]</t>
  </si>
  <si>
    <t>RAPHANUS SATIVA | Black radish, liver, spleen pain, nymphomania, gas/wind/flatulence (bowel, colon, intestine), sadness. \  ]</t>
  </si>
  <si>
    <t>RHUS AROMATICA | Fragrant sumac, urinary (renal) diseases (kidney, bladder, urethra), diabetes (pancreas). \ ]</t>
  </si>
  <si>
    <t>RHODODENDRON CHRYSANTHEMUM | For rheumatism and gout (accumlation of uric acid / urates in joints). \ @ ]</t>
  </si>
  <si>
    <t>RUMEX CRISPUS | Wandering pains, &gt; cold air, lymphatic swelling, &gt; evening. \</t>
  </si>
  <si>
    <t>RUBUS VILLOSUS | Blackberry, infant diarrhea (bowel, colon, intestine), stools watery, clay color, unresolved childhood, good food. \  ]~ (ALR) BTO: avoid, BTA: beneficial</t>
  </si>
  <si>
    <t>RHODYMENIA PALMATA | Dulse, sea vegetable, for amino acid deficiency, weight loss , ids magnesium deficiency. \~BTO: beneficial, neutral for other b.types</t>
  </si>
  <si>
    <t>RUBUS IDAEUS | Raspberry, impotence, urinary (renal) diseases (kidney, bladder, urethra), enuresis(bed wetting), for diarrhea (bowel, colon, intestine), astringent, wounds, refrigerant. \ ]~(ALR)</t>
  </si>
  <si>
    <t>RUBIA TINCTORIA | Madder, excess anger, impulse control, positive on urinary (renal) diseases (kidney, bladder, urethra), hectic fever. \ ]</t>
  </si>
  <si>
    <t>RNA-DNA | Ids with metabolic disorders, emotional link to ancestral guilt and fear miasm. \</t>
  </si>
  <si>
    <t>ROSMARINUS OFFICINALIS | For circulation disorders, good food. \</t>
  </si>
  <si>
    <t>ROSE HIPS | Excellent supply of vitamin C, cold and flu remedy, good food. \ # ]</t>
  </si>
  <si>
    <t>REHMANNIA (RAW) | For children who smell sour and have sour stools. \</t>
  </si>
  <si>
    <t>SCUTELLARIA BARBATA HERBA | Skull cap, nervous sedative, fear, spasms, confusion (brain). \  ]</t>
  </si>
  <si>
    <t>SCUTELLARIA LATERIFLORA | Skull cap, nervous stimulant, fear, spasms, confusion (brain). \  ]</t>
  </si>
  <si>
    <t>SANGUISORBAE RADI | Burnet-bloodwort root, clears heat, promotes healing, burns, eczema (skin), antiemetic (reduces vomiting). \  ]</t>
  </si>
  <si>
    <t>SALVIA OFFICINALIS | Sage, controls sweating, good for skin with weak circulation LP. \</t>
  </si>
  <si>
    <t>SALVIAE MILTORRHIZA | Sage, detox of personality disorders or posession. \</t>
  </si>
  <si>
    <t>SOLANUM DULCAMARA | Nightshade family, use for ergotism (fungal) with mania, tetanic (rigid muscle) spasms. \ ^ ]</t>
  </si>
  <si>
    <t>SAPONARIA OFFICINALIS | Soap root, treatment for cold, flu, sore throat. \ # ]</t>
  </si>
  <si>
    <t>SARGASSUM | Seaweed, goiter (thyroid) conditions, fear of suffocation, good food. \  ]~gulfweed, BTO: beneficial, neutral for other b. types</t>
  </si>
  <si>
    <t>SCROPHULARIA NODOSA | Swelling of testis, breasts or lymph, Tuberculosis (TB) miasm possible. \  @ ]</t>
  </si>
  <si>
    <t>SALVIA LYRATA | Sage, Tuberculosis (TB) miasm, strengthens circulation, tonifies skin, good food. \ @ ]</t>
  </si>
  <si>
    <t>SAW, PALMETTO | Used for irritability and genito-urinary (renal) diseases (kidney, bladder, urethra), promotes nutrition, good food. \  ]</t>
  </si>
  <si>
    <t>SENECIO | Groundsel, purgative antihelminthic, emotional release of persecution complex. \ * ]</t>
  </si>
  <si>
    <t>SIBERIAN GINSENG | Energy and oxygenation herb, emotional link to need for stimulation. \ ~ BTA: beneficial, BTB: beneficial, BT-AB: beneficial</t>
  </si>
  <si>
    <t>SPINACEA OLERACEA | Spinach, ids iron deficiency and calcium excess, emotional desire to help others, good food. \ ]~(ALR) BTO: beneficial, BTA: beneficial</t>
  </si>
  <si>
    <t>SMILAX ORNATA | Remedy for the throat, emotional blockage of expression. \</t>
  </si>
  <si>
    <t>SOLIDAGO CANADENSIS | urinary (renal) diseases (kidney, bladder, urethra), hay fever, back ache. \ $  ]</t>
  </si>
  <si>
    <t>SCHIZONEPETAE HERBA | For emotional disturbances hidden with fear. \</t>
  </si>
  <si>
    <t>SOPHORAE FLOS | For circulatory conditions, need to analyze emotions more. \  ]</t>
  </si>
  <si>
    <t>SPIRULINA | Ocean plant life rich in nutrients, emotional tendency for delusions of grandeur. \ ~ BTO: avoid</t>
  </si>
  <si>
    <t>SOLIDAGO ODORA | urinary (renal) diseases (kidney, bladder, urethra), hay fever, back ache. \ $  ]</t>
  </si>
  <si>
    <t>STELLARIA MEDIA | Chickweed, for appetite supressant, stasis, congestion, sluggishness. \~BTO: beneficial.</t>
  </si>
  <si>
    <t>SPIGELIA MARILANDICA | Pink root, for pericarditis, heart disease, eyes, nervous system. \</t>
  </si>
  <si>
    <t>SODIUM ALGINATE | Protects from radiation, ids with radiation exposure. \</t>
  </si>
  <si>
    <t>STAPHISAGRIA | For nervous irritablity, for Ill effects of anger, sex sins excesses. \  ]</t>
  </si>
  <si>
    <t>STACHYS OFFICINALIS | Anthelmentic tonic, nervine, expectorant. \ $ *  ]</t>
  </si>
  <si>
    <t>SOLANUM | Rheumatism, influenza, mania, ergotism, delerium, vertigo, nightmares, good food. \  @ * ^   ]</t>
  </si>
  <si>
    <t>ZIRCONIUM | Emotional problems from imitations in life. \</t>
  </si>
  <si>
    <t>SUMAC | urinary (renal) diseases (kidney, bladder, urethra), cystitis, senile incontinence, diabetes (pancreas). \</t>
  </si>
  <si>
    <t>SALIX ALBA | White willow, for pain, emotional sadness. \</t>
  </si>
  <si>
    <t>SWISS CHARD | High in fiber and excellent supply for sodium, use with depression, good food. \~(ALR) BTO: beneficial, BTA: beneficial</t>
  </si>
  <si>
    <t>STEMONAE RADIX | Alleviates coughs (lungs), vermifuge, too analytical of life. \  * ]</t>
  </si>
  <si>
    <t>SYMPHYTUM OFFICINALIS | Bone remedy, ulcer remedy, helps wounds heal. \</t>
  </si>
  <si>
    <t>SUMBULUS MOSCHATUS | For hysteria and nervous symptoms, numbness, arteriosclerosis. \</t>
  </si>
  <si>
    <t>SYZYGIUM JAMBOLANUM | Stabilizes blood sugar, diabetes Rx (pancreas), lowers glucouria, low potency. \</t>
  </si>
  <si>
    <t>SPONGIA TOSTA | Respiratory congestion, cough (lung), swollen glands, Tuberculosis (TB) miasm. \ @ ]</t>
  </si>
  <si>
    <t>SOLANUM TUBEROSUM | Rheumatism, mania, vertigo, nightmares, influenza. \ @ #  ]</t>
  </si>
  <si>
    <t>TANACETUM VULGARE | Tansy, nervous tired, feeling half dead, heavy dull confused. \  ]</t>
  </si>
  <si>
    <t>TANG-KUEI | Oriental herb, urinary (renal) diseases (kidney, bladder, urethra), constipation (bowel, colon, intestine). \  ]</t>
  </si>
  <si>
    <t>EMOTIONS | Excess of emotions produces worry, deficiency of emotions causes stagnation. \</t>
  </si>
  <si>
    <t>TREE ALLERGENS | Shows possible allergic reaction or toxic sensitivity. \</t>
  </si>
  <si>
    <t>TARAXACUM OFFICINALE | Dandelion, for cancer of the bladder, detox, gastric headache. \~ onco BTO: beneficial, BTA: beneficial, BTB: beneficial, BT-AB: beneficial, beneficial for all b. types</t>
  </si>
  <si>
    <t>TRAGOPOGON | Congealed blood, pain, emotional excess need to accept more, worry less. \  ]</t>
  </si>
  <si>
    <t>TEUCRIUM MARUM VERUM | Cat thyme, active powers of sedation of nerves, disorders of the head. \  $  ]</t>
  </si>
  <si>
    <t>TORREYAE SEMEN (GRANDIS) | Oriental herb that kills all parasites. \ * ]</t>
  </si>
  <si>
    <t>CHOLESTEROL | Cholesterolinum, shows the possibility of high cholesterol. \</t>
  </si>
  <si>
    <t>TURNERA DIFFUSA | Damiana, remedy for sexual Impotency and neurasthenia. \  ] ~ hgdre</t>
  </si>
  <si>
    <t>TRIFOLIUM PRATENSE | Red clover makes ptyalin (amylase in saliva), treatment for mumps (virus infecting parotid), stiff neck fatigue. \  # ]</t>
  </si>
  <si>
    <t>TRITICUM | Remedy for urinary (renal) diseases (kidney, bladder, urethra), irritable bladder, cystitis, Sycosis miasm. \  ]</t>
  </si>
  <si>
    <t>TRICHOSANTHES (SEED) | A powerful expectorant, emotional inability to release past conflicts. \  ]</t>
  </si>
  <si>
    <t>THYMUS VULGARIS | Respiratory infections (lung) in children and elderly. \  ]</t>
  </si>
  <si>
    <t>THUJA OCCIDENTALIS | Acts on skin, blood, brain, kidneys, digestion, excess venosity. \</t>
  </si>
  <si>
    <t>TRIOSTEUM PERFOLIATUM | Fever root, remedy for biliousness (liver), diarrhea pain, colic (bowel, colon, intestine). \  ]</t>
  </si>
  <si>
    <t>TRICHOSANTHIS RADIX | Heavenly flower powder, cough (lung), thick sputum, induces abortions, emotional grief. \  ]</t>
  </si>
  <si>
    <t>ULMUS FULVA | Slippery elm, numbness in feet and arms, creeping pains, tingling pain. \  ] ~  BTO: beneficial, BTA: beneficial, neutral for other b. types</t>
  </si>
  <si>
    <t>UNDARIA PINNATIFIDA WAKAME | Sea vegetable, for weight loss and energy. \</t>
  </si>
  <si>
    <t>URTICA DIOICA | For discharge from mucous membranes, spleen, gout, stimulates elimination. \</t>
  </si>
  <si>
    <t>UVA URSI | For urinary (renal) diseases (kidney, bladder, urethra), cystitis, pyelitis, cyanosis (lung), kidney stone. \  ]</t>
  </si>
  <si>
    <t>VACCINUM MACROCARPON | Huckle berries, keeps intestines (bowel, colon, intestine) clean, prevents reinfection. \  ]</t>
  </si>
  <si>
    <t>VISCUM ALBUM | Mistletoe, lowers blood pressure, dilates vessels, helps cancer. \~onco</t>
  </si>
  <si>
    <t>VIBURNUM OPULUS | Cranberry, for cramps, urinary (renal) diseases (kidney, bladder, urethra), prevents miscarriage. \  ]~BTA: beneficial</t>
  </si>
  <si>
    <t>VERBASCUM THAPSUS | Mullein, acts on Nerve Cranial 5 (Trigeminus / Trifacial), for ear infections, face. ] \</t>
  </si>
  <si>
    <t>VERMI-FUGE | For intestinal (bowel, colon, intestine) parasites, worms. \ * ]</t>
  </si>
  <si>
    <t>VANILLA PLANIFOLIA | Skin excretion resembles milk, poison oak, stimulates brain and sexual proficiency, good food. \  ]</t>
  </si>
  <si>
    <t>VERBENA OFFICINALIS | For skin and nervous systems, depression, bruises, exhaustion. \  ]</t>
  </si>
  <si>
    <t>VITA MARA | An ancient sea bed of plants with concentrated minerals. \</t>
  </si>
  <si>
    <t>VINCA SPP. | Remedy for skin, eczema, piles (bowel, colon, intestine), cancer, diptheria (bacteria Corynbacterium diphtheriae) affects heart and nervous system. \  @ ]~onco</t>
  </si>
  <si>
    <t>VIOLA HERBA | Violet, specific for ear, also snake and bee stings, right side, &gt; cool air. \ ]</t>
  </si>
  <si>
    <t>XANTHOXYLUM AMERICANUM | Prickly ash, specific for nerves, mucous membranes. \ $ ]</t>
  </si>
  <si>
    <t>XEROPHYLLUM TENAX | For eczema (skin), poison oak, early typhoid (bacteria Salmonella typhi), &gt; cold water, evening. \  @ ]</t>
  </si>
  <si>
    <t>YERBE SANTA | Used by indians for asthma, increases oxygenation (lung). \  ]</t>
  </si>
  <si>
    <t>YUCA | American indian herb that can identify asthma (lung), skin disease or parsites. \  * ]</t>
  </si>
  <si>
    <t>YOHIMBE | Herb used in Africa for its sexual stimulation. \</t>
  </si>
  <si>
    <t>ZINGIBER OFFICIN | Ginger, for digestion, morning sickness, respiration (lung), kidney failure, good food. \  ]~ (ALR) BTA: beneficial including raw; for BTO, BTB, BT-AB: beneficial as tea or extract.</t>
  </si>
  <si>
    <t>ZEA MAYS | For emotional disorders of anger or delusion. \</t>
  </si>
  <si>
    <t>ZIZYPHUS VULGARIS | Jujube berries, irritability, heart, nutrient, for fevers, demulcent. \  ]</t>
  </si>
  <si>
    <t>VALERIANA OFFICINALI | Relaxant, hysteria, sensitive, emotional. \ ~ BTA: beneficial</t>
  </si>
  <si>
    <t>MUCOUS DISSOLVER | Combo remedy for excess mucous. \</t>
  </si>
  <si>
    <t>PLANTAGO | Detoxes, for ear ache, tooth ache, urinary (renal) diseases (kidney, bladder, urethra), enuresis (bed wetting), sharp pain, depression. \ ]</t>
  </si>
  <si>
    <t>DL-ALANINE | Amino acid used in kidney function and protein metabolism.</t>
  </si>
  <si>
    <t>L-ASPARTIC ACID | A nonessential amino acid by product of pancreatic function, ids pancreas disease.  ]</t>
  </si>
  <si>
    <t>APIS MELLIFICA | Acts to relieve dropsy (edema / water retention) of tissues, pain stinging, red, constriction. \  ]</t>
  </si>
  <si>
    <t>FLEX-ABILITY (SHUJIN, CHIH) | Herb to increase flexiblility. \</t>
  </si>
  <si>
    <t>APIOL (4X) | Phenol compound used for allergy desensitization.</t>
  </si>
  <si>
    <t>ACETALDEHYDE (4X) | Phenol from acetic acid production can be used in weight loss and intestine (bowel, colon) detox.  ]</t>
  </si>
  <si>
    <t>L-ARGININE | Amino acid used for skin and connective tissue, aggravates herpes.  # ]</t>
  </si>
  <si>
    <t>BUTYRICUM ACIDUM | Food additive sensitivity, emotional link to fake feelings of friendship.</t>
  </si>
  <si>
    <t>ARGININE, ORNITHINE, LYSINE | Amino acid combo used for weight loss but can aggravate pituitary.</t>
  </si>
  <si>
    <t>BIOTIN, VITAMIN H | Energy vitamin, ids deficiency or toxicity, emotional remedy for insecurity.</t>
  </si>
  <si>
    <t>BENZOTHIAZOLE | Aromatic irritant can help sinus related allergies in higher potencies.</t>
  </si>
  <si>
    <t>BROMELAIN | Works to relieve inflamation of joints and intestine (bowel, colon).  ]</t>
  </si>
  <si>
    <t>BUTYLATED HYDROXYTOLUENE (BHT) | Used as a perservative in foods can produce allergies.</t>
  </si>
  <si>
    <t>BORICUM ACIDUM | Powerful antifungal, purative, emotional link to stubborness and obstinancy. ^ ]</t>
  </si>
  <si>
    <t>CALCIUM ASCORBATE | Synthetic form of vitamin C.</t>
  </si>
  <si>
    <t>CAFFEIC ACID (4X) | Phenol used with people that have faces flush red quickly with nervous anxiety.</t>
  </si>
  <si>
    <t>CONIFERYL ALCOHOL (4X) | Wood alcohol toxic to eyes and nerves. $ ]</t>
  </si>
  <si>
    <t>CAPROIC ACID | Anti fungal, phenol, fatty acid used in flavour manufacturing. ^ ]</t>
  </si>
  <si>
    <t>L-CARNITINE (VITAMIN B20) | Energy vitamin for heart and all muscle metabolism. ~ BTO: neutral if vegetarian.</t>
  </si>
  <si>
    <t>CHOLINE | Phenol and nutrient for autonomic (parasympathetic nerval system), parkinsons, memory (brain).  ]</t>
  </si>
  <si>
    <t>CINNAMIC ACID | Identifies with teeth pain or emotional sensitivity from gnawing at life.</t>
  </si>
  <si>
    <t>L-CYSTEINE | Amino acid  that ids kidney dysfunction and learning difficulty.</t>
  </si>
  <si>
    <t>CYTOSINE | Needed amino acid for DNA  replication, ids bad cross cultural link in past ancestors.</t>
  </si>
  <si>
    <t>COFFEE | Can id insomnia, anxiety, irritibility, nervousness.~ BTO: avoid, BTA: beneficial; BTB: beneficial; BT-AB: beneficial in small amounts for all 3 other b. types.</t>
  </si>
  <si>
    <t>COENZYME Q10 | Ubiquinone.  Energy nutrient that can be addictive.  ]</t>
  </si>
  <si>
    <t>CREATINE | Part of the energy cycle of muscles, excess in urine from disease, urinary (renal) diseases (kidney, bladder, urethra).  ]~ BTO: avoid</t>
  </si>
  <si>
    <t>COUMADIN | Phenol used for circulation problems, asthma (lung), fatigue, arthritis. @ ]</t>
  </si>
  <si>
    <t>NN DIMETHYLGLYCINE | Ids with fatigue and depression.</t>
  </si>
  <si>
    <t>D-XYLOSE | Used to test digestion absorption, ids problem with carbohydrate absorption.</t>
  </si>
  <si>
    <t>DAY LILLY (N. 108, CONVALLARIA MAJALIS) | Use to stimulate blood flow to head (brain). \  ]</t>
  </si>
  <si>
    <t>L-DOPA | Hormone for mental (brain) and muscle stabilization.  ]</t>
  </si>
  <si>
    <t>DECANOIC ACID | Phenol for alcoholism and sensitivity.</t>
  </si>
  <si>
    <t>FOLIC ACID | Common deficient nutrient needed for nerves, deficient in pregnancy.  $  ]</t>
  </si>
  <si>
    <t>FORMICUM ACIDUM | Anti venom, for arthritis, gout, rheumatism.  @  ]</t>
  </si>
  <si>
    <t>GLYCINE | Amino acid found in animal proteins, ids sugar muscle disturbance.</t>
  </si>
  <si>
    <t>GALLIC ACID 4X | Needle like crystal compound from fermentation can id undiagnosable pain.</t>
  </si>
  <si>
    <t>GABA | Brain neurotransmitter that sedates and controls electrical fires in the brain.</t>
  </si>
  <si>
    <t>L-GLUTAMIC ACID | Supplies secondary energy for brain, can produce irritablility, phenol.</t>
  </si>
  <si>
    <t>HYDROCHLORIC ACID | Problem in Stomach or blood, mouth and anus (bowel, colon, intestine) affected, septic.  ]</t>
  </si>
  <si>
    <t>INOSITOL (VITAMIN B11) | Liver related vitamin has equi-symmetric placed protons on carbon, tonic.</t>
  </si>
  <si>
    <t>IODIUM | Iodine for rapid metabolism, weight loss, hungry, thirsty, Tuberculosis (TB) miasm, mineral.  ]</t>
  </si>
  <si>
    <t>INDOLE | By product of poor intestinal bowel (colon, intestine) flora for imbalance, phenol.  ]</t>
  </si>
  <si>
    <t>ISOTONIC PLASMA | Basic sea water compound that has all minerals, mineral.  ]</t>
  </si>
  <si>
    <t>L-LEUCINE | A monocarboxylic essential amino acid, mostly from milk, ids dairy sensitivity.</t>
  </si>
  <si>
    <t>L-KETOGLUTARIC ACID | Identifies with a toxic kidney, urinary (renal) diseases (kidney, bladder, urethra).  ]</t>
  </si>
  <si>
    <t>LIQUID CALCIUM | Can id stomach concern or mineral imbalance, mineral.</t>
  </si>
  <si>
    <t>LACTICUM ACIDUM | Phenol used in muscle fatigue and pain.</t>
  </si>
  <si>
    <t>MALIC ACID | Found in apple seeds, used to dissolve gallstones (gallbladder, liver), phenol. ]</t>
  </si>
  <si>
    <t>MALVIN | Phenol in many foods, used for neurological disease, asthma (lung), arthritis.  $  @  ]</t>
  </si>
  <si>
    <t>MENADIONE | ids vitamin K deficiency, emotional link lack of self forgiveness.  ]</t>
  </si>
  <si>
    <t>L-METHIONINE | Amino acid essential for oxygenation and liver function.</t>
  </si>
  <si>
    <t>NICOTINIC ACID | Vitamin used for circulation and nerves.  $ ]</t>
  </si>
  <si>
    <t>NIACIN | Circulation vitamin also used for nerves, can id arteriole blockage. $ ]</t>
  </si>
  <si>
    <t>NIACINAMIDE | Vitamin used in circulation energy, metabolism.</t>
  </si>
  <si>
    <t>L-LYSINE | Amino acid that counters herpes, helps nerves.  # ]</t>
  </si>
  <si>
    <t>L-ORNITHINE | Rare amino acid found in bird urine, ids emotional link problem.</t>
  </si>
  <si>
    <t>OCTOPAMINE | Adrenal stimulant used in weight loss and hypoadrenia.</t>
  </si>
  <si>
    <t>OCTACOSANOL | Identifies with fatty acid deficiency, component of some waxes, emotional stagnation.  ]</t>
  </si>
  <si>
    <t>OXALIC ACID | Suspect kidney stone urinary (renal) diseases (kidney, bladder, urethra), or gout, emotional link to supressed pains.  ]</t>
  </si>
  <si>
    <t>OCTANOIC ACID | Used in synthetic medicine, ids pharmaceutical or iatrogenic disease.</t>
  </si>
  <si>
    <t>DL2-PHENYLGLYCINE | Used in dye making, ids chemical imbalance.</t>
  </si>
  <si>
    <t>L-PHENYLALANINE | Amino acid used for pain control.</t>
  </si>
  <si>
    <t>PANCREATIN | Can id enzyme deficiency or pancreatic disease.</t>
  </si>
  <si>
    <t>PAPAIN | Anti inflamatory rich in papaya, can id inflamation possibly non symptomatic.</t>
  </si>
  <si>
    <t>PHYTIC ACID | Acid found in grain seed, blocks calcium absorption while absorbing metal toxins.</t>
  </si>
  <si>
    <t>PROGESTERONE | Female hormone associated with premenstrual syndrome (PMS).  ] feminine, masculine</t>
  </si>
  <si>
    <t>PHENETHYLAMINE HCL | Synthetic laxative (bowel, colon, intestine), emotional link to holding emotions in.  ]</t>
  </si>
  <si>
    <t>PIPERINE | Phenol used in arthritis, digestion problems and allergy.  @ ]</t>
  </si>
  <si>
    <t>PYRROLE | Phenol affecting porphyrin use for schizophrenia, alcoholics, neurotics.  ]</t>
  </si>
  <si>
    <t>PITC | Phenol used for digestive allergies or indigestion.</t>
  </si>
  <si>
    <t>PHENYLISOTHIOCYANATE | Phenol that ids cancer risk or exterme weakness of immune system.~onco</t>
  </si>
  <si>
    <t>PHENETHYL- 2 METHYLBUTYRATE | Used in synthetic chemical industry, ids toxicity of chemicals.</t>
  </si>
  <si>
    <t>PYRIDINE | Ids with protein metabolism problem, gout or kidney dysfunctionurinary (renal) diseases (kidney, bladder, urethra).  ]</t>
  </si>
  <si>
    <t>PHOSPHATYDYL CHOLINE | Lecithin used in memory (brain)and autonomic (parasympathetic nerval system) disorders.  ]</t>
  </si>
  <si>
    <t>PHLORIDZIN | Phenol glycoside from root of pear, apple, plum tree, ids chemical imbalance.</t>
  </si>
  <si>
    <t>QUERCETIN | Phenol, stimulates ATP phase, use for chronic fatigue.</t>
  </si>
  <si>
    <t>RUTIN | Phenol, vitamin C rich, used to stimulate the immune system.</t>
  </si>
  <si>
    <t>SUCCINIC ACID | Used in chemicals and perfumes, ids chemical allergy.</t>
  </si>
  <si>
    <t>SALSOLINOL | Used in antihypertensive medicine, ids chemical imbalance.</t>
  </si>
  <si>
    <t>STEARIC ACID | Identifies with lethargy, fatigue and weak constitution used in soap products, phenol.  ]</t>
  </si>
  <si>
    <t>L-SERINE | Amino acid precursor of many kidney related compounds.</t>
  </si>
  <si>
    <t>TRYPTOPHAN | Amino acid precursor of many brain stabilizing hormones.</t>
  </si>
  <si>
    <t>TYRAMINE | Phenol used for migraines, milk allergies, tyrosine dysfunction.</t>
  </si>
  <si>
    <t>TYROSINE | Amino acid used for energy and to stimulate the thyroid.</t>
  </si>
  <si>
    <t>L-THREONINE | Amino acid essential for growth, emotional link to lack of growth emotionally.</t>
  </si>
  <si>
    <t>TRYPSIN | Ids with pancreatic disease of enzyme disorders.</t>
  </si>
  <si>
    <t>TAURINE | Amino acid used to provide energy, emotional stubborness, bullish behavior.  ]</t>
  </si>
  <si>
    <t>L-VALINE | Amino acid deficient in sickle cell anemia, affects red blood cell integrity.</t>
  </si>
  <si>
    <t>URIC ACID | Phenol used in gout, joint pain and kidney dysfunction urinary (renal) diseases (kidney, bladder, urethra).  ]</t>
  </si>
  <si>
    <t>XANTHINE | Compound found in blood and urine ids milk toxicity or liver intolerance.</t>
  </si>
  <si>
    <t>POAST  POST INSECTICIDE | Indicates toxic exposure or sensitivity.</t>
  </si>
  <si>
    <t>ROUND UP INSECTICIDE OR HERBICIDE | Strong toxin to nerves, adrenal and all hormonal production.  $  ]</t>
  </si>
  <si>
    <t>NEUTRA FUEL CONTITIONER | Ids environmental toxicity.</t>
  </si>
  <si>
    <t>LASSO INSECTICIDE | Ids insecticide toxicity, toxic exposure or sensitivity.</t>
  </si>
  <si>
    <t>CONQUEST EXTRAZINE | Insecticide, indicates toxic exposure or sensitivity.</t>
  </si>
  <si>
    <t>MOLYBDENUM METALLICUM | Used in motor oil, can id toxicity or def., produces hypothyroid, mineral.</t>
  </si>
  <si>
    <t>MOTOR OIL (ALR) | Ids environmental toxicity, emotional link to conflict with modern society.</t>
  </si>
  <si>
    <t>WE SOIL-WETTING AGENT | Sensitivity or toxic exposure.</t>
  </si>
  <si>
    <t>BUCTREL | Industrial and agiricultural toxin, ids industrial toxicity.</t>
  </si>
  <si>
    <t>ATTREX ATRAZINE | Industrial toxins, sensitivity to or toxic exposure. Biological Warfare</t>
  </si>
  <si>
    <t>SYPHILIS FORMULA | For stimulating immunity to syphillis.  Biological Warfare  ]</t>
  </si>
  <si>
    <t>CELLULITE | Deposit of toxic fat cells usually from bowel (colon, intestine) toxic build up and reabsorbtion.  ]</t>
  </si>
  <si>
    <t>SODIUM CHLORIDE (NAT MUR) | Acts on blood, mucous membranes, digestion, liver and spleen, treats cachexia (wasting disease)  and ague (shivering).  ]</t>
  </si>
  <si>
    <t>NAD | Part of energy and metabolism sequence, ids vitamin B deficiency or chronic fatigue.  ]</t>
  </si>
  <si>
    <t>SODIUM NITRATE | Ids kidney dysfunction urinary (renal) diseases (kidney, bladder, urethra), and excess nitrates, mineral.  ]</t>
  </si>
  <si>
    <t>SODIUM SULFATE | Ids liver dysfunction and blood toxicity, depressed, music makes sad, tearful &gt; morning.  ]</t>
  </si>
  <si>
    <t>NATRUM BORACICUM | Weakness fatigue, detoxifier, treats heat exhaustion.</t>
  </si>
  <si>
    <t>NAPHTOL | Toxin that weakens kidney, liver, emotional inactivity, fearful and angry at same time, weak.  ]</t>
  </si>
  <si>
    <t>NATURAL GAS (ALR) | Allergy to natural gas or by products of environmental pollution.</t>
  </si>
  <si>
    <t>NATURAL SUGARS | Indicates need for natural sugar rather than processed sugar.</t>
  </si>
  <si>
    <t>SODIUM BICARBONATE | Ids Ph disturbance or bicarb deficiency in pancreas, mineral.</t>
  </si>
  <si>
    <t>NEUROTENSIN | Controls blood pressure and muscle tension, indicates stress.</t>
  </si>
  <si>
    <t>NATRUM BISULPHITES | Food additive sensitivity, can produce asthma (lung) or neuralgia.  ]</t>
  </si>
  <si>
    <t>NATRUM CHOLINE | Ids problem with autonomic (parasympathetic nerval system) disturbance, mineral.  ]</t>
  </si>
  <si>
    <t>MYELOPEROXIDASE (MPO) | Made in the spleen for fungal defense, destroys H2O2. ^ ]</t>
  </si>
  <si>
    <t>MOTHER OF PEARL | Emotional problems with mother and paternal instinct.</t>
  </si>
  <si>
    <t>MONOSODIUM GLUTAMATE | Sensitivity to food additives, can damage nerves, produces pain.</t>
  </si>
  <si>
    <t>MELATONIN | Hormone made in the dark in the pineal skin pigment, radian reg, phenol.</t>
  </si>
  <si>
    <t>MANGANESE | Needed metal for nerves, cognition, speech and connective tissue, ids deficiency or excess, mineral.  ]</t>
  </si>
  <si>
    <t>MALT (ALR) | Allergy to malt, emotional link to insecurity improved with liquor.</t>
  </si>
  <si>
    <t>MAGNESIUM PHOSPHATE | Related to spasm reduction, muscluar tension and nervous irritabliity, mineral.  ]</t>
  </si>
  <si>
    <t>MAGNESIUM SUPHURICUM | Liver remedy, ids excess sodium and arterial blockage, mineral.</t>
  </si>
  <si>
    <t>MAGNESIUM CHLORIDE | Used to absorb moisture, used for laxative (bowel, colon, intestine) effects and dehydration, mineral.  ]</t>
  </si>
  <si>
    <t>MAGNESIUM METALLICUM | Ids nerval and cognition disease, mineral.</t>
  </si>
  <si>
    <t>MAGNESIUM ASPARTATE | Ids food additive sensitivity, mineral.</t>
  </si>
  <si>
    <t>THYMINE RIBOSIDE | Ids vitamin B deficiency and carbohydrate regulation disease.</t>
  </si>
  <si>
    <t>THYMOPOIETIN | Ids problem with blood system immunity.</t>
  </si>
  <si>
    <t>TARTRAZINE | Food additive producing high degree of sensitivity, phenol.</t>
  </si>
  <si>
    <t>TKR | Industrial toxin used in insecticides and industry.</t>
  </si>
  <si>
    <t>YCMB | Industrial toxin used in agriculture and industry.</t>
  </si>
  <si>
    <t>TKP | Industrial toxin, ids liver disorder, emotional link to mouth, over talkative.</t>
  </si>
  <si>
    <t>GE | Industrial toxin used in metal and vinyl industry.</t>
  </si>
  <si>
    <t>SODIUM BICARB | Ids alanine imbalance and/or pancreatic disease, mineral.</t>
  </si>
  <si>
    <t>DISODIUM PHOSPHATE | Ids stomach and weight gain disorders, mineral.</t>
  </si>
  <si>
    <t>URANIUM | Radiation exposure and emotional stagnation, mineral. Biological Warfare</t>
  </si>
  <si>
    <t>ACETAMINOPHEN | Aspirin type, synthetic chemical.</t>
  </si>
  <si>
    <t>ALBUMEN | Ids protein deficiency or excess, fatigue relates to deficiency, irritability relates to excess.</t>
  </si>
  <si>
    <t>SALICYLIC ACID | Aspirin, toxicity of aspirin, ids skin toxicity.</t>
  </si>
  <si>
    <t>PROTEASE | Protein, enzymes all, ids pancreas or systemic enzymatic deficiency or inflammation.</t>
  </si>
  <si>
    <t>PHOSPATASE | Enzyme used in catalysis of phosphoric acid, can id kidney stone.</t>
  </si>
  <si>
    <t>PSEUDOMONAS | Bacteria that attacks eyes and adrenals.  @  ]</t>
  </si>
  <si>
    <t>PYRUVATE KINASE | Ids vitamin B deficiency, used in energy managment, phenol.</t>
  </si>
  <si>
    <t>PALMITIC ACID | Palm oil, thick oil found in palms, ids lipid problem.</t>
  </si>
  <si>
    <t>PYROGALLOL | Causes methylglobinuria, hemolysis, kidney (bladder, urethra) and liver dysfunction.  ]</t>
  </si>
  <si>
    <t>PHOSPHORUS | Fatty degeneration, bone disease, dread mental exertion, diarrhea (bowel, colon, intestine), chest heavy, mineral.  ]</t>
  </si>
  <si>
    <t>PYRIDOXAL  | Indicates a vitamin B6 deficiency or excess, deficiency has no dreams, excess vivid nightmares.  ]</t>
  </si>
  <si>
    <t>PYRIDOXAMINE | Indicates a vitamin B6 deficiency, emotional link to lack of dream work.</t>
  </si>
  <si>
    <t>POTASSIUM CARBONATE | Ids potassium deficiency and pancreas disease.  ]</t>
  </si>
  <si>
    <t>PLACENTA | Indicates a possible excess of hormones creating hormonal imbalance.</t>
  </si>
  <si>
    <t>PHYTASE | Enzyme in cereals that hydrolyses photic acid to inositol and phosphoric acid.</t>
  </si>
  <si>
    <t>ONCOVIN SOLUTION | Vincristine sulfate, used in laboratory analysis.</t>
  </si>
  <si>
    <t>OLEA EUROPAEA | Olive oil, reduces cholesterol in in some cases.  ]~ (ALR) good food, BTO: beneficial, BTA: beneficial, BTB: beneficial, BT-AB: beneficial.</t>
  </si>
  <si>
    <t>OROTIC ACID | (Fatty acid, uracil-6-carboxylic acid) Precursor to pyrimidine nucleotides.</t>
  </si>
  <si>
    <t>NITRICUM ACIDUM | Stinging kidney (bladder, urethra) pains, remedies stinging skin pains as well.  ]</t>
  </si>
  <si>
    <t>NADP | Energy related, ids with fatigue, emotional problems with motivation.</t>
  </si>
  <si>
    <t>NONANCIC ACID | Ethyl heptanoic acid, pelargonic acid, industrial toxin.</t>
  </si>
  <si>
    <t>METHIONINE | Amino acid used in liver detox and all oxidation, phenol.</t>
  </si>
  <si>
    <t>NEURAMINIDASE | Enzyme on influenza particles, increased form can prevent influenza, ids flu tolerance.  #  ]</t>
  </si>
  <si>
    <t>NICKEL METALICUM | Identifies with bone or connective tissue problems, mineral.</t>
  </si>
  <si>
    <t>NARINGENIN | Sugar utilization ids citrus allergy, emotional link to lack of felt love.~hgdre, hgdc</t>
  </si>
  <si>
    <t>MYRISTIC ACID | Fatty acid needed for immune modulation, phenol.</t>
  </si>
  <si>
    <t>MYOSIN | Ids weak muscle or other muscle disease, possibly tension.</t>
  </si>
  <si>
    <t>MONOAMINE OXIDASE | Enzyme needed to control depression, use 30x for depression.</t>
  </si>
  <si>
    <t>MANGANESE | Needed for nerval and hormonal system, produces problems with tongue, mineral.</t>
  </si>
  <si>
    <t>MAGNESIUM METALLICAM | Mineral, deficiency relates to kidney stones, excess hypoadrenia.  ]</t>
  </si>
  <si>
    <t>MONOAMMONIUM TARTRATE | Food additive sensitivity, used in baking powder.</t>
  </si>
  <si>
    <t>METHYLGUANIDINE | Used in DNA replication, emotional connection to ancestral patterns (miasm) of behavior.  ]</t>
  </si>
  <si>
    <t>MELANIN | Skin pigment, can id melanoma or pineal (brain) disease.  ]~ onco</t>
  </si>
  <si>
    <t>MIMOSA TENUIFLORA | Sensitive plant, rheumatic remedy, knee stiffness, swelling in ankles, legs tremble.  @  ]</t>
  </si>
  <si>
    <t>MANNOSE | Aldohexose, polysaccharide in certain plants, affects kidney (bladder, urethra).  ]</t>
  </si>
  <si>
    <t>MANNAN | Polysacharide with mannose, emotional problems with disbelief, good food.</t>
  </si>
  <si>
    <t>MALTOSE | Disaccharide in malt broken to glucose by maltase, ids sugar disease.</t>
  </si>
  <si>
    <t>MAGNESIUM PHOSPHORICA | Tissue salts for cramps, convulsions, nervous patients, tired lanquid worn out.</t>
  </si>
  <si>
    <t>MUCIN | Ids excess mucous or iodine deficiency, emotional link to insecurity.</t>
  </si>
  <si>
    <t>LIPOIC ACID | Fatty acid in nerves and tissues, decarboxylase, ids nerval problems and adrenal.</t>
  </si>
  <si>
    <t>LITHIUM | Emotional disturbance possible antagonized if confronted.</t>
  </si>
  <si>
    <t>LINOLEIC ACID | Essential fatty acid in linseed oils, deficiency shows tremors and shivering when just cold.  ]</t>
  </si>
  <si>
    <t>LITHIUM CARBONICUM | Emotional powder keg, don't light fuse.</t>
  </si>
  <si>
    <t>LACTOSE | Milk, sugar often presents in lactose intolerance.~ search "milk" and b. type info.</t>
  </si>
  <si>
    <t>LINALOOL | A terpene used in flavorings and in oils, can id food additive sensitivity.</t>
  </si>
  <si>
    <t>KIDNEY DETOX | Ids toxic kidney (bladder, urethra), emotional link to fear.  ]</t>
  </si>
  <si>
    <t>KAEMPFEROL | Flavenoid acts as enzyme cofactor inhibiting plant growth, herbacide.</t>
  </si>
  <si>
    <t>INOSINE | Compound in muscle product of inosinic acid, ids muscle disease.</t>
  </si>
  <si>
    <t>ISOLEUCINE | Essential amino acid, ids protein disease.</t>
  </si>
  <si>
    <t>INVERTASE | Ids sugar imbalance (pancreas), emotional link to excess sweetness in life.  ]</t>
  </si>
  <si>
    <t>HYDROXYSTEROID DEHYDROGENASE | Enzyme used to control excess steroids.</t>
  </si>
  <si>
    <t>MANOELIC ACID | Ids sugar imbalance (pancreas), emotional link to uncontroled cravings, phenol.  ]</t>
  </si>
  <si>
    <t>HEPTADECANOIC ACID | Fatty acid saturated, margaric acid, ids margarine toxicity.</t>
  </si>
  <si>
    <t>HYALURONIDASE | Polysac in connective tissue, spreading factor in cells, involved in allergies.</t>
  </si>
  <si>
    <t>HEPAR MAGNESIUM | Sensitive to many things with spasms.</t>
  </si>
  <si>
    <t>HEADACHE FORMULA I Helpful in relieving headaches.</t>
  </si>
  <si>
    <t>HISTIDINE | Amino acid, ids allergies or inflammation, can id steroid abuse.</t>
  </si>
  <si>
    <t>GELATIN | Identifies weak protein metabolism, gelatin toxicity or allergy, emotional resistance. ~ BTA: avoid, BTB: avoid, BT-AB: avoid (neutral for b. type O)</t>
  </si>
  <si>
    <t>GLUTAMINE | Secondary source of brain energy, use for brain fatigue.</t>
  </si>
  <si>
    <t>GLUCOSE | Ids sugar regulation (pancreas) imbalance.  ]</t>
  </si>
  <si>
    <t>GERANIUM | Ids energy problem or emotional dependence.</t>
  </si>
  <si>
    <t>GLUTATHIONE | Respiratory (lung) related, can id oxygen transfer disease (oxidation reduction processes) or eye disorder; coenzyme.  ]</t>
  </si>
  <si>
    <t>GLUCURONIDASE | Involved in allergies, diabetes (pancreas), neuralgia.  ]</t>
  </si>
  <si>
    <t>GALACTOSE | Sugar found in some fruits much like vitamin C in chemical form, but won't replace C.</t>
  </si>
  <si>
    <t>B-GALACTOSIDASE | Enzyme for galactose, ids vitamin C disease.</t>
  </si>
  <si>
    <t>GLUCONIC ACID | Crystal acid from glucose used to clean metals.</t>
  </si>
  <si>
    <t>GLUTAMIC DEHYDROGENASE | Enzyme for glutamine utilization, can signify many diseases of nerves.  $  ]</t>
  </si>
  <si>
    <t>FLUORIC ACID | Etchs glass, industrial toxin can occur in tap water with fluorine.</t>
  </si>
  <si>
    <t>FRUCTOSE | Fruit sugar stimulates hormone production and delays aging.~ BTO: avoid, BTB: avoid, BT-AB: avoid.</t>
  </si>
  <si>
    <t>ERUCIC ACID | Fatty acid needed for nerves and adrenal function.  $ ]</t>
  </si>
  <si>
    <t>ENTEROKINASE | Hormone in mucosa of the duodenum (bowel, colon, intestine), activates pancreas for protein digestion.  ]</t>
  </si>
  <si>
    <t>ELEIDIN | Acidophil substance present in stratum of epidermis, ids premature aging of skin.</t>
  </si>
  <si>
    <t>ELAVIL | Synthetic pharmaceutical for mood control.</t>
  </si>
  <si>
    <t>ETHOXYQUIN | Preservative for animal feed, affects pets worse than humans, weakens kidney, liver, hair.  ]</t>
  </si>
  <si>
    <t>ERGOSTEROL | Sterol in tissues converted by sunlight to vitamin D2.</t>
  </si>
  <si>
    <t>ELASTIN | Protein complex in skin for elasticity, ids skin aging.</t>
  </si>
  <si>
    <t>ELASTASE | Enzyme for elastin and thus elasticity regulation, ids skin aging and enzyme deficiency.  ]</t>
  </si>
  <si>
    <t>ELAIDIC ACID | Fatty acid used in tissues and nerval regulation in brain, ids metabolism, phenol.</t>
  </si>
  <si>
    <t>BOVINE GLANDULARS | Ids systemic disease in glandular formation and regulation.</t>
  </si>
  <si>
    <t>D-XYLOSE | Wood, sugar, non fermentable pentose, undigestible by humans, phenol.</t>
  </si>
  <si>
    <t>DRAMAMINE | Motion sickness pill, ids toxicity of nerves to exposure, no exposure vestibular (ear) dysfunction.  ]</t>
  </si>
  <si>
    <t>DEOXYRIBONUCLEIC ACID - DNA | Ids dysfunction in DNA from heredity or DNA alteration, radiation, chemical.</t>
  </si>
  <si>
    <t>DOPAMINE B HYDROXYLASE | Enzyme for dopamine regulation, ids emotional loss of control.</t>
  </si>
  <si>
    <t>DL-METHIONINE S-METHYLSULFONIUM-VITAMIN U | Ubiquinone (coenzyme COQ10), ids oxygenation disorder, emotional suffocation.  ]</t>
  </si>
  <si>
    <t>DIBENCOZIDE-VITAMIN B12 | Ids pernicious anemia risk.</t>
  </si>
  <si>
    <t>DIATOMITE | Ids inability to maintain a coherent energy field.</t>
  </si>
  <si>
    <t>Cervical nosode and sarcode of all tissues and diseases of the neck or cervical vertebrae.  nerve disorder $  ]</t>
  </si>
  <si>
    <t>CONNECTIVE TISSUE | Sarcode of connective tissue, ids fault.</t>
  </si>
  <si>
    <t>COUGH DROPS | Combo remedy for cough reduction, ids bronchitis (lung) past or present, if past clear link.  ]</t>
  </si>
  <si>
    <t>CURARE - POISON | Homeopathic for muscle ridigity (tetany) and paralysis.  ]</t>
  </si>
  <si>
    <t>COCARBOXYLASE | Enzyme in food breakdown, ids putrefaction in digestive channel.</t>
  </si>
  <si>
    <t>COBALT | Ids with some anemia or vitamin B12 deficiency.  ]</t>
  </si>
  <si>
    <t>CHROMIUM PICOLINATE|Helps blood sugar management (pancreas),muscle regulation.]</t>
  </si>
  <si>
    <t>ADDEX (NV) | Detox remedy for food additives and insecticides in food.~insecticides can interfere with estrogen balance and affect weight, mood~feminine, masculine.</t>
  </si>
  <si>
    <t>ALGIN (NV) | Detox remedy for radiation, can imply radiation exposure or weakness of radiation defenses.~onco</t>
  </si>
  <si>
    <t>AMALGAM (NV) | Detox remedy for dental amalgam (mercury) fillings.  ]</t>
  </si>
  <si>
    <t>AMEBEX (NV) | Combo remedy for ameba / ameoba / amoeba, use for 2 months to get all ameoba.  *  ]</t>
  </si>
  <si>
    <t>ASBESTOX (NV) | Detox remedy for abestos, use for lung silicosis or any lung toxicity.</t>
  </si>
  <si>
    <t>BAC (NV) | Combo remedy for bacterial immune stimulation.  @  ]</t>
  </si>
  <si>
    <t>BEAUTOX (NV) | Combo remedy for beauty shop toxins, hairspray deodorant, etc., sensitivity.</t>
  </si>
  <si>
    <t>CHEMEX (NV) | Detox remedy for synthetic chemicals.~also for detoxing chemotherapy, onco</t>
  </si>
  <si>
    <t>CHLOROX (NV) | Detox remedy for cholrine and flourine found in water and for chloro flouro solvents.</t>
  </si>
  <si>
    <t>ENVIROX (NV) | Detox remedy for environmental pollutants.</t>
  </si>
  <si>
    <t>FNG (NV) | Combo formula for fungal immune stimulation.  ^  ]</t>
  </si>
  <si>
    <t>INDUSTRIOX (NV) | Detox remedy for industrial pollutants for solvents.</t>
  </si>
  <si>
    <t>METAB (NV) | Combination remedy to correct metabolic (metabolism)  disturbances.  ]</t>
  </si>
  <si>
    <t>METEX (NV) | Remedy for heavy metal toxicity.~metals</t>
  </si>
  <si>
    <t>OPSIN I (NV) | Assists in desensitizing allergic reactions from miscellaneous foods. ]~allergy remedy</t>
  </si>
  <si>
    <t>OPSIN II (NV) | Assists in desensitizing allergic reactions from miscellaneous inhalant allergens. ]~allergy remedy</t>
  </si>
  <si>
    <t>VERMEX (NV) | Detox remedy for intestinal (bowel, colon, intestine) parasites, worms. * ]</t>
  </si>
  <si>
    <t>VIR (NV) | Combo remedy for virus infections and prevention. # ]</t>
  </si>
  <si>
    <t>ABDOMINAL PAIN (NV) | Combo remedy for pain in stomach region.</t>
  </si>
  <si>
    <t>ACNE (NV) | Combo remedy for acne conditions. @ ]</t>
  </si>
  <si>
    <t>ALO LIQUID (NV) | Combo remedy for weight loss, works with anterior pituitary stimulation of anti fat hormones. ]</t>
  </si>
  <si>
    <t>ANGINA (NV) | Combo remedy for chest pain of any origin mostly cardiac (heart) insufficiency.  ]</t>
  </si>
  <si>
    <t>ANTI-DIARRHEA (NV) | Combo remedy for diarrhea (bowel, colon, intestine) treatment, treat valve of Houston, mineral deficiency.  ]</t>
  </si>
  <si>
    <t>ANTI-HIVES (NV) | Combo remedy for skin allergies or hives.~allergy</t>
  </si>
  <si>
    <t>ANTI-INFLAMMATION (NV) | Combo remedy for any inflammation, asthma (lung), sinusitis, joints, etc.  ]</t>
  </si>
  <si>
    <t>ANTI-ITCH (NV) | Combo remedy for any itch, treat liver, pressure sensitive nerves, and oxidation.</t>
  </si>
  <si>
    <t>ANTI-SCAR (NV) | Combo remedy for clearing toxic scars.</t>
  </si>
  <si>
    <t>ANTI-SMOKING I (NV) | Combo remedy for start of stopping tobacco smoking, contains nicotine so use for 1 month.  ]</t>
  </si>
  <si>
    <t>ANTI-SMOKING II (NV) | Combo remedy for later effects of stopping tobacco smoking, has no nicotine so it's safe.  ]</t>
  </si>
  <si>
    <t>ANTI-STRESS (NV) | Combo remedy for excess stress improves the effects of stress about 15% to 20%.</t>
  </si>
  <si>
    <t>ASTHMA (NV) | Combo remedy for asthma (lung), treat inflammation, calcium deficiency, emotional sensitivity. ]</t>
  </si>
  <si>
    <t>BARLEY GREEN (NV) | Combo remedy for over acid types or for energy, good food.</t>
  </si>
  <si>
    <t>BED WETTING (NV) | Combo remedy for enuresis (kidney, bladder, ureter, urethra), treat thyroid and sphincter control.  ]</t>
  </si>
  <si>
    <t>BIOTIN (NV) | Combo remedy for treating fatigue, emotional link to excess stress, delayed stress.</t>
  </si>
  <si>
    <t>BLOOD CLENZ (NV) | Combo remedy for cleansing blood, treats skin or hair problems.</t>
  </si>
  <si>
    <t>CATARACT (NV) | Combo remedy for treating cataracts.  Eye disorders ]</t>
  </si>
  <si>
    <t>CIRCULATION (NV) | Combo remedy for treating any circulatory (heart) disease, blood return can bring pain. ]</t>
  </si>
  <si>
    <t>CONVALLARIA (NV) | Combo remedy that breaks up dried and crusty areas of the brain, treats stroke.  ]</t>
  </si>
  <si>
    <t>COUGH SYRUP (NV) | Combo remedy for cough (lung)  ].</t>
  </si>
  <si>
    <t>DEGEX (NV) | Combo remedy for degenerative disease, used as cancer preventative, use with clean mouth.~onco</t>
  </si>
  <si>
    <t>DIGESTIVE ENZYME (NV) | Combo remedy for stabilizing digestive organs, ids indigestion.</t>
  </si>
  <si>
    <t>DNA INSULIN (NV) | Used for treating diabetes (pancreas), can improve insulin usage 15 -20%.  ]</t>
  </si>
  <si>
    <t>EPILEPSY (NV) | Combo remedy for epilepsy or nerve or muscle twitching.</t>
  </si>
  <si>
    <t>EPSTEIN BARR VIRUS (NV) | Combo remedy for Herpes Epstein Barr Virus (EBV), cellular enlargement, chronic fatigue, weak liver, nasopharyngeal carcinoma, Burkitts lympoma.  # ]~ onco</t>
  </si>
  <si>
    <t>ESSENTIAL FATTY ACIDS (NV) | Combo remedy of fatty acid, regulates dysfunctions, ids metabolic disease, good food.</t>
  </si>
  <si>
    <t>FACIAL PAIN (NV) | Combo remedy of any facial pain, bell's palsy, suborbital (eye), trigeminal, etc.  ]</t>
  </si>
  <si>
    <t>FEM PRO (NV) | Combo remedy for any feminine problem, use with young or old, stabilizes system.~</t>
  </si>
  <si>
    <t>FLEX (NV) | Combo remedy for promoting flexibility of joints and muscles.</t>
  </si>
  <si>
    <t>FLU SYMPTON I (NV) RESPIRATORY FLU | Combo remedy for respiratory (lung) flu symptoms. @ # ]</t>
  </si>
  <si>
    <t>FLU SYMPTON II (NV) INTESTINAL FLU SYMPTOMS | Combo remedy for intestinal (bowel, colon, intestine), flu symptoms. @ # ]</t>
  </si>
  <si>
    <t>GEOPATHIC STRESS (NV) | Remedy for the ill effects of geopathic stress, use with placement problems.~perverse energies</t>
  </si>
  <si>
    <t>H-CLENZ (NV) | Combo remedy of bowel (colon, intestine) nosodes for constipation or any bowel disease.  ]</t>
  </si>
  <si>
    <t>HEADACHE (NV) | Combo remedy for headaches of wide causes.</t>
  </si>
  <si>
    <t>HEMORRHOIDS (NV) | Combo remedy for hemorrhoids (bowel, colon, intestine).  ]</t>
  </si>
  <si>
    <t>HI-ENERGY GINSENG (NV) | Combo remedy for universal tonic and energy. ~BTA: beneficial,  BTB: beneficial, BT-AB: beneficial (neutral for O.)</t>
  </si>
  <si>
    <t>HRPZ (NV) | Combo remedy for virus herpes, simplex, progenitalis, zoster, or covert infections. # ]</t>
  </si>
  <si>
    <t>HYGLY (NV) | Combo remedy for hypoglycemia or any blood sugar regulation (pancreas).  ]</t>
  </si>
  <si>
    <t>HYPERTHYROID (NV) | Combo remedy for hyperthyroid conditions, use with selenium and vitamin E.</t>
  </si>
  <si>
    <t>HYPOTONIA (NV) | Combo remedy for low blood pressure.</t>
  </si>
  <si>
    <t>IMMUNE STIM (NV) | Combo remedy for immune weakness or over action, stabilize reticuloendothelial system.  ]</t>
  </si>
  <si>
    <t>INJURY (NV) | Combo remedy for any trauma, emotional or physical, resets organism to normal, clears.~hgd</t>
  </si>
  <si>
    <t>INSOMNIA (NV) | Combo remedy for insomnia (sleeplessness),  ids nervousness or sleep disorder.  ]</t>
  </si>
  <si>
    <t>IRREGULAR PULSE (NV) | Combo remedy for arrythmia or any heart beat irregularity.</t>
  </si>
  <si>
    <t>LARGE JOINT PAIN (NV) | Combo remedy for large joint pain of any origin. ]</t>
  </si>
  <si>
    <t>SMALL JOINT PAIN  (NV) | Combo remedy for small joint pain. ]</t>
  </si>
  <si>
    <t>KIDNEY STONE (NV) | Combo remedy for stones use with 10 oz 1/3 applejuice, 1/3 lemon juice, 1/3 juniper tea. ]</t>
  </si>
  <si>
    <t>LEARNING DISABILITY (NV) | Combo remedy for any learning disability or weakness of attention or memory (brain). ]</t>
  </si>
  <si>
    <t>LOW BACK PAIN I (NV) | Combo remedy for low back pain of internal organic origin.  $  ]</t>
  </si>
  <si>
    <t>LOW BACK PAIN II (NV) | Combo remedy for low back pain of structural origin, vertrabrae or nerves. N sarcode $  ]</t>
  </si>
  <si>
    <t>MEMORY (NV) | Combo remedy for any memory (brain) disorder, stimulate oxygen, increase attention.  ]~hgdie</t>
  </si>
  <si>
    <t>MENO (NV) | Remedy for menopausal endocrine  imbalance symptoms such as hot flashes / flushes. ]~feminine</t>
  </si>
  <si>
    <t>MICROFLORA (NV) | Combo remedy for stabilizing the bowel (colon, intestine) flora, use until rectal gas/wind/flatulence subsides. ]</t>
  </si>
  <si>
    <t>PAIN FORMULA (NV) | Combo remedy for general pain relief.</t>
  </si>
  <si>
    <t>PAIN FORMULA I (NV) | Combo remedy for pains improved by touch.</t>
  </si>
  <si>
    <t>PAIN FORMULA II (NV) | Combo remedy for pains improved by no touch.</t>
  </si>
  <si>
    <t>PAIN FORMULA III (NV) | Combo remedy for pains improved with motion.</t>
  </si>
  <si>
    <t>PAIN FORMULA IV (NV) | Combo remedy for pains improved by no motion.</t>
  </si>
  <si>
    <t>PLEURISY (NV) | Combo remedy for pains on respiration, lung disorders. ]</t>
  </si>
  <si>
    <t>PMS (NV) | Combo remedy for premenstrual tension, cramping or irritability.~feminine</t>
  </si>
  <si>
    <t>POISON IVY (NV) | Combo remedy for poison ivy exposure.</t>
  </si>
  <si>
    <t>POLYPS &amp; ADHESIONS (NV) | Combo remedy for polyps and adhesions.</t>
  </si>
  <si>
    <t>PRO-CARE (NV) | For GH3-GH7 toxicity or overdose, has procaine, antiaging effects.</t>
  </si>
  <si>
    <t>PROSTATE (NV) | Combo remedy for prostatitis (prostate), reduce stress, treat liver.  ]~masculine</t>
  </si>
  <si>
    <t>PROTEINURIA (NV) | Combo remedy for albumenuria or proteinuria, treat kidney.</t>
  </si>
  <si>
    <t>PSORA (NV) | Combo remedy for miasm of psora.</t>
  </si>
  <si>
    <t>RELAX (NV) | Combo remedy for helping patient to relax (stress reducer), natural valium, do not drive after use.  ]~BTA: beneficial, neutral for other b. types.</t>
  </si>
  <si>
    <t>RHEUMATIC PAIN I (NV) | For any pains improved by heat, mostly muscle or trauma pain.</t>
  </si>
  <si>
    <t>RHEUMATIC PAIN II (NV) | Combo remedy for any pain improved by cold, mostly inflammation pain. ]</t>
  </si>
  <si>
    <t>RIB CAGE PAIN (NV) | Combo remedy for intercostal neuralgia. N Isode ]</t>
  </si>
  <si>
    <t>SCIATIC (NV) | Combo remedy for sciatic pain, avoid tobacco (smoking nicotine), adjust back. N Isode $ ]</t>
  </si>
  <si>
    <t>SEXUAL STIMULATION (NV) | Combo remedy for sexual stimulation of either gender.</t>
  </si>
  <si>
    <t>SINUSITIS (NV) | Combo remedy for sinus concerns.</t>
  </si>
  <si>
    <t>ALGAE AQUA SCOURCE | Nutritional supplement.</t>
  </si>
  <si>
    <t>STOMACH ENZYME (NV) | Combo remedy for ulcers or any stomach concern.~digestion</t>
  </si>
  <si>
    <t>SUBSTANCE ABUSE (NV) | Combo remedy for any substance addiction, specify drug for best results.~addiction</t>
  </si>
  <si>
    <t>SYCOSIS (NV) | Combo remedy for miasm of sycosis.</t>
  </si>
  <si>
    <t>SYPHILLNUM (NV) | Combo remedy for miasm of syphilinum.  ]</t>
  </si>
  <si>
    <t>ULCER (NV) | Combo remedy for ulcers of duodenum or pylorus (bowel, colon, intestine), use with 6 oz of cabbage juice per day.  ]~digestion</t>
  </si>
  <si>
    <t>VERTIGO (NV) | Combo remedy for dizziness.</t>
  </si>
  <si>
    <t>WEIGHT-OFF (NV) | Combo remedy to assist weight loss, use as appetite suppressant, 10 drops when hungry. ]</t>
  </si>
  <si>
    <t>ADRENAL LIQUESCENCE (NV) | Combo remedy for hypoadrenia or to provide adrenal stimulation. ]</t>
  </si>
  <si>
    <t>AMINO ACID MINERAL LIQUESCENCE (NV) | Combo remedy that supplies amino acids minerals, a must for vegetarians.</t>
  </si>
  <si>
    <t>B-COMPLEX LIQUESCENCE (NV) | Combo remedy for vitamin B deficiency, ids deficiency. ] ~hgdie, stress, energy</t>
  </si>
  <si>
    <t>BLOOD LIQUESCENCE (NV) | Combo remedy for all anemias of blood.</t>
  </si>
  <si>
    <t>BONE LIQUESCENCE (NV) | Combo remedy for supplying calcium to bone and correcting bone disease.  ]</t>
  </si>
  <si>
    <t>BRAIN LIQUESCENCE (NV) | Combo remedy for supplying brain nutrients, ids vitamin B deficiency.~hgdie</t>
  </si>
  <si>
    <t>CONNECTIVE TISSUE LIQUESCENCE (NV) | Combo remedy for connective tissue disease, helps repair tissue.</t>
  </si>
  <si>
    <t>DEGEX LIQUESCENCE (NV) | Combo remedy of natural chemotherapy, use only with confirmed cancer or degeneration.~ onco</t>
  </si>
  <si>
    <t>DIGESTIVE ENZYME LIQUESCENCE (NV) | Combo remedy for stabilizing the digestive system.</t>
  </si>
  <si>
    <t>FATTY ACID LIQUESCENCE (NV) | Combo remedy supplying the most chronic nutritional deficiency. ]</t>
  </si>
  <si>
    <t>FEMALE LIQUESCENCE (NV) | Combo remedy for female disorders, supplies some estrogen try as Hormone Replacement Treatment (HRT). ]~feminine</t>
  </si>
  <si>
    <t>HEART LIQUESCENCE (NV) | Combo remedy used to reduce infarction risk and increase heart circulation.</t>
  </si>
  <si>
    <t>HERBAL DIURETIC LIQUESCENCE (NV) | Combo remedy for high blood pressure (kidney, bladder, urethra).  ]~weight</t>
  </si>
  <si>
    <t>HERBAL LIQUID BEE POLLEN LIQUESCENCE (NV) | Combo remedy for increasing oxidation.~BTA: avoid, neutral or unknown for other b. types, do ind. reaction.</t>
  </si>
  <si>
    <t>KIDNEY LIQUESCENCE (NV) | Combo remedy for treating all kidney (bladder, urethra) dysfunction.  ]</t>
  </si>
  <si>
    <t>LIBIDO LIQUESCENCE (NV) | Combo remedy for treating weak sexual desire.~hgdre, feminine, masculine</t>
  </si>
  <si>
    <t>LIVER LIQUESCENCE (NV) | Combo remedy for treating all liver disease.</t>
  </si>
  <si>
    <t>LUNG LIQUESCENCE (NV) | Combo remedy for treating lung disease.</t>
  </si>
  <si>
    <t>LYMPH LIQUESCENCE (NV) | Strong herbal remedy to spin and cleanse lymph. ]</t>
  </si>
  <si>
    <t>MUCOUS DISSOLVER (NV) | Combo remedy for dissolving excess mucous. ]</t>
  </si>
  <si>
    <t>PITUITARY LIQUESCENCE (NV) | Combo remedy for treating weak pituitary (brain).  ]</t>
  </si>
  <si>
    <t>SEROTONIN-DOPAMINE (NV) | Combo remedy for supplying the hormones to the system, treat depression, etc.</t>
  </si>
  <si>
    <t>SHARK CARTILAGE LIQUESCENCE (NV) | Combo remedy for treating and preventing cancer.~onco</t>
  </si>
  <si>
    <t>SKIN LIQUESCENCE (NV) | Combo remedy for treating skin concerns.</t>
  </si>
  <si>
    <t>SPLEEN LIQUESCENCE (NV) | Combo remedy for treating spleen conditions, helps with fungal defense. ^ ]~immune</t>
  </si>
  <si>
    <t>THYMUS LIQUESCENCE (NV) | Combo remedy for stimulating thymus and immune function.~immune</t>
  </si>
  <si>
    <t>THYROID LIQUESCENCE (NV) | Combo remedy for stimulating thyroid function do not use with hyperthyroid.~weight</t>
  </si>
  <si>
    <t>VITAMIN C LIQUESCENCE (NV) | Combo remedy for natural supply of vitamin C.~onco</t>
  </si>
  <si>
    <t>BONE GLANDULAR (NV) | Combo remedy with sarcodes to stabilize bone function.</t>
  </si>
  <si>
    <t>BONE MARROW (NV) | Sarcode remedy for restoring bone marrow.</t>
  </si>
  <si>
    <t>CEREBELLUM, RETICULAR, MEDULLA (NV) | Remedy for brain regulatory disorders of body.~hgdie</t>
  </si>
  <si>
    <t>EAR (NV) | Sarcode remedy for cleansing and rebuilding tissue in this area, for degeneration and inflammation. ]</t>
  </si>
  <si>
    <t>EYE (NV) | Sarcode remedy for cleansing and rebuilding tissue in this area.</t>
  </si>
  <si>
    <t>FRONTAL LOBE (NV) | Brain sarcode for emotional and cognition control.~hgdie</t>
  </si>
  <si>
    <t>GALLBLADDER, BEAR (NV) | Sarcode remedy for cleansing and rebuilding tissue in this area.</t>
  </si>
  <si>
    <t>HEART, LUNG (NV) | Sarcode remedy for cleansing and rebuilding tissue in this area.</t>
  </si>
  <si>
    <t>HEMOGLOBIN (NV) | Sarcode remedy for blood anemia or tired blood.</t>
  </si>
  <si>
    <t>KIDNEY, OVARIAN, ADRENAL (NV) | Sarcode remedy for cleansing and rebuilding tissue in this area (bladder, urethra) (ovary).  ] ~feminine</t>
  </si>
  <si>
    <t>KIDNEY, PROSTATE, ADRENAL (NV) | Sarcode remedy for cleansing and rebuilding tissue in this area (bladder, urethra).~ masculine</t>
  </si>
  <si>
    <t>LIMBIC SYSTEM (NV) | Sarcode remedy for  emotional control and stabilization.~ hgd  hgdie  hgdc</t>
  </si>
  <si>
    <t>LIVER, GALLBLADDER (NV) | Sarcode remedy for cleansing and rebuilding tissue in this area.~anger, frustration,</t>
  </si>
  <si>
    <t>LYMPH, SPLEEN, MAMMARY (NV) | Breast.  Sarcode remedy for cleansing and rebuilding tissue in this area.  ]~feminine, masculine (male) reactivity if estrogen imbalance</t>
  </si>
  <si>
    <t>MAJOR NERVES (NV) | Combo remedy for all nerval diseases, ids neurological involvement. N Isode $ ]</t>
  </si>
  <si>
    <t>MUSCLE, LIGAMENT, CARTILAGE (NV) | Sarcode remedy for cleansing and rebuilding tissue in this area.</t>
  </si>
  <si>
    <t>OCCIPITAL LOBE (NV) | Combo sarcode for brain stabilization of visual cortex (eye).  ]</t>
  </si>
  <si>
    <t>ORCHIC TESTIS / TESTES (NV) | Sarcode remedy for cleansing and rebuilding tissue in this area. ]~masculine</t>
  </si>
  <si>
    <t>PANCREAS, STOMACH (NV) | Sarcode remedy for cleansing and rebuilding tissue in this area.</t>
  </si>
  <si>
    <t>PARIETAL LOBE (NV) | Part of brain concerned with motion, ids pain mismanagment.</t>
  </si>
  <si>
    <t>PINEAL, PITUITARY, HYPOTHALAMUS (NV) | Sarcode remedy for cleansing and rebuilding tissue in this area (brain).  ]~hgdie</t>
  </si>
  <si>
    <t>SINUSES (NV) | Sarcode remedy for cleansing and rebuilding tissue in this area.</t>
  </si>
  <si>
    <t>SKIN &amp; MUCOUS MEMBRANE (NV) | Sarcode remedy for cleansing and rebuilding tissue in this area.</t>
  </si>
  <si>
    <t>SMALL &amp; LARGE INTESTINE (NV) | Sarcode remedy for cleansing and rebuilding tissue in this area (bowel, colon).  ]</t>
  </si>
  <si>
    <t>TEMPORAL LOBE (NV) | Sarcode remedy for stabilization of auditory, speech and memory brain function.~hgdie</t>
  </si>
  <si>
    <t>THYROID, THYMUS, PARATHYROID (NV) | Sarcode remedy for cleansing and rebuilding tissue in this area.~weight, immune, calcium regulation</t>
  </si>
  <si>
    <t>TMJ (NV) | Temporomandibular Joint Syndrome.  Sarcode remedy for temporal mandibular joint or the jaw joint.  ]</t>
  </si>
  <si>
    <t>TONSILS, ADENOIDS, APPENDIX (NV) | Sarcode remedy for cleansing and rebuilding tissue in this area.~immune</t>
  </si>
  <si>
    <t>CERVICAL (NV) | Sarcode remedy for cleansing and rebuilding tissue in this area. VERTEBRATE Isode  $ ]</t>
  </si>
  <si>
    <t>CRANIAL SACRAL (NV) | Sarcode remedy for cleansing and rebuilding tissue in this area.  VERTEBRATE Isode $ ]</t>
  </si>
  <si>
    <t>LUMBAR (NV) | Sarcode remedy for cleansing and rebuilding tissue in this area. VERTEBRATE Isode $ ]</t>
  </si>
  <si>
    <t>THORACIC (NV) | Sarcode remedy for cleansing and rebuilding tissue in this area. VERTEBRATE Isode $ ]</t>
  </si>
  <si>
    <t>A-Z FORMULA | Multi-vitamin supplement.</t>
  </si>
  <si>
    <t>A-Z LIQUID FORMULA | Combo remedy supplying a natural source of essential vitamins.</t>
  </si>
  <si>
    <t>VITAMIN B-1 THIAMINE | Deficiency causes fatigue, poor memory (brain), irritation, anorexia, sleep discomfort, constipation (bowel, colon, intestine).  ]~insomnia, hgdie</t>
  </si>
  <si>
    <t>VITAMIN B-2 RIBOFLAVIN | Impaired growth, weakness, cheliosis, glossitis, atrophy of skin, cataract (eye disorders) , anemia.  ]</t>
  </si>
  <si>
    <t>VITAMIN B-6 PYRIDOXINE | Deficiency deprives dreams, weak memory (brain), anemia, bloats, neuritis (nerves), nausea, mouth sores.  ]~insomnia, hgdie</t>
  </si>
  <si>
    <t>CHELATED IRON | Can id deficiency or hemolytic anemia risk, mineral.</t>
  </si>
  <si>
    <t>CHELATED ZINC | Deficiency weakens the immune system and sexual interest, mineral.~hgdre</t>
  </si>
  <si>
    <t>CRYSTALLIZED CELL SALTS | Supplies all minerals for balancing mineral function, ids mineral imbalance.</t>
  </si>
  <si>
    <t>E-Z ABSORBABLE CALCIUM | Calcium lactate for supplying calcium, use with meals, mineral.</t>
  </si>
  <si>
    <t>VITAMIN B9 FOLIC ACID | Cooking with acids such as vinegar destroys folacin, anemia.  ]</t>
  </si>
  <si>
    <t>VITAMIN B PABA B COMPLEX | Can id excess sun exposure, or skin disease in early state.  ]</t>
  </si>
  <si>
    <t>VITAMIN B5 PANTOTHENIC ACID | Adrenal supplement, deficiency produces hypoadrenia.  ]</t>
  </si>
  <si>
    <t>POTASSIUM COMPLEX | Deficiency produces weakness and fatigue, mineral.</t>
  </si>
  <si>
    <t>VITAMIN B3 NIACIN | Deficiency produces pellagra, gastrointestinal (bowel, colon, intestine) disturbance, mental (brain) disturbance.  ]~hgdie</t>
  </si>
  <si>
    <t>VITAMIN B3 NIACINAMIDE | Deficiency produces mental and gastrointestinal (stomach, bowel, colon, intestine) disturbances.  ]~hgdie</t>
  </si>
  <si>
    <t>SELENIUM | Deficiency causes hair loss, cancer, neuritis (nerves), bleeding, toxicity, whiteness of hair, mineral.  ]~onco</t>
  </si>
  <si>
    <t>VITAMIN A (BETA CAROTENE) | Less active but less toxic form or precursor to vitamin A.  ]</t>
  </si>
  <si>
    <t>VITAMIN A (FISH OIL) | Deficiency causes retarded growth, infection prone, dry skin, night blindness (eye).  ]~BTO: avoid fish oils.</t>
  </si>
  <si>
    <t>VITAMIN C | Deficiency causes lowered immunity, joint pain, dental problems, hemorrhages.~immune</t>
  </si>
  <si>
    <t>VITAMIN E | Deficiency causes red blood cell rupture, sex interest wanes, dry skin.~hgdre</t>
  </si>
  <si>
    <t>ANTI ACID FORMULA | Can id excess stomach acid, stress, or hyperchlorhydria.  ]~digestion</t>
  </si>
  <si>
    <t>ANTI-HISTAMINE BRAIN TABLET | Alfalfa and parsely combo for antihistamine and brain tonic effects.  ]~hgdie</t>
  </si>
  <si>
    <t>DIGESTIVE GLANDULAR, CARBOHYDRATES | Supplies amylase and other carbohydrate enzymes.  ]</t>
  </si>
  <si>
    <t>DIGESTIVE GLANDULAR, GENERAL | For anti inflammation enzyme and cancer therapy, use at bed, on empty stomach.  ]~onco, digestion</t>
  </si>
  <si>
    <t>DIGESTIVE GLANDULAR, FAT | For bile (liver) supply and fat digestion and regulation.  ]~digestion</t>
  </si>
  <si>
    <t>DIGESTIVE GLANDULAR, PROTEIN | Supplies protease enzyme for protein digestion, can id protein metabolic disease.  ]</t>
  </si>
  <si>
    <t>ESSENTIAL LIPOID FACTORS | Garlic oils for detox, circulation (heart), asthma (lung).  ]~BTO: beneficial, BTA: beneficial, BTB: beneficial, BT-AB: beneficial for all</t>
  </si>
  <si>
    <t>L-GLUTAMINE-GLUTAMIC ACID | Secondary supplier of brain energy, too much produces irritability. ~ BTA: avoid if producing irritability.</t>
  </si>
  <si>
    <t>H.E.P.A. | Remedy for liver detox, consists of dessicated liver, ids liver toxicity.~search anger</t>
  </si>
  <si>
    <t>HERBAL LAXATIVE | Formula containing potassium for constipation (bowel, colon, intestine).  ]</t>
  </si>
  <si>
    <t>LIPOTROPIC FACTORS | Amino acids and vitamins for liver function.</t>
  </si>
  <si>
    <t>OBESEX | Pill for weight loss, has potassium, kelp, vitamin B6, and cider vinegar.  ]</t>
  </si>
  <si>
    <t>OSTEO GLANDULAR | For supplying bone nutrients.</t>
  </si>
  <si>
    <t>PAPAYA ENZYME | Shows protein digestion disturbance, good food.</t>
  </si>
  <si>
    <t>PHOSPHATYDL CHOLINE | Lecithin for brain function and cholinergic stabilization.~hgdie</t>
  </si>
  <si>
    <t>SMOKERS VITAMIN | Supplies vitamins for the tobacco nicotine smoker depleted by smoking.  ]</t>
  </si>
  <si>
    <t>SPORT FORMULA | Supplies nutrients for athletes in training or trying to stay in shape.  ]~weight</t>
  </si>
  <si>
    <t>STRESS FORMULA | Supplies nutrients depleted by stress.</t>
  </si>
  <si>
    <t>L-TRYPTOPHAN | Essential amino acid in meat and fish, for growth and development, precursor of serotonin.  ]~insomnia</t>
  </si>
  <si>
    <t>ANGORA (ALR) | Rabbit.  Emotional link to fear of sexual thoughts.  ]~hgdsr hgdre</t>
  </si>
  <si>
    <t>APPLE | Emotional link to infidelity thoughts or fear of such thoughts, good food.~(ALR) neutral for all b.types (BT)</t>
  </si>
  <si>
    <t>BANANA | Can id with Temporomandibular Joint (TMJ) disturbance or tension, good food.  ]~(ALR) BTO: neutral/beneficial, BTA: avoid, BTB: avoid, BT-AB: avoid</t>
  </si>
  <si>
    <t>BEAN (ALL) | Good food for sulphur types and for allergic and immune sensitive patients.~(ALR) search individual beans for reactivity, fiber.</t>
  </si>
  <si>
    <t>BIRCH MIX | Ids allergic reaction or sensitivity, emotional remedy for deep seated hurts.~(ALR) hgdsr hgdre hgdc</t>
  </si>
  <si>
    <t>BREWERS YEAST | Ids allergic reaction, emotional remedy for patients that need external sedation.~(ALR)</t>
  </si>
  <si>
    <t>BROCOLLI | Good food for cancer risks and weak systems~ (ALR) BTO: beneficial, BTA: beneficial, BTB: beneficial, BT-AB: beneficial for all, natural detoxifier of radiation</t>
  </si>
  <si>
    <t>CABBAGE | Good food for intestinal (bowel, colon, intestine) ulcers and to supply vitamin K for healing.  ]~(ALR) BTO: avoid, BTA: avoid but juice is neutral, BTB &amp; BT-AB: cabbage juice is beneficial</t>
  </si>
  <si>
    <t>CARROT | Excellent food for cancer risks, emotional remedy for long term regrets, good food.~(ALR)  BTA: beneficial, carrot juice is also beneficial for BTB and BT-AB.</t>
  </si>
  <si>
    <t>CAT | Allergy or sensitivity, emotional link to a fear of independence sometimes concealed by bravado ~ (ALR)</t>
  </si>
  <si>
    <t>CATTLE | Allergy or sensitivity, emotional link to fear of killing things.~(ALR)</t>
  </si>
  <si>
    <t>CAULIFLOWER | Good food for degeneration (cancer) diseases, intestine, stomach, emotional remedy for consciousness.  ]~(ALR) BTO: avoid, BTB: beneficial, BT-AB: beneficial.</t>
  </si>
  <si>
    <t>CELERY | Good food for weight loss, digestion, emotional remedy for frustration.~(ALR) BTA: beneficial</t>
  </si>
  <si>
    <t>CHEESE | Good food for calcium imbalance, can id protein disease, emotional remedy for anger.~(ALR)search ind. cheeses for reactivity.</t>
  </si>
  <si>
    <t>CHEDDAR MIX | Allergy or sensitivity, emotional link to anger at tradition.~(ALR) BTO: avoid, BTA: avoid, dairy, cheese.</t>
  </si>
  <si>
    <t>CHICKEN | Allergy or sensitivity, scratching from emotional cause, good food.~(ALR) BTA: occasional, BTB: avoid, BT-AB: avoid.</t>
  </si>
  <si>
    <t>CHOCOLATE | Allergy or sensitivity, irritates all women's conditions, love frustration.~(ALR) neutral for all b. types.</t>
  </si>
  <si>
    <t>COFFEE | Can id with nerval disease stress and insomnia.  $  ]~(ALR)BTO: avoid;  in SMALL amounts for following b. types: BTA: beneficial; BTB: beneficial; BT-AB; beneficial</t>
  </si>
  <si>
    <t>CORN | Allergy or sensitivity, excess can cause dementia (brain) and aberrant thoughts, good food.  ]~(ALR) BTO: avoid, BTB: avoid, BT-AB: avoid (neutral for A.)</t>
  </si>
  <si>
    <t>COTTON SEED | Allergy or sensitivity, cheap oil in many foods, remedy for self destruction.~(ALR) BTO: avoid, BTA: avoid, BTB: avoid, BT-AB: avoid for all.</t>
  </si>
  <si>
    <t>COTTON WOOD | Allergy to the pollen or sensitivity to the chemicals within, for delusion of grandeur.~(ALR)</t>
  </si>
  <si>
    <t>CUCUMBER | Allergy or sensitivity, emotional remedy for sexual frustration, good food.~(ALR) BTB: beneficial, BT-AB: beneficial (neutral for other b. types)</t>
  </si>
  <si>
    <t>DOCK SORREL | Allergy or sensivitiy to this weed pollen, emotional treatment for fear.~(ALR)</t>
  </si>
  <si>
    <t>DOG (ALR) | Allergy or sensitivity to the dog dander.</t>
  </si>
  <si>
    <t>DUST MIX / HOUSE | Allergy or sensitivity.~(ALR)</t>
  </si>
  <si>
    <t>DUST MIX / MATTRESS | Allergy or sensitivity.~(ALR)</t>
  </si>
  <si>
    <t>DUST MIX / RUG | Allergy or sensitivity.~(ALR)</t>
  </si>
  <si>
    <t>DUST MIX / UPHOLSTERY | Allergy or sensitivity.~(ALR)</t>
  </si>
  <si>
    <t>EASTERN OAK | Allergy or sensitivity to the pollen, emotional link to hardness of heart.~(ALR)</t>
  </si>
  <si>
    <t>EGG WHITE (CHICKEN) | Allergy or sensitivity, can indicate albumen deficiency, emotional remedy for guilt.  ]~(ALR) BT-AB: beneficial, neutral for other b. types.</t>
  </si>
  <si>
    <t>ELM MIX | Allergy or sensitivity, emotional remedy for fickle heart.~(ALR)</t>
  </si>
  <si>
    <t>FLAX SEED | Allergy or sensitivity, can indicate fatty acid deficiency, emotional remedy for fear of pain.  ]~(ALR) BTO: beneficial, BTA: beneficial</t>
  </si>
  <si>
    <t>FEATHERS - CHICKEN, GOOSE, DUCK (ALR) | Allergy or sensitivity, can id weakness of viral and flu defenses. # ]~(ALR)</t>
  </si>
  <si>
    <t>GARLIC | Good food for infections,circulation, heart,asthma (lung),varicose veins,headaches,blood pressure,good food.]~(ALR) BTO: beneficial, BTA: beneficial,BTB: beneficial, BT-AB: beneficial for all</t>
  </si>
  <si>
    <t>GRAIN MILL DUST - CORN | Allergy or sensitivity, can id neurological problems or weakness. N sarcode $ ]~(ALR) search "corn" for further b. type reactivity testing.</t>
  </si>
  <si>
    <t>GRAIN MILL DUST - WHEAT | Allergy or sensitvity, can id colon intestinal (bowel, intestine) sensitivity.  ]~(ALR) search "wheat" for further b. type reactivity testing.</t>
  </si>
  <si>
    <t>GRASS - ALFAFA | Allergy or sensitivity, can id nutritional deficiency or pituitary (brain) disease, good food.  ]~(ALR)</t>
  </si>
  <si>
    <t>GRASS - GOLDEN ROD | Allergy or sensitivity, can id kidney and bladder (urethra) disease.  ]~(ALR)</t>
  </si>
  <si>
    <t>GRASS - KENTUCKY BLUE | Allergy or sensitivity to pollen.~(ALR)</t>
  </si>
  <si>
    <t>GRASS - MEADOW FESCUE | Allergy or sensitivity to pollen.~(ALR)</t>
  </si>
  <si>
    <t>GRASS - ORCHARD | Allergy or sensitivity to pollen.~(ALR)</t>
  </si>
  <si>
    <t>GRASS - PERENNIAL RYE | Allergy or sensitivity to pollen.~(ALR)</t>
  </si>
  <si>
    <t>GRASS - RED CLOVER | Allergy or sensitivity to pollen, emotional remedy for mental (brain) disease.  ]~(ALR)</t>
  </si>
  <si>
    <t>GRASS - RED TOP | Allergy or sensitivity to pollen.~(ALR)</t>
  </si>
  <si>
    <t>GRASS - SWEET VERNAL | Allergy or sensitivity to pollen.~(ALR)</t>
  </si>
  <si>
    <t>GRASS - TIMOTHY | Allergy or sensitivity to pollen, emotional remedy for disbelief.~(ALR)</t>
  </si>
  <si>
    <t>GREEN PEPPER | Allergy or sensitivity, good food for vitamin C deficiency, emotional remedy for anxiety.  ]~(ALR) BTA: avoid, BTB: avoid, BT-AB: avoid. (neutral for 0.)</t>
  </si>
  <si>
    <t>HICKORY MIX | Allergy or sensitivity to pollen, emotional remedy for despondency.~(ALR)</t>
  </si>
  <si>
    <t>HORSE (ALR) | Allergy or sensitivity to animal dander, emotional fear of sexuality.~(ALR) hgdre hgd5 hgdc</t>
  </si>
  <si>
    <t>JUNIPER | Good food for kidneys, urinary tract (bladder, urethra) involement, can id kidney stones or calculi.  ]~(ALR)</t>
  </si>
  <si>
    <t>KAPOK (ALR) | Stuffing used in stuffed animals or life preservers, allergy or sensitivity.~(ALR)</t>
  </si>
  <si>
    <t>KELP-IODINE | Allergy with small red dots on skin, avoid fish and iodine salt, good food.~(ALR), can id thyroid and weight issues,  detoxifier of radiation.</t>
  </si>
  <si>
    <t>LEMON | Allergy or sensitivity, can id acid imbalance, emotional remedy for lost love, good food.~(ALR) unrequited love, hgdre hgdc, BTA: beneficial, BTB: beneficial, BT-AB: beneficial.</t>
  </si>
  <si>
    <t>LETTUCE | Allergy or sensitivity can id excess testosterone, emotional remedy for sex dysfunctions, good food.  ]~(ALR)  BTO: beneficial if romaine, BTA: beneficial if romaine.</t>
  </si>
  <si>
    <t>MAPLE MIX | Allergy or sensitivity to pollen, emotional link to stagnation of personal growth.~(ALR) hgdc</t>
  </si>
  <si>
    <t>MILK | Allergy or sensitivity, can id intolerance of enzymes, good food.~(ALR) dairy, BTO: avoid, BTA: occasional but avoid, BTB: avoid whole milk, BT-AB: avoid whole milk.</t>
  </si>
  <si>
    <t>MOLD MIX | Allergy or sensitivity, can id systemic fungus. ^ ]~(ALR)</t>
  </si>
  <si>
    <t>MULBERRY | Allergy or sensitivity to pollen, emotional remedy for resistance, good food.~rtc (ALR)</t>
  </si>
  <si>
    <t>MUSHROOM | Allergy or sensitivity, emotional remedy for employment stress, good food. ^ ]~(ALR) ~ BTO: avoid domestic, BTA: avoid domestic, all b. types avoid shiitake, others neutral.</t>
  </si>
  <si>
    <t>NUTMIX (ALMOND) | Allergy or sensitivity, can id degeneration, bitter varieties are rich in vitamin B17 (laetrile, amygdalin), good food. ]~onco (ALR) neutral for all  bloodtypes (BT)</t>
  </si>
  <si>
    <t>NUTMIX (BRAZIL) | Allergy or sensitivity, emotional remedy for vegetarian depression, good food.~(ALR)</t>
  </si>
  <si>
    <t>NUTMIX (CASHEW) | Allergy or sensitivity, can id excess adipose tissue, good food.~(ALR) BTO: avoid, BTA: avoid, neutral for other b. types.</t>
  </si>
  <si>
    <t>NUTMIX (COCONUT) | Allergy or sensitivity, emotional remedy for social backward irritating.~(ALR)do ind. reaction in case needed,otherwise : BTO: avoid, BTA: avoid, BTB: avoid, BT-AB: avoid for all</t>
  </si>
  <si>
    <t>NUTMIX (ENGLISH WALNUT) | Allergy or sensitivity, can id parasite / parasitic worms or calcium disease, anger, good food.  *  ]~(ALR) ~ BTO: beneficial, BTB: beneficial, BT-AB: beneficial</t>
  </si>
  <si>
    <t>NUTMIX (PEANUT) | Allergy or sensitivity, as food can prevent heart attacks, good food.~(ALR) BTO: avoid, BTA: beneficial, BTB: beneficial, BT-AB: beneficial.</t>
  </si>
  <si>
    <t>NUTMIX (PECAN) | Allergy or sensitivity, emotional remedy for a broken heart from past, good food.~(ALR) hgdre</t>
  </si>
  <si>
    <t>ONION | Allergy or sensitivity, good food for supplying sulphur for sulphur types, good food.~(ALR) BTO: beneficial, BTA: beneficial</t>
  </si>
  <si>
    <t>ORANGE | Ids adrenal and energy management problems, good food.~(ALR) do ind. reaction because BTO: avoid, BTA: avoid, BTB: avoid, BT-AB: avoid for all except if needed for mood, vitamin c.</t>
  </si>
  <si>
    <t>PENICILLIUM (CHRYSOGENUM) | Allergy or sensitivity, appears on old food and mold, good food.  ^  ]~(ALR)</t>
  </si>
  <si>
    <t>PENICILLIUM (DIGATATUM) | Allergy or sensitivity appears on old food or mold, good food.  ^  ]~(ALR)</t>
  </si>
  <si>
    <t>PENICILLIUM (NOTATUER) | Allergy or sensitivity appears on old food or in cheeses, good food.  ^  ]~(ALR)</t>
  </si>
  <si>
    <t>PENICILLIUM (ROQUEFORT) | Allergy or sensitivity appears on old food or in some cheeses, good food.  ^  ]~(ALR)</t>
  </si>
  <si>
    <t>PINE MIX TEA | Allergy to pine trees, acts on mucous membranes, for cough (lung), good food.  ]~(ALR)</t>
  </si>
  <si>
    <t>SUMMER POLLENS (AMARANTHUS) | Allergey, emotional need for release of tension with loved one.  ]~(ALR) hgdre</t>
  </si>
  <si>
    <t>SUMMER POLLEN (CHENODODIUM) | Allergy or sensitivity, spring pollen.~(ALR)</t>
  </si>
  <si>
    <t>SPRING AND SUMMER POLLEN (COCKLE BUR) | Allergy or sensitivity, Spring and Summer pollen.~(ALR)</t>
  </si>
  <si>
    <t>SPRING AND SUMMER POLLEN (DAISY) | Allergy or sensitivity, Spring and Summer pollen.~(ALR)</t>
  </si>
  <si>
    <t>SUMMER POLLEN (DANDELION) | Can be used for kidney (bladder, urethra) cleansing.  ]~(ALR)</t>
  </si>
  <si>
    <t>SUMMER POLLEN (HONEY SUCKLE) | Allergy or sensitivity.~(ALR)</t>
  </si>
  <si>
    <t>SUMMER&amp; FALL POLLENS (MARSH ELDER) | Allergy or sensitivity.  ]~(ALR)</t>
  </si>
  <si>
    <t>SUMMER AND FALL POLLENS (MUGWORT) | Allergy or sensitivity.~(ALR)</t>
  </si>
  <si>
    <t>POTATO (WHITE) | Allergy or sensitivity, can id hypoglycemia or sugar imbalance (pancreas), good food.  ]~(ALR)  BTO: avoid, BTA: avoid</t>
  </si>
  <si>
    <t>RED MEAT (ALR) | Allergy or sensitivity or just the need to avoid this food for dietary reasons.  ]~BTA: avoid</t>
  </si>
  <si>
    <t>RICE | Good food for fiber, bloating, kidney (bladder, urethra), and  vitamin B6, emotion remedy for fear of unknown, good food.  ]~(ALR) BTO: neutral/beneficial, BTB: beneficial, BT-AB: beneficial.</t>
  </si>
  <si>
    <t>SAGE | Good food for purifying the body of toxins, emotional remedy for releasing possesions.~(ALR) neutral for all b. types</t>
  </si>
  <si>
    <t>SALMON | Good food for the brain and mind, emotional remedy for mental tension (stress).  ]~(ALR) BTO: beneficial,  BTA: beneficial</t>
  </si>
  <si>
    <t>SCALE MIX (ALR) | Human skin makes up 50% of the dust in the house, allergy can produce sterility.~(ALR)</t>
  </si>
  <si>
    <t>SESAME SEEDS | Good food for nourishing the cells of the body, emotional remedy for resistance / closed minds.  ]~(ALR) BTB: avoid, BT-AB: avoid, neutral for other b. types</t>
  </si>
  <si>
    <t>SHEEP WOOL | Allergy or sensitivity, emotional insecurity of self hidden very deeply within.~(ALR)</t>
  </si>
  <si>
    <t>SHELLFISH (CLAM) | Allergy or sensitivity, emotional sexual insecurity, good food.~(ALR) BTA: avoid, BTB: avoid, BT-AB: avoid, (neutral for O.)</t>
  </si>
  <si>
    <t>SHELLFISH (CRAB) | Allergy or sensitivity, emotional uncontrolled mood swings.~(ALR) ~ BTA: avoid, BTB: avoid, BT-AB: avoid (neutral for O.)</t>
  </si>
  <si>
    <t>SHELLFISH (OYSTER) | Allergy or sensiivity, emotional sexual insecurity, good food.~(ALR) BTA: avoid, BTB: avoid, BT-AB: avoid (neutral for O.)</t>
  </si>
  <si>
    <t>SHELLFISH (SCALLOP) | Allergy or sensitivty, rich in uric acid, can cause or aggravate gout, good food.~(ALR) ~ BTA: avoid.</t>
  </si>
  <si>
    <t>SHELLFISH (SHRIMP) | Allergy or sensitivity, can id gout or iodine, good food.~(ALR) BTA: avoid, BTB: avoid, BT-AB: avoid, (neutral for O.)</t>
  </si>
  <si>
    <t>SOY BEAN | Allergy or sensiivity, emotional remedy for greed, good food.~(ALR) BTO: occasional, BTA: beneficial, BTB: beneficial, BT-AB: beneficial</t>
  </si>
  <si>
    <t>SPINACH | Allergy or sensiivity, rich in oxalate can cause gout or kidney stones (bladder, urethra), good food.  ]~(ALR) BTO: beneficial, BTA: beneficial</t>
  </si>
  <si>
    <t>STRAWBERRY | Can id emotional problems of youth unresolved, good food.~(ALR) BTO: avoid</t>
  </si>
  <si>
    <t>TOBACCO | Allergy or sensitivity, smoking, nicotine can id toxic build-up in lung and body cells.  ]~(ALR), nightshade, addiction,</t>
  </si>
  <si>
    <t>TOMATO | Allergy or sensitivity, hard on small intestine (bowel, colon), can irritate hypoglycemia, good food.  ]~(ALR) BTA: avoid</t>
  </si>
  <si>
    <t>WESTERN OAK MIX (ALR) | Allergy or sensitivity, emotional fear of parents or parent in self.~hgdc, oak casks are often used in wine making, search wine if applicable.</t>
  </si>
  <si>
    <t>AMEBA FUGE (DR) | Combo remedy for ameba / ameoba / amoeba, can id amoeba in joints and liver. * ]</t>
  </si>
  <si>
    <t>ASBESTOS (DR) | Combo remedy for detox from asbestos~also a good general lung tonic for foreign matter accumulation.  Check calcium levels if tetany of lung cilia is suspected.</t>
  </si>
  <si>
    <t>BACTERIA FUGE (DR) | Combo remedy for bacterial immune stimulation.  @ ]</t>
  </si>
  <si>
    <t>COSMETIC MATERIALS (DR) | Combo remedy for detox of hair and nail chemicals found in beauty products.~ beautox.</t>
  </si>
  <si>
    <t>DENTAL MATERIALS (DR) | Combo remedy for detox of dental amalgam mercury fillings and all dental toxins.  ]~metals.</t>
  </si>
  <si>
    <t>ENVIROMENTAL POLLUTANTS (DR) | Combo remedy for environmental detox or sensitivity.</t>
  </si>
  <si>
    <t>FOOD ADDITIVES (DR) | Combo remedy for food additive sensitivity, assists in detox.</t>
  </si>
  <si>
    <t>FUNGI-FUGE (DR) | Combo remedy for fungal immune stimulation.  ^</t>
  </si>
  <si>
    <t>HALOGENS (DR) | Combo remedy for chlorine, flourine and halogen toxicity or sensitivity to solvents.</t>
  </si>
  <si>
    <t>INDUSTRIAL POLLUTANTS (DR) | Combo remedy to assist in detox of industrial pollutants.</t>
  </si>
  <si>
    <t>INSECTICIDES (DR) | Combo remedy to assist in detox of insecticides.</t>
  </si>
  <si>
    <t>METALS (DR) | Combo remedy to assist in detox of metals.</t>
  </si>
  <si>
    <t>RADIATION (DR) | Combo remedy to assist in detox of radiation exposure.~onco</t>
  </si>
  <si>
    <t>SYNTHETIC CHEMICALS (DR) | Combo remedy to assist in detox of synthetic pharmaceuticals.</t>
  </si>
  <si>
    <t>VERMI-FUGE (DR) (356 VERMI-FUGE) | Combo remedy to help eliminate intestinal (bowel, colon, intestine) parasites, worms. * ]</t>
  </si>
  <si>
    <t>VIRAL-FUGE (DR) | Combo remedy to help fight viral infections. # ]</t>
  </si>
  <si>
    <t>ADRENO LIQUITROPHIC (DR) | Combo remedy for adrenal weakness.</t>
  </si>
  <si>
    <t>AMINO LIQUITROPHIC (DR) | Supplies amino acids, used for malabsorption or vegetarians.</t>
  </si>
  <si>
    <t>ARTHRO LIQUITROPHIC (DR) | Combo remedy for connective tissue repair, joint strain or sprains (arthritis).  ]</t>
  </si>
  <si>
    <t>B LIQUITROPHIC (DR) | Combo remedy supplying vitamin Bs, mental depression, pellagra.  ]~hgdie</t>
  </si>
  <si>
    <t>C LIQUITROPHIC (DR) | Combo remedy supplying vitamin C, infection resistance.~onco</t>
  </si>
  <si>
    <t>CARDIO LIQUITROPHIC (DR) | Combo remedy to assist in heart repair, infarction risk.</t>
  </si>
  <si>
    <t>DERMA LIQUITROPHIC (DR) | Combo herbal remedy for skin conditions.</t>
  </si>
  <si>
    <t>FEM LIQUITROPHIC (DR) | Combo remedy to help balance the female system.~feminine</t>
  </si>
  <si>
    <t>G LIQUITROPHIC (DR) | Combo remedy supplying vitamin Bs, brain repair, dementia, poor memory.  ]~oxygenation, hgdie</t>
  </si>
  <si>
    <t>GLUCO LIQUITROPHIC (DR) | Combo remedy to assist in diabetes (pancreas), hyperglycemia (blood, glucose).  ]</t>
  </si>
  <si>
    <t>HEMO LIQUITROPHIC (DR) | Combo remedy to assist in blood (hemoglobin) cell repair, anemia.  ]</t>
  </si>
  <si>
    <t>HEMO-A LIQUITROPHIC (DR) | Combo remedy to assist in blood (hemoglobin) auto-immune disorders.  ]</t>
  </si>
  <si>
    <t>HEPATO LIQUITROPHIC (DR) | Combo remedy to assist in liver repair and toxicity.</t>
  </si>
  <si>
    <t>LIBIDO LIQUITROPHIC (DR) | Combo remedy to assist in sexual frigidity and impotence.  ]~hgdie  hgdsr</t>
  </si>
  <si>
    <t>LIENO LIQUITROPHIC (DR) | Combo remedy to assist in spleen repair.</t>
  </si>
  <si>
    <t>LIPID LIQUITROPHIC (DR) | Combo remedy to assist in fatty acid deficiencies.</t>
  </si>
  <si>
    <t>LYMPHO LIQUITROPHIC (DR) | Combo remedy to assist in lymphatic repair and cleansing. ]</t>
  </si>
  <si>
    <t>NEO LIQUITROPHIC | Combo herbal blend of natures chemotherapy, use only with confirmed degeneration (cancer).  ]~ onco</t>
  </si>
  <si>
    <t>NEPHRO LIQUITROPHIC (DR) | Very powerful and yet gentle kidney remedy for all kidney (bladder, urethra)concerns.  ]</t>
  </si>
  <si>
    <t>OSTEO LIQUITROPHIC (DR) | Combo remedy to assist in bone repair, cold and flu.  #]</t>
  </si>
  <si>
    <t>OXY LIQUITROPHIC (DR) | Combo remedy for oxygenation and energizing aid.~hgdie</t>
  </si>
  <si>
    <t>PITUI LIQUITROPHIC (DR) | Combo remedy to assist in pituitary (brain)  repair and detox.  ]</t>
  </si>
  <si>
    <t>PROPEPSIA LIQUITROPHIC (DR) | Combo remedy to stimulate and balance digestive enzyme release.</t>
  </si>
  <si>
    <t>PULMO LIQUITROPHIC (DR) | Combo remedy to assist in lung repair.</t>
  </si>
  <si>
    <t>SEROTO LIQUITROPHIC (DR) | Combo remedy for parkinsonian symptoms, depression (serotonin).  ]~hgdie</t>
  </si>
  <si>
    <t>THYMO LIQUITROPHIC (DR) | Combo remedy to assist in thymus repair.</t>
  </si>
  <si>
    <t>THYRO LIQUITROPHIC (DR) | Combo remedy to assist in thyroid repair.</t>
  </si>
  <si>
    <t>ARRHYTH-I (DR) | Combo remedy for irregular heart beat or any arrythmia.</t>
  </si>
  <si>
    <t>ARTHRO-1 (DR) | Combo remedy for connective tissue disease (arthritis).  ]</t>
  </si>
  <si>
    <t>CEPHALO-LD (DR) | Combo remedy for learning disabilities, mental clarity (brain).  ]~hgdie</t>
  </si>
  <si>
    <t>CEPHALO-M (DR) | Combo remedy to stimulate blood flow to brain, memory.~hgdie</t>
  </si>
  <si>
    <t>CEPHALO-SD (DR) | Combo remedy to improve memory, brain power.~hgdie</t>
  </si>
  <si>
    <t>CO-Q (DR) | Combo remedy supplying Co-Q for Co-Q deficiencies (ubiquinone).  ]~heart, circulation, skin.</t>
  </si>
  <si>
    <t>COUGH SYRUP (DR) | Combo remedy for coughs (lung).  ]</t>
  </si>
  <si>
    <t>DERMA-A (DR) | Skin.  Combo remedy for comedones, pustules, blackheads, whiteheads.  @ ]</t>
  </si>
  <si>
    <t>DERMA-I (DR) | Skin.  Combo remedy for itching.  ]</t>
  </si>
  <si>
    <t>ENTERO-B (DR) | Combo remedy for bowel (colon, intestine) flora disorders.  ]</t>
  </si>
  <si>
    <t>ENTERO-C (DR) | Colon, Intestine.  Combo remedy for constipation, diverticulitis, colitis and other bowel diseases.  ]</t>
  </si>
  <si>
    <t>EU-STRESS (DR) | Combo remedy to help deal with stress.~hgdc</t>
  </si>
  <si>
    <t>FEM-B (DR) | Combo remedy to help balance female organs.~feminine</t>
  </si>
  <si>
    <t>FEM-M (DR) | Combo remedy to help relieve female menopausal conditions.  ]~feminine</t>
  </si>
  <si>
    <t>FEM-PMS (DR) | Combo remedy for female premenstrual (PMS), cramping, irritability and depression.  ]~feminine</t>
  </si>
  <si>
    <t>GASTRO-I (DR) | Combo remedy for stomach lining ulcerations.</t>
  </si>
  <si>
    <t>GLUCO-H (DR) | Glucose, Blood sugar.  Combo remedy to assist in hypoglycemia.  ]</t>
  </si>
  <si>
    <t>GLUCO-I (DR) | Glucose, Blood sugar.  Combo remedy for blood sugar regulation, hereditary tendency toward diabetes (pancreas).  ]</t>
  </si>
  <si>
    <t>HEMO-L (DR) | Combo remedy for white blood cell (lymphocytes) disorders.  ]</t>
  </si>
  <si>
    <t>HYPERTHYRO-1 (DR) | Combo remedy for over-active thyroid, iodine sensitivity.</t>
  </si>
  <si>
    <t>HYPERTONIA-2 (DR) | Combo remedy for high blood pressure.</t>
  </si>
  <si>
    <t>HYPOTONIA-1 (DR) | Combo remedy for low blood presure.</t>
  </si>
  <si>
    <t>IMMUNOPOIE (DR) | Combo remedy to help stimulate the immune system.</t>
  </si>
  <si>
    <t>INFLU-F (DR) | Combo remedy for flu and fever like symptoms.  #  ]</t>
  </si>
  <si>
    <t>INFLU-1 (DR) | Combo remedy for intestinal (bowel, colon, intestine) flu symptoms.  #  ]</t>
  </si>
  <si>
    <t>ME-1 (DR) | Combo remedy for Herpes Epstein Barr Virus (EBV), cellular enlargement, chronic fatigue, weak liver, nasopharyngeal carcinoma, Burkitts lympoma. ] #~ onco</t>
  </si>
  <si>
    <t>METABOLIC-1 (DR) | Combo remedy for metabolic and chromsomal disease.</t>
  </si>
  <si>
    <t>MRNA (DR) | Combo remedy to help reset mesenger RNA for intercellular regulation.</t>
  </si>
  <si>
    <t>MUCOUSLYSIS (DR) | Combo remedy for mucous break up.~weight, digestion, sinus</t>
  </si>
  <si>
    <t>NASO-I (DR) | Combo remedy for sinusitis and rhinitis (nose), can id sinus or pituitary (brain) disease.  ]</t>
  </si>
  <si>
    <t>NEO-P (DR) | Combo homeopathic for cancer treatment and prevention.~onco</t>
  </si>
  <si>
    <t>NEURO-R (DR) | Combo remedy for stress and nerval over stimulation.  $ ]</t>
  </si>
  <si>
    <t>PROSTA-I (DR) | Combo remedy for prostatitis or any prostate symptom.~masculine</t>
  </si>
  <si>
    <t>PULMO-A (DR) | Combo remedy for asthmatic (lung) conditions.  ]</t>
  </si>
  <si>
    <t>PURATIVE (DR) | Combo remedy to help clean micro-organisms from the body.</t>
  </si>
  <si>
    <t>RADON | Chemical element produced from radioactive decay of radium.</t>
  </si>
  <si>
    <t>REN-P (DR) | Combo remedy for excess urinary protein (kidney, bladder, ureter, urethra), enzymatic disturbance.  ]</t>
  </si>
  <si>
    <t>RENLAPIS (DR) | Combo remedy for kidney pain and gravel urine (bladder, ureter, urethra).  ]~kidney stone</t>
  </si>
  <si>
    <t>SARCOESIS (DR) | Lung.  Combo remedy for inflammatory and swelling conditions.  ]</t>
  </si>
  <si>
    <t>SHARK CARTILAGE (DR) | Combo remedy containing nutritional factors of shark cartilage.~onco</t>
  </si>
  <si>
    <t>THRACEPHALIC (DR) | Combo remedy for brain circulation after stroke or injury.</t>
  </si>
  <si>
    <t>THRACIRCULO (DR) | Combo remedy to increase circulation, circulatory disorders.</t>
  </si>
  <si>
    <t>BEAR GALLBLADDER (DR) | Sarcode remedy for tissue rebuilding and detox.</t>
  </si>
  <si>
    <t>VENA-H (DR) | Combo remedy for hemorrhoidal (bowel, colon, intestine) conditions. ]</t>
  </si>
  <si>
    <t>VIR-H (DR) | Combo remedy for herpes and cold sores, Herpes zoster, Herpes progentalis, Epstein Barr Virus (EBV), Cytomegalovirus (CMV)  #  ]~shingles</t>
  </si>
  <si>
    <t>ANIMAL HAIR (DR) | Oral antigen combination for animal hair sensitivity.</t>
  </si>
  <si>
    <t>DAIRY (DR) | Oral antigen combination for dairy sensitivity.</t>
  </si>
  <si>
    <t>GRAIN (DR) | Oral antigen combination for grain sensitivity.</t>
  </si>
  <si>
    <t>MOLD/HOUSE DUST (DR) | Oral antigen combination for mold and house dust sensitivity.  ^  ]</t>
  </si>
  <si>
    <t>OLFACTORY SENSITIVITY (DR) | Oral antigen combination for odor sensitivity (nose).  ]</t>
  </si>
  <si>
    <t>POLLEN (DR) | Oral antigen combination for pollen sensitivity.</t>
  </si>
  <si>
    <t>SULFITE SENSITIVITY (DR) | Oral antigen combination for sulfite sensitivity.</t>
  </si>
  <si>
    <t>ABDOMINAL ANODYNE (DR) | Combo remedy for abdominal pain, cramping, pre-appendicitis (appendix).   ]</t>
  </si>
  <si>
    <t>ANODYNE-ACD (DR) | Combo remedy for pain associated with acid conditions.</t>
  </si>
  <si>
    <t>ANODYNE-ALK (DR) | Combo remedy for pain associated with alkaline conditions.</t>
  </si>
  <si>
    <t>ANODYNE-AUTOX (DR) | Combo remedy for pain associated with self-made toxins, injuries.</t>
  </si>
  <si>
    <t>ANODYNE-C (DR) | Combo remedy for pain where cold improves the condition.</t>
  </si>
  <si>
    <t>ANODYNE-ELC (DR) | Combo remedy for pain provoked by exposure to energetic fields, microwaves, etc.</t>
  </si>
  <si>
    <t>ANODYNE-G (DR) | Combo remedy for pain in general.</t>
  </si>
  <si>
    <t>ANODYNE-H (DR) | Combo remedy for pain where heat improves the condition.</t>
  </si>
  <si>
    <t>ANODYNE-M (DR) | Combo remedy for pain where motion improves.</t>
  </si>
  <si>
    <t>ANODYNE-NM (DR) | Combo remedy for pain where no motion improves the condition.</t>
  </si>
  <si>
    <t>ANODYNE-T (DR) | Combo remedy for pain where touch improves the condition.</t>
  </si>
  <si>
    <t>ANODYNE-NT (DR) | Combo remedy for pain where no touch improves the condition.</t>
  </si>
  <si>
    <t>CEPHALO ANODYNE (DR) | Combo remedy for headache pain, suborbital (eye), migraine, temporal headache (brain).  ]~hgdie</t>
  </si>
  <si>
    <t>FACIAL ANODYNE (DR) | Combo remedy for facial pain use for Bell's palsy, facial nerve pain. D Nosode  $ ]</t>
  </si>
  <si>
    <t>INTERCOSTO ANODYNE (DR) | Combo remedy for intercostal neuralgia pain, rib cage pain.  $ ]</t>
  </si>
  <si>
    <t>LARGE JOINT ANODYNE (DR) | Combo remedy for large joint pain in knees, shoulders, elbows, low back. $  ]</t>
  </si>
  <si>
    <t>LUMBO ANODYNE (DR) | Combo remedy for low back pain. $ ]</t>
  </si>
  <si>
    <t>SCIATIC ANODYNE (DR) Combo remedy for sciatic nerve and low back pain.  $ ]</t>
  </si>
  <si>
    <t>SMALL JOINT ANODYNE (DR) | Combo remedy for small joint pain in fingers and toes.  $ ]</t>
  </si>
  <si>
    <t>THORACIC ANODYNE (DR) | Combo remedy for acute chest pain.</t>
  </si>
  <si>
    <t>TRAUMATIC-I (DR) | Combo remedy to help rebuild cellular tissue, injuries.~hgd hgdc hgdsr</t>
  </si>
  <si>
    <t>BONE &amp; BONE MARROW (DR) | Sarcode remedy for tissue rebuilding and detox.~immune</t>
  </si>
  <si>
    <t>BRAIN (DR) | Sarcode remedy for tissue rebuilding and detox.~hgdie</t>
  </si>
  <si>
    <t>CERVICAL (DR) | Sarcode remedy for tissue rebuilding and detox. N sarcode $ ]</t>
  </si>
  <si>
    <t>CRANIAL SACRAL (DR) | Sarcode remedy for tissue rebuilding and detox. N sarcode $ ]</t>
  </si>
  <si>
    <t>EAR (DR) | Sarcode remedy for tissue rebuilding and detox.</t>
  </si>
  <si>
    <t>EYE (DR) | Sarcode remedy for tissue rebuilding and detox.</t>
  </si>
  <si>
    <t>HEART, LUNG (DR) | Sarcode remedy for tissue rebuilding and detox.~circulation</t>
  </si>
  <si>
    <t>KIDNEY, OVARIAN, ADRENAL (DR) | Bladder, urethra, ureter.  Sarcode remedy for tissue rebuilding and detox.  ]~feminine</t>
  </si>
  <si>
    <t>KIDNEY, PROSTATE, ADRENAL (DR) | Bladder, urethra, ureter.  Sarcode remedy for tissue rebuilding and detox.  ]~masculine</t>
  </si>
  <si>
    <t>LIVER, GALLBLADDER (DR) | Sarcode remedy for tissue rebuilding and detox.  ]~anger, frustration,</t>
  </si>
  <si>
    <t>LUMBAR (DR) | Sarcode remedy for tissue rebuilding and detox.  $ ]</t>
  </si>
  <si>
    <t>LYMPH, SPLEEN, MAMMARY (DR) | Breast.  Sarcode remedy for tissue rebuilding and detox.  ]~feminine, may react for masculine issues if estrogen is imbalanced.</t>
  </si>
  <si>
    <t>MAJOR NERVES (DR) | Sarcode remedy for tissue rebuilding and detox.  $ ]</t>
  </si>
  <si>
    <t>MUSCLE, LIGAMENT, CARTILAGE (DR) | Sarcode remedy for tissue rebuilding and detox.  $  ]</t>
  </si>
  <si>
    <t>ORCHIC (DR) | Sarcode remedy for testes, testis tissue rebuilding and detox. ]</t>
  </si>
  <si>
    <t>PANCREAS, STOMACH (DR) | Sarcode remedy for tissue rebuilding and detox.</t>
  </si>
  <si>
    <t>PINEAL, PITUITARY, HYPOTHALAMUS (DR) | Brain.  Sarcode remedy for brain tissue rebuilding and detox. ]~hgdie</t>
  </si>
  <si>
    <t>SINUSES (DR) | Sarcode remedy for tissue rebuilding and detox.</t>
  </si>
  <si>
    <t>SKIN &amp; MUCOUS MEMBRANE (DR) | Sarcode remedy for tissue rebuilding and detox.</t>
  </si>
  <si>
    <t>SMALL &amp; LARGE INTESTINE (DR) | Sarcode remedy for bowel, colon, intestine tissue rebuilding and detox. ]~digestion</t>
  </si>
  <si>
    <t>THORACIC (DR) | Sarcode remedy for tissue rebuilding and detox.</t>
  </si>
  <si>
    <t>THYROID, THYMUS, PARATHYROID (DR) | Sarcode remedy for tissue rebuilding and detox.</t>
  </si>
  <si>
    <t>TMJ (DR) | Temporomandibular joint.  Sarcode remedy for tissue rebuilding and detox. D Nosode  ]</t>
  </si>
  <si>
    <t>TONSILS, ADENOIDS, APPENDIX (DR) | Sarcode remedy for tissue rebuilding and detox.~immune</t>
  </si>
  <si>
    <t>ANTIHELMINTHIC (DR) | Oriental combo remedy for intestinal (bowel, colon, intestine) parasites and worms. \ * ]</t>
  </si>
  <si>
    <t>ANTI-ASTHMATIC (DR) | Asthma.  Oriental combo remedy, regulates energy for lungs, chills and fever. \  ]</t>
  </si>
  <si>
    <t>ANTI-PHLOGISTIC (DR) | Oriental combo remedy for excess mucous, wind, cold, dampness, improves chi. \</t>
  </si>
  <si>
    <t>ANTI-PYRETIC (DR) | Oriental combo remedy for fever, expels toxic heat, wind, chills from exterior. \</t>
  </si>
  <si>
    <t>ANTI-RHEUMATIC (DR) | Oriental combo remedy for rheumatic pain, activates blood flow. \ @ ]</t>
  </si>
  <si>
    <t>BLOOD (DR) | Oriental combo remedy, replenishes blood, restores vitality. \~anemia</t>
  </si>
  <si>
    <t>CARMINATIVE (DR) | Oriental combo remedy, relieves gas/wind/flatulence and stagnation of food. \  ]</t>
  </si>
  <si>
    <t>DIGESTIVE STIMULATOR (DR) | Oriental combo remedy, invigorates stomach, spleen, lung, heart. \</t>
  </si>
  <si>
    <t>EXPECTORANT (DR) | Oriental combo remedy, clears lungs of mucous, dispels heat in lungs. \</t>
  </si>
  <si>
    <t>FEMALE (DR) | Oriental combo remedy, regulates menstrual disturbances, restores vitality to blood. \~feminine</t>
  </si>
  <si>
    <t>HEPATIC (DR) | Oriental combo remedy, removes stagnant energy from liver, restores liver chi. \</t>
  </si>
  <si>
    <t>HYPERTENSIVE (DR) | Oriental combo remedy, alleviates heat in liver, balances excess yang. \</t>
  </si>
  <si>
    <t>LAXATIVE (DR) | Oriental combo remedy, relieves constipation (bowel, colon, intestine) due to deficiency of spleen fluid. \  ]~digestion</t>
  </si>
  <si>
    <t>MENTAL (DR) | Oriental combo remedy, invigorates kidney meridian, senility (brain), old age. \  ]~hgdie</t>
  </si>
  <si>
    <t>SEDATIVE (DR) | Oriental combo remedy, nourishes blood of liver, fatigue, insomnia (sleeplesness). \  ]</t>
  </si>
  <si>
    <t>BONE (DR) | Oriental combo remedy for degenerative bone conditions. \~onco, immune</t>
  </si>
  <si>
    <t>COLD &amp; FLU (DR) | Oriental combo remedy for colds, flu. \ # ]</t>
  </si>
  <si>
    <t>ESOPHAGUS (DR) | Oriental combo remedy for degenerative esophagus conditions. \~onco</t>
  </si>
  <si>
    <t>KIDNEY (DR) | Oriental combo remedy for degenerative kidney (bladder, urethra, ureter) conditions. \  ]~onco</t>
  </si>
  <si>
    <t>LARGE INTESTINE (DR) | Oriental combo remedy for degenerative large intestine (bowel, colon) conditions. \ ]~onco</t>
  </si>
  <si>
    <t>LIVER (DR) | Oriental combo remedy for degenerative liver conditions. \~onco</t>
  </si>
  <si>
    <t>LUNG (DR) | Oriental combo remedy for degenerative lung conditions. \~onco</t>
  </si>
  <si>
    <t>LYMPH (DR) | Oriental combo remedy for degenerative lymphatic conditions. \~onco</t>
  </si>
  <si>
    <t>PREVENTATIVE (DR) | Oriental combo remedy to tonify and improve immune system. \~onco</t>
  </si>
  <si>
    <t>STOMACH (DR) | Oriental combo remedy for degenerative stomach conditions. \~onco</t>
  </si>
  <si>
    <t>UTERINE (DR) | Oriental combo remedy for degenerative uterine (uterus) conditions. \ ]~onco</t>
  </si>
  <si>
    <t>MIASM-ALLER (DR) | Combo remedy for inherited disturbances caused by  miasmatic allergies - allergy miasm. ]~  asthma, anxiety, caused by suppression of allergies.</t>
  </si>
  <si>
    <t>MIASM-CAN (DR) | Combo remedy for inherited disturbances caused by degenerative (cancer) diseases - cancer miasm. ]~onco, hgdc, thinks of others first, loves animals and travel, money issues.</t>
  </si>
  <si>
    <t>MIASM-CF (DR) | Combo remedy for inherited disturbances caused by chronic fatigue, exhaustion - chronic fatigue miasm. # ] ~</t>
  </si>
  <si>
    <t>MIASM-CHOL (DR) | Combo remedy for inherited disturbances caused by cholera, intestinal (bowel, colon, intestine) disorders - cholera miasm.  @ ]~digestion, brain,</t>
  </si>
  <si>
    <t>MIASM-FNG (DR) | Combo remedy for inherited disturbances caused by fungus, yeast sensitivity - fungus miasm. ^ ]</t>
  </si>
  <si>
    <t>MIASM-LEP (DR) | Combo remedy for inherited disturbances caused by leprosy, skin disorders - leprosy miasm. @ ]~ hgdc, isolation, loneliness, outcast.</t>
  </si>
  <si>
    <t>MIASM-MEN (DR) | Combo remedy for mental unresolved concerns of ancestors - mental factors miasm.  ]~ hgdc, family patterns, past life.</t>
  </si>
  <si>
    <t>MIASM-MZL (DR) | Combo remedy for inherited disturbances caused by measles, dermatitis - measles miasm.  @ #^* ]</t>
  </si>
  <si>
    <t>MIASM-PSO (DR) | Combo remedy for inherited disturbances caused by psora, skin conditions - psora miasm.  ]~ hgdc, worries over money, anxiety.</t>
  </si>
  <si>
    <t>MIASM-SYC (DR) | Combo remedy for inherited disturbances caused by sycosis, skin disorders - sycosis miasm.  ]~hgdc, overly expansive, warty growths.</t>
  </si>
  <si>
    <t>MIASM-SYP (DR) | Combo remedy for  inherited disturbances caused by syphilis, skin and sex disorders - syphilis miasm.  @  ]~hgdc, hidden destructiveness</t>
  </si>
  <si>
    <t>MIASM-TB (DR) | Combo remedy for inherited disturbances caused by tuberculosis (TB) - tuberculosis miasm.   @  ]~hgdc, loves art, wind, travel, weak.</t>
  </si>
  <si>
    <t>MIASM-TET (DR) | Combo remedy for inherited disturbances of temporomandibular joint (TMJ) disorders, tetanus - tetanus miasm.   D nosode @ ]~"lockjaw" types of TMJ.</t>
  </si>
  <si>
    <t>MIASM-VAC (DR) | Combo remedy for inherited disturbances caused by vaccines - vaccination miasm  @ # ^* ]~ autism,</t>
  </si>
  <si>
    <t>MIASM-VIR (DR) | Combo remedy for inherited disturbances caused by virus sensitivity miasm.  # ]</t>
  </si>
  <si>
    <t>PSY-ADJ (DR) | For adjustment disorders or inability to adjust to new circumstances or growth.~hgdc</t>
  </si>
  <si>
    <t>PSY-ANX (DR) | For anxiety attacks, stabilize breathing (lung) during attacks meditate on love with formula.  ]</t>
  </si>
  <si>
    <t>PSY-DELR (DR) | For delurium, uncontrollable actions and thoughts, without rhyme or reason.</t>
  </si>
  <si>
    <t>PSY-DEM (DR) | For dementia or uncontrollable aberrant thoughts (brain).  ]</t>
  </si>
  <si>
    <t>PSY-DEP (DR) | For general depression, treat gallbladder, self anger, recent loss of reinforcers.  ]~hgdc</t>
  </si>
  <si>
    <t>PSY-DEP-EX (DR) | Depression remedy for extrovert persons.~hgdc, search out rejection,</t>
  </si>
  <si>
    <t>PSY-DEP-IN (DR) | Depression remedy for introverted persons.  ]~hgdc, search out guilt,</t>
  </si>
  <si>
    <t>PSY-DIS (DR) | For disassociative personalities that separate themselves from their problems.</t>
  </si>
  <si>
    <t>PSY-HYS (DR) | For hysteria or when a patient projects an emotional problem into a physical organ.</t>
  </si>
  <si>
    <t>PSY-MANIA (DR) | For manic patients who can't control desires and can't see the consequences of today's actions.</t>
  </si>
  <si>
    <t>PSY-MOOD (DR) | For patients who can't control moods.~hgdc</t>
  </si>
  <si>
    <t>PSY-PER (DR) | For personality disorders where patient loses his own personality.</t>
  </si>
  <si>
    <t>PSY-SCHZ (DR) | For schizophrenia where the patient separates himself from everything else.</t>
  </si>
  <si>
    <t>PSY-SEX (DR) | For patients with sexual identity problems of gender recognition and compliance.~hgd4 hgd5</t>
  </si>
  <si>
    <t>ADDIC 1 (DR) | For general addiction problems, use for addictive personalities.~hgdc,</t>
  </si>
  <si>
    <t>SMOKING DEHABITUATE 1 (DR) | For systemic stimulation to help reduce tobacco nicotine smoking, use first 3 to 4 weeks.  ]~addiction</t>
  </si>
  <si>
    <t>SMOKING DEHABITUATE 2 (DR) | For systemic stimulation to help reduce tobacco nicotine smoking, use after Smoking.  ]~addiction</t>
  </si>
  <si>
    <t>ASPARTAME | (Artificial sweetner, Equal, Nutrasweet) Ids food additive sensitivity, toxic to nerves, eyes. $ ]~(ALR)</t>
  </si>
  <si>
    <t>TAPAZOL | (Methimazole) Antithyroid drug, ids iatrogenic concern or overactive thyroid.~ ALO</t>
  </si>
  <si>
    <t>TEGRITOL | Synthetic medication can id iatrogenic disease.~ ALO</t>
  </si>
  <si>
    <t>TELLURIUM METALLICUM | Element, forgetful (brain) and neglecting, eruptions on skin, garlic breath, liver pain. Biological Warfare  ]~hgdie</t>
  </si>
  <si>
    <t>THIAMINE MONOPHOSPHATE | Synthetic form of vitamin B1, can show toxicity.</t>
  </si>
  <si>
    <t>TETRAHYDROOXAZIN | Toxin most associated with kidney (bladder, urethra, ureter) disorder.  ]</t>
  </si>
  <si>
    <t>THIONYL-CHLOR-FLOUR | Chemical used in industry.</t>
  </si>
  <si>
    <t>TRIMETHYLAMINE | Chemical used in industry, ids toxic exposure.</t>
  </si>
  <si>
    <t>TETRAHYDRONAPHTHALENE | Chemical used in industrial cleaning, ids toxic exposure.</t>
  </si>
  <si>
    <t>TETRACHLOROSILANE | Chemical used in insecticides, ids toxic exposure.</t>
  </si>
  <si>
    <t>TETRATHYLIURAM SULFIDE - TOXIC | Chemical used in nerve gas, used in industry, ids toxic exposure. Biological Warfare</t>
  </si>
  <si>
    <t>TETRAHYDROFURAN | Chemical used in industry.</t>
  </si>
  <si>
    <t>THIOSEMICARBAXONE | Chemical used in industry.</t>
  </si>
  <si>
    <t>THIOXANE | Chemical used in insecticides, ids toxic exposure. Biological Warfare~insecticides can interfere with estrogen hormone levels, weight, mood</t>
  </si>
  <si>
    <t>TETRAETHYL PYROPHOSPHATE | Chemical used in industry and in ammunitions and explosives. Biological Warfare</t>
  </si>
  <si>
    <t>SKATOL | Chemical occuring in the bowel (colon, intestine) as a result of toxic bowel, makes the foul odor, phenol.  ]</t>
  </si>
  <si>
    <t>SODIUM NITROPUSSIDE 12X | Chemical used in industry for dyes and plastics, ids toxic exposure.</t>
  </si>
  <si>
    <t>STEROID DEHYDROGENASE 12X | Enzyme that breaks up steroids in the body, ids steroid mal-effects.</t>
  </si>
  <si>
    <t>STYROFOAM | Chemical used in packing and storage, ids toxic exposure.</t>
  </si>
  <si>
    <t>SULPHURIC ACIDUM | Ids toxic exposure or acid metabolism, stinging stitching pains.</t>
  </si>
  <si>
    <t>STATICAL | Chemical used in industry.</t>
  </si>
  <si>
    <t>STREETEX | Chemical used in industry for insecticide and medicine.~insecticides can interfere with estrogen levels, weight, mood.</t>
  </si>
  <si>
    <t>STANNUM | Chemical used in dental and industrial areas, ids toxic exposure, mineral.  D nosode ]</t>
  </si>
  <si>
    <t>SODIUM BICARBONATE | Can id acid metabolism or pancreatic disease, mineral.~ph,</t>
  </si>
  <si>
    <t>SILICA | Ids bone and connective tissue disorder, excess mucous, systemic weakness, mineral.  ]</t>
  </si>
  <si>
    <t>SILICON IMPLANT MATERIAL | Used in breast and other implants, ids toxic exposure.</t>
  </si>
  <si>
    <t>SODIUM SACCHARIN | Used in synthetic sweetners, ids toxic exposure or allergy.</t>
  </si>
  <si>
    <t>SEMEN (human) | Can indicate allergy causing sterility in female, ids problem of semen generation in male.~(ALR), fertility, masculine</t>
  </si>
  <si>
    <t>SCOTCHBROOM | Herb for cardiac treatment of weak and irregular heartbeat, ids heart or blood disease. \</t>
  </si>
  <si>
    <t>SEAWEED |  Ids iodine toxicity or deficiency, ids nutritional deficiency non specific.  ]~can id thyroid, weight issues, radiation, BTO: beneficial, neutral for other b. types</t>
  </si>
  <si>
    <t>SELENIUM METALLICUM | Can id hormonal or degenerative disease, mineral.</t>
  </si>
  <si>
    <t>SALICYLATES | Used in industry and medicine in pain relievers.</t>
  </si>
  <si>
    <t>ROYAL JELLY | Product of the bee hive, good over all tonic, can id oxygen deficiency \  ] ~ BTO: avoid.</t>
  </si>
  <si>
    <t>RENNIN | Kidney hormone, regulates blood pressure, ids pressure disorder.</t>
  </si>
  <si>
    <t>RIBONUCLEASE | Enzyme used in RNA regulation, ids RNA disorder.</t>
  </si>
  <si>
    <t>MERCURIUS NITRICUS | Used in industry, ids mercury toxicity, mineral.~metals, onco</t>
  </si>
  <si>
    <t>MERCURIUS SULPHURICUS | Used in industry, ids mercury toxicity, mineral.~metals, onco</t>
  </si>
  <si>
    <t>MERCURIUS CHLORIDE | Used in industry, ids mercury toxicity, mineral.~metals, onco</t>
  </si>
  <si>
    <t>MERCURIUS SOL | Used in medicines, can id iatrogenic disease or mercury toxicity, mineral.~metals, onco</t>
  </si>
  <si>
    <t>MERCURIUS DULCIS | Used in industry, ids mercury toxicity, mineral.~metals, onco</t>
  </si>
  <si>
    <t>MERCURIUS BROMATUS (12X) | Used in medicines, ids mercury toxicity, mineral.~metals, onco</t>
  </si>
  <si>
    <t>MERCURIUS IODATUS (12X) | Ids mercury toxicity, throat ills, swollen glands, right, mammary (breast) tumors, mineral.  ]~metals, onco</t>
  </si>
  <si>
    <t>MOTOR NERVE EFFECTOR | Ids motor nerve disease, possible sclerosis of myelin sheath.  $  ]</t>
  </si>
  <si>
    <t>METHYLETHYLKETONE | Can id oxidation disease, chemical exposure, emotional remedy for brain fatigue.~hgdie</t>
  </si>
  <si>
    <t>MERCHLOROETHAMINE HYDRO | Chemical used in industry, ids toxic exposure.</t>
  </si>
  <si>
    <t>LYSOZYME | Enzyme used in immunity and metabolism, ids metabolic or immune disease.</t>
  </si>
  <si>
    <t>LEGUME PLANTS | Ids need to eat more legumes or need for sulphur.  ]</t>
  </si>
  <si>
    <t>LACHNANTHES (Red root) | Affects nerval system of muscles and senses, overreactive, delerium and bright eyes. \  $  ]</t>
  </si>
  <si>
    <t>LEUCINE DEHYDROGENASE | Enzyme for leucine regulation, ids metabolic disease.</t>
  </si>
  <si>
    <t>LEUCINE ENKEPHALIN | One of the pain regulator hormone, ids pain regulation disease.</t>
  </si>
  <si>
    <t>LINSEED | Indicates toxicity or deficiency of fatty acids, deficiency / weakness, excess / bloating.  ]</t>
  </si>
  <si>
    <t>LECITHINASE A, B, C, D | Enzyme that breaks up lecithin for utilization.  ]</t>
  </si>
  <si>
    <t>LIPOTROPIC FACTORS | Vitamins and amino acids for liver metabolism.</t>
  </si>
  <si>
    <t>LEAD | Systemic weakness, headaches, fatigue, pale, toxic exposure.~metals</t>
  </si>
  <si>
    <t>LAC DEFLORATUM | Milk variation for homeopathic treatment of various conditions.~dairy</t>
  </si>
  <si>
    <t>KALI IODATUM | Dissolves mucouse, acts on glands and lymph, sadness and anxiety, tired eyes] ~</t>
  </si>
  <si>
    <t>KALI MURIATICUM (POTASSIUM CHLORIDE) | For eye,  ear and throat, glands swollen, mineral.  ]</t>
  </si>
  <si>
    <t>KALI CARBONATE | Dryness of mucous membranes, sticking pains, sac over eyes, weak back, mineral.  ]</t>
  </si>
  <si>
    <t>KALI BICHROMICUM | Acts on the mucous membrane &amp; uterus, relieves congestion, destruction, mineral.</t>
  </si>
  <si>
    <t>KALI ACETICUM | Acts on energy systems ids fatigue, relieves stress and fatigue from poor nutrition.</t>
  </si>
  <si>
    <t>KALI BROMATUM | Acts on nerve starts on peripheral as paralysis to cerebrum (brain) as intoxication, mineral.  ]</t>
  </si>
  <si>
    <t>KEMPTIDE | Chemical used in industry, ids toxic exposure, remedy for emotional disorientation.</t>
  </si>
  <si>
    <t>INTERLEUKIN | Immune system modulator, ids immune dysfunction.</t>
  </si>
  <si>
    <t>ISOPROPYL BUTYRATE | Ids food additive toxicity, complicates hyperactivity.</t>
  </si>
  <si>
    <t>ISOOCTANE | Used in gasoline, ids environmental toxicity.</t>
  </si>
  <si>
    <t>ISOPRENE | Used in industry for many things such as plastics vinyls, etc., ids toxic exposure.</t>
  </si>
  <si>
    <t>ISOMALTOSE | Chemical used in food additive, ids toxicity, remedy for feeling small or insecure.</t>
  </si>
  <si>
    <t>ISOPROPYL TIGLATE | Food additive, ids toxic exposure.</t>
  </si>
  <si>
    <t>IMIPRAMINE | Synthetic chemical medication, ids chemical iatrogenic effect.</t>
  </si>
  <si>
    <t>PYROGENIUM (PORK) | Can id old exposure that has set up malfunction in enzyme pathways.</t>
  </si>
  <si>
    <t>PYROGENIUM (DEER) | Bad wild food in past or present, ids inability to accept wildness in life.  ]</t>
  </si>
  <si>
    <t>PYROTEX | Chemical, ids toxicity, emotional remedy for stubbornness, hardness of heart, anger, hate.~rtc</t>
  </si>
  <si>
    <t>PYRUVATE OXIDASE | Enzyme used in vitamin B utilization, ids regulation disorder.</t>
  </si>
  <si>
    <t>PROTEUS | Aerobic gram negative bacteria infection, ids protein decomposition and putrefaction of bacteria in gut.  ]</t>
  </si>
  <si>
    <t>POTASSIUM BITARTRATE | Used in food additives, ids toxic exposure.</t>
  </si>
  <si>
    <t>POTASSIUM | Mineral nutrient needed for muscles, digestion, energy and thinking (brain), ids deficiency or excess. ]</t>
  </si>
  <si>
    <t>PREDNISONE | Synthetic steroids, mostly used in asthma (lung), ids toxic exposure.  ]</t>
  </si>
  <si>
    <t>TEA | Allergy or can id emotional problems of self importance at expense of others.~(ALR) hgdn</t>
  </si>
  <si>
    <t>COLCHICUM (MEADOW SAFFRON) | Peevish nothing satisfies, actions of others aggravate pressure in head. \</t>
  </si>
  <si>
    <t>PTELEA TRIFOLIATA (WATER ASH) | Acts on mucous membrane and digestion, dislikes mental work, confusion, forgetful (brain). \  ]~hgdie</t>
  </si>
  <si>
    <t>PHOSPHYLATED CHOLINE | Lecithin, ids choline deficiency, autonomic (parasympathetic nerval system) disorder or memory (brain) problem.  ]~hgdie</t>
  </si>
  <si>
    <t>AMMONIUM MURIATICUM | Increases urea (kidney, bladder, ureter, urethra) excretion, for over secretion of glands, sees yellow spots.  ]</t>
  </si>
  <si>
    <t>ACALYPHA INDICA | Acts on respiratory organs (lung), spits blood in the morning, clotted blood in the evening.  ]</t>
  </si>
  <si>
    <t>VIBURNUM OPULUS - CRANBERRY TREE | Acts on female generative system, irritable depressed, can't work mentally (brain). \  ]~hgdie feminine~</t>
  </si>
  <si>
    <t>PLUMBUM SULF. | (Lead sulfide) Ids toxic blood or gland in body, suspect old paint.</t>
  </si>
  <si>
    <t>PLUTONIUM | Ids with radiation exposure and inability to emotionally deal with death, use Algin. Biological Warfare~ transitions,</t>
  </si>
  <si>
    <t>PORPHYRIN | Liver product that when irregular produces light sensitivity of eyes (porphyria, photophobia, photoallergy), phenol.  Eye disorders ]</t>
  </si>
  <si>
    <t>POLYPEPTIDE | Classes of compounds that make proteins and hormones, ids metabolic dysfunction of system.  ]</t>
  </si>
  <si>
    <t>PECTINASE | Enzyme used to break down pectin in foods, ids fruit intolerance.</t>
  </si>
  <si>
    <t>PERTHANE | Related to DDT, ids DDT toxicity, use Addex N. 601 ]~ can mimic estrogens, affect weight and mood, onco</t>
  </si>
  <si>
    <t>PERBENZOIC ACID | Organic peroxidase, used as preservative, ids toxic exposure sensitivity, phenol.</t>
  </si>
  <si>
    <t>PENTASOL | (Synthetic alcohol) Indicates sensitivity or toxic exposure can not be allergic.</t>
  </si>
  <si>
    <t>PHENYLETHYLBARBITIRIC ACID | (Luminol) Synthetic chemical in industry and medicine, toxic or sensitive.</t>
  </si>
  <si>
    <t>PROENKEPHALIN | Part of the brain regulation of pain and emotion, ids regulatory dysfunction.  ]</t>
  </si>
  <si>
    <t>PHENYLPROPANOLAMINE  HCL | Hydrochloric Acid.  Used in medicine and industry indicates toxicity and sensitivity.  ]</t>
  </si>
  <si>
    <t>PHOSPHOGLYCERIC PHOSPHOKINASE | Synthetic chemical used in industry and medicine, ids toxic exposure.</t>
  </si>
  <si>
    <t>PHENOTHIOXIN | Synthetic chemical used in industry and medicine, ids toxic exposure &amp; sensitivity.</t>
  </si>
  <si>
    <t>PHOSGENE | Extremely harsh neurotoxin used in chemical warfare and industry. Biological Warfare  ]</t>
  </si>
  <si>
    <t>PHENYLALANINE | Amino acid, ids with pain control.</t>
  </si>
  <si>
    <t>DDT | Insecticide, ids cellular excess of DDT or sensitivity.~can interfere with estrogen levels, weight, mood, onco</t>
  </si>
  <si>
    <t>MELILOTUS | (Sweet clover), acts on nervous system, impatient, discontented, fault finding, omits. \</t>
  </si>
  <si>
    <t>PHOSPHOPTHANOLAMINE | Chemical used in industry for paints plastics &amp; medicine, ids toxicity.</t>
  </si>
  <si>
    <t>CHLORAMPHENICOL | Antibiotic made synthetic or by streptomyces venzulae, ids toxicity. @ ]</t>
  </si>
  <si>
    <t>CHOLESTEROL | Ids cholesterol disease, excess or regulation, can id sex hormone dysfunction or nerve disorder.  $  ]~weight</t>
  </si>
  <si>
    <t>CHEMICAL DETOX | Ids overall chemical toxicity of unknown origin.~onco</t>
  </si>
  <si>
    <t>CHONDODENDRON TORMENTOSUM | (Pareira, ice vine) Astringent to bladder (kidney, ureter, urethra), tonic, ids stones, sycosis miasm remedy.  ]</t>
  </si>
  <si>
    <t>CELLULOSE | Main polysacharide in plants, conducts water, ids fiber intolerance, intestinal (bowel, colon, intestine) putrefact.  ]</t>
  </si>
  <si>
    <t>CESIUM | Radiation exposure and problem with emotional control of expression.</t>
  </si>
  <si>
    <t>CAULOPHYLLUM | (Blue cohosh) Acts on muscles of female system, uterine headaches, in male ids small joint pain.~BTO: avoid, neutral or unknown for other b. types, do ind. reaction, feminine.</t>
  </si>
  <si>
    <t>COMFREY PEPSIN | Use for bone, stomach, or injury repair.~</t>
  </si>
  <si>
    <t>CAPRYLIC ACID | Ids concern with fungus, digestive concern or spleen weakness. ^ ]</t>
  </si>
  <si>
    <t>CHOLINE | Key of acetylcholine main hormone of autonomic (parasympathetic nerval system) system.  $ ]</t>
  </si>
  <si>
    <t>BISMUTHUM OXIDATUM | Identifies with stomach infections leading to ulcer, mineral.</t>
  </si>
  <si>
    <t>BARIUM CARBONATE | Baryta carb., depression, conflict with the mother within, malnutrition, degenerative mineral.~onco</t>
  </si>
  <si>
    <t>BENZOIC ACID | Preservative in medicine, food additives, industry, phenol.</t>
  </si>
  <si>
    <t>ADENOSINE | Nucleoside for DNA, ids high cholesterol or thick blood.</t>
  </si>
  <si>
    <t>ATROPINUM | Atropine is the main constituent of belladonna, phenol.</t>
  </si>
  <si>
    <t>ATROPINE SULFATE | Another form of atropine found in belladonna.  ]</t>
  </si>
  <si>
    <t>ASCORBATE OXIDASE | Enzyme in vitamin C metabolism, ids vitamin C regulation disturbance or excess.  ]</t>
  </si>
  <si>
    <t>ACID PHOSPHATASE | Ids problems with blood levels of acid phosphotase, ids bone liver and or kidney (bladder, urethra, ureter) disesase. ]</t>
  </si>
  <si>
    <t>ANTI-PAIN HORMONE | Hormone enzyme used in pain regulation, ids pain threshold tolerance irregularity.  ]</t>
  </si>
  <si>
    <t>ANTIMONITE | (Raw form of antimony crude) Acts on intestinal (bowel, colon, intestine) mucosa, skin, child deliriums, fretful, peevish.  ]</t>
  </si>
  <si>
    <t>ANDROSTENEDIONE | 3 types of androgens made in the adrenal cortex (brain), ids adrenal dysfunction.  ]~hormone, weight</t>
  </si>
  <si>
    <t>AMYLASE | Carbohydrate enzyme released in the digestive tract.~digestion</t>
  </si>
  <si>
    <t>ALKALINE PAIN CONDITIONS | Alkalinity is likely to agravate this patient's condition.~ph</t>
  </si>
  <si>
    <t>AMMONIUM PHOSPHORICUM | For arthritis conditions where there is distortion of the joints. @ ]</t>
  </si>
  <si>
    <t>ACETYLCHOLINE CHLORIDE | Major hormone of the autonomic (parasympathetic nerval system) system, ids dysfunction of system.  ]~stress</t>
  </si>
  <si>
    <t>AMALGAM DETOX II | Ids toxic reaction to dental implants or mercury amalgam fillings.  ]~metals, onco</t>
  </si>
  <si>
    <t>STRAMONIUM (THORN APPLE) | Acts on senses increaseing activity and perverting function, nausea, delerium. \</t>
  </si>
  <si>
    <t>ATROPA BELLADONNA | Red, dry, mad for nervous problems, congestion.</t>
  </si>
  <si>
    <t>AMINO ACID OXIDASE | Enzyme used in amino acid decarboxylation, ids amino acid regulation dysfunction.  ]</t>
  </si>
  <si>
    <t>TEUCRIUM MARUM VERUM | (Cat thyme) Acts on mucous membranes of bowel (colon, intestine), irresistible desire to sing, dull &amp; dizzy, red. ]</t>
  </si>
  <si>
    <t>ADENINE | Ids circulation disturbance, helps to clean arteries and is essential for DNA metabolism.</t>
  </si>
  <si>
    <t>COCARBOXYLASE | Enzyme used in metabolism regulation, ids putrefaction and degeneration.  ]~onco</t>
  </si>
  <si>
    <t>AMYGDALA AMARA | (Almond) Can id degeneration, brain fatigue, delusion, inability to control anger.~responds to emotional trauma, onco</t>
  </si>
  <si>
    <t>APIS MELLIFICA | (Honey bee) for kidneys and inflammation, dropsy (edema), accident prone.  ]</t>
  </si>
  <si>
    <t>ARABINOSE | A pentose sugar found in gum plants, ids tenacious life style emotionally.</t>
  </si>
  <si>
    <t>ACID PAIN | Formula for pains aggravated by acid shift, use bicarb.  ]~ph</t>
  </si>
  <si>
    <t>ACIDUM MURATICUM | (Hydrochloric acid) Stinging and burning sensations, stitching pain.  ]~Hcl,stomach acid, needed for digestion, ph</t>
  </si>
  <si>
    <t>ACETYLESTERASE | Enzyme for autonomic (parasympathetic nerval system) regulation, can id insecticide exposure or chemicals.  ]</t>
  </si>
  <si>
    <t>PARIS QUADRIFOLIA | (True love) Acts on nervous system, talking mania, foolish, silly, dizzy, dullness in head (brain). \  ]~hgdie</t>
  </si>
  <si>
    <t>RHUS TOX | (Poison ivy) Great debility, sorness when sitting, restless, change positions, sad, fearful.</t>
  </si>
  <si>
    <t>PAREIRA BRAVA | (Tormentosum) Acts on kidneys, bladder, (urethra, ureter) urge to urinate, penis pain. \  ]</t>
  </si>
  <si>
    <t>QUININE SULFATE | Ideas crowd mind, cheerful then gloomy, tinnitis (ear), night sweats, fever.  ]</t>
  </si>
  <si>
    <t>RAWOLFIA | Acts on blood pressure sympathetic nerves. \  $ ]</t>
  </si>
  <si>
    <t>SUCROSE | Sugar shows problem with sugar craving or regulation.</t>
  </si>
  <si>
    <t>SULPHUR | Melancoholy, acts on ganglionic nerves, affects venous capillary system, aids vegetative/autonomic nervous system, Nerve Cranial 10 Vagus - Pneumogastric  - Pneumatic nerve. $ ]</t>
  </si>
  <si>
    <t>SILVER | acts on cartilage, genitourinary (kidney, bladder, ureter,urethra) bones, ligaments, cheerful,loquacious, giddy, mineral ]</t>
  </si>
  <si>
    <t>SILVER IODIDE | Affects the nutrition of the whole system, resets clock for toxic exposure.</t>
  </si>
  <si>
    <t>SULF IODIUM | Affects the skin mucous membrane and internal organs, helps tonsils and lymph, mineral.  ]</t>
  </si>
  <si>
    <t>SODIUM ALGINATE | Radiation exposure and emotional inability to control energy, mineral.</t>
  </si>
  <si>
    <t>SELENIUM | Acts on male organs and larnyx, impotence, exhaustion, dullness insensitive / brain fatigue, mineral.~onco, precursor for thyroid T4 conversion to T3.</t>
  </si>
  <si>
    <t>SOMATOTROPIN | Growth hormone and effects, ids growth defect or pituitary dysfunction.</t>
  </si>
  <si>
    <t>SYNADENIUM GRANTII RUBRA | Emotional inability to deal with the future.~hgdp  hgdc</t>
  </si>
  <si>
    <t>SQUILLA MARITIMA SEPIA | Ink from cuttle fish, emotional guarded and defensive, passes responsibility~ hgdc hgdp</t>
  </si>
  <si>
    <t>SQUALENE | Found in shark liver oil, assists synthesis of sterols and hormones, ids hormone weakness.~onco</t>
  </si>
  <si>
    <t>SODIUM PHOS (NAT PHOS) | For acid conditions, dyspepsia, diarrhea (bowel, colon, intestine), intestinal worms, sour yellow tongue.  * ]</t>
  </si>
  <si>
    <t>THIOCTIC ACID | From grains used to process by products, ids digestive intolerance to grains, phenol.</t>
  </si>
  <si>
    <t>NERVONIC ACID | Fatty acid that coats the nerves or myelinated sheath. $ ]</t>
  </si>
  <si>
    <t>METHIONINE METHYL | Oxygenation remedy treats organic loss of oxygen in liver.</t>
  </si>
  <si>
    <t>TYROSINASE | Enzyme for tyrosine regulation, ids thyroid disease or depression.</t>
  </si>
  <si>
    <t>TRYPTAMINE | Used in food additives, can id intolerance to red wine and red meat.</t>
  </si>
  <si>
    <t>TANNIC ACID | Used in industry, medicines, foods, ids premature aging, sprue, discontent, phenol.</t>
  </si>
  <si>
    <t>TRYPTOPHANASE | Enzyme that regulates tryptophan, ids sleep disease and serotonin regulation.</t>
  </si>
  <si>
    <t>THIAMINE | Vitamin B1, ids carbohydrate metabolism disease, emotional link to depression and fatigue.  ]</t>
  </si>
  <si>
    <t>MAGNESIUM METALLICUM | Ids deficiency if stones form, back aches, muscles twitch, excess causes fatigue, mineral.  ]</t>
  </si>
  <si>
    <t>VANADYL SULFATE | Sometimes toxic, used for liver and energy.~ can id diabetes or sugar regulation issue, use in small doses.</t>
  </si>
  <si>
    <t>VANILLIN | Ids emotional problems with past regrets, process forgiveness of self and others.~hgdc,  BTO: avoid</t>
  </si>
  <si>
    <t>XANTAC | Commercial stomach medication, affects Nerve Cranial 10 Vagus - Pnemuogastric - Pneumatic, in stomach, ulcers.   $ ]</t>
  </si>
  <si>
    <t>MIMOSA TENUIFLORA POIR | For over sensitive patients, rheumatism, knee and ankle problems. @ ]</t>
  </si>
  <si>
    <t>XANTHINE | Found in animals as byproduct of dairy foods, ids dairy intolerance.</t>
  </si>
  <si>
    <t>D-XYLOSE | Inability to absorb nutrients, especially carbohydrates.~malabsorption</t>
  </si>
  <si>
    <t>ZINCUM METALLICUM | Fidgity legs at night, weak sex interest or immune deficiency, nerve irritation, ids Zinc deficiency. N isode  ]</t>
  </si>
  <si>
    <t>ZINC | For fidgity legs at night, weak sex interest, immune deficiency, nerve irritation, excess produces prostatitis.  ]</t>
  </si>
  <si>
    <t>TREE SAP | Poor hydration and osmosis, ids need for wetter water.</t>
  </si>
  <si>
    <t>TRI-BORON | Poor nerve function and thoughts of death (thanatos), exposure to gasoline, mineral.  N isode  $ ]~suicidal.</t>
  </si>
  <si>
    <t>DISODIUM PHOSPHATE | Used for dissolving gallstones (gallbladder, liver), weight loss, intestinal (bowel, colon) cleanse, laxative. ]</t>
  </si>
  <si>
    <t>ENVIROX | For environmental pollution, toxic exposure, ids intolerance to environmental poisons.  ]</t>
  </si>
  <si>
    <t>GOCD INSECTICIDE | Type of insecticide, ids problem with insecticide, break of enzyme, pathway unknown.  ]~insecticides can mimic estrogens and interfere with weight, mood.</t>
  </si>
  <si>
    <t>DEXTROMETHORPHAN | Synthetic chemical used in cough (lung) syrup.  ]</t>
  </si>
  <si>
    <t>TAURINE | Energy related amino acid also used for emotional control of panic attacks.</t>
  </si>
  <si>
    <t>CALCIUM CARBONATE | Ids slow metabolism, lethargy, mineral imbalance, brain fatigue, mineral.</t>
  </si>
  <si>
    <t>L-GLUTAMIC ACID | Secondary supply of brain energy, excess iritability, ids blood brain barrier dysfunction.~hgdie</t>
  </si>
  <si>
    <t>IRIS VERSICOLOR | Acts on glands and glandular tract, stimulates liver bile, pancreas, sick headache, low spirit vexed.</t>
  </si>
  <si>
    <t>SENECA OFFICINALIS | Herb for intestinal (bowel, colon, intestine) and liver cleansing. \ ]</t>
  </si>
  <si>
    <t>CAUSTICUM | Chronic rheumatism, arthritis, and paralysis, tearing and drawing pains in the muscles.  @ # ^ ]</t>
  </si>
  <si>
    <t>QUASSIA AMARA | Emotional inability to recieve or express love. \</t>
  </si>
  <si>
    <t>ANACARDIUM ORIENTALE | Acts on senses, depressant, nervous prostration, memory of names, absent minded (brain).  ]</t>
  </si>
  <si>
    <t>COLOCYNTHIS | Sensitive to changes in weather mostly cold, neuralgia, irritable.</t>
  </si>
  <si>
    <t>CANTHARIS | Spanish fly, urinary (kidney, bladder, ureter, urethra) burning, sexual itching, violent inflammations, frenzied deliriums.  ]</t>
  </si>
  <si>
    <t>NUX VOMICA | Craves spicy foods, easily addicted, excess stress, irritable, malicious. \  ]</t>
  </si>
  <si>
    <t>ABROTANUM | (Southernmood) Useful remedy for lower extremity, marasmus (athrepsia - malnourished), ill effects of supressed gout. \  ]</t>
  </si>
  <si>
    <t>COCCUS CACTI | Acts on kidneys (bladder, ureter, urethra), digestive, larynx, apprehension, irritable, fretful.  ]</t>
  </si>
  <si>
    <t>ARSENICUM ALBUM | Acts on all tissues and organs, exhaustion, restlessness, nightly aggravation, irritable.  ]</t>
  </si>
  <si>
    <t>BOVISTA (Puff ball) | For skin eruptions and eczema, affects circulation, helps stammering children.</t>
  </si>
  <si>
    <t>WYETHIA HELENOID | Helps throat, laryngitis (larynx), hay fever, hemorrhoids (bowel, colon, intestine), itch.  ]</t>
  </si>
  <si>
    <t>HYOSCYAMUS NIGER (HENBANE) | Affects nerves, corrects effects of possesion or diabolical spirit.  N isode</t>
  </si>
  <si>
    <t>PILOSELLA (Hawkweed, mouse ear) | Glandular stimulant, for injuries, helps calcium in tissues to repair.  ]</t>
  </si>
  <si>
    <t>VIOLA ODORATA  | (Violet) Specific action on ear problems and soft tissues.</t>
  </si>
  <si>
    <t>ASAFOETIDA - ASAFETIDA| Fetid gum resin of Ferula plant.  Gastric Reflux, flatulence/gas/wind and contraction of stomach with reverse peristalsis (bowel, colon, intestine), antispasmodic.  ]</t>
  </si>
  <si>
    <t>SEPIA | For emotional problems of patients who dodge responsibility or try to pass the blame to others</t>
  </si>
  <si>
    <t>PROPYL BUTYRATE | Food additive used as preservative can produce hormone stagnation and weakness.</t>
  </si>
  <si>
    <t>PROPYL ALDEHYDE | Chemical used in industry, ids toxic exposure.</t>
  </si>
  <si>
    <t>PENTACHLOROETHANE | Toxin effects kidney (bladder, ureter, urethra), liver or skin, remedy for lung and anxiety disorders.  ]  ]</t>
  </si>
  <si>
    <t>PERTHANE | Used in insecticides, chemicals, in environmental poisons, ids toxic exposure.  ]</t>
  </si>
  <si>
    <t>PARATHIONE | Insecticide that produces cholinergic effects, ids toxic exposure that has not repaired.</t>
  </si>
  <si>
    <t>PARATHIONE HYDROLASE | Enzyme used for this insecticide breakdown, ids toxic exposure undealt with.</t>
  </si>
  <si>
    <t>PANGAMATE | (Vitamin B15) Ids with oxidation problems, methyl donor increases circulation.</t>
  </si>
  <si>
    <t>PALMITELAIDIC ACID | Variation of fatty acid saturated palm oil, ids fatty acid deficiency or toxic exposure.  ]</t>
  </si>
  <si>
    <t>PALLADIUM | Metallic element used for pain across the top of the head, nerval disorders, emotional fear of pain. N isode $ ]</t>
  </si>
  <si>
    <t>OVERHEAD PROJECTOR FINE POINT PEN (ALR) | Allergy or sensitivity, can id fear of public speaking.</t>
  </si>
  <si>
    <t>OXALIC ACID | Kidney stone (bladder, ureter, urethra), gout, or nutritional disturbance of protein metabolism.  ]</t>
  </si>
  <si>
    <t>ORTHO NOVUM | Synthetic fertilizer, can id toxicity or sensitivity.</t>
  </si>
  <si>
    <t>OCTANOIC ACID | Caprylic acid, ids fungal risk, glandular disorder, remedy for brain fatigue and disorientation. ^ ]</t>
  </si>
  <si>
    <t>NERVE CRANIAL 1 (OLFACTORY) | Affects smell and taste and homeopathic absorption, clear. ]</t>
  </si>
  <si>
    <t>AMYL NITROSUM | Produces rapid vasodilation of the head, feels as if something might happen.</t>
  </si>
  <si>
    <t>OROTIC ACID | (Growth factor of bacteria) Pyrimidine precursor, ids bacteria, phenol. @ ]</t>
  </si>
  <si>
    <t>GAMBOGE - CAMBOGIA | Acts on intestine (bowel, colon), photophonia and violent burning of eyes, morning vertigo. ]</t>
  </si>
  <si>
    <t>OCTACHLORO-CAMPHENE | Used in industry, ids toxic exposure or sensitivity, use Addex N. 601 or Industriox N. 612.  ]</t>
  </si>
  <si>
    <t>OCTAMETHYL PYROPHOS | Used in industry, ids toxic exposure or sensitivity, use Addex N. 601 or Industriox N. 612.  ]</t>
  </si>
  <si>
    <t>OXYQUINOLINE SULPHATE | Industrial toxin, use Industriox N. 612 for 2 weeks with lots of water.  ]</t>
  </si>
  <si>
    <t>HYDROXYLAMINE | Reducing agent for organic synthesis, ids toxic exposure or sensitivity, use Chemex N. 608. ]</t>
  </si>
  <si>
    <t>HYDROFLUORICUM ACID | Acts on vegetative/autonomic nervous system, Nerve Cranial 10 Vagus - Pneumogastric - Pneumatic, tissue remedy, uncommon buoyancy of a mind that fears nothing. $ ]</t>
  </si>
  <si>
    <t>HCL | Hydrochloric acid - natural in stomach, emotional inability to digest the stimulation of life.~digestion</t>
  </si>
  <si>
    <t>HONEY | Can id immune system disease, emotionally sees life as too sugary.  ]~(ALR)</t>
  </si>
  <si>
    <t>GROWTH HORMONE RELEASING FACTOR | Fear of growth.~aging</t>
  </si>
  <si>
    <t>JABORANDI | Acts on the saliva and sweat, perspiration, red face, excess perspiration for 1 hr. \  ]</t>
  </si>
  <si>
    <t>GLUTATHIONE REDUCTASE | Enzyme essential for energy and eye function, ids eye or energy disease.</t>
  </si>
  <si>
    <t>GLUCOSE-6-PHOSPHATASE | Enzyme.  Part of the krebs cycle of energy production, ids energy pathway problem.  ]</t>
  </si>
  <si>
    <t>GLYCERINE | Irritant to mucous membranes in raw doses, soothes at 8x+, ids intolerance to soap chemicals.  ]</t>
  </si>
  <si>
    <t>GLUTAMIC DECARBOXYLASE | Enzyme.  Part of the energy system of the brain, ids brain energy dysfunction.  ]~hgdie</t>
  </si>
  <si>
    <t>GLUTAMIC DEHYDROGENASE | Enzyme.  Part of the energy system of the brain, ids energy regulation system.  ]~hgdie</t>
  </si>
  <si>
    <t>GLUCONIC ACID | Used in industry for cleaning, ids toxicity or sensitivity, phenol.</t>
  </si>
  <si>
    <t>GYPSUM | Acts on respiratory (lung) system, treats fatigue and respiratory problems.  ]</t>
  </si>
  <si>
    <t>GLUCAGON | Stored form of glucose mostly in liver some in muscles, converted to glucose when needed.</t>
  </si>
  <si>
    <t>FRUCTOSE DEHYDROGENASE | Enzyme used to get fructose ready for conversion, ids fruit intolerance or deficiency ]</t>
  </si>
  <si>
    <t>FUTH BONE | Cranial bone responsible for resonance reception (ear) , ids emotional unresponsiveness, adjust. ]</t>
  </si>
  <si>
    <t>OENANTHE CROCATA | Water hemlock, acts on nerves and medulla oblongata (brain) for seizures and ticks. ] N isode $</t>
  </si>
  <si>
    <t>FERRUM / FERROUS PHOSPORICUM | Tissue salt for fevers, inflammation, headaches, colds, less perspiration, mineral.  ]</t>
  </si>
  <si>
    <t>FERRUM / FERROUS ARSENICUM | For fatigue from anemia, blood toxic, blood infections, mineral.  ]</t>
  </si>
  <si>
    <t>FERRUM / FERROUS IODATUM | Use in chronic conditions and weak systems, remedy for weakness, atony (lack of muscle tone), nephritis (kidney) , mineral.  ]</t>
  </si>
  <si>
    <t>FERRUM / FERROUS METALLICUM | Anemia with chill, vomiting, red face,  thirst, cold, undigested food, mineral.  ]</t>
  </si>
  <si>
    <t>FERRUM / FERROUS GLUCONATE | Chelated iron supply, ids anemia or iron deficiency, mineral.  ]</t>
  </si>
  <si>
    <t>ACACIA (ROBINA) | Useful for purgative properties, demulcent (agent soothing or soften), cover injuries. \</t>
  </si>
  <si>
    <t>PYROGENIUM (FISH) | Spoiled or infected fish in the past of this patient, suspect sushi.  ]</t>
  </si>
  <si>
    <t>FERRUM / FERROUS MURIATICUM | Nerval poison, use for neurologic pain and liver disorders, mineral. ]  N isode $</t>
  </si>
  <si>
    <t>FERREDOXIN | Type of iron compound in the blood, ids anemia of blood and fatigue.</t>
  </si>
  <si>
    <t>FERRUM / FERROUS SULPHURICUM | Liver remedy, blood detox and systemic rebuilder, mineral.  ]</t>
  </si>
  <si>
    <t>FD&amp;C RED | Food coloring additive, ids sensitivity or toxic exposure.</t>
  </si>
  <si>
    <t>FD&amp;C YELLOW (1X) | Food coloring, ids food additive sensitivity.</t>
  </si>
  <si>
    <t>FD&amp;C BLUE | Food coloring and additive, ids sensitivity or toxicity.</t>
  </si>
  <si>
    <t>HYDROGEN PEROXIDE | Ids cancer risks and white blood cell dysfunction.~onco</t>
  </si>
  <si>
    <t>ACETONE POWDER | Ids reaction risk or sensitivity, liver and kidney (bladder, ureter, urethra) remedy, remedy for anxious fear.  ]</t>
  </si>
  <si>
    <t>ACER CAMPESTRE | Maple, ids allergy or sensitivity, emotional link to growth concerns, depression.</t>
  </si>
  <si>
    <t>AFLATOXINS | Highly toxic compound that can id allergies or treat allergic conditions, phenol.</t>
  </si>
  <si>
    <t>ANGIOTENSIN II | Hormone related to muscle tension and blood pressure.  ]</t>
  </si>
  <si>
    <t>ANTI-REPRODUCTIVE TRIPEPTIDE | Hormone related to reproduction.</t>
  </si>
  <si>
    <t>ANGIOTENSIN III | Hormone for blood pressure and emotional control, treats anger, hatred and blood pressure.~hate</t>
  </si>
  <si>
    <t>ARACHIDONIC ACID | Essential fatty acid used most by adrenals, ids hypoadrenia.</t>
  </si>
  <si>
    <t>ATP-DIBARIUM SALT | Ids energy disturbance or barium toxicity, emotional link to mother conflict.~hgdc</t>
  </si>
  <si>
    <t>ATP-CALCIUM SALT | Ids energy disturbance, emotional link to unhealed stress binge in past.~hgdc</t>
  </si>
  <si>
    <t>ALUMINUM METALLICUM | Acts on paralysis of intestinal (bowel, colon, instestine) muscles, dryness, whining, dread of evil, mineral.  ]</t>
  </si>
  <si>
    <t>AURUM CHLORIDE NATRUM | Affects bones and glands of sinus &amp; eyes, disgust with life, religious mania, defeated.  ]</t>
  </si>
  <si>
    <t>AGAR | Used to culture bacteria and microorganisms, ids microbial growth. @ # ^ ]</t>
  </si>
  <si>
    <t>ASPARAGINASE | Enzyme.  Ids cataract eye diorders, or nutra sweet toxicity, nerval problem. $  ]~aspartame</t>
  </si>
  <si>
    <t>ANABASINE | Used to treat alcoholism, makes the patient nauseated when exposed to alcohol.</t>
  </si>
  <si>
    <t>ACETYLBUTYROLACTONE | Used in industry and cosmetics use Beautox N. 607.  ]</t>
  </si>
  <si>
    <t>ABRIN | Toxic albumen, extremely toxic if swallowed or enters into wound, ids toxic exposure.</t>
  </si>
  <si>
    <t>ARBENOBENZENE | Used in industry and cosmetics, use Beautox N. 607.  ]</t>
  </si>
  <si>
    <t>ANTIMONY TRIETHYL | Used in industry and cosmetics, ids skin disease from toxicity, use Beautox N. 607.  ]</t>
  </si>
  <si>
    <t>AMYLENE | Petroleum extract used in industry and cosmetics, ids toxicity, use Beautox N. 607 - Envirox N. 1276 or N. 610, phenol.   ]</t>
  </si>
  <si>
    <t>AMMONIATED CHEMICALS | Used in explosives, industry, cosmetics, medicine, affects protein metabolism, use Industriox N. 612. ]</t>
  </si>
  <si>
    <t>ALLYL CHEMICALS | Used in perfumes and synthetic garlic oil, ids toxicity, phenol.</t>
  </si>
  <si>
    <t>ANTHRACOSIS | Carbon in lungs, as coal, dust, smoke, or pollution, ids lung disease or risk.  ]</t>
  </si>
  <si>
    <t>AUROUS CYANIDE | Used in industry and cosmetics, affects connective tissue of the head and kidneys (bladder, urethra, ureter), use Beautox N. 607.  ]</t>
  </si>
  <si>
    <t>ALLOXANTIN | Toxin that affects liver, kidney (bladder, urethra, ureter), ids toxic system, allergy or histamine disorder, past ego trauma, phenol.  ]</t>
  </si>
  <si>
    <t>ADIPIC ACID | Used in nylon manufacture, ids toxic exposure or nylon ingestion, use Industriox N. 612.  ]</t>
  </si>
  <si>
    <t>AMMONIUM CYANIDE | Used in cosmetics and medicine, affects protein metabolism of kidney (bladder, urethra, ureter) and pancreas.  ]~use beautox</t>
  </si>
  <si>
    <t>AGENT ORANGE | Strong herbicide that affects liver, kidney (bladder, ureter, urethra), nerves and the system, ids toxic exposure.   ]~can interfere with weight, mood, estrogen levels,</t>
  </si>
  <si>
    <t>BUTYLATED HYDROXYTOULENE (BHT) | Food additive, ids toxic exposure unhealed, emotional remedy for blahs, phenol.  ]</t>
  </si>
  <si>
    <t>BEAUVERCIN | Used in cosmetics and industry, affects cognition of self and others, use Beautox N. 607.  ]  ]</t>
  </si>
  <si>
    <t>AESCULUS GLABRA | Acts on lower bowel (colon, intestine), hemorrhoids, varicose veins, backache.  $ ]</t>
  </si>
  <si>
    <r>
      <rPr>
        <sz val="12"/>
        <color rgb="FFFF0000"/>
        <rFont val="PMingLiU"/>
        <family val="1"/>
      </rPr>
      <t xml:space="preserve">BABY FORMULA </t>
    </r>
    <r>
      <rPr>
        <sz val="12"/>
        <rFont val="宋体"/>
        <family val="3"/>
        <charset val="134"/>
      </rPr>
      <t>(ALR) | Synthetic chemicals, ids toxicity or allergy.</t>
    </r>
  </si>
  <si>
    <t>BARIUM OXALATE | Ids toxicity to barium emotional link to feeling of inadequate motherhood.</t>
  </si>
  <si>
    <t>BANTI'S DISEASE -SYNDROME | Spleen enlargement and congestion (splenomegaly) with anemia, leukopenia, liver cirrhosis ]</t>
  </si>
  <si>
    <t>BARIUM NITRATE | Toxicity to barium (Baryta), emotional link to mother.</t>
  </si>
  <si>
    <t>BENZENE CHEMICALS | Used in industry, cosmetics and medicine, affects kidneys, lungs, skin, nerves, ids toxicity.  $ ]~use beautox, industriox.</t>
  </si>
  <si>
    <t>BARYTA MURIATICA  | Used with the organic problems of aging or dwarfism, feels like bad mother.</t>
  </si>
  <si>
    <t>BITHIONOL | Chemical used in germicides, for colon (bowel, intestine) treatments, halogenated bisphenol, use Chemex N. 608, microform. ]</t>
  </si>
  <si>
    <t>BENZEDRINE | Synthetic stimulant, ids toxicity or allergy.~ALO addiction</t>
  </si>
  <si>
    <t>DILANTIN | Drug used to control seizures, sedative drug reacting on all major nerves, ids nerve disorders.  N isode $  ]~ALO</t>
  </si>
  <si>
    <t>DMSA MERCURY | Chemical used to chelate out mercury, ids mercury toxicity, can cause mercury toxicity.~metals, onco</t>
  </si>
  <si>
    <t>2.4.D | Synthetic form of lubricant, industial toxin in Industriox N. 612, ids joint diseases.  ]</t>
  </si>
  <si>
    <t>DIAZEPAM | Snythetic chemical, sedative and antistress (antineurotic)~ ALO.</t>
  </si>
  <si>
    <t>DICHLORO CHEMICALS | Used in paints, cosmetics, medicines, industry effect nerves and tissues, use Industriox N. 612.  ]~beautox</t>
  </si>
  <si>
    <t>DIMETHYL CHEMICALS | Used in cosmetics, medicines, insecticides, paints, plastics, use Industriox N. 612.  ]~beautox</t>
  </si>
  <si>
    <t>DIMETHYLBERYLIIUM | Form of beryllium, ids past toxic exposure unhealed, emotional fear of loss.~hgdc</t>
  </si>
  <si>
    <t>ETHER | Used in industry for paints, cosmetics, etc., ids toxic exposure, emotionally unable to deal with pain.~beautox, industriox</t>
  </si>
  <si>
    <t>ENDORPHINS-L | Excessive pain, inability to deal with emotional or physical pain.~hgdc</t>
  </si>
  <si>
    <t>ESTERS | Collection of chemicals used in food additives and colorings, ids toxicity, phenol.</t>
  </si>
  <si>
    <t>ESTRADIOLTBENZOATE | Type of synthetic chemical related to estrogen, ids toxic reaction unhealed.</t>
  </si>
  <si>
    <t>ETHYLENE OXIDE | Toxic chemical used in cleaning or sterilization in hospitals, ids toxic exposure.</t>
  </si>
  <si>
    <t>EPHEDRINE | Chemical like adrenaline, forbidden in sport competition, ids hypoadrenia.~ ALO  used in street drug combos like speed, crack, crystal meth, addiction, over the counter medications.</t>
  </si>
  <si>
    <t>ESTRONE | Female sex hormone, ids female disorders, phenol.~feminine,</t>
  </si>
  <si>
    <t>ERUSTCATOR | Chemical used in rust dissolving, ids toxic exposure unhealed.</t>
  </si>
  <si>
    <t>ETHYL ISOTHIOCYANATE | Chemical used in insecticides and industry, use Addex N. 601.  ]~weight</t>
  </si>
  <si>
    <t>ETHYL IODINE | Used in medicines, insecticides and cosmetics, ids toxicity, use Industriox N. 612.  ]~weight</t>
  </si>
  <si>
    <t>ETHYL TRICHLOROSILANE | Used in insecticides, cosmetics, industry, use Industriox N. 612, Envirox N. 1276 or N. 610, Beautox N. 607. ]~weight</t>
  </si>
  <si>
    <t>ETHYL MERCAPTAN | Aromatic chemical that causes RNA to unwind, in gross amounts reorganizes RNA at 6x+.</t>
  </si>
  <si>
    <t>CARBONIC ANHYDRASE | Enzyme used in oxidation and acid bufferring, ids acid or oxygen disease.</t>
  </si>
  <si>
    <t>LECITHINASE | Enzyme that regulates lecithin in the brain, ids glia cell disturbance in brain.</t>
  </si>
  <si>
    <t>COLLAGENASE | Enzyme that regulates collagen, ids premature aging of skin.</t>
  </si>
  <si>
    <t>DNA LIGASE | Enzyme that regulates DNA utilization, ids metabolic disease or aging.</t>
  </si>
  <si>
    <t>ERYTHROPOIETIN | Enzyme used in red blood cell production, ids anemia.</t>
  </si>
  <si>
    <t>ATPASE (ADENOSINE TRIPHOSPHATE) | Enzyme that regulates the energy molecule of ATP, ids energy dysfunction.  ]</t>
  </si>
  <si>
    <t>GLUCOSIDASE | Enzyme for sugar metabolism, ids sugar regulation disease such as hypoglycemia, etc.</t>
  </si>
  <si>
    <t>PEROXIDASE | Enzyme for peroxide regulation, rich in pears and horseradish, ids cancer risk.~onco</t>
  </si>
  <si>
    <t>GLYCOGEN | Energy stored in liver and muscles, glycogenlysis converts to glucose when needed.  ]</t>
  </si>
  <si>
    <t>HISTAMINASE | Enzyme for histamine regulation, ids excess redness and histamine build up.~allergy</t>
  </si>
  <si>
    <t>LIPOXIDASE | Enzyme for lipid oxidation, ids lipid disease or lack of oxidation.</t>
  </si>
  <si>
    <t>SUCRASE | Enzyme for sugar, indicates blood sugar problems, cataract eye disorders, or muscle problem. ]</t>
  </si>
  <si>
    <t>MYOKINASE | Enzyme involved in muscular action, ids muscle disease or muscle pain.</t>
  </si>
  <si>
    <t>L-ASPARTIC ACID | Used in nutrasweet manufacture, can cause headaches and nerve disease.  $ ]~aspartame</t>
  </si>
  <si>
    <t>HISTIDASE | Enzyme involved in anti-inflammation, ids inflammation covert if not obvious or liver disease.</t>
  </si>
  <si>
    <t>HYDROXYPYRUVATE REDUCTASE | Enzyme involved in carbohydrate utilization, ids vitamin B dysfunction or deficiency.  ]</t>
  </si>
  <si>
    <t>SECRETIN | Collection of digestive enzymes, ids thinking disorders, digestive or inflammatory.</t>
  </si>
  <si>
    <t>GLUCOSE DEHYDROGENASE | Enzyme involved with sugar metabolism, ids sugar regulation disease.</t>
  </si>
  <si>
    <t>MYLEOPEROXIDASE | Enzyme made in spleen for fungal defense, identifies fungal infection.  ^  ]</t>
  </si>
  <si>
    <t>ADENOSINE-5-DIPHOSPHATE - ADP | Precursor of ATP, ids energy disease or vitamin deficiency  ]</t>
  </si>
  <si>
    <t>CATALASE | Enzyme that regulates free radicals, ids excess free radicals or cancer risk.~onco</t>
  </si>
  <si>
    <t>DNA ASE | Enzyme for DNA regulation, ids metabolic disease.</t>
  </si>
  <si>
    <t>CHOLESTEROL OXIDASE | Enzyme used in cholesterol conversion to hormones, ids cholesterol disease.</t>
  </si>
  <si>
    <t>GLUCOKINASE | Enzyme used in glucose regulation, ids sugar regulation disease.</t>
  </si>
  <si>
    <t>STILLINGEA | Yaw root, Queen's delight, for syphilis of long bones, ostitis (bone inflammation), &gt; night, &gt; damp. ]</t>
  </si>
  <si>
    <t>COENZYME A DEHYDROGENASE | Enzyme in regulation of CO enzyme A, ids hypoadrenia and brain fatigue.  ]</t>
  </si>
  <si>
    <t>GRATIOLA | Hedge hyssop, for gushing diarrhea (bowel, colon, intestine), cold abdomen, fatigue of mineral deficiency, self anger.  ]</t>
  </si>
  <si>
    <t>GABASE | Enzyme that regulates GABA which is an electrical stabilizer of the brain.</t>
  </si>
  <si>
    <t>VANILLYLMANDELIC ACID DEHYDROGENASE | Can't control depression or happiness.</t>
  </si>
  <si>
    <t>FISH OIL-A2 | Can id excess cholesterol and triglycerides, also ids blocked arteries.  ] ~ BTO: avoid</t>
  </si>
  <si>
    <t>VITAMIN B 17 VITAMIN LAETRILE | Can id oxygen deficiency, degenerative risk.  ]~ onco</t>
  </si>
  <si>
    <t>THYROXINE | Major thyroid hormone responsible for metabolism and weight management.</t>
  </si>
  <si>
    <t>PARATHYROID HORMONE | Hormone that removes calcium from bones or cells, ids calcium disease.</t>
  </si>
  <si>
    <t>LEUTINIZING RELEASING HORMONE | Can't control feminine characteristics or actions.</t>
  </si>
  <si>
    <t>LEUTINIZING HORMONE | Can't control feminine characteristics or actions.</t>
  </si>
  <si>
    <t>VITAMIN B14 BETAINE | Stomach regulator, can id stress effects on stomach, ulcer or neuritis (nerve inflammation). $ ]</t>
  </si>
  <si>
    <t>VITAMIN B13 CHOLINE | Liver regulator and cholinergic regulator.</t>
  </si>
  <si>
    <t>VITAMIN B8 COENZYME A | Key component of energy system, do not overdose but supplement.</t>
  </si>
  <si>
    <t>NERVE GROWTH FACTOR | Hormone for nerve growth found in snake venom, ids nerve disease.  N sarcode $ ]</t>
  </si>
  <si>
    <t>VITAMIN D3 ERGOCALCIFEROL | Used to regulate calcium, ids deficiency of sunshine or nutrients.  ]</t>
  </si>
  <si>
    <t>VITAMIN D2 CHOLECALCIFEROL | Used in regulation of internal calcium, ids sunshine deficiency.  ]</t>
  </si>
  <si>
    <t>VITAMIN D1 | Used in internal regulation of calcium, ids lack of sunshine.  ]</t>
  </si>
  <si>
    <t>KETOSTEROIDS | Kidney steroids for auto inflammation control, shows adrenal and kidney disorder.</t>
  </si>
  <si>
    <t>TESTOSTERONE | Male sex hormone, ids deficiency or excess, treat liver.  ]</t>
  </si>
  <si>
    <t>VITAMIN B16 OXYTHIAMINE HCL | Oxygenated B1, used in oxygenation control~ g vitamin</t>
  </si>
  <si>
    <t>VITAMIN B19 FLAVIN MONONUCLEOTIDE | B vitamin for oxygenation, ids weak oxygenation.  ]~ g vitamin</t>
  </si>
  <si>
    <t>VITAMIN B18 FAD | Used in oxygenation of brain, ids weak oxygen of brain.~ g vitamin</t>
  </si>
  <si>
    <t>VITAMIN B20 CARNITINE | Used in oxygenation of the heart muscle and other striated muscles.~g vitamin</t>
  </si>
  <si>
    <t>ANTIDIURETIC HORMONE | Found in anterior pituitary, controls mineral and water in the body.  kidney, bladder, ureter, urethra.  ]</t>
  </si>
  <si>
    <t>POTASSIUM NITRATE | Used as a preservative and to lower sex drive, ids exposure, mineral.</t>
  </si>
  <si>
    <t>GLUTAMINE | Used in food additives and supplies energy to the brain, ids deficiency or blood brain dysfunction.  ]</t>
  </si>
  <si>
    <t>NUTRA SWEET (ALR) | Synthetic sweetner that can attack nerves, ids intolerance or allergy.~aspartame</t>
  </si>
  <si>
    <t>PANTOTHENIC ACID-B5 | Key vitamin for energy and metabolism.</t>
  </si>
  <si>
    <t>PANGAMIC ACID-B15 | Methyl donor important for oxygenation.~g vitamin</t>
  </si>
  <si>
    <t>JABORANDI | Excess sweat, perspiration, redness, diaphoresis from hypoglycemia or liver disorder. \</t>
  </si>
  <si>
    <t>AMELOPSIS QUIN | Emotional inability to express inner feelings. \~ hgdc</t>
  </si>
  <si>
    <t>STROPHANTHUS HISP | Emotional or physical aging prematurely.</t>
  </si>
  <si>
    <t>SAMBUCUS CANADENSIS | Type of coffee bean stimulates T-cells, emotional excessive control.</t>
  </si>
  <si>
    <t>PTELEA TRIFOLIATA | (Water ash, hop tree) Indigestion, liver lung congestion, mental confusion, forgetful.</t>
  </si>
  <si>
    <t>WARFARIN | Phenol used to thin blood, suspect cholesterol and blood problems.</t>
  </si>
  <si>
    <t>ZANTAC | Popular medication for blocking Hcl production of stomach, ids intolerance or toxic effects~ (ALO)</t>
  </si>
  <si>
    <t>DEGEX and DEGEX LIQ. | Can id cancer risk, or degenerative tissue, confirm diagnosis.~onco</t>
  </si>
  <si>
    <t>XENOPSIN | Opsonization compound from external source, ids improper opsonization, phenol, use legumes.</t>
  </si>
  <si>
    <t>XYLENE | Compounds from distilation of oil / coal, used in high octane gas, solvents, polyester resins.</t>
  </si>
  <si>
    <t>DIETHYLSTILBESTEROL | Synthetic form of estrogen used in 50s, caused cancer in female children in the U.S.A.~onco, weight, mood</t>
  </si>
  <si>
    <t>STIBIUM | (Mental form of antimony tart) Fretful, peevish, white tongue, cross, sulky, sad, talks to self.</t>
  </si>
  <si>
    <t>ZINC | Tonic for nerves, twitching of muscles, &gt; wine, crawling skin, hypersensitive skin senses.</t>
  </si>
  <si>
    <t>ZINC CHLORIDE | Forgets accomplishments of today, despondent, sullen,offended easily, &gt; work.</t>
  </si>
  <si>
    <t>BLACK SPIDER VENOM | Lowered coagulation, muscle tightness, chest is center of pains and symptoms.</t>
  </si>
  <si>
    <t>ACANTHOSIS ANTARCTICUS VENOM DEATH ADDER | Remedy for fear of death and unconscious mind of self.~ hgdc transitions</t>
  </si>
  <si>
    <t>AGKISTRODON PISCIVORUS LEUKOSTOMA VENOM COTTONMOUTH WATER MOCCASIN | For arterial blockage.</t>
  </si>
  <si>
    <t>AGKISTRODON RHODOSTOMA VENOM MALAYAN PIT VIPER | Remedy for thrombosis in circulation.</t>
  </si>
  <si>
    <t>BOTHROPS ALTERNATA VENOM URUTU | Remedy for blood toxicities, lymph congestion.</t>
  </si>
  <si>
    <t>BUFO ARENARUM VENOM COLORADO RIVER TOAD | Epilepsy, impotence, fright, menses, lymph.~masculine, feminine,</t>
  </si>
  <si>
    <t>BUTHUS TAMULUS VENOM SCORPION | Remedy for muscle dysfunction and tired nerves.</t>
  </si>
  <si>
    <t>MICRURUS FULVIUS VENOM CORAL SNAKE | Nerval remedy for lack of nerve activity or growth.</t>
  </si>
  <si>
    <t>CROTALUS HORRIDUS VENOM RATTLE SNAKE | Heartbeat &amp; respiration speeded, destruction of blood, yellow fever.</t>
  </si>
  <si>
    <t>CROTALUS SCUTULATUS VENOM RATTLE SNAKE | Abscess bad effects of vacination tetanus, whooping cough (lung).  ]</t>
  </si>
  <si>
    <t>DIADEMA ANTILLARUM VENOM SEA URCHIN | Skin remedy for spot irritations.</t>
  </si>
  <si>
    <t>ECHIS CARINATUS VENOM SAW SCALED VIPER | Remedy for circulation and lymph weakness, claustrophobia.</t>
  </si>
  <si>
    <t>NOTECHIS SCUTATUS VENOM TIGER SNAKE | Fear remedy of hidden and known fears.~hgdc</t>
  </si>
  <si>
    <t>PSEUDECHIS AUSTRALIS VENOM BLACK SNAKE | Nerval and circulatory remedy for the timid and fearful.~hgdc</t>
  </si>
  <si>
    <t>NAJA NAJA VENOM COBRA | Asthma (lung), angina (heart), spasmodic jaundice (liver), pericarditis degeneration.  ]~onco</t>
  </si>
  <si>
    <t>OPHIOPHAGUS HANNAH VENOM KING COBRA | Tissue decay and degeneration, use Degex.~onco</t>
  </si>
  <si>
    <t>LACTRODECTUS MACTANS VENOM BLACK WIDOW | Extreme pain everywhere without relief, nerval irritation.</t>
  </si>
  <si>
    <t>DENDROSPIS POLYLEPIS VENOM BLACK MAMBA | Nerval deterioration, decay of tissues of nerves &amp; immune system.</t>
  </si>
  <si>
    <t>NAJA NIGRICOLLIS CRAWSHAWII VENOM SPITTING COBRA | Neuralgia, suicidal insanity, sad, serious, broods.</t>
  </si>
  <si>
    <t>SCORPION VENOM | Tissue descomposition, nerval irritation, paralysis, emotional stagnation.</t>
  </si>
  <si>
    <t>ENHYDRINA SCHISTOSA VENOM SEA SNAKE | Affects blood and nerves, irregularity of function from trauma.</t>
  </si>
  <si>
    <t>LACHESIS MUTUS VENOM BUSHMASTER | Blue skin, blood descomposition, tissue degeneration, lost in time, ridiculous.</t>
  </si>
  <si>
    <t>BUNGARUS FASCIATUS VENOM KRAIT SNAKE | Progressive weakness and deterioration of condition, lost.</t>
  </si>
  <si>
    <t>VESPA WASP VENOM (ALR) | Swelling of local tissues and stinging pain, ids local non infective inflammation.</t>
  </si>
  <si>
    <t>ASPERGILLUS FUMIGATUS (ALR) | Can id systemic fungus or fungal immune weakness. ^</t>
  </si>
  <si>
    <t>ASPERGILLUS FLAVUS (ALR) | Can id systemic fungus or fungal immune weakness. ^</t>
  </si>
  <si>
    <t>ASPERGILLUS GLAUCUS (ALR) | Can id systemic fungus or fungal immune weakness. ^</t>
  </si>
  <si>
    <t>ASPERGILLUS NIDULANS (ALR) | Can id systemic fungus or fungal immune weakness. ^</t>
  </si>
  <si>
    <t>ASPERGILLUS NIGER (ALR) | Can id systemic fungus or fungal immune weakness. ^</t>
  </si>
  <si>
    <t>APPLE (ALR) | Food for roughage, gallbladder, liver, intestines (bowel, colon) , emotional susceptablity to temptation.  ]~neutral for all b. types, type O: avoid apple juice or cider.</t>
  </si>
  <si>
    <t>APPLE JUICE | Food for roughage, gallbladder, liver, intestines (bowel, colon), emotional susceptablity to temptation.  ]~BTO: avoid</t>
  </si>
  <si>
    <t>APPLE SEEDS (ALR) | Contains malonic acid to dissolve cholesterol and gallstones. ]</t>
  </si>
  <si>
    <t>ANIMAL EPITHELIA (ALR) | Can id conflict fear of being hurt or left.~hgdc hgdre</t>
  </si>
  <si>
    <t>ALLSPICE (ALR) | Ids sensitivity or toxic reaction, emotional fear of stimulation.~BTB: avoid BT-AB: avoid, neutral for other B. types</t>
  </si>
  <si>
    <t>ANGORA GOAT &amp; MOHAIR (ALR) | Can id conflict fear of being hurt or left.~hgdc hgdre</t>
  </si>
  <si>
    <t>ANT VENOM (ALR) | Contains malic acid, ids skin irritation and itching.</t>
  </si>
  <si>
    <t>ANIMAL EPITHELLIA - HORSE (ALR) | Can id conflict fear of being hurt or left.~hgdc hgdre</t>
  </si>
  <si>
    <t>ANIMAL EPITHELIA - CATTLE (ALR) | Can id conflict fear of being hurt or left.~hgdc hgdre</t>
  </si>
  <si>
    <t>ANIMAL EPTIHELIA - DOG (ALR) | Can id conflict fear of being hurt or left.~hgdc hgdre</t>
  </si>
  <si>
    <t>ANIMAL EPTIHELIA - CAT (ALR) | Can id conflict fear of being hurt or left.~hgdc hgdre</t>
  </si>
  <si>
    <t>ARTICHOKE (ALR) | Allergic reaction or sensitivity, emotional fear of exploration of self.~hgdc BTO: beneficial BTA: beneficial BTB: avoid BT-AB: avoid</t>
  </si>
  <si>
    <t>ASPARAGUS (ALR) | Allergic reaction, enlarged prostate, cystitis, catarrh of the neck of the bladder.</t>
  </si>
  <si>
    <t>GRASS, ALFALFA (ALR) | Allergy sensitivity or toxic reaction avoid and desensitize.~sprouts: BTO: avoid BTB: beneficial BT-AB: beneficial</t>
  </si>
  <si>
    <t>ASPHALT (ALR) | Allergic reaction, environmental toxicity, use Envirox N. 1276 or N. 610, lethargy, liver &amp; kidney (bladder, urethra, ureter) toxic.  ]</t>
  </si>
  <si>
    <t>ASH - BITTER (ALR) | Can id emotional problems with forgiveness.~hgdc</t>
  </si>
  <si>
    <t>ANISE (ALR) | Allergy, emotional excess sweetness, unrealistic dreams.~BTB: avoid BT-AB: avoid</t>
  </si>
  <si>
    <t>AVOCADO (ALR) | Allergy or emotional excesses and clinging to past values.~BTO: avoid BTB: avoid BT-AB: avoid, neutral for other b. types</t>
  </si>
  <si>
    <t>ASPEN (ALR) | Vague fears of unknown origin, anxiety, apprehension.</t>
  </si>
  <si>
    <t>BEETS (ALR) | Allergy, antiaging food, can id premature aging.~BTB: beneficial BT-AB: beneficial, neutral for other b. types</t>
  </si>
  <si>
    <t>BARLEY (ALR) | Alkaline food for excess acidity, helpul for digestion, demulcent, softens tissues.~BTO: occasional, neutral for other b. types.</t>
  </si>
  <si>
    <t>BLACK TURTLE BEAN (ALR) | Lectin for treating blood coagulation disease, thickens blood.</t>
  </si>
  <si>
    <t>BOYSENBERRY (ALR) | Slow metabolism, weak kidneys, brain fatigue, remedy for bewildered mind.~BTA: beneficial</t>
  </si>
  <si>
    <t>BLACK PEPPER (ALR) | Rich in chromium and selenium, ids sugar imbalance, hypoglycemia.~ do ind. reaction because: BTO: avoid, BTA: avoid, BTB: avoid, BT-AB: avoid for all</t>
  </si>
  <si>
    <t>BREWERS YEAST  (ALR) | Contains lots of vitamins B.</t>
  </si>
  <si>
    <t>BAKER'S YEAST (ALR) | Contains lots of vitamins B.</t>
  </si>
  <si>
    <t>BEER (ALR) | Nausea, hangover headache, drowsy during the day, uretha burning, slow pulse, perspiration.~BTA: avoid, neutral for other b. types</t>
  </si>
  <si>
    <t>BANANA (ALR) | Good for TMJ disturbances, can id TMJ disturbance or tension.~BTO: neutral/beneficial, BTA: avoid, BTB: avoid, BT-AB: avoid.</t>
  </si>
  <si>
    <t>BEAN MIX (ALR) | Good for sulphur types and for allergic and immune sensitive patients.~see individual beans for b. types.</t>
  </si>
  <si>
    <t>BLACKEYED PEA (ALR) | Good for stimulating the immune system.~ BTO: beneficial, BTA: beneficial, BTB: avoid, BT-AB: avoid.</t>
  </si>
  <si>
    <t>BRUSSEL SPROUTS (ALR) Good for roughage and fiber, emotional remedy for false pride.~BTO: avoid, neutral for other b. types.</t>
  </si>
  <si>
    <t>BROCCOLI (ALR) | Good  for cancer risks and weak systems.~onco, good detoxifier of radiation, BTO: beneficial, BTA: beneficial, BTB: beneficial, BT-AB: beneficial for all.</t>
  </si>
  <si>
    <t>BLACKBERRY - RUBUS (ALR) | Infant diarrhea (bowel, colon, intestine), watery or clay-colored stools, food for degeneration of liver. ]~BTO: avoid, BTA: beneficial</t>
  </si>
  <si>
    <t>BORAX (ALR) | Dread of downward motion, glandular disorder, salivation, vomiting, colic (bowel, colon, intestine), albuminuria, delirium, epilepsy.  ]</t>
  </si>
  <si>
    <t>BIRCH MIX (ALR) | Intolerance, criticism, passing, judgemental.  ]</t>
  </si>
  <si>
    <t>CATTLE (ALR) | Allergy sensitivity or toxic reaction, avoid and desensitize.</t>
  </si>
  <si>
    <t>CHEDDAR MIX (ALR) | Sensitivity, emotional link to anger at tradition.~BTO: avoid, BTA: avoid, dairy.</t>
  </si>
  <si>
    <t>CHOCOLATE (ALR) | Irritates all women's conditions, love frustration.~neutral for all b. types, do ind. reactions always.</t>
  </si>
  <si>
    <t>CLAY (ALR) | Allergy sensitivity or toxic reaction avoid and desensitize.</t>
  </si>
  <si>
    <t>CHALK DUST (ALR) | Allergy sensitivity or toxic reaction, avoid and desensitize.</t>
  </si>
  <si>
    <t>CAROB (ALR) | Allergy or sensitivity, can id emotional clinging to weakness, remedy for muscle exhaustion.~BTO: beneficial</t>
  </si>
  <si>
    <t>CHICKEN (ALR) | Scratching from emotional cause, fear of poverty and failure.~ BTA: occasional, BTB: avoid, BT-AB: avoid.</t>
  </si>
  <si>
    <t>COTTON SEED (ALR) | Cheap oil in many foods, remedy for self destruction.</t>
  </si>
  <si>
    <t>CABBAGE (ALR) | Remedy for ulcers and skin lesions and burns.~BTO: avoid, BTA: avoid but juice is okay for BTA, BTB and BT-AB (not for bto).</t>
  </si>
  <si>
    <t>COD (ALR) | Allergy or sensitivity, can id excess cholesterol or triglycerides.</t>
  </si>
  <si>
    <t>CUCUMBER (ALR) | Emotional remedy for sexual frustration.</t>
  </si>
  <si>
    <t>COTTON WOOD (ALR) | Allergy to the pollen or sensitivity to the chemicals within, for delusions of grandeur.</t>
  </si>
  <si>
    <t>CRANBERRY (ALR) | Emotional concerns of loss of grounding in life.~BTA: beneficial</t>
  </si>
  <si>
    <t>CANTALOUPE (ALR) | Allergy or sensitivity, fear of loss of face or public speaking.~BTO: avoid, BTA: avoid, neutral for other b. types</t>
  </si>
  <si>
    <t>CORN (ALR) | Excess can cause dementia and aberrant thoughts.~BTO: avoid, BTB: avoid, BT-AB: avoid, neutral for A.</t>
  </si>
  <si>
    <t>CAT HAIR (ALR) | Allergy sensitivity or toxic reaction avoid and desensitize.</t>
  </si>
  <si>
    <t>COFFEE (ALR) | Can id with nerval disease stress and insomnia, asthma (lung) remedy.  ]~ anxiety, BTO: avoid,In SMALL amounts for following b. types: BTA: beneficial,BTB: beneficial, BT-AB: beneficial</t>
  </si>
  <si>
    <t>CELERY (ALR) | Can id obesity and lack of fiber in diet.~ BTA: beneficial</t>
  </si>
  <si>
    <t>CAULIFLOWER (ALR) | Good  for degeneration diseases, intestine (bowel, colon, intestine), stomach, emotional remedy for conceit. ]~BTO: avoid, BTB: beneficial, BT-AB: beneficial (neutral for A.)</t>
  </si>
  <si>
    <t>CARROT (ALR) | Excellent food for cancer risks, emotional remedy for long term regrets.~BTA: beneficial, neutral for other blood types, but juice is beneficial for BTB and BT-AB as well.</t>
  </si>
  <si>
    <t>CYPRESS (ALR) | Allergy or sensitivity to the pollen, emotional remedy for nerves, excess coffee use.</t>
  </si>
  <si>
    <t>DOCK SORREL (ALR) | Allergy or sensivitiy to this weed pollen, emotional treatment for fear.</t>
  </si>
  <si>
    <t>DUST MIX - RUG (ALR) | Human skin makes up 50% of the dust in the house, allergy can produce sterility.~fertility</t>
  </si>
  <si>
    <t>DUST MIX - MATTRESS | Human skin makes up 50% of the dust in the house, allergy can produce sterility.~fertility</t>
  </si>
  <si>
    <t>DUST MIX - HOUSE (ALR) | Human skin makes up 50% of the dust in the house, allergy can produce sterility.~fertility</t>
  </si>
  <si>
    <t>DUST MIX - UPHOLSTERY (ALR) | Human skin makes up 50% of the dust in the house, allergy can produce sterility.~fertility</t>
  </si>
  <si>
    <t>DATES (ALR) | Allergy or sensitivity, cure for blood sugar disability from processed sugar. ~ neutral for all b. types</t>
  </si>
  <si>
    <t>DILL SEED (ALR) | Allergy or sensitivity, remedy for sour attitude towards life.~hgdc, neutral for all b. types.</t>
  </si>
  <si>
    <t>ELM MIX (ALR) | Occasional feelings of inadequacy, exhaustion from trying for perfection.~hgdc</t>
  </si>
  <si>
    <t>EGGPLANT (ALR) | Allergy or sensitivity, remedy for self-aggrandizement, conciet.~aubergine, BTO: avoid, BTA: avoid, BTB: beneficial, BT-AB: beneficial.</t>
  </si>
  <si>
    <t>EASTERN OAK (ALR) | Sensitivity to the pollen, emotional link to hardness of heart.</t>
  </si>
  <si>
    <t>EGGWHITE - CHICKEN (ALR) | Can indicate albumen def., emotional remedy for guilt.~ BTO: occasional, BTA: occasional/ neutral, BTB: beneficial, BT-AB: beneficial</t>
  </si>
  <si>
    <t>FIG (ALR) | Ids emotional concern over parental loss, good food.~BTO: beneficial, BTA: beneficial, BTB: beneficial, BT-AB: beneficial for all.</t>
  </si>
  <si>
    <t>FILBERT (ALR) | Allergy or sensitivity, remedy for friendship repair, fear of heart attack.~neutral for all b. types</t>
  </si>
  <si>
    <t>FLOWER POLLEN (ALR) | Allergy sensitivity or toxic reaction, avoid and desensitize.</t>
  </si>
  <si>
    <t>FEATHER CHICKEN (ALR) | Allergy sensitivity or toxic reaction, avoid and desensitize.</t>
  </si>
  <si>
    <t>FEATHER GOOSE (ALR) | Allergy sensitivity or toxic reaction, avoid and desensitize.</t>
  </si>
  <si>
    <t>FEATHER DUCK (ALR) | Allergy sensitivity or toxic reaction, avoid and desensitize.</t>
  </si>
  <si>
    <t>GREEN OLIVE (ALR) | Allergy or sensitivity, mild aphrodeisiac, remedy for emotional fatigue. ~ neutral for all b. types.</t>
  </si>
  <si>
    <t>GREEN PEPPER (ALR) | Good for vitamin C def., emotional remedy for anxiety.~BTA: avoid, BTB: avoid, BT-AB: avoid. neutral for O.</t>
  </si>
  <si>
    <t>GRAIN MILL DUST - WHEAT (ALR) | Allergy sensitivity or toxic reaction, avoid and desensitize.~ check other wheat items for b. types</t>
  </si>
  <si>
    <t>GRAIN MILL DUST - CORN (ALR) | Allergy sensitivity or toxic reaction, avoid and desensitize.~check other corn items for b. types.</t>
  </si>
  <si>
    <t>GARLIC (ALR) | For infections, circulation, heart, asthma (lung), varicoses (veins), headaches, blood pressure.  ]~good food,BTO: beneficial,BTA: beneficial, BTB: beneficial, BT-AB: beneficial for all</t>
  </si>
  <si>
    <t>GRASS, RED TOP (ALR) | Allergy sensitivity or toxic reaction, avoid and desensitize.</t>
  </si>
  <si>
    <t>GRASS, RED CLOVER (ALR) | Allergy sensitivity or toxic reaction, avoid and desensitize.</t>
  </si>
  <si>
    <t>GRASS, GOLDEN ROD (ALR) | Allergy sensitivity or toxic reaction, avoid and desensitize.</t>
  </si>
  <si>
    <t>GRASS, KENTUCKY BLUE (ALR) | Allergy sensitivity or toxic reaction, avoid and desensitize.</t>
  </si>
  <si>
    <t>GRASS, SWEET VERNAL (ALR) | Allergy sensitivity or toxic reaction, avoid and desensitize.</t>
  </si>
  <si>
    <t>GRASS, MEADOW FESCUE (ALR) | Allergy sensitivity or toxic reaction, avoid and desensitize.</t>
  </si>
  <si>
    <t>GRASS, PERENNIAL RYE (ALR) | Allergy sensitivity or toxic reaction, avoid and desensitize.</t>
  </si>
  <si>
    <t>GRASS, ORCHARD (ALR) | Allergy sensitivity or toxic reaction, avoid and desensitize.</t>
  </si>
  <si>
    <t>GRASS, TIMOTHY (ALR) | Allergy sensitivity or toxic reaction, avoid and desensitize.  ]</t>
  </si>
  <si>
    <t>GRASS MIX (ALR) | Allergy sensitivity or toxic reaction, avoid and desensitize.</t>
  </si>
  <si>
    <t>GLUTIN (ALR) | Can indicate glutin sensitivity of sprue, or allergy to grains or peanuts.~BTO: avoid</t>
  </si>
  <si>
    <t>GELATIN (ALR) | Allergy or sensitivity, can id protein imbalance. ~ BTA: avoid, BTB: avoid, BT-AB: avoid</t>
  </si>
  <si>
    <t>GRAIN MILL DUST-OAT (ALR) | Allergy sensitivity or toxic reaction, avoid and desensitize.</t>
  </si>
  <si>
    <t>GRAIN MILL DUST - BARLEY (ALR) | Allergy sensitivity or toxic reaction, avoid and desensitize.</t>
  </si>
  <si>
    <t>GRAPES - RED &amp; WHITE (ALR) | Can also id blood toxicity.~ BTB: beneficial, BT-AB: beneficial (neutral for other b. types) good food.</t>
  </si>
  <si>
    <t>GARBANZO BEAN (ALR) | Good for sulphur types and for allergic and immune sensitive patients.~ BTO: occasional, BTA: avoid, BTB: avoid, BT-AB: avoid.</t>
  </si>
  <si>
    <t>GREAT NORTHERN BEANS (ALR) | allergy or sensitivity ~ BTO: occasional, neutral for all other b. types.</t>
  </si>
  <si>
    <t>HICKORY MIX (ALR) | Sensitivity to pollen, emotional remedy for despondency.</t>
  </si>
  <si>
    <t>HONEY (ALR) | Allergy or sensitivity, destroys bowel (colon, intestine) flora, do not use with infants.  ]</t>
  </si>
  <si>
    <t>HAM (ALR) | Allergy or sensitivity, can indicate parasites from exposure. * ]~pork, BTO: avoid, BTA: avoid, BTB: avoid, BT-AB: avoid for all.</t>
  </si>
  <si>
    <t>HONEYDEW MELON (ALR) | Allergy or sensitivity. ~ BTO: avoid, BTA: avoid,</t>
  </si>
  <si>
    <t>JUNIPER (ALR) | Can also id kidney stones (bladder, urethra) or infection.  ]</t>
  </si>
  <si>
    <t>KIWI (ALR) | Allergy or sensitivity, remedy for emotional relationship of symptoms affecting eyes. ~ BTB: beneficial, BT-AB: beneficial</t>
  </si>
  <si>
    <t>KIDNEY BEAN (ALR) | Can id immune weaknes or allergies, stimulates T-cell (thymus) production.  ] ~ BTO: avoid, BTA: avoid, BTB: avoid, BT-AB: avoid for all.</t>
  </si>
  <si>
    <t>KELP IODINE (ALR) | Usually accompanied by small red dots on skin, avoid fish and iodine salt.</t>
  </si>
  <si>
    <t>LETTUCE (ALR) | Sensitivity can id excess testosterone, emotional remedy for sex disorders.~ BTO: beneficial if romaine,BTA: beneficial if romaine but other lettuces are neutral and for other b. types</t>
  </si>
  <si>
    <t>LEMON (ALR) | Allergy or sensitivity, or can id acid alkaline pH imbalance.  ]good liver cleanser~BTA: beneficial, BTB: beneficial, BT-AB: beneficial.(neutral for O.)</t>
  </si>
  <si>
    <t>LIME (ALR) | Indicates citrus sensitivity, remedy for grumpy old men.~neutral for all b. types</t>
  </si>
  <si>
    <t>LUPINE SEED (ALR) | Good for sulphur types and for allergic and immune sensitive patients.</t>
  </si>
  <si>
    <t>LENTIL (ALR) | Provides opsinating compounds for allergy and immune activity~ BTO: avoid, BTA: beneficial, BTB: neutral but green lentils are beneficial,BT-AB: neutral but green lentils are beneficial</t>
  </si>
  <si>
    <t>LEEK (ALR) | Use for digestive disorders.~ BTO: beneficial, BTA: beneficial</t>
  </si>
  <si>
    <t>MILK MIX (ALR) | Sensitivity, can id intolerance of enzymes in liver.~ BTO: avoid, BTA: occasiona, BTB: avoid whole mild, BT-AB: avoid whole milk.</t>
  </si>
  <si>
    <t>LIMA BEAN (ALR) | Good for sulphur types and for allergic and immune sensitive patients.~ BTO: occasional, BTA: avoid, BTB: avoid, BT-AB: avoid (unless for health reasons.)</t>
  </si>
  <si>
    <t>LATEX | Allergy or sensitivity, can id toxic reaction, use Industriox N. 612 and lots of water.  ]~(ALR)</t>
  </si>
  <si>
    <t>MAGNOLIA (ALR) | Good for kidneys, urinary tract (bladder, urethra) involvement, can id kidney stones or calculi.  ]</t>
  </si>
  <si>
    <t>MOSQUITO (ALR) | Almost universal allergen left after insect takes the blood, ids exposure.</t>
  </si>
  <si>
    <t>MILLET (ALR) | Allergy or sensitivity, alkaline forming grain. ~ BTO: occasional, BTB: beneficial, BT-AB: beneficial.</t>
  </si>
  <si>
    <t>MOLD MIX (ALR) | Sensitivity, can id systemic fungus, fungal allergies, can id rejection of humanity.  ^ ]</t>
  </si>
  <si>
    <t>MUSTARD (ALR) | Use for hay fever, coryza, larnyngitis, dry nose, small pox, sweat on upper lip.  #  ] BTA: beneficial</t>
  </si>
  <si>
    <t>MUSHROOM (ALR) | Emotional remedy for employment stress. ~ BTO: avoid domestic, BTA: avoid domestic; abalone/maitiake/oyster/enoke/portobello all neutral; avoid shiitake for all b.types</t>
  </si>
  <si>
    <t>MAPLE MIX  (ALR) | Sensitivity to pollen, emotional link to stagnation of personal growth.</t>
  </si>
  <si>
    <t>MEAT MIX (ALR) | Allergy, sensitivity or just the need to avoid this food for dietary reasons.</t>
  </si>
  <si>
    <t>MULBERRY (ALR) | Sensitivity to pollen, emotional remedy for resistance.</t>
  </si>
  <si>
    <t>CASHEW NUT (ALR) | Sensitivity, can id excess adipose tissue.~BTO: avoid, BTA: avoid.</t>
  </si>
  <si>
    <t>COCONUT (ALR) |Emotional remedy for socially backward irritating clients who can't get it.~do ind. reaction in case needed for healing,otherwise:BTO: avoid, BTA: avoid,BTB: avoid, BT-AB: avoid for all</t>
  </si>
  <si>
    <t>PECAN NUT (ALR) | Allergy or sensitivity, emotional remedy for a broken heart from the past.</t>
  </si>
  <si>
    <t>PEANUT (ALR) | As food it can prevent heart attacks.~ BTO: avoid, BTA: beneficial, BTB: beneficial, BT-AB: beneficial.</t>
  </si>
  <si>
    <t>ALMOND NUT (ALR) | Allergy or sensitivity.~BTO: neutral/beneficial, neutral for all other b. types.</t>
  </si>
  <si>
    <t>NUTMEG (ALR) | Ids with emotional disorders of inability to resolve dreams. ~ BTO: avoid.</t>
  </si>
  <si>
    <t>NAVY BEANS (ALR) | Can identify immune wekness, contains lectins that stimulate the T-cells (thymus).  ] ~ BTO: avoid, BTA: avoid, BTB: beneficial, BT-AB: beneficial.</t>
  </si>
  <si>
    <t>NECTARINE (ALR) | Allergy or sensitivity. ~ neutral for all b. types.</t>
  </si>
  <si>
    <t>BRAZIL NUT (ALR) | Allergy or sensitivity.~BTO: avoid, BTA: avoid, neutral for other b. types.</t>
  </si>
  <si>
    <t>ENGLISH WALNUT (ALR) | Sensitivity to the pollen, emotional link to hardness of heart. ~ BTO: beneficial, BTB: beneficial, BT-AB: beneficial</t>
  </si>
  <si>
    <t>FLAX SEED (ALR) | Can indicate fatty acid def., emotional remedy for fear of pain.~ BTA: beneficial</t>
  </si>
  <si>
    <t>SPINACH (ALR) | Rich in oxalate can cause or aggravate gout or kidney stones.~ BTO: beneficial, BTA: beneficial</t>
  </si>
  <si>
    <t>CHEESE (ALR) | Good  for calcium imbalance, can id protein disease, emotional remedy for anger.</t>
  </si>
  <si>
    <t>ORANGE (ALR) | Citrus allergy, ids adrenal and energy management problems. ~ do ind. reaction, because BTO: avoid, BTA: avoid, BTB: avoid, BT-AB: avoid for all b. types.</t>
  </si>
  <si>
    <t>OLIVE OIL (ALR) | Can id fatty acid def., cholesterol excess, emotional blockage from mother.~ good food, BTO: beneficial, BTA: beneficial, BTB: beneficial, BT-AB: beneficial for all</t>
  </si>
  <si>
    <t>OLIVE - BLACK (ALR) | Can identify sexual weakness or frigidity. ~ BTO: avoid, BTA: avoid, BTB: avoid, BT-AB: avoid, avoid for all.</t>
  </si>
  <si>
    <t>OYSTER SHELL (ALR) | Sensitivity shows cell development disfunction, premature aging, weight gain, laziness.~calcium.</t>
  </si>
  <si>
    <t>ONION (ALR) | Good for supplying sulphur for sulphur types.~ BTO: beneficial, BTA: beneficial</t>
  </si>
  <si>
    <t>PENICILLIUM CHRYSOGENUM (ALR) | Can id systemic fungus or fungal immune weakness. ^</t>
  </si>
  <si>
    <t>PENICILLIUM ROGUEFORTI (ALR) | Can id systemic fungus or fungal immune weakness. ^</t>
  </si>
  <si>
    <t>PENICILLIUM NOTATUER (ALR) | Can id systemic fungus or fungal immune weakness. ^</t>
  </si>
  <si>
    <t>PENICILLIUM DIGITATUM (ALR) | Can id systemic fungus or fungal immune weakness. ^</t>
  </si>
  <si>
    <t>PENICILLIUM CAMEMBERTI (ALR) | Can id systemic fungus or fungal immune weakness. ^~for actual camembert cheese: BTO: avoid, BTA: avoid, BTB: avoid, BT-AB: avoid for all.</t>
  </si>
  <si>
    <t>PUMPKIN SEED OIL (ALR) | Sensitivity shows cell development dysfunction, premature aging.  ]~seeds are BTO: beneficial, BTA: beneficial, BTB: avoid, BT-AB: avoid.</t>
  </si>
  <si>
    <t>PIMENTO (ALR) | Pains on one side of the body or head, body hot or cold. ~ neutral for all b. types.</t>
  </si>
  <si>
    <t>PEAR (ALR) | Allergy or sensitivity.~neutral for all b. types</t>
  </si>
  <si>
    <t>POLLEN ASTER (ALR) | Allergy sensitivity or toxic reaction, avoid and desensitize.</t>
  </si>
  <si>
    <t>POLLEN MARSHELDER (ALR) | Allergy sensitivity or toxic reaction, avoid and desensitize.</t>
  </si>
  <si>
    <t>POLLEN DANDELION (ALR) | Allergy sensitivity or toxic reaction, avoid and desensitize.</t>
  </si>
  <si>
    <t>POLLEN DAISY (ALR) | Allergy sensitivity or toxic reaction, avoid and desensitize.</t>
  </si>
  <si>
    <t>POLLEN HONEYSUCKLE (ALR) | Dwells on thoughts of the past, nostalgia, homesickness.</t>
  </si>
  <si>
    <t>POLLEN CHENOPODIUM (ALR) | Allergy sensitivity or toxic reaction, avoid and desensitize.</t>
  </si>
  <si>
    <t>POLLEN MUG WORT (ALR) | Allergy sensitivity or toxic reaction, avoid and desensitize.</t>
  </si>
  <si>
    <t>POLLEN AMARANTHUS (ALR) | Allergy sensitivity or toxic reaction, avoid and desensitize.</t>
  </si>
  <si>
    <t>POLLEN COCKLEBUR (ALR) | Persistent unwanted thoughts, mental arguements.</t>
  </si>
  <si>
    <t>PARSNIP (ALR) | Allergy or sensitivity, emotional remedy for money frustration.~ hgdp,good food, BTO: beneficial, BTA: beneficial, BTB: beneficial, BT-AB: beneficial for all</t>
  </si>
  <si>
    <t>PINTO BEAN (ALR) | Use to stimulate immune system, emotional remedy for tension. ~ good food, BTO: beneficial, BTA: beneficial, BTB: beneficial, BT-AB: beneficial for all</t>
  </si>
  <si>
    <t>POTATO WHITE (ALR) | Can id hypoglycemia or sugar imbalance. ~ BTO: avoid, BTA: avoid.</t>
  </si>
  <si>
    <t>PEAS (ALR) | Can id allergy or immune weakness, supplies fiber, remedy for fear of unknown.~neutral for all b. types</t>
  </si>
  <si>
    <t>PLUM (ALR) | Can id allergy or intestinal (bowel, colon, intestine) weakness, remedy for constipation, emotional withholding.  ]~BTA: beneficial, neutral for all other b. types.</t>
  </si>
  <si>
    <t>POLYURETHANE (ALR) | Allergy sensitivity or toxic reaction, avoid and desensitize.</t>
  </si>
  <si>
    <t>PINE MIX (ALR) | Allergy to pine trees, acts on mucous membranes, for cough (lung).  ]</t>
  </si>
  <si>
    <t>PINEAPPLE (ALR) | Can id allergy or small intestine (bowel, colon) weakness. ~ BTO: neutral but juice is beneficial, BTA: beneficial, BTB: beneficial, BT-AB: beneficial for all.</t>
  </si>
  <si>
    <t>PUERARIA (ALR) | Can id allergy or small intestine (bowel, colon) weakness.  ]</t>
  </si>
  <si>
    <t>APRICOT (ALR) | Can id allergy or B17 laetril deficiency, helpful for indigestion in children, vomits food. ~ onco,  BTA: beneficial, good potassium source, neutral for other b. types.</t>
  </si>
  <si>
    <t>PEA POD (ALR) | Good for sulphur types and for allergic and immune sensitive patients. ~ good food, neutral for all b. types.</t>
  </si>
  <si>
    <t>PARSLEY (ALR) | For kidneys, supplies many nutrients. ~ BTO: beneficial, BTB: beneficial, BT-AB: beneficial (neutral for A.)</t>
  </si>
  <si>
    <t>QUINCE (ALR) | Sensitivity shows cell development dysfunction, premature aging.  ]</t>
  </si>
  <si>
    <t>QUINOA (ALR) | Sensitivity shows cell development dysfunction, premature aging.  ] ~ BTO: occasional, neutral for all other b. types.</t>
  </si>
  <si>
    <t>PAPRIKA (ALR) | Can id allergy or systemic weakness and chronic fatigue, vitamine C deficiency, potassium deficiency.  ]~neutral for all b. types</t>
  </si>
  <si>
    <t>PUMPKIN (ALR) | Can id allergy or intestinal  (bowel, colon, intestine) parasites, prostatitis (prostate),weak sexual drive.* ]~potassium,BTO: beneficial,BTA: beneficial,BTB:BT-AB: avoid seeds</t>
  </si>
  <si>
    <t>RED PEPPER (ALR) | Purgative, for weak, cold, fat and sluggish. ] ~ BTO: beneficial, BTA: avoid, BTB: avoid, BT-AB: avoid.</t>
  </si>
  <si>
    <t>SHELLFISH CLAM (ALR) | Allergy or sensitivity, emotional sexual insecurity.~BTA: avoid, BTB: avoid, BT-AB: avoid.</t>
  </si>
  <si>
    <t>SHELLFISH SCALLOP (ALR) | Sensitivty, rich in uric acid, can cause or aggravate gout. ~ BTA: avoid, neutral for other b. types</t>
  </si>
  <si>
    <t>SHELLFISH CRAB (ALR) | Sensitivity, emotional sexual insecurity, cholera, colic (bowel, colon, intestine), stroke (brain), skin.  ]~ BTA: avoid, BTB: avoid, BT-AB: avoid, neutral for O.</t>
  </si>
  <si>
    <t>SHELLFISH SHRIMP (ALR) | Allergy or sensitivity, can id gout or iodine deficiency. ~ BTA: avoid, BTB: avoid, BT-AB: avoid, (neutral for O.)</t>
  </si>
  <si>
    <t>RICE (ALR) | Food for fiber, bloating, kidney, and B6 supplement, emotional remedy for fear of unknown.  ] ~ BTO: neutral/beneficial, BTB: beneficial, BT-AB: beneficial, neutral for A.</t>
  </si>
  <si>
    <t>RYE (ALR) | Sensitivity shows cell development dysfunction, premature aging.  ] ~ BTO: occasional, BTA: beneficial, BTB: beneficial, BT-AB: beneficial.</t>
  </si>
  <si>
    <t>SAGE (ALR) | Good for purifying the body of toxins, emotional remedy for releasing possesions.</t>
  </si>
  <si>
    <t>SALMON (ALR) | Good  for the brain and mind, emotional remedy for mental tension.~ BTO: beneficial, BTA: beneficial</t>
  </si>
  <si>
    <t>SCALLIONS (ALR) | Good for supplying sulphur for sulphur types. ~ neutral for all b. types.</t>
  </si>
  <si>
    <t>SESAME OIL (ALR) | Good for nourishing the cells of the body, emotional remedy for closed minds.~ BTA: avoid, BTB: avoid, BT-AB: avoid, (neutral for O.)</t>
  </si>
  <si>
    <t>SUGAR (ALR) | This allergy can be insidious and drive cravings while attacking the organs, addictive.</t>
  </si>
  <si>
    <t>STRAWBERRY (ALR) | Allergy or sensitivity, rich in oxalate, can cause or aggravate gout or kidney stones. ~ BTO: avoid, neutral or unknown for other b. types</t>
  </si>
  <si>
    <t>SUNFLOWER SEEDS (ALR) | Sensitivity shows cell development dysfunction, premature aging.  ] ~ BTB: avoid, BT-AB: avoid, neutral for other b.types</t>
  </si>
  <si>
    <t>SHEEPWOOL (ALR) | Allergy sensitivity or toxic reaction, avoid and desensitize.</t>
  </si>
  <si>
    <t>SOYBEAN (ALR) | Has lectin that stimulates T-cells, can id soy alergy or immune def.~ BTO: occasional, BTA: beneficial,  BTB: beneficial, BT-AB: beneficial</t>
  </si>
  <si>
    <t>SESAME (ALR) | Allergy or emotional inability to resolve past conflicts and enter the future. ~BTB: avoid, BT-AB: avoid, neutral for other b. types</t>
  </si>
  <si>
    <t>SPIDER'S MIX (ALR) | Lowered coagulation, muscle tightness, chest is the center of pains and symptoms.</t>
  </si>
  <si>
    <t>SUPERHEATED VEGETABLE FAT (ALR) | Sensitivity shows cell development dysfunction, premature aging.  ]</t>
  </si>
  <si>
    <t>SWISS CHARD (ALR) | Good for supplying sodium for nat mur types.~ BTO: beneficial, BTA: beneficial</t>
  </si>
  <si>
    <t>TOMATO (ALR) | Sensitivity, hard on small intestine, can irritate hypoglycemia. ~ BTA: avoid</t>
  </si>
  <si>
    <t>TURNIP (ALR) | Emotional remedy for greed and money frustration.~ BTO: beneficial, BTA: beneficial</t>
  </si>
  <si>
    <t>THYME (ALR) | Good for purifying the body of toxins, emotional remedy for releasing possesions. ~ neutral for all b. types</t>
  </si>
  <si>
    <t>TOBACCO (ALR) | Sensitivity, can id toxic build up in lung and body cells~nightshade.</t>
  </si>
  <si>
    <t>BROAD LEAF TREE MIX (ALR) | Allergy sensitivity or toxic reaction, avoid and desensitize.</t>
  </si>
  <si>
    <t>TREE MIX (ALR) | Allergy sensitivity or toxic reaction, avoid and desensitize.</t>
  </si>
  <si>
    <t>VINEGAR (ALR) | Allergy or ids acetylcholine deficiency or autonomic (parasympathetic nerval system) weakness. $ ] ~ BTO: avoid, BTA: avoid, BTB: avoid, BT-AB: avoid for all b. types</t>
  </si>
  <si>
    <t>VEGETABLE OIL (ALR) | Sensitivity shows cell development dysfunction, premature aging.  ]~often a mixture of oils under the generic blanket term "vegetable oil", avoid.</t>
  </si>
  <si>
    <t>WHEAT (ALR) | Allergy sensitivity or toxic reaction, avoid and desensitize~gluten,BTO: avoid, BTA: avoid whole wheat and durum wheat; sprouted wheat: BTA: beneficial, BTB: beneficial,BT-AB: beneficial</t>
  </si>
  <si>
    <t>WEED MIX (ALR) | Allergy sensitivity or toxic reaction, avoid and desensitize.</t>
  </si>
  <si>
    <t>WILD YAM (ALR) | Ids hormone disorder, acts on umbillicus via the nervous system, calls things by wrong name.~feminine.</t>
  </si>
  <si>
    <t>ZUCHINI (ALR) | Allergy or indicates possible parasites, remedy for weak digestion of liver. * ]~ neutral for all b. types</t>
  </si>
  <si>
    <t>ALLERGY MERIDIAN | This acupuncture meridian has shown reactivity, possible blockage.~acumeridian</t>
  </si>
  <si>
    <t>STOMACH MERIDIAN | This acupuncture meridian has shown reactivity, possible blockage.~acumeridian</t>
  </si>
  <si>
    <t>SMALL INTESTINE MERIDIAN | (bowel, colon, intestine) This acupuncture meridian has shown reactivity, possible blockage.  ]~acumeridian</t>
  </si>
  <si>
    <t>P.E.D. MERIDIAN - Degeneration | This acupuncture meridian has shown reactivity, possible blockage.~onco, acumeridian</t>
  </si>
  <si>
    <t>SPLEEN MERDIAN | This acupuncture meridian has shown reactivity, possible blockage.~acumeridian</t>
  </si>
  <si>
    <t>SKIN MERIDIAN | This acupuncture meridian has shown reactivity, possible blockage.~acumeridian</t>
  </si>
  <si>
    <t>PANCREAS MERIDIAN | This acupuncture meridian has shown reactivity, possible blockage.~acumeridian</t>
  </si>
  <si>
    <t>NERVE MERIDIAN | This acupuncture meridian has shown reactivity, possible blockage.~acumeridian</t>
  </si>
  <si>
    <t>LYMPH MERIDIAN | This acupuncture meridian has shown reactivity, possible blockage.~acumeridian</t>
  </si>
  <si>
    <t>LUNG MERIDIAN | This acupuncture meridian has shown reactivity, possible blockage.~acumeridian</t>
  </si>
  <si>
    <t>LARGE INTESTINE MERIDIAN | (bowel, colon, intestine) This acupuncture meridian has shown reactivity, possible blockage.  ]~acumeridian</t>
  </si>
  <si>
    <t>LIVER MERIDIAN | This acupuncture meridian has shown reactivity, possible blockage.~acumeridian</t>
  </si>
  <si>
    <t>KIDNEY MERIDIAN | This acupuncture meridian has shown reactivity, possible blockage.~acumeridian</t>
  </si>
  <si>
    <t>HORMONAL MERIDIAN | This acupuncture meridian has shown reactivity, possible blockage.~acumeridian</t>
  </si>
  <si>
    <t>HEART MERIDIAN | This acupuncture meridian has shown reactivity, possible blockage.~acumeridian</t>
  </si>
  <si>
    <t>GALLBLADDER MERIDIAN | This acupuncture meridian has shown reactivity, possible blockage.~acumeridian</t>
  </si>
  <si>
    <t>FIBROUS MERIDIAN | This acupuncture meridian has shown reactivity, possible blockage.~acumeridian</t>
  </si>
  <si>
    <t>FATTY ACID MERIDIAN | This acupuncture meridian has shown reactivity, possible blockage.~acumeridian</t>
  </si>
  <si>
    <t>CIRCULATION MERIDIAN | This acupuncture meridian has shown reactivity, possible blockage.~acumeridian</t>
  </si>
  <si>
    <t>C.A.D. MERIDIAN (Joint or cartilage degeneration) | This acupuncture meridian has shown reactivity, possible blockage.~acumeridian</t>
  </si>
  <si>
    <t>BLADDER MERIDAN | This acupuncture meridian has shown reactivity, possible blockage.~acumeridian</t>
  </si>
  <si>
    <t>5TH CHAKRA - THROAT | A chakra reacts if it is over sensitive from use or if it ready to open. ]</t>
  </si>
  <si>
    <t>2ND CHAKRA - SACRAL - SPLEEN | A chakra reacts if it is over sensitive from use or if it ready to open. ]</t>
  </si>
  <si>
    <t>3RD CHAKRA - SOLAR PLEXUS - PLEXUS SOLARIS - STOMACH | A chakra reacts if it is over sensitive from use or if it ready to open. ]</t>
  </si>
  <si>
    <t>1ST CHAKRA - ROOT - BASE | A chakra reacts if it is over sensitive from use or if it ready to open. ]</t>
  </si>
  <si>
    <t>4TH CHAKRA - HEART | A chakra reacts if it is over sensitive from use or if it ready to open. ]</t>
  </si>
  <si>
    <t>6TH CHAKRA - THIRD EYE - BROW | A chakra reacts if it is over sensitive from use or if it ready to open. ]</t>
  </si>
  <si>
    <t>7TH CHAKRA - CROWN | A chakra reacts if it is over sensitive from use or if it ready to open. ]</t>
  </si>
  <si>
    <t>BIOLOGICAL AGE 10 | The biological age reaction varies with condition of epithelial tissue presently.</t>
  </si>
  <si>
    <t>BIOLOGICAL AGE 20 | The biological age reaction varies with condition of epithelial tissue presently.</t>
  </si>
  <si>
    <t>BIOLOGICAL AGE 30 | The biological age reaction varies with condition of epithelial tissue presently.</t>
  </si>
  <si>
    <t>BIOLOGICAL AGE 40 | The biological age reaction varies with condition of epithelial tissue presently.</t>
  </si>
  <si>
    <t>BIOLOGICAL AGE 50 | The biological age reaction varies with condition of epithelial tissue presently.</t>
  </si>
  <si>
    <t>BIOLOGICAL AGE 60 | The biological age reaction varies with condition of epithelial tissue presently.</t>
  </si>
  <si>
    <t>BIOLOGICAL AGE 70 | The biological age reaction varies with condition of epithelial tissue presently.</t>
  </si>
  <si>
    <t>BIOLOGICAL AGE 80 | The biological age reaction varies with condition of epithelial tissue presently.</t>
  </si>
  <si>
    <t>BIOLOGICAL AGE 90 | The biological age reaction varies with condition of epithelial tissue presently.</t>
  </si>
  <si>
    <t>BIOLOGICAL AGE 100 | The biological age reaction varies with condition of epithelial tissue presently.</t>
  </si>
  <si>
    <t>ADNEXITIS | Inflamation of the adnexa uteri (uterus), fungal or bacterial female infection, can be covert. @^ ]</t>
  </si>
  <si>
    <t>ACROCHORDON | A small outgrowth of epidermal and dermal tissue, mostly benign, mole.</t>
  </si>
  <si>
    <t>ANTHRACNUM - ANTHRAX | Bacterial infection contracted from animal contact, lung connective tissue,lymph, @ ]</t>
  </si>
  <si>
    <t>ANGINA PLANT VINCENT | Herb for angina and chest pains emotional sadness.</t>
  </si>
  <si>
    <t>ALLERGY MALUS - Bad Allergy | Ids strong allergy known or unknown~a</t>
  </si>
  <si>
    <t>AMEBA | Ids ameba / ameoba / amoeba exposure or infection in joints, liver, mouth, intestine (bowel, colon, intestine). D Nosode *  ]</t>
  </si>
  <si>
    <t>AMEBA HEPAR ABCESS IN LIVER OR JOINTS | Ameba / ameoba / amoeba  * ]</t>
  </si>
  <si>
    <t>AEROBACTER | Aerobic nonspore gram negatvie bacteria of the enterobacteriaceae family. @ ]</t>
  </si>
  <si>
    <t>ASTHMA | Inflammation of the bronchial tree interfering with lung air release.</t>
  </si>
  <si>
    <t>ACUTE BACTERIAL OSTITIS OF JAW | Bacterial infection of the jaw, can involve secondary infections, temporomandibular joint (TMJ) involved. D Nosode  @   ]</t>
  </si>
  <si>
    <t>ANACARDIUM | Depresses nervous system, produces inner conflict of two wills, memory loss (brain), hears voices, swears.  ]</t>
  </si>
  <si>
    <t>ARTERIOSCLEROSIS | Blocking of arteries, veins, from calcium cholesterol or other.</t>
  </si>
  <si>
    <t>ACIDOPHILUS | Bowel (colon, intestine) flora bacteria, can id flora imbalance, good food. @  ]</t>
  </si>
  <si>
    <t>ANCYLOSTOMA TUBAEFORME | Worm, can id intestinal (bowel, colon, intestine) parasites of various kinds or sources. *  ]</t>
  </si>
  <si>
    <t>ANOPHELES MOSQUITO VENOM | Ids susceptiblity or skin toxicity from vitamin B deficiency.  * ]</t>
  </si>
  <si>
    <t>ANTHRAX | Bacteria from animal contact, can produce lung lymph and connective tissue disease, clear. Biological warfare @</t>
  </si>
  <si>
    <t>ASCARIDIA GALLI | Worm, can id intestinal (bowel, colon, intestine) parasites of various kinds or sources. *  ]</t>
  </si>
  <si>
    <t>ADRENOGENITAL SYNDROME | Excess of male hormones from medication or adrenal disease, male characteristcs grow.</t>
  </si>
  <si>
    <t>PREMATURE AGING SYNDROME | From toxicity and dehydration.</t>
  </si>
  <si>
    <t>ASCAROPS STRONGYLINA | Worm, can id intestinal (bowel, colon, intestine) parasites of various kinds or sources. * ]</t>
  </si>
  <si>
    <t>ADDISON'S DISEASE | Adrenal cortical hypo function, infection destroys the adrenalcortex, skin darkens fatigue.</t>
  </si>
  <si>
    <t>ADRENAL DISEASE HYPOFUNCTION | Fatigue, dizzy when stand, depression, loss of concentration.</t>
  </si>
  <si>
    <t>ANEURISM | Blood vessel distension can be covert, treat with circulation.</t>
  </si>
  <si>
    <t>ARTHRITIS | Disease of joints can be rheumatoid (infectious inflamatory) or osteo (dry socket) type.</t>
  </si>
  <si>
    <t>ASCARIS LUMBRICOIDES | Worm pin type, can id intestinal (bowel, colon, intestine) parasites of various kinds or sources. *  ]</t>
  </si>
  <si>
    <t>ALZHEIMER'S DISESASE | Presenile disorder of atrophy of frontal &amp; occipital lobes (brain), mostly women 40-60.  ]</t>
  </si>
  <si>
    <t>APOPHALLUS DONICUS | Worm, can id intestinal (bowel, colon, intestine) parasites of various kinds or sources. *  ]</t>
  </si>
  <si>
    <t>AMIDOSTROMUM ANSERIS | Can id intestinal (bowel, colon, intestine) parasites of various kinds or sources. *  ]</t>
  </si>
  <si>
    <t>AMENORRHEA (NO MENSES) | Usually from emotional rejection of femaleness or hormone disorder (Progestex).</t>
  </si>
  <si>
    <t>ANOPLOCEPHALA MAGNA (10X) | Parasite that can effect the brain. *</t>
  </si>
  <si>
    <t>AMEBA GINGIVITIS | Ameba / ameoba / amoeba infection in gums. D nosode * ]</t>
  </si>
  <si>
    <t>ADRENOMA | Enlargement of adrenal glands, could be cancerous, hands often warm when nervous.~onco</t>
  </si>
  <si>
    <t>ANCYLOSTOMA CANIUM  WORM PARASITE | Can id intestinal (bowel, colon, intestine) parasites of various kinds or sources. *  ]</t>
  </si>
  <si>
    <t>ANGIOSTRONGYLUS VASORUM WORM | Can id intestinal (bowel, colon, intestine) parasites of various kinds or sources. *  ]</t>
  </si>
  <si>
    <t>PIN WORM IN DUODENUM | Can id intestinal (bowel, colon, intestine) parasites of various kinds or sources. *  ]</t>
  </si>
  <si>
    <t>ANGIOSTRONGYLUS CANTONENSIS WORM PARASITE | Can id intestinal (bowel, colon, intestine) parasites of various kinds or source. *  ]</t>
  </si>
  <si>
    <t>AMEBA HEPAR ABS. | Ameba / ameoba / amoeba infection in liver or joints treat with Amebex. *  ]</t>
  </si>
  <si>
    <t>BRONCHIECTASIS | Infectious condition of the bronchial tree (lung).  ]</t>
  </si>
  <si>
    <t>BACTEROIDES | Anaerobic bacteria in bowel (colon, intestine), attacks venous tissues. @  ]</t>
  </si>
  <si>
    <t>BOTULINUM  (FOOD POISENING) | Can id years after exposure if the effect was not properly cleared. @</t>
  </si>
  <si>
    <t>BLADDER BILHARZIOSIS | Infectious condition of the bladder, treat with Vermex. *</t>
  </si>
  <si>
    <t>BRUCELLA ABORTUS | Related to brucellosis cow disease that can produce problems with liver in humans. @</t>
  </si>
  <si>
    <t>BULIMIA (10X) | Purges by vomiting after eating.</t>
  </si>
  <si>
    <t>BUERGER'S DISEASE | Disorder of circulation to legs that causes pain and blackness.</t>
  </si>
  <si>
    <t>BLASTOMYCES 1-4 | Fungus found on corn that can cause dementia if it propagates in the bowel (colon, intestine). ^  ]</t>
  </si>
  <si>
    <t>BONE CARCINOMA | Cancer of the bone, can id risk or tendency of DNA. ~ onco</t>
  </si>
  <si>
    <t>BLADDER POLYP | Can id risk or tendeny of growth of  tissue in the bladder.</t>
  </si>
  <si>
    <t>BASAL GANGLIA DISEASE | A multitude of causes can effect the basal ganglia.</t>
  </si>
  <si>
    <t>BARTONELLOSIS | Suspect in cases of ME or chronic fatigue. @</t>
  </si>
  <si>
    <t>BADIAGA | Protozoa found in ponds, for neuralgia, general soreness as if beaten, coryza, swollen glands, dandruff.  *  ]</t>
  </si>
  <si>
    <t>CANNABIS | Sativa (Hemp), irritates urinary mucosa, vertigo, saddness, dry nose, always disappointed, nightmares.</t>
  </si>
  <si>
    <t>BLADDER INFLAMATION (cystitis) | Ids toxic or infected bladder or urinary tract (kidney, urethra, ureter).  ]</t>
  </si>
  <si>
    <t>CARIES TOOTH DECAY BACTERIA  | Flourishes in acid states and with sugar. D Nosode @</t>
  </si>
  <si>
    <t>ADRENAL - Sarcode &amp; nosode combo | Ids glandular problem, weakness or hyperactivity.</t>
  </si>
  <si>
    <t>ADENOIDS | Ids immune weakness or allergy if removed then the energetic disturbance must be corrected.</t>
  </si>
  <si>
    <t>ANTERIOR, PITUITARY | Brain.  Controls water and fat of body, ids thirst or mineral problem.  ]</t>
  </si>
  <si>
    <t>BROWN FAT | Ids metabolic regulation disorder, possible cause of obesity.</t>
  </si>
  <si>
    <t>BONE MARROW | Where all blood cells are formed, ids blood or immunity problem.</t>
  </si>
  <si>
    <t>BONE MEAL | Ids weak or brittle bones, can only be the small bones of the ear or the large bones.</t>
  </si>
  <si>
    <t>BILE | Emulsifies the digestive process in the small intestine made in liver stored in gallbladder recovered in large intestine (bowel, colon). ]</t>
  </si>
  <si>
    <t>GLUTIN | Highly allergic compound in grains, ids intolerance, allergy or sprue.~(ALR) BTO: avoid</t>
  </si>
  <si>
    <t>HEART - Sarcode &amp;nosode combo | Ids some heart problem.</t>
  </si>
  <si>
    <t>GALLBLADDER BEAR | Powerful remedy for gallbladder disease. ]</t>
  </si>
  <si>
    <t>HEMOGLOBIN | Can id anemia or blood disease.</t>
  </si>
  <si>
    <t>KIDNEY - Sarcode &amp; nosode combo | Ids problem with kidney.</t>
  </si>
  <si>
    <t>LUNG - Sarcode &amp; nosode combo | Ids problem with lung.</t>
  </si>
  <si>
    <t>LYMPH - Sarcode &amp; nosode combo | Ids problem with Lymph. D Nosode</t>
  </si>
  <si>
    <t>MYOCARDIAL | Ids some problem in the heart muscle.</t>
  </si>
  <si>
    <t>MAMMARY | Ids some disturbance in the breast or lymph drainage.</t>
  </si>
  <si>
    <t>CARTILAGE - Sarcode &amp; nosode combo | Ids problem with cartilage. D Nosode</t>
  </si>
  <si>
    <t>LIGAMENT - Sarcode &amp; nosode combo | Ids problem. D Nosode</t>
  </si>
  <si>
    <t>LIVER - Sarcode &amp; nosode combo | Ids problem.</t>
  </si>
  <si>
    <t>BRAIN - Sarcode &amp; nosode combo | Ids problem.~hgdie</t>
  </si>
  <si>
    <t>THYMUS - Sarcode &amp; nosode combo | Ids problem.</t>
  </si>
  <si>
    <t>SPLEEN - Sarcode &amp; nosode combo | Ids problem.</t>
  </si>
  <si>
    <t>BLADDER - Sarcode &amp; nosode combo | Ids problem.</t>
  </si>
  <si>
    <t>OVARIAN - Sarcode &amp; nosode combo | Ids problem.~feminine, weight, female</t>
  </si>
  <si>
    <t>SINUSES - Sarcode &amp; nosode combo | Ids problem.~hgdbs1</t>
  </si>
  <si>
    <t>TENDON - Sarcode &amp; nosode combo | Ids problem.</t>
  </si>
  <si>
    <t>PARATHYROID - Sarcode &amp; nosode combo | Ids problem.~weight, calcium regulation, aging</t>
  </si>
  <si>
    <t>TONSIL - Sarcode &amp; nosode combo | Ids problem. D Nosode.~immune</t>
  </si>
  <si>
    <t>THYROID - Sarcode &amp; nosode combo | Ids problem.~weight, mood</t>
  </si>
  <si>
    <t>PROSTATE - Sarcode &amp; nosode combo | Ids problem.~masculine</t>
  </si>
  <si>
    <t>PITUITARY - Sarcode &amp; nosode combo | Ids problem.</t>
  </si>
  <si>
    <t>PAROTID - Sarcode &amp; nosode combo | Ids problem.</t>
  </si>
  <si>
    <t>PEPSIN | Digestive secretion in stomach active only with HCl, ids digestive concern.</t>
  </si>
  <si>
    <t>UTERUS - Sarcode &amp; nosode combo | Ids problem.~feminine female</t>
  </si>
  <si>
    <t>SUPRARENAL CORTEX | Sarcode part of the adrenal, ids inflamation and adrenal weakness.</t>
  </si>
  <si>
    <t>TRACHEA - Sarcode &amp; nosode combo | Ids problem, wind pipe identifies infection or injury.</t>
  </si>
  <si>
    <t>NERVE CRANIAL 10 VAGUS - PNEUMOGASTRIC - PNEUMATIC | Largest body nerve, affects digestion, heart, viscera, arises from medulla (brain) supplies autonomic sensory, motor fibers  $ ]</t>
  </si>
  <si>
    <t>HYPOTHALAMUS | Master thermostat of body that regulates physical and emotional needs, ids degeneration, sarcode.</t>
  </si>
  <si>
    <t>SHARK CARTILAGE | Can id risk of cancer or immune weakness.~onco</t>
  </si>
  <si>
    <t>CANDIDA STELLA | Can id systemic fungus or fungal immune weakness. ^</t>
  </si>
  <si>
    <t>CANDIDA LAURENTI | Can id systemic fungus or fungal immune weakness. ^</t>
  </si>
  <si>
    <t>CANDIDA KRUSEI | Can id systemic fungus or fungal immune weakness. ^</t>
  </si>
  <si>
    <t>CANDIDA LUSITANI | Can id systemic fungus or fungal immune weakness. ^</t>
  </si>
  <si>
    <t>CANDIDA LIPYTI | Can id systemic fungus or fungal immune weakness. ^</t>
  </si>
  <si>
    <t>CANDIDA PSEUDOTROPICALIS | Can id systemic fungus or fungal immune weakness. ^</t>
  </si>
  <si>
    <t>CANDIDA PARAPSIL | Can id systemic fungus or fungal immune weakness. ^</t>
  </si>
  <si>
    <t>CANDIDA TAMATA | Can id systemic fungus or fungal immune weakness. ^</t>
  </si>
  <si>
    <t>CANDIDA RUGOSA | Stubborn form of candida, treatment is usually slow and demanding. ^</t>
  </si>
  <si>
    <t>CANDIDA UTILIS | Can id systemic fungus or fungal immune weakness. ^</t>
  </si>
  <si>
    <t>CYTOMEGALOVIRUS (CMV) | Herpes virus, chronic fatigue, cell enlargement, forms eosinophilic inclusion bodies; opportunistic infection in immune compromised, use Epstein Barr Virus (EBV) remedy. #  ]</t>
  </si>
  <si>
    <t>CHLAMYDIA TRACHOMATIS | Sex transmitted rickettsia infection that produces sterility in women use FNG. ^</t>
  </si>
  <si>
    <t>CYSTITIS EPITHELIA | Weakness of bladder infectious or not.</t>
  </si>
  <si>
    <t>CHRONIC CYSTITIS &amp; ENDOMETRIOSIS | Bladder (kidney, urethra) inflamation and endometrial growth, Rx stress, hypothalamus.  ]</t>
  </si>
  <si>
    <t>CATARACTA BRUNESCENS | Disturbance of blood flow and copper metabolism of eye (if copper), gray (if zinc).</t>
  </si>
  <si>
    <t>CATARACT COMPLICATE | Developing from various sources, toxicity, infection, injury.  Eye disorders ]</t>
  </si>
  <si>
    <t>CATARACT SENILIS | Cataract developing from aging or premature aging, can id risk.  Eye disorders ]</t>
  </si>
  <si>
    <t>BREAST CARCINOMA | Cancer or degeneration of the breast. ~ onco</t>
  </si>
  <si>
    <t>COLOR BLINDNESS | Chromosomal defect affecting rods and cones of the eye, associated with alzheimer's.  Eye disorders ]</t>
  </si>
  <si>
    <t>CARDIAC ARRHYTHMIA | Irregularity of the heart beat.</t>
  </si>
  <si>
    <t>CARCINOSIN | Ids cancer risk, indigestion, gas, mamary pain, induration of glands, risk or tendency.~ onco, nosode for cancer, one but not only miasm remedy for cancer</t>
  </si>
  <si>
    <t>CIRRHOSIS | Liver disease produces white on nails and liver pain or liver flutter.</t>
  </si>
  <si>
    <t>CONJUNCTIVITIS | Inflammation of eye lid, treats risk or tendency, suspect ricksettsia, pseudomonas. D Nosode  Eye disorders ]</t>
  </si>
  <si>
    <t>COXSACKIE | Chlorine virus, first bumps skin, later attacks heart. D Nosode #</t>
  </si>
  <si>
    <t>CORYNEBACTERIUM ANAEROBES | Eye infection risk or past that needs clearing. D Nosode @  Eye disorders ]</t>
  </si>
  <si>
    <t>CRYPTOCOCCUS | Fungus, can id systemic fungus or fungal immune weakness. ^</t>
  </si>
  <si>
    <t>CAPILLARIA FELIS-CATI | Worm, can id intestinal (bowel, colon, intestine) parasites of various kinds or sources. *  ]</t>
  </si>
  <si>
    <t>CARDIAC TAMPONADE | Heart disease concern from excess fluid or pressure on heart, swelling of pericardium.  ]</t>
  </si>
  <si>
    <t>CHILOMASTIX MESNILI | Worm, can id intestinal (bowel, colon, intestine) parasites of various kinds or sources. *  ]</t>
  </si>
  <si>
    <t>LUNG CARCINOMA | Cancer risk of lung, stop smoking. ~ onco</t>
  </si>
  <si>
    <t>CATATROPIS VERRUCOSA | Turning worm, can id intestinal (bowel, colon, intestine) parasites of various kinds or sources. *  ]</t>
  </si>
  <si>
    <t>CYSTICAULUS OCREATUS | Bladder worm, can id intestinal (bowel, colon, intestine) parasites of various kinds or sources. *  ]</t>
  </si>
  <si>
    <t>CAPILLARIA OBSIGNATA | Philippino worm, can id intestinal (bowel, colon, intestine) parasites of various kinds or sources. *  ]</t>
  </si>
  <si>
    <t>CAPILLARIA BREVIPES | Worm from Philippines, can id intestinal (bowel, colon, intestine) parasites of various kinds or sources. *  ]</t>
  </si>
  <si>
    <t>CAPILLARIA PUTORII | Philippines worm, can id intestinal (bowel, colon, intestine) parasites of various kinds or sources. *  ]</t>
  </si>
  <si>
    <t>CYST TENOSYOVIAL | Cyst on tendon or in joint, can be caused by ameba / ameoba / amoeba, or ids synovial fluid disease. * ]</t>
  </si>
  <si>
    <t>CEREBRAL ISCHEMIA / ISCHEMIC STROKE | Brain.  Cerebro vascular accident (CVA).  Risk of cerebral infarction.  ]</t>
  </si>
  <si>
    <t>LYMPHOMA | Degeneration or cancer of the lymph.~onco</t>
  </si>
  <si>
    <t>COMBO CRYPTOCOCCUS 1-5 | Fungus found in system mostly colon, causes fatigue, depression, use FNG. ^</t>
  </si>
  <si>
    <t>MORNING AFTER PILL | Can identify excess guilt.</t>
  </si>
  <si>
    <t>DYSENTERY | Extreme diarrhea (bowel, colon, intestine) usually from giardia or ameba / ameoba / amoeba. *  ]</t>
  </si>
  <si>
    <t>DIPHTHERINUM | For catarrh in lungs, swollen gland tendency, thick dark membranes, epitaxis, nasal drip. @  ]</t>
  </si>
  <si>
    <t>DENTAL SACK | Ids disease of teeth. D Nosode</t>
  </si>
  <si>
    <t>DIOCTRPHYMA RENALE | Dog round worm, can id intestinal (bowel, colon, intestine) parasites of various kinds or sources. *  ]</t>
  </si>
  <si>
    <t>DIABETES  INSIPIDUS | Polyuria, polydipsia, inadequate vasopressin (antidiuretic hormone), pituitary (brain) disease. ]</t>
  </si>
  <si>
    <t>DYSMENORRHEA | Irregular menses menstruation), most often caused by endometriosis, use Progestex for a month.  ]</t>
  </si>
  <si>
    <t>DIROFILARIA IMMITIS | Heart worm, can id intestinal (bowel, colon, intestine) parasites of various kinds or sources. *  ]</t>
  </si>
  <si>
    <t>DAVAINEA PROGLOTTINA | Worm, can id intestinal (bowel, colon, intestine) parasites of various kinds or sources. * ]</t>
  </si>
  <si>
    <t>DICTYOCALUS FILARIA | Heart worm, can id intestinal (bowel, colon, intestine) parasites of various kinds or sources. * ]</t>
  </si>
  <si>
    <t>DELAFONDIA VULGARIS | Worm, can id intestinal (bowel, colon, intestine) parasites of various kinds or sources. * ]</t>
  </si>
  <si>
    <t>DICROCOELIUM LANCEATUM | Worm, can id intestinal (bowel, colon, intestine) parasites of various kinds or sources. * ]</t>
  </si>
  <si>
    <t>ENTEROCOCCINUM | Bacterial infection likely to cause ulcers in stomach. @</t>
  </si>
  <si>
    <t>ENDOMETRIOSIS | Growth of endometrial tissue in abnormal places, caused by stress &amp; hypothalmic disorder.~feminine, fertility</t>
  </si>
  <si>
    <t>EAR SCLEROSIS | Hardening of tissue from growth of fibrous tissue or calcification.</t>
  </si>
  <si>
    <t>EPSTEIN BARR | Herpes Epstein Barr Virus (EBV), cellular enlargement, chronic fatigue, weak liver, nasopharyngeal carcinoma, Burkitts lympoma. ] # ~ onco</t>
  </si>
  <si>
    <t>E. COLI | Escherida coli, bacterial infection, needed for B12 absorption in colon, ids fecal exposure. @</t>
  </si>
  <si>
    <t>ENCEPHALITIS | Infection of brain from unknown origin can be from parasites carried by mosquitos. # *</t>
  </si>
  <si>
    <t>ELEPHANTIASIS | Parasite infection carried by mosquitos, affects lymph and right leg enlarges. *</t>
  </si>
  <si>
    <t>ENCEPHALOMALACIA | Disease of brain and muscles, produces softening of tissues, weakness, degenerative changes in nervous system (eg., crazy chick),  progressive.  $ ]</t>
  </si>
  <si>
    <t>EPIDERMOPHYTON | Skin fungus, ids skin fungus risk or presence.  ^ ]</t>
  </si>
  <si>
    <t>ECHINOCOCCUS GRANULOSIS | Parasite (tapeworm), can id intestinal (bowel, colon, intestine) parasites of various kinds or sources. * ]</t>
  </si>
  <si>
    <t>ECHINOSTOMA REVOLUTUM | Tapeworm, can id intestinal (bowel, colon, intestine) parasites of various kinds or sources. * ]</t>
  </si>
  <si>
    <t>ELATERIUM | Squirting cuccumber, acts on mucous membranes, causes watery flow, pain in bowels (colon, intestine), sciatic nerve.  ]</t>
  </si>
  <si>
    <t>ENTEROBIUS VERMICULARIS | Worm, nematode infects (bowel, colon) intestine-itchy rectum, vagina (itchy vagina at night). *  ]</t>
  </si>
  <si>
    <t>ECHINOSTOMA | Tapeworm, can id intestinal (bowel, colon, intestine) parasites of various kinds or sources. *  ]</t>
  </si>
  <si>
    <t>ELECTRIC OPTHALMIA - PHOTOPHTHALMIA| Electric and light sensitivity of eyes  (photoallergy, photophobia). D Nosode Eye disorders ]</t>
  </si>
  <si>
    <t>ERYTHROBLASTOSIS | Erthroblasts (Nucleated RBC) in blood in fetus, jaundice, anemia, spleen, liver, dropsy (edema)  ].</t>
  </si>
  <si>
    <t>EARACHE INFECTED | May be current or past without proper clearing. D Nosode</t>
  </si>
  <si>
    <t>ENTOAMOEBA | Ameba / ameoba / amoeba infection usually in mouth. D Nosode *  ]</t>
  </si>
  <si>
    <t>ENTOAMOEBA HISTOLYTICA | Ameba / ameoba / amoeba infection in mouth, liver or joints, use Amebex, dental nosode. *  ]</t>
  </si>
  <si>
    <t>EMBOLISM | Obstructon of blood vessel from foriegn body, usually blood clot, pit viper venom 6x treats.</t>
  </si>
  <si>
    <t>ENTAMOEBA COLI | Ameba / ameoba / amoeba infection in intestine (bowel, colon) from bad water exposure, use Amebex. D Nosode @ *  ]</t>
  </si>
  <si>
    <t>ECLAMPSIA | Coma or convulsive seizure between the 20th week of pregnancy - postpartum, kidney, liver, placenta.</t>
  </si>
  <si>
    <t>FOOT &amp; MOUTH DISEASE | Viral animal disease, in humans fever, salivation, vesicles on mouth &amp; feet. #</t>
  </si>
  <si>
    <t>FUNGAS FLORA | Ids imbalance of fungus in bowel (colon, intestine), skin, or mouth, flora. D Nosode  ^  ]</t>
  </si>
  <si>
    <t>PREMATURE AGING VIRUS | #</t>
  </si>
  <si>
    <t>FLU 89' | #</t>
  </si>
  <si>
    <t>FLU 90' | #</t>
  </si>
  <si>
    <t>FASCIOLA HEPATICA | Liver fluke, can id intestinal (bowel, colon, intestine) parasites of various kinds or sources. *  ]</t>
  </si>
  <si>
    <t>FLUKES - BLOOD | Parasites infecting the blood, can id intestinal (bowel, colon, intestine) parasites of various kinds or source. *  ]</t>
  </si>
  <si>
    <t>FELINE LEUKEMIA VACCINE | Vaccine can produce blood toxicity in humans, exposure to cats.~onco</t>
  </si>
  <si>
    <t>GINGIVITIS | Disease of gums and mouth. D Nosode @</t>
  </si>
  <si>
    <t>GIARDIA | Flagylated parasite from bad water, produces dysentery (bowel, colon, intestine) at first, affects liver later. * ]</t>
  </si>
  <si>
    <t>GANGRANE | Necrosis of organ or cells often from circulation blockage or toxicity. D Nosode @~onco</t>
  </si>
  <si>
    <t>GONOCOCCINUM | Yellow mucous discharge from penis, slow urination, front pelvic inflammation, heart, joints, mouth. @</t>
  </si>
  <si>
    <t>GARTNER BACTERIA | Common bacteria in drains of kitchen and bath, ids excess exposure and immune weak. @</t>
  </si>
  <si>
    <t>GLOMERULONEPHRITIS | Kidney disease, such as lupus, kidney infection, produces high blood pressure, proteinuria, pain.</t>
  </si>
  <si>
    <t>GRADENIGO SYNDROME | Weeping otitis media with temporal pain, nerve paralysis, wrist metacarpal tunnel.  $ ]</t>
  </si>
  <si>
    <t>GRAPHOSPASM OR GRAPHOPHOBIA | Writers cramp or fear of writing, emotional blockage over writing. ]</t>
  </si>
  <si>
    <t>VAPCH-GRIPPE | #</t>
  </si>
  <si>
    <t>V-GRIPPE ALL | #</t>
  </si>
  <si>
    <t>VA2 GRIPPE - FLU VIRUS ALL | #</t>
  </si>
  <si>
    <t>V2 GRIPPE | #</t>
  </si>
  <si>
    <t>VA2L GRIPPE | #</t>
  </si>
  <si>
    <t>V3 GRIPPE | #</t>
  </si>
  <si>
    <t>V4 GRIPPE | #</t>
  </si>
  <si>
    <t>V5 GRIPPE | #</t>
  </si>
  <si>
    <t>V75 GRIPPE | #</t>
  </si>
  <si>
    <t>V76 GRIPPE | #</t>
  </si>
  <si>
    <t>HERPES ZOSTER | D Nosode #</t>
  </si>
  <si>
    <t>HERPES SIMPLEX | D Nosode #</t>
  </si>
  <si>
    <t>HERPES PROGENITALIS | D Nosode #</t>
  </si>
  <si>
    <t>HEPATITIS | Liver inflamation.  ] #</t>
  </si>
  <si>
    <t>HAEMOPHILUS INFLUENZA | D Nosode #</t>
  </si>
  <si>
    <t>HEMORROID | #</t>
  </si>
  <si>
    <t>HEPATITIS A | Liver  D Nosode ] #</t>
  </si>
  <si>
    <t>HEPATITIS B | Liver  D Nosode ] #</t>
  </si>
  <si>
    <t>HEPATITIS C | Liver D Nosode  ]  #</t>
  </si>
  <si>
    <t>HABITUATION DISORDER | Problem with life style habits. D Nosode</t>
  </si>
  <si>
    <t>HAEMOSPORIDIA | Sporozoa that lives in the red blood cells, can be communicated by mosquitos. * ]</t>
  </si>
  <si>
    <t>HEMIPLEGIA DISEASE | Paralysis of one half of body, mostly caused by brain lesion or stroke blockage. $ ]</t>
  </si>
  <si>
    <t>HYMENOLEPIS DIMINUTA | Dwarf worm, found in birds &amp; rodents, 1 inch long, can stay with host a lifetime. *</t>
  </si>
  <si>
    <t>HEART FAILURE | Multitude of causes that stop the heart from circulating the blood properly, check all.</t>
  </si>
  <si>
    <t>HIP DISLOCATION LESION | Past trauma or susceptibility.</t>
  </si>
  <si>
    <t>HYPERTHYROID | Condition of thyroid toxicity or metabolic disorder, excess thyroxine red, hot, bug eyes.</t>
  </si>
  <si>
    <t>HERNIATED DISC | Protusion of the disc of the spine, risk or past history.</t>
  </si>
  <si>
    <t>HYPOVOLEMIC SHOCK | Too little blood produce shock, can id risk of low volume of blood.</t>
  </si>
  <si>
    <t>HYPOTHYROID | Weak thyroid function, body cold, accumulates fat, callouses on feet, hearing loss, depression.</t>
  </si>
  <si>
    <t>HYMENOLEPIS NANA | Dwarf tape worm found in birds, rodents &amp; pets, can stay with host for life,1 inch long. *</t>
  </si>
  <si>
    <t>HISTOPLASMOSIS 1 | Fungus, can id systemic fungus or fungal immune weakness. ^</t>
  </si>
  <si>
    <t>HISTOPLASMOSIS 2 | Fungus, can id systemic fungus or fungal immune weakness. ^</t>
  </si>
  <si>
    <t>HISTOPLASMOSIS 3 | Fungus, can id systemic fungus or fungal immune weakness. ^</t>
  </si>
  <si>
    <t>HISTOPLASMOSIS 4 | Fungus, can id systemic fungus or fungal immune weakness. ^</t>
  </si>
  <si>
    <t>HISTOPLASMOSIS 5 | Fungus, can id systemic fungus or fungal immune weakness. ^</t>
  </si>
  <si>
    <t>HORSE PLASMA | Ids blood  disease, or blood toxicity, or sensitivity to vaccinations.</t>
  </si>
  <si>
    <t>HAMAMELIS | Witch hazel, astringet, acts on veins for varicose veins, aneurisms.</t>
  </si>
  <si>
    <t>HYDATIGERA TAENIAEFORMIS | Tape worm, can id intestinal (bowel, colon, intestine) parasites of various kinds or sources. *  ]</t>
  </si>
  <si>
    <t>INFECTIOUS MONONUCLEOSIS | Herpes Epstein Barr Virus (EBV), cellular enlargement, chronic fatigue, weak liver, nasopharyngeal carcinoma, Burkitts lympoma. ] # ~ onco</t>
  </si>
  <si>
    <t>INFLUENCINUM | Collective influenza viruses, ids sensitivity or inability to clear past virus. #</t>
  </si>
  <si>
    <t>INFECTIOSIS | Contagious infection unknown, unclear infection source or nature.</t>
  </si>
  <si>
    <t>INFLUENCINUM VESICULOSUM | Homeopathic made from influenza vesicules, for clearing flu like symptoms.</t>
  </si>
  <si>
    <t>INTRACRANIAL PRESSURE | From swelling or restriction of flow of cerebral spinal fluid, ids disturbance. ]</t>
  </si>
  <si>
    <t>NERVE SPINAL LUMBAR (ILIOINGUINAL) DISORDER | Supplies to abdominal muscles, skin of thighs, groin, from low back illiac region, ids disease or concern. N sarcode $ ]</t>
  </si>
  <si>
    <t>IATROGENIC DRUG CAUSE COMBO | Medication caused disease from synthetic chemicals.</t>
  </si>
  <si>
    <t>KLEBSIELLA PNEUMONIA | Bacterial infection of lung or kidney, risk or past infection. @</t>
  </si>
  <si>
    <t>KIDNEY PAPILLOMA | Benign epithelial tumor or growth, can produce clogging, use polyps &amp; adhesions.~onco</t>
  </si>
  <si>
    <t>KIDNEY CYST | Cyst or growth in kidney, clogs and disturbs function.</t>
  </si>
  <si>
    <t>KIDNEY INFLAMED | Nephritis from toxins, infections, trauma, alcohol or other.</t>
  </si>
  <si>
    <t>KIDNEY STONE | Calculus of kidney, forms in, magnesium def., from calcium in various forms.</t>
  </si>
  <si>
    <t>KLYNEFELTER SYNDROME | Congenital endocrine of testicular failure, long legs, sub intellegent.</t>
  </si>
  <si>
    <t>LUPUS ERYTHEMATOSIS | Collagen disease effects skin of neck, face, arms, sensitive to sunlight, progressive.</t>
  </si>
  <si>
    <t>LEPTOSPIROSIS | Results from leptospiro infection, spirocyte from Japan, fever, itch. #</t>
  </si>
  <si>
    <t>LEGIONELLA | Rickettsia or bacterial infection of lungs and major organs, cough, pneumonia, GI disease. @ # * ^</t>
  </si>
  <si>
    <t>TOURETTE'S SYNDROME | Sharp or loud noise, touch provokes violent movement or blurts out what is thought.</t>
  </si>
  <si>
    <t>LEUKEMIA, MYLOBLASIC + MYELOGENIC | Over growth of granulcytes in bone marrow, from radiation exposure.~onco</t>
  </si>
  <si>
    <t>LUPUS | Auto immune disease with sun sensitivity, ulcerations of skin, blotches.</t>
  </si>
  <si>
    <t>LAMBLIA INTESTINALIS (Giardia) | Flagylated bacteria in intestine (bowel, colon) , causes dysentery. @ *  ]</t>
  </si>
  <si>
    <t>LISTERIA | A soil saprocyte bacteria found in animals &amp; humans, causes meningitis and abortion, &gt; adults. @</t>
  </si>
  <si>
    <t>LYMPHOGRANULOMA VENEREUM | Lymphopathia venereum.  Infectious venereal disease caused by gram negative bacteria Chlamydia trachomatis, herpes like, painful lymph swelling.  @ ]~onco</t>
  </si>
  <si>
    <t>LYMPHOBLASTOMA | Tumor composed of lymphocytes.~onco</t>
  </si>
  <si>
    <t>LYMPHOLEUKEMIA | Too many white blood cells in lymph.~onco</t>
  </si>
  <si>
    <t>LYMPHOCYTE | Any disorder relating to white blood cells function.</t>
  </si>
  <si>
    <t>WBC WEAKNESS AND DEFICIENCY | Dysfunction or deficiency of white blood cells in immunity. ~ onco</t>
  </si>
  <si>
    <t>MONILLIA ALBICANS | Form of candida albicans. Infection, use FNG. ^  ]</t>
  </si>
  <si>
    <t>MALARIA | Protozoa in red blood cells from mosquito bite, affects nerves &amp; digestion, fever chills, sweat. * ]</t>
  </si>
  <si>
    <t>MORBILLINUM | Measles homeopathic, fever, malaise, nasal congestion, eruptions over body, Multiple Sclerosis (MS) susceptible. #  ]</t>
  </si>
  <si>
    <t>MEDORRHINUM | Suspressed gonorrhea, female pelvic inflammation dysfunction (PID), tonsils enlarged, nasal congestion, fatigue. @  ]</t>
  </si>
  <si>
    <t>MYCOPLASMA PNEUMONIE | Legionnaires disease form of rickettsia, most likely to affect lungs. @ ^</t>
  </si>
  <si>
    <t>MEASLES, MUMPS, RUBELLA | Vaccination sensitivity or past toxicity, remedy for vaccination disease. #</t>
  </si>
  <si>
    <t>MUCOR MYCOSIS | Fungal infection, fulminating, risk or tendency. ^</t>
  </si>
  <si>
    <t>MYCOSIS FUNGOIDES | Can id systemic fungus or fungal immune weakness. ^</t>
  </si>
  <si>
    <t>MENINGOCOCCINUM | Can cause chronic tingling headaches for life until cured. @</t>
  </si>
  <si>
    <t>MULTIPLE SCLEROSIS | (MS) Demyelination of nerves, sometimes auto immune. ]</t>
  </si>
  <si>
    <t>MASTITIS | Redness in skin from excess mast cells in the blood affecting the area.</t>
  </si>
  <si>
    <t>MAMMA FIBROMATOSIS | Fibrous cyst or risk in breast or muscles.</t>
  </si>
  <si>
    <t>MULTICEPS GAIGERI | Tape worm, can id intestinal (bowel, colon, intestine) parasites of various kinds or sources. *  ]</t>
  </si>
  <si>
    <t>MULTICEPS SMYTHI | Tape worm, can id intestinal (bowel, colon, intestine) parasites of various kinds or sources. *  ]</t>
  </si>
  <si>
    <t>MELANOMA | Risk of skin or liver cancer producing melanin caused mostly by sun exposure. ~ onco</t>
  </si>
  <si>
    <t>ECHO VIRUS | Virus causing dysentery (bowel, colon, intestine) , affects liver, lung, intestines mostly. #  ]</t>
  </si>
  <si>
    <t>MESOCESTOIDES LINEATUS | Worm, can id intestinal (bowel, colon, intestine) parasites of various kinds or sources. *  ]</t>
  </si>
  <si>
    <t>MESOSTEPHANUS SP | Worm, can id intestinal (bowel, colon, intestine) parasites of various kinds or sources. *  ]</t>
  </si>
  <si>
    <t>MARSHALLAGIA MARSHALLI | Worm, can id intestinal (bowel, colon, intestine)  parasites of various kinds or sources. * ]</t>
  </si>
  <si>
    <t>MEMORY DISORDER | Inability to remember to full potential (brain), can id lack of oxygenation.  ] ~ hgdie</t>
  </si>
  <si>
    <t>MOOD SWING DISORDERS | Inability to control moods and thoughts usually depression, obsession, anger.</t>
  </si>
  <si>
    <t>GEOGRAPHICAL DISEASE | From geopathic stress or disease from a geographical area. ~ onco, search out hartmann cross.</t>
  </si>
  <si>
    <t>MARFAN'S SYNDROME | Hereditary conditon of connective tissue in bones and ligaments.</t>
  </si>
  <si>
    <t>METASTRONGYLINAE WORM | Can id intestinal (bowel, colon, intestine) parasites of various kinds or sources. *  ]</t>
  </si>
  <si>
    <t>MULTICEPS SERIALIS | Tape worm, can id intestinal (bowel, colon, intestine) parasites of various kinds or sources. *  ]</t>
  </si>
  <si>
    <t>MALABSORPTION SYNDROME | Inability to absorb nutrients, treat with digestive liquid enzymes.</t>
  </si>
  <si>
    <t>MULTICEPS MULTICEPS | Tape worm, can id intestinal (bowel, colon, intestine) parasites of various kinds or sources. *  ]</t>
  </si>
  <si>
    <t>NEURALGIA | Pain from nerve problem or irritation. N sarcode  $ ]</t>
  </si>
  <si>
    <t>NOCARDIA | Bacteria, causes Parkinsonian symptoms and disease. @</t>
  </si>
  <si>
    <t>NEPHROSIS | Kidney weakness or degeneration.</t>
  </si>
  <si>
    <t>NEMATOSPIROIDES DUBIA | Pin worm, can id intestinal (bowel, colon, intestine) parasites of various kinds or sources. *  ]</t>
  </si>
  <si>
    <t>NECATOR AMERICANUS | Pin worm, can id intestinal (bowel, colon, intestine) parasites of various kinds or sources. *  ]</t>
  </si>
  <si>
    <t>NIPPOSTRONGYLUS BRASILIENSIS | Brazilian worm, can id intestinal (bowel, colon, intestine) parasites of various kinds or sources. *  ]</t>
  </si>
  <si>
    <t>NEMATODIRUS SPATHIGER | Pin worm, can id intestinal (bowel, colon, intestine) parasites of various kinds or sources. *  ]</t>
  </si>
  <si>
    <t>OXYUREN WORM | Can id intestinal (bowel, colon, intestine) parasites of various kinds or sources. @ *  ]~ onco</t>
  </si>
  <si>
    <t>OVARIAN CYSTADENOMA | Growth of abnormal tissue in the ovarian (ovary) region aggravated by caffiene (coffee).  ]~onco, benign tumor</t>
  </si>
  <si>
    <t>OSTEOPOROSIS | Weakness in bone from lack of calcium development.</t>
  </si>
  <si>
    <t>OPISTORCHIS FELINEUS | Cat worm, can id intestinal (bowel, colon, intestine) parasites of various kinds or sources. *  ]</t>
  </si>
  <si>
    <t>OLLULANUS TRICUSPIS WORM | Can id intestinal (bowel, colon, intestine) parasites of various kinds or sources. *  ]</t>
  </si>
  <si>
    <t>ONCHOCERCA WORM | Attacks eye and connective tissue, transmitted by flies. * ]</t>
  </si>
  <si>
    <t>PEPTOSTREPTOCOCCUS | Bacteria, most likely cause of ulcers. @</t>
  </si>
  <si>
    <t>PULPITIS | Infection in tooth or bone. D nosode ]</t>
  </si>
  <si>
    <t>PARKINSON'S DISEASE | Chronic nervous disease with muscular tremors, rigidity and pecular gait.  ]</t>
  </si>
  <si>
    <t>PLEURITIS | Infection or inflammation of the pleura (lung).  ]</t>
  </si>
  <si>
    <t>PERIODONTITIS | Disease of gums and teeth from infection or trauma. @ ^ # * D nosode ]</t>
  </si>
  <si>
    <t>PSORIASIS | Dermatitis (skin) with dull red lesions, associated with arthritis, infections, diet or chromosomal. ]</t>
  </si>
  <si>
    <t>PROTEUS BACTERIA | Changing form of bacteria, results from putrid protein decomposition in bowel (colon, intestine). @  ]</t>
  </si>
  <si>
    <t>PERTUSSIN | From whooping cough secretions, for spasmodic coughs often dry, for lung toxicity. @ #</t>
  </si>
  <si>
    <t>PROGRESSIVE MUSCULAR DYSTROPHY | Wasting and degenerations of muscles, infection or toxicity causes.</t>
  </si>
  <si>
    <t>POLIOMYELITIS | Inflamation of the gray matter of the spinal cord, virus disease with fever, sore throat. # $  ]</t>
  </si>
  <si>
    <t>PNEUMOCOCCINUM | From pneumococcus bacteria, lung weakness, cough red or rust sputum. @ ]~ suspect excess perverse cold energy and calcium deficiency, tetany</t>
  </si>
  <si>
    <t>POLYARTHRITIS | Mutiple sites of arthritis or other joint disease, pain and loss of flexibility.</t>
  </si>
  <si>
    <t>PROSTATA ADENOMA | Advanced prostate disease, possibly degenerative.~onco</t>
  </si>
  <si>
    <t>PAPILLOMA VIRUS - HUMAN | Can cause warts and genital cancer. #~onco</t>
  </si>
  <si>
    <t>POLIO | Inflamation of gray matter of spinal cord, stiff neck, vomiting, fever, sore throat, atrophy. #</t>
  </si>
  <si>
    <t>PSEUDOMONAS FLUORESCENCE | Bacteria found in the body or decaying flesh, ids putrefaction in bowel (colon, intestine), eye. @  ]</t>
  </si>
  <si>
    <t>PORPHYRIA | Liver problem that produces eye disorders (photophobia). ]</t>
  </si>
  <si>
    <t>PYOGENES | Bacteria connected with pus development and discharge. @</t>
  </si>
  <si>
    <t>PLANTERS WART | Viral disease, affects skin with eruption, can id risk or resistance. #</t>
  </si>
  <si>
    <t>PYOCYANEUS | Bacteria connected with pus. @</t>
  </si>
  <si>
    <t>PARANOIA | This imponderable homeopathic reacts from excess or suppression, Fear of events, people, situations as if defense against attack is needed. |  lower brain, hgd1</t>
  </si>
  <si>
    <t>PYLORIC VALVE DISEASE | Problem of the lower valve of the stomach, ulcer risk or malabsorption.</t>
  </si>
  <si>
    <t>PHOSPHOGENE | Violent chemical used in insecticides.~can interfere with estrogen balance, weight, mood, feminine, masculine.</t>
  </si>
  <si>
    <t>PULMONARY INFARCTION AND HEMANIOMA | Blockage or leakage of blood supply to lungs.  ]</t>
  </si>
  <si>
    <t>PULMONARY EDEMA | Abnormal accumulation of fluid in the lung area, dropsy.  ]</t>
  </si>
  <si>
    <t>PITUITARY ADENOMA BASOPH | Ids degeneration of pituitary, risk or presence.~onco, benign tumor</t>
  </si>
  <si>
    <t>PROTOSTRONGYLUS RUFESCENS WORM | Can id intestinal (bowel, colon, intestine) parasites of various kinds or sources. *  ]</t>
  </si>
  <si>
    <t>PROTOSTRONGYLUS OVATUS WORM | Can id intestinal (bowel, colon, intestine) parasites of various kinds or sources. *  ]</t>
  </si>
  <si>
    <t>PARVOVIRUS / LEPTOSPIRA VAC. - CANINE | Dog virus can affect humans from contact, headaches result. #</t>
  </si>
  <si>
    <t>Q-FEVER | Rickettsia fever, headache, fever, malaise, anorexia (Cox Burnetti). @ ^</t>
  </si>
  <si>
    <t>QUINTANA - TRENCH FEVER | Rickettsia fever, malaise, pain intensifies every 5 days. @ ^</t>
  </si>
  <si>
    <t>ROCKY MOUNTAIN SPOTTED FEVER | Rickettsia, attacks eyes. # ^ @</t>
  </si>
  <si>
    <t>RICKETTSIA | Smaller than bacteria larger than virus, can cause many diseases. @ ^# ]</t>
  </si>
  <si>
    <t>RHINOPNEUMONITIS | Viral infection (lung) that can linger indefinitely causing sinusitis.  #  ]</t>
  </si>
  <si>
    <t>RUBEOLA | German measles, must clear if possible multiple sclerosis (MS) case. #  ]</t>
  </si>
  <si>
    <t>ROOT GRANULOMUM TEETH | Tooth disease often not known to patient. D nosode ]~onco</t>
  </si>
  <si>
    <t>RENAL COLIC | Kidney pain or spasm, can be from passing a stone, pain in back, abdomen, groin, thigh.</t>
  </si>
  <si>
    <t>R. MOOSERI | Bacterial infection, from household items or normal contact, immune weakness. @</t>
  </si>
  <si>
    <t>REYES SYNDROME | Acute encephalopathy (brain), fatty infiltration of the liver, pancreas, heart, kidney, spleen, lymph ]</t>
  </si>
  <si>
    <t>RAILLIETINA PARASITE | Tape worm found in south America, mostly Ecuador. *</t>
  </si>
  <si>
    <t>STAPHYLOCOCCINUM | Staph (bacteria) infection homeopathic, skin conditions, lung infections, intestines (bowel, colon) affected. @  ]</t>
  </si>
  <si>
    <t>SYPHILLINUM | Utter prostration and debility in morning, rheumatic pains, eruptions, worse in day, amnesia. @  ] ~ miasm</t>
  </si>
  <si>
    <t>SHIGELLA PARADYSENTERAE | Non motile, non lactose fermenting bacteria, found in bowel (colon, intestine), causes digestive disorders. @  ]</t>
  </si>
  <si>
    <t>SWINE INFLUENCINUM | Swine influenza, can id unresolved viral immune def., treat with Viralfuge. #</t>
  </si>
  <si>
    <t>MORGAN BACTERIA | Bacteria found in toilets and sinks. @</t>
  </si>
  <si>
    <t>SHIGA KRUSE | Shigella bacteria, non motile, non lactose fermenting bacteria in bowel (colon, intestine), causes digestive disorders. @  ]</t>
  </si>
  <si>
    <t>SHANG HAI FLU 90' | Influenza from the Orient affecting DNA. #</t>
  </si>
  <si>
    <t>STREPTOCOCCUS COMBO | All strep bacteria at multiple potencies, lacto bacilus of many forms.  @  ]</t>
  </si>
  <si>
    <t>STREPTOCOCCINUM | Ids immune compromise of bacterial defence, treat with Bacteria fuge. @</t>
  </si>
  <si>
    <t>STREPTOCOCCINUM HAEMOLYTICUS | Most dangerous form of strep, causes strep throat, 2mm skin lesions, fever. @  ]</t>
  </si>
  <si>
    <t>SINUSITIS MAXILLARIS | Sarcode &amp; nosode combo, ids problem.</t>
  </si>
  <si>
    <t>SINUSITIS FRONTALIS | Sarcode &amp; nosode combo, ids problem.</t>
  </si>
  <si>
    <t>SALMONELLA | Form of (bacteria) food poisoning that can linger in the body for years after the original exposure. @  ]</t>
  </si>
  <si>
    <t>SCARLATINUM - SCARLET FEVER - SCARLATINA | Acute, contagious, febrile (fever) Streptococcus bacteria, inflamed nose, sore throat, red tonque, rash, rapid pulse, 24 hr incubation, sudden onset. @  ]</t>
  </si>
  <si>
    <t>SPONDYLOGLAND. ATROV. PARASITE | Can id intestinal (bowel, colon, intestine) parasites of various kinds or sources. *  ]</t>
  </si>
  <si>
    <t>STRONGYLUS EQUINUS  PARASITE Can id intestinal (bowel, colon, intestine) parasites of various kinds or sources. *  ]</t>
  </si>
  <si>
    <t>SCHONLEIN'S DISEASE | Allergic or anaphylactic discoloration or skin hemorrage, pain in joints, iatrogenic.  ]</t>
  </si>
  <si>
    <t>SCHIZOID RELATED PEPTIDE | Sarcode &amp; nosode combo, ids problem.</t>
  </si>
  <si>
    <t>SCOPOPHILIA | Derives sexual pleasure form visual sources, nudity, pictures, etc., emotional fantasy prone.</t>
  </si>
  <si>
    <t>SYPHACIA MURIS PARASITE | Can id intestinal (bowel, colon, intestine) parasites of various kinds or sources. *  ]</t>
  </si>
  <si>
    <t>SYPHACIA OBVELATA PARASITE | Can id intestinal (bowel, colon, intestine) parasites of various kinds or sources. *  ]</t>
  </si>
  <si>
    <t>STEPHANURUS DENTATUS PARASITE | Can id intestinal (bowel, colon, intestine) parasites of various kinds or sources. *  ]</t>
  </si>
  <si>
    <t>SCHISTOSOMA MANSONI PARASITE | Can id intestinal (bowel, colon, intestine) parasites of various kinds or sources. *  ]</t>
  </si>
  <si>
    <t>SPIRILILLUM | Gram negative bacteria, water carried, causing rat bite fever, found in blood of rodents, Rx Bac. @ ]</t>
  </si>
  <si>
    <t>SCLERODERMA - LUNG | Hardening of connective tissues, 4 times more in women than men, risk needs exercise.</t>
  </si>
  <si>
    <t>SPRUE (12X) | Stomach lining smooth and non absortive.</t>
  </si>
  <si>
    <t>SCURVY | Vitamin C deficiency, connective tissue weakness, bloody gums, eyes, immune deficiency, fatigue, bowels (colon, intetine) irregular.  ]</t>
  </si>
  <si>
    <t>SPONDYLOSIS DISEASE OF SPINE | Breakdown of the spinal vertrabral structure, TB miasm suspect, nerval.</t>
  </si>
  <si>
    <t>SCHISTOSOMA HAEMATOBIUM WORM | Can id intestinal (bowel, colon, intestine) parasites of various kinds or sources. *  ]</t>
  </si>
  <si>
    <t>STRONGYLOIDES STERCORALIS WORM | Can id intestinal (bowel, colon, intestine) parasites of various kinds or sources. *  ]</t>
  </si>
  <si>
    <t>SYNGAMUS TRACHEA | Parasitic nematode worm infects respiratory tract (lung) of animals &amp; humans, bird, Rx Vermex. *  ]</t>
  </si>
  <si>
    <t>SCHISTOSOMA BOVIS WORM - CATTLE | Can id intestinal (bowel, colon, intestine) parasites of various kinds or sources. *  ]</t>
  </si>
  <si>
    <t>TRICHOMONAS VAGINALIS | Flagylated protozoa parasite, common after surgery or pregnancy, asymptomatic in males.  *]</t>
  </si>
  <si>
    <t>TUBERCULINUM | Transmitted in milk, affects lungs &amp; kidneys, fatigue, torpor, prostatitis (prostate), &gt; work, wants change. @  ]</t>
  </si>
  <si>
    <t>FISTULA | Abnormal tube like passage from one cavity to another from incomplete closure at birth, trauma, infection.</t>
  </si>
  <si>
    <t>TRICHINOSIS | Bacteria like parasite, found in uncooked pork, muscles swollen, hard pain, diarrhea (bowel, colon, intestine) , dropsy (edema). @ *  ]</t>
  </si>
  <si>
    <t>TULAREMIA | Bacteria found in rabbits, cures food poisoning, emotional remedy for shyness timidity. @</t>
  </si>
  <si>
    <t>TONSILLOPHARYNGEAL | Tonsils, pharnyx.  Sarcode &amp; nosode combo, ids problem.  ]</t>
  </si>
  <si>
    <t>TONSILLOPALATINA | Tonsils, palate.  Sarcode &amp; nosode combo, ids problem.  ]</t>
  </si>
  <si>
    <t>TAENIA WORM | Can id intestinal (bowel, colon, intestine) parasites of various kinds or sources. *  ]</t>
  </si>
  <si>
    <t>TINEA CURITIS / CURVIS | Fungus found in jock itch. ^  ]</t>
  </si>
  <si>
    <t>TOXOPLASMOSIS | Bacteria found in cats, problem in pregnancy. @</t>
  </si>
  <si>
    <t>TYPHOIDINUM | Salmonella typhus bacteria, stays in gallbladder, transfers in water and milk, affects Peyer's patch (small intestine). @  ]</t>
  </si>
  <si>
    <t>TETANUS | Bacterial infection, produces muscle paralysis, ids muscle disease. @</t>
  </si>
  <si>
    <t>TYPHUS | Salmonella typhus bacteria.  Stupor from fever, prostration, headache, rash, fever, spreads in unsanitary, rickettsia, prowaza. @ # ^ ]</t>
  </si>
  <si>
    <t>THERMAL BACTERIA | Bacteria found in bowel (colon, intestine), suspect dementia, ids bowel flora imbalance with rectal gas. @  ]</t>
  </si>
  <si>
    <t>TOXASCARIS LEONIA WORM | Can id intestinal (bowel, colon, intestine) parasites of various kinds or sources. * ]</t>
  </si>
  <si>
    <t>YERSINA PESTIS | Plague causing bacteria, carried by fleas, insects, fever, rash, fatigue, depression, mania. @  ]</t>
  </si>
  <si>
    <t>NERVE SPINAL THORACIC | Sarcode &amp; nosode combo, ids problem. N sarcode $ ]</t>
  </si>
  <si>
    <t>TREPONEMA PINTA | Spirochete bacteria of syphilis, can produce simple skin lesions, develops into syphilis. @~ check syphillis miasm.</t>
  </si>
  <si>
    <t>TRICHOMONAS HOMINIS | Can id intestinal (bowel, colon, intestine) parasites of various kinds or sources. *  ]</t>
  </si>
  <si>
    <t>TAENIA SAGINATUM WORM | Can id intestinal (bowel, colon, intestine) parasites of various kinds or sources. *  ]</t>
  </si>
  <si>
    <t>TAENIA HELM WORM | Can id intestinal (bowel, colon, intestine) parasites of various kinds or sources. *  ]</t>
  </si>
  <si>
    <t>TAENIA CRASSICEPS WORM | Can id intestinal (bowel, colon, intestine) parasites of various kinds or sources. *  ]</t>
  </si>
  <si>
    <t>TAENIA SOLIUM WORM | Can id intestinal (bowel, colon, intestine) parasites of various kinds or sources. *  ]</t>
  </si>
  <si>
    <t>TAENIA KRABBEI WORM | Can id intestinal (bowel, colon, intestine) parasites of various kinds or sources. *  ]</t>
  </si>
  <si>
    <t>TAENIA HYDATIGENA WORM | Can id intestinal (bowel, colon, intestine) parasites of various kinds or sources. *  ]</t>
  </si>
  <si>
    <t>TRICHURIS SERRATA | Parasite, can id intestinal (bowel, colon, intestine) parasites of various kinds or sources. *  ]</t>
  </si>
  <si>
    <t>TRICHURIS VULPIS 10X | Intestinal (bowel, colon, intestine) parasite, can id intestinal parasites of various kinds or source. *  ]</t>
  </si>
  <si>
    <t>TRICHINELLA SPIRALIS | Parasite, worm from bad pork. *</t>
  </si>
  <si>
    <t>TRICHOSTRONGYLUS AXEI WORM | Can id intestinal (bowel, colon, intestine) parasites of various kinds or sources. *  ]</t>
  </si>
  <si>
    <t>TOXASCARIS LEONIA WORM | Can id intestinal (bowel, colon, intestine) parasites of various kinds or sources. *  ]</t>
  </si>
  <si>
    <t>THELAZIA RHODESII | Can id intestinal (bowel, colon, intestine) parasites of various kinds or sources. *  ]</t>
  </si>
  <si>
    <t>TMJ TMD DYSFUNCTION | Temporal Mandibular Joint / Jaw, sarcode &amp; nosode combo, ids problem. @ ]</t>
  </si>
  <si>
    <t>GOUT | Uric acid, oxalic acid &amp; other purine by products irritate joints of toes &amp; fingers, Rx kidney (bladder, ureter, urethra), diet, etc.  ]</t>
  </si>
  <si>
    <t>URETHRA | Urine (kidney, bladder, ureter) tube in male and female, prone to infections and toxins, low grade infections are asymptomatic.  ]</t>
  </si>
  <si>
    <t>UNCINARIA STENOCEPHALIA | Can id intestinal (bowel, colon, intestine) parasites of various kinds or sources. *  ]</t>
  </si>
  <si>
    <t>URETHRITIS | Inflamation of the urine (kidney, bladder, ureter, urethra) tube in male or female, from infection or toxins, can be asymptomatic.  ]</t>
  </si>
  <si>
    <t>ULCERATIVE COLITIS | Lesions in the colon (bowel, intestine) causing constipation and diarrhea, alternating food, allergy infection.  ]</t>
  </si>
  <si>
    <t>ULCER | Open unhealing lesion mostly in digestive tract, vitamin K deficiency, infection, toxins, allergy cause.</t>
  </si>
  <si>
    <t>URETERAL STONE | A calcification formation in the urine tube (kidney, bladder, ureter, urethra), male or female, can be from infection, etc.  ]</t>
  </si>
  <si>
    <t>VARIOLINUM | Lymph from small pox, pustule used in herpes zoster, smallpox, infected eye, occiput pain, hot dry. @ #</t>
  </si>
  <si>
    <t>VERRUCA | Type of planters wart, usually large with independent blood suppy, caused by virus. #</t>
  </si>
  <si>
    <t>VARICELLA | Chicken pox, acute contagious viral disease of eruptions, stages: macules, papules, vesiculates, crust. # ]</t>
  </si>
  <si>
    <t>VAGINITIS | Inflammation of vagina, vitamin B deficiency, toxicity, infection, fungus Sexually Transmitted Disease (STD), protozoa, intestine (bowel, colon) parasites. ^ @ *  ]~feminine</t>
  </si>
  <si>
    <t>VACCINIUM | Combination of all vaccines in mixed potencies for prevention of ill effects of vaccination.  @ # ^ ]</t>
  </si>
  <si>
    <t>VISCUM ALBUM | Mistletoe, lowers blood pressure, treats degeneration, rheumatism, gout, asthma (lung). @ ]</t>
  </si>
  <si>
    <t>YELLOW FEVER | Acute infectious disease, two fever courses, jaundice (liver), vomit, hemorrhages, togavirus, mosquito, rest. # ]</t>
  </si>
  <si>
    <t>WILSON'S DISEASE | In liver whereby copper accumulates and destroys liver.</t>
  </si>
  <si>
    <t>BACTERIA  WELCH | Clostridium perfringens, causes gas gangrene, ids possible blood infection, use Envirox N. 1276 or N. 610.  @  ]</t>
  </si>
  <si>
    <t>WILLIAM AMOEBA | Type of ameba / ameoba amoeba affecting eyes, mouth, liver, or joints, transmitted in bad water. * ]</t>
  </si>
  <si>
    <t>WERNICKE'S SYNDROME | Old age symptoms of loss of memory (brain) and function.  ]</t>
  </si>
  <si>
    <t>WEBER CHRISTIAN DIS.10X | Disease where fatty tumors form under skin.</t>
  </si>
  <si>
    <t>WHIPPLE'S DIS.10X | Disorder where intestines (bowel, colon, intestine) do not absorb nutrients.  ]</t>
  </si>
  <si>
    <t>WERDNIG - HOFFMAN DISEASE | Neurological (nerve) atrophy starting in spine then wasting muscles.  $  ]</t>
  </si>
  <si>
    <t>1 P CHROMOSOME,2158 | Cancer, hypothyroid, adrenal hyperplasia,kidney (bladder, ureter, urethra) stone.   ] ~ onco</t>
  </si>
  <si>
    <t>2 P CHROMOSOME,2159 | ACTH deficiency, colon cancer, precocious puberty male. ~ onco</t>
  </si>
  <si>
    <t>3 P CHROMOSOME,2160 | Renal (kidney, bladder, ureter, urethra), lung cell carcinoma, pituitary hormone deficiency, MPS.  ] ~ onco</t>
  </si>
  <si>
    <t>4 P CHROMOSOME,2161 | Huntington disease, PKU, MPS, Wolf Hirschhorn syndrome.~</t>
  </si>
  <si>
    <t>5 P CHROMOSOME,2162 | C 6, 7, 9, fatty acid deficiency, Laron Dwarfism, MPS.~ cervical, C6, C7, C9</t>
  </si>
  <si>
    <t>6 P CHROMOSOME,2163 | Epilepsy, ataxia, sensitive to beryllium, ankylosing spondylitis.  ]~</t>
  </si>
  <si>
    <t>7 P CHROMOSOME,2164 | Craniosynstosis, myopathy, eye disorders (retinitis pigmentosa). ]~</t>
  </si>
  <si>
    <t>8 P CHROMOSOME,2165 | Hyperlipoproteinemia, hemolytic anemia, plasminogen deficiency.~</t>
  </si>
  <si>
    <t>9 P CHROMOSOME,2166 | Ovarian carcinoma, melanoma, leukemia, (cancer) interferon deficiency.  ] ~ onco</t>
  </si>
  <si>
    <t>10 P CHROMOSOME,2167 | Immune deficiency, anemia, thryoid carcinoma, gliablastoma (cancer).  ] ~ onco</t>
  </si>
  <si>
    <t>11 P CHROMOSOME,2168 | Hypoparathyroid, cardiomyopathy (heart), leukemia, genital urinary (kidney, bladder, ureter, urethra) dysfunction.  ]~onco</t>
  </si>
  <si>
    <t>12 P CHROMOSOME,2169 | Rectal (colon, bowel, intestine) and lung cancer, anemia, episodic ataxia, myokymia.  ]~onco</t>
  </si>
  <si>
    <t>13 P CHROMOSOME,2170 | Muscular dystrophy, keys for muscle development, limits size and strength potential.~</t>
  </si>
  <si>
    <t>14 P CHROMOSOME,2171 | Leukemia, lymphoma, (cancer) purine nucleoside deficiency.  ]~onco</t>
  </si>
  <si>
    <t>15 P CHROMOSOME,2172 | Angelman syndrome, spherocytosis.~</t>
  </si>
  <si>
    <t>16 P CHROMOSOME,2173 | Tuberous sclerosis, eye disorders (cataract), polycystic kidney (bladder, ureter, urethra), mediterranean fever. ]</t>
  </si>
  <si>
    <t>17 P CHROMOSOME,2174 | Neuropathy palsey, neurofibromatosis, tooth disease, cancer.  $  ]~onco</t>
  </si>
  <si>
    <t>18 P CHROMOSOME,2175 | Glucocorticoid deficiency, protoporphyria, erythropoietic protoporphria, Nieman pick disease.~</t>
  </si>
  <si>
    <t>19 P CHROMOSOME,2176 | Artheriosclerosis, calcium disorder, hypercholesteremia, migraine.~</t>
  </si>
  <si>
    <t>20 P CHROMOSOME,2177 | Diabetes (pancreas), insomnia, cerebral angiopathy, inosine triphos deficiency.~</t>
  </si>
  <si>
    <t>21 P CHROMOSOME,2178 | Leukocyte adhesion difficulty, leukemia, (cancer) Amyotrphic Lateral Sclerosis (ALS), fatty acid deficiency.  ]~onco</t>
  </si>
  <si>
    <t>22 P CHROMOSOME,2179| Cat eye syndrome, DiGeorge syndrome, alpha naga deficiency, leukemia (cancer).  ]~onco</t>
  </si>
  <si>
    <t>Y P CHROMOSOME,2180 | Gonadal degenesis, affects thought process by limiting thought control, aberrant thinking.~ hgdie</t>
  </si>
  <si>
    <t>1 Q CHROMOSOME,2181 | Slow nerve conduction, lupus, eye disorders (glaucoma), glycogen storage, measles susceptible.  #  @ $ ]~</t>
  </si>
  <si>
    <t>2 Q CHROMOSOME,2182 | Lactose deficiency, wrinkled skin, lactic acidosis, eye disorders (cataract), vitamin C and B6 deficiency. ]~</t>
  </si>
  <si>
    <t>3 Q CHROMOSOME,2183 | Lymphoma (cancer), hypercalcemia, nightblindness (eye disorder), sucrose intolerance.  ]~onco</t>
  </si>
  <si>
    <t>4 Q CHROMOSOME,2184 | Polycystic kidney (bladder, ureter, urethra), amyloidosis, mucolipidosis, immune deficiency.  ]~</t>
  </si>
  <si>
    <t>5 Q CHROMOSOME,2185 | Spinal muscular atrophy, rectal (bowel, colon, intestine) cancer, tone deaf, startle disease, eye disorders (corneal disease). ]~onco</t>
  </si>
  <si>
    <t>6 Q CHROMOSOME,2186 | Breast cancer, arginemia, ovarian cancer, coronary (heart) artery disease.  ] ~ onco</t>
  </si>
  <si>
    <t>7 Q CHROMOSOME,2187 | Aortic Stenosis (heart), erythemia, cystic fibrosis, trypsinogen deficiency, MPS, eye disorders (retinitis). ]~</t>
  </si>
  <si>
    <t>8 Q CHROMOSOME,2188 | Exostoses, goiter, renal (kidney, bladder, ureter, uerethra) acidosis, epilepsy, carbonic anhydrase + vitamin E deficiency.  ]~</t>
  </si>
  <si>
    <t>9 Q CHROMOSOME,2189 | Fructose intolerance, anemia, autonomic (parasympathetic) nervous system failure, lead susceptible, cancer.  $ ]~ onco</t>
  </si>
  <si>
    <t>10 Q CHROMOSOME,2190 | Leuko dystrophy, anemia, lipase and vitamin A deficiency, leukemia (cancer), chronic infections.  ]~onco</t>
  </si>
  <si>
    <t>11 Q CHROMOSOME,2191 | Hyper triglycerides, endocrine disease, allergy, pyruvate carbox deficiency, asthma (lung) LDH.] ~</t>
  </si>
  <si>
    <t>12 Q CHROMOSOME, 2192| Histidinemia, alcohol intolerance, lipoma, interferon deficiency, vitamin D, Tyrosine.  ]~onco</t>
  </si>
  <si>
    <t>13 Q CHROMOSOME,2193 | Leukemia, Wilson's disease, xeroderma pigmentosa, breast cancer.~onco</t>
  </si>
  <si>
    <t>14 Q CHROMOSOME,2194 | Hyperthyroid, dystonia, emphysema (lung), alzheimer's, glycogen.  ]~ underweight, bulging eyes</t>
  </si>
  <si>
    <t>15 Q CHROMOSOME,2195 | Tyrosinease, cardiomyopathy, marfan, tay sachs, leukemia.~onco</t>
  </si>
  <si>
    <t>16 Q CHROMOSOME,2196 | Eye disorders (cataract), tyrosinemia, hyper tension, MPS, granulatomatous. ]~</t>
  </si>
  <si>
    <t>17 Q CHROMOSOME,2197 | MPO deficiency, glycogen storage dysfunction, growth hormone deficiency, osteoporosis (bone). ]~</t>
  </si>
  <si>
    <t>18 Q CHROMOSOME,2198 | MS susceptible, osteolysis (bone), neuropathy (nerve), senility (brain), rectal cancer (bowel, colon, intestine), B cell (bone marrow).  ]~onco</t>
  </si>
  <si>
    <t>19 Q CHROMOSOME,2199 | Liposarcoma, migraine, immune deficiency, alzheimer's, stroke (brain).  ]~onco</t>
  </si>
  <si>
    <t>20 Q CHROMOSOME,2200 | Epilepsy, somatotrophinoma, immune deficiency, osteodystrophy (bone).  ]~</t>
  </si>
  <si>
    <t>21 Q CHROMOSOME,2201 | ALS, epilepsy, schizophrenia, stroke (brain), vitamin B6, anemia.  ]~</t>
  </si>
  <si>
    <t>22 Q CHROMOSOME,2202 | Meningioma, Parkinson's, glucose and galactose malabsorption.  ]~onco</t>
  </si>
  <si>
    <t>XQ CHROMOSOME,2203 | Immune deficiency, manic depressive, diabetes (pancreas), deaf, gout, retardation, sex.  ]</t>
  </si>
  <si>
    <t>COMPSPAN RESIN | Dental isode (composite).</t>
  </si>
  <si>
    <t>GILUMA PART 3 | Bond to glue composite. dental isode</t>
  </si>
  <si>
    <t>X-4 DENTIN | dental isode</t>
  </si>
  <si>
    <t>POST-COM II | dental isode</t>
  </si>
  <si>
    <t>SCOTCH PREP | dental isode</t>
  </si>
  <si>
    <t>OPTEC U-BOND | Bond to glue composite. dental isode</t>
  </si>
  <si>
    <t>CONQUEST DF | Composite. dental isode</t>
  </si>
  <si>
    <t>PRISMA DENTIN | dental isode</t>
  </si>
  <si>
    <t>SCOTCH BOND II | Bond to glue composite. dental isode</t>
  </si>
  <si>
    <t>P-10 | dental isode</t>
  </si>
  <si>
    <t>OPTECH DENTIN | dental isode</t>
  </si>
  <si>
    <t>PERTAC | dental isode( composite)</t>
  </si>
  <si>
    <t>X-4 BOND | Bond to glue composite. dental isode</t>
  </si>
  <si>
    <t>HERCULITE XR | Composite. dental isode</t>
  </si>
  <si>
    <t>CONCEPT | Composite. dental isode</t>
  </si>
  <si>
    <t>OCCLUSIN | dental isode</t>
  </si>
  <si>
    <t>SILUX PLUS | dental isode</t>
  </si>
  <si>
    <t>HELIMOLAR | Composite. dental isode  ]</t>
  </si>
  <si>
    <t>P-50 | dental isode</t>
  </si>
  <si>
    <t>PROFILE | Composite. dental isode</t>
  </si>
  <si>
    <t>PRISMA APH | Composite. dental isode</t>
  </si>
  <si>
    <t>PRISMA U-BOND 3 | Bond to glue composite. dental isode</t>
  </si>
  <si>
    <t>HELIOBOND | Bond to glue composite. dental isode</t>
  </si>
  <si>
    <t>DISPERSALLOY | Amalgam mercury filling material. dental isode  ]~metals, onco</t>
  </si>
  <si>
    <t>DYCAL | Calcium hydroxide base to put under deep fillings. dental isode</t>
  </si>
  <si>
    <t>HYDROXYLINE | dental isode</t>
  </si>
  <si>
    <t>LIFE | Calcium hydroxide base to put under deep fillings. dental isode</t>
  </si>
  <si>
    <t>COPALITE | Amalgam filling. dental isode</t>
  </si>
  <si>
    <t>BARRIER | Dentine sealant. dental isode</t>
  </si>
  <si>
    <t>GC DENTIN CEMENT | dental isode</t>
  </si>
  <si>
    <t>VITRA-BOND | Bond to glue composite. dental isode</t>
  </si>
  <si>
    <t>BIO C | dental isode</t>
  </si>
  <si>
    <t>FIRMILAX | dental isode</t>
  </si>
  <si>
    <t>RX-IV | dental isode</t>
  </si>
  <si>
    <t>DG-63 | dental isode</t>
  </si>
  <si>
    <t>DEGUDENT G | dental isode</t>
  </si>
  <si>
    <t>HP3 | dental isode</t>
  </si>
  <si>
    <t>OLYMPIA | Composite. dental isode</t>
  </si>
  <si>
    <t>WQ | dental isode</t>
  </si>
  <si>
    <t>REXILLIUM | dental isode</t>
  </si>
  <si>
    <t>TITANIUM | Metal for implants, screws, etc. dental isode~metals</t>
  </si>
  <si>
    <t>TITANIUM ALLOY | Amalgam. dental isode</t>
  </si>
  <si>
    <t>STAINLESS STEEL | For pins to build up fillings. dental isode</t>
  </si>
  <si>
    <t>NOBILIUM | dental isode</t>
  </si>
  <si>
    <t>TICONIUM | dental isode</t>
  </si>
  <si>
    <t>VITA VMK 68 | Porcelain crowns. dental isode</t>
  </si>
  <si>
    <t>VITADUR N | dental isode</t>
  </si>
  <si>
    <t>CERAMCO II | dental isode</t>
  </si>
  <si>
    <t>CERAMCO G | dental isode</t>
  </si>
  <si>
    <t>OPTEC HSP | dental isode</t>
  </si>
  <si>
    <t>DICOR | dental isode</t>
  </si>
  <si>
    <t>IN-CERAM | Inlay / crown material. dental isode</t>
  </si>
  <si>
    <t>HYDROXYAPATITE | Tooth tissue. dental isode</t>
  </si>
  <si>
    <t>PROCELITE DUAL | Inlay / crown material. dental isode</t>
  </si>
  <si>
    <t>COMPSPAM OPAGUE | Composite material. dental isode</t>
  </si>
  <si>
    <t>FLECK'S | dental isode</t>
  </si>
  <si>
    <t>EBA | dental  isode</t>
  </si>
  <si>
    <t>DURELON | Temporary crowns. dental isode</t>
  </si>
  <si>
    <t>KETAC-CEM | Cement to bond crowns / inlays, etc. dental isode</t>
  </si>
  <si>
    <t>AMALGAM | Collection in combo homeopathic for detoxification. dental isode</t>
  </si>
  <si>
    <t>JET ACRYLIC | For lining dentures, etc. dental isode</t>
  </si>
  <si>
    <t>PROTEMP | Temporary crown material. dental isode</t>
  </si>
  <si>
    <t>ZOE 2200 | Temporary filling. dental isode</t>
  </si>
  <si>
    <t>ZONE | dental isode</t>
  </si>
  <si>
    <t>TERM | dental isode</t>
  </si>
  <si>
    <t>CAVIT-G | Temporary filling material. dental isode</t>
  </si>
  <si>
    <t>GUTTA PERCHA | Root canal filling material. dental isode</t>
  </si>
  <si>
    <t>SEALAPEX | Root canal filling material. dental isode</t>
  </si>
  <si>
    <t>CARBOCAINE 3% | Local anesthetic. dental isode</t>
  </si>
  <si>
    <t>XYLOCAINE 2% | Local anasthetic. dental isode</t>
  </si>
  <si>
    <t>MARCAINE | Local anasthetic. dental isode</t>
  </si>
  <si>
    <t>CITANEST PLAIN 4% | Local anasthetic. dental isode</t>
  </si>
  <si>
    <t>LUCITONE 199 | dental isode</t>
  </si>
  <si>
    <t>ASTRON 1180 | dental isode</t>
  </si>
  <si>
    <t>TRIAD VLC | dental isode</t>
  </si>
  <si>
    <t>NUPRO NEUTRAL | dental isode</t>
  </si>
  <si>
    <t>GEL KAM | Flouride varnish. dental isode</t>
  </si>
  <si>
    <t>PURE ALLOY | Amalgam. dental isode</t>
  </si>
  <si>
    <t>E-2713 | dental isode</t>
  </si>
  <si>
    <t>BIO-H | dental isode</t>
  </si>
  <si>
    <t>JELENKO | dental isode</t>
  </si>
  <si>
    <t>CARBOCAINE 2% | Local anasthetic. dental isode</t>
  </si>
  <si>
    <t>PULPDENTAL | Ids dental disorder.</t>
  </si>
  <si>
    <t>SILUX PLUS Y | dental isode</t>
  </si>
  <si>
    <t>FERMIT | Temporary filling material. dental isode</t>
  </si>
  <si>
    <t>HERCULITE A2 1999 | Composite. dental isode</t>
  </si>
  <si>
    <t>PRODIGY A2 | Composite. dental isode</t>
  </si>
  <si>
    <t>Z100 A3 | Composite. dental isode</t>
  </si>
  <si>
    <t>DYRACT A2 | Composite. dental isode</t>
  </si>
  <si>
    <t>SILUX PLUS U | Composite. dental isode</t>
  </si>
  <si>
    <t>BISFIL | dental isode</t>
  </si>
  <si>
    <t>CITANEST 4% | Local anesthetic. dental isode</t>
  </si>
  <si>
    <t>A.A.C. | Stops alcohol dependency. NUTRI=ARLI, Guadalajara - Mexico</t>
  </si>
  <si>
    <t>ADAPTIC II | dental isode</t>
  </si>
  <si>
    <t>SCOTCHBOND 1999 | Bond to glue composite. dental isode</t>
  </si>
  <si>
    <t>ALL BOND RESIN 1+2 | Bond to glue composite. dental isode</t>
  </si>
  <si>
    <t>BIACALEX 1999 | Root canal material. dental isode</t>
  </si>
  <si>
    <t>ALL BOND - PRIME A+B | Bond to glue composite. dental isode</t>
  </si>
  <si>
    <t>TEMP BOND | Bond to glue composite. dental isode</t>
  </si>
  <si>
    <t>PRIME + BOND  2.1 | Bond to glue composite. dental isode</t>
  </si>
  <si>
    <t>CARBOCAINE FORTE  3% | Local anesthetic. dental isode</t>
  </si>
  <si>
    <t>EPINEPHRINE .5% | Local anasthetic. dental isode</t>
  </si>
  <si>
    <t>HERCULITA A3 1999 | Composite. dental isode</t>
  </si>
  <si>
    <t>KETAC 1999 | Cement to bond crowns, etc. dental isode</t>
  </si>
  <si>
    <t>PRODIGY A3 | Composite. dental isode</t>
  </si>
  <si>
    <t>VARIDINK | dental isode</t>
  </si>
  <si>
    <t>FUJI II LIGHT | Composite / glass ionomer cement mix. dental isode</t>
  </si>
  <si>
    <t>OPTI BOND SOLO | Bond to glue composite. dental isode</t>
  </si>
  <si>
    <t>CEREC | dental isode</t>
  </si>
  <si>
    <t>EMPRESS | Crown material. dental isode</t>
  </si>
  <si>
    <t>VECTRIS | Onlay crown + bridge material. dental isode</t>
  </si>
  <si>
    <t>NADP | Needed for energy control and useful stress reduction</t>
  </si>
  <si>
    <t>FLEXITE ANK | dental isode</t>
  </si>
  <si>
    <t>TARGIS + VECTRIS | For crowns and inlays. dental isode</t>
  </si>
  <si>
    <t>EMPRESS II | For crowns and inlays. dental isode</t>
  </si>
  <si>
    <t>BISFIL 2B | Bond for composite. dental isode</t>
  </si>
  <si>
    <t>BAND I | dental isode</t>
  </si>
  <si>
    <t>AELITE FLAW A2 | Composite. dental isode</t>
  </si>
  <si>
    <t>DYRACT PRIME | Composite and glass ionomer mix. dental isode</t>
  </si>
  <si>
    <t>VITREMER | dental isode</t>
  </si>
  <si>
    <t>HELIO MOLAR | Composite. dental isode</t>
  </si>
  <si>
    <t>DYRACT A3 | Composite glass ionomer mix. dental isode</t>
  </si>
  <si>
    <t>UNIFAST A2 | Composite glass ionomer mix. dental isode</t>
  </si>
  <si>
    <t>SCULPIT A3 | Composite glass iomomer mix. dental isode</t>
  </si>
  <si>
    <t>COMPOSIPOST | dental isode</t>
  </si>
  <si>
    <t>ALL BOND C+B | Bond to glue composite. dental isode</t>
  </si>
  <si>
    <t>WAVE A2 | Composite. dental isode</t>
  </si>
  <si>
    <t>SEPTANEST N ARTICAINE HCl 4% | Local anesthetic. dental isode</t>
  </si>
  <si>
    <t>HAEMOPHILUS STREP | Most dangerous form of strep, causes strep throat, 2mm skin lesions, fever. @</t>
  </si>
  <si>
    <t>KAWASAKI | Mucus build up in lymph nodes. @</t>
  </si>
  <si>
    <t>LISTERIA | A soil saprocyte bacteria found in animals &amp; humans, causes meningitis and abortion, &gt; adult. @</t>
  </si>
  <si>
    <t>MELIODOSIS | Psedomonas bacteria, causes black spots and darkened skin, abscesses, septecemia, pneumonia (lung), danger. @  ]</t>
  </si>
  <si>
    <t>MYCOPLASMA PNEUMONIAE | Legionella, rickettsia, can hurt lungs, liver, nerves. @ ^ $ ]</t>
  </si>
  <si>
    <t>MYOBACTERIUM LEPRAE LEPROSY | Likes acid, onset 1-30yr. lesions on cooler skin, anesthesia of skin. @ ^</t>
  </si>
  <si>
    <t>PYROGENIUM | Spoiled or bad food.</t>
  </si>
  <si>
    <t>PYROGENIUM CRAB | Spoiled or bad food. @</t>
  </si>
  <si>
    <t>PYROGENIUM SHRIMP | Bad or spoiled shrimp as a cause of past food poisoning. @</t>
  </si>
  <si>
    <t>PYROGENIUM TURKEY | Spoiled or bad food. @</t>
  </si>
  <si>
    <t>PYROGENIUM CHICKEN | Spoiled or bad food. @</t>
  </si>
  <si>
    <t>PYROGENIUM LOBSTER | Spoiled or bad food. @</t>
  </si>
  <si>
    <t>PYROGENIUM BEEF | Spoiled or bad food. @</t>
  </si>
  <si>
    <t>PYROGENIUM FISH | Spoiled or bad food. @</t>
  </si>
  <si>
    <t>PYROGENIUM | Miscelaneous food poisoning. @</t>
  </si>
  <si>
    <t>PROPIONBACTERIUM ACNE | Chief bacteria causing acne, ids weak immune function or excess bacteria. @</t>
  </si>
  <si>
    <t>PYOCYANEUS | Bacteria causing pus development &amp; release. @</t>
  </si>
  <si>
    <t>R. QUINTANA - TRENCH FEVER | Transmitted by body louse, fever, pain, headache, malaise, shins tender. @</t>
  </si>
  <si>
    <t>RICKETTSIA PROWAZEKI | Larger than virus, smaller than bacteria, transmitted by animals. ^# ]</t>
  </si>
  <si>
    <t>SHIGA KRUSE | Shigella bacteria, non motile, non lactose fermenting bacteria in bowel (colon, intestine), causes digestive problems. @  ]</t>
  </si>
  <si>
    <t>SPIRILLUM | Gram negative bacteria, water carried, causing rat bite fever, found in blood of rodents, Rx Bac. @ ]</t>
  </si>
  <si>
    <t>STAPHYLCOCCUS AUREUS | Bacteria causing many different kinds of conditions, now antibiotic resistant. @</t>
  </si>
  <si>
    <t>STAPHYL PYOGENES IMPETIGO | Causes contagious skin lesions mostly in children, antibiotic resistant. @</t>
  </si>
  <si>
    <t>STAPHYL EPIDERMIS ACNE | Bacteria causing many different kinds of conditions, now antibiotic resistant. @</t>
  </si>
  <si>
    <t>SYPHILIS | Protestation &amp; debility in morning, rheumatic pains, eruptions, worse day, amnesia before the disease. @</t>
  </si>
  <si>
    <t>CAMPYLOBACTER | Infectious bacteria that affects digestive tract, replace lost minerals. @</t>
  </si>
  <si>
    <t>ASPERGILLUS ALL | Can id systemic fungus or fungal immune weakness. ^</t>
  </si>
  <si>
    <t>BLASTOMYCOSIS 1 | Fungus grows on corn can cause dementia. ^</t>
  </si>
  <si>
    <t>BLASTOMYCOSIS 2 | Fungus that can grow on corn or in bowel (colon, intestine)  can cause dementia. ^  ]</t>
  </si>
  <si>
    <t>BLASTOMYCOSIS 3 | Fungus that can grow on corn or in bowel (colon, intestine) can cause dementia. ^  ]</t>
  </si>
  <si>
    <t>BLASTOMYCOSIS 4 | Fungus that can grow on corn or in bowel (colon, intestine) can cause dementia. ^  ]</t>
  </si>
  <si>
    <t>CANDIDA ALBICANS | Can id systemic fungus or fungal immune weakness. ] ^</t>
  </si>
  <si>
    <t>CHLAMYDIA | Sexually transmitted rickettsia, produces sterility &amp; PID, use FNG-fuge. ^ ]</t>
  </si>
  <si>
    <t>CRYPTOCOCCUS NEOFORM 1 | Fungus, affects lungs, liver, intestine (bowel, colon). ^  ]</t>
  </si>
  <si>
    <t>CRYPTOCOCCUS NEOFORM 2 | Can id systemic fungus or fungal immune weakness. ^</t>
  </si>
  <si>
    <t>CRYPTOCOCCUS NEOFORM 3 | Can id systemic fungus or fungal immune weakness. ^</t>
  </si>
  <si>
    <t>CRYPTOCOCCUS NEOFORM 4-5 | Can id systemic fungus or fungal immune weakness. ^</t>
  </si>
  <si>
    <t>MYCOSIS FUNDUS | Can id systemic fungus or fungal immune weakness. ^</t>
  </si>
  <si>
    <t>PNEUMOCYSTIS CARNII PNEUMONIA | Protozoan or fungal infection of lungs usually afflicting immunocompromised or immune deficient individuals. ^ *]  ]</t>
  </si>
  <si>
    <t>SACROMYCOSIS 1 | Sugar yeast indicates possible allergy. ^</t>
  </si>
  <si>
    <t>SACROMYCOSIS 2 | Sugar yeast indicates allergy or systemic fungus infection. ^</t>
  </si>
  <si>
    <t>SACROMYCOSIS 3 | Sugar yeast indicates allergy or systemic fungus infection. ^</t>
  </si>
  <si>
    <t>SACROMYCOSIS 4 | Sugar yeast indicates allergy or systemic fungus infection. ^</t>
  </si>
  <si>
    <t>SACROMYCOSIS 5, 6, 7, | Sugar yeasts, ids allergy or systemic fungus infection. ^</t>
  </si>
  <si>
    <t>TINEA CURTIS | Jock itch, can id systemic fungus or fungal immune weakness. ^</t>
  </si>
  <si>
    <t>TINEA CURVIS | Jock itch, can id systemic fungus or fungal immune weakness. ^</t>
  </si>
  <si>
    <t>TINEA PEDIS | Athelete's foot, can id systemic fungus or fungal immune weakness. ^</t>
  </si>
  <si>
    <t>TYCOSPORON | Skin fungus, can id systemic fungus or fungal immune weakness. ^</t>
  </si>
  <si>
    <t>COCCIODOSIS | Nasty fungal infection, can id systemic fungus or fungal immune weakness. ^</t>
  </si>
  <si>
    <t>MOLD | Can id systemic fungus or fungal immune weakness. ^</t>
  </si>
  <si>
    <t>TRANS FATTY ACIDS | Unhealthy fatty acids from manufacturing, ids diet weakness.</t>
  </si>
  <si>
    <t>C 2:0, ACETIC | Part of the fatty acid chain, ids problem in fatty acid development or diet.</t>
  </si>
  <si>
    <t>C 4:0, BUTYRIC | Part of the fatty acid chain, ids problem in fatty acid development or diet.</t>
  </si>
  <si>
    <t>C 6:0, CAPROIC | Part of the fatty acid chain, ids problem in fatty acid development or diet.</t>
  </si>
  <si>
    <t>C 8:0, CAPRYLIC | Part of the fatty acid chain, ids problem in fatty acid development or diet.</t>
  </si>
  <si>
    <t>C 10:0, CAPRIC | Part of the fatty acid chain, ids problem in fatty acid development or diet.</t>
  </si>
  <si>
    <t>C 12:0, LAURIC | Part of the fatty acid chain, ids problem in fatty acid development or diet.</t>
  </si>
  <si>
    <t>C 14:0, MYRISTIC | Part of the fatty acid chain, ids problem in fatty acid development or diet.</t>
  </si>
  <si>
    <t>C 16:0, PALMITIC | Part of the fatty acid chain, ids problem in fatty acid development or diet.</t>
  </si>
  <si>
    <t>C 17:0, HEPTADECANOIC | Part of the fatty acid chain, ids problem in fatty acid development or diet.</t>
  </si>
  <si>
    <t>C 18:0, STEARIC | Part of the fatty acid chain, ids problem in fatty acid development or diet.</t>
  </si>
  <si>
    <t>C 18:1, CIS-9 OLEIC | Part of the fatty acid chain, ids problem in fatty acid development or diet.</t>
  </si>
  <si>
    <t>C 18:1, TRANS-9 ELAIDIC | Part of the fatty acid chain, ids problem in fatty acid development or diet.</t>
  </si>
  <si>
    <t>C 18:2, CIS-9, 12 LINOLEIC | Part of the fatty acid chain, ids problem in fatty acid development or diet.</t>
  </si>
  <si>
    <t>C 20:0, ARACHIDONIC | Fatty acid used in the adrenal, ids with adrenal deficiency or inflammation.</t>
  </si>
  <si>
    <t>C 20:1, CIS-1111-EICOSENOIC | Part of the fatty acid chain, ids problem in fatty acid development or diet.</t>
  </si>
  <si>
    <t>C 22:0, BEHENIC | Part of the fatty acid chain, ids problem in fatty acid development or diet</t>
  </si>
  <si>
    <t>C 6:0, DICAPROIN, 1, 3 - ISOMER | Part of the fatty acid chain, ids problem in fatty acid.</t>
  </si>
  <si>
    <t>C 8:0, DICAPRYLIN, 1, 2 - 1,3 - AND MIXED ISOMERS | Part of the fatty acid chain, ids problem in fatty acid.</t>
  </si>
  <si>
    <t>C 10:0, DICAPRIN, 1, 2 - 1, 3 - AND MIXED ISOMERS | Part of the fatty acid chain, ids problem in fatty acid.</t>
  </si>
  <si>
    <t>C 12:0, DILAURIN, 1, 2 - 1, 3 - AND MIXED ISOMERS | Part of the fatty acid chain, ids problem in fatty acid.</t>
  </si>
  <si>
    <t>C 14:0, DIMYRISTIN, 1, 2 - 1, 3 - AND MIXED ISOMERS | Part of the fatty acid chain, ids problem in fatty acid.</t>
  </si>
  <si>
    <t>C 15:0, DIPENTADECANOIN, 1, 3 - ISOMER | Part of the fatty acid chain, ids problem in fatty acid.</t>
  </si>
  <si>
    <t>C 16:0, DIPALMITIN, 1, 2 - 1, 3 - AND MIXED ISOMERS | Part of the fatty acid chain, ids problem in fatty acid.</t>
  </si>
  <si>
    <t>C 18:0, DISTEARIN, 1, 2 - 1, 3 - AND MIXED ISOMERS | Part of the fatty acid chain, ids problem in fatty acid</t>
  </si>
  <si>
    <t>C 18:1, CIS-9 DIOLEIN, 1, 2 - 1, 3 - AND MIXED ISOMERS | Part of the fatty acid chain, ids problem in fatty acid.</t>
  </si>
  <si>
    <t>C 18:1, CIS-9, C2:01 - OLEOYL - 2 - ACETYL | Part of the fatty acid chain, ids problem in fatty acid.</t>
  </si>
  <si>
    <t>C 18:1, TRANS-9 DDIELAIDIN, 1, 3 - ISOMER | Part of the fatty acid chain, ids problem in fatty acid.</t>
  </si>
  <si>
    <t>C 18:2, CIS-9,12 DILINOLEIN, 1, 3 - ISOMER | Part of the fatty acid chain, ids problem in fatty acid.</t>
  </si>
  <si>
    <t>C 20:0, DIARACHIDIN, 1, 3 - MIXED ISOMERS | Part of the fatty acid chain, ids problem in fatty acid.</t>
  </si>
  <si>
    <t>C 20:1, CIS-11DI-11-EICOSENOIN AND MIXED ISOMERS | Part of the fatty acid chain, ids problem in fatty acid.</t>
  </si>
  <si>
    <t>C 22:1, CIS-13-DIERUCIN AND MIXED ISOMERS | Part of the fatty acid chain, can id demylienation.</t>
  </si>
  <si>
    <t>C 8:01, MONOCAPRYLOYL-RAC-GLYCEROL | Part of the fatty acid chain, ids problem in fatty acid.</t>
  </si>
  <si>
    <t>C 10:01, MONODECANOYL-RAC-GLYCEROL | Part of the fatty acid chain, ids problem in fatty acid.</t>
  </si>
  <si>
    <t>C 12:01, MONOLAUROYL-RAC-GLYCEROL | Part of the fatty acid chain, ids problem in fatty acid.</t>
  </si>
  <si>
    <t>C 14:01, MONOMYRISTOYL-RAC-GLYCEROL | Part of the fatty acid chain, ids problem in fatty acid.</t>
  </si>
  <si>
    <t>C 16:01, MONOPALMITOYL-RAC-GLYCEROL | Part of the fatty acid chain, ids problem in fatty acid.</t>
  </si>
  <si>
    <t>C 16:1, CIS-91-MONOPALMITOLEOYL-RAC-GLYCEROL | Part of the fatty acid chain | Ids problem in fatty acid.</t>
  </si>
  <si>
    <t>C 18:01, MONOSTEAROYL-RAC-GLYCEROL | Part of the fatty acid chain, ids problem in fatty acid.</t>
  </si>
  <si>
    <t>C 18:1, CIS-91-MONOLEOYL-RAC-GLYCEROL | Part of the fatty acid chain, ids problem in fatty acid.</t>
  </si>
  <si>
    <t>C 18:1, TRANS-9 MONOELAIDIN | Part of the fatty acid chain, ids problem in fatty acid.</t>
  </si>
  <si>
    <t>C 18:2, CIS-9-121-MONOLINOLEOYL-RAC-GLYCEROL | Part of the fatty acid chain, ids problem in fatty acid</t>
  </si>
  <si>
    <t>C 18:3, CIS-9, 12, 151-MONOLINOLENOYL-RAC-GLYCEROL | Part of the fatty acid chain, ids problem in fatty acid.</t>
  </si>
  <si>
    <t>C 20:1, CIS-11-MONO-11-EICOSENOIN, 1-ISOMER | Part of the fatty acid chain, ids problem in fatty acid.</t>
  </si>
  <si>
    <t>C 22:1, CIS-13-MONOERUCIN, 1-ISOMER | Part of the fatty acid chain, ids problem in fatty acid.</t>
  </si>
  <si>
    <t>C 2:0, TRIACETIN | Part of the fatty acid chain, ids problem in fatty acid development or diet.</t>
  </si>
  <si>
    <t>C 4:0, TRIBUTYRIN | Part of the fatty acid chain, ids problem in fatty acid development or diet.</t>
  </si>
  <si>
    <t>C 6:0, TRICAPROIN | Part of the fatty acid chain, ids problem in fatty acid development or diet.</t>
  </si>
  <si>
    <t>C 8:0, TRICAPRYLIN | Part of the fatty acid chain, ids problem in fatty acid development or diet.</t>
  </si>
  <si>
    <t>C 9:0, TRINONANOIN | Part of the fatty acid chain, ids problem in fatty acid development or diet.</t>
  </si>
  <si>
    <t>C 10:0, TRICAPRIN | Part of the fatty acid chain, ids problem in fatty acid development or diet.</t>
  </si>
  <si>
    <t>C 12:0, TRILAURIN | Part of the fatty acid chain, ids problem in fatty acid development or diet.</t>
  </si>
  <si>
    <t>C 13:0, TRITRIDECANOIN | Part of the fatty acid chain, ids problem in fatty acid development or diet.</t>
  </si>
  <si>
    <t>C 14:0, TRIMYRISTIN | Part of the fatty acid chain, ids problem in fatty acid development or diet.</t>
  </si>
  <si>
    <t>C 14:1, CIS-9 TRIMYRISTOLEIN | Part of the fatty acid chain, ids problem in fatty acid.</t>
  </si>
  <si>
    <t>C 15:0, TRIPENTADECANOIN | Part of the fatty acid chain, ids problem in fatty acid development or diet.</t>
  </si>
  <si>
    <t>C 16:0, TRIPALMITIN | Part of the fatty acid chain, ids problem in fatty acid development or diet.</t>
  </si>
  <si>
    <t>C 16:1, CIS-9 TRIELAIDIN | Part of the fatty acid chain, ids problem in fatty acid development or diet.</t>
  </si>
  <si>
    <t>C 17:0, TRIHEPTADECANOIN | Part of the fatty acid chain, ids problem in fatty acid development or diet.</t>
  </si>
  <si>
    <t>C 18:0, TRISTEARIN | Part of the fatty acid chain, ids problem in fatty acid development or diet.</t>
  </si>
  <si>
    <t>C 18:1, TRANS-9 TRIELAIDIN | Part of the fatty acid chain, ids problem in fatty acid.</t>
  </si>
  <si>
    <t>C 18:1, CIS-9 TRIOLEIN | Part of the fatty acid chain, ids problem in fatty acid development or diet.</t>
  </si>
  <si>
    <t>C 18:1, CIS-6 TRIPETROSELININ | Part of the fatty acid chain, ids problem in fatty acid.</t>
  </si>
  <si>
    <t>C 18:2, CIS-9, 12 TRILINOLELAIDIN | Part of the fatty acid chain, ids problem in fatty acid.</t>
  </si>
  <si>
    <t>C 18:3, CIS-9, 12, 15 TRILINOLENIN | Part of the fatty acid chain, ids problem in fatty acid.</t>
  </si>
  <si>
    <t>C 19:0, TRINONADECANOIN | Part of the fatty acid chain, ids problem in fatty acid development or diet.</t>
  </si>
  <si>
    <t>C 20:, TRIARACHIDIN | Part of the fatty acid chain, ids problem in fatty acid development or diet.</t>
  </si>
  <si>
    <t>C 20:1, CIS-5, 8, 11, 14 TRIARACHIDONIN | Part of the fatty acid chain, ids problem in fatty acid.</t>
  </si>
  <si>
    <t>C 22:0, TRIBEHENIN | Part of the fatty acid chain, ids problem in fatty acid development or diet.</t>
  </si>
  <si>
    <t>C 22:1, CIS-13 TRIERUCIN | Part of the fatty acid chain, ids problem in fatty acid development or diet.</t>
  </si>
  <si>
    <t>C 24:1, CIS-15 TRINERVONIN | Part of the fatty acid chain, ids problem in fatty acid.</t>
  </si>
  <si>
    <t>C 25 | Part of the fatty acid chain, ids problem in fatty acid development or diet.</t>
  </si>
  <si>
    <t>C 26 | Part of the fatty acid chain, ids problem in fatty acid development or diet.</t>
  </si>
  <si>
    <t>ALA - ALPHA LINOLENIC ACID | Fatty acid C18:3w3.</t>
  </si>
  <si>
    <t>ARACHIDONIC ACID | Fatty acid C:204w</t>
  </si>
  <si>
    <t>DGLA | Fatty acid C20:3w6.</t>
  </si>
  <si>
    <t>DHA | Fatty acid C22:6w.</t>
  </si>
  <si>
    <t>EPA | Fatty acid C20:5w3.</t>
  </si>
  <si>
    <t>GLA | Fatty acid C18:3w6.</t>
  </si>
  <si>
    <t>LA | Fatty acid C18:2w6.</t>
  </si>
  <si>
    <t>FATTY ACID DEFICIENCY ALL | Fatty acid</t>
  </si>
  <si>
    <t>HIGH CARBON FATTY ACIDS | Fatty acid</t>
  </si>
  <si>
    <t>LOW CARBON FATTY ACIDS | Fatty acid.</t>
  </si>
  <si>
    <t>MYELIN CHAINS OF FATTY ACIDS | Fatty acid.</t>
  </si>
  <si>
    <t>ENZYMATIC RELATED FATTY ACIDS | Fatty acid.</t>
  </si>
  <si>
    <t>NELSON FATTY ACID REMEDY | For anti aging, only source of total fatty acids.</t>
  </si>
  <si>
    <t>ELLAGIC ACID | Fatty acid can cause cancer cells to destroy themselves in apoptosis, fatty acid used in tissues, and nerval regulation in brain, ids metabolic problem, phenol. ~ onco</t>
  </si>
  <si>
    <t>PINEAL HORMONES ALL | Sarcode.</t>
  </si>
  <si>
    <t>HYPOTHALAMIC HORMONES ALL | Sarcode.</t>
  </si>
  <si>
    <t>LUTEINIZING RELEASE HORMONE | Hypothalmic hormone for release of LH.  ]</t>
  </si>
  <si>
    <t>LUTEINIZING HORMONE | Promotes female characteristics, makes one feel sexy ]~feminine</t>
  </si>
  <si>
    <t>DOPAMINE | Hormone for starting action and regulating many functions of blood pressure and other hormones.</t>
  </si>
  <si>
    <t>SEROTONIN | Happiness hormone that also regulates injury.</t>
  </si>
  <si>
    <t>ADRENOCOTROPIC HORMONE (ACTH - CORTICOTROPIN A) | Bioactive peptide.</t>
  </si>
  <si>
    <t>ANGIOTENSIN I | Bioactive peptide hormone related to stress and blood pressure.</t>
  </si>
  <si>
    <t>ANGIOTENSIN II (HYPERTENSIN II) | Bioactive peptide hormone related to stress and blood pressure.</t>
  </si>
  <si>
    <t>ANGIOTENSIN III | Bioactive peptide hormone related to stress and blood pressure.</t>
  </si>
  <si>
    <t>ANGIOTENSIN III INHIBITOR | Bioactive peptide hormone related to stress and blood pressure.</t>
  </si>
  <si>
    <t>ANGIOTENSIN CONVERTING ENZYME INHIBITOR | Bioactive peptide, related to stress and blood pressure.</t>
  </si>
  <si>
    <t>ANGIOTENSINOGEN (FRAGMENTS 1-14) | Bioactive peptide, related to stress and blood pressure.</t>
  </si>
  <si>
    <t>Renin  bioactive peptide | Kidney hormone precursor of angiotensin, elevated in hypertension.</t>
  </si>
  <si>
    <t>Bradykinin | Bioactive peptide, plasma kinin that Ids inflamation, can also indicate digestive disorder.</t>
  </si>
  <si>
    <t>Bradykinin Potentiator B | Bioactive peptide, plasma kinin that produces vasodilatation action.</t>
  </si>
  <si>
    <t>Bradykinin Potentiator C | Bioactive peptide, plasma kinin that produces vasodilatation action.</t>
  </si>
  <si>
    <t>a-Endorphin (B-Lipotropin 61-76) | Type of pain regulatory hormone.</t>
  </si>
  <si>
    <t>B-Lipotropin Fragments | Indicates that fat has been deposited in inapropriate areas.</t>
  </si>
  <si>
    <t>a-Neoendorphin | Hormone for pain regulation.</t>
  </si>
  <si>
    <t>Leucine Enkephalin | Brain hormone for pain &amp; emotional control.</t>
  </si>
  <si>
    <t>Leucine Enkephalin-Lys | Brain hormone for pain and emotional regulation.</t>
  </si>
  <si>
    <t>Enkephalinamide | Brain amine for emotional and pain control, ids social deficiencies.</t>
  </si>
  <si>
    <t>METHIONINE ENKEPHALINE (Tyr-Gly-Gly-Phe-Leu-Lys) | For emotional and pain control</t>
  </si>
  <si>
    <t>PROENKEPHALIN | Hormone for pain, nerval and emotional control.</t>
  </si>
  <si>
    <t>SYNDYPHALIN-20 | Ids improper brain emotional disturbance.~hgdie</t>
  </si>
  <si>
    <t>L-Tyrosylglycylglycine | Thyroid regulating peptide for metabolic and depression regulation.</t>
  </si>
  <si>
    <t>AMASTATIN ENZYME INHIBITOR | Inflamtion regulation problem.</t>
  </si>
  <si>
    <t>Angiotensin-Converting Enzyme Inhibitor | Ids blood pressure or stress regulation disease.</t>
  </si>
  <si>
    <t>ANTIPAIN ENZYME INHIBITOR | For pain regulation.</t>
  </si>
  <si>
    <t>Chymostatin Enzyme Inhibitor | Protein metabolism and digestion concern.</t>
  </si>
  <si>
    <t>Leupeptin Enzyme Inhibitor | Peptide for immune and white blood cell manufacture, ids hypo immunity.</t>
  </si>
  <si>
    <t>CAERULEIN | Ids small intestine (stomach, bowel, colon) concern. GASTROINTESTINAL PEPTIDE  ]</t>
  </si>
  <si>
    <t>CHOLECYSTOKININ | Stimulates gallbladder, ids depression &amp; gallbladder disease (bowel, colon, intestine, stomach) . GASTROINTESTINAL PEPTIDE  ]</t>
  </si>
  <si>
    <t>GALANIN | For stomach and intestinal disease. (bowel, colon, intestine, stomach) GASTROINTESTINAL PEPTIDE  ]</t>
  </si>
  <si>
    <t>Gastric Inhibitory Polypeptide | (bowel, colon, intestine, stomach) GASTROINTESTINAL PEPTIDE  ]</t>
  </si>
  <si>
    <t>Gastrin | Ids gastrointestinal disease. (bowel, colon, intestine, stomach) GASTROINTESTINAL PEPTIDE  ]</t>
  </si>
  <si>
    <t>GASTRIN I FRAGMENTS | Ids gastrointestinal disease. (bowel, colon, intestine, stomach) GASTROINTESTINAL PEPTIDE  ]</t>
  </si>
  <si>
    <t>GASTRIN II (SULFATED) | Ids gastrointestinal disease.(bowel, colon, intestine, stomach) GASTROINTESTINAL PEPTIDE  ]</t>
  </si>
  <si>
    <t>GASTRIN RELEASING PEPTIDE | Ids gastrointestinal disease. (bowel, colon, intestine, stomach) GASTROINTESTINAL PEPTIDE  ]</t>
  </si>
  <si>
    <t>GLUCAGON | Stored in muscles and liver turns to glucose for energy. (bowel, colon, intestine, stomach) GASTROINTESTINAL PEPTIDE  ]</t>
  </si>
  <si>
    <t>PANCREATIC POLYPEPTIDE | (bowel, colon, intestine, stomach) GASTROINTESTINAL PEPTIDE  ]</t>
  </si>
  <si>
    <t>SECRETIN | Ids gastrointestinal disease. (bowel, colon, intestine, stomach) GASTROINTESTINAL PEPTIDE  ]</t>
  </si>
  <si>
    <t>GROWTH HORMONE RELEASING FACTOR | Ids growth disease or cancer. (bowel, colon, intestine, stomach) GASTROINTESTINAL PEPTIDE  ]~onco</t>
  </si>
  <si>
    <t>A-MELANOCYTE STIMULATING HORMONE | Can id pineal or cancer concern or risk. (bowel, colon, intestine, stomach) GASTROINTESTINAL PEPTIDE  ]~onco</t>
  </si>
  <si>
    <t>NEUROTENSIN | Affects hypertension, hyperglycemia, gut motility, circulation, growth. (bowel, colon, intestine, stomach) GASTROINTESTINAL PEPTIDE  ]</t>
  </si>
  <si>
    <t>ADRENAL PEPTIDE E | Ids adrenal concern. (bowel, colon, intestine, stomach) GASTROINTESTINAL PEPTIDE  ]</t>
  </si>
  <si>
    <t>NEUROTENSIN | Affects hypertension, hyperglycemia, gut motility, circulation, growth.  (bowel, colon, intestine, stomach) GASTROINTESTINAL PEPTIDE  ]</t>
  </si>
  <si>
    <t>PROLACTIN | Pituitary hormone for hormone regulation. (bowel, colon, intestine, stomach) GASTROINTESTINAL PEPTIDE  ]</t>
  </si>
  <si>
    <t>B-CASOMORPHIN | Ids pain or brain concern. OPIOID PEPTIDE</t>
  </si>
  <si>
    <t>DERMORPHIN | Ids pain and or brain concern. OPIOID PEPTIDE</t>
  </si>
  <si>
    <t>KYOTORPHIN | Ids pain and or brain concern. OPIOID PEPTIDE</t>
  </si>
  <si>
    <t>MORLPHICEPTIN | Ids pain and or brain concern. OPIOID PEPTIDE</t>
  </si>
  <si>
    <t>OXYTOCIN | Stimulates lactatio emotional bonding hormone, corrects bonding problems. OPIOID PEPTIDE</t>
  </si>
  <si>
    <t>PRESSINOIC ACID | Ids brain and or nerval concern. OPIOID PEPTIDE</t>
  </si>
  <si>
    <t>VASOPRESSIN | Antidiuesi, blood pressure regulator, stimulates central nervous system. OPIOID PEPTIDE</t>
  </si>
  <si>
    <t>VASOTOCIN | Stimulates prolactin, blood pressure, ids pituitary disease. OPIOID PEPTIDE</t>
  </si>
  <si>
    <t>SOMATOSTATIN | Part of growth hormone, ids growth concern. OPIOID PEPTIDE</t>
  </si>
  <si>
    <t>SOMATOSTATIN 25 | Part of growth hormone chain. OPIOID PEPTIDE</t>
  </si>
  <si>
    <t>SOMATOSTATIN 28 (Fragment 1-14) | Ids growth hormone disease. OPIOID PEPTIDE</t>
  </si>
  <si>
    <t>GROWTH HORMONE - HUMAN | But animals can react to it as well, ids aging.</t>
  </si>
  <si>
    <t>CORTISOL | Catabolic hormone made in mid adrenal that destroys dead and weak cells to control inflammation.~stress</t>
  </si>
  <si>
    <t>BEAVERICIN | Bioactive peptide, shows emotional problems of sensory perception.</t>
  </si>
  <si>
    <t>CALCITONIN | Bone calcium regulator, made in the thyroid, ids concern of bone calcium.</t>
  </si>
  <si>
    <t>CHOLCYSTOKININ | Stomach hormone that stimulates the gallbladder, also regulates depression. ]</t>
  </si>
  <si>
    <t>CORTICOTROPIN RELEASING FACTOR | Ids disturbance of adrenal or pituitary hormone release.</t>
  </si>
  <si>
    <t>Elastin Chemotactic Fragment | Ids connective tissue or skin disease.</t>
  </si>
  <si>
    <t>Erythropoietin | Bioactive peptide that helps control anemia and blood formation.</t>
  </si>
  <si>
    <t>Glutathione | Energy regulator and oxygen control.</t>
  </si>
  <si>
    <t>Insulin | Allows glucose to penetrate the cell membrane for energy manufacturing, ids blood sugar disease.</t>
  </si>
  <si>
    <t>Katacalcin | Calcitonin precursor shows bone or calcium disease.</t>
  </si>
  <si>
    <t>Neuromedin C | Brain and spine hormone stimulate emotions and uterus, shows emotional disruption.~feminine</t>
  </si>
  <si>
    <t>Proenkephalin | Hormone for pain and emotion control.</t>
  </si>
  <si>
    <t>Thymosin | Stimulates white blood cell for immune system defense of bacteria and fungus.  @^ ]</t>
  </si>
  <si>
    <t>Thyrocalcitonin | Bone and calcium regulator, ids with thyroid or calcium diseases.</t>
  </si>
  <si>
    <t>d-Aldosterone | Regulates minerals mostly sodium, ids mineral imbalance hormonal.</t>
  </si>
  <si>
    <t>DL-Thyroxine | Major thyroid hormone for energy and metabolism stimulation, ids thyroid concern.</t>
  </si>
  <si>
    <t>Enterokinase | Digestive enzyme hormone for digestive regulation.</t>
  </si>
  <si>
    <t>(+)-x-Ephedrine | Stimulates adrenal and acts like an adrenaline.</t>
  </si>
  <si>
    <t>ESTRONE | Estrogen female hormone, ids female concern.~feminine, masculine</t>
  </si>
  <si>
    <t>Follicle Stimulating Hormone and pituitary hormone | Stimulates growth of follicle in ovary (females) &amp; sperm growth (males). ]~feminine, masculine</t>
  </si>
  <si>
    <t>GABA (Gamma Amino Butyric Acid) | Brain factor that controls electrical storms in the brain.</t>
  </si>
  <si>
    <t>IMMUNOGLOBULIN A | Allergy controling agent found in mucous membranes, ids allergic attack.</t>
  </si>
  <si>
    <t>IMMUNOGLOBULIN G | Antibody for virus, bacteria, antivirus, crosses placenta barrier for fetus immunity. @ # ]</t>
  </si>
  <si>
    <t>INSULIN BIOTIN | Ids sugar regulation disease,  treats diabetes and hypoglycemia (pancreas).  ]</t>
  </si>
  <si>
    <t>Parathyroid Hormone | Hormone that takes calcium out of the bone for blood calcium.</t>
  </si>
  <si>
    <t>PROGESTERONE | Hormone made in the corpus luteum during 2nd half of the cycle, stimulates period, &gt; PMS.~feminine</t>
  </si>
  <si>
    <t>Prostaglandin D2 | Ids inflammation disease.  ]</t>
  </si>
  <si>
    <t>PROSTAGLANDIN E | Ids inflammation disease. ]</t>
  </si>
  <si>
    <t>Prostaglandin F2 | Ids inflammation disease.  ]</t>
  </si>
  <si>
    <t>TESTOSTERONE | Male sex hormone, ids agression &amp; irritabiliy, male sex characteristics.~masculine, feminine</t>
  </si>
  <si>
    <t>Thyrotropin Releasing Hormone - TSH | Ids thyroid disorder, treats depression, fatique, suicidal.</t>
  </si>
  <si>
    <t>LABYRINTH | Ear. sarcode</t>
  </si>
  <si>
    <t>AURICLE OR PINNA | Ear. sarcode</t>
  </si>
  <si>
    <t>COCHLEA | Ear. sarcode</t>
  </si>
  <si>
    <t>MALLEUS | Ear. sarcode</t>
  </si>
  <si>
    <t>MEATUS | Ear. sarcode</t>
  </si>
  <si>
    <t>MEMBRANA TYMPANI | Ear. sarcode</t>
  </si>
  <si>
    <t>STAPES | Ear. sarcode</t>
  </si>
  <si>
    <t>TRAGICUS | Ear. sarcode</t>
  </si>
  <si>
    <t>MITRAL VALVE HEART | Affected by bacteria, if prolapse can cause chronic fatigue. sarcode  @ ]</t>
  </si>
  <si>
    <t>TRICUSPID VALVE HEART | Affected most by drugs. sarcode</t>
  </si>
  <si>
    <t>PULMONARY VALVE HEART | Valve for supply to pulmonary (lung) area, ids lack of condition. sarcode  ]</t>
  </si>
  <si>
    <t>AORTIC VALVE HEART | Valve supplying blood to body, ids lack of condition, sarcode</t>
  </si>
  <si>
    <t>Anterior Chamber | Eye. sarcode</t>
  </si>
  <si>
    <t>Aqueous Humor | Eye. sarcode</t>
  </si>
  <si>
    <t>Canal for Central Artery | Eye. sarcode</t>
  </si>
  <si>
    <t>Canal of Petit | Eye. sarcode</t>
  </si>
  <si>
    <t>Canal of Schlem | Eye. sarcode</t>
  </si>
  <si>
    <t>Cavity Occupied by Vitreous Humor | Eye. sarcode</t>
  </si>
  <si>
    <t>Choroid Coat | Eye. sarcode</t>
  </si>
  <si>
    <t>Ciliary Body | Eye. sarcode</t>
  </si>
  <si>
    <t>Ciliary Processes | Eye. sarcode</t>
  </si>
  <si>
    <t>Cones | Eye. sarcode</t>
  </si>
  <si>
    <t>Conjunctiva | Eye. sarcode</t>
  </si>
  <si>
    <t>CORNEA | Eye. sarcode</t>
  </si>
  <si>
    <t>Crystalline Lens | Eye. sarcode</t>
  </si>
  <si>
    <t>EYELIDS | Eye. sarcode</t>
  </si>
  <si>
    <t>Internal Rectus Muscle | Eye. sarcode</t>
  </si>
  <si>
    <t>Lachrymal / Lacrimal Gland | Eye. sarcode  ]</t>
  </si>
  <si>
    <t>Meibomian Glands | Eye. sarcode</t>
  </si>
  <si>
    <t>Nerve Sheath | Eye. sarcode</t>
  </si>
  <si>
    <t>NERVE CRANIAL 2 (OPTIC) | Eye. sarcode N sarcode ]</t>
  </si>
  <si>
    <t>POSTERIOR CHAMBER | Eye. sarcode</t>
  </si>
  <si>
    <t>Puncta Lachrymalia / Lacrimal Gland | Eye. sarcode  ]</t>
  </si>
  <si>
    <t>Sclerotic Coat | Eye. sarcode</t>
  </si>
  <si>
    <t>RETINA | Eye. sarcode</t>
  </si>
  <si>
    <t>Rods | Eye. sarcode</t>
  </si>
  <si>
    <t>Carotid Sinus | sarcode</t>
  </si>
  <si>
    <t>Cavernous Sinuses | sarcode</t>
  </si>
  <si>
    <t>Circular Sinus | sarcode</t>
  </si>
  <si>
    <t>Ethmoid Cells Sinuses | sarcode</t>
  </si>
  <si>
    <t>Frontal Sinus | sarcode</t>
  </si>
  <si>
    <t>Inferior Petrosal Sinuses | sarcode</t>
  </si>
  <si>
    <t>Lateral Sinus | sarcode</t>
  </si>
  <si>
    <t>Maxillary Sinus | sarcode</t>
  </si>
  <si>
    <t>NERVE CRANIAL 5 (Nasopalatine) | Autonomic (parasympathetic nerval system) and sensory nerve, origins in pterygopalatine ganglion.  N sarcode ]</t>
  </si>
  <si>
    <t>NERVE CRANIAL 1 (Olfactory) | Conduct sense of smell.  N sarcode ]</t>
  </si>
  <si>
    <t>Sphenoidal Sinus | sarcode</t>
  </si>
  <si>
    <t>Superior Petrosal Sinuses | sarcode</t>
  </si>
  <si>
    <t>Transverse Sinus | sarcode</t>
  </si>
  <si>
    <t>NERVE SPINAL LUMBAR (ANTERIOR CRURAL NERVES) | Femoral nerve for upper leg.  N sarcode $ ]</t>
  </si>
  <si>
    <t>NERVE CRANIAL 8 (AUDITORY - PORTIO MOLLIS) | N sarcode $ ]</t>
  </si>
  <si>
    <t>NERVE CRANIAL 7 (FACIAL,  BUCCAL BRANCH) | Supplies skin and mucous membrane of cheek. N sarcode $ ]</t>
  </si>
  <si>
    <t>NERVE SPINAL THORACIC (CARDIAC) | T1, T2, T3, T4, T5 N sarcode $ ]</t>
  </si>
  <si>
    <t>NERVE SPINAL CERVICAL | C1, C2, C3, C4, Nerves of the neck. N sarcode $ ]</t>
  </si>
  <si>
    <t>NERVE CRANIAL | N sarcode $ ]</t>
  </si>
  <si>
    <t>NERVE SPINAL CERVICAL / LUMBAR /SACRAL (DIGITAL) | Nerves of fingers (C5, C6, C7, C8, T1) and toes (L4, L5, S1, S2, S3). N sarcode $ ]</t>
  </si>
  <si>
    <t>NERVE CRANIAL 5 TRIGEMINAL INFERIOR ALVEOLAR (DENTAL) | N sarcode $ ]</t>
  </si>
  <si>
    <t>NERVE SPINAL DORSOLUMBAR | Connects last thoracic (T8) nerve with lumbar plexus (L1, L2, L3, L4). N sarcode $ ]</t>
  </si>
  <si>
    <t>NERVE CRANIAL 7 (FACIAL - PORTIO DURA) | Motor nerve origins in the pons, responsible for expression. N sarcode D Nosode $ ]</t>
  </si>
  <si>
    <t>NERVE SPINAL LUMBAR (GENITO-CRURAL / FEMORAL) | Origins in L1, L2 supplies genitals and thigh. N sarcode D Nosode $ ]</t>
  </si>
  <si>
    <t>NERVE CRANIAL 9 (GLOSSO PHARYNGEAL) | Supplies chiefly the pharynx, tongue and parotid gland with motor and sensory. N sarcode D Nosode $ ]</t>
  </si>
  <si>
    <t>NERVE CRANIAL 5 (TRIGEMINAL) | Nerves motor &amp; sensory nerve of face. N sarcode D Nosode $ ]</t>
  </si>
  <si>
    <t>NERVE CRANIAL 12 (HYPOGLOSSAL) | Motor nerve, origins in the medulla oblongata, moves tonque. N sarcode D Nosode $ ]</t>
  </si>
  <si>
    <t>NERVE CRANIAL 4 (TROCHLEAR) | Motor nerve, origins at floor of 'Aqueduct of Sylvia' to eye, ids eye motor. N sarcode D Nosode $ ]</t>
  </si>
  <si>
    <t>NERVE SPINAL THORACIC (INTERCOSTAL) | Nerves of rib cage, ids pleurisy (lung) or rib cage pain. N sarcode $ ]</t>
  </si>
  <si>
    <t>NERVE SPINAL LUMBAR | Nerves of lumbar area (L1, L2, L3, L4, L5). N sarcode $ ]</t>
  </si>
  <si>
    <t>NERVE SPINAL LUMBOSACRAL | Nerves of low back (L1, L2, L3, L4, L5, S1, S2, S3, S4, S5). N sarcode $ ]</t>
  </si>
  <si>
    <t>NERVE CRANIAL 9 (GLOSSOPHARYNGEAL) | Motor &amp; sensory nerve, origins in medulla oblongata, pharnyx, tonque. N sarcode $ ]</t>
  </si>
  <si>
    <t>NERVE NERVAL PLEXUS | In general, a problem in a nerval nerve plexus of unknown placement. N sarcode $ ]</t>
  </si>
  <si>
    <t>NERVE CRANIAL 1 (OLFACTORY) | Origins in the olfactory lobe, conveys smell and shape absorption. N sarcode $ ]</t>
  </si>
  <si>
    <t>NERVE CRANIAL 2 (OPTIC) | Origins in retina, conveys sight. N sarcode Eye. sarcode $ ]</t>
  </si>
  <si>
    <t>NERVE SPINAL THORACIC (GREATER SPLANCHNIC) | T5, T6, T7, T8, T9, T10. Supplies to spleen, pancreas, ids nerval concern. N sarcode $ ]</t>
  </si>
  <si>
    <t>NERVE SPINAL THORACIC (PULMONARY) | T1, T2, T3, T4, T5.  Supplies the lung. N sarcode $ ]</t>
  </si>
  <si>
    <t>NERVE SPINAL SACRAL | Nerves of the sacrum, ids sacral autonomic (parasympathetic nerval system) disease. N sarcode $ ]</t>
  </si>
  <si>
    <t>NERVE SPINAL SACRAL (SCIATIC) | Motor nerve origins in sacral plexus, irritation of back of leg. N sarcode $ ]</t>
  </si>
  <si>
    <t>NERVE CRANIAL 6 (ABDUCENT - ABDUCENS) | Origins in pons, motor function of eye. Eye. sarcode N sarcode $ ]</t>
  </si>
  <si>
    <t>NERVE CRANIAL 10 VAGUS PNEUMOGASTRIC PNEUMATIC  | Vegetative/Autonomic/Parasympathetic nervous system, stimulates viscera, ids autonomic imbalance. N sarcode $ ]</t>
  </si>
  <si>
    <t>NERVE SPINAL THORACIC | T1, T2, T3, T4, T5, T6, T7, T8, T9, T10, T11, T12.  Supplies sympathetic stimulation of viscera. N sarcode $ ]</t>
  </si>
  <si>
    <t>NERVE CRANIAL 12 HYPOGLOSSAL (THYROHYOID) | Supplies the thyroid, can id nerval thyroid disease. N sarcode $ ]</t>
  </si>
  <si>
    <t>NERVE CRANIAL 9 GLOSSOPHARYNGEAL (TYMPANIC) | Supplies ear for hearing, ids problem with auditory nerve. N sarcode $ ]</t>
  </si>
  <si>
    <t>NERVE SPINAL CERVICAL / THORACIC BRACHIAL PLEXUS MEDIAL CORD (ULNAR) | C8, T1.  Nerve in the arm, ids metacarpal tunnel pain syndrome. N sarcode $ ]</t>
  </si>
  <si>
    <t>NERVE SPINAL LUMBAR (UTERINE) | Supplies the uterus, ids nerval problem of uterus. N sarcode $ ]~feminine</t>
  </si>
  <si>
    <t>NERVE SPINAL LUMBAR (VAGINAL) | Supplies the vaginal area, ids nerve problem to vagina. N sarcode $ ]~feminine</t>
  </si>
  <si>
    <t>NERVE CRANIAL 10 VAGUS PNEUMOGASTRIC PNEUMATIC | Vegetative/Autonomic/Parasympathetic nervous system; stimultes viscera, affects digestion, heart. N sarcode $ ]</t>
  </si>
  <si>
    <t>NERVE CRANIAL 8 AUDITORY (VESTIBULAR BRANCH) | For balance and inner ear, division of the auditory nerve, ids vertigo. N sarcode $ ]</t>
  </si>
  <si>
    <t>Acid Phosphatase | Ids with bone disease or kidney disorder. Enzyme.  ]</t>
  </si>
  <si>
    <t>Adenosine 5'-Diphosphatase | Ids energy creation disease.  Enzyme.  ]</t>
  </si>
  <si>
    <t>Alkaline Phosphatase | Ids with kidney or bone disease.  Enzyme.  ]</t>
  </si>
  <si>
    <t>Alkaline Protease | Ids pancreas or enzymatic disease.  Enzyme.  ]</t>
  </si>
  <si>
    <t>Amino Acid Decarboxylases | Ids amino acid regulation or deficiency disease.  Enzyme.  ]</t>
  </si>
  <si>
    <t>Aminobutyric Acid Transaminase | Ids brain or emotional disease.  Enzyme.  ]</t>
  </si>
  <si>
    <t>Angiotensin Converting Enzyme | Ids with blood pressure, anger or anxiety.</t>
  </si>
  <si>
    <t>Arginase | Enzyme for arginase control, ids adrenal and skin disease.</t>
  </si>
  <si>
    <t>Ascorbate Oxidase | Ids with vitamin C excess or deficiency.  Enzyme.  ]</t>
  </si>
  <si>
    <t>Asparaginase | Shows nutrasweet or food additive sensitivity.  Enzyme.  ]</t>
  </si>
  <si>
    <t>ATPase | Ids energy regulation disease.  Enzyme.  ]</t>
  </si>
  <si>
    <t>Bile Acid Dehydrogenase | Ids with gallbladder or liver dysfunction.  Enzyme.  ]</t>
  </si>
  <si>
    <t>Carbonic Anhydrase | Identifies with oxygen disease or zinc deficiency.  Enzyme.  ]~onco</t>
  </si>
  <si>
    <t>CATALASE | Ids with precancer or moderate degeneration.  Enzyme.  ]~onco</t>
  </si>
  <si>
    <t>CELLULASE | Ids cellular disease and fiber intolerance.  Enzyme.  ]</t>
  </si>
  <si>
    <t>Chloroperoxidase | Ids with degeneration tissue or extreme inflammation.  Enzyme.  ]~onco</t>
  </si>
  <si>
    <t>Cholesterol Esterase | Ids with cholesterol disease.  Enzyme.  ]</t>
  </si>
  <si>
    <t>Cholesterol Oxidase | Ids with cholesterol disease.  Enzyme.  ]</t>
  </si>
  <si>
    <t>Choline Acetyltransferase | Ids autonomic (parasympathetic nerval system) disease.  Enzyme.  ]</t>
  </si>
  <si>
    <t>Choline Kinase | Ids autonomic (parasympathetic nerval system) disease.  Enzyme.  ]</t>
  </si>
  <si>
    <t>Choline Oxidase | Ids autonomic (parasympathetic nerval system) disease.  Enzyme.  ]</t>
  </si>
  <si>
    <t>Cholinesterase, Acetyl | Ids insecticide exposure or cholesterol disease.  Enzyme.  ]</t>
  </si>
  <si>
    <t>Cholinesterase, Butyryl | Ids insecticide exposure or cholesterol disease.  Enzyme.  ]</t>
  </si>
  <si>
    <t>a-Chymotrypsin | Ids with enzymatic disorders.  Enzyme.  ]</t>
  </si>
  <si>
    <t>Coenzyme A Dehydrogenase | Ids with chronic fatigue, treats chronic fatigue.  Enzyme.  ]</t>
  </si>
  <si>
    <t>Cortisone Reductase | Ids with steroid toxicity, treats steroid abuse.  Enzyme.  ]</t>
  </si>
  <si>
    <t>CREATINASE | Enzyme for creatine in cells, ids liver or kidney disease.</t>
  </si>
  <si>
    <t>Creatine Phosphokinase | Increased in pregnancy, decreased in hypothyroides, product of muscles, ids infarction.  Enzyme.  ]~fertility</t>
  </si>
  <si>
    <t>Creatininase | Enzyme for creatinine regulation, ids kidney or muscle disease.</t>
  </si>
  <si>
    <t>Cytochrome B | Ids oxygen and energy disease.  Enzyme.  ]</t>
  </si>
  <si>
    <t>Cytochrome C Reductase | Ids oxygen and energy disease.  Enzyme.  ]</t>
  </si>
  <si>
    <t>Deoxyribonuclease I | Ids with aging or DNA disease.  Enzyme.  ]</t>
  </si>
  <si>
    <t>Deoxyribonuclease II | Ids with aging or DNA  disease.  Enzyme.  ]</t>
  </si>
  <si>
    <t>Deoxyribonuclease (ATP Dependent) | Identifies with aging or DNA disease.  Enzyme.  ]</t>
  </si>
  <si>
    <t>Deoxyribonucleic Acid Ligase | Enzyme used to regulate DNA.  Enzyme.  ]</t>
  </si>
  <si>
    <t>Deoxyribonucleic Acid Polymerase | Enzyme in DNA regulation, ids metabolic concern.</t>
  </si>
  <si>
    <t>DNA LIGASE | Ids with DNA regulation disease or with aging.  Enzyme.  ]</t>
  </si>
  <si>
    <t>DNA POLYMERASE | Ids with DNA regulation or aging diseases.  Enzyme.  ]</t>
  </si>
  <si>
    <t>ENTEROKINASE | Enzyme in digestion regulation, ids digestive concern.</t>
  </si>
  <si>
    <t>Formaldehyde Dehydrogenase | Ids with formal dehyde toxicity and enzyme disease of pancreas.</t>
  </si>
  <si>
    <t>Gabase | Enzyme for regulation of GABA used to regulate brain electrical function, ids epilepsy risk.~hgdie</t>
  </si>
  <si>
    <t>Glutathione Peroxidase | Enzyme used in energy and immune function.</t>
  </si>
  <si>
    <t>Glycogen Phosphorylase | Enzyme used in muscle energy production, ids fatique.</t>
  </si>
  <si>
    <t>Glycogen Synthetase | Ids sugar metabolic error in liver.  Enzyme.  ]</t>
  </si>
  <si>
    <t>Histaminase | Enzyme for histamine regulation, ids histamine concern.</t>
  </si>
  <si>
    <t>Histidase | Enzyme for histidine regulation, ids food or inhalent allergy.</t>
  </si>
  <si>
    <t>Hydroxypyruvate Reductase | Enzyme of carbohydrate metabolism, ids vitamin B deficiency or digestive disease.</t>
  </si>
  <si>
    <t>Lactate Oxidase | Ids muscle or pulmonary (lung) disease, treats muscle pain.  Enzyme.  ]</t>
  </si>
  <si>
    <t>Lactic Dehydrogenase | Ids with muscle or pulmonary (lung) disease, treats muscle pain.  Enzyme.  ]</t>
  </si>
  <si>
    <t>Lactoperoxidase | Ids with early or moderate cancer or oxygenation disease.  Enzyme.  ]~onco</t>
  </si>
  <si>
    <t>Lipase | Indicates problem with pancreas developing fat digesting enzymes.  Enzyme.  ]</t>
  </si>
  <si>
    <t>Lipoxidase | Ids a fat regulation disorder or oxygenation (lung) disease.  Enzyme.  ]</t>
  </si>
  <si>
    <t>LYSIN | A specific antibody with destructive action on cells and tissues, ids degenerative metabolism.  ]~onco</t>
  </si>
  <si>
    <t>Lytic Enzymes | Enzyme used in blood and spleen to destroy red blood cells and toxins.</t>
  </si>
  <si>
    <t>Maltase | Enzyme used to digest malt and convert it to glucose, ids malt intolerance.</t>
  </si>
  <si>
    <t>Myosin | Protein comprising 65% of muscle, responsible for contraction, ids muscle disease.</t>
  </si>
  <si>
    <t>NADASE | Enzyme used in energy regulation.</t>
  </si>
  <si>
    <t>Nuclease | enzyme that facilitates hydolysis of nucleic acids or nuclein, ids metabolic disease.</t>
  </si>
  <si>
    <t>Ornithine Decarboxylase | Ids with pituitary disorder.  Enzyme.  ]</t>
  </si>
  <si>
    <t>Oxalate Oxidase | Enzyme for kidney, stone regulation and detox.  Enzyme.  ]</t>
  </si>
  <si>
    <t>Pancreatin | Digestive enzyme, ids pancreas disease.</t>
  </si>
  <si>
    <t>Pancreozymin | Enzyme used in digestion, ids pancreatic concern.</t>
  </si>
  <si>
    <t>Parathion Hydrolase | Suspect insectide or toxic exposure.  Enzyme.  ]</t>
  </si>
  <si>
    <t>Penicillinase | Enzyme for penicillin hydrolysis, ids sensitivity or metabolic utilization.</t>
  </si>
  <si>
    <t>PEPSIN | Stomach release that digests protein in the prescence of HCl.</t>
  </si>
  <si>
    <t>Pepsinogen | Active in prescence of HCl in stomach, for protein digestion, ids protein disease.</t>
  </si>
  <si>
    <t>Peptidase | Enzyme for protein digestion of peptides, ids protein metabolism problem.</t>
  </si>
  <si>
    <t>Peroxidase | Identifies with early cancer or oxygenation disorder.  Enzyme.  ]~onco</t>
  </si>
  <si>
    <t>Phospholipase A | Enzyme for phospholipid regulation, ids phospholipid concern.  Enzyme.  ]</t>
  </si>
  <si>
    <t>Phytase | Ids wheat or fungus allergy.  Enzyme.  ] ^</t>
  </si>
  <si>
    <t>Prostaglandin Dehydrogenase | Ids inflamation in the body, suspect infection.  Enzyme.  ]</t>
  </si>
  <si>
    <t>Pseudocholinesterase | Enzyme in muscle control, suspect insecticide or toxic exposure.</t>
  </si>
  <si>
    <t>Pyruvate Oxidase | Ids vitamin B deficiency.  Enzyme.  ]</t>
  </si>
  <si>
    <t>Renin | Kidney hormone, ids high blood pressure or kidney disease.</t>
  </si>
  <si>
    <t>Rennin | Stomach hormone, ids stomach control disorder.</t>
  </si>
  <si>
    <t>Sucrase | Ids sugar disorder, eye disorders (cataract), or addiction.   Enzyme.  ]</t>
  </si>
  <si>
    <t>Isoamylase | Ids parotid or pancreatic disorder.  Enzyme.  ]</t>
  </si>
  <si>
    <t>Isocitrate Lyase | Enzyme for regulation of citrus intake, can id citrus intolerance.</t>
  </si>
  <si>
    <t>Isomaltase | Enzyme used in malt conversion to glucose, ids malt intolerance.</t>
  </si>
  <si>
    <t>Lactate Dehydrogenase | Ids with muscle disorders or muscle pain.  Enzyme.  ]</t>
  </si>
  <si>
    <t>Lactate 2-Monooxygenase | Ids with muscle pain or muscle disorder.  Enzyme.  ]</t>
  </si>
  <si>
    <t>Trypsin | Ids pancreatic disease or enzyme deficiency.</t>
  </si>
  <si>
    <t>TRYPSINOGEN | Ids with pancrease or enzyme disorder.</t>
  </si>
  <si>
    <t>Vanilmandelic Acid Dehydrogenase | Ids with mood disorder and inability to control serotonin.  Enzyme.  ]</t>
  </si>
  <si>
    <t>Xanthine Oxidase | Ids milk alergies or toxic bowel (colon, intestine). mineral  Enzyme.  ]</t>
  </si>
  <si>
    <t>CAR EXHAUST | Ids sensitivity to environmental sensitivity.</t>
  </si>
  <si>
    <t>NITROUS OXIDE | Laughing gas, use for brain toxicities. mineral</t>
  </si>
  <si>
    <t>CARBON MONOXIDE | Can id chronic exposure or systemic build up, emergency if muco membranes are brite red.</t>
  </si>
  <si>
    <t>CARBON DIOXIDE | Ids CO2 build up in tissues, treat with exercise and breath control (lung). mineral  ]</t>
  </si>
  <si>
    <t>OZONE |Electrically charged oxygen forming a supercharged free radical,toxic &amp; cause cancer or irritatant if inhaled~ used via insufflations in ear, vagina, rectum, blood for cancer treatement, onco</t>
  </si>
  <si>
    <t>PARATHION | Insecticide, ids sensitivity or past toxic exposure.</t>
  </si>
  <si>
    <t>PARAQUAT | Insecticide used on marijuana, ids past toxic exposure or sensitivity.</t>
  </si>
  <si>
    <t>SODIUM BISULFIDE | Used in food additives as a preservative, ids sensitivity or past toxic. mineral</t>
  </si>
  <si>
    <t>SULFIDES | Used in food preservation especially wine, ids sensitivity or toxic exposure. mineral</t>
  </si>
  <si>
    <t>COBALT | Used in metals needed for B12, can be toxic. mineral</t>
  </si>
  <si>
    <t>SILICON | Needed for bones, can be toxic in lungs. mineral</t>
  </si>
  <si>
    <t>CHROMIUM | Needed for sugar metabolism, in black foods or vegetables, can be toxic. mineral</t>
  </si>
  <si>
    <t>MOLYBDENUM | Needed for thyroid function, used in petroleum, dental work, etc., can be toxic. mineral</t>
  </si>
  <si>
    <t>MANGANESE | Needed for nerves, deficiency makes tonque sensitive, used in connective tissue. mineral</t>
  </si>
  <si>
    <t>MAGNESIUM | Needed for energy and metabolism, deficiency produces spasms or stones development. mineral</t>
  </si>
  <si>
    <t>HYDROGEN | Can id acid alkaline imbalance, electrical sensitivity. mineral</t>
  </si>
  <si>
    <t>OXYGEN | Ids oxygenation disorder. mineral</t>
  </si>
  <si>
    <t>CARBON | Can id fatty acid or energy disorder. mineral</t>
  </si>
  <si>
    <t>CHLORINE | Needed for nerval transmission, excess can be toxic. mineral</t>
  </si>
  <si>
    <t>BORON | Trace needed for thought continuity, excess is toxic to nerves and thought. mineral</t>
  </si>
  <si>
    <t>TIN | Trace needed for connective tissue, excess causes skin disorders. mineral</t>
  </si>
  <si>
    <t>HELIUM | Can block oxygen transfer for a short time. mineral</t>
  </si>
  <si>
    <t>RADON | Radioactive heavy element found in basements and water. mineral</t>
  </si>
  <si>
    <t>CESIUM | Radioactive heavy element found in basements and water. mineral</t>
  </si>
  <si>
    <t>HAFNIUM | Heavy metal toxin, radiation can emotionally imply unresolved with self. mineral~metals</t>
  </si>
  <si>
    <t>KRYPTON | Radioactive heavy element found in basements and water. mineral</t>
  </si>
  <si>
    <t>PLUTONIUM | Radioactive heavy element found in basements and water. mineral</t>
  </si>
  <si>
    <t>POLONIUM | Radioactive heavy element found in basements and water. mineral</t>
  </si>
  <si>
    <t>STRONTIUM | Radioactive heavy element found in basements, water and milk, can cause bone decay. mineral~onco</t>
  </si>
  <si>
    <t>XENON | Nobel gas used in neon lights, can be somewhat toxic. mineral</t>
  </si>
  <si>
    <t>NIOBIUM | Rare heavy element, ids toxicity, use for emotional troubles. mineral</t>
  </si>
  <si>
    <t>CORONARY ISCHEMIA | Ids risk of heart attack or infarction.</t>
  </si>
  <si>
    <t>KIDNEY STONE OXALATE</t>
  </si>
  <si>
    <t>KIDNEY STONE URATE</t>
  </si>
  <si>
    <t>KIDNEY STONE PHOSPHATE</t>
  </si>
  <si>
    <t>KIDNEY STONE COMBO</t>
  </si>
  <si>
    <t>ENDOTOXIN LPS | Stimulates immune system against bacteria. @</t>
  </si>
  <si>
    <t>LIPOPOLYSACARIDE ENDOTOX | Stimulates Immune System. @</t>
  </si>
  <si>
    <t>AGGRESSION | This imponderable homeopathic reacts from excess or supression.  Neuro Emotional Complex (NEC) $ emotion ]</t>
  </si>
  <si>
    <t>ANGER | This imponderable homeopathic reacts from excess or supression.  Neuro Emotional Complex (NEC) $ emotion ]</t>
  </si>
  <si>
    <t>ANXIETY | This imponderable homeopathic reacts from excess or supression.  Neuro Emotional Complex (NEC) $ emotion ]</t>
  </si>
  <si>
    <t>AUTISTIC | This imponderable homeopathic reacts from excess or supression.  Neuro Emotional Complex (NEC) $ emotion ]</t>
  </si>
  <si>
    <t>AWARENESS | This imponderable homeopathic reacts from excess or supression.  Neuro Emotional Complex (NEC) $ emotion ]</t>
  </si>
  <si>
    <t>CARELESS | This imponderable homeopathic reacts from excess or supression.  Neuro Emotional Complex (NEC) $ emotion ]</t>
  </si>
  <si>
    <t>CONFUSION | This imponderable homeopathic reacts from excess or supression.  Neuro Emotional Complex (NEC) $ emotion ]</t>
  </si>
  <si>
    <t>DELUSION | This imponderable homeopathic reacts from excess or supression.  Neuro Emotional Complex (NEC) $ emotion ]</t>
  </si>
  <si>
    <t>DEPRESSION | This imponderable homeopathic reacts from excess or supression.  Neuro Emotional Complex (NEC) $ emotion ]</t>
  </si>
  <si>
    <t>FEAR | This imponderable homeopathic reacts from excess or supression.  Neuro Emotional Complex (NEC) $ emotion ]</t>
  </si>
  <si>
    <t>GREED | This imponderable homeopathic reacts from excess or supression.  Neuro Emotional Complex (NEC) $ emotion ]</t>
  </si>
  <si>
    <t>HESITATION | This imponderable homeopathic reacts from excess or supression.  Neuro Emotional Complex (NEC) $ emotion ]</t>
  </si>
  <si>
    <t>JEALOUSY | This imponderable homeopathic reacts from excess or supression.  Neuro Emotional Complex (NEC) $ emotion ]</t>
  </si>
  <si>
    <t>JOY | This imponderable homeopathic reacts from excess or supression.  Neuro Emotional Complex (NEC) $ emotion ]</t>
  </si>
  <si>
    <t>LUST | This imponderable homeopathic reacts from excess or supression.  Neuro Emotional Complex (NEC) $ emotion ]</t>
  </si>
  <si>
    <t>PASSIVITY | This imponderable homeopathic reacts from excess or supression.  Neuro Emotional Complex (NEC) $ emotion ]</t>
  </si>
  <si>
    <t>POWER | This imponderable homeopathic reacts from excess or supression.  Neuro Emotional Complex (NEC) $ emotion ]</t>
  </si>
  <si>
    <t>PROJECTION | This imponderable homeopathic reacts from excess or supression.  Neuro Emotional Complex (NEC) $ emotion ]</t>
  </si>
  <si>
    <t>RATIONALIZATION | This imponderable homeopathic reacts from excess or supression.  Neuro Emotional Complex (NEC) $ emotion ]</t>
  </si>
  <si>
    <t>RECKLESS | This imponderable homeopathic reacts from excess or supression.  Neuro Emotional Complex (NEC) $ emotion ]</t>
  </si>
  <si>
    <t>SADNESS | This imponderable homeopathic reacts from excess or supression.  Neuro Emotional Complex (NEC) $ emotion ]</t>
  </si>
  <si>
    <t>WORRY | This imponderable homeopathic reacts from excess or supression.  Neuro Emotional Complex (NEC) $ emotion ]</t>
  </si>
  <si>
    <t>RIGHT SPIN | Ids magnetic and capacitance disturbance.</t>
  </si>
  <si>
    <t>LEFT SPIN | Ids magnetic and capacitance disturbance, set therapy magnetic method to 5.</t>
  </si>
  <si>
    <t>POSITIVE MAGNETIC | Ids magnetic imbalance, set therapy magnetic method to 2.</t>
  </si>
  <si>
    <t>NEGATIVE MAGNETIC | Ids magnetic imbalance, set therapy magnetic method to 10.</t>
  </si>
  <si>
    <t>GIARDIA | Flagylated protozoans inhabiting intestines (bowel, colon).  Giardia lamblia - Lamblia intestinals is associated with  diarrhea in humans.  *]</t>
  </si>
  <si>
    <t>LYME 1 | Bacteria Spirochete borrelia from Ixodes tick bite, inflammatory, skin lesions, erythema, chronic fatigue, chills, fever, cardiac/neurological disorders, joint pain, arthritis. @ *  ]~</t>
  </si>
  <si>
    <t>LYME 2 | Bacteria Spirochete borrelia from Ixodes tick bite, inflammatory, skin lesions, erythema, chronic fatigue, chills, fever, cardiac/neurological disorders, joint pain, arthritis. @ *  ]~</t>
  </si>
  <si>
    <t>ESTROGEN 1 | Estrogen needed for female stability, in male ids liver and prostate risk.~feminine, masculine</t>
  </si>
  <si>
    <t>ESTROGEN 2, 3, 4 | Estrogen needed for female stability, in male it ids liver and prostate risk.~feminine, masculine</t>
  </si>
  <si>
    <t>PROGESTERONE 2 | Needed for female stability after mid cycle, in male it ids liver and prostate risk.~feminine, masculine</t>
  </si>
  <si>
    <t>PARATHYROID HORMONE | Hormone that regulates calcium by taking calcium out of the bone.</t>
  </si>
  <si>
    <t>NERVE GROWTH FACTOR | Ids nerval disease, NGF is found in some snake venoms which can treat.</t>
  </si>
  <si>
    <t>TESTOSTERONE 1 | Male hormone needed for virility, in female ids breast cervix lesion risk.~feminine, masculine</t>
  </si>
  <si>
    <t>TESTOSTERONE 2 | Male hormone needed for virility, in female ids breast cervix lesion risk.~feminine, masculine</t>
  </si>
  <si>
    <t>KETOSTREOIDS ALL | Hormone made in adrenals or genitals, ids hormonal mineral or fatty acid disease.~feminine, masculine</t>
  </si>
  <si>
    <t>DIURETIC HORMONE | Pituitary hormone for water and mineral regulation.</t>
  </si>
  <si>
    <t>ANTI DIURETIC HORMONE | Pituitary hormone for water and mineral regulation.</t>
  </si>
  <si>
    <t>POLYNEURITIS | Multiple neurological inflamations or nerve compressions.</t>
  </si>
  <si>
    <t>ACROPARESTHESIA | Numbness and tingling in arms or legs.</t>
  </si>
  <si>
    <t>POLYPS | A tumor with pedicle (stem attaching new growth), found in vascular organs, nose, intestine, uterus.~onco</t>
  </si>
  <si>
    <t>ADHESIONS | An improper joining of two surfaces, found in abdomen, pericardium, intestine (trauma,inflammation).</t>
  </si>
  <si>
    <t>AFFECTIVE DISORDERS | Inability to control moods.</t>
  </si>
  <si>
    <t>ACUTE RESPIRATORY DISEASE - ARD | Undifferentiated, low O2 (lung), alkalosis, dyspnea, leucocytosis, fever, hypotension.  ]</t>
  </si>
  <si>
    <t>ALLERGY MALLUS - BAD ALLERGY | Ids antibody attack on an inhalent or food particles, excess mast cells. (ALR)</t>
  </si>
  <si>
    <t>ALZHEIMER'S | Memory and cognitive skills eroding, risk or prescence of disease.~hgdie</t>
  </si>
  <si>
    <t>MENTAL DISORDERS | Collective term for a variety of mental diseases, depression, mania, neurosis, psychosis.</t>
  </si>
  <si>
    <t>MENSES DISORDERS | Diseases affecting the menses regularity producing pain, irritability, bloating, etc.~feminine</t>
  </si>
  <si>
    <t>MIGRAINE | Headache from a circulation imbalance of the hemispheres of the brain.</t>
  </si>
  <si>
    <t>ALS  A-Lateral Sclerosis | Disease of demyelination of nerves on one side.</t>
  </si>
  <si>
    <t>ANEMIA | Can cause fatigue, paleness, ridges on nails, poor skin, hair &amp; oxygenation.</t>
  </si>
  <si>
    <t>HYPOADRENIA | Weak adrenals can cause fatigue, depression, sleep disorders, low blood pressure, etc.</t>
  </si>
  <si>
    <t>HYPOTHYROID | Weak thyroid results in cold sensitive, loss of hearing, callouses, weight gain, etc.~</t>
  </si>
  <si>
    <t>ANGINA | Chest pain from cardiac insufficiency.</t>
  </si>
  <si>
    <t>STEATORRHEA | Inability of small intestine to absorb fat or other nutrients.</t>
  </si>
  <si>
    <t>COLD AND FLU | Sensitive to colds and influenza.  #</t>
  </si>
  <si>
    <t>DIABETES | Blood sugar disorder of inability of insulin to lower glucose, thirsty, fatigue, urination.</t>
  </si>
  <si>
    <t>STARVATION | Lack of food intake or lack of absorption of nutrients.</t>
  </si>
  <si>
    <t>MALABSORPTION | Inability of system to absorb nutrients, correct with liquescences.</t>
  </si>
  <si>
    <t>OVARITIS | Inflammation of the ovary in female, estrogen excess in male.</t>
  </si>
  <si>
    <t>ORGAN HYPERTROPHY | Non specific organ swelling.</t>
  </si>
  <si>
    <t>ORGAN ATROPHY | Non specific organ degeneration.</t>
  </si>
  <si>
    <t>GASTRIC REFLUX | Food in stomach regurgitates into the eosphagus, creates hiatial hernia, heartburn.</t>
  </si>
  <si>
    <t>HIATAL HERNIA | Stomach distends into the front stomach muscles, heartburn after eating.</t>
  </si>
  <si>
    <t>SEXUAL DESIRE DISORDER | If the sexual desire is beyond normal bounds or for abnormal items.</t>
  </si>
  <si>
    <t>INJURY | Trauma can be emotional, physical, spiritual, ecological or other and need to be corrected.</t>
  </si>
  <si>
    <t>LEUKEMIA | Unrestrained growth of leucocytes (white blood cells), from radiation heredity, toxins, etc.</t>
  </si>
  <si>
    <t>FATIQUE | Weakness beyond normal understanding, rest does not correct.</t>
  </si>
  <si>
    <t>MOOD DISORDER | Inability to maintain mood control most often negative, can't control mood swings.</t>
  </si>
  <si>
    <t>SHOCK | Can result from trauma of physical or emotional basis, drains adrenals, fatty acids &amp; vitamin B&amp;C.</t>
  </si>
  <si>
    <t>SINUSITIS | Inflamation of the sinus from toxic reaction, infection, trauma.</t>
  </si>
  <si>
    <t>GLUCONIZED HEMOGLOBIN | Ids diabetes risk, excess sugar intake.</t>
  </si>
  <si>
    <t>HAIR SPRAY | Sensitivity or toxic exposure.</t>
  </si>
  <si>
    <t>DEODERANT | Sensitivity or toxic exposure.</t>
  </si>
  <si>
    <t>PERFUME | Sensitivity or toxic exposure.</t>
  </si>
  <si>
    <t>PYRIDOSTIGMINE BROMIDE | Synthetic chemical used in medicine manufacturing, sensitivity or toxic.</t>
  </si>
  <si>
    <t>CAT HAIR | Saliva of the animal produces most allergies from the hair, desensitize.</t>
  </si>
  <si>
    <t>DOG HAIR | Saliva of the animal produces most allergies from the hair, desensitize.</t>
  </si>
  <si>
    <t>ANIMAL DANDER | Saliva of the animal produces most allergies from the hair, desensitize.</t>
  </si>
  <si>
    <t>SCABIES | Skin mites, can be excess or allergy to feces of mites.  * ]</t>
  </si>
  <si>
    <t>SKIN MITES | Can be allergic to feces of mite or bites. *</t>
  </si>
  <si>
    <t>BALSAM | Compound in many shampoos, can be allergenic.</t>
  </si>
  <si>
    <t>CAMPHOR | for respiratory (lung) disorders, helps to reset remedy problems ]</t>
  </si>
  <si>
    <t>T-CELL FACTOR | Hormone that stimulates T-cells.</t>
  </si>
  <si>
    <t>PROGESTEX | Has active herbal and animal progesterone, for amenorrhea (no menstruation), premenstrual syndrome (PMS).  ]</t>
  </si>
  <si>
    <t>PYROGENIUM FOOD POISONING | The after effects of food poisoning can last a life time till cleared. @  ]</t>
  </si>
  <si>
    <t>ODOR SENSITIVITY | For sensitivity to perfumes, petrol, and all smells.  ]</t>
  </si>
  <si>
    <t>CHYROSPLENIUM | Formula for treating leukemia.~onco</t>
  </si>
  <si>
    <t>ATP FORMULA | Adenosine triphosphate, ids energy problem.</t>
  </si>
  <si>
    <t>CHOLESTERINUM FORMULA | Ids with high cholesterol.</t>
  </si>
  <si>
    <t>ALLERGY DETOX | Use to detox histamine build up from allergies, recommend massage.</t>
  </si>
  <si>
    <t>CORPUS LUTEUM | Female gland that is made monthly, releases progesterone, ids PMS~ feminine, weight</t>
  </si>
  <si>
    <t>SALIVA GLANDS | Toxic reaction, can provoke dysfunction, dryness in mouth, must be corrected.</t>
  </si>
  <si>
    <t>AGRIMONY BACH FLOWER(2865) For mental torture concealed from others~appears carefree to mask hidden worry,anxiety,fear, pain. Creates cheerfulness from within (FE) hgdc, hgdie</t>
  </si>
  <si>
    <t>ASPEN BACH FLOWER(2866) Vague fears of unknown origin, anxiety, apprehension~phobia, such as waking from bad dream without remembering it,for inner peace,security,fearlessness (FE)hgdc</t>
  </si>
  <si>
    <t>BEECH BACH FLOWER(2867) Intolerance, criticism, passing, judgemental~helps to accept others,(FE) hgdre hgdc</t>
  </si>
  <si>
    <t>CENTAURY BACH FLOWER(2868) Weak willed, too easily influenced, willing to serve~can't say "no",bullying from others,helps to express &amp; defend own opinions and wishes, hgd3 hgd4 hgd5 hgdc (FE)</t>
  </si>
  <si>
    <t>CERATO BACH FLOWER(2869) Distrust of self, doubt one's abilities, foolishness~seeks advice from others on decisions,helps develop own intuition, security,self esteem, hgdie hgd2 hgd4 (FE)</t>
  </si>
  <si>
    <t>CHERRY PLUM BACH FLOWER(2870) Desperation, fear of losing control of the mind, dread of doing~good for suicidal clients, breakdowns,helps to find balance and think rationally, hgdie (FE) thanatos</t>
  </si>
  <si>
    <t>CHESTNUT BUD BACH FLOWER(2871) Failure to learn from experience, can't learn life's lessons~deeply ingrained issues,such as falling for same unhealthy relationship over &amp; over,hgd1 hgd2 hgdre rtc(FE)</t>
  </si>
  <si>
    <t>CHICORY BACH FLOWER(2872) Possiveness, self Love, self pity~critical, nagging, manipulative,helps to offer genuine love, feel fulfilled and self assured, confidence, hgdre hgd3 (FE)</t>
  </si>
  <si>
    <t>CLEMATIS BACH FLOWER(2873) Indifference, daydreaminess, inattention, can't concentrate~creates lively interest in world and life,hgdie (FE)</t>
  </si>
  <si>
    <t>CRAB APPLE BACH FLOWER(2874) Cleansing remedy,despondent, despair~self critical,self disgust, belief that self or partner is dirty,creates an appreciation of appearance, hgdsr hgd2 hgd5 hgdre (FE)</t>
  </si>
  <si>
    <t>ELM BACH FLOWER(2875)| Occasional feelings of inadequacy, exhaustion from trying for perfection~overwhelmed by responsibilities,stress, helps to calm down and think, hgdie hgd4 hgdp(FE)</t>
  </si>
  <si>
    <t>GENTIAN BACH FLOWER(2876)Depression, discouraged~despondent,helps obstacles and daunting tasks seem manageable,  hgdp  hgdie hgd4 (FE)</t>
  </si>
  <si>
    <t>GORSE BACH FLOWER(2877) Hopelessness, despair~creates faith, hope for hopeless despair (FE) good support for 1st session clients, hgdc</t>
  </si>
  <si>
    <t>HEATHER BACH FLOWER(2878)Self centered, self concerned~may be completely unaware and unconscious of self absorbtion, helps to create empathy for others, hgdre hgdn (FE)</t>
  </si>
  <si>
    <t>HOLLY BACH FLOWER(2879) Envy, hatred, jealosy, suspicious~helps to feel compassion, love and inner harmony, ability to love, hgdre hgd1 (FE)</t>
  </si>
  <si>
    <t>HONEYSUCKLE BACH FLOWER(2880)Dwells on thoughts of the past, nostalgia, homesick~also helps to accept aging gracefully, rtc hgdc (FE)</t>
  </si>
  <si>
    <t>HORNBEAM BACH FLOWER(2881)Tiredness, weary, mental exhaustion~every day feels like Monday, procrastination (perfectionistic) rtc, helps to face the day hgd4 hgdie (FE)</t>
  </si>
  <si>
    <t>IMPATIENS BACH FLOWER(2882) Impatience, irritable, extreme mental tension~helps to cope calmly and diplomatically with irritating problems and slow people and processes, hgdie (FE)</t>
  </si>
  <si>
    <t>LARCH BACH FLOWER(2883) Lack of confidence, anticipates failure, despondent~avoids risk of failure, for self confidence and self esteem, hgdc hgd1 hgd2 hgd4 hgdp (FE)</t>
  </si>
  <si>
    <t>MIMULUS BACH FLOWER(2884) Fear or anxiety of a known origin~shy,sometimes tongue tied or stuttering,fears of knowns such as public speaking, spider, etc. ,hgdp  hgd4 (FE)</t>
  </si>
  <si>
    <t>MUSTARD BACH FLOWER(2885) Black depression, melancolia, gloom~can come on suddenly,mood, helps to lift the cloud (FE)</t>
  </si>
  <si>
    <t>OAK BACH FLOWER(2886) Despondent, despair, but does not give up~helps to restore energy when won't rest due to obligations and duties hgdp (FE) workaholics, parents</t>
  </si>
  <si>
    <t>OLIVE BACH FLOWER(2887) Complete exhaustion, mental fatigue~stress, chronic fatigue, overworked, restores strength and vitality, interest in life (FE)workaholics, parents</t>
  </si>
  <si>
    <t>PINE BACH FLOWER(2888) Self reproach,guilt,despondent~misplaced responsibility &amp; self blame for others' mistakes &amp; everything that goes wrong,helps to accept responsibility responsibly.(FE)hgd3 hgd4</t>
  </si>
  <si>
    <t>RED CHESTNUT BACH FLOWER(2889)Excessive fear, anxiety for others~worry, worries for health and well being of loved ones, hypochondria,search out psora (FE) hgdc</t>
  </si>
  <si>
    <t>ROCK ROSE BACH FLOWER(2890)Terror,panic,extreme fright~fight/ flight/freeze,trauma, witnessing accident or trauma,narrow escapes,helps to stay calm in emergencies, hgd (FE)</t>
  </si>
  <si>
    <t>ROCK WATER BACH FLOWER(2891)Self repression, self denial, self martyrdom~over-conscientious, setting too high of standards for self,helps to hold ideals with flexibility, hgdp hgd4 (FE) perfectionism</t>
  </si>
  <si>
    <t>SCLERANTHUS BACH FLOWER(2892)Uncertainty, indecision, hesitation, unbalance~even small things like "what's for dinner" can seem like too many possibilities, hgdie hgd2 hgd3 (FE)</t>
  </si>
  <si>
    <t>STAR OF BETHLEHEM BACH FLOWER(2893)After effects of shock, mental or physical~trauma, neutralizes the effects of trauma during and after, even from childhood, hgd hgdc (FE)</t>
  </si>
  <si>
    <t>SWEET CHESTNUT BACH FLOWER(2894) Extreme mental anguish,hopelessness~hopeless despair,trauma,feeling destroyed to the point of a nervous breakdown,for optimism and peace of mind, hgdc hgdie (FE)</t>
  </si>
  <si>
    <t>VERVAIN BACH FLOWER(2895)Strain,stress,tension,over enthusiasm~burning a candle at both ends,pushing limits, manic, search bi-polar,stress;creates calm both mentally and physically, hgdie (FE)</t>
  </si>
  <si>
    <t>VINE BACH FLOWER(2896)Dominating, inflexible, ambitious~misuse of power of authority,controlling, helps to encourage and support rather than boss, hgdp hgdn hgdc (FE)</t>
  </si>
  <si>
    <t>WALNUT BACH FLOWER(2897)Over sensitive to ideas &amp; influences,the link breaker~rtc,assists major changes: menopause,job,moving,separation,protects from outside negativity,psychic attack,hgdie hgdso(FE)</t>
  </si>
  <si>
    <t>WATER VIOLET BACH FLOWER(2898)Pride and aloofness~independent,work quietly,prefer to be left alone but can be lonely,helps to connect to others, hgdre (FE)</t>
  </si>
  <si>
    <t>WHITE CHESTNUT BACH FLOWER(2899)Persistent unwanted thoughts, mental arguements~insomnia,replaces worry with trust in a positive outcome, hgdie hgdc (FE)</t>
  </si>
  <si>
    <t>WILD OAT BACH FLOWER(2900)Uncertainty, despondent, dissatisfaction~higher purpose alignment, helps to make life path decisions,ambitions, hgdp hgdse hgd3 (FE)</t>
  </si>
  <si>
    <t>WILD ROSE BACH FLOWER(2901)Resignation, apathy~helps to find higher purpose alignment, hgdp hgdse (FE)</t>
  </si>
  <si>
    <t>WILLOW BACH FLOWER(2902) Resentment, bitterness~self pity,"why does this happen to me? I don't deserve this!", restores forgiveness, faith and optimism, hgdp  hgd3 onco (FE)</t>
  </si>
  <si>
    <t>RESCUE REMEDY BACH FLOWER (2903)Emergency stress remedy. (FE)~</t>
  </si>
  <si>
    <t>URACIL | Key amino acid in RNA construction and utilization.</t>
  </si>
  <si>
    <t>MITOCHRONDRIA | Energy producing factor in cells.</t>
  </si>
  <si>
    <t>MESENGER RNA | Responsible for protein hormone and enzyme function and manufacture.</t>
  </si>
  <si>
    <t>RNA TRANSCRIPT | Process of RNA building hormones, enzymes, proteins, etc., ids dysfunction.</t>
  </si>
  <si>
    <t>RNA REVERSE TRANSCRIPT | Process of RNA manufacture of hormones, enzymes, proteins, etc., ids dysfunction.</t>
  </si>
  <si>
    <t>RNA | Ids with disturbance of enzyme, protein, or hormone.</t>
  </si>
  <si>
    <t>Periodontal Fibrom | Fibrous tissue forming in a gum pocket under a tooth, trauma,foci, infection D Nosode</t>
  </si>
  <si>
    <t>Periodontal Pocket | Fibrous tissue forming in a gum pocket under a tooth, trauma, foci, infection. D Nosode</t>
  </si>
  <si>
    <t>PERIODONTITIS | Infection or inflammation of the gums, starting or advanced, may be asymptomatic. D Nosode</t>
  </si>
  <si>
    <t>PULPAL STONE | Hardening of the fibrous tissues in the pupal of a tooth starting. D Nosode</t>
  </si>
  <si>
    <t>RADICULAR CYST | Cyst forming in the radicular area of the teeth or bones. D Nosode</t>
  </si>
  <si>
    <t>ROOT GRANULOMA | Fibrous tissue forming in the teeth or bones after injury or infection. D Nosode~onco</t>
  </si>
  <si>
    <t>ROOT CANAL | Developing or advanced state of decay of teeth roots, may be asymptomatic. D Nosode~onco</t>
  </si>
  <si>
    <t>ULCERATIVE GINGIVITIS | Gum infection or inflammation or toxic reaction to synthetic dental material. D Nosode</t>
  </si>
  <si>
    <t>GRANULOMA PURULENT | Infectious or traumatic development of fibrous tissue in the teeth or bones. D Nosode~onco</t>
  </si>
  <si>
    <t>JAW OSTITIS | Inflammation of the jaw from infection, trauma, toxic reaction to synthetic dental material. D Nosode</t>
  </si>
  <si>
    <t>NECROTIC GINGIVITIS | Gum inflammation or infection with some dead or dying tissue. D Nosode</t>
  </si>
  <si>
    <t>OSTEOSCLEROSIS OF THE JAW | Bone of the jaw or cranium accumulating calcium or fibrous decay, treat foci. D Nosode</t>
  </si>
  <si>
    <t>PERIODENTAL DISEASE | Concern of tissue around the teeth, infection, trauma, or toxic synthetic dental material. D Nosode</t>
  </si>
  <si>
    <t>PAROTIS DENTAL CALCULI | Calcification of the tissues around the teeth. D Nosode</t>
  </si>
  <si>
    <t>PARULIS - STAPH. AUX. | Infection of the tissues around the teeth. @ D Nosode</t>
  </si>
  <si>
    <t>PARULIS - STREPTOC. MUC. | Infection of the tissues around the teeth. @ D Nosode</t>
  </si>
  <si>
    <t>PARODONTOSE | Infection, toxic reaction or inflammation of gums, starting or advanced, may be asymptomatic. @ D Nosode</t>
  </si>
  <si>
    <t>CANPROST | Prostate growth, diuretic, helps urinate, prevents prostate cancer. NUTRI=ARLI, Guadalajara - Mexico~onco</t>
  </si>
  <si>
    <t>ADEL | Helps lose weight. NUTRI=ARLI, Guadalajara - Mexico</t>
  </si>
  <si>
    <t>ANAMU ROOT | Natural anti biotic, combats all infectious processes in any organ. NUTRI=ARLI, Guadalajara - Mexico</t>
  </si>
  <si>
    <t>EXUDATIVE OSTITIS | Secreting infection or toxic reaction of the bone tissues around the teeth or jaw. D Nosode</t>
  </si>
  <si>
    <t>FATTY OSTITIS OF THE JAW | Fatty degeneration of tissues of the jaw, teeth, or cranium. D Nosode</t>
  </si>
  <si>
    <t>FISTULA DENTALIS | Detour of blood flow in the teeth region resulting in dysfunction. D Nosode</t>
  </si>
  <si>
    <t>FOLLICULARE CYST | Can be dental jaw, or muscular in the back. D Nosode</t>
  </si>
  <si>
    <t>ABSCESS | Infectious microbial pocket of pus and endotoxins, can be in teeth, bones, muscles, intersita. @ D Nosode</t>
  </si>
  <si>
    <t>GANGRANOSE PULPA | Gum inflammation, toxic reaction, or infection with some dead or dying tissue, toxic. D Nosode</t>
  </si>
  <si>
    <t>GINGIVITIS | Infection, toxic reaction, or inflammation of the tissues around the teeth, or gums. @ D Nosode</t>
  </si>
  <si>
    <t>DENTAL SACK | Disease of the tooth socket, can be asymptomatic. D Nosode</t>
  </si>
  <si>
    <t>EAR SCLEROSIS | Calcification of the tissues of the ear or around the ear or in the cranium, toxic. D Nosode</t>
  </si>
  <si>
    <t>EPULIS | A fibrous sarcomatous tumor in the periosteum of the jaw. D Nosode~onco</t>
  </si>
  <si>
    <t>GRANULOMA PURULENT | Growth of lymphoid epitheloid cells, from bacteria or trauma.  @ D Nosode  ]~onco</t>
  </si>
  <si>
    <t>JAW OSTITIS | Infection of the jaw or teeth connecting the jaw, can be starting or advanced. @ D Nosode</t>
  </si>
  <si>
    <t>NECROTIC GINGIVITIS | Calcification of the tissues around the teeth with dead or decaying tissues. D Nosode</t>
  </si>
  <si>
    <t>OSTEOSCLEROSIS OF THE JAW | Calcification &amp; degeneration of the tissues around the jaw. D Nosode</t>
  </si>
  <si>
    <t>ACUTE PULPITIS | Infection of teeth  from caries or trauma, don't chew ice. @ D Nosode</t>
  </si>
  <si>
    <t>APICAL GRANULOMA | Growth of lymphoid epitheloid cells at the apex of the root of a tooth. D Nosode~onco</t>
  </si>
  <si>
    <t>C. HAMAMELIZ | Stabilizes blood pressure and activates circulation, swollen feet, varicose veins, trombosis. NUTRI=ARLI, Guadalajara - Mexico</t>
  </si>
  <si>
    <t>CHRONIC BACTERIA - OSTITIS OF THE JAW | Infection of the tissues around the jaw.  @ D Nosode  ]</t>
  </si>
  <si>
    <t>CHRONIC PULPITIS | Infection or inflammation or toxic reaction of the tissues around the teeth. D Nosode</t>
  </si>
  <si>
    <t>CORYNEBACTERIUM | Bacteria or rickettsia on the cornea of the eye, ids starting condition or advanced. D Nosode  Eye disorders ]</t>
  </si>
  <si>
    <t>ANAEROB 7 | Dental toxins from 7 types of aerobic dental microbes. D Nosode</t>
  </si>
  <si>
    <t>CYST EPITHELIAL | Tissue cyst in teeth, cranium, or bones from toxins of metal, infection, or chemicals. D Nosode</t>
  </si>
  <si>
    <t>ACUTE BACTERIAL OSTITIS OF THE JAW | Infection of the tissues around the jaw.  @ D Nosode  ]</t>
  </si>
  <si>
    <t>C.E.P.A. | Ovaries, menopause, irregular menses or painful, plentiful or scarce, etc. NUTRI=ARLI, Guadalajara - Mexico</t>
  </si>
  <si>
    <t>APICAL GRANULOMA | Initial development of lymphoid ephitheloid cells at the root of a tooth foci. D Nosode~onco</t>
  </si>
  <si>
    <t>C.F. 13 U. | Gastric ulcers, scar repair. NUTRI=ARLI, Guadalajara - Mexico</t>
  </si>
  <si>
    <t>PECTIN | Allergy or sensitivity, can id intolerance. D Nosode</t>
  </si>
  <si>
    <t>MUSCLE PAIN | Of unknown origin. D Nosode</t>
  </si>
  <si>
    <t>OBESITY | Risk or sensitivity, in extra thin can id metabolic disease.</t>
  </si>
  <si>
    <t>CARTILAGE PAIN | Pain originating from the cartilage, &gt; movement, &lt; sugar. D Nosode</t>
  </si>
  <si>
    <t>ONDINE'S CURSE | Primary alveolar hypo ventilation from reduced response to CO2 (lung).  ]</t>
  </si>
  <si>
    <t>TAGAMET | Synthetic drug that blocks the formation of stomach acid, over use weakens nutrition.</t>
  </si>
  <si>
    <t>(EP) ACHOL | Liver and gallbladder support with vitamin A.</t>
  </si>
  <si>
    <t>(EP) ALKAPLEX G | Extracts of alkaline green vegetables.</t>
  </si>
  <si>
    <t>(EP) ALKAZYME 1 | Vegetarian digestive enzymes with extracts of alkaline green vegetables.</t>
  </si>
  <si>
    <t>(EP) ALKAZYME 2 | Extracts of alkaline green vegetables with betaine HCl and pepsin.</t>
  </si>
  <si>
    <t>(EP) ALKAZYME 3 | Extracts of alkaline green vegetables with digestive enzymes.</t>
  </si>
  <si>
    <t>(EP) ALOE-DOPHILUS | Lactobacillus, acidophilus and bifidus with aloe vera.</t>
  </si>
  <si>
    <t>(EP) BETAGEN | A choline and inositol supplement with betaine HCl.</t>
  </si>
  <si>
    <t>(EP) CERAPHADE LIPO CHELATE | Phosphoric acid with calcium lactate, choline and inositol.</t>
  </si>
  <si>
    <t>(EP) CHLOROPHYLL | Chlorophyll complex.</t>
  </si>
  <si>
    <t>(EP) COLO CLEN | Intestinal cleanser with bentonite clay, psyllium, herbs and vitamins.</t>
  </si>
  <si>
    <t>(EP) COLO NORM G | Intestinal cleanser with bentonite clay, herbs and vitamins.</t>
  </si>
  <si>
    <t>(EP) DIGESZYME V | Vegetarian digestive enzymes.</t>
  </si>
  <si>
    <t>(EP) ENZY-LAX | Herbal laxative.</t>
  </si>
  <si>
    <t>(EP) ENZADOPHILUS | Lactobacillus, acidophilus and bifidus with vitamins C and E.</t>
  </si>
  <si>
    <t>(EP) PANCREAS 523 | Digestive enzymes with pancreatin.</t>
  </si>
  <si>
    <t>(EP) SAUREX | Pepsin and betaine HCl.</t>
  </si>
  <si>
    <t>(EP) ALKAMIN | Alkaline minerals.</t>
  </si>
  <si>
    <t>(EP) QSB BIOTIN | Biotin and amino acids.</t>
  </si>
  <si>
    <t>(EP) BNM | Tri-valent chromium and vitamin B.</t>
  </si>
  <si>
    <t>(EP) BONE-C-DENT | Multi vitamin and mineral supplement with organic calcium.</t>
  </si>
  <si>
    <t>(EP) B-PLUS Vitamin B complex.</t>
  </si>
  <si>
    <t>(EP) B12 + LIVER vitamin B12 with liver concentrate.</t>
  </si>
  <si>
    <t>(EP) CALCIUM COMPLEX | Calcium chelate complex with selected vitamins and minerals.</t>
  </si>
  <si>
    <t>(EP) CALCIUM LACTATE | Calcium and magnesium with betaine HCl.</t>
  </si>
  <si>
    <t>(EP) CHROMIUM PICOLINATE | Chromium supplement.</t>
  </si>
  <si>
    <t>(EP) EFA 521 | Freeze-dried safflower oil.~ BTO: avoid, but good for menstrual discharge, removes blood stasis, pain, feminine, amenorrhea, dysmenorreal, abdominal masses, injuries, sores w/ swelling</t>
  </si>
  <si>
    <t>(EP) HI G | Niacin with vitamin B complex.</t>
  </si>
  <si>
    <t>(EP) LIVEC | Multi vitamin and mineral supplement.</t>
  </si>
  <si>
    <t>(EP) ORTHADREN C | Buffered vitamin C.</t>
  </si>
  <si>
    <t>(EP) ORTHOFLAVIN | Bioflavonoids.</t>
  </si>
  <si>
    <t>(EP) WHEAT GERM OIL | Cold processed wheat germ oil. ~ BTO: avoid</t>
  </si>
  <si>
    <t>(EP) ADRENUCLEO | Adrenal support with vitamin C and pantothenic acid.</t>
  </si>
  <si>
    <t>(EP) CARDI-AMINO | Amino acid complex for the heart.</t>
  </si>
  <si>
    <t>(EP) COLLADREN | Connective tissue support with vitamin C and pantothenic acid.</t>
  </si>
  <si>
    <t>(EP) ENZIMMUNE | Vitamins, minerals and herbs for the immune system.</t>
  </si>
  <si>
    <t>(EP) MNX E | Anterior pituitary with vitamin E.</t>
  </si>
  <si>
    <t>(EP) OVAPLEX | Zinc and vitamin E with bovine ovary.</t>
  </si>
  <si>
    <t>(EP) PITUAPLEX | Pituitary support with vitamin E, calcium and manganese.</t>
  </si>
  <si>
    <t>(EP) PNEUMOPLUS | Lung support with vitamins A, C, E and herbs. @ ^ ]</t>
  </si>
  <si>
    <t>(EP) PRO-T-COMPLEX | Thyroid support with iodine, other minerals and glandular extracts.</t>
  </si>
  <si>
    <t>(EP) SPLEEN E | Vitamin E with spleen extract.</t>
  </si>
  <si>
    <t>(EP) THYMYDREN | Thymus support with multi vitamins, chromium and glandulars.</t>
  </si>
  <si>
    <t>(EP) YAKROPLEX | Special liver extract, vitamin B12, iron and chromium.</t>
  </si>
  <si>
    <t>(EP) ANAPLEX | Anti catabolic formula.</t>
  </si>
  <si>
    <t>(EP) ANTIOXZYME | Super oxide dismutase with anti-oxidant ingredients. ~ onco</t>
  </si>
  <si>
    <t>(EP) ENZASTATIN | Anti fungal with caprylic acid, potassium sorbate, vitamins and minerals.  ^  ]</t>
  </si>
  <si>
    <t>(EP) MIKOPLEX | Herbal anti fungal complex.  ^ ]</t>
  </si>
  <si>
    <t>(EP) VASOPLEX II | Gingko biloba and garlic for heart and circulation.~ neutral for all b. types</t>
  </si>
  <si>
    <t>(EP) FORMULA ABP III | Liver and gallbladder support with vitamin A. ]</t>
  </si>
  <si>
    <t>(EP) FORMULA ADX 133 | Allergy help with liver extract, vitamin A and selected B vitamins.</t>
  </si>
  <si>
    <t>(EP) FORMULA CNG 133 | Anti congestion formula with vitamin A, pantothenic acid (vitamin B5) and minerals.  ]</t>
  </si>
  <si>
    <t>(EP) FORMULA CPL 144 | Circulatory system support with calcium, B complex and betaine HCl.</t>
  </si>
  <si>
    <t>(EP) FORMULA DPL 155 | Support for blood sugar control mechanism with B complex, vitamin C and chromium. ]</t>
  </si>
  <si>
    <t>IMMUNOGLOBIN D | In serum in small amount, used as a evolution modulator.</t>
  </si>
  <si>
    <t>IMMUNOGLOBULIN E | Found in respiratory (lung) and intestinal linings, ids allergic reaction.  ]</t>
  </si>
  <si>
    <t>IMMUNOGLOBULIN M | Formed in the early stages of any immune reaction, ids reaction to recent item.</t>
  </si>
  <si>
    <t>CORAL TREE | Contains lectins that stimulate thymus t-cell production. ]</t>
  </si>
  <si>
    <t>JACK BEAN | Contains lectins for stimulation of thymus t-cell production, good food.  ]</t>
  </si>
  <si>
    <t>CONAPHALIUM | Contains lectins that stimulate thymus t-cell production. ]</t>
  </si>
  <si>
    <t>DIOSCOREA | Wild yam, acts on the umbillicus via the nervous system, calls things by wrong name (dysphonia).  ]</t>
  </si>
  <si>
    <t>VOLTAREN | Medication for heart problems.</t>
  </si>
  <si>
    <t>RUMEX | Yellow dock, for inflammation of lymph, mucous membrane, skin, larnyx, trachea, dull headache, sneezing.~ BTO: avoid, BTA: avoid</t>
  </si>
  <si>
    <t>RUBBER | Sensitivity or toxic exposure, emotional remedy for fake flexibility of the person.</t>
  </si>
  <si>
    <t>MICONAZOLE NITRATE | Synthetic chemical used to kill fungus, in foot powder.  ^ ]</t>
  </si>
  <si>
    <t>GINKGO BILOBA | Used to increase memory, treat nerves and over all tonic. ]~hgdie</t>
  </si>
  <si>
    <t>PICRIC ACID | Used for mental therapy and to treat brain fatigue. phenol~ hgdie</t>
  </si>
  <si>
    <t>GAMMA GLOBULIN | Used to increase the immune system.</t>
  </si>
  <si>
    <t>SUBSPACE INTERFERENCE PATTERN | Can id a problem with the interlink of computer-patient, recalibrate.</t>
  </si>
  <si>
    <t>DUMPING SYNDROME | After eating the patient has rapid emptying of the gastric pouch, &lt; lying down.</t>
  </si>
  <si>
    <t>FROHLICH'S SYNDROME | Increase in fat, atrophy of genitals, feminization, lesion in pituitary &amp; hypothalamus.</t>
  </si>
  <si>
    <t>CUSHING SYNDROME | Adrenogenital pubertae precox in child, adult over masculination, over adrenocorticol hormone.</t>
  </si>
  <si>
    <t>KORSAKOFF'S SYNDROME | Psychosis due to alcoholism, ids risk or present concern.~ addiction</t>
  </si>
  <si>
    <t>TOXIC SHOCK SYNDROME | Vaginal concern from tampon, IUD, or other foreign body toxicity.</t>
  </si>
  <si>
    <t>XANTAX | Mood altering drug for anxiety or depression.~ (ALO)</t>
  </si>
  <si>
    <t>NELSON IMMUNE STIM REMEDY | For metabolic errors. Ayurvedic</t>
  </si>
  <si>
    <t>BELLADONNA | For redness, swelling, dryness, and madness.</t>
  </si>
  <si>
    <t>CALC CARB | For weight loss for home bodies, bone repair, bone tonification.</t>
  </si>
  <si>
    <t>NAT MUR | Anaemia, leucocytosis, gout, intermittent fever, great debility, Addison's disease.~anemia</t>
  </si>
  <si>
    <t>NAT SULPH | Liver remedy, hydrogenoid constitution, spinal meningitis, warts, chronic gout.</t>
  </si>
  <si>
    <t>PHOSPHOROUS | bleeders, live wire, can't be contained emotionally.~hgdc</t>
  </si>
  <si>
    <t>COPPER | For activation of Vitamin C.</t>
  </si>
  <si>
    <t>ZINC | For twitchy legs, white spots under nails, lack of smell, lack of sex drive.~hgdre</t>
  </si>
  <si>
    <t>NELSON ADRENAL REMEDY | Ayurvedic</t>
  </si>
  <si>
    <t>NELSON FUNGUS REMEDY | Ayurvedic ^ ]</t>
  </si>
  <si>
    <t>NELSON BACTERIAL REMEDY | Ayurvedic @ ]</t>
  </si>
  <si>
    <t>NELSON VIRAL REMEDY | Ayurvedic  # ]</t>
  </si>
  <si>
    <t>NELSON PARASITE REMEDY | Ayurvedic * ]</t>
  </si>
  <si>
    <t>NELSON DEPRESSION REMEDY | Ayurvedic</t>
  </si>
  <si>
    <t>NELSON NERVAL REMEDY | Ayurvedic N sarcode $</t>
  </si>
  <si>
    <t>NELSON DIGESTIVE REMEDY | Ayurvedic</t>
  </si>
  <si>
    <t>NELSON ANTI AGING REMEDY | Ayurvedic</t>
  </si>
  <si>
    <t>PROZAC | Synthetic chemical drug that bottles emotion and represses feelings, for depression.~(ALO)</t>
  </si>
  <si>
    <t>ILEO-CECAL VALVE | Ids clog or disturbance in the connection of the small to large intestine, colon . ]</t>
  </si>
  <si>
    <t>LIFE CRYSTALS | Injectable and liquid.</t>
  </si>
  <si>
    <t>LIFE CRYSTAL ELIXER | Oral and injectable.</t>
  </si>
  <si>
    <t>X-RAY RADIATION~ perverse energies</t>
  </si>
  <si>
    <t>GAMMA RAY RADIATION</t>
  </si>
  <si>
    <t>GAMMA RAY RADIATION~ perverse energies</t>
  </si>
  <si>
    <t>ALPHA RAY RADIATION</t>
  </si>
  <si>
    <t>ALPHA RAY RADIATION~ perverse energies</t>
  </si>
  <si>
    <t>BETA RAY RADIATION</t>
  </si>
  <si>
    <t>BETA RAY RADIATION~ perverse energies</t>
  </si>
  <si>
    <t>EELF | Extremely low frequency below 1 hz.~ perverse energies</t>
  </si>
  <si>
    <t>ELF | Extremely low frequency below 10 hz.~ perverse energies</t>
  </si>
  <si>
    <t>GLUCOSE |</t>
  </si>
  <si>
    <t>SUCROSE</t>
  </si>
  <si>
    <t>MALTOSE | Malt sugars, can id sensitivity or enzyme intolerance.</t>
  </si>
  <si>
    <t>PENTOSE</t>
  </si>
  <si>
    <t>GALACTOSE | Much like Vit C, can id kidney dysfunction or vitamin C regulation dysfunction.</t>
  </si>
  <si>
    <t>LACTOSE | Milk, sugar, can denote sensitivity or enzyme intolerance.</t>
  </si>
  <si>
    <t>FRUCTOSE - LEVULOSE | Fruit sugar, rotates in opposition so it is superior to other sugars, good food.~ as sugar substitute: BTO: avoid, BTB: avoid, BT-AB: avoid. (neutral for A.)</t>
  </si>
  <si>
    <t>PAS MERIDIAN 1</t>
  </si>
  <si>
    <t>PAS MERIDIAN 2</t>
  </si>
  <si>
    <t>PAS MERIDIAN 3</t>
  </si>
  <si>
    <t>PAS MERIDIAN 4</t>
  </si>
  <si>
    <t>PAS MERIDIAN 5</t>
  </si>
  <si>
    <t>PAS MERIDIAN 6</t>
  </si>
  <si>
    <t>PAS MERIDIAN 7</t>
  </si>
  <si>
    <t>PAS MERIDIAN 8</t>
  </si>
  <si>
    <t>PAS MERIDIAN 9</t>
  </si>
  <si>
    <t>PAS MERIDIAN 10</t>
  </si>
  <si>
    <t>PAS MERIDIAN 11</t>
  </si>
  <si>
    <t>PAS MERIDIAN 12</t>
  </si>
  <si>
    <t>PAS MERIDIAN 13</t>
  </si>
  <si>
    <t>PAS MERIDIAN 14</t>
  </si>
  <si>
    <t>PAS MERIDIAN 15</t>
  </si>
  <si>
    <t>PAS MERIDIAN 16</t>
  </si>
  <si>
    <t>ACID NITRICUM | Sharp, sticking pains, pains appear &amp; disappear quickly, irritable, sharp.</t>
  </si>
  <si>
    <t>ACID PHOSPHORICUM | Debility, pyrosis, flatulence, diarrhea, diabetes, rhachitis and periosteal inflammation.</t>
  </si>
  <si>
    <t>ACID SORBICUM | Vitamin C.</t>
  </si>
  <si>
    <t>ADNEXITIS | For women's infection, or any yeast condition.</t>
  </si>
  <si>
    <t>ANGINA | For chest pain.</t>
  </si>
  <si>
    <t>APPENDICITIS | Cleanses and restores.</t>
  </si>
  <si>
    <t>ARSEN ALBUM | For tiredness, nausea, meticulous.</t>
  </si>
  <si>
    <t>BILIRUBIN | Cleanses and restores liver.</t>
  </si>
  <si>
    <t>CADMIUM | Vomiting, cholera, yellow fever, chilliness, Carcinoma ventriculi, persistent vomiting. ~ metals, onco</t>
  </si>
  <si>
    <t>CHLOROMYCETIN | Counters antibiotic effects.</t>
  </si>
  <si>
    <t>CHOLESTERIN | For excess cholesterol, or for blood stabilization</t>
  </si>
  <si>
    <t>DIAZEPAM | Counters the alopathic formula.</t>
  </si>
  <si>
    <t>GLIOM | For chest pains, blood weakness, weak heart, great lassitude, extreme irritability, violent convulsions, irregularity of circulation, sciatica, pulsating pains.</t>
  </si>
  <si>
    <t>GRIPPE | Counters flu, past or present.</t>
  </si>
  <si>
    <t>LYMPHANGITIS | } Lymph inflammation.~</t>
  </si>
  <si>
    <t>MEDORRHINUM | Greed, late stay up till 2-3 am, ill effects of ghonnorea.~miasm</t>
  </si>
  <si>
    <t>MERC SOL COMPÑ | Mineral, amalgam poisoning, brain fog, anger, mean moods.</t>
  </si>
  <si>
    <t>METHANOL | For toxic exposure or sensitivity.</t>
  </si>
  <si>
    <t>MYOSITIS | For muscle irritation.</t>
  </si>
  <si>
    <t>NEPHRITIS | For kidney irritation, inflammation or infection.</t>
  </si>
  <si>
    <t>NEURALGIE | Nerve pain.</t>
  </si>
  <si>
    <t>OSTITIS | Bone irritation.</t>
  </si>
  <si>
    <t>PLUM MET COMP | Mineral, for heavy metal detox, general sclerotic conditions, leads to paralysis, localized neuralgia, low red blood cells, multiple sclerosis, mental depression.</t>
  </si>
  <si>
    <t>PROSTATA | For prostatitis.~masculine</t>
  </si>
  <si>
    <t>PYELITIS | For stomach irritation.</t>
  </si>
  <si>
    <t>SALMONELLA | Ids food poisoning.</t>
  </si>
  <si>
    <t>SINUSITIS | Sinus irritation.</t>
  </si>
  <si>
    <t>PAS TOXA | Detox remedy.</t>
  </si>
  <si>
    <t>VARIOLA | Chicken pox, systemic, did not pass from system when child or recent non active exposure.</t>
  </si>
  <si>
    <t>ZINCUM MET | Mineral, twitchy legs, restles legs, white spots under nails, lack of smell, lack of sex drive.</t>
  </si>
  <si>
    <t>SEPIA | Hormonal, indifference to loved ones, weeping.</t>
  </si>
  <si>
    <t>SEDA PASC | General sclerotic conditions, lead paralysis, localized neuralgia, low red blood cells, multiple sclerosis, mental depression.</t>
  </si>
  <si>
    <t>SECALE | Hemorrhages, debility, anxiety, emaciation.</t>
  </si>
  <si>
    <t>SCROPHULARIA | Hodgkin's disease, skin remedy, breast tumors, eczema, lupus eruptions, hemorrhoids, tubercular testis.~onco</t>
  </si>
  <si>
    <t>SANGUINARIA | Right sided, respiratory (lung) remedy, burning sensations, influenza coughs.  # ]</t>
  </si>
  <si>
    <t>RUTIN | Vitamin C component.</t>
  </si>
  <si>
    <t>RHUS TOX | Aches, &lt; cold damp, red itching rash, burning.</t>
  </si>
  <si>
    <t>PAS RHEUMA PASC</t>
  </si>
  <si>
    <t>RANUNCULUS | Delirium tremens, hydrothorax, chronic sciatica, acts on chest wall tissues and skin.</t>
  </si>
  <si>
    <t>QUASSIA | Gastric tonic, eyes - ambylopia, cataract, stitches in liver and spleen, cirrhosis.</t>
  </si>
  <si>
    <t>SILICEA | Bones, splinters, imperfect assimilation and defective nutrition, diseases of bone, necrosis; suppurative processes, keloid growth.</t>
  </si>
  <si>
    <t>SOLIDAGO | Kidneys, repeated colds of tuberculosis, Bright's disease, hay fever, weakness, catarrh.</t>
  </si>
  <si>
    <t>SPARTIUM SCOPARIUM | Lowers systolic and diastolic blood pressure, diuretic (kidney, bladder, urethra), albuminuria, nephritis, Cheyne-Stokes respiration (lung, kidney, heart, brain), hypotension.  ]</t>
  </si>
  <si>
    <t>SPIGELA | Pericarditis; affinity for eye, heart, and nervous system; worms, fear of sharp objects.  *  ]</t>
  </si>
  <si>
    <t>STROPHEUPAS FORTE | For stabilizing the immune system.</t>
  </si>
  <si>
    <t>PAS STRONGLIFE | Systemic stimulator.</t>
  </si>
  <si>
    <t>SUMBULUS | Hysteria, nervous symptoms, cardiac (heart)disorders, numbness, insomnia of DT's.  ]</t>
  </si>
  <si>
    <t>SYMPHYTUM | Knitbone, gastric and duodenal ulcers (bowel, colon, intestine), injuries to sinews, tendons and periosteum, psoas abscess.  ]</t>
  </si>
  <si>
    <t>TESTICULUS | For stabilizing the male system, in a female it ids excess male hormone.~masculine, feminine,</t>
  </si>
  <si>
    <t>THUJA | Pathological vegetations condylomata (genital warts), warty excrescences, spongy tumors, nevi (tumor made of blood vesels, eg birthmark).  ]~onco</t>
  </si>
  <si>
    <t>THYMUS | For stabilizing the immune system.</t>
  </si>
  <si>
    <t>THYREO PASC | Thyroid formula.</t>
  </si>
  <si>
    <t>TUSSIFLORIN | Systemic stimulator (lung).  ]</t>
  </si>
  <si>
    <t>VALERIANA | Hysteria, over sensitiveness, spasms, irritable, hysterical flatulency, tremulous, hallucinations. ~ BTA: beneficial</t>
  </si>
  <si>
    <t>VESPA | Skin and female symptoms, indurated feeling, faintness, numbness, blindness, chills, cramps, axillary glands swollen.</t>
  </si>
  <si>
    <t>VIBURNUM | Colicky (bowel, colon, intestine) pains, cramps in pelvic organs, prevents miscarriage.  ]</t>
  </si>
  <si>
    <t>PAS VICORDIN ELIX | Systemic stimulator.</t>
  </si>
  <si>
    <t>VIOLA TRIC | Childhood eczema (skin) with nocturnal emissions accompanied by vivid dreams.  ]</t>
  </si>
  <si>
    <t>YERBA SANTA | Asthmatic and bronchial affections, cough after influenza, whooping cough (lung).  ]</t>
  </si>
  <si>
    <t>ZINCOM | Cerebral depression, brain fatigue, brain paralysis, spinal affections, chorea,  defective vitality.</t>
  </si>
  <si>
    <t>ANISAN | Cleanses system of parasites. * ]</t>
  </si>
  <si>
    <t>HOCURA SPONDYLOSA | Back disorders, bone disease, extreme irritability, women's natural multi vitamin, remedy for women's disorders.</t>
  </si>
  <si>
    <t>LYMPHDIARAL | Lymph formula</t>
  </si>
  <si>
    <t>PALATOL | For stabilizing the immune system.</t>
  </si>
  <si>
    <t>HAMAMELIS VIRGINIANA | Witch hazel, for cleansing the skin, stringent.  ]</t>
  </si>
  <si>
    <t>PAS ERIGERON | For stabilizing the immune system. ]</t>
  </si>
  <si>
    <t>EUCALYPTUS | Cleanses lungs and acts to reset the system.</t>
  </si>
  <si>
    <t>EUPHATORIUM ALBUMINARIA | Diabetes, irritable bladder, prostate trouble, kidney renal dropsy (edema), impotence. ]</t>
  </si>
  <si>
    <t>FUCUS | Weight loss, stimulates metabolism. ~ bladderwrack, kelp, iodine, thyroid, radiation, seawrack, seaweed, algin, carageenan, weight.</t>
  </si>
  <si>
    <t>GALOPAS | Acts on bladder kidney urinary system as a diuretic, use with gravel or stones. ]</t>
  </si>
  <si>
    <t>GELSMIUM | Dullness, drowsy, dizziness, trembling, paralysis, muscular weakness, influenza, measles, pellagra, lethargy, stage fright. # ]</t>
  </si>
  <si>
    <t>GLONOIN | Great lassitude, extreme irritability, violent convulsions, irregularity of circulation, sciatica, pulsating pains.</t>
  </si>
  <si>
    <t>PAS HEPAR PASC | For stimulating the liver.</t>
  </si>
  <si>
    <t>PAS HEPAR PASC N | For stimulating the liver</t>
  </si>
  <si>
    <t>HEPAR SULPH | Tendency to suppuration, chilliness, craving for sour, great sensitiveness, anguish, sad, thoughts of suicide.</t>
  </si>
  <si>
    <t>HEPATICUM | For stimulating the liver</t>
  </si>
  <si>
    <t>HOCURA FEM | Extreme irritability, women's natural multi vitamin, remedy for women's disorders.</t>
  </si>
  <si>
    <t>HYOSCAMUS | Confusion, delirium, erotic mania, quarrels, typhoid, with coma, toxic gastritis.</t>
  </si>
  <si>
    <t>HYLAK | For interstitial inflammation, cellular proliferation, helpful in detoxifying, swelling.</t>
  </si>
  <si>
    <t>IRIS | Affects thyroid, pancreas, salivary, intestinal glands and gastrointestinal mucous membranes.</t>
  </si>
  <si>
    <t>JABORANDI | Diaphoretic. Salivation, myosis. Abnormal sweats. Exophthalmic goiter. Tremors. Mumps.</t>
  </si>
  <si>
    <t>JUNIPERUS | Catarrhal inflammation of kidneys, dropsy (edema).  ]</t>
  </si>
  <si>
    <t>KAL CHLOR | Mineral, kidneys - croupous nephritis, haemoglobin-uria, follicular and ulcerative stomatitis.</t>
  </si>
  <si>
    <t>PAS KALMIA | Calmative, stabilize nerval disorders, mineral balance.</t>
  </si>
  <si>
    <t>KREOSOTUM | Profuse bleeding from all wounds, gangrene, neuralgic pains, teething child.</t>
  </si>
  <si>
    <t>LEDUM | Mineral, rheumatic diathesis, lack of vital heat, tetanus with twitching of muscles.</t>
  </si>
  <si>
    <t>PAS LEGAPAS</t>
  </si>
  <si>
    <t>PAS LEPTANDRA | Stimulates weight loss, vegetative/autonomic/parasympathetic nervous system, Nerve Cranial 10 Vagus Pneumogastric Pneumatic.  ]</t>
  </si>
  <si>
    <t>LOBELIA | Anti tobacco (nicotine smoking) energy asthma expectorant lung psyche sleep, addiction craving, migrane dizziness vegetative/autonomic nervous system, Nerve Cranial 10 Vagus \  ]</t>
  </si>
  <si>
    <t>LYCOPODIUM | Liver remedy, digestion, urinary disease, weak malnutrition, &gt; Right</t>
  </si>
  <si>
    <t>PAS LYMPHDIARA | Lymph cleanse.</t>
  </si>
  <si>
    <t>MAG PHOS | Mineral, anti-spasmodic for cramps, with radiating pains, goiter, inability of clear thought.</t>
  </si>
  <si>
    <t>MERC CYANAT | Inflames cells, produces necrosis, decomposes blood, produces anaemia, lymphatic system is affected, with all organs, membranes, glands, and bones.~onco</t>
  </si>
  <si>
    <t>MERC SOL | Mineral, inflames cells, produces necrosis, decomposes blood, produces anaemia, lymphatic system is affected, with all organs, membranes, glands, and bones.~onco</t>
  </si>
  <si>
    <t>MILLIFOLIUM | Bright red hemorrhages, incarcerated hernia, smallpox, haemoptysis, nose bleed.</t>
  </si>
  <si>
    <t>MYRRHA | Healing remedy for all disease, but best for skin disease.</t>
  </si>
  <si>
    <t>MYRTILLUS | Antiseptic, chest pains, nerve sedative, mucous membrane stimulator, acts on Liver, jaundice, gloomy.</t>
  </si>
  <si>
    <t>PAS MULTIVITS | Multi vitamin.</t>
  </si>
  <si>
    <t>PAS NEUROPAS | Nerver remedy.</t>
  </si>
  <si>
    <t>NUX VOMICA | For excesses of life, toxicity, bad temper, type A personality.</t>
  </si>
  <si>
    <t>PAS PASCALLERG</t>
  </si>
  <si>
    <t>PAS PAXCOLETTEN</t>
  </si>
  <si>
    <t>PAS PASCORENA</t>
  </si>
  <si>
    <t>PAS PASCOPANKIENT</t>
  </si>
  <si>
    <t>PAS PASCOSABEL</t>
  </si>
  <si>
    <t>PAS PASCOTOX</t>
  </si>
  <si>
    <t>PAS PASCOVENAL</t>
  </si>
  <si>
    <t>PAS PASGENSIN</t>
  </si>
  <si>
    <t>PAS PECTAPAS</t>
  </si>
  <si>
    <t>PETROSELINIUM | Piles with much itching, burning, tingling in the urethra, sudden frequent urge to urinate, gonorrhoea.</t>
  </si>
  <si>
    <t>PHASEOLUS | Stimulates liver, gallbladder, promotes detox, overall nutrition stimulant, helps absorption and stimulation of nutrients, helps tissue to renew.</t>
  </si>
  <si>
    <t>PHOSPHORUS | Fatty degeneration, bone disease, dread mental exertion, diarrhea, chest heavy. mineral ]</t>
  </si>
  <si>
    <t>PLATINUM | For toxic reactions, pain across the top of the head, nerval disorders emotional fear of pain, fear of success, fear of loss of love or respect. mineral</t>
  </si>
  <si>
    <t>POPULUS | Balm of Gilead, for colds and laryngitis, hoarseness and cough (lung), for systemic detox, and to stimulate free radical fighters.  ]~onco</t>
  </si>
  <si>
    <t>PULSATILLA | Changeable, contradictory, mucous membranes affected, thirstless, peevish, chilly, weepy, religious melancholy.</t>
  </si>
  <si>
    <t>ABROTANUM | For stimulating weak systems, stimulating the mind.</t>
  </si>
  <si>
    <t>ACID OXALIC | For kidney stones, gout, and excess protein disease.</t>
  </si>
  <si>
    <t>ACONITUM | Anxiety, restlessness, shock acute, violent symptoms, causation: dry, cold weather.</t>
  </si>
  <si>
    <t>AESCULUS HIPPO | Horse chestnut, bowel (colon, intestine) and venous problems, hemorrhage..  ]</t>
  </si>
  <si>
    <t>ALETRIS | Diuretic, ids kidney or bladder concern, contains progesterone, ids PMS.</t>
  </si>
  <si>
    <t>AMARA TROP | For the lost love, or new found love, stabilizes the mind for dealing with romance or lost romance.~hgdre</t>
  </si>
  <si>
    <t>AMBRA | Extreme nervous hyper sensitiveness, great remedy for the aged, numbness, hysteria.</t>
  </si>
  <si>
    <t>AMBRA TON | Extreme nervous hyper sensitiveness, great remedy for the aged, numbness, hysteria.</t>
  </si>
  <si>
    <t>ANGELICA | Women's natural multi vitamin, remedy for women's disorders.~feminine</t>
  </si>
  <si>
    <t>APIS | Red swellings like bee stings, burning stinging conditions, cystitus, thirstless patients, buzzing about.</t>
  </si>
  <si>
    <t>PAS APOMORPH</t>
  </si>
  <si>
    <t>ARGENTUM - SILVER | Acts on cartilage, genitourinary, bones, ligaments, cheerful, loquacious, giddy, affects the nutrition of the whole system, resets clock for toxic exposure. mineral</t>
  </si>
  <si>
    <t>ARNICA | Bruises, accidents, sprains, bruised feelings, helps prevent strokes.</t>
  </si>
  <si>
    <t>ARSENUM JODAT | Debility, exhaustion, restlessness, burning pains, irritability, degenerative change</t>
  </si>
  <si>
    <t>EPILEPSY WITHOUT AURA | Somnambulism, several convulsions close together.</t>
  </si>
  <si>
    <t>ARUM | Great depression, suicidal, arteriosclerosis, great sense of duty, affects bones, glands. mineral</t>
  </si>
  <si>
    <t>ASPERULA | Bronchitis and pleurisy (lung), for chest muscles.  ]</t>
  </si>
  <si>
    <t>AVENA SATIVA | Nerve tremors, chorea, paralysis agitans, epilepsy, sexual debility, morphine habit.</t>
  </si>
  <si>
    <t>BERBERIS | Liver, hepatic, rheumatic affections, urinary (bladder, urethra), inflammation of kidneys with haematuria. ]</t>
  </si>
  <si>
    <t>PAS BERBERIS TONIC | Liver, Hepatic, rheumatic affections, urinary (bladder, urethra), inflammation of kidneys with haematuria. ]</t>
  </si>
  <si>
    <t>BRACHIAPAS | Bronchitis and pleurisy (lung), for chest muscles, thoracic outlet syndrome, neuralgia.  $  ]</t>
  </si>
  <si>
    <t>BRYONIA ALBA | Dryness,  pains &gt; pressure, dry mucous membranes, irritability, thirst, physical weakness, delirium, right sided.</t>
  </si>
  <si>
    <t>CACTUS | Heart remedy, heart constrictions, localized pulsations, hemorrhage, circulation problems.</t>
  </si>
  <si>
    <t>CALC PHOS | Anaemia, bone disease, perspiration, scrophulosis, cholorosis, phthisis.</t>
  </si>
  <si>
    <t>CALCIVITAN | Stabilize calcium metabolism, mineral metabolism.</t>
  </si>
  <si>
    <t>CANTHARIS | Remedy for bladder, urinary and sexual affections, delirium, cystitis, burning, raw pains, worse coffee.</t>
  </si>
  <si>
    <t>CARBO VEG | For digestion, stimulate cells of digestive tract.</t>
  </si>
  <si>
    <t>PAS CARDIACUM 1 | Heart remedy, heart constrictions, localized pulsations, anaemia, bone disease, perspiration, scrophulosis, cholorosis, phthisis.</t>
  </si>
  <si>
    <t>PAS CARDIACUM 2 | Heart remedy, heart constrictions, localized pulsations, anaemia, bone disease, perspiration, scrophulosis, cholorosis, phthisis.</t>
  </si>
  <si>
    <t>CARDUS | Liver remedy, jaundice, varicose veins, disturbs sugar metabolism, influenza.</t>
  </si>
  <si>
    <t>CETRARIA | Weight loss, stimulate weak digestion, weak metabolism.</t>
  </si>
  <si>
    <t>CHAMOMILLA | Tantrums, one cheek red one white.</t>
  </si>
  <si>
    <t>CHINA LIFELESS | Loss of vital fluids, stimulates weak metabolism.</t>
  </si>
  <si>
    <t>CHOLESTRENIUM | Ids high or low cholesterol disease.</t>
  </si>
  <si>
    <t>CICUTA | Spasmodic affections, hiccough (lung), tetanus, convulsions, violent bending of neck, spine and head backwards, howling, moaning.  ]</t>
  </si>
  <si>
    <t>CIMICIFUGA | Wide action upon the cerebro spinal and muscular system, as well as upon the uterus and ovaries.  $  ]</t>
  </si>
  <si>
    <t>CISTUS | Glandular affections, herpetic eruptions, extreme sensitivity to cold, malignant diseases of the glands of the neck.  # ]~onco</t>
  </si>
  <si>
    <t>CLEMATUS | Rheumatic, scrophulous patients, acts on skin, glands, and testicles, sleep, neuralgia, great emaciation, sleepiness.~masculine, feminine</t>
  </si>
  <si>
    <t>COCCULUS | Spasmodic, convulsions, tetanus, backache, nausea, sensation of hollowness, emptiness.</t>
  </si>
  <si>
    <t>COLCHICUM | Digestive affections, gout, tearing pains, great prostration, internal coldness collapse.</t>
  </si>
  <si>
    <t>COLOCYNTHIS | Intense neuralgias, agonizing pain in abdomen, cytospasm after operation on orifices, extremely irritable.</t>
  </si>
  <si>
    <t>CONIUM | Tumors, arteriosclerosis, insomnia, ascending paralysis, indurations (sclerosis).  ]~onco</t>
  </si>
  <si>
    <t>CORALLIUM T | Coryza, epistaxis, whooping coughs, spasmodic, respiratory (lung) affections.  ]</t>
  </si>
  <si>
    <t>CORVIPAS | For bronchial disorders, cleanse lungs.</t>
  </si>
  <si>
    <t>DIOSOLRIA | Colic (bowel, colon, intestine), painful affections of abdominal and pelvic viscera, gallstone colic. ]</t>
  </si>
  <si>
    <t>DROSERA | Whooping cough, respiratory affections (lung), laryngeal pthisis, tubercular glands.  ]</t>
  </si>
  <si>
    <t>DULCAMARA | Diarrhea (bowel, colon, intestine), skin, glands and digestive organ rheumatic troubles, worse damp, cold, paralysis.  ]</t>
  </si>
  <si>
    <t>DYSBIOSAN | Stabilize bowel (colon, intestine) flora and stimulate detox  ]</t>
  </si>
  <si>
    <t>PLASTIC SOLVENTS | phenol</t>
  </si>
  <si>
    <t>PAINT SOLVENTS | phenol</t>
  </si>
  <si>
    <t>FURNITURE STRIPING SOLVENTS | phenol</t>
  </si>
  <si>
    <t>INDUSTRIAL SOLVENTS | phenol</t>
  </si>
  <si>
    <t>CONSTRUCTION SOLVENTS | phenol</t>
  </si>
  <si>
    <t>BENZENE SOLVENTS | phenol</t>
  </si>
  <si>
    <t>PHOSPHOROUS SOLVENTS | phenol</t>
  </si>
  <si>
    <t>ALCOLOID SOLVENTS | phenol</t>
  </si>
  <si>
    <t>POLYPROPYL SOLVENTS | phenol</t>
  </si>
  <si>
    <t>BENZOL SOLVENTS | phenol</t>
  </si>
  <si>
    <t>SULFYL SOLVENTS | phenol</t>
  </si>
  <si>
    <t>AMMONIA SOLVENTS | phenol</t>
  </si>
  <si>
    <t>PORPHYRIN SOLVENTS | phenol</t>
  </si>
  <si>
    <t>STEROL SOLVENTS | phenol</t>
  </si>
  <si>
    <t>VINYL CHL SOLVENTS | phenol</t>
  </si>
  <si>
    <t>TOULENE SOLVENTS | phenol</t>
  </si>
  <si>
    <t>TETRA CHLORIDE SOLVENTS | phenol</t>
  </si>
  <si>
    <t>DRY CLEANING SOLVENTS | phenol</t>
  </si>
  <si>
    <t>CHLOROFLOR DETOX NKF | For solvents</t>
  </si>
  <si>
    <t>INTESTINAL DETOX NKF~digestion</t>
  </si>
  <si>
    <t>FOOD ALLERGIES NKF~digestion</t>
  </si>
  <si>
    <t>INHALANT ALLERGIES NKF</t>
  </si>
  <si>
    <t>CIRCULO NKF</t>
  </si>
  <si>
    <t>COLD AND FLU NKF</t>
  </si>
  <si>
    <t>CONSTIPATION NKF~digestion</t>
  </si>
  <si>
    <t>DEFENSE NKF</t>
  </si>
  <si>
    <t>DIARRHEA NKF</t>
  </si>
  <si>
    <t>FLEXIBILITYNKF</t>
  </si>
  <si>
    <t>HEADACHE NKF</t>
  </si>
  <si>
    <t>HEMORRHOID NKF</t>
  </si>
  <si>
    <t>HIVES NKF</t>
  </si>
  <si>
    <t>INJURY NKF</t>
  </si>
  <si>
    <t>INFLAMMATION NKF</t>
  </si>
  <si>
    <t>INSOMNIA NKF  Sleeplessness.  ]</t>
  </si>
  <si>
    <t>MEMORY NKF   Brain.  ]~hgdie</t>
  </si>
  <si>
    <t>MENOPAUSE NKF~feminine</t>
  </si>
  <si>
    <t>PAIN NKF</t>
  </si>
  <si>
    <t>POISON IVY NKF</t>
  </si>
  <si>
    <t>SHARK CARTILAGE NKF~onco</t>
  </si>
  <si>
    <t>SINUSITIS NKF</t>
  </si>
  <si>
    <t>STOMACH NKF~digestion</t>
  </si>
  <si>
    <t>STRESS NKF</t>
  </si>
  <si>
    <t>VERTIGO NKF</t>
  </si>
  <si>
    <t>BIOCLEANSE PLUS NKF</t>
  </si>
  <si>
    <t>DIGEST AID NKF</t>
  </si>
  <si>
    <t>ENERGY AID NKF</t>
  </si>
  <si>
    <t>MUCOUS DISSOLVER NKF</t>
  </si>
  <si>
    <t>PMS NKF~feminine</t>
  </si>
  <si>
    <t>RELAX NKF</t>
  </si>
  <si>
    <t>EAR DROPS NKF</t>
  </si>
  <si>
    <t>LM 1 ANTIBACTERIAL ACUTE @ ]</t>
  </si>
  <si>
    <t>LM 2 ANTIBACTERIAL CHRONIC @ ]</t>
  </si>
  <si>
    <t>LM 3 ANTIVIRAL ACUTE # ]</t>
  </si>
  <si>
    <t>LM 4 ANTIVIRAL CHRONIC # ]</t>
  </si>
  <si>
    <t>LM 5 TEMPERATURE</t>
  </si>
  <si>
    <t>LM 6 THROAT</t>
  </si>
  <si>
    <t>LM 7 LYMPHATIC Lymph</t>
  </si>
  <si>
    <t>LM 8 IMMUNE BOOSTER</t>
  </si>
  <si>
    <t>LM 9 DETOX 1</t>
  </si>
  <si>
    <t>LM 10 DETOX 22</t>
  </si>
  <si>
    <t>LM 11 ENVIRO DETOX</t>
  </si>
  <si>
    <t>LM 12 CANDIDA ^ ]</t>
  </si>
  <si>
    <t>LM 13 WEAKNESS 1</t>
  </si>
  <si>
    <t>LM 14 WEAKNESS 2</t>
  </si>
  <si>
    <t>LM 17 BRAIN~hgdie</t>
  </si>
  <si>
    <t>LM 18 ARTERIES</t>
  </si>
  <si>
    <t>LM 19 HEART</t>
  </si>
  <si>
    <t>LM 20 CIRCULATION</t>
  </si>
  <si>
    <t>LM 21 NEUROLOGICAL N Sarcode $ ]</t>
  </si>
  <si>
    <t>LM 22 VIRILITY</t>
  </si>
  <si>
    <t>LM 23 PROSTATE</t>
  </si>
  <si>
    <t>LM 24 VERTIGO</t>
  </si>
  <si>
    <t>LM 25 ANTI CANCER~onco</t>
  </si>
  <si>
    <t>LM 27 OLD AGE</t>
  </si>
  <si>
    <t>LM 26 MEMORY  Brain.  ]~hgdie</t>
  </si>
  <si>
    <t>LM 29 ALLERGIC</t>
  </si>
  <si>
    <t>LM 30 FOOD ALLERGIES~digestion</t>
  </si>
  <si>
    <t>LM 31 INHALED ALLERGIES</t>
  </si>
  <si>
    <t>LM 32 ENVIRO ALLERGIES</t>
  </si>
  <si>
    <t>LM 33 BLOOD SUGAR</t>
  </si>
  <si>
    <t>LM 34 TEETH</t>
  </si>
  <si>
    <t>LM 35 FILLINGS~metals</t>
  </si>
  <si>
    <t>LM 36 ECZEMA  skin ]</t>
  </si>
  <si>
    <t>LM 37 PSORIASIS skin ]</t>
  </si>
  <si>
    <t>LM 38 EYES</t>
  </si>
  <si>
    <t>LM 39 IMMUNIZATION</t>
  </si>
  <si>
    <t>LM 40 BLOOD PRESSURE</t>
  </si>
  <si>
    <t>LM 41 ASTHMA  lung  ]</t>
  </si>
  <si>
    <t>LM 42 BRONCHITIS  lung  ]</t>
  </si>
  <si>
    <t>LM 43 CHEST INFECTIONS</t>
  </si>
  <si>
    <t>LM 44 FLU # ]</t>
  </si>
  <si>
    <t>LM 45 COUGH   lung ]</t>
  </si>
  <si>
    <t>LM 46 LUNGS</t>
  </si>
  <si>
    <t>LM 47 ACUTE SINUSITIS</t>
  </si>
  <si>
    <t>LM 48 CHRONIC SINUSITIS</t>
  </si>
  <si>
    <t>LM 49 HAYFEVER</t>
  </si>
  <si>
    <t>LM 50 HORMONES</t>
  </si>
  <si>
    <t>LM 51 PMS   premenstrual syndrome  menstruation  ]~feminine</t>
  </si>
  <si>
    <t>LM 52 PERIODS  menstruation  ]~feminine</t>
  </si>
  <si>
    <t>LM 53 OVARIES~feminine</t>
  </si>
  <si>
    <t>LM 54 WOMB~feminine</t>
  </si>
  <si>
    <t>LM 55 INTESTINE  bowel  colon  ]~digestion</t>
  </si>
  <si>
    <t>LM 56 STOMACH~digestion</t>
  </si>
  <si>
    <t>LM 57 HEART BURN</t>
  </si>
  <si>
    <t>LM 58 FLATULENCE  bowel  colon  intestine  ]</t>
  </si>
  <si>
    <t>LM 59 COLIC  bowel,  colon,  intestine  ]</t>
  </si>
  <si>
    <t>LM 60 PANCREAS</t>
  </si>
  <si>
    <t>LM 61 LIVER GALLBLADDER~search anger, frustration</t>
  </si>
  <si>
    <t>LM 62 ULCER</t>
  </si>
  <si>
    <t>LM 63 ANXIETY~</t>
  </si>
  <si>
    <t>LM 64 DEPRESSION~</t>
  </si>
  <si>
    <t>LM 65 TRAUMATIC~hgd</t>
  </si>
  <si>
    <t>LM 66 IRRITABILITY</t>
  </si>
  <si>
    <t>LM 67 HYPER</t>
  </si>
  <si>
    <t>LM 68 MOOD ENHANCER 1  depression ]</t>
  </si>
  <si>
    <t>LM 69 MOOD ENHANCER 2  depression ]</t>
  </si>
  <si>
    <t>LM 70 INSOMNIA  sleeplessness  ]</t>
  </si>
  <si>
    <t>LM 71 GRIEF~</t>
  </si>
  <si>
    <t>LM 72 FLUIDS</t>
  </si>
  <si>
    <t>LM 73 CYSTITIS  kidney, bladder, urethra  ]</t>
  </si>
  <si>
    <t>LM 74 KIDNEYS  bladder, urethra  ]</t>
  </si>
  <si>
    <t>LM 75 LOW BACK Isode $ ]</t>
  </si>
  <si>
    <t>LM 76 SCIATICA N sarcode Isode $ ]</t>
  </si>
  <si>
    <t>LM 77 BONES Isode $ ]</t>
  </si>
  <si>
    <t>LM 78 ACUTE ARTHRITIS @ ]</t>
  </si>
  <si>
    <t>LM 79 CHRONIC ARTHRITIS @ ]</t>
  </si>
  <si>
    <t>LM 80 INFLAMMATION</t>
  </si>
  <si>
    <t>LM 81 PAIN</t>
  </si>
  <si>
    <t>LM 82 INJURIES</t>
  </si>
  <si>
    <t>LM 83 RHEUMATISM @ ]</t>
  </si>
  <si>
    <t>LM 84 NEURALGIA</t>
  </si>
  <si>
    <t>LM 85 PILES  bowel, colon, intestine  ]</t>
  </si>
  <si>
    <t>LM 86 MIGRAINE</t>
  </si>
  <si>
    <t>INFIRMARIUS CO. Schwedentrunk der echte</t>
  </si>
  <si>
    <t>INFIRMARIUS CO. infi-tract</t>
  </si>
  <si>
    <t>INFIRMARIUS CO. lowe 11 'bryonia'  BRYONIA ALBA | Dry mucous membranes, irritability, thirst, physical weakness, delirium, right sided.</t>
  </si>
  <si>
    <t>INFIRMARIUS CO. lowe 12 'aesculus'</t>
  </si>
  <si>
    <t>INFIRMARIUS CO. lowe 13 'solidago'</t>
  </si>
  <si>
    <t>INFIRMARIUS CO. lowe 14 'ovaries'</t>
  </si>
  <si>
    <t>INFIRMARIUS CO. lowe 14 'ovaries'~feminine</t>
  </si>
  <si>
    <t>INFIRMARIUS CO. Camphora tr</t>
  </si>
  <si>
    <t>INFIRMARIUS CO. lowe 1 'leptandra'</t>
  </si>
  <si>
    <t>INFIRMARIUS CO. lowe 2 'coffee'</t>
  </si>
  <si>
    <t>INFIRMARIUS CO. lowe 3 'rauwolfia'</t>
  </si>
  <si>
    <t>INFIRMARIUS CO. lowe 4 'hypericum'</t>
  </si>
  <si>
    <t>INFIRMARIUS CO. lowe 5 'echinacea'</t>
  </si>
  <si>
    <t>INFIRMARIUS CO. lowe 5 'echinacea' ~ BTO: avoid, BTA: beneficial</t>
  </si>
  <si>
    <t>INFIRMARIUS CO. lowe 6 'nux vomica'</t>
  </si>
  <si>
    <t>INFIRMARIUS CO. lowe 7 'uva ursi'</t>
  </si>
  <si>
    <t>INFIRMARIUS CO. lowe 8 'formica'</t>
  </si>
  <si>
    <t>INFIRMARIUS CO. lowe 9 'valeriana'</t>
  </si>
  <si>
    <t>INFIRMARIUS CO. lowe 9 'valeriana' ~ BTA: beneficial</t>
  </si>
  <si>
    <t>INFIRMARIUS CO. lowe 10 'convallaria'</t>
  </si>
  <si>
    <t>ROTH'S RKT TROPFEN</t>
  </si>
  <si>
    <t>ROTH'S ROPULMIN</t>
  </si>
  <si>
    <t>MELOCITANOL | Multivitamin</t>
  </si>
  <si>
    <t>CALCIUM TABLETA</t>
  </si>
  <si>
    <t>INFIRMINZ | Multivitamin</t>
  </si>
  <si>
    <t>AYUSHI Herbs - Amla (embilica officinalis) | Ayurvedic</t>
  </si>
  <si>
    <t>AYUSHI Herbs - Young Female | Ayurvedic</t>
  </si>
  <si>
    <t>AYUSHI Herbs - Tylophoro Plus | Ayurvedic</t>
  </si>
  <si>
    <t>AYUSHI Herbs - Trifal | Ayurvedic</t>
  </si>
  <si>
    <t>AYUSHI Herbs - Rentone | Ayurvedic</t>
  </si>
  <si>
    <t>AYUSHI Herbs - Neem Plus | Ayurvedic</t>
  </si>
  <si>
    <t>AYUSHI Herbs - Macuna Plus | Ayurvedic</t>
  </si>
  <si>
    <t>AYUSHI Herbs - Livit-2 | Ayurvedic</t>
  </si>
  <si>
    <t>AYUSHI Herbs - Livit 1 - (Phyllanthus Niruri) | Ayurvedic</t>
  </si>
  <si>
    <t>AYUSHI Herbs - Gymnema Sylvestre | Ayurvedic</t>
  </si>
  <si>
    <t>AYUSHI Herbs - Guggal | Ayurvedic~BTO: avoid</t>
  </si>
  <si>
    <t>AYUSHI Herbs - Carditone | Ayurvedic</t>
  </si>
  <si>
    <t>AYUSHI Herbs - Boswellia Serrata | Ayurvedic~"arabian frankincense": for join pain, arthritis, inflammation, asthma, rheumatic, osteoarthritis.</t>
  </si>
  <si>
    <t>AYUSHI Herbs - Bio Gymnema | Ayurvedic</t>
  </si>
  <si>
    <t>AYUSHI Herbs - Ashwagandha | Ayurvedic</t>
  </si>
  <si>
    <t>AYUSHI Herbs - Shatawari | Ayurvedic</t>
  </si>
  <si>
    <t>AYUSHI Herbs - Pipli | Ayurvedic</t>
  </si>
  <si>
    <t>HY formulas - Next Generation</t>
  </si>
  <si>
    <t>HY formulas - Fat Absorb</t>
  </si>
  <si>
    <t>HY formulas - Thin Again  weight loss  ]</t>
  </si>
  <si>
    <t>HY formulas - XP-100</t>
  </si>
  <si>
    <t>HY formulas - Prostamina Plus</t>
  </si>
  <si>
    <t>HY formulas - Pain-Away  2020</t>
  </si>
  <si>
    <t>HY formulas - Life force 1000</t>
  </si>
  <si>
    <t>HY formulas - Omega 3</t>
  </si>
  <si>
    <t>HY formulas - Eye Brite</t>
  </si>
  <si>
    <t>HY formulas - Shou Wu</t>
  </si>
  <si>
    <t>HY formulas - DHEA</t>
  </si>
  <si>
    <t>HY formulas - DHEA~aging</t>
  </si>
  <si>
    <t>HY formulas - Sore No More</t>
  </si>
  <si>
    <t>FLEA INFECTION OR SENSITIVITY | *</t>
  </si>
  <si>
    <t>LICE INFECTION OR SENSITIVITY (BODY OR HAIR) | *</t>
  </si>
  <si>
    <t>SOCIAL INTERACTION DISORDER~ hgdre hgdc</t>
  </si>
  <si>
    <t>OVER SUSPICIOUS AND DUBIOUS PERSONALITY~hgd1</t>
  </si>
  <si>
    <t>SUBSPACE DISRUPTION | Repair with 'zap' if purple or red.</t>
  </si>
  <si>
    <t>GRIPPE 80 - 89 | Types of  flu viruses. #</t>
  </si>
  <si>
    <t>GRIPPE 90 - 98 | Types of  flu viruses. #</t>
  </si>
  <si>
    <t>AVIAN FLU 98 | Flu carried by birds. #</t>
  </si>
  <si>
    <t>MUSCLE FACIAL PROCERUS | Facial expression above nose, activates smell intensity. sarcode $ ]</t>
  </si>
  <si>
    <t>MUSCLE ORBICULARIS OCULI | Facial expression activates eyesight intensity. sarcode $ ]</t>
  </si>
  <si>
    <t>MUSCLE FACIAL QUADRATUS LABII SUPERIORUS | Facial expression smile muscle. sarcode $ ]</t>
  </si>
  <si>
    <t>MUSCLE FACIAL LEVATOR ANGULI ORIS | Facial expression smile muscle. sarcode $ ]</t>
  </si>
  <si>
    <t>MUSCLE FACIAL ZYGOTMATICUS MAJOR | Facial expression smile muscle. sarcode $ ]</t>
  </si>
  <si>
    <t>MUSCLE FACIAL RISORIUS | Facial expression smile muscle. sarcode $ ]</t>
  </si>
  <si>
    <t>MUSCLE FACIAL ORBICULARIS ORIS | Facial expression. sarcode $ ]</t>
  </si>
  <si>
    <t>MUSCLE FACIAL BUCCINATOR | Facial expression. sarcode $ ]</t>
  </si>
  <si>
    <t>MUSCLE FACIAL NASALIS | Relates to smell intensity. sarcode $ ]</t>
  </si>
  <si>
    <t>MUSCLE FACIAL FRONTALIS | Facial expression frown or negative emotion. sarcode $ ]</t>
  </si>
  <si>
    <t>MUSCLE FACIAL CORRUGATOR | Facial expression frown or negative emotion. sarcode $ ]</t>
  </si>
  <si>
    <t>MUSCLE FACIAL DEPRESSOR ANGULI ORIS | Facial expression frown or negative emotion. sarcode $ ]</t>
  </si>
  <si>
    <t>MUSCLE FACIAL DEPRESSOR LABII INFERIORIS | Facial expression frown or negative emotion. sarcode $ ]</t>
  </si>
  <si>
    <t>MUSCLE FACIAL MENTALIS + PLATYSMA | Facial express frown or negative emotion or mental contemplation. sarcode $ ]</t>
  </si>
  <si>
    <t>MUSCLE FACIAL TEMPORALIS | For chewing and mastication. sarcode $ ]</t>
  </si>
  <si>
    <t>MUSCLE FACIAL MASSETER | For chewing and mastication. sarcode $ ]</t>
  </si>
  <si>
    <t>MUSCLE MEDIAL PTERYGOID | For chewing and mastication. sarcode $ ]</t>
  </si>
  <si>
    <t>MUSCLE FACIAL LATERAL PTERYGOID | For chewing and mastication. sarcode $ ]</t>
  </si>
  <si>
    <t>MUSCLE FACIAL STERNOCLEIDOMASTOID | Key muscle for head movement, carotid artery jugular and Nerve Cranial 10 Vagus Pneumogastric Pneumatic. sarcode $ ]</t>
  </si>
  <si>
    <t>MUSCLE FACIAL ANTERIOR TRIANGLE OF NECK | Important nerves and blood vessels reside there.  N sarcode $ ]</t>
  </si>
  <si>
    <t>MUSCLE FACIAL SUPRAHYOID | Influence tongue and swallowing and saliva. sarcode  $ ]</t>
  </si>
  <si>
    <t>MUSCLE FACIAL INFRAHYOID | Important for nerves and blood supply to thyroid. N sarcode $ ]</t>
  </si>
  <si>
    <t>MUSCLE FACIAL POSTERIOR TRIANGLE OF THE NECK | sarcode $ ]</t>
  </si>
  <si>
    <t>MUSCLE BACK SERATUS | Thin muscles insert on ribs function as last fatigue energy conduit. sarcode $ ]</t>
  </si>
  <si>
    <t>MUSCLE BACK SUBOCCIPITAL  | Rotates the atlas, affects posture and orientation more than strength. sarcode $ ]</t>
  </si>
  <si>
    <t>MUSCLE BACK SPLENIUS (CAPITUS AND CERVICUS) | Bandage muscle, holds down deep neck muscles, moves head. $ ]</t>
  </si>
  <si>
    <t>MUSCLE BACK ERECTOR SPINAE - SPIN, LONGISS, ILIOCOST | Main mover of spine and source of muscle spasms. sarcode $ ]</t>
  </si>
  <si>
    <t>MUSCLE BACK TRANSVERSOSPINALIS | Rotates the spine and provides some extension. sarcode $ ]</t>
  </si>
  <si>
    <t>MUSCLE BACK INTRASVERSARI INTERSPINALIS | Small muscles laterally flex spine. sarcode $ ]</t>
  </si>
  <si>
    <t>MUSCLE LIGAMENT NUCHAL | Looks like a sail in the midoccipital bone, resists passive head flexion. sarcode $ ]</t>
  </si>
  <si>
    <t>MUSCLE TORSO TRANVERSUS ABDOMINALIS | Deepest of stomach muscles, ties to rectum (bowel, colon, intestine). sarcode $ ]</t>
  </si>
  <si>
    <t>MUSCLE TORSO RECTUS ABDOMINALIS | sarcode $ ]</t>
  </si>
  <si>
    <t>MUSCLE TORSO INTERNAL - EXTERNAL | Oblique abdominal muscle oriented 90 degrees. sarcode $ ]</t>
  </si>
  <si>
    <t>MUSCLE TORSO INGUINAL | Regulates sexual energy, motion and performance, control energy, weakened sitting. sarcode  $ ]</t>
  </si>
  <si>
    <t>MUSCLE TORSO THORACIC DIAPHRAGM | Should contract with inspiration and relax expiration (lung), emotion sensitive. sarcode $ ]</t>
  </si>
  <si>
    <t>MUSCLE TORSO INTERCOSTAL | Rib cage muscle, have sensitive connections to internal organ regulation. sarcode $ ]</t>
  </si>
  <si>
    <t>MUSCLE DIAPHRAGM ESOPHAGUS HIATUS | Weakens to produce hiatial hernia, &lt; alcohol, cigarette, stress. sarcode  $ ]</t>
  </si>
  <si>
    <t>MUSCLE TORSO DIAPHRAGM AORTIC HIATUS | Weakens to produce aortic insuffiency and loss of heart tone. $ ]</t>
  </si>
  <si>
    <t>MUSCLE TORSO PERINEUM | Weakens with age and muscle tone to produce enuresis. sarcode  $ ]</t>
  </si>
  <si>
    <t>MUSCLE TORSO UROGENITAL TRIANGLE | Muscles for urination (kidney, bladder, ureter, urethra) and ejaculation, ids sexual concern. sarcode $ ]</t>
  </si>
  <si>
    <t>MUSCLE TORSO ANAL TRIANGLE | Defecation muscles, id anal retentive character. sarcode $ ]</t>
  </si>
  <si>
    <t>MUSCLE TRAPEZIUS | sarcode $ ]</t>
  </si>
  <si>
    <t>MUSCLE RHOMBOIDS | sarcode $ ]</t>
  </si>
  <si>
    <t>MUSCLE LEVATOR SCAPULAE | sarcode $ ]</t>
  </si>
  <si>
    <t>MUSCLE SERRATUS ANTERIOR | sarcode $ ]</t>
  </si>
  <si>
    <t>MUSCLE PECTORALIS MINOR | sarcode $ ]</t>
  </si>
  <si>
    <t>MUSCLE SUPRASPINATUS | sarcode $ ]</t>
  </si>
  <si>
    <t>MUSCLE INFRASPINATUS | sarcode $ ]</t>
  </si>
  <si>
    <t>MUSCLE TERES MINOR | sarcode $ ]</t>
  </si>
  <si>
    <t>MUSCLE SUBSCAPULARIS | sarcode $ ]</t>
  </si>
  <si>
    <t>MUSCLE DELTOIDS | sarcode $ ]</t>
  </si>
  <si>
    <t>MUSCLE PECTORALIS MAJOR | sarcode $ ]</t>
  </si>
  <si>
    <t>MUSCLE MAJOR | sarcode $ ]</t>
  </si>
  <si>
    <t>MUSCLE CORABRACHIALIS | sarcode $ ]</t>
  </si>
  <si>
    <t>MUSCLE BICEPS | sarcode $ ]</t>
  </si>
  <si>
    <t>MUSCLE TRICEPS | sarcode $ ]</t>
  </si>
  <si>
    <t>MUSCLE FLEXOR OF HAND AND WRIST | sarcode $ ]</t>
  </si>
  <si>
    <t>MUSCLE EXTENSOR OF HAND AND WRIST | sarcode $ ]</t>
  </si>
  <si>
    <t>MUSCLE GRIPPING OF HAND AND WRIST | sarcode $ ]</t>
  </si>
  <si>
    <t>MUSCLE GLUTEUS MAXIMUS | sarcode $ ]</t>
  </si>
  <si>
    <t>MUSCLE GLUTEUS MEDIUS | sarcode $ ]</t>
  </si>
  <si>
    <t>MUSCLE TENSOR FASCIAE LATAE | sarcode $ ]</t>
  </si>
  <si>
    <t>MUSCLE DEEP LATERAL ROTATOR PIRIFORMIS | sarcode $ ]</t>
  </si>
  <si>
    <t>MUSCLE DEEP LATERAL ROTATOR OBTURATOR INTERNUS | sarcode $ ]</t>
  </si>
  <si>
    <t>MUSCLE LATERAL ROTATORS OBTURATOR EXTERNUS | sarcode $ ]</t>
  </si>
  <si>
    <t>MUSCLE DEEP LATERAL ROTATORS QUADRATUS FEMORIS | sarcode $ ]</t>
  </si>
  <si>
    <t>MUSCLE DEEP LATERAL ROTATORS GEMELLUS SUPERIOR | sarcode $ ]</t>
  </si>
  <si>
    <t>MUSCLE LATERAL ROTATORS GEMELLUS INFERIOR | sarcode $ ]</t>
  </si>
  <si>
    <t>MUSCLE DEEP LATERAL ROTATORS ILIOTIBIAL TRACT | sarcode $ ]</t>
  </si>
  <si>
    <t>MUSCLE SEMI MEMBRANOSUS IN THE POSTERIOU THIGH | sarcode $ ]</t>
  </si>
  <si>
    <t>MUSCLE BICEPS FEMORIS IN THE POSTERIOR THIGH | sarcode $ ]</t>
  </si>
  <si>
    <t>MUSCLE SEMI TENDINOUS IN THE POSTERIOR THIGH | sarcode $ ]</t>
  </si>
  <si>
    <t>MUSCLE KNEE JOINT FLEXORS IN THE POSTERIOR THIGH | Ids emotional difficulty with starting something. sarcode $ ]</t>
  </si>
  <si>
    <t>MUSCLE LOWER LIMB PECTINEUS | sarcode $ ]</t>
  </si>
  <si>
    <t>MUSCLE LOWER LIMB ABDUCTOR BREVUS | sarcode $ ]</t>
  </si>
  <si>
    <t>MUSCLE LOWER LIMB ABDUCTOR LONGUS | sarcode $ ]</t>
  </si>
  <si>
    <t>MUSCLE LOWER LIMB ABDUCTOR MAGNUS | sarcode $ ]</t>
  </si>
  <si>
    <t>MUSCLE LOWER LIMB GRACILIS | sarcode $ ]</t>
  </si>
  <si>
    <t>MUSCLE LOWER LIMB SATORIUS | Weak hip flexor, knee joint flexion. sarcode $ ]</t>
  </si>
  <si>
    <t>MUSCLE LOWER LIMB QUADRICEPS FEMORIS EXTENSOR OF KNEE JOINT | sarcode $ ]</t>
  </si>
  <si>
    <t>MUSCLE LOWER LIMB RECTUS FEMORIS | Flexor of hip. sarcode $ ]</t>
  </si>
  <si>
    <t>MUSCLE LOWER LIMB VASTUS LATERALIS | sarcode $ ]</t>
  </si>
  <si>
    <t>MUSCLE LOWER LIMB VASTUS INTERMEDIUS | sarcode $ ]</t>
  </si>
  <si>
    <t>MUSCLE LOWER LIMB VASTUS MEDIALIS | sarcode $ ]</t>
  </si>
  <si>
    <t>MUSCLE LOWER LIMB ILIOPSOAS | Flexor of hip. sarcode $ ]</t>
  </si>
  <si>
    <t>MUSCLE LOWER LIMB TIBIALIS POST | sarcode $ ]</t>
  </si>
  <si>
    <t>MUSCLE LOWER LIMB FLEXOR DIGITORUM LONGUS | sarcode $ ]</t>
  </si>
  <si>
    <t>MUSCLE LOWER LIMB FLEXOR HALLUCIS LONGUS | sarcode $ ]</t>
  </si>
  <si>
    <t>MUSCLE LOWER LIMB POPLITEUS | sarcode $ ]</t>
  </si>
  <si>
    <t>MUSCLE LOWER LIMB PLANTARIS | sarcode $ ]</t>
  </si>
  <si>
    <t>MUSCLE LOWER LIMB SOLEUS | sarcode $ ]</t>
  </si>
  <si>
    <t>MUSCLE LOWER LIMB GASTROCNEMIUS | sarcode $ ]</t>
  </si>
  <si>
    <t>MUSCLE LOWER LIMB FOOT | sarcode $ ]</t>
  </si>
  <si>
    <t>MUSCLE LOWER LIMB GLUTEAL | sarcode $ ]</t>
  </si>
  <si>
    <t>MUSCLE LOWER LIMB ANTERIOR THIGH | sarcode $ ]</t>
  </si>
  <si>
    <t>MUSCLE LOWER LIMB MEDIAL THIGH | sarcode $ ]</t>
  </si>
  <si>
    <t>MUSCLE LOWER LIMB ANTERIOR LEG | sarcode $ ]</t>
  </si>
  <si>
    <t>MUSCLE LOWER LIMB LATERAL LEG | sarcode $ ]</t>
  </si>
  <si>
    <t>MUSCLE LOWER LIMB POSTERIOR | sarcode $ ]</t>
  </si>
  <si>
    <t>MUSCLES GENERAL FLEXORS | sarcode $ ]</t>
  </si>
  <si>
    <t>MUSCLES EXTENSORS | sarcode $ ]</t>
  </si>
  <si>
    <t>MUSCLES GENERAL ABDUCTORS | sarcode $ ]</t>
  </si>
  <si>
    <t>MUSCLES GENERAL ADDUCTORS | sarcode $ ]</t>
  </si>
  <si>
    <t>MUSCLES GENERAL ROTATORS | sarcode $ ]</t>
  </si>
  <si>
    <t>MUSCLES GENERAL SCAPULA STABILIZERS | sarcode $ ]</t>
  </si>
  <si>
    <t>MUSCLES GENERAL STRIATED | sarcode $ ]</t>
  </si>
  <si>
    <t>MUSCLES GENERAL UNSTRIATED | sarcode $ ]</t>
  </si>
  <si>
    <t>CRANIAL BONES OCCIPITAL | sarcode $ ]</t>
  </si>
  <si>
    <t>CRANIAL BONES PARIETAL | sarcode $ ]</t>
  </si>
  <si>
    <t>CRANIAL BONES FRONTAL | sarcode $ ]</t>
  </si>
  <si>
    <t>CRANIAL BONES TEMPORAL | sarcode $ ]</t>
  </si>
  <si>
    <t>CRANIAL BONES ETHMOID | sarcode $ ]</t>
  </si>
  <si>
    <t>CRANIAL BONES SPHENOID | sarcode $ ]</t>
  </si>
  <si>
    <t>CRANIAL BONES FACIAL NASAL | sarcode $ ]</t>
  </si>
  <si>
    <t>CRANIAL BONES FACIAL VOMER | sarcode $ ]</t>
  </si>
  <si>
    <t>CRANIAL BONES FACIAL LACRIMAL | sarcode $ ]</t>
  </si>
  <si>
    <t>CRANIAL BONES FACIAL ZYGOMATIC | sarcode $ ]</t>
  </si>
  <si>
    <t>CRANIAL BONES FACIAL PALANTINE | sarcode $ ]</t>
  </si>
  <si>
    <t>CRANIAL BONES FACIAL MAXILLAR | sarcode $ ]</t>
  </si>
  <si>
    <t>CRANIAL BONES FACIAL MANDIBLE | sarcode $ ]</t>
  </si>
  <si>
    <t>CRANIAL BONES FACIAL INFERIOR NASAL CONCHA | sarcode $ ]</t>
  </si>
  <si>
    <t>CRANIAL BONES FACIAL GLABELLA | sarcode $ ]</t>
  </si>
  <si>
    <t>CRANIAL BONES FACIAL INTRAORBITAL FORAMEN | sarcode $ ]</t>
  </si>
  <si>
    <t>CRANIAL BONES FACIAL FORAMEN | For mental vessels and nerves. sarcode $ ]</t>
  </si>
  <si>
    <t>CRANIAL BONES FACIAL RAMUS | sarcode $ ]</t>
  </si>
  <si>
    <t>CRANIAL BONES FACIAL EXTERNAL AUDITORY MEATUS | sarcode $ ]</t>
  </si>
  <si>
    <t>CRANIAL BONES FACIAL STYLOID PROCESS | sarcode $ ]</t>
  </si>
  <si>
    <t>CRANIAL BONES CORONAL SUTURE | sarcode $ ]</t>
  </si>
  <si>
    <t>CRANIAL BONES FACIAL TMJ | Called the great imposter because it can generate so many symptoms. sarcode $ ]</t>
  </si>
  <si>
    <t>CRANIAL BONES FACIAL SAGITTAL SUTURE | Side of skull, ids communication disorder or poor body image. sarcode $ ]</t>
  </si>
  <si>
    <t>CRANIAL BONES LAMBOIDAL SUTURE | At the bottom of the back of the head. sarcode $ ]</t>
  </si>
  <si>
    <t>CRANIAL BONES FACIAL MASTOID PROCESS | Chewing bones, ids bad dentation. sarcode $ ]</t>
  </si>
  <si>
    <t>CRANIAL BONES FORAMEN MAGNUM | Hole from brain to spine, hurt in whiplash injury. sarcode $ ]</t>
  </si>
  <si>
    <t>CRANIAL BONES PETROUS | Portion of temporal bone housing for the middle ear. sarcode $ ]</t>
  </si>
  <si>
    <t>CRANIAL BONES CRIBIFORM | Plate for olfactory nerve. sarcode $ ] $ ]</t>
  </si>
  <si>
    <t>CRANIAL BONES OVAL FORAMEN | For part of Nerve Cranial 5. sarcode $ ]</t>
  </si>
  <si>
    <t>CRANIAL BONES SELLA TURICA | For pituitary. sarcode $ ]</t>
  </si>
  <si>
    <t>CRANIAL BONES FORAMEN INTERNAL | For jugular vein and nerves.  ] $ ]</t>
  </si>
  <si>
    <t>CRANIAL BONES ATLAS CONDYLES | sarcode $ ]</t>
  </si>
  <si>
    <t>C1 VERTEBRAE| sarcode $ ]~ links to blood supply to head, pituitary gland, scalp, bones of the face, brain, inner and middle ear, sympthetic nervous systems, eyes, ears</t>
  </si>
  <si>
    <t>C2 VERTEBRAE | sarcode $ ]~ links to eyes, optic nerves auditory nerves, sinuses, mastoid bones, tongue, forehead, heart</t>
  </si>
  <si>
    <t>C3 VERTEBRAE | sarcode $ ]~ links to cheeks, outer ear, face, bones, teeth, trifacial trigeminal nerve, lungs</t>
  </si>
  <si>
    <t>C5 VERTEBRAE | sarcode $ ]~ links to vocal cords, neck glands, pharynx ~ voice, singing, speaking, laryngytis</t>
  </si>
  <si>
    <t>C6 VERTEBRAE | sarcode $ ]~  links to neck muscles, shoulders, tonsils, ~ hgdbs2</t>
  </si>
  <si>
    <t>C7 VERTEBRAE | sarcode $ ]~ links to thyroid gland, bursa in shoulders, elbows ~ hgdbs2,</t>
  </si>
  <si>
    <t>T1 VERTEBRAE | sarcode $ ]~ links to arms from the elbows down, including hands, arms, wrists, and fingers, esophagus and trachea, heart ~ hgdbs4</t>
  </si>
  <si>
    <t>T2 VERTEBRAE | sarcode $ ]~ links to heart, including it's valves and covering coronary arteries, lungs, bronchial tubes ~</t>
  </si>
  <si>
    <t>T3 VERTEBRAE | sarcode $ ]~ links to lungs, bronchial tubes, pleura, chest, breast, heart ~ hgdbs1</t>
  </si>
  <si>
    <t>T4 VERTEBRAE | sarcode $ ]~ links to gall bladder gallbladder, common duct, heart, lungs, bronchial tubes ~ (hepatic, liver)</t>
  </si>
  <si>
    <t>T5 VERTEBRAE | sarcode $ ]~ links to liver, solar plexus, circulation (general), heart, esophagus, stomach ~ (cardiovascular)</t>
  </si>
  <si>
    <t>T6 VERTEBRAE | sarcode $ ]~ links to stomach, esophagus, peritoneum, liver, duodenum~ (digestion, small intestine)</t>
  </si>
  <si>
    <t>T7 VERTEBRAE | sarcode $ ]~ links to pancreas, duodenum, stomach, liver, spleen, gallbladder, gall bladder, peritoneum ~ (digestion, small intestine)</t>
  </si>
  <si>
    <t>T8 VERTEBRAE | sarcode $ ]~ links to spleen, stomach, liver, pancreas, gallbladder, gall bladder, adrenal cortex, small intestine, pyloric valve ~ (digestion, blood sugar)</t>
  </si>
  <si>
    <t>T9 VERTEBRAE | sarcode $ ]~ links to adrenal cortex, pancreas, spleen, gallbladder, gall bladder, ovaries, uterus, small intestine~ (feminine,fertility,reproduction, stress)</t>
  </si>
  <si>
    <t>T10 VERTEBRAE | sarcode $ ]~ links to kidneys,appendix,testes,testicles,ovaries,uterus,adrenal cortex,spleen,pancreas,large intestine~fertility,feminine, masculine, blood sugar</t>
  </si>
  <si>
    <t>T11 VERTEBRAE | sarcode $ ]~ links to kidneys,ureters,large intestine,urinary bladder,adrenal medulla,adrenal cortex,uterus, ovaries, ileocecal valve~feminine, blood sugar</t>
  </si>
  <si>
    <t>T12 VERTEBRAE | sarcode $ ]~ links to small intestine,lymph circulation,large intestine,urinary bladder,uterus,kidneys,ileocecal valve~ feminine, digestion, fertility</t>
  </si>
  <si>
    <t>L1 VERTEBRAE | sarcode $ ]~  links to large intestine, inguinal rings, uterus ~ digestion,fertility, feminine</t>
  </si>
  <si>
    <t>L2 VERTEBRAE | sarcode $ ]~ links to appendix, abdomen, upper leg, urinary bladder ~ digestion, immunity,</t>
  </si>
  <si>
    <t>L3 VERTEBRAE | sarcode $ ]~ links to sex organs, uterus, bladder, knee, prostate, large intestine~ feminine, masculine, fertility, reproduction, digestion</t>
  </si>
  <si>
    <t>L4 VERTEBRAE | sarcode $ ]~ links to prostate gland, muscles of the lower back, sciatic nerve ~ masculine, fertility, reproduction</t>
  </si>
  <si>
    <t>L5 VERTEBRAE | sarcode $ ] ~links to lower legs, ankles, feet, prostate ~ masculine, fertility, reproductive</t>
  </si>
  <si>
    <t>SACRAL VERTEBRAE | sarcode $ ]~ sacrum, links to hip bones, buttocks, rectum, sex organs, genitalia, urinary bladder, ureter, prostate ~ fertility, reproduction, feminine, masculine</t>
  </si>
  <si>
    <t>VERTEBRAE SACROILIAC | sarcode $ ]</t>
  </si>
  <si>
    <t>VERTEBRAE ILLIUM | sarcode $ ]</t>
  </si>
  <si>
    <t>VERTEBRAE PROMONTORY | sarcode $ ]</t>
  </si>
  <si>
    <t>VERTEBRAE HIP JOINT | sarcode $ ]</t>
  </si>
  <si>
    <t>VERTEBRAE PUBIC TUBERCLE | sarcode $ ]</t>
  </si>
  <si>
    <t>VERTEBRAE INTERPUBIC JOINT SYMPHYSIS PUBIS | sarcode $ ]</t>
  </si>
  <si>
    <t>C4 VERTEBRAE | sarcode $ ] cervical vertebra of spine, LINKS to nose, lips, mouth, eustachian tube, mucous membranes, mucus, lungs ~</t>
  </si>
  <si>
    <t>SENSES SIGHT | Eye. sarcode ]</t>
  </si>
  <si>
    <t>SENSES SMELL | Nose. sarcode ]</t>
  </si>
  <si>
    <t>SENSES TOUCH | Skin. sarcode ]</t>
  </si>
  <si>
    <t>SENSES HEARING | Ear. sarcode]</t>
  </si>
  <si>
    <t>SENSES TASTE | Tongue. sarcode ]</t>
  </si>
  <si>
    <t>SENSES EXTRA SENSORY | sarcode ]</t>
  </si>
  <si>
    <t>COPPER | Constitutional homeopathic. mineral</t>
  </si>
  <si>
    <t>IODIUM - IODINE | Constitutional homeopathic. mineral ]</t>
  </si>
  <si>
    <t>BONES FOOT | sarcode  $ ]</t>
  </si>
  <si>
    <t>AMBROTOSE | Nutritional formula of a mixture of monosaccharides used in glycoconguate synthesis.</t>
  </si>
  <si>
    <t>MUSCLE FACIAL MENTALIS | Frown muscle. sarcode $ ]</t>
  </si>
  <si>
    <t>MUSCLE FACIAL PLATYSMA | Frown muscle. sarcode $ ]</t>
  </si>
  <si>
    <t>MUSCLE FACIAL DEPRESSOR LABII | Frown muscle. sarcode $ ]</t>
  </si>
  <si>
    <t>MUSCLE FACIAL DEPRESSOR ANGULI | Frown muscle. sarcode $ ]</t>
  </si>
  <si>
    <t>MUSCLE FACIAL TMJ SUPERIOR LATERAL PYTEROID | sarcode $ ]</t>
  </si>
  <si>
    <t>MUSCLE FACIAL TMJ INFERIOR LATERAL PYTEROID | sarcode $ ]</t>
  </si>
  <si>
    <t>MUSCLE FACIAL TMJ SUPERFICIAL MASSETER | sarcode $ ]</t>
  </si>
  <si>
    <t>MUSCLE FACIAL TMJ DEEP MASSETER | sarcode $ ]</t>
  </si>
  <si>
    <t>MUSCLE FACIAL TMJ ANTERIOR TEMPORALIS | sarcode $ ]</t>
  </si>
  <si>
    <t>MUSCLE FACIAL TMJ MEDIAL TEMPORALIS | sarcode $ ]</t>
  </si>
  <si>
    <t>MUSCLE FACIAL TMJ POST TEMPORALIS | sarcode $ ]</t>
  </si>
  <si>
    <t>LIGAMENT TMJ CAPSULAR | sarcode $ ]</t>
  </si>
  <si>
    <t>LIGAMENT TMJ TEMPORO MANDIBULAR | sarcode $ ]</t>
  </si>
  <si>
    <t>LIGAMENT TMJ COLLATERAL | sarcode $ ]</t>
  </si>
  <si>
    <t>LIGAMENT TMJ SPHENO MANDIBULAR | sarcode $ ]</t>
  </si>
  <si>
    <t>LIGAMENT TMJ STYLO MANDIBULAR | sarcode $ ]</t>
  </si>
  <si>
    <t>LIGAMENT TMJ PERIDONTAL TOOTH LIGAMENT | sarcode $ ]</t>
  </si>
  <si>
    <t>SABINA | Action on the uterus, hemorrhages, miscarriages, violent pulsations.</t>
  </si>
  <si>
    <t>AETMUSA | Cholagogue, ids gallbladder disease, for longevity or premature aging.</t>
  </si>
  <si>
    <t>AGNUS CASTUS | Impotence, bad memory, premature old age.</t>
  </si>
  <si>
    <t>SARSAPARILLA | Kidney, Renal colic, boils, eczema (skin), despondent, sensitiveness, great urinary (bladder, urethra) remedy. ] ~ BTO: beneficial.</t>
  </si>
  <si>
    <t>TARENTULA HISPANIA | Hysteria with chlorosis, chorea, spinal irritability, dysmenorrhea, bladder tenesmus, hysterical epilepsy, intense.</t>
  </si>
  <si>
    <t>AMMONIUM BENZOICUM | Gout, albuminuria, urinary incontinence, kidney, bladder, urethra. ]</t>
  </si>
  <si>
    <t>BURSA PASTORIS | Tulasp, female remedy, hemorrhage, kidney stones, leucorrhoea with itching.</t>
  </si>
  <si>
    <t>AMONIAC CARBON | Remedy for small joint arthritis and deformed joints.</t>
  </si>
  <si>
    <t>CALCAREA ARSENICA | Chronic malaria, kidney nephritis, liver enlarged. ]</t>
  </si>
  <si>
    <t>KALI ARSENICUM | Malignancy and inveterate skin diseases, restless, nervous and anaemic itching.~onco</t>
  </si>
  <si>
    <t>CONDURANGO | Stomach cancer, lupus, varicose ulcers, digestive affections, cancer.~onco</t>
  </si>
  <si>
    <t>HELLEBORUS NIGER | Sensorial depression, sight, hearing &amp; taste. Eye Isode ]</t>
  </si>
  <si>
    <t>KALI IODATUM | Dissolves mucous acts on glands and lymph, sadness &amp; anxiety, tired eyes. ]</t>
  </si>
  <si>
    <t>LILLIUM TIGRINUM | Pathological conditions of uterus and ovary, rheumatic arthritis, religious affectations, fears, obscenities, curses, mania. ]</t>
  </si>
  <si>
    <t>TRILLIUM PENDULUM | Haemorrhagic medicine, great faintness and dizziness, chronic diarrhea, threatened abortion, trilium.</t>
  </si>
  <si>
    <t>VERATRUM ALBUM | Collapse, extreme coldness, blueness, weak vomiting, purging, cramps, cholera, sullen indifference with mania, puerpural mania.</t>
  </si>
  <si>
    <t>COMPUTER TERMINAL RADIATION | Sensitivity, allergy, past or present use, can id the reverse picture as a homeopathic~perverse energies</t>
  </si>
  <si>
    <t>SUN LIKE SKIN BRONZER | Sensitivity, allergy, past or present use, can id the reverse picture as a homeopathic.</t>
  </si>
  <si>
    <t>BLATTA ORIENTALIS | Asthma, especially with bronchitis (lung), pus like mucous.</t>
  </si>
  <si>
    <t>CADMIUM SULPH | Vomiting, cholera, yellow fever, chilliness, cancer carcinoma ventriculi, persistent vomiting. ] ~ onco</t>
  </si>
  <si>
    <t>STRONTIA CARB | Rheumatic pains, chronic sprains, stenosis of esophagus, arterio-sclerosis, neuritis. N Isode  $ ]</t>
  </si>
  <si>
    <t>CARCINOSIN | Cancer Carcinoma of mammae (breast), induration of glands, uterus, offensive discharge. ] ~onco, nosode for cancer, one but not only miasm remedy for cancer</t>
  </si>
  <si>
    <t>LAC CAN | Diphtheria, rheumatism, erratic pains, alternating sides, cancer mastitis (breast), great weakness.  @ ]~onco</t>
  </si>
  <si>
    <t>EUPATORIUM PERFOLIATUM | Albuminaria, diabetes, irritable bladder, prostate trouble, kidney renal dropsy (edema), impotence. ]~masculine, hgdre</t>
  </si>
  <si>
    <t>VIAGRA | Drug for male potency, counter to nitro, causes rush of blood to arteries, cardiac heart risk. ]~ALO, masculine</t>
  </si>
  <si>
    <t>DPT | Child vaccination, can id toxic reaction or sensitivity. ]</t>
  </si>
  <si>
    <t>BCG | Vaccine.</t>
  </si>
  <si>
    <t>HIB | Vaccine.</t>
  </si>
  <si>
    <t>POLIO | Vaccine.</t>
  </si>
  <si>
    <t>DPT | Child vaccination, can id toxic reaction or sensitivity.  Vaccine.  ]</t>
  </si>
  <si>
    <t>MMR, MUMPS / MEASLES / RUBEOLA | Vaccine. ]</t>
  </si>
  <si>
    <t>TETANUS | Vaccine.</t>
  </si>
  <si>
    <t>SMALL POX | Vaccine.</t>
  </si>
  <si>
    <t>VACCINATION ALL</t>
  </si>
  <si>
    <t>CHICKEN POX | Vaccine ]</t>
  </si>
  <si>
    <t>MEASLES | Vaccine ]</t>
  </si>
  <si>
    <t>DIPTHERIA | Vaccine ]</t>
  </si>
  <si>
    <t>YELLOW FEVER | Vaccine ]</t>
  </si>
  <si>
    <t>COCAINE | Sensitivity, allergy, past or present use, street drug, can be traces on monetary paper bills, can id the reverse picture as a homeopathic~saddiction</t>
  </si>
  <si>
    <t>MARIHUANA CANABIS TOXICITY | Sensitivity, allergy, past or present use, street drug, can id the reverse picture as a homeopathic~ search out paraquat pesticide,  addiction,</t>
  </si>
  <si>
    <t>Lysergic Acid Diethylamide (LSD) | Sensitivity, allergy, past or present use, can id the reverse picture as a homeopathic. ]~street drug, addiction</t>
  </si>
  <si>
    <t>HEROIN | Acetomorphine, Diacetylmorphine, Diamorphine.  Sensitivity, allergy, past or present use, can id the reverse picture as a homeopathic. ]~street drug, addiction</t>
  </si>
  <si>
    <t>CRACK AMPHETAMINE | Sensitivity, allergy, past or present use, can id the reverse picture as a homeopathic~street drug, addiction</t>
  </si>
  <si>
    <t>NAZI CRACK AMPHETAMINE~Sensitivity, allergy, past or present use, can id the reverse picture as a homeopathic~ street drug, addiction</t>
  </si>
  <si>
    <t>DOWNERS SLEEPING PILLS | Sensitivity, allergy, past or present use, can id the reverse picture as a homeopathic~street drug, addiction</t>
  </si>
  <si>
    <t>PEYOTE | Sensitivity, allergy, past or present use, can id the reverse picture as a homeopathic~street drug though from nature, cactus, natural but a street drug, addiction</t>
  </si>
  <si>
    <t>GLUE SNIFFING | Sensitivity, allergy, past or present use, can id the reverse picture as a homeopathic~street drug,addiction</t>
  </si>
  <si>
    <t>ALOE VERA GELLY | Forever Living Product~BTO: avoid BTB: avoid BT-AB: avoid, neutral for a, good for skin healing,</t>
  </si>
  <si>
    <t>ALOE HEAT LOTION | Forever Living Product</t>
  </si>
  <si>
    <t>ALOE PROPOLIS | Forever Living Product</t>
  </si>
  <si>
    <t>GARCINIA PLUS | Forever Living Product</t>
  </si>
  <si>
    <t>LYCIUM PLUS | Forever Living Product</t>
  </si>
  <si>
    <t>ANABOLIC STEROIDS | Sensitivity, allergy, past or present use, can id the reverse picture as a homeopathic.</t>
  </si>
  <si>
    <t>FLU VIRUS 96 | #</t>
  </si>
  <si>
    <t>FLU VIRUS 97 | #</t>
  </si>
  <si>
    <t>FLU VIRUS 98 | #</t>
  </si>
  <si>
    <t>FLU VIRUS 99 | #</t>
  </si>
  <si>
    <t>SUNSPOT RADIATION | Geopathic stress, indicates solar disturbing energies.~perverse energies</t>
  </si>
  <si>
    <t>WATER CROSS | Geopathic stress, indicates water flow disturbing energies.~perverse energies</t>
  </si>
  <si>
    <t>HARTMAN CROSS | Geopathic stress, indicates cancer causing or degenerative disturbing energies.~onco, perverse energies</t>
  </si>
  <si>
    <t>RETRO VIRUSES | Collection of hundred AIDS virus at high mixed potencies. #</t>
  </si>
  <si>
    <t>CATAPHASIA | Repeats phrases too often, compulsion to repeat phrases.</t>
  </si>
  <si>
    <t>DIOXIN RELATED TOXIC | Sensitivity, allergy, past or present use, can id the reverse picture as a homeopathic.</t>
  </si>
  <si>
    <t>ESTROGENIFICATION FROM ENVIROMENTAL POLLUTION</t>
  </si>
  <si>
    <t>NONI JUICE | Tahitian plant juice extract.</t>
  </si>
  <si>
    <t>MOBILE TELEPHONE RADIATION | Sensitivity, allergy, past or present use, can id the reverse picture as a homeopathic.~perverse energies</t>
  </si>
  <si>
    <t>LEY CROSS | Geopathic stress, ids land line disturbing energies.~perverse energies</t>
  </si>
  <si>
    <t>SZENT GEORGYI CROSS | Geopathic stress, ids blood sugar disturbing energies.~perverse energies</t>
  </si>
  <si>
    <t>CURRY CROSS | Geopathic stress, ids electrical disturbing energies.~perverse energies</t>
  </si>
  <si>
    <t>HARTMAN CROSS | Geopathic stress, ids cancer causing or degenerative disturbing energies.~onco, perverse energies</t>
  </si>
  <si>
    <t>METAL SENSITIVITY | Problem with metal interfering with body energy.~metals, can also be external such as jewelry and watches.~perverse energies</t>
  </si>
  <si>
    <t>NELSON HERBAL TONIC | For liver dysfunction, metabolic repair, DNA repair and anti aging.</t>
  </si>
  <si>
    <t>LACTOSE INTOLERANCE | Sensitivity, allergy, past or present use, can id the reverse picture as a homeopathic~dairy sugar, digestion</t>
  </si>
  <si>
    <t>ENZYME INTOLERANCE UNSPECIFIC~digestion</t>
  </si>
  <si>
    <t>AMBER | Remembers the past and clears the head allowing memories, refreshes kindness and soul~good for infection protection, crystal,</t>
  </si>
  <si>
    <t>AMETHYST | Elevates the spirit, strenghtens immune + endocrine, affects the right side of the brain, cleans blood. crystal</t>
  </si>
  <si>
    <t>AQUAMARINE | The serene one, calms nerves, reduces fluid retention, stimulates creativity and clarity of mind.  crystal</t>
  </si>
  <si>
    <t>AGATE | Fire stone, gives fire to the loins, sense of courage + fortitude helps to discover truth.  crystal</t>
  </si>
  <si>
    <t>ALEXANDRITE | The love child, helps to rebuild body and mind after trauma, joy, growth, love life.  crystal~ hgdsr hgd</t>
  </si>
  <si>
    <t>AMAZONITE | The thinker, soothes the immune system, strengthens heart and auric body, helps to let go.  crystal</t>
  </si>
  <si>
    <t>ADVENTURINE | Stimulates muscle tissue + blood, brain stone, purifies mental + etheric bodies, centers you.  crystal</t>
  </si>
  <si>
    <t>AZURITE | Decision maker, assists flow of energy through the nervous system, cuts through illusion.  crystal</t>
  </si>
  <si>
    <t>BLOOD STONE | Good for blood, strengthens the flow of oxygen, enhances vitality, reduces stress + anemia.  crystal</t>
  </si>
  <si>
    <t>CALCITE | The balancer, benifits kidneys, pancreas, spleen, reduces fear + stress, balances male + female.  crystal</t>
  </si>
  <si>
    <t>CARNELIAN | Friendly stone, excellent healer, energies physical mental and emotional self, social stimulator.  crystal~hgdsr</t>
  </si>
  <si>
    <t>CELESTINE | Stone of heaven, relaxes mind to give spiritual growth, expands creative expression.  crystal</t>
  </si>
  <si>
    <t>CITRINE | The cuddle quartz, good for kidney, colon, liver, gallbladder, digestion, attracts abundance.  crystal~ hgdp</t>
  </si>
  <si>
    <t>COPPER | Helps blood, gives energy, helps arthritis and connective tissue disorders, cleans toxins.  crystal</t>
  </si>
  <si>
    <t>DIAMOND | Master healer, dispels negativity, purifies the body + spirit, amplifies energy.  crystal~hgdsr hgdse hgdso</t>
  </si>
  <si>
    <t>DIOPTASE | Vitalizes balances and tones the body and mind, helps ulcers and blood pressure.  crystal</t>
  </si>
  <si>
    <t>EMERALD | Unconditional love stone of great power, helps heart, liver, kidney, immune systems, patience.  crystal~hgdc hgdsr</t>
  </si>
  <si>
    <t>FLUORITE | The gatherer stone, gathers and absorbs vital nutrient energy, helps teeth and bones.  crystal</t>
  </si>
  <si>
    <t>GARNET | Day dreamer stone, regenerates the body after stress and the sexual trauma of love lost.  crystal</t>
  </si>
  <si>
    <t>GOLD | Strengthens nervous system, purifies the body, attracts positive energy, opens the mind.  crystal~hgdie hgdsr hgdse hgdso</t>
  </si>
  <si>
    <t>HEMATITE | Stimulates oxygen, spleen, blood, inspires will, courage, personal magnetism, fosters focus.  crystal~grounding, h</t>
  </si>
  <si>
    <t>HERKIMER DIAMOND | Harvester or detoxifier stone, amplifies healing, increases inner vision.  crystal</t>
  </si>
  <si>
    <t>JADE | The virtuous stone, strengthens heart kidneys, increases longevity + fertility, aids eye disorders.  crystal</t>
  </si>
  <si>
    <t>JASPER | The talisman stone used in diagnosis and divination healing, lifts spirits, fosters insight.  crystal</t>
  </si>
  <si>
    <t>KYANITE | Cyanite, the faithful stone, healing for the throat voice, enhances the creativity of singers, etc.  crystal</t>
  </si>
  <si>
    <t>LAPIS LAZULI | The night stone, good for the nocturnal, strenthens thyroid + skeleton, augments psychic.  crystal</t>
  </si>
  <si>
    <t>LEPIDOLITE | Lithium concentrate, relieves depression and compulsion as well as releases old hurts.  crystal</t>
  </si>
  <si>
    <t>MALACHITE | Aids the pancreas, spleen and circulation system, assists a good night sleep, visualizer.  crystal</t>
  </si>
  <si>
    <t>METEORITE | Connects to the energies of the universe.  crystal</t>
  </si>
  <si>
    <t>MOON STONE | Mother earth stone, very feminine stone, eases female disorders, inspires fertility + nurturing.  crystal~hgdc hgd4</t>
  </si>
  <si>
    <t>OBSIDIAN | The black velet is a male stone, girds the loins, stimulates adventure and spiritual quests.  crystal~ hgd4</t>
  </si>
  <si>
    <t>ONYX | Balances male and female conflict, strengthens bone marrow, aids detachment and serenity.  crystal~ hgdsr hgd4</t>
  </si>
  <si>
    <t>OPAL | Rainbow stone, stimulates pituitary + pineal, enhances eyesight + intuition.  crystal~hgdse</t>
  </si>
  <si>
    <t>PERIDOT | Let's go stone, antitoxin stone, cleans organs and glands, overall tonic, new opportunities.  crystal~4th heart chakra</t>
  </si>
  <si>
    <t>PYRITE | Aids digestion, improves circulation, positive outlook on life, gives sparks to life.  crystal</t>
  </si>
  <si>
    <t>QUARTZ | Singing and dancing stone, good for brain, dispells negative feelings, good thought provoker.  crystal</t>
  </si>
  <si>
    <t>ROSE QUARTZ | The love stone, strokes the heart to forgive, let's go of stored anger, resentment, guilt.  crystal~hgdc hgdsr hgdse</t>
  </si>
  <si>
    <t>RUBY | The servant of servants, preserves the body and mind, promotes strength, tranquility, immunity.  crystal~hgdse hgdsr</t>
  </si>
  <si>
    <t>SAPPHIRE | The loyalty stone, helps the heart + stomach, while stimulating pituitary and the glandular system.  crystal</t>
  </si>
  <si>
    <t>GYPSUM | The rejuvenator stone, helps with loss of fertility + sex drive, enhances elasticity of skin.  crystal~aging</t>
  </si>
  <si>
    <t>SILVER | The new beginning ore is often drawn to one starting a new part of life, use it to guide you.  crystal</t>
  </si>
  <si>
    <t>SMOKEY QUARTZ | The dream stone, release old negativity resentment and anger, balances sexuality.  crystal~hgdso hgdsr</t>
  </si>
  <si>
    <t>SUGALITE | The heart stone, strengthens healing and purification, balances the brain.  crystal</t>
  </si>
  <si>
    <t>TIGER EYE | This quartz is helpful to the digestion, inspires you to be brave, clears perception.  crystal</t>
  </si>
  <si>
    <t>TOPAZ | The abundant stone, antidotes the 20th century life, inspires peace.  crystal</t>
  </si>
  <si>
    <t>TOURMALINE | The aquarian stone, connects one to the new age, offers strong protection.  crystal</t>
  </si>
  <si>
    <t>TURQUOISE | The ecology stone, helps absorption and stimulation of nutrients, helps in tissue renew.  crystal</t>
  </si>
  <si>
    <t>VARISCITE | The generator, is believed to positivly affect DNA to enhance growth and mutation repair. crystal</t>
  </si>
  <si>
    <t>ZIRCON | The prudent stone, calms emotions, gives protection, helps insomnia and depression. crystal</t>
  </si>
  <si>
    <t>MINERAL DEFICIENCY | All or unspecified.  ~                                                    crystal</t>
  </si>
  <si>
    <t>SYNTHETIC DESIGNER AROMATICS | Allergy to perfumes.</t>
  </si>
  <si>
    <t>GENETICALLY MODIFIED FOODS | Emotional or physical sensitivity.(ALR)</t>
  </si>
  <si>
    <t>NEW MILLENIA FEVER | Concern for the next thousand years.</t>
  </si>
  <si>
    <t>CLEMANTIS ARMANDI FRANCH WEI LING XIAN | Chinese herb. \</t>
  </si>
  <si>
    <t>LIGUSTRUM BERRIES NU ZHEN ZI | Chinese herb. \</t>
  </si>
  <si>
    <t>SAW PALMETTO SERENOA RIPENS | Chinese herb. \</t>
  </si>
  <si>
    <t>BLACK ROOT | Chinese herb. \</t>
  </si>
  <si>
    <t>LIGUSTICUM | Chinese herb. \</t>
  </si>
  <si>
    <t>HAWTHORNE | Chinese herb for sluggish heart. \ ~ BTA: beneficial, neutral for other b. types.</t>
  </si>
  <si>
    <t>RHIZOMI POLYGONI CUSPIDATI HU ZHANG | Chinese herb. \</t>
  </si>
  <si>
    <t>BLUE COHOSH ROOT | Chinese herb for women's concerns and depression. \~BTO: avoid, neutral or unknown for other b. types.</t>
  </si>
  <si>
    <t>ANARRHEA ASPHODELOIDES ZHI MU | Chinese herb. \</t>
  </si>
  <si>
    <t>MEXICAN WILD YAM ROOT DIOSCOREA VILLOSA | Chinese herb for women's sluggish system and menopause. \~feminine</t>
  </si>
  <si>
    <t>SCROPHULARIA NINGPOENSIS XUAN SHEN | Chinese herb. \</t>
  </si>
  <si>
    <t>OPHIOPOGON MAI MEN DONG | Chinese herb. \</t>
  </si>
  <si>
    <t>WHITE PEONIA PAI SHAO YAO | Chinese herb for digestion or asthma (lung). \  ]</t>
  </si>
  <si>
    <t>EUPATORIUM CHINENSIS TU NYO QI | Chinese herb, energy and system tonic. \</t>
  </si>
  <si>
    <t>AKEBIA QUINTANA MU TONG | Chinese herb. \ Ayurvedic</t>
  </si>
  <si>
    <t>ALISMA ZE XIE | Chinese herb for excess water retention. \~weight</t>
  </si>
  <si>
    <t>POLYGALA YUAN ZHI | Harmony of love and sex, strengthens shen, connects heart + kidney meridians. \~hgdre feminine, masculine</t>
  </si>
  <si>
    <t>POTENTILLA DISCOLOR | Chinese herb, chi tonic. \ Ayurvedic</t>
  </si>
  <si>
    <t>REHMANIA TI HUANG | Chinese herb, nurtures kidney yin, protects against kidney failure. \</t>
  </si>
  <si>
    <t>CHINESE PRAYER BEADS ABFRUCTICULOUS WALL QI GOU ZI | Chinese herb\</t>
  </si>
  <si>
    <t>PHELLODENDRON HUANG BAI | Chinese herb. \</t>
  </si>
  <si>
    <t>ANGELICA DAHURICA BAI ZHI | Chinese herb, overall nutrition stimulant. \</t>
  </si>
  <si>
    <t>DARK ATRACTYLODES CANG ZHU | Chinese herb. \</t>
  </si>
  <si>
    <t>CHINESE WILD YAM ROOT DIOSCOREA SHAN YAO | Chinese herb for women's concerns, concentrates semen. \~feminine, masculine, fertility</t>
  </si>
  <si>
    <t>BUPLEURUM CHAI HU | Chinese herb, nurtures liver meridian. \</t>
  </si>
  <si>
    <t>CORNUS FRUIT SHAN ZHU YU | Chinese herb, nurtures kidney + liver meridians, corrects premature ejaculation. \~hgdre, masculine,</t>
  </si>
  <si>
    <t>LICORICE ROOT GAN CAO | Chinese herb, nurtures all meridians, counters side effects of herbs. \</t>
  </si>
  <si>
    <t>ASPARAGUS ROOT TIAN MEN DONG | Chinese herb, nurtures shen + kidney yin. \</t>
  </si>
  <si>
    <t>DENDROBIUM ORCHID SHI HU | Chinese herb, replenishes body fluids &amp; kidney yin from excess sex. \~addiction</t>
  </si>
  <si>
    <t>WHITE ATRACTYLODES BAI ZHU | Chinese herb, balances excess or deficient appetite. \~weight</t>
  </si>
  <si>
    <t>GENTIANA ALGIDA LONG DAN CAO | Chinese herb, stimulates liver &amp; gallbladder, promotes detox. \ ~ BTO: avoid.</t>
  </si>
  <si>
    <t>RADIX CURCUMEAE YU JIN | Chinese herb, protects against liver cancer. \~onco</t>
  </si>
  <si>
    <t>CODONOPSIS DANG SHEN | Chinese herb, nurtures spleen, lung and chi. \</t>
  </si>
  <si>
    <t>PORIA COCOS FU LING | Chinese herb, for stomach and heart, nurtures yin. \</t>
  </si>
  <si>
    <t>KAVA KAVE | Chinese herb for stress. \</t>
  </si>
  <si>
    <t>VISU EYA | Chinese herb, stimulates chi. \</t>
  </si>
  <si>
    <t>GARCINIA CAMBOGIA | Chinese herb, blocks carbohydrate conversion to fat. \~weight</t>
  </si>
  <si>
    <t>CHITOSAN | Shellfish fiber extract from shells, blocks fat absorption. \~weight</t>
  </si>
  <si>
    <t>UNA DE GATO | Cat's Claw, for joints and inflamation. \</t>
  </si>
  <si>
    <t>PYGEUM B-SITOSTEROLS | For prostate relief.~masculine</t>
  </si>
  <si>
    <t>PHOSPHATIDYL SERINE | Nutrient for memory stimulation.~hgdie</t>
  </si>
  <si>
    <t>ESTROVE | Natural estrogen extracted from soybean.~feminine</t>
  </si>
  <si>
    <t>BRIGHAM TEA | Herb for allergy relief.</t>
  </si>
  <si>
    <t>ALPHA LIPOIC ACID | Energizer.</t>
  </si>
  <si>
    <t>LUTEIN | Marigold flowers extract, eye nutrient.</t>
  </si>
  <si>
    <t>SEXUAL TRANSMITTED DISEASE ALL | Can id miasm or guilt.~std</t>
  </si>
  <si>
    <t>ST. JOHN'S WORT | Herb for antidepression. Ayurvedic ~ BTO: avoid,  BTA: beneficial, neutral for other b. types</t>
  </si>
  <si>
    <t>BILBERRY | Herb for weight loss.</t>
  </si>
  <si>
    <t>GLUCOSAMINE HCL | For  memory, joint pain and healing &amp; regeneration of intestinal lining.~hgdie</t>
  </si>
  <si>
    <t>DHENGEY FEVER | Infection carried by tiger.</t>
  </si>
  <si>
    <t>MALARIA | Infection carried by mosquito. ^ ]</t>
  </si>
  <si>
    <t>VIRAL INFECTIONS ALL | Carried by mosquito. # ]</t>
  </si>
  <si>
    <t>LOTUS ESSENCE | Spray for stress.</t>
  </si>
  <si>
    <t>EVERGREEN TREE | Essence spray for healing and purification~hgdso</t>
  </si>
  <si>
    <t>THYME ESSENCE | Essence spray for time management. ~ hgdso, neutral for all b. types as an herb.</t>
  </si>
  <si>
    <t>LILAC ESSENCE | Spray for vital energy. ~ hgdso</t>
  </si>
  <si>
    <t>DAISY | Essence spray for focusing thought. ~ hgdie</t>
  </si>
  <si>
    <t>MAGNET EXPOSURE | Over doing of magnetic exposure, stop magnetic therapy for one week. imponderable~perverse energies</t>
  </si>
  <si>
    <t>ELF | Exteme Low Frequency. imponderable~perverse energies</t>
  </si>
  <si>
    <t>EELF | Exteme Extreme Low Frequency. imponderable~perverse energies</t>
  </si>
  <si>
    <t>60 CYCLE HUM | North American power tools, hair dryer, etc. imponderable~perverse energies</t>
  </si>
  <si>
    <t>50 CYCLE HUM | Europe power tools, hair dryer, etc. imponderable~perverse energies</t>
  </si>
  <si>
    <t>RADIO FREQUENCIES | imponderable~perverse energies</t>
  </si>
  <si>
    <t>TV FREQUENCIES | imponderable~perverse energies</t>
  </si>
  <si>
    <t>COSMIC RAYX | imponderable~perverse energies</t>
  </si>
  <si>
    <t>X-RAY | imponderable~perverse energies</t>
  </si>
  <si>
    <t>MICROWAVE RADIATION | imponderable~perverse energies</t>
  </si>
  <si>
    <t>NEUTRINO RADIATION | imponderable~perverse energies</t>
  </si>
  <si>
    <t>DIGITAL EXPOSURE EXCESS | Too much exposure to digital TV or music. imponderable~perverse energies</t>
  </si>
  <si>
    <t>GIGA HZ | imponderable~perverse energies</t>
  </si>
  <si>
    <t>GAMMA RADIATION | imponderable~perverse energies</t>
  </si>
  <si>
    <t>ALPHA BETA RADIATION | imponderable~perverse energies</t>
  </si>
  <si>
    <t>CARTOON CYCLE EFFECTS ON BRAIN | imponderable~perverse energies</t>
  </si>
  <si>
    <t>SCHUMAN WAVE DEFICIENCY | imponderable~search "perverse energies" and or connection with the earth, walk barefoot on earth, especially for those who live in urban areas, high rises and sky scrapers.</t>
  </si>
  <si>
    <t>COMPUTER CPU AND/OR MONITOR RADIATION EFFECTS | imponderable~perverse energies</t>
  </si>
  <si>
    <t>TV EPILEPSY | From frequencies in brain. imponderable~perverse energies</t>
  </si>
  <si>
    <t>EXCESS NERVOUSNESS ENERGY | From external exposure. imponderable~perverse energies</t>
  </si>
  <si>
    <t>MOBILE TELEPHONE | Radiation and household items. imponderable~perverse energies</t>
  </si>
  <si>
    <t>PRION FUNGUS ATTACHED | ^</t>
  </si>
  <si>
    <t>PRION BACTERIA ATTACHED | @</t>
  </si>
  <si>
    <t>PRION RICKETTSIA ATTACHED | ^</t>
  </si>
  <si>
    <t>PRION ANTIBODY ATTACHED | ^</t>
  </si>
  <si>
    <t>PRION UNSPECIFIC | ^</t>
  </si>
  <si>
    <t>HYDRAZINE SULFATE | Used in cancer treatment, ids degenerative disease.~ ALO, onco</t>
  </si>
  <si>
    <t>ADERMINE VITAMIN B6 | Deficiency include lack of remembering dreams, hold water, irritable, fear, rash, diarrhea.</t>
  </si>
  <si>
    <t>ANEURINE VITAMIN B1 | Needed for carbohydrate metabolism, deficiency symptons include: dermititis (red), diarrhea, depression. ]</t>
  </si>
  <si>
    <t>TRIGONELINE B-3 | Vitamin, deficiency or excess produces aberrant thoughts &amp; digestion troubles, niacin, may flush.</t>
  </si>
  <si>
    <t>ARACADONIC ACID | Fatty acid for proper adrenal function, ids adrenal concern.</t>
  </si>
  <si>
    <t>BETA CAROTENE | Precursor of vitamin A, deficiency causes night blindness, psoriasis, immune dysfunction, retarded growth.</t>
  </si>
  <si>
    <t>CAPROIC ACID | Fatty acid that fights fungus, ids fungal growth or deficiency of fatty acids.  ^ ]</t>
  </si>
  <si>
    <t>LINOLEIC ACID | Essential fatty acid needed for development of all cell walls, ids deficiency, affects all systems.</t>
  </si>
  <si>
    <t>CONDING | Bad digestion, diarrhea, colitis, vomits, gases, lack of appetite, distended stomach. NUTRI=ARLI, Guadalajara - Mexico</t>
  </si>
  <si>
    <t>LIPOIC ACID | Fatty acid used in liver metabolism and all hormone development, ids deficiency.</t>
  </si>
  <si>
    <t>THIOCTIC ACID | Sulphured fatty acid needed for liver and cell development, ids deficiency, use garlic &amp; onions.</t>
  </si>
  <si>
    <t>OLEIC ACID | Essential fatty acid need for all cell walls, ids deficiency.</t>
  </si>
  <si>
    <t>LINOLENIC ACID | Essential fatty acid need for all cell walls, ids deficiency.</t>
  </si>
  <si>
    <t>BIOFLAVINOIDS | Part of Vitamin C complex rich in citrus skin and rose hips, helps connective tissue.</t>
  </si>
  <si>
    <t>CO-ENZYME A - ACETYL CoA | Needed for biosynthesis of fatty acids and all hormones, ids deficiency, systemic disease.</t>
  </si>
  <si>
    <t>CO-ENZYME Q6 - UBIQUINONE 30 | Enzyme for energy and energy regulationneed whole chain.</t>
  </si>
  <si>
    <t>CO-ENZYME Q7 - UBIQUINONE 35 | Enzyme for energy and energy regulationneed whole chain.</t>
  </si>
  <si>
    <t>CO-ENZYME Q8 - UBIQUINONE 40 | Enzyme for energy and energy regulationneed whole chain.</t>
  </si>
  <si>
    <t>CO-ENZYME Q9 - UBIQUINONE 45 | Enzyme for energy and energy regulationneed whole chain.</t>
  </si>
  <si>
    <t>CO-ENZYME Q10 - UBIQUINONE 50 | Enzyme for energy and energy regulationneed whole chain.</t>
  </si>
  <si>
    <t>UBIQUINONE ALL VITAMIN U | Regulates energy, ids deficiency or regulatory problem.</t>
  </si>
  <si>
    <t>ORTHOQUINONE | Enzyme for energy and energy regulationneed whole chain.</t>
  </si>
  <si>
    <t>COLLAGEN | Major component of the connective tissue in the skin, ids premature aging or aging of skin.</t>
  </si>
  <si>
    <t>CYTOCHROME | Energy compound needed for sugar and energy regulation, essential for eyes.</t>
  </si>
  <si>
    <t>CYTOCHROME FAD | Energy compound needed for sugar and energy regulation, essential for eyes.</t>
  </si>
  <si>
    <t>DESTHIOBIOTIN | Sulphured biotin needed for energy is easily deficient in today's processed foods.</t>
  </si>
  <si>
    <t>PHYKO BIOTIN | Vitamin H, needed for energy easily deficient in today's processed foods.</t>
  </si>
  <si>
    <t>DICHLOROFOLIC ACID | Affects kidney, lung energy.</t>
  </si>
  <si>
    <t>ELASTIN | Major component of the connective tissue in the skin, ids premature aging or aging of skin.</t>
  </si>
  <si>
    <t>NAD | Enzyme compound essential in regulation and transfer of energy in cells, part of Kreb's cycle.</t>
  </si>
  <si>
    <t>NADP | Needed for energy control and useful stress reduction.~hgdie</t>
  </si>
  <si>
    <t>PORPHYRIN | Excretion of liver that if disturbed can cause light sensitvity or sclerosis.</t>
  </si>
  <si>
    <t>ATP - ADENOSINE TRI PHOSPHATE | End energy molecule of Kreb's cycle, ids problem with energy cycle.</t>
  </si>
  <si>
    <t>PYCOCYANIN | Nutrient with laetrile, for immune system excess and deficiency, risks cancer.~onco</t>
  </si>
  <si>
    <t>ACTINOMYOSIS | A fungal bacteria combination, can cause Parkinson's, muscle degeneration, depression. @ ^</t>
  </si>
  <si>
    <t>ASCARDINUM | Type of round worm, infects intestine, causes epilepsy, appendicitis, headaches, depression. *</t>
  </si>
  <si>
    <t>BARTONELOSIS | Bovine bacteria, can cause some ME or chronic fatigue symptoms. @</t>
  </si>
  <si>
    <t>HELICOBACTER | Bacteria, can cause ulcers or intestinal (bowel, colon, intestine) disease such as diarrhea. @  ]</t>
  </si>
  <si>
    <t>CHOLERA | Bacteria in bad water &amp; oceans, infects small intestine (bowel, colon), bilious, diarrhea, electrolyte collaspe, fever. @  ]</t>
  </si>
  <si>
    <t>BIFIDUS LACTOBACILUS | Intestinal good bacteria, ids bowel (colon, intestine) flora imbalance. @  ]</t>
  </si>
  <si>
    <t>CAUCAUOUS LACTOBACILUS | Little known good bowel (colon, intestine) bacteria, ids bowel flora imbalance. @  ]</t>
  </si>
  <si>
    <t>ACIDOPHILUS LACTOBACILUS | Intestinal good bacteria, ids bowel (colon, intestine) flora imbalance. @  ]</t>
  </si>
  <si>
    <t>SALVARIS LACTOBACILUS | Bacteria in bowel flora used to balance bowel (colon, intestine) flora. @  ]</t>
  </si>
  <si>
    <t>VULGARIS LACTOBACILUS | Intestinal good bacteria, ids bowel (colon, intestine) flora imbalance. @  ]</t>
  </si>
  <si>
    <t>BRUCELOSIS | Bovine bacteria that is involved with chronic fatigue symptoms. @</t>
  </si>
  <si>
    <t>ENTEROCOCINUM | Bacteria family that can infect the digestive tract (bowel, colon, intestine) and produce ulcers and inflammation. @  ]</t>
  </si>
  <si>
    <t>GASTROENTEROCOLI | Bacteria that cause most ulcers and intestinal (bowel, colon, intestine) imbalance. @  ]</t>
  </si>
  <si>
    <t>MELIODOSIS | Psuedomonas, bacteria, causes blackspots and darkened skin, abscesses, septecemia, pneumonia (lung), danger. @  ]</t>
  </si>
  <si>
    <t>MYCOPLASMA PNEUMONIAE | Legionella, rickettsia, can hurt lungs, liver, nerves. @ ^</t>
  </si>
  <si>
    <t>MYOBACTERIUM LEPRAE LEPROSY | Likes acid, onset 1-30yr.lesions on cooler skin, anesthesia of skin. @ ^</t>
  </si>
  <si>
    <t>STACHYBOTRYS FUNGAL | Infection from use of steroids or exposure to antibiotics. ^</t>
  </si>
  <si>
    <t>METALLOTHIONEIN | Chemical used in laboratories, ids toxic exposure.</t>
  </si>
  <si>
    <t>SECRETIN | Collection of enzyme for digestion.</t>
  </si>
  <si>
    <t>AFRICAN WILLOW | Plant with anti cancer properties, led to combrestatin.~onco</t>
  </si>
  <si>
    <t>PREMATURE AGING | From toxicity or dehydration.</t>
  </si>
  <si>
    <t>BLOOD, ACETO ACETATE PLUS ACETONE</t>
  </si>
  <si>
    <t>BLOOD, ALDOLASE  Enzyme.  ]</t>
  </si>
  <si>
    <t>BLOOD, AMINO TRANSFERASE  Enzyme.  ]</t>
  </si>
  <si>
    <t>BLOOD, AMMONIA</t>
  </si>
  <si>
    <t>BLOOD, AMYLASE  Enzyme.  ]</t>
  </si>
  <si>
    <t>BLOOD, ASCROBIC ACID</t>
  </si>
  <si>
    <t>BLOOD, BILIRUBIN</t>
  </si>
  <si>
    <t>BLOOD, VOLUME</t>
  </si>
  <si>
    <t>BLOOD, CALCIUM</t>
  </si>
  <si>
    <t>BLOOD, CARBAMAZEPINE</t>
  </si>
  <si>
    <t>BLOOD, CO2 CONTENT</t>
  </si>
  <si>
    <t>BLOOD, CO</t>
  </si>
  <si>
    <t>BLOOD, CAROTENOIS</t>
  </si>
  <si>
    <t>BLOOD, CERULOPLASMIN</t>
  </si>
  <si>
    <t>BLOOD, CHLORIDE</t>
  </si>
  <si>
    <t>BLOOD, CHOLESTEROL</t>
  </si>
  <si>
    <t>BLOOD, CK</t>
  </si>
  <si>
    <t>BLOOD, CK - ISOENZYMES</t>
  </si>
  <si>
    <t>BLOOD, COPPER</t>
  </si>
  <si>
    <t>BLOOD, CREATININE   Enzyme.  ]</t>
  </si>
  <si>
    <t>BLOOD, DIGOXIN</t>
  </si>
  <si>
    <t>BLOOD, ETHANOL</t>
  </si>
  <si>
    <t>BLOOD, GLUCOSE | Fasting</t>
  </si>
  <si>
    <t>BLOOD, IRON</t>
  </si>
  <si>
    <t>BLOOD, LACTATE</t>
  </si>
  <si>
    <t>BLOOD, LACTIC DEHYDROGANASE  Enzyme.  ]</t>
  </si>
  <si>
    <t>BLOOD, LEAD</t>
  </si>
  <si>
    <t>BLOOD, LIPASE   Enzyme.  ]</t>
  </si>
  <si>
    <t>BLOOD, LITHIUM</t>
  </si>
  <si>
    <t>BLOOD, MAGNESIUM</t>
  </si>
  <si>
    <t>BLOOD, 5' - Nucleotidase  Enzyme.  ]</t>
  </si>
  <si>
    <t>BLOOD, OSMOLALITY  ]</t>
  </si>
  <si>
    <t>BLOOD, OXYGEN SATURATION</t>
  </si>
  <si>
    <t>BLOOD, Pco2</t>
  </si>
  <si>
    <t>BLOOD, PH</t>
  </si>
  <si>
    <t>BLOOD, Po2</t>
  </si>
  <si>
    <t>BLOOD, PHENOBARBITAL</t>
  </si>
  <si>
    <t>BLOOD, PHOSPHATASE - ACID  Enzyme.  ]</t>
  </si>
  <si>
    <t>BLOOD, PHOSPHATASE - ALKALINE  Enzyme.  ]</t>
  </si>
  <si>
    <t>BLOOD, PHOSPHORUS - INORGANIC</t>
  </si>
  <si>
    <t>BLOOD, POTASSIUM</t>
  </si>
  <si>
    <t>BLOOD, PRIMIDONE</t>
  </si>
  <si>
    <t>BLOOD, PROCAINAMIDE</t>
  </si>
  <si>
    <t>BLOOD, PROTEIN - TOTAL</t>
  </si>
  <si>
    <t>BLOOD, PROTEIN - ALBUMIN</t>
  </si>
  <si>
    <t>BLOOD, PROTEIN - GLOBULIN</t>
  </si>
  <si>
    <t>BLOOD, PYRUVIC - ACID</t>
  </si>
  <si>
    <t>BLOOD, QUINIDINE</t>
  </si>
  <si>
    <t>BLOOD, SALICYLATE</t>
  </si>
  <si>
    <t>BLOOD, SODIUM</t>
  </si>
  <si>
    <t>BLOOD, SULFATE</t>
  </si>
  <si>
    <t>BLOOD, TRIGLICERIDES</t>
  </si>
  <si>
    <t>BLOOD, UREA NITROGEN</t>
  </si>
  <si>
    <t>BLOOD, URIC ACID</t>
  </si>
  <si>
    <t>BLOOD, VITAMIN A</t>
  </si>
  <si>
    <t>BLOOD, VITAMIN D DERIVATES</t>
  </si>
  <si>
    <t>URINE, ACETONE PLUS ACETOACETATE</t>
  </si>
  <si>
    <t>URINE, AMYLASE  Enzyme.  ]</t>
  </si>
  <si>
    <t>URINE, CALCIUM</t>
  </si>
  <si>
    <t>URINE, CATECHOLAMINES</t>
  </si>
  <si>
    <t>URINE, CHORIONIC GONADOTROPIN</t>
  </si>
  <si>
    <t>URINE, COPPER</t>
  </si>
  <si>
    <t>URINE, COPROPORPHYLIN</t>
  </si>
  <si>
    <t>URINE, CREATINE  Enzyme.  ]</t>
  </si>
  <si>
    <t>URINE, CREATININE  Enzyme.  ]</t>
  </si>
  <si>
    <t>URINE, CYSTINE OR CYSTEINE</t>
  </si>
  <si>
    <t>URINE, HEMOGLOBIN AND MYOGLOBIN</t>
  </si>
  <si>
    <t>URINE, 17 - HYDROXYCORTICOSTEROIDS</t>
  </si>
  <si>
    <t>URINE, 5 - HYDROXYINDOLEACETIC ACID</t>
  </si>
  <si>
    <t>URINE, 17 - KETOSTEROIDS</t>
  </si>
  <si>
    <t>URINE, LEAD~ metals</t>
  </si>
  <si>
    <t>URINE, PHOSPHORUS - INORGANIC</t>
  </si>
  <si>
    <t>URINE, PORPHOBILINOGEN</t>
  </si>
  <si>
    <t>URINE, PROTEIN</t>
  </si>
  <si>
    <t>URINE, SUGAR - QUANTITATIVE GLUCOSE</t>
  </si>
  <si>
    <t>URINE, UROBILINOGEN</t>
  </si>
  <si>
    <t>URINE, UROPORPHYRIN</t>
  </si>
  <si>
    <t>URINE, VANILLYLMANDELIC ACID (VMA)</t>
  </si>
  <si>
    <t>MINERAL WATER ADDITIVE | Pure Life</t>
  </si>
  <si>
    <t>New Dimensions Weight loss  Garcinia, cola, carnelia uva ursi</t>
  </si>
  <si>
    <t>SEA HORSE MALE GENITAL TONIC | Pure Life~masculine</t>
  </si>
  <si>
    <t>GOLDEN SEAL | Pure Life</t>
  </si>
  <si>
    <t>FLANAGAN'S MICROCLUSTERS AND PHYCOTENE ENZYMATIC | Pure Life</t>
  </si>
  <si>
    <t>BEE POLLEN | Pure Life~ BTA: avoid</t>
  </si>
  <si>
    <t>CALCIUM ASCORBATE | Pure Life</t>
  </si>
  <si>
    <t>MICROHYDRIN | Pure Life</t>
  </si>
  <si>
    <t>CAPRYLIC ACID | Pure Life</t>
  </si>
  <si>
    <t>COLOSTRUM FIRST FOOD | Pure Life</t>
  </si>
  <si>
    <t>SPIRULINA | Pure Life ~ BTO: avoid</t>
  </si>
  <si>
    <t>DIOSIN | Pure Life</t>
  </si>
  <si>
    <t>VITAMIN E | Pure Life</t>
  </si>
  <si>
    <t>TRUE LECITHIN | Pure Life</t>
  </si>
  <si>
    <t>ALOE MANNAN | Pure Life</t>
  </si>
  <si>
    <t>PAU D'ARCO | Pure Life</t>
  </si>
  <si>
    <t>FORMULA 9 | Pure Life</t>
  </si>
  <si>
    <t>EVENING PRIMROSE OIL | Pure Life ~BTO: avoid</t>
  </si>
  <si>
    <t>ECHINACEA | Pure Life ~ BTO: avoid, BTA: beneficial</t>
  </si>
  <si>
    <t>HIS NUCLEO PROTEIN | Pure Life</t>
  </si>
  <si>
    <t>FOLIC ACID | Pure Life</t>
  </si>
  <si>
    <t>GREEN GOLD SPIRULINA | Papaya, ginseng, bee pollen.. ~ BTO: avoid spirulina</t>
  </si>
  <si>
    <t>ADRENAL SUBSTANCE | Pure Life</t>
  </si>
  <si>
    <t>PROSTATE SUBSTANCE | Pure Life</t>
  </si>
  <si>
    <t>PANTOTHENIC ACID | Pure Life</t>
  </si>
  <si>
    <t>EYE BRIGHT | Pure Life</t>
  </si>
  <si>
    <t>THYMUS SUBSTANCE | Pure Life</t>
  </si>
  <si>
    <t>NARAYANI OM 29 MACULA LUTEA (EYE) | 30C, Organo miture for all macula problems, most useful in early stages, Formula designed for duplication on the SCIO. ]~</t>
  </si>
  <si>
    <t>NARAYANI 49 VITAMIN EYE MIX | 10M, Homeo mixture for nutritional eye support, Formula designed for duplication on the SCIO.~</t>
  </si>
  <si>
    <t>NARAYANI 39 TEETH DECAY | 30C, Homeo mixture for all dental caries, Formula designed for duplication on the SCIO. ~</t>
  </si>
  <si>
    <t>NARAYANI 35 WORMS | 30C, homeo mixture for children with thread worms, or long worms, Formula designed for duplication on the SCIO. * ] ~</t>
  </si>
  <si>
    <t>NARAYANI 29 SUFI | 30C, Homeo mixture for stomach, ulcers, flatulence, indigestion, Formula designed for duplication on the SCIO. ~</t>
  </si>
  <si>
    <t>NARAYANI 36 WAR | 1M, Homeo mixture for strep and staph type infections, Formula designed for duplication on the SCIO. @ ~</t>
  </si>
  <si>
    <t>NARAYANI 42 SS PILLS | 200C, Homeo mixture for male and female libido problems, masculine, Formula designed for duplication on the SCIO.~</t>
  </si>
  <si>
    <t>NARAYANI 14 CRAMPS | 200C, Homeo mixture for asthma, chorea, angina, cramps, convulsions, colic, Formula designed for duplication on the SCIO. ~</t>
  </si>
  <si>
    <t>NARAYANI 38 BACK PAIN | 30C,  Formula designed for duplication on the SCIO. $ ] hgdbs3~</t>
  </si>
  <si>
    <t>NARAYANI 5 BRAIN TISSUES SALTS | 200c, Homeo mixture for old and young, Formula designed for duplication on the SCIO. hgdie ~</t>
  </si>
  <si>
    <t>NARAYANI 58 HAND RHEUMATISM | 30C, Homeo mixture for all small joints,  Formula designed for duplication on the SCIO. @ ] hgdbs4, hgdp~</t>
  </si>
  <si>
    <t>NARAYANI OM 19 CARDIAC AND LUNG | 30C, Organo mixture, heart, Formula designed for duplication on the SCIO. ~</t>
  </si>
  <si>
    <t>NARAYANI 4 BRAIN| 200C, Homeo mixture for slow learners, ADD, learning disabilities, Formula designed for duplication on the SCIO. hgdie~</t>
  </si>
  <si>
    <t>NARAYANI 41 PSORIASIS | 200C, Skin, Homeo remedy used as a background remedy in all psoriasis cases.  Formula designed for duplication on the SCIO.  ] ~</t>
  </si>
  <si>
    <t>NARAYANI 18 GENERAL FLU MIX | 200C, Homeo mixture for all kinds of flu, Formula designed for duplication on the SCIO. # ] ~</t>
  </si>
  <si>
    <t>NARAYANI 6 CALMING | 30C, Homeo mixture for nervousness, sleep disorder, emotional system, anxiety, insomina, Formula designed for duplication on the SCIO.~</t>
  </si>
  <si>
    <t>NARAYANI 40 KNEES | 30C, Homeo mixture for all knee complaints, (adding word "joint" here for matrix searches) Formula designed for duplication on the SCIO.~</t>
  </si>
  <si>
    <t>NARAYANI 10 CLIMATERIC | 200C, Homeo mixture for all menopausal compliants, female, Formula designed for duplication on the SCIO.~</t>
  </si>
  <si>
    <t>NARAYANI OM 6 COLON | 30C, Bowel, intestine.  Formula designed for duplication on the SCIO.  ]~</t>
  </si>
  <si>
    <t>NARAYANI 8 CHEST | 30C, Homeo mixture for wheezing, bronchitis, emphysema, cough, Formula designed for duplication on the SCIO.~</t>
  </si>
  <si>
    <t>NARAYANI 37 ACIDITY | 30C, Homeo mixture in all acid conditions, ph, digestions, skin, corrosive excretions, Formula designed for duplication on the SCIO.~</t>
  </si>
  <si>
    <t>NARAYANI 45 ATOMIC RADIATION | 50M, Homeo mixture for any type of radiation exposure, Formula designed for duplication on the SCIO.~</t>
  </si>
  <si>
    <t>NARAYANI 17 EYE | 200C, Homeo mixture works on glaucoma, opacities, degeneration of eye muscles, macular degeneration,  Formula designed for duplication on the SCIO.~</t>
  </si>
  <si>
    <t>NARAYANI 3 BONE IRREGULARITIES | 30C, Homeo mixture for bone injuries, degeneration, calcium and phosphorous balance, absorption, Formula designed for duplication on the SCIO. ~</t>
  </si>
  <si>
    <t>NARAYANI 34 WATER BALANCE | 30C, Homeo mixture for heat fatigue, excess sweating, water logged tissue, oedema, Formula designed for duplication on the SCIO. ~</t>
  </si>
  <si>
    <t>NARAYANI 16 DRAWING | 6X, Homeo mixture for drawing morbid matter from sinus, ears, tonsiles, rectum, uterus, carbuncles, fissures, gangrene, etc.  Formula designed for duplication on the SCIO.~</t>
  </si>
  <si>
    <t>NARAYANI 13 CONSTIPATION | 200C, Bowel, colon, intestine.  Formula designed for duplication on the SCIO.  ] ~</t>
  </si>
  <si>
    <t>NARAYANI OM 5 CIRCULATION | 30C, Organo mixture for arteriosclerosis, poor circulation, leg ulcers, varicose veins, heart, Formula designed for duplication on the SCIO.~</t>
  </si>
  <si>
    <t>NARAYANI 44 TRIGEMINAL NEURALGIA | CM, Homeo mixture for facial neuralgia, occipital headaches, can be taken before any dental treatment as well, Formula designed for duplication on the SCIO ~ spinal</t>
  </si>
  <si>
    <t>NARAYANI OM 17 LIVER GALLBLADDER | 30C, Organic mixture for liver and gall blader disorders and useful as a background rememdy in jaundice cases, Formula designed for duplication on the SCIO. ~</t>
  </si>
  <si>
    <t>NARAYANI BR23 SKELETAL BALANCE | 50M, Organic / Homeo mixture for bone, spine, joints, muscles, and injury,  Formula designed for duplication on the SCIO.~ spinal</t>
  </si>
  <si>
    <t>NARAYANI OM 33 SPINE AND BRAIN STEM | 30C, Organo mixture for spinal injuries and also after a spinal tap procedure, Formula designed for duplication on the SCIO. ~</t>
  </si>
  <si>
    <t>NARAYANI OM 7 HEART | 30C, Organo mixture as a good heart tonic, Formula designed for duplication on the SCIO. ~ circulation</t>
  </si>
  <si>
    <t>NARAYANI OM 21 PARALYSIS SPASTIC | 30C, Organo mixture for spastic paralysis, involuntary movements where there is no muscle wasting, Formula designed for duplication on the SCIO.~ muscles, nerves</t>
  </si>
  <si>
    <t>NARAYANI OM 1 BLOOD | 30C, Organo mixture for anemia, aenemia, Formula designed for duplication on the SCIO.~</t>
  </si>
  <si>
    <t>NARAYANI OM 9 DIGESTIVE PSYCHOMATIC | 30C, Organo mixture for digestion problems, gastritis, pancreatitis, and duodenal ulcers, Formula designed for duplication on the SCIO. ~ small intestine, hgdbs3</t>
  </si>
  <si>
    <t>NARAYANI OM 12 HAIR | 30C, Organo mixture for balndess, falling and thinning hair, Formula designed for duplication on the SCIO.  ]~</t>
  </si>
  <si>
    <t>NARAYANI OM 8 HYPOGLYCEMIA  HYPERGLYCEMIA | 30C, Organo mixture for diabetes and hypoglycemia with very emotional persons, mood swings, Formula designed for duplication on the SCIO.  ] ~</t>
  </si>
  <si>
    <t>NARAYANI OM 4 CERVICAL | 30C, Organo mixture for cervical vertebra, shoulder, neck, and muscular problems in shoulder, Formula designed for duplication on the SCIO.  $ ]~ neck, muscles, hgdbs2</t>
  </si>
  <si>
    <t>NARAYANI 1 AMEOBIC DYSENTERY | 6X, Homeo mixture for most dysentery conditions, diahrrea, Ameba / ameoba / amoeba.  Formula designed for duplication on the SCIO.  *]~</t>
  </si>
  <si>
    <t>NARAYANI 33 VITILIGO | 30C, Homeo mixture,leucoderma, white patches on skin,difficult to treat, useful as background along with single endocrine remedies, for duplication.^ ]~ skin, search fungus link</t>
  </si>
  <si>
    <t>NARAYANI 23 MENSES IRREGULARITIES | Menstruation.  200C, Homeo mixture to regulate menses, do not use during menses, Formula designed for duplication on the SCIO.  ]~ female, hgdbs3</t>
  </si>
  <si>
    <t>NARAYANI 30 THROAT | 200C, Homeo mixture for throat infection,  if there is fever also give GFM, also see tonsils matrix item 4057, Formula designed for duplication on the SCIO.~</t>
  </si>
  <si>
    <t>NARAYANI 31 TONSILS | 6X, Homeo mixture in acute conditions, use with throat matrix item 4056, once stable use this mixture over a long period, Formula designed for duplication on the QXCI  ]~</t>
  </si>
  <si>
    <t>NARAYANI BR 13 ALLERGY BALANCE | 50M, Organo / homeo mixture of all environmental allergies, Formula designed for duplication on the SCIO. ~ hgdbs1</t>
  </si>
  <si>
    <t>NARAYANI 46 ALLERGY 2 | 200C, Homeo mixture for insecticides, pesticides and pollution, designed for duplication on SCIO.~ pesticides can interfere with estrogen balance, increase weight, affect mood</t>
  </si>
  <si>
    <t>NARAYANI 43 TREMORS | 30C, Homeo mixture , use for paralysis, parkinsons, twitching and spasms, Formula designed for duplication on the SCIO.~ nerves, muscles, control issues.</t>
  </si>
  <si>
    <t>NARAYANI OM 18 SACRAL LUMBAR | 30C, Organo mixture for all lumbar sacral, hips, thighs and legs, Formula designed for duplication on the SCIO.  $  ]~ spine, nerves</t>
  </si>
  <si>
    <t>NARAYANI 47 CATARACT (EYE) COMPOUND | 1M, Homeo mixture used to dissolve cataract, together with Vit. Eye mis, if no improvement in 3 months, problem is systemic, designed for duplication. ~</t>
  </si>
  <si>
    <t>NARAYANI 26 SHOCK | 200C, Homeo mixture for shock resulting from surgery, death, trauma, loss of someone, change of environment, Formula designed for duplication on the SCIO. HGD~onco</t>
  </si>
  <si>
    <t>NARAYANI 24 PENMYCIN |200C, Homeo mixture for infections like TB, Syphillis, Gonorrhea, works much like allopathic penicillin without the side effects, antibiotic-like, designed for duplication.@#^ ]~</t>
  </si>
  <si>
    <t>NARAYANI 28 SLEEP | 200C, Homeo mixture for sleep disorders, the cause has to be dealt with as well, insomnia, narcolepsy,Formula designed for duplication on the SCIO.~</t>
  </si>
  <si>
    <t>NARAYANI OM 27  SUPPORTIVE TISSUE | 30C, Organo miture for muscles, cartilage, ligaments and tendons, flexibility, Formula designed for duplication on the SCIO ~ sports</t>
  </si>
  <si>
    <t>NARAYANI BR 11 KIDNEY BALANCE | 50M, Organo / homeo mixture for all kidney disorders, Bladder, urethra, ureter.  Formula designed for duplication on the SCIO.  ]~</t>
  </si>
  <si>
    <t>NARAYANI BR 21 INJURY BALANCE | 50M, Organo/ homeo mixture for injuries, muscle atrophies, MS, multiple sclerosis, Formula designed for duplication on the SCIO.~ nerve</t>
  </si>
  <si>
    <t>NARAYANI BR 17 MALE BALANCE | 50M, Organo / homeo mixture for all male conditions, low sperm count, hormonal and chakra balance, Formula for duplication.~hgdbs3, endocrine, masculine, glands, weight</t>
  </si>
  <si>
    <t>NARAYANI BR 16 FEMALE BALANCE | 50M, Organo/ homeo mixture for female complaints, balance hormones, endocrine, and chakra balance, Formula for duplication~ hgdbs3, glands, feminine, weight</t>
  </si>
  <si>
    <t>NARAYANI 59 PAIN | 10M, Homeo mixture for pain anywhere in the body, Formula designed for duplication on the SCIO.~</t>
  </si>
  <si>
    <t>NARAYANI 57 HEART PALPITATIONS | 30C, Homeo mixture for any abnormal conditions of the heart,  Formula designed for duplication on the SCIO.~ circulation, muscle</t>
  </si>
  <si>
    <t>NARAYANI 22 LIVER | 30C, Homeo mixture for liver gout, weakness, dizziness, jaundice and spleen, Formula designed for duplication on the SCIO ~ hepat</t>
  </si>
  <si>
    <t>NARAYANI 19 HAYFEVER | 6X, Homeo mixture for relief of hay fever but the root miasm has to be treated as well, Formula designed for duplication on the SCIO.~ allergy, hgdbs1</t>
  </si>
  <si>
    <t>NARAYANI BR 10 FEVER AND INFECTION | 50M, Organo/Homeo mixture for all fevers and low grade fevers, Formula designed for duplication on the SCIO.~</t>
  </si>
  <si>
    <t>NARAYANI 54 SPASMS | 1M, Homeo mixture for relief of spasms until the cause is found, Formula designed for duplication on the SCIO.~ muscles, nerves, control</t>
  </si>
  <si>
    <t>NARAYANI 25 RHEUMATISM AND ARTHRITIS | 200C, Homeo mixutre for rheumatism and arthritis, gout sciatica, and inflammations, Formula designed for duplication on the SCIO.  @]~ autoimmune, bone, spine</t>
  </si>
  <si>
    <t>NARAYANI BR 5 HEART BALANCE | 50M, Organo/ homeo mixture for pathological conditions as well as emotional causes, Formula designed for duplication on the SCIO.~ hgd, circulation, cardiovascular</t>
  </si>
  <si>
    <t>NARAYANI BR 19 EAR BALANCE | 50M, Organo/homeo mixture for ear nerve, deafness, tinnitis, mastoid infections, Formula designed for duplication on the SCIO.~ hearing, earache, tmj, link to kidney?</t>
  </si>
  <si>
    <t>NARAYANI BR 4 FEAR BALANCE | 50M, Organo/homeo mixture , Formula designed for duplication on the SCIO.~ fear attacks the kidney, lower brain stress, autonomic nervous system, hgd1,2</t>
  </si>
  <si>
    <t>NARAYANI OM 28 IMMUNE SYSTEM BALANCE| 50M, Organo mixture used where resistance to illness is low, Formula designed for duplication on the SCIO.~</t>
  </si>
  <si>
    <t>NARAYANI 32 VEINS PILLS | 30C, Homeo mixture for vein problems, leg ulcers, hemmoroids, circulation,  Formula designed for duplication on the SCIO.  ]~ cardiovascular, check copper</t>
  </si>
  <si>
    <t>NARAYANI 9 CHEST TISSUE SALTS | 200C,Homeo ixture works on bronchi, lungs, tonsils, asthma, cough,  Formula designed for duplication on the SCIO.~ breath,</t>
  </si>
  <si>
    <t>NARAYANI 11 COLD | 6X, Homeo mixture, watery eyes, discharge for nose, eyes, sneezing, Formula designed for duplication on the SCIO.  # ]~ hgdbs1</t>
  </si>
  <si>
    <t>NARAYANI 15 DIARRHEA |30C, Homeo mixture in acute conditions, can be taken every half hour,  Bowel, colon, intestine.  Formula designed for duplication.  ]~ wishing something was over w/? digestion</t>
  </si>
  <si>
    <t>NARAYANI OM 14 SMALL INTESTINES | 30C, Organo mixture, ileum, jejunum, peyer's patches, small intestine,  Bowel, colon.  Formula designed for duplication on the SCIO.  ]~ digestion</t>
  </si>
  <si>
    <t>NARAYANI OM 32 SPINE DORSAL | 30C, Organo mixture, sensory nerves, dorsal discs, dorsal vertebra, motor neurons, Formula designed for duplication on the SCIO.  $ ]~</t>
  </si>
  <si>
    <t>NARAYANI 27 SKIN D | 30C, Homeo mixture, miasmatic cause has to be treated as well, and supplemented with drainage remedies, eg, Narayani Drawing 4039,  Formula designed for duplication on the SCIO.~</t>
  </si>
  <si>
    <t>NARAYANI OM 26 EYE MUSCLES | 30C, Organo mixture, craial nerves 2, 3, 4, 5 and muscles, Formula designed for duplication on the SCIO.~</t>
  </si>
  <si>
    <t>NARAYANI 53 RIGHT SIDED PAIN | 200C, Homeo mixture, for pain on the right side of the body, Formula designed for duplication on the SCIO.~</t>
  </si>
  <si>
    <t>NARAYANI BR 18 CIRCULATION BALANCE | 50M, Organo/ homeo mixture for circulation, arteriosclerosis, stroke, Formula designed for duplication on the SCIO.~ cardiovascular</t>
  </si>
  <si>
    <t>NARAYANI OM 10 EAR| 30C, Organo mixture for auditory nerve, cerbral cortex, cochlea,  Formula designed for duplication on the SCIO.~ brain</t>
  </si>
  <si>
    <t>NARAYANI 50 EPILEPSY | 1M, Homeo mixture used as treatment until cause is found and treated, Formula designed for duplication.~ brain; search intestinal parasites, gaba, tryptophan, serotonin</t>
  </si>
  <si>
    <t>NARAYANI 60 HERPES | 30C, Homeo mixture for shingles, herpes, chicken pox, Formula designed for duplication.# ]~ can be liberated by zapping ameoba, always follow an amoeba zap with a herpes zap.</t>
  </si>
  <si>
    <t>IMMUNIZEN UNICITY | Excluvise proprietary</t>
  </si>
  <si>
    <t>NARAYANI OM 34 PARKINSON'S | 30C, Organo mixture, mesencephalon, rhobencephalon, cortex, thalamus, corpus stratum, substanita nig., sub thalamus, Formula for duplication.~ brain, nerve, control</t>
  </si>
  <si>
    <t>NARAYANI OM 23 SINUS | 30C, Organo mixture for Nasal mucous membranes, nasal sinus, sphenoid sinus, maxillary sinus, Formula designed for duplication on the SCIO.~ hgdbs1</t>
  </si>
  <si>
    <t>NARAYANI OM 20 PARALYSIS-FLACCID | 30C, Organo mixture, cerebellum, hypothalamus, mortor nerves, cerebral artery, pituitary, Formula designed for duplication on the SCIO.~ brain, gland</t>
  </si>
  <si>
    <t>CARDIO ESSENTIALS UNICITY | Heart.  Patented proprietary.  ]</t>
  </si>
  <si>
    <t>NARAYANI OM 30 CONNECTIVE TISSUE | 30C, Organo mixture, connective tissue, collagen, Formula designed for duplication on the SCIO.~</t>
  </si>
  <si>
    <t>NARAYANI 52 LEFT SIDED PAIN | 200C, homeo mixture for pain on the left side of the body, Formula designed for duplication on the SCIO.~</t>
  </si>
  <si>
    <t>NARAYANI BR 9 DIGESTION | 50M, Organo/homeo mixture for digestion and intestinal disturbances, intestine, Formula designed for duplication on the SCIO.~ hgdbs3</t>
  </si>
  <si>
    <t>NARAYANI BR 8 CONSTIPATION BALANCE | 50M, Organo /homeo miture, use with liver balance matrix item 4115 for better results, Bowel, Colon, Intestine.  Formula designed for duplication on the SCIO.  ]~</t>
  </si>
  <si>
    <t>NARAYANI BR 1 ANEMIA BALANCE | 50M, Organo / homeo mixture for anemia conditions and anemia caused by malaria medications, Formula designed for duplication on the SCIO.~</t>
  </si>
  <si>
    <t>NARAYANI BR 6 HYSTERIA BALANCE | 50M, Organo / homeo mixture for young and old alike, Formula designed for duplication on the SCIO.~</t>
  </si>
  <si>
    <t>CELLULAR ESSENTIALS UNICITY | Patented propriety</t>
  </si>
  <si>
    <t>NARAYANI MENOPAUSE | Formula designed for duplication on the SCIO.</t>
  </si>
  <si>
    <t>NARAYANI 49 CHEST TONIC | 200C, Homeo mixture for anaemic, anemic and chesty conditions, Formula designed for duplication on the SCIO.~ hgdbs1</t>
  </si>
  <si>
    <t>NARAYANI OM 2 RESPIRATORY | 30C, Organo mixture for adrenalin, histamine, lung, thyroid, Lung.  Formula designed for duplication on the SCIO.  ]~ allergy, autoimmune, hgdbs1</t>
  </si>
  <si>
    <t>NARAYANI BR 14 LUNG BALANCE| 50M, Organo/ homeo mixture for all respiratory conditions including asthma, Formula designed for duplication on the SCIO.~</t>
  </si>
  <si>
    <t>NARAYANI BR 7 STRESS BALANCE | 50M, Organo/homeo mixture for stress, grief, worry, sleeplessness, insomnia,  Formula designed for duplication on the SCIO.~</t>
  </si>
  <si>
    <t>NARAYANI 51 EARACHE | 30C, Homeo mixture for earache, can be used with ear balance matrix item 4079, , infections balance 4075, or drawing mixture 4039, Formula designed for duplication on the SCIO.~</t>
  </si>
  <si>
    <t>NARAYANI BR 2 BLOOD SUGAR | 50M, Organo / homeo mixture for high and low blood sugar, Pancreas.  Formula designed for duplication on the SCIO.  ]~</t>
  </si>
  <si>
    <t>NARAYANI BR 3 DEPRESSION BALANCE | 50M, Organo/homeo mixture for depression, endogenous or exdogenous, Formula designed for duplication on the SCIO.~ stage of loss?</t>
  </si>
  <si>
    <t>NARAYANI BR12 LIVER BALANCE | 50M, Organo/homeo mixture for cleansing the liver, gall bladder, nausea, constipation, Formula designed for duplication on the SCIO.~ digestion</t>
  </si>
  <si>
    <t>VITAMIN C 500 | NUTRILITE</t>
  </si>
  <si>
    <t>CO ENZ Q10 | Coenzyme Q10, COQ10, Ubiquinone.  NUTRILITE  ]</t>
  </si>
  <si>
    <t>ECHINACEA WITH ASTRAGALUS | NUTRILITE ~BTO: avoid,  BTA: beneficial</t>
  </si>
  <si>
    <t>CHEWABLE E WITH LECITHIN | Vitamin E.  NUTRILITE  ]</t>
  </si>
  <si>
    <t>STRESS B | Vitamin B.  NUTRILITE  ]</t>
  </si>
  <si>
    <t>DOUBLE X MINERAL SUPPLEMENT | NUTRILITE</t>
  </si>
  <si>
    <t>SALMON OIL EXTRACT | NUTRILITE</t>
  </si>
  <si>
    <t>PASSION FLOWER WITH CHAMOMILLE | NUTRILITE</t>
  </si>
  <si>
    <t>PROFESSOR ALPHA CHEWABLE - MULTIVITAMIN WITH IRON | NUTRILITE</t>
  </si>
  <si>
    <t>PROFESSO ALPHA CHEWABLE - VIT C | Vitamin C.  NUTRILITE  ]</t>
  </si>
  <si>
    <t>SELENIUM | Mineral.  NUTRILITE  ]</t>
  </si>
  <si>
    <t>VITAMIN C PLUS | Vitamin C.  NUTRILITE  ]</t>
  </si>
  <si>
    <t>SAW PALMETTO + NETTLES | NUTRILITE</t>
  </si>
  <si>
    <t>GARLIC + LICORICE | NUTRILITE~ beneficial and neutral for all b. types</t>
  </si>
  <si>
    <t>SIBERIAN GINSENG + GINKO BILOBA | NUTRILITE  ] ~ BTA: beneficial, BTB: beneficial, BT-AB: beneficial, hgdie</t>
  </si>
  <si>
    <t>FE-NATE | Iron, Mineral.  NUTRILITE  ]</t>
  </si>
  <si>
    <t>NATURAL SOURCE BETA CAROTENE | Convertible to Vitamin A.  NUTRILITE  ]</t>
  </si>
  <si>
    <t>BILBERRY WITH LUTEIN | NUTRILITE</t>
  </si>
  <si>
    <t>CALCIUM MAGNESIUM WITH TRACE MINERAL | NUTRILITE</t>
  </si>
  <si>
    <t>PRIMROSE PLUS | NUTRILITE</t>
  </si>
  <si>
    <t>BONES OF HANDS | sarcode  $  ]</t>
  </si>
  <si>
    <t>BONES IN GENERAL | sarcode  $  ]</t>
  </si>
  <si>
    <t>BONES OF FOOT | sarcode  $  ]</t>
  </si>
  <si>
    <t>BONES OF LUMBAR SPINE | sarcode $ ]</t>
  </si>
  <si>
    <t>BONES OF CERVICAL SPINE | sarcode  $  ]</t>
  </si>
  <si>
    <t>BONES OF THORACIC SPINE | sarcode  $  ]</t>
  </si>
  <si>
    <t>BONES OF SACRAL SPINE | sarcode  $  ]</t>
  </si>
  <si>
    <t>BONES OF SKULL | sarcode  $  ]</t>
  </si>
  <si>
    <t>BONES OF JAW | sarcode  $  ]</t>
  </si>
  <si>
    <t>BONES OF RIB CAGE | sarcode  $  ]</t>
  </si>
  <si>
    <t>BONES OF SHOULDER CARRIAGE | sarcode  $  ]</t>
  </si>
  <si>
    <t>BONES OF HIP AND PELVIC GIRDLE | sarcode  $  ]</t>
  </si>
  <si>
    <t>BONES OF UPPER ARM - HUMERUS | sarcode  $  ]</t>
  </si>
  <si>
    <t>BONES OF LOWER ARM - RADIUS, ULNA | sarcode  $  ]</t>
  </si>
  <si>
    <t>BONES OF WRIST | sarcode  $  ]</t>
  </si>
  <si>
    <t>BONES OF ANKLE | sarcode  $  ]</t>
  </si>
  <si>
    <t>BONES OF UPPER LEG - FEMUR, HIP JOINT HEAD | sarcode  $  ]</t>
  </si>
  <si>
    <t>BONES OF LOWER LEG - TIBIA, FIBIA, PETULLA | sarcode  $  ]</t>
  </si>
  <si>
    <t>FOOD INTAKE | Ids a problem with food intake. sarcode~ digestion</t>
  </si>
  <si>
    <t>ORAL | Ids a problem with the dentation of the patient. sarcode, dental disease?~</t>
  </si>
  <si>
    <t>STOMACH | Ids problem with the stomach. sarcode~ digestion</t>
  </si>
  <si>
    <t>SMALL INTESTINE | Ids problem with the small intestine (bowel, colon). sarcode  ]~ digestion</t>
  </si>
  <si>
    <t>ILEO CECAL VALVE | Ids disturbance in valve (bowel, colon intestine). sarcode  ]~ digestion</t>
  </si>
  <si>
    <t>LARGE INTESTINE | (bowel, colon, intestine)  sarcode  ]~ digestion</t>
  </si>
  <si>
    <t>LIVER | Ids disease. sarcode~ digestion</t>
  </si>
  <si>
    <t>AUTONOMIC (PARASYMPATHETIC) NERVAL SYSTEM | sarcode  $ ]</t>
  </si>
  <si>
    <t>PANCREAS | sarcode~</t>
  </si>
  <si>
    <t>Synthetic Drug Unknown or Unspecified  (not in our data bank)</t>
  </si>
  <si>
    <t>Synthetic Chemical Toxin Unknown or Unspecified   (not in our data bank)</t>
  </si>
  <si>
    <t>Beta Carotene | 15 mg .  Convertible to Vitamin A.  SHRC KABR  ]</t>
  </si>
  <si>
    <t>Betaine HCL | 350 mg SHRC KABR ] ~for b. type A:  BTA: avoid, consider using lemon water instead of betaine for stimulating necessary stomach digestive acid.</t>
  </si>
  <si>
    <t>Biotin | 1 mg Vitamin H.  SHRC KABR  ]</t>
  </si>
  <si>
    <t>Calcium D-Glucarate | 500 mg Thorne KABR  ]</t>
  </si>
  <si>
    <t>I am responsible</t>
  </si>
  <si>
    <t>JIAOGULAN - Gypenosides | Chinese herbal formula, boosts immune response and unblocks emotional release. \</t>
  </si>
  <si>
    <t>AN SHEN BU XIN WAN - Sooth well | Chinese herbal formula, relaxes tension and unblocks stiffled emotional fusion. \</t>
  </si>
  <si>
    <t>XIAO YAO WAN - Relax formula | Chinese herbal formula, promotes relaxed digestion and unblocks emotional release. \</t>
  </si>
  <si>
    <t>LONG DAN XIE GAN WAN | Chinese herbal formula, tonifies liver &amp; gallbladder and unblocks feelings of rejection blocking health. ] \</t>
  </si>
  <si>
    <t>ASHWAGANDHA - Whithania Somnifera | Ayurvedic tonic her, restorative for fatigue, boosts sexually energy, brings serenity. \</t>
  </si>
  <si>
    <t>SHILAJIT | Ayurvedic herb, yin restorative for when yang would be too overpowering, for promoting emotional serenity. \</t>
  </si>
  <si>
    <t>TRIPHALA | Ayurvedic herbal formula, balances all three doshas, unblocks feelings of rejection blocking health. \</t>
  </si>
  <si>
    <t>PHYLLANTUS AMARUS | Ayurvedic liver tonic herb, protects and regenerates the liver, for the emotion of skepticism. \</t>
  </si>
  <si>
    <t>NELSON NERVE TONIC | For any nervous irritation and inflammation. \ Ayurvedic</t>
  </si>
  <si>
    <t>ADRENAL PEPTIDE - E  OPIOID PEPTIDE | Ids adrenal concern, for emotional repression. \</t>
  </si>
  <si>
    <t>ORGANIC GERMANIUM (BIS - CARBOXYETHYL GERMANIUM SESQUIOXIDE) | Nutritional supplement, protects genetic information from attack. \</t>
  </si>
  <si>
    <t>NELSON LIVER TONIC | Herbal blend of tibetian and Ayurvedic herbs for liver detox and strengthening. \</t>
  </si>
  <si>
    <t>YANG XUE AN SHEN PAIN | Relives mental strain, for the anal retentive, for friendship betrayal. \</t>
  </si>
  <si>
    <t>ZHENG DA BU YIN WAN | Nourishes yin, clears heat, cold sweats, hot flashes. \</t>
  </si>
  <si>
    <t>DANG GUI TABLET | Nourishes blood, regulates menstruation, dysmenorrhea. \</t>
  </si>
  <si>
    <t>RAW TIAN QI PAIN | Chest pains, activates blood circulation, eliminates blood stasis. \</t>
  </si>
  <si>
    <t>LIU WEI DI HUANG WAN | Enriches the ying and nourishes the kidney. \</t>
  </si>
  <si>
    <t>QI JU DI HUANG WAN | All conditions of kidney and liver yin deficiency. \</t>
  </si>
  <si>
    <t>JIAN PI WAN | Strengthens spleen, reduces food stagnation, for the anal retentive. \</t>
  </si>
  <si>
    <t>JIN GUI SHEN QI WAN | Warms and tonifies the kidney yang, opens the spirit to insight. \</t>
  </si>
  <si>
    <t>XIAN SHA YAN WEI WAN | Strengthens and harmonizes the spleen and stomach. \</t>
  </si>
  <si>
    <t>SHI QUAN DA BU WAN | Nourishes blood and benefits the middle. \</t>
  </si>
  <si>
    <t>MING MU DI HUANG WAN | Improves vision due to liver and kidney deficiencies. \</t>
  </si>
  <si>
    <t>BU ZHONG YI QI WAN | Deficiency of spleen/stomach, shortness of breath (lung), weakness. \  ]</t>
  </si>
  <si>
    <t>BU SHEN QIANG SHEN PAIN | Nourishes kidney and enhances health. \ Ayurvedic</t>
  </si>
  <si>
    <t>FU FANG GONG YING PAIN | Relief from common colds, unblocks stiffled emotional fusion. \</t>
  </si>
  <si>
    <t>LONG DAN XIE GAN WAN | Clears liver heat, sthenic fire in the liver and gallbladder.  ]  \</t>
  </si>
  <si>
    <t>ZUO GUI WAN | Nourishes the yin and enriches the kidney, reduces spiritual fear of embarrassment. \</t>
  </si>
  <si>
    <t>YOU GUI WAN | Warms and tonifies the kidney yang, opens the spirit to insight. \</t>
  </si>
  <si>
    <t>BAO HE WAN | Promotes digestion, regulates stomach, for the anal retentive. \</t>
  </si>
  <si>
    <t>SHOU WU TABLET | Enriches liver, kidney marrow, sperm strength, reduces spiritual fear of embarrassment. \</t>
  </si>
  <si>
    <t>FU FANG CHUAN XIN LIAN TABLET | Clears heat and toxins, cools the bladder, relief from common colds. \</t>
  </si>
  <si>
    <t>HUANG LIAN SHANG QING PAIN | Constipation, clears heat from intestines, headaches and toothaches. \</t>
  </si>
  <si>
    <t>PE MIN KAN WAN | Hay fever, unblocks feelings of rejection blocking health. \</t>
  </si>
  <si>
    <t>PING CHUAN PILL | Chronic bronchitis, coughing and shortness of breath (lung). \ Ayurvedic  ]</t>
  </si>
  <si>
    <t>SHI DU QING JIAO NANG | Nourishes blood, expels toxic materials, stop itching. \</t>
  </si>
  <si>
    <t>WU JI BAI FENG WAN | Nourishes blood, stops eucorrhea, irregular menstruation. \</t>
  </si>
  <si>
    <t>YUAN HU ZHI TONG PAIN (Corydalis Pills) | Pain relief, for the emotion of skepticism. \</t>
  </si>
  <si>
    <t>TIAN MA QU FENG BU PAIN   Deficiency in liver and kidney\, for the anal retentive   Ayurvedic</t>
  </si>
  <si>
    <t>CORDYCEPS EXTRACT CAPSULES | Antiarrythmias, promotes metabolism, strengthens immunity. \</t>
  </si>
  <si>
    <t>JIAN NAO LING | Tranquilizes the spirit, for nervous breakdown, opens the spirit to insight. \</t>
  </si>
  <si>
    <t>SHAN HUANG PAIN | Relieves inflammation and fever, removes heat, reduces spiritual fear of embarrassment. \</t>
  </si>
  <si>
    <t>FU ZI LI ZHONG PAIN | Warms the middle burner, strengthens the spleen. \</t>
  </si>
  <si>
    <t>FU FANG DAN SHEN PAIN | Activates blood circulation, resolves blood stasis. \</t>
  </si>
  <si>
    <t>XIAO ER QIN GRE JIE DU KOU FU YE | Clears heat evil, detoxifying, influenza, sore throat. \</t>
  </si>
  <si>
    <t>RABDOSIA RUBESCENS TABLET | Acute, chronic tonsillitis, pharyngitis, laryngitis, stomatitis. \</t>
  </si>
  <si>
    <t>YI SHOU TIAO ZHI PAIN | Reduces cholesterol in the serum, unblocks stiffled emotional fusion. \</t>
  </si>
  <si>
    <t>YIN HUANG KOU FU YE | Clears heat evil, detoxifying, acute tonsillitis, sore throat. \</t>
  </si>
  <si>
    <t>BEAUTY XI SHI | Obesity, weight loss, unblocks emotional release. \</t>
  </si>
  <si>
    <t>SHUANG HUANG LIAN KOU FU YE | Pneumonia, respiratory tract infection (lung), pharyngitis, tonsillitis. @ ^ \  ]</t>
  </si>
  <si>
    <t>GUAN XIN SU HE XIANG WAN | Warms and opens orfices, promotes movement of qi. \</t>
  </si>
  <si>
    <t>DAN GUI WAN | Nourishes blood, regulates menstruation, emotional struggle with self. \</t>
  </si>
  <si>
    <t>XIAO YAO WAN (concentrate) | Nourishes the blood, unblocks feelings of rejection blocking health. \ ]</t>
  </si>
  <si>
    <t>XIANG SHA LIU JUN WAN | Tonifies qi, invigorates the spleen, indigestion, poor appetite, diarrhea (colon, bowel, intestine). \  ]</t>
  </si>
  <si>
    <t>GUI PI WAN | Tonifies qi, invigorates the spleen, nourishes blood, weak heart, nadai. \</t>
  </si>
  <si>
    <t>ZHI BAI DI HUANG WAN | Nourishes yin, fever, night sweats, dry mouth, sore throat, tinnitus (ear). \  ]</t>
  </si>
  <si>
    <t>FU FANG QING DAI WAN | Psoriasis (skin), unblocks feelings of rejection blocking health. \  ]</t>
  </si>
  <si>
    <t>ACANTHOPANAX | Wu jia pi, expels wind downward, liver and kidney meridians. \  ]</t>
  </si>
  <si>
    <t>AGASTACHE RUGOSA | Huo xiang, corrects wind in bowel (colon, intestine), for the anal retentive. \ ]</t>
  </si>
  <si>
    <t>AMOMUM VILLOSUM | Sha ren, tonifies stomach, circulates vital energy, emotional struggle with self. \</t>
  </si>
  <si>
    <t>ANDROGRAPHIS PANICULATA - Chuan xin lian | Clears heat, for emotional repression. \ ]</t>
  </si>
  <si>
    <t>APRICOT SEED - Xing ren | Detoxifier, purative, for cough, dyspnea (difficult respiration, lung), dry stools. \ ] ~ onco</t>
  </si>
  <si>
    <t>AQUILARIA - Chen xiang | Abdomen distension pain, for the anal retentive (bowel, colon, intestine). \ Ayurvedic  ]</t>
  </si>
  <si>
    <t>ARECA SEED - Bing lang | Kills parasites, unblocks feelings of rejection blocking health. \  * ]</t>
  </si>
  <si>
    <t>ARISTOLOCHIA - Ma dou ling | Clears heat and phlegm, especial for dyspnea (difficult respiration, lung). \ ]</t>
  </si>
  <si>
    <t>ASARUM - Xi xin | Expells cold and induces perspiration (skin), opens the spirit to insight. \ ]</t>
  </si>
  <si>
    <t>ASTER - Zi wan | Eliminates phlegm and cough (lung), unblocks emotional release. \ Ayurvedic  ]</t>
  </si>
  <si>
    <t>ASTRAGALUS SEED - Sha yuan zi | Secures essences and benefits Yang. \ Ayurvedic</t>
  </si>
  <si>
    <t>BENINCASSA - Dong gua zi | Clears heat, phlegm (lung), pus, unblocks emotional release. \ ]</t>
  </si>
  <si>
    <t>BIOTA - Bai zi ren | Relaxes the bowels (colon, intestine), tranquilizes the mind, for emotional repression. \  ]</t>
  </si>
  <si>
    <t>BORNEOL - Bing Pian | Clear Head, improves visual acuity (eye), for emotional repression. \  ]</t>
  </si>
  <si>
    <t>BROUSSONETIA - Chu shi zi | Unblocks stiffled emotional fusion. \</t>
  </si>
  <si>
    <t>BUDDHA GRASS | For consciousness stimulation, for the anal retentive. \</t>
  </si>
  <si>
    <t>CAPILLARIS - Yin chen hao | Detoxifier purative, for liver, gallbladder, calms emotion and mood.  \  ]</t>
  </si>
  <si>
    <t>CARTHAMUS - Hong hua | Invigorates the blood and eliminates blood stasis. \</t>
  </si>
  <si>
    <t>CATECHU - Ercha | Clears lung phlegm, stops bleeding, heals oral (mouth, gums) sores. \  ]</t>
  </si>
  <si>
    <t>CHICKEN GIZZARD MEMBRANE - Ji nei jin | Tonifies stomach to improve digestion. \  ]</t>
  </si>
  <si>
    <t>CRYSANTHEMUM MORIFOLIUM - Ju hua | Clears heat and toxins, expels wind from lung and liver. \  ]</t>
  </si>
  <si>
    <t>CIBOTIUM - Gou ji | Strengthens bone and muscles, for the emotion of skepticism. \  ]</t>
  </si>
  <si>
    <t>CISTANCHI - Rou cong rong | Supplement essence, unblocks emotional release. \</t>
  </si>
  <si>
    <t>CITRUS AURANTIUM - Zhi shi | Disperse stagnant liver energy, eliminates phlegm (lung). \  ]</t>
  </si>
  <si>
    <t>CITRUS PEEL - Chen pi | Detoxifier, invigorates the spleen energy, reduces spiritual fear of embarrassment. \  ]</t>
  </si>
  <si>
    <t>CITRUS RETICULATA - Qing pi | Detoxifier, disperses stagnant liver energy. \</t>
  </si>
  <si>
    <t>CNIDIUM FRUIT - She chuang zi | Kidney Yang tonic for impotence, sterility in men. \  ]</t>
  </si>
  <si>
    <t>COPTIS CHINESIS - Huang lian | Clears heat, purges fire and drains dampness. \  ]</t>
  </si>
  <si>
    <t>CORDYCEPS - Dong chong xia cao | Invigorates lung, strengthens immune system response. \ ]</t>
  </si>
  <si>
    <t>CORYDALIS - Yan hu suo | Invigorates blood, stops pain, for the emotion of skepticism. \ ]</t>
  </si>
  <si>
    <t>CUSCUTA (DODDER SEED) - Tu si zi | Tonifies kidney, kidney yin tonic, compensates for jing lost through sexual excesses. \</t>
  </si>
  <si>
    <t>CYATHULA - Chuan niu xi | Used for wind, pain in lower back, for the anal retentive. \ $  ]</t>
  </si>
  <si>
    <t>CYPERUS ROTUNDUS - Xiang fu | Liver and spleen disharmony, hypochondriac pain. \  ]</t>
  </si>
  <si>
    <t>DIANTHUS - Qu mai | Used for urinary stone-heat type (kidney, bladder, ureters urethra), unblocks emotional release. \  ]</t>
  </si>
  <si>
    <t>DIPSACI - Xu duan | Invigorates liver and kidney, strengthens bones and muscle. \  ]</t>
  </si>
  <si>
    <t>DOLICHOS - Bai bian dou | Clears away summer heat, strengthens spleen. \</t>
  </si>
  <si>
    <t>DRAGON'S BLOOD - Xue jie | Dispels blood stress and reduces pain, emotional struggle with self. \  ]</t>
  </si>
  <si>
    <t>ECLIPTA - Han lian cao | Tonifics yin of liver and kidney, cools blood, stops bleeding, calms emotion. \ ]</t>
  </si>
  <si>
    <t>FRUCTUS AKEBIA - Ba yue zha | For liver and stomach harmony, for karma fixation. \  ]</t>
  </si>
  <si>
    <t>EPHEDRA - Ma huang | Like adrenalin stimulant, releases wind-cold exterior conditions. \</t>
  </si>
  <si>
    <t>EPIMEDIUM - Yin yang huo | Tonifies kidney yang, horny goat weed, unblocks expression of vital energies. \</t>
  </si>
  <si>
    <t>EUCOMMIA BARK - Du zhong | Tonifies liver yang and liver energy, heightens exuberance and joy of life (joie di vivre). \ ]</t>
  </si>
  <si>
    <t>EURYALE SEED - Qian shi | Stops diarrhea (bowel, colon, intestine), restrains essence, for karma fixation. \  ]</t>
  </si>
  <si>
    <t>EVODIA - Wu zhu yu | Warms middle warmer especially for cold in liver meridian - Shan Syndrome. \</t>
  </si>
  <si>
    <t>FLEECE FLOWER STEM - Je jiao teng | Yin  and blood deficiency related to liver and kidney. \  ]</t>
  </si>
  <si>
    <t>FRANKINCENSE - Ru xiang | Detoxifier purative, invigorates the blood, reduces swelling and pain, destroys viruses. \ #  ]</t>
  </si>
  <si>
    <t>FRITILLARIA CIRRHOSA BULB - Chuan bei mu | For cough (lung) due to cold exposure or air conditioning. \  ]</t>
  </si>
  <si>
    <t>GASTRODIA - Tian ma | Calms liver, extinguishes wind, controls spasm and tremors. \  ]</t>
  </si>
  <si>
    <t>GLEHNIA ROOT - Bei sha shen | Stops cough, moistens lung, nourishes stomach. \</t>
  </si>
  <si>
    <t>GYPSUM - Shi gao | Clears heat and fire, high fever, profuse sweating, unblocks emotional release. \  ]</t>
  </si>
  <si>
    <t>HOELEN - Fu shen | Calms the spirit, known as poria cocos, for karma fixation. \</t>
  </si>
  <si>
    <t>HU ZHANG - Hu chang | For damp heat, unblocks feelings of rejection blocking health. \</t>
  </si>
  <si>
    <t>ISATIS - Ban lan gen | Epidemic disorders, mumps (parotid gland), for the emotion of skepticism. \ #  ]</t>
  </si>
  <si>
    <t>ISATIS LEAF - Da qing ye | High fever, thirst, restlessness, skin eruption. \</t>
  </si>
  <si>
    <t>JUJUBE DATES - Da zao | Detoxifier purative, invigorates spleen and stomach, calms the mind. \ ]</t>
  </si>
  <si>
    <t>LARGE LEAF GENTIAN ROOT - Qin jiao | Arthralgia (joint pain) due to wind, damp, heat. \ ]</t>
  </si>
  <si>
    <t>LILY BULB - Bai he | Dry cough, moistens lung, clears away heart fire, calms emotion. \</t>
  </si>
  <si>
    <t>LINDERA - Wu yao | Activate vital energy circulation, for the anal retentive. \</t>
  </si>
  <si>
    <t>LIQUIDAMBAR - Lu lu tong | Opens middle warmer, moves qi and blood, emotional struggle with self. \  ]</t>
  </si>
  <si>
    <t>LONGAN ARIL  - Long yan ru | Tonifies heart and spleen, nourishes blood, calms spirit. \  ]</t>
  </si>
  <si>
    <t>LONICERA - Jin yin hua | Hot painful, swelling, breast, eyes, for emotional repression. \</t>
  </si>
  <si>
    <t>LORANTHUS - Sang ji sheng | Tonifies liver and kidney, strengthens sinews. \  ]</t>
  </si>
  <si>
    <t>LOTUS SEED - Lian zi | Tonifies spleen, stops chronic diarhea (bowel, colon, intestine), for emotional repression. \  ]</t>
  </si>
  <si>
    <t>LYCHIMACHIA - Jin qian cao | Eliminates dampness and jaundice (liver), emotional struggle with self. \  ]</t>
  </si>
  <si>
    <t>MAGNOLIA BARK - Hou po | Activates circulation of vital energy, tonifies liver, helps with repressed anger. \</t>
  </si>
  <si>
    <t>MALT - Mai ya | Strengthens stomach and digestion, unblocks stiffled emotional fusion. \  ]</t>
  </si>
  <si>
    <t>MEDICATED LEAVEN - Shen qu | Massa fermentata, digestive aid for weakness. \</t>
  </si>
  <si>
    <t>MELIA - Chuan lian zi | Kills parasites, activates energy to reduce pain, kills fungus. \ * ^  ]</t>
  </si>
  <si>
    <t>MILLETTIA STEM - Ji xue teng | Moves and tonifies the blood, unblocks stiffled emotional fusion. \</t>
  </si>
  <si>
    <t>MORINDA - Ba ji tian | Kidney yang tonic, especial for impotence, infertility, calms emotion. \</t>
  </si>
  <si>
    <t>MOUTAN PEONY BARK - Mu dan pi | Clears ying level, heat and blood, unblocks emotional release. \  ]</t>
  </si>
  <si>
    <t>MULBERRY BARK - Sang bai pi | Dispels wind, unblocks channels, benefits the joints. \ ~ BTO: beneficial.</t>
  </si>
  <si>
    <t>MUME - Wu mei | Astringes lung qi to stop cough, binds up bowel, colon, intestines (diarrhea). \  ]</t>
  </si>
  <si>
    <t>MYROBALLAN - He zi | Astringes bowel, colon, intestines (diarrhea), unblocks emotional release. \  ]</t>
  </si>
  <si>
    <t>NOTOPTERYGIUM - Qiang huo | Expels cold and induces sweating, perspiration (common cold). \  ]</t>
  </si>
  <si>
    <t>OYSTER SHELL - Mu li | Calms the liver, benefits yin and suppresses overactive yang, unblocks stiffled emotional fusion. \  ]</t>
  </si>
  <si>
    <t>PANAX QUINQUEFOLIUM - AMERICAN GINSENG - Xi yang shen | Tonifies qi fluid and yin. \ ] ~ BTA: beneficial, BTB: beneficial, BT-AB: beneficial, neutral for O.</t>
  </si>
  <si>
    <t>PATRINA - Bai xian cao | Expels wind dampness from meridians, unblocks emotional release. \</t>
  </si>
  <si>
    <t>PEACH SEED - Tao ren | Invigorates blood circulation, moistens bowel, colon, intestine, calms emotion. \  ]</t>
  </si>
  <si>
    <t>PLANTAGO SEED - Che qian zi | Clears heat, diuretic (kidney, bladder, ureters, urethra), eye disorders (conjunctivitis), for emotional repression. \ ]</t>
  </si>
  <si>
    <t>PLASTRUM TESTUDINUS - Gui ban | Nourishes yin, suppresses excessive yang, benefits kidney and bones. \</t>
  </si>
  <si>
    <t>PLATYCODON GRANDIFLORUM - Jie geng | Treats perverse lung energy, eliminates phlegm. \</t>
  </si>
  <si>
    <t>POLYPORUS ZHU LING | Diuretic (kidney, bladder, ureters, urethra), clears heat and dampness, cools blood, for emotional repression. \  ]</t>
  </si>
  <si>
    <t>POLYPORUS ZHU LING | Diuretic (kidney, bladder, ureters, urethra), clears lower warmer dampness, for karma fixation. \  ]</t>
  </si>
  <si>
    <t>PRUNELLA - Xia ku cao | Clears liver fire (headache), eye disorders (conjunctivitis), photophobia, calms emotion. \ ]</t>
  </si>
  <si>
    <t>PSEUDO STELLARIA - Tai zi shen | Tonifies spleen, Qi fatigue, for karma fixation. \</t>
  </si>
  <si>
    <t>PSORALEA - Bu gu zhi | Tonifies kidney, yang-cold aversion, unblocks stiffled emotional fusion. \</t>
  </si>
  <si>
    <t>PUERARIA - Ge gen | Lifts yang, promotes body fluids, unblocks emotional release. \</t>
  </si>
  <si>
    <t>QUISQUALIS INDICA - Shi jun zi | Kills parasites (round worms), tonifies spleen. \  *  ]</t>
  </si>
  <si>
    <t>RASPBERRY FRUIT - Fu pen zi | Benefits kidney essence, promotes visual (eye) acuity, calms emotion. \  ]</t>
  </si>
  <si>
    <t>RED PEONY - Chi shao yao | Clear heat, cools blood and circulates it, for friendship betrayal. \  ]</t>
  </si>
  <si>
    <t>RHUBARB-Da huang|Purges heat and toxins purifies blood,for constipation (bowel, colon, intestine),bile (liver) production,for anal retentive.\ ]~BTO: avoid, BTA: avoid, BTB: avoid, BT-AB avoid for all</t>
  </si>
  <si>
    <t>ROSA LAEVIGATA - Jin ying zi | Relieves nocturnal emission (involuntary discharge of semen) and leucorrhagia. \</t>
  </si>
  <si>
    <t>SALVIA ROOT - Dan shen | Promotes blood circulation especially around the chest and heart. \  ]</t>
  </si>
  <si>
    <t>SANDALWOOD - Tan xiang | Promotes movement of qi, calms, relieves pain, coronary heart disease. \</t>
  </si>
  <si>
    <t>SARGASSUM PALLIDUM - Hai zao | Eliminates phlegm (lung), soften lumps, lowers blood pressure. \  ]</t>
  </si>
  <si>
    <t>SAUSSUREA - Mu xiang | For stagnated liver energy, emotion of skepticism. \</t>
  </si>
  <si>
    <t>SEMEN ZIZYPHUS JUJUBA SEED - Suan zao ren | Nourishes heart and liver, tranquilizes mind. \  ]</t>
  </si>
  <si>
    <t>SILER - Fang feng | Expels wind, induces sweating (common cold), for emotional repression. \</t>
  </si>
  <si>
    <t>SPARGANEUM - San leng | Activates energy and blood circulation, calms emotion. \  ]</t>
  </si>
  <si>
    <t>STEPHANIA - Guang fang ji | Expels wind dampness for diffuse aches and pain. \</t>
  </si>
  <si>
    <t>STRAW WEED - Gao ben | For common cold, emotion of skepticism. \</t>
  </si>
  <si>
    <t>TANGERINE PEEL - Ju hong | Tonifies digestion, diaphoretic (induces sweating, profuse perspiration), this is the darkest part of the peel used for vomiting and belching. \  ]</t>
  </si>
  <si>
    <t>TANG KUEI TAILS - Dang gui wei | Angelica tail is best for invigorating blood movement. \</t>
  </si>
  <si>
    <t>TARAXICUM MONGOLICUM - Pu gong ying | Clears fire toxicity, reduces abscess. \</t>
  </si>
  <si>
    <t>TETRA PANAX - Tong cao | Clears heat, promotes urination (kidney, bladder, ureter, urethra), emotional struggle with self. \  ]</t>
  </si>
  <si>
    <t>TIENCHI PSEUDOGINSENG - San qi | Stops bleeding, for emotional repression. \</t>
  </si>
  <si>
    <t>TORTOISE SHELL - Bie jia | Nourishes yin and anchors yang, for karma fixation. \  ]</t>
  </si>
  <si>
    <t>TREMELLA - Bai mu er | Nourishes stomach yin and moistens lung, for friendship betrayal. \  ]</t>
  </si>
  <si>
    <t>UNCARIA - Gou teng | Extinguishes wind and alleviates spasms, for karma fixation. \  ]</t>
  </si>
  <si>
    <t>VACCARIA - Wang bu liu xing | Promotes blood movement in the upper body. \</t>
  </si>
  <si>
    <t>VIETNAMESE CINNAMON - Ruo gui | Detoxifier purative, worms, strengthens kidney yang.* ]~(ALR) BTO: avoid, in many parasite formulas, do individual reaction for BTO's, diabetes, blood sugar regulation.</t>
  </si>
  <si>
    <t>VITEX - Man jing zi | Clears heat, disperses wind, for the anal retentive. \</t>
  </si>
  <si>
    <t>XANTHIUM - Cang er zi | Opens the nasal passages especially frontal sinus, calms emotion. \  ]</t>
  </si>
  <si>
    <t>ZEDORIA - E zhu | Detoxifier purative, for the anal retentive, for karma fixation. \</t>
  </si>
  <si>
    <t>BROCCOLI(FE)4473 | Stabilizes the body and soul, the person won't close down~ stress hgdse hgdso</t>
  </si>
  <si>
    <t>CAULIFLOWER(FE)4474 | Stabilizes and balances the child during the birth process~hgd1</t>
  </si>
  <si>
    <t>CELERY(FE)4475 | Restores balance of immune system during stress or bacterial infections~ @  ]</t>
  </si>
  <si>
    <t>CHIVES(FE)4476 | Reestablishes the power one has when the internal female/male dynamics are balanced~hgd4 masculine feminine</t>
  </si>
  <si>
    <t>COMFREY(FE)4477 | Repairs higher vibrational soul damage occurred in present or past lifetime~hgdse hgdso hgdsr</t>
  </si>
  <si>
    <t>CORN(FE)4478 | Stabilization during spiritual expansion, for friendship betrayal~hgdse</t>
  </si>
  <si>
    <t>CUCUMBER(FE)4479 | Rebalancing during depression, vital reattachment to life~ hgdc</t>
  </si>
  <si>
    <t>DILL(FE)4480 | Assists individual in reclaiming power balance one has released to others~hgdre hgdsr hgd5</t>
  </si>
  <si>
    <t>NASTURTIUM(FE)4481 | Restores vital physical life energy during intense mental focus~ hgdie</t>
  </si>
  <si>
    <t>OKRA(FE)4482 | Restores ability to see the positive in one's life and environment~ hgdc</t>
  </si>
  <si>
    <t>SALVIA(FE)4483 | Restores emotional stability during times of extreme stress~</t>
  </si>
  <si>
    <t>SNAP PEA(FE)4484 | Rebalances adult or child after a nightmare, emotional struggle with self~sleep, insomnia</t>
  </si>
  <si>
    <t>SUMMER SQUASH(FE)4485 | Restores courage to the one who experiences fear when faced with daily routine~phobia</t>
  </si>
  <si>
    <t>SWEET BELL PEPER(FE)4486 | Stabilizes body and soul balance during times of stress~ hgdse hgdso hgdsr</t>
  </si>
  <si>
    <t>TOMATO(FE)4487 | Cleansing the body from infection or disease.  @ # ^ * ]~aura</t>
  </si>
  <si>
    <t>YELLOW YARROW(FE)4488 | Emotional protection during vulnerable times, assists the integration process~hgdie</t>
  </si>
  <si>
    <t>ZINNIA(FE)4489 | Reconnects one to the child within, restores playfulness, sense of healthy priorities~ hgdc</t>
  </si>
  <si>
    <t>ZUCCHINI(FE)4490 | Helps restore physical strength during convalescence~</t>
  </si>
  <si>
    <t>ALLSPICE (FE)4491 | Promotes memory.~BTB: avoid, BT-AB: avoid, neutral for other b. types, hgdie</t>
  </si>
  <si>
    <t>ALMOND (FE)4492| Maturation /  rejuvenation. ~hgdc hgdse hgdie</t>
  </si>
  <si>
    <t>ALLYSSUM-SWEET (FE)4493| Christ-self, enhances spirituality, ~hgdse hgdso</t>
  </si>
  <si>
    <t>ALOE VERA (FE)4494 | Personal survival.~hgd1 hgd2 hgdt</t>
  </si>
  <si>
    <t>AMARANTHUS - RED (FE)4495 | Immune system.~</t>
  </si>
  <si>
    <t>AMARYLLIS (FE)4496 | 7th Chakra - Crown.  ]~hgdse hgd1</t>
  </si>
  <si>
    <t>ANGELICA (FE)4497 | Urban stress.~</t>
  </si>
  <si>
    <t>ANGEL'S TRUMPET (FE)4498 | Stimulates visions.~ 6th chakra, 3rd eye+ 7th chakra, crown hgdse</t>
  </si>
  <si>
    <t>APRICOT (FE)4499| Gaiety and lightness.  ]~hgdse</t>
  </si>
  <si>
    <t>BANANA (FE)4500 | Male sexuality~masculine, though feminine female may need as well,~hgdsr hgd4 hgd5 hgdre</t>
  </si>
  <si>
    <t>BEECH (FE)4501 | Greater acceptance~hgdse hgdc</t>
  </si>
  <si>
    <t>BIRCH - FEMALE (FE)4502 | Interpersonal relationships~hgdre feminine hgd5 hgd1 hgdsr</t>
  </si>
  <si>
    <t>BIRCH - MALE (FE)4503 | Interpersonal relationships~hgdre masculine hgd5 hgd1 hgdsr</t>
  </si>
  <si>
    <t>BIRD OF PARADISE(FE)4504 | Freedom hgdc hgdie hgdse hgdc</t>
  </si>
  <si>
    <t>BLACK - EYED SUSAN(FE)4505 | Improves self-esteem~hgd1 hgd2 hgdc</t>
  </si>
  <si>
    <t>BLEEDING HEART (FE)4506 | Peace and harmony.  ] hsoc hgdse hgdso</t>
  </si>
  <si>
    <t>BO TREE(FE)4507 | Stimulates kundalini~held in base root chakra, uncoils in a snake action to crown, be careful, hgdse</t>
  </si>
  <si>
    <t>BORAGE (FE)4508 | Calm~ for stress  hgdse</t>
  </si>
  <si>
    <t>CALENDULA (FE)4509 | Inner light~ hgdse hgdc</t>
  </si>
  <si>
    <t>CALIFORNIA BAY LAUREL(FE)4510 | Flexibility and wisdom.</t>
  </si>
  <si>
    <t>CALIFORNIA POPPY(FE)4511 | Psychic, spiritual balance~hgdse hgdso</t>
  </si>
  <si>
    <t>CALLA LILY (FE) 4512 | Forgiveness~hgdc hgdso hgdse</t>
  </si>
  <si>
    <t>CAROB (FE)4513 | Empathy, group interaction~ hgdre</t>
  </si>
  <si>
    <t>CASTILIAN ROSE(FE)4514 | Appropriate use of power~ hgdn hgd2 hgd5 hgdse hgdso</t>
  </si>
  <si>
    <t>CEDAR(FE)4515 | Cleansing, stress~hgdso hgdse</t>
  </si>
  <si>
    <t>CELANDINE (FE)4516 | Communication~hgdie hgdc</t>
  </si>
  <si>
    <t>CENTURY AGAVE(FE)4517 | Wisdom~hsoc, hgdse hgdie</t>
  </si>
  <si>
    <t>CERATO(FE)4518 | Self reliance, reduces spiritual fear of embarrassment~ hgd2, hgdse hgdp</t>
  </si>
  <si>
    <t>CHAMOMILE GERMAN(FE)4519 | Harmony, higher wisdom~hsoc, hgdse, hgdie, hgdre</t>
  </si>
  <si>
    <t>CHAPARRAL (FE)4520 | Visualization~ability to contact spiritual realms, right brain,6th chakra;3rd eye, 7th chakra, crown , hgdse hgdie</t>
  </si>
  <si>
    <t>CHERVIL(FE)4521 | Spiritual identity~ hgd5, hgdc, hgdse</t>
  </si>
  <si>
    <t>CINNAMON(FE)4522 | Emotional expression~ hgdc</t>
  </si>
  <si>
    <t>CLEMATIS(FE)4523 | Enthusiasm, stability~</t>
  </si>
  <si>
    <t>COFFEE(FE)4524 | Decisiveness~hgdie hgdp</t>
  </si>
  <si>
    <t>COMFREY(FE)4525 | Telepathy~hgdie hgdse</t>
  </si>
  <si>
    <t>CORN SWEET(FE)4526 | Urban dwellers~</t>
  </si>
  <si>
    <t>COTTON(FE)4527 | Spiritual inquiry~hgdse</t>
  </si>
  <si>
    <t>CRAB APPLE (FE)4528| Mental cleansing~hgdc hgdie</t>
  </si>
  <si>
    <t>CYCLAMEN(FE)4529 | Channeling~hgdie hgdse</t>
  </si>
  <si>
    <t>DANDELION(FE)4530 | Relaxation, reduces spiritual fear of embarrassment~hgdse</t>
  </si>
  <si>
    <t>DATE PALM(FE)4531 | Relaxation~</t>
  </si>
  <si>
    <t>DATURA SANGUINEA(FE)4532 | Visions~hgdie hgdse right brain, good for 3rd eye and crown</t>
  </si>
  <si>
    <t>DOG ROSE(FE)4533 | Enthusiasm~</t>
  </si>
  <si>
    <t>DOGWOOD(FE)4534 | New abilities~hgdie hgdp</t>
  </si>
  <si>
    <t>ELM(FE)4535 | Strength, confidence~ hgdc</t>
  </si>
  <si>
    <t>EUCALYPTUS(FE)4536| Breath (lung) / grief.  ]~</t>
  </si>
  <si>
    <t>EYEBRIGHT(FE)4537 | Psychic perception~hgdie hgdse, right brain, 3rd eye, crown</t>
  </si>
  <si>
    <t>FIG(FE)4538| Mental clarity, reduces spiritual fear of embarrassment~hgdie hgdse</t>
  </si>
  <si>
    <t>FIREWEED(FE)4539 | Transmuting karma~hgdse hgdso karmic,</t>
  </si>
  <si>
    <t>FLAME OF THE FOREST(FE)4540 | Catalytic breakthrough~ hgd</t>
  </si>
  <si>
    <t>FORGET-ME-NOT(FE)4541 | Dreams, reduces spiritual fear of embarrassment~hgdse  insomnia</t>
  </si>
  <si>
    <t>FUSCHIA(FE)4542 | Childhood issues~hgdc</t>
  </si>
  <si>
    <t>GARDENIA(FE)4543 | Compassion~hgdse</t>
  </si>
  <si>
    <t>GARLIC(FE)4544 | Eases anxiety~</t>
  </si>
  <si>
    <t>GINSENG(FE)4545 | Mental clarity~hgdie</t>
  </si>
  <si>
    <t>GOLDENROD(FE)4546 | Spiritual inspiration~hgdse</t>
  </si>
  <si>
    <t>GOLDENSEAL(FE)4547 | Emotional scars, reduces spiritual fear of embarrassment~hgdse hgdc</t>
  </si>
  <si>
    <t>GRAPEFRUIT(FE)4548 | Mental stress~hgdie</t>
  </si>
  <si>
    <t>GREEN ROSE(FE)4549 | Psychic balance~hgdie hgdse</t>
  </si>
  <si>
    <t>HEATHER(FE)4550 | Self confidence~hgdc</t>
  </si>
  <si>
    <t>HELICONIA(FE)4551 | Inspiration~hgdie hgdse</t>
  </si>
  <si>
    <t>HIBISCUS(FE)4552 | Female sexuality~hgdsr feminine hgd4 hgdre</t>
  </si>
  <si>
    <t>HOLLYHOCK(FE)4553 | Joyful states~good for depression</t>
  </si>
  <si>
    <t>HOPS(FE)4554 | Spiritual growth~hgdse</t>
  </si>
  <si>
    <t>JASMINE(FE)4555 | Permanent atom~</t>
  </si>
  <si>
    <t>JIMSON WEED(FE)4556 | Stimulates dreams~ hgdie hgdse, insomnia, sleep</t>
  </si>
  <si>
    <t>JOJOBA(FE)4557 | Massage therapy~</t>
  </si>
  <si>
    <t>KIDNEY BEAN(FE)4558 | Hidden fears~ hgdc</t>
  </si>
  <si>
    <t xml:space="preserve"> KINNICK - KINNICK(FE)4559 | Ending relationships~ hgdre hgd5</t>
  </si>
  <si>
    <t>KOENIGN VAN DAENMARK(FE)4560 | Left brain, right brain. ]~hgdie</t>
  </si>
  <si>
    <t>LAVENDER(FE)4561 | Alertness~hgdie</t>
  </si>
  <si>
    <t>LEMON(FE)4562 | Mental activity~hgdie</t>
  </si>
  <si>
    <t>LIMA BEAN(FE)4563 | Grounding~</t>
  </si>
  <si>
    <t>LION'S TAIL(FE)4564 | Courage~hsoc 200</t>
  </si>
  <si>
    <t>LIVE FOREVER(FE)4565 | Higher guidance~hgdie hgdse</t>
  </si>
  <si>
    <t>LOTUS(FE)4566 | Emotional harmony spiritual harmony.  ]~ hgdse</t>
  </si>
  <si>
    <t>LUFFA(FE)4567 | Cleansing~hgdse hgdie hgdso, aura</t>
  </si>
  <si>
    <t>MACADAMIA(FE)4568 | Friendship / bonding~hgdre</t>
  </si>
  <si>
    <t>MANGO(FE)4569 | Energizer~</t>
  </si>
  <si>
    <t>MAPLE(FE)4570 | Yin - yang~balance, masculine, feminine, hgd4</t>
  </si>
  <si>
    <t>MILKMAIDS(FE)4571 | Self esteem~hgd2 hgdc hgdsr</t>
  </si>
  <si>
    <t>MORNING GLORY(FE)4572 | Nervousness~ anxiety</t>
  </si>
  <si>
    <t>NECTARINE(FE)4573 | Psycho - spiritual balance~hgdie hgdse</t>
  </si>
  <si>
    <t>NUTMEG(FE)4574 | Past life therapy~ hgdse</t>
  </si>
  <si>
    <t>OAK(FE)4575 | Perseverance~ hgdie hgdp hgd4</t>
  </si>
  <si>
    <t>ONION(FE)4576 | Emotional cleansing~ hgdc, aura,</t>
  </si>
  <si>
    <t>ORANGE(FE)4577 | Psychological counseling~ hgdie</t>
  </si>
  <si>
    <t>ORCHID(FE)4578 | Dream clarification~ hgdie hgdse, sleep,</t>
  </si>
  <si>
    <t>PANSY(FE)4579 | Intuition~ hgdie hgdse,</t>
  </si>
  <si>
    <t>PAPAYA(FE)4580 | Higher self - assimilation~hgdse</t>
  </si>
  <si>
    <t>PASSION FLOWER(FE)4581 | Christ consciousness~hgdie hgdse</t>
  </si>
  <si>
    <t>PEACH(FE)4582 | Universal amplifier~</t>
  </si>
  <si>
    <t>PENNYROYAL(FE)4583 | Psychic protection~hgdse hgdso hgdie</t>
  </si>
  <si>
    <t>PEONY(FE)4584 | Honest communication~ hgdc, hgdre</t>
  </si>
  <si>
    <t>PERILLA(FE)4585 | Hands-on energy~</t>
  </si>
  <si>
    <t>PERIWINKLE(FE)4586 | Higher spiritual concepts~hgdie hgdse</t>
  </si>
  <si>
    <t>PINE - MONTEREY(FE)4587 | Psychic clarity~hgdie hgdse</t>
  </si>
  <si>
    <t>PINEAPPLE(FE)4588 | Chakra amplification~</t>
  </si>
  <si>
    <t>PLUM TREE(FE)4589 | Inspiration, new ideas~hgdie</t>
  </si>
  <si>
    <t>POMEGRANATE(FE)4590 | Nurturing~hgdc</t>
  </si>
  <si>
    <t>POTATO(FE)4591 | Dimensional exploration~hgdse hgdie</t>
  </si>
  <si>
    <t>PURPLE NIGHTSHADE(FE)4592 | Soothing calm~ for stress</t>
  </si>
  <si>
    <t>QUINOA(FE)4593 | Kundalini opening and grounding~root chakra, spine,</t>
  </si>
  <si>
    <t>RASPBERRY(FE)4594 | Self expression~hgdc</t>
  </si>
  <si>
    <t>RED GINGER(FE)4595 | Male / female union.   ]hgdre hgd4 hgd5 feminine masculine</t>
  </si>
  <si>
    <t>REDWOOD(FE)4596 | Decision making~hgdie hgdp</t>
  </si>
  <si>
    <t>ROSA BINKSIAE(FE)4597 | Divine intellect~hgdie hgdse</t>
  </si>
  <si>
    <t>ROSA BEGGERIANA(FE)4598 | Increases intuition~hgdse hgdie</t>
  </si>
  <si>
    <t>ROSA CHINENSIS MUTABILIS(FE)4599 | Creative forces~ creativity, right brain, hgdie hgdse</t>
  </si>
  <si>
    <t>ROSA CORILFOLIA FROEBELII(FE)4600 | Manifestation~hgdp hgdre</t>
  </si>
  <si>
    <t>ROSA CORYMBIFERA(FE)4601 | Calm / peace~good for stress</t>
  </si>
  <si>
    <t>ROSA DAMASCENA VERSICOLOR(FE)4602 | Thought addiction~hgdie, mental stress hgdc</t>
  </si>
  <si>
    <t>ROSA GALLICA OFFICINALIS(FE)4603 | Spiritual rejuvenation~hgdse</t>
  </si>
  <si>
    <t>ROSA HARDII(FE)4604 | Inner joy~</t>
  </si>
  <si>
    <t>ROSA HORRIDA(FE)4605 | Universal love~hgdc hgdse hgdre hgdsr</t>
  </si>
  <si>
    <t>ROSA MACROPHYLLA(FE) | Greater love~hgdc hgdse hgdre hgdsr</t>
  </si>
  <si>
    <t>ROSA SINOWILSONII(FE)4607 | Clairaudience~hgdie hgdse</t>
  </si>
  <si>
    <t xml:space="preserve"> ROSA WEBBIANA(FE)4608 | Earth and angelic attunement.  ]</t>
  </si>
  <si>
    <t>ROSEMARY (FE)4609 | Inner peace~ hgdse</t>
  </si>
  <si>
    <t>SAGUARO (FE)4610 | Self confidence~ hgd4 hgdc</t>
  </si>
  <si>
    <t>SANDALWOOD (FE)4611 | Aroma therapy~          olfactory, amygdala, limbic system</t>
  </si>
  <si>
    <t>SELF HEAL (FE)4612 | Fasting assistance~ weight, appetite</t>
  </si>
  <si>
    <t>SENSITIVE PLANT (FE)4613 | Shyness~</t>
  </si>
  <si>
    <t>SHASTA LILY (FE)4614 | Revelation~ hgdse hgdie</t>
  </si>
  <si>
    <t>SHOOTING STAR (FE)4615 | Astrological awareness~ hgdie hgdse</t>
  </si>
  <si>
    <t>SILVERSWORD (FE)4616 | Spiritual awakening~ hgdse</t>
  </si>
  <si>
    <t>SKULLCAP (FE)4617 | Massage / psychic healing~ hgdse right brain enhancement</t>
  </si>
  <si>
    <t>SNAPDRAGON (FE)4618 | Speech~ good for public speaking, communication, hgdre verbal</t>
  </si>
  <si>
    <t>SOLOMON'S SEAL (FE)4619 | Psychic grace~ hgdse, hgdie, right brain enhancement 6th chakra ;3rd eye, 7th chakra ; crown</t>
  </si>
  <si>
    <t>SQUASH - ZUCCHINI (FE) 4620| Youthfulness~ aging</t>
  </si>
  <si>
    <t>ST. JOHN'S WORT (FE)4621 | Psychotherapy~ hgd</t>
  </si>
  <si>
    <t>STRAWBERRY (FE)4622 | Stimulates visions~ hgdse, psychic, right brain enhancement, creativity 6th chakra; 3rd eye, 7th chakra; crown</t>
  </si>
  <si>
    <t>TANSY (FE)4623 | Insight / understanding~ hgdse hgdie</t>
  </si>
  <si>
    <t>TREE OF LIFE (FE) 4624 | Upliftment~ hgdse depression, chronic fatigue</t>
  </si>
  <si>
    <t>TREE TOBACCO (FE)4625 | Smoke Free~ nicotine, cigarettes, connects with greater properties of tobacco, use to wean off tobacco and gain insight of spiritual energy of tobacco plant, addiction</t>
  </si>
  <si>
    <t>VANILLA (FE) 4626| Balanced weight loss~</t>
  </si>
  <si>
    <t>WAKE ROBBIN (FE)4627 | Charisma~</t>
  </si>
  <si>
    <t>WATERMELON (FE) 4628 | Emotions of pregnancy~ feminine female</t>
  </si>
  <si>
    <t>WINTERGREEN (FE)4629 | Past life therapy~ hgdse</t>
  </si>
  <si>
    <t>WITCH HAZEL (FE) 4630 | Spiritual healing~ hgdse hgdc</t>
  </si>
  <si>
    <t>YARROW WHITE (FE) 4631| Psychic protection~ hgdse hgdso</t>
  </si>
  <si>
    <t>YLANG YLANG (FE)4632 | Earth attunement~ hgdse</t>
  </si>
  <si>
    <t>YUCCA (FE)4633 | Transforms anger~ hsoc 150</t>
  </si>
  <si>
    <t>ZINNIA (FE)4634 | Laughter~</t>
  </si>
  <si>
    <t>AGGRESSION ORCHID(FE)4635 | Releases and transforms energies blocked in the 1st Chakra - Root Base.  ]~hgd1 hgd2</t>
  </si>
  <si>
    <t>AMAZONAS ORCHID (FE)4636| Releases energies blocked in the spine. $  ]~hgdc (emotional complex NEC)</t>
  </si>
  <si>
    <t>ANGEL ORCHID (FE)4637 | It is uplifting and increases physical vibrations.~hgdc hgdsr</t>
  </si>
  <si>
    <t>ANGEL OF PROTECTION ORCHID (FE)4638| Acts as a protective shield.~hgdso hgdse</t>
  </si>
  <si>
    <t>CHANNELING ORCHID (FE)4639 | Helps to communicate with guides in the spiritual world~hgdse</t>
  </si>
  <si>
    <t>CHOCHOLATE ORCHID(FE)4640 | For those learning to live in joy.~</t>
  </si>
  <si>
    <t>COLOUR ORCHID (FE)4641 | Helps to recognize that thoughts are powerful forces which affect life~ hgdse hgdie</t>
  </si>
  <si>
    <t>COORDINATION ORCHID(FE)4642 | Helps to experience cellular consciousness on the physical plane~ hgdse hgdie</t>
  </si>
  <si>
    <t>DEVA ORCHID(FE)4643 | Makes it easier to contact the devic kingdom of nature~ hgdse</t>
  </si>
  <si>
    <t>FULLHORN CATTLEYA, HORN OF PLENTY ORCHID (FE)4644 | For an inner sense of abundance~hgdp</t>
  </si>
  <si>
    <t>FUN ORCHID(FE)4645 | Heightens sense of humor and joyfulness~</t>
  </si>
  <si>
    <t>HEART ORCHID(FE)4646 | Helps to increase energies and to transform them into love~ hgdse hgdre</t>
  </si>
  <si>
    <t>MINT BUSH (FE)4647| Smooth Spiritual initiation~ hgdse</t>
  </si>
  <si>
    <t>INSPIRATION ORCHID(FE)4648 | For artistic inspiration~creativity hgdie right brain</t>
  </si>
  <si>
    <t>LOVE ORCHID(FE)4649 | Has a liberating effect on the 4th Chakra - Heart. ]~hgdre</t>
  </si>
  <si>
    <t>PAST LIFE ORCHID(FE)4650 | Leads to new states of consciousness~ hgdse hgdie</t>
  </si>
  <si>
    <t>PSYCHE ORCHID(FE)4651 | Helps to explore the depth of subconscious~hgdc</t>
  </si>
  <si>
    <t>SUN ORCHID(FE)4652 | Stabilizes ego~</t>
  </si>
  <si>
    <t>VENUS ORCHID(FE)4653 | Stimulates feminine yin side~ hgd4</t>
  </si>
  <si>
    <t>VICTORIA REGIA(FE)4654 | Helps those who are on the threshold of leaving this word~hgdg hgdt</t>
  </si>
  <si>
    <t>ALPINE MINT BUSH (FE)4655|Revitalization, renewal and joy.~ excellent for renewing enthusiasm for those in health fields w/ responsibility as caregivers, listeners. Burnout. stress Aussie hgdse</t>
  </si>
  <si>
    <t>ANGELSWORD (FE)4656|Clears spiritual communication~possessions,negative psychic attack, spiritual confusion,higher self disconnection:for spiritual discernment,past life insights hgdse hgdso Aussie</t>
  </si>
  <si>
    <t>BANKSIA ROBUR(FE)4657|Enjoyment &amp; interest in life,enthusiasm~normally dynamic people with burnout,stress,frustration,lethargy,disheartened/treat: add 7 drops to bath to clear negativity Aussie hgdt</t>
  </si>
  <si>
    <t>BAUHINIA(FE)4658|Acceptance,Open mindedness,resistance to change~ rtc,rigidity,reluctance,overcomes hesitation when dealing with new situations,ideas,accept differences n others hgdc hgdie hgdn Aussie</t>
  </si>
  <si>
    <t>BILLY GOAT PLUM (FE)4659|Shame in sexual pleasure~helps accept physical self,overcome physical loathing even acne,assists sexual pleasure,acceptance of one's physical body,openminded,hgdsr hgd2 Aussie</t>
  </si>
  <si>
    <t>BLACK EYED SUSAN (FE)4660 |~ Impatience, rushing, over committed, constant striving: creates ability to turn inward and be still, inner peace,slowing down to still center, hgdie hgdse success Aussie</t>
  </si>
  <si>
    <t>BLUEBELL(FE)4661 | Opens the heart~fear of lack,greed,rigidity,suppressed emotion, est.belief in prosperity,universal trust,joyful sharing unconditional love hgd1 trust, hgdp 4th chakra Aussie</t>
  </si>
  <si>
    <t>BOAB (FE)4662|Personal freedom by releasing family patterns~victims of abuse,prejudice,karma,can break down limits of 1000'syears around human consciousness, hgdc hgdre hgd3 hgdsr hgdso hgdse Aussie</t>
  </si>
  <si>
    <t>BORONIA (FE)4663 | Serenity, creative visualization~obsessive thoughts,pining, broken hearted,est.serenity,rtc.,releases old relationships/good combined w. Bottle Brush 4663  hgdre hgdse|Aussie</t>
  </si>
  <si>
    <t>BOTTLEBRUSH(FE)4664| Letting go of unresolved mother issues+bonding between mother and child~ rtc,overwhelmed by major life changes,good 4 pregnant+new mothers,child bonding hgdc hgd1 hgdc hgd5|Aussie</t>
  </si>
  <si>
    <t>BUSH FUCHSIA(FE)4665|Develops intuition,allows to integrate information~ learning disabilities,integrates left right brain,stuttering,public speaking,courage to speak out, hgdie hgd3 hgd4 Aussie</t>
  </si>
  <si>
    <t>BUSH GARDENIA(FE)4666| Renews interest in others~ passion,  renews +helps career couples stay interested n each other &amp; united, good for keeping family relationships in tune,hgdre hgdse| Aussie</t>
  </si>
  <si>
    <t>BUSH IRIS (FE)4667| Perception beyond the material plane,~for fear of death,materialism,atheism,avarice,clears 1st root chakra &amp; trust center,acceptance of death as transition hgd1 hgdse hgdso|Aussie</t>
  </si>
  <si>
    <t>CROWEA(FE)4668|Balances and centers~for continual worry,sense of being "not quite right" but never specific fear,for clarity,confidence,ctrs.emotions hgdc psora miasm hgd2 hgd4 hgdse|Aussie</t>
  </si>
  <si>
    <t>DAGGER HAKEA (FE)4669 | Forgiveness, open expression of feelings~ for resentment never displayed, hidden,bitterness to family, friends, lovers, grudges hgdc hgdse syphilis miasm|Aussie</t>
  </si>
  <si>
    <t>DOG ROSE (FE)4670 |Confidence, courage~for fears and persistent little fears (not big ones),shyness,insecurity,apprehension of others,people with drooping shoulders, self eseteem hgd1 hgd2| Aussie</t>
  </si>
  <si>
    <t>DOG ROSE OF THE WILD FORCES (FE)4671|Calm and centered in times of inner and outer turmoil~ for fear of losing control, hysteria,pain with no apparent cause, hgdie hgd2| Aussie</t>
  </si>
  <si>
    <t>FIVE CORNERS (FE)4672| Love and acceptance of self~low self esteem,crushed+held in personality,drab dresser,for celebration of own beauty,joy,energy to 5 harness points,hgdc hgd2 hgd5 hgdp|Aussie</t>
  </si>
  <si>
    <t>FLANNEL FLOWER(FE)4673| Gentleness,enjoyment of all physical expression intimacy,trust,openness,for insensitive males to allow gentleness,softness,female,feminine,masculine hgd1 hgdre hgd5| Aussie</t>
  </si>
  <si>
    <t>FRESHWATER MANGROVE (FE)4674| Openness to new experiences~mental,perceptual shifts,healthy questioning of tradition,rtc, heals conditioned prejudice not from real  experience, hgdse hgdie hgd3 |Aussie</t>
  </si>
  <si>
    <t>FRINGED VIOLET (FE)4675 | Removes effects of past and present distress~aura damage from shock, trauma,grief,sexual abuse, provides psychic protection hgd hgdc|Aussie</t>
  </si>
  <si>
    <t>GREEN SPIDER ORCHID(FE)4676||Telepathic communication~nightmares,past life phobias,fear sight of blood+helps know when to disclose info timely,philosophy insight,spiritual teachers, hgdie hgd3 |Aussie</t>
  </si>
  <si>
    <t>GREY SPIDER FLOWER (FE)4677| Faith courage trust~calm, deals with extreme terror, trauma,life threatening situations, psychic attack, painic, hopeless despair,nightmares, insomnia,stress hgd1 |Aussie</t>
  </si>
  <si>
    <t>GYMEA LILY (FE|4678 Allowing others to express themselves and contribute~arrogance,negative pride,narcissism,glamour status,dominating,for humility,appreciation of others,success hgdn hgdre|Aussie</t>
  </si>
  <si>
    <t>HIBBERTIA (FE)4679|Acceptance and contentment of self and own innate knowledge~for fanatical, abuse of authority,tries to make self better w/o integration of knowledge, superior, hgdie hgd4 hgdn Aussi</t>
  </si>
  <si>
    <t>ILLAWARRA FLAME TREE (FE)4680| Self approval~overwhelming rejection,"left out",agony,fear of responsibilityfor:confidence,rtc,commitment,self reliance,esteem, 11,22, or 33 numerology, hgd2 hgd1 Aussie</t>
  </si>
  <si>
    <t>ISOPOGON (FE)4681| Able to learn from past experiences~connects heart &amp; head, remember the past &amp; relate without manipuation or control, retrieve forgotten skills, senility,hgdie hgd1 hgd3 hgd4|Aussie</t>
  </si>
  <si>
    <t>JACARANDA (FE)4682| Decisiveness~ for scattered, changeable,dithering, rushing, bladder, brain, for quick thinking+centered, hgdie hgd3 hgd4 hgdse|Aussie</t>
  </si>
  <si>
    <t>KANGAROO PAW (FE)4683| Relaxed sensitivity~|for clumsy,gauche,unaware,insenstive,socially inept, self centered for: kindness,enjoyment of people,relaxed, stress, hgdn | Aussie</t>
  </si>
  <si>
    <t>KAPOK BUSH (FE) 4684| Persistence, willing to give~apathy, resignation,discouraged,half hearted for: willingness,application, trying,persistence,perception hgdie hgd3  hgd4 |Aussie</t>
  </si>
  <si>
    <t>LITTLE FLANNEL (FE)4685| Denial of the child~capricorn or serious children,grimness in adults,aged before their time,aging,for care free,playful,joy,connects child with spirit guides, hgdc hgdse Aussi</t>
  </si>
  <si>
    <t>MACROCARPA (FE)4686| Renews enthusiasm~drained,jaded, worn out, aging, for:enthusiasm, inner strength,endurance,power, adrenal, energy, strength, hgdc hgd4|Aussie</t>
  </si>
  <si>
    <t>MINT BUSH  (FE)4687| Smooth spiritual initiation~for perturbed confusion and feeling tested,creates clarity for the uninitiated, ability to cope with major life issues,rtc, stress hgdse hgdso|Aussie</t>
  </si>
  <si>
    <t>MOUNTAIN DEVIL(FE)4688| Unconditional love,forgiveness~releases hatred,jealousy,grudges,suspicious,can reveal deep sadness as acceptance emerges into love, trust, hgdsr hgdc hgdse hgd1 hgd3|Aussie</t>
  </si>
  <si>
    <t>MULLA MULLA (FE)4689| Reduces the negative effect of fire~for unconscious or consicous fear of fire and sun,emotional recovery for burn victims,even from a past life|Aussie</t>
  </si>
  <si>
    <t>OLD MAN BANKSIA (FE)4690 | Ability to cope with whatever life brings~for weary,low energy slow moving people,frustration, check thyroid,weight,renews interest in life and enthusiasm,joy hgd|Aussie</t>
  </si>
  <si>
    <t>PAW PAW (FE)4691| Focus and clarity~for feeling overwhelmed by information overload,stress,eases decision making,assimilation of new ideas,calmness,higher self alignment hgdie hgdse |Aussie</t>
  </si>
  <si>
    <t>PEACH-FLOWERED TEA TREE (FE)4692 |Balance,responsibility for own health~fear of aging,mood swings,easily bored,no follow through on projects,creates stability and drive,success hgd3 hgd4 hgdp|Aussie</t>
  </si>
  <si>
    <t>PHILOTHECA (FE)4693 | Ability to accept praise~excessive generosity,good listener,giving,fear of physical personl space being invaded, helps learning to receive,success hgdp|Aussie</t>
  </si>
  <si>
    <t>RED GREVILLEA (FE)4694| Strength to leave unpleasant situations~rtc,feeling stuck,oversensitive,affected by criticism &amp; unpleasant people,gives boldness,indifference of others opinions, hgdre |Aussie</t>
  </si>
  <si>
    <t>RED HELMET ORCHID(FE)4695|Good forFather/child bonding,respect~rebelliousness,temper,anger,unresolved father issues,creates male bonding,sensitivity,consideration hgd4 hgdre hgd5masculine |Aussie</t>
  </si>
  <si>
    <t>RED LILY(FE)4696 | Grounded,focused~for feeling vague,disconnected, split,daydreamers,connects with life and Spirit for living in the present,for adults over age 28 /saturn return hgdse hgdso|Aussie</t>
  </si>
  <si>
    <t>RED SUVA FRANGIPANI (FE)4697| Feeling calm and nurtured~for broken heart over death or loss of relationship,grief,shock,sadness,trauma,for inner peace and coping hgd hgdre|Aussie</t>
  </si>
  <si>
    <t>ROUGH BLUEBELL (FE)4698|Compassion release of inherent love vibration~for deliberately hurtful,manipulative,malicious martyr types who need love but gain it w/obligating others hgdre hgdn hgdse|Aussie</t>
  </si>
  <si>
    <t>SHE OAK (FE)4699|Overcomes general female imbalance~rtc,non-physical inability to conceive,creates wellbeing in females stressed by infertility,use w/Flannel Flower4673 to remove karma blocks|Aussie</t>
  </si>
  <si>
    <t>SILVER PRINCESS (FE)4700| Life purpose and direction~for feeling aimless,despondent,flat,"is that all there is?",gives motivation,helps see the steps in higher purpose alignment hgdse hgdp hgd3|Aussie</t>
  </si>
  <si>
    <t>SLENDER RICE FLOWER(FE)4701 |Cooperation and group harmony~for racism,prejudice,narrow minded,comparisons to others,creates humility,perception of others' divinity+beauty hgdse hgdre hgdie karmaAussie</t>
  </si>
  <si>
    <t>SOUTHERN CROSS (FE)4702 | Personal power, positive attitude~for victim mentality,complaining,bitter,martyrs,poverty consciousness,helps take responsibility for positivity,hgdp hgdse|Aussie</t>
  </si>
  <si>
    <t>SPINIFEX (FE)4703 | Sense of being a victim of illness~empowers one through emotional understanding of illness, unconscious insight, esp. those with persistent and recurrent symptoms hgd|Aussie</t>
  </si>
  <si>
    <t>STURT DESERT PEA(FE)4704 | Deep hurt, sadness, emotional pain~rtc,trauma,helps to let go,triggers healthy grieving, releases deep suppressed grief,powerful and helps create amazing change hgd|Aussie</t>
  </si>
  <si>
    <t>SUNDEW (FE)4705 |Practical,attention to detail~for vagueness,disconnected,split,indecision,lack of focus,daydreaming,for living in the present,grounded,focused,for under age 28 hgdie hgd3 hgd4|Aussie</t>
  </si>
  <si>
    <t>SUNSHINE WATTLE (FE)4706 | Optimism, hope~rtc, trauma from hard times &amp; feeling stuck in the past,expects grim future,usage opens to a bright future,seeing beauty of life, hgd hgdp|Australian</t>
  </si>
  <si>
    <t>TURKEY BUSH (FE)4707| Inspired creativity~for creative blocks,disbelief in talent,clears emotional blocks,renews artistic confidence,higher self and purpose alignment hgdse hgdso hgdp hgdie|Australian</t>
  </si>
  <si>
    <t>WEDDING BUSH(FE)Commitment to relationships and goals~ personal or business,good for those who flit from one to another, good for new relationships, hgdre hgdp hgd5 |Aussie</t>
  </si>
  <si>
    <t>WILD POTATO BUSH (FE)4709|Freedom to move on in life~feeling weighed down,encumbered,heavy,burdened by physical body,helps enthusiasm&amp; feeling free,stepping out of old self into new,weight,hgdsrAussie</t>
  </si>
  <si>
    <t>WISTERIA (FE)4710 |Women who feel uncomfortable about their sexuality~&amp; macho male types,for gentleness,fear of intimacy,use with Fringed Violet 4675 for sexual abuse recovery, hgdre hgdsr hgd4|Aussie</t>
  </si>
  <si>
    <t>YELLOW COWSLIP(FE)4711| Critical, judgemental~bureaucratic,nit picking,creates humanitarianism,impartiality, neutrality,keener sense of arbitration,yellow for intellect+air element, hgdie hgdn|Aussie</t>
  </si>
  <si>
    <t>ROELLA(FE)4712 | Pride, negative ego~hsoc 175</t>
  </si>
  <si>
    <t>SAUSAGE TREE(FE)4713 | Yin-yang balance, integration of polarities~masculine feminine hgd4</t>
  </si>
  <si>
    <t>SCILLA(FE)4714 | Domination, self importance, a need to be right~hgdn</t>
  </si>
  <si>
    <t>SENECIO(FE)4715 | Fear of aging~</t>
  </si>
  <si>
    <t>SHASTA DAISY(FE)4716 | Integration of matter and spirit~hgdp hgdse</t>
  </si>
  <si>
    <t>SILVERLEAF(FE)4717 | The female warrior~feminine  hgd4 hgdsr</t>
  </si>
  <si>
    <t>SNAPDRAGON(FE)4718 | Misdirected sexual energy resulting in verbal aggression~hgdsr hgdie hgdre</t>
  </si>
  <si>
    <t>SONDERINA(FE)4719 | Repetitive thought patterns, insomnia~hgdie sleep</t>
  </si>
  <si>
    <t>SOUR FIG(FE)4720| Emotional neediness, attention seeking~hgdc</t>
  </si>
  <si>
    <t>SPUR FLOWER(FE)4721 | Integration of knowledge~hgdie hgd3 hgd4</t>
  </si>
  <si>
    <t>SQUASH(FE)4722 | Personal adversity and turmoil~hgdc</t>
  </si>
  <si>
    <t>STRELITZIA(FE)4723 | Indecisiveness, self doubt, lack of personal power~hgd2 hgdie</t>
  </si>
  <si>
    <t>SUGAR BUSH PROTEA(FE)4724 | Repressed childhood longings~hgdc</t>
  </si>
  <si>
    <t>SUNBONNET(FE)4725 | Lack of self worth, personal inadequacy~hgdc hgdp hgd4</t>
  </si>
  <si>
    <t>SUNFLOWER(FE)4726 | Threatened masculine energy~hgd4</t>
  </si>
  <si>
    <t>SURING(FE)4727 | Over aroused passion~hgdre</t>
  </si>
  <si>
    <t>SWEETPEA(FE)4728 | Lack of personal space, need for inner peace~hgdse</t>
  </si>
  <si>
    <t>THYME(FE)4729 | Facilitates communication with subconscious mind~hgd hgdie hgdse</t>
  </si>
  <si>
    <t>TIGER LILY(FE)4730 | Awareness of dignity and usefulness of the crone~aging, wisdom hgdse hgdie</t>
  </si>
  <si>
    <t>TULIP MAGNOLIA(FE)4731 | Vulnerability hidden by defensiveness, dissatisfaction~hgd3</t>
  </si>
  <si>
    <t>UMSIPANE(FE)4732 | Excessive mental energy, perfectionism~perfectionistic leads to procrastination which leads to paralysis, hgdp hgdie</t>
  </si>
  <si>
    <t>VIGIE (FE)4733 | Manipulation and punishing of others through victimhood ~ hgd3</t>
  </si>
  <si>
    <t>WATER LILY(FE)4734 | Numbing of emotions, emotional repression of pain~hgdc</t>
  </si>
  <si>
    <t>WATTLE(FE)4735 | Negative expectation, pessimism~hgd3 hgdie</t>
  </si>
  <si>
    <t>WHITE GERANIUM(FE)4736 | Irresponsibility~hgdp hgd3 hgd4</t>
  </si>
  <si>
    <t>WILD DAGGA(FE)4736 | Lack of will power, avoidance of pain~hgd2  hgdp, weight, addiction</t>
  </si>
  <si>
    <t>WILD GARDENIA(FE)4738 | Death and dying terminations~transitions hgdse</t>
  </si>
  <si>
    <t>YELLOW PINCUSHION(FE)4739 | Fear of loss of control, fear of deprivation~hgdp</t>
  </si>
  <si>
    <t>YELLOWWOOD(FE)4740 | Guards against abuse of authority and self importance~hgdn</t>
  </si>
  <si>
    <t>ZIMBABWE CREEPER(FE)4741 | Inability to accept help, polarization in masculine energy~hgdc hgd2 hgd4</t>
  </si>
  <si>
    <t>ARISTEA(FE)4742 | Attunement to nature.~hgdse</t>
  </si>
  <si>
    <t>AGAPANTHUS(FE)4743 | Willingness to receive.~hgdp hgdre</t>
  </si>
  <si>
    <t>ARUM LILY (FE)4744 | Sense of individuality, personal power.~hgdc hgd5 hgdsr</t>
  </si>
  <si>
    <t>AUSTRALIAN TEA TREE(FE)4745 | Inability to finish what one starts, perseverance.~hgd3 hgd4 hgdp, escpecially good for Aries, also for other cardinal signs: Cancer, Libra and Capricorn.</t>
  </si>
  <si>
    <t>AVOCADO (FE)4746 | Releasing negativity, enhancement of intuitive and telepathic abilities~ hgdse hgdso hgdie</t>
  </si>
  <si>
    <t>AZALEA(FE)4747 | Acceptance of responsibility~hgdc</t>
  </si>
  <si>
    <t>BAEOMETRA(FE)4748 | Fatigue, overwhelm~stress, depression, anxiety</t>
  </si>
  <si>
    <t>BASIL(FE)4749 | Misuse of sexual energy~hgdsr hgdre</t>
  </si>
  <si>
    <t>BAUHINIA(FE)4750 | Emotional authenticity~hgdc</t>
  </si>
  <si>
    <t>BELLADONNA LILY(FE)4751 | Anger, rage~ hsoc</t>
  </si>
  <si>
    <t>BELL GARDENIA(FE)4752 | Apathy, emotional repression~ hsoc</t>
  </si>
  <si>
    <t>BLUSHING BRIDE (FE)4753 | Strengthens female energy, yin-yang balance~ hgd4 hgd5 hgdre feminine</t>
  </si>
  <si>
    <t>BORAGE (FE)4754 | Disheartened~</t>
  </si>
  <si>
    <t xml:space="preserve"> BUCHU(FE)4755 | Helps establish emotional boundaries, auric protection~chakra, hgdse hgdc hgdso hgdse hgdsr</t>
  </si>
  <si>
    <t>CALENDULA (FE)4756 | Intellectual arrogance and coldness~ hgdn hgdie</t>
  </si>
  <si>
    <t>CANCER BUSH(FE)4757 | Confrontation of the shadow, inner torment~ hgdc hgdso</t>
  </si>
  <si>
    <t>CAPE ALMOND(FE)4758 | Insecurity, fear of the unknown~hgd1 hgd2 lower brain</t>
  </si>
  <si>
    <t>CAPE HONEYSUCKLE(FE)4759 | Inflexibility, ruthlessness, arrogance~hgdn</t>
  </si>
  <si>
    <t>CHESTNUT (FE)4760|Visualization, ability to contact the spiritual realms~ hgdse 6th chakra;3rd eye, 7th chakra; crown</t>
  </si>
  <si>
    <t>CHINKERINCHEE (FE)4761 | Unethical behavior~</t>
  </si>
  <si>
    <t>CHRIST THORN(FE)4762 | Lack of self worth, self neglect.~ self esteem hgd2 hgd4</t>
  </si>
  <si>
    <t>CLIVIA (FE)4763 | Uncontrollable thoughts of catastrophy~</t>
  </si>
  <si>
    <t>CORAL TREE(FE)4764 | Generalized fear~</t>
  </si>
  <si>
    <t>CORN (FE)4765 | Disorientation, lack of personal space~</t>
  </si>
  <si>
    <t>COSMOS (FE)4766 | Integration of ideas, throat 5th chakra,</t>
  </si>
  <si>
    <t>CRAB APPLE (FE)4767 | Shame, self forgiveness~hgd2 hgdsr hgdc</t>
  </si>
  <si>
    <t>CRASSULA (FE)4768 | Excessive use of the will~ hgd2</t>
  </si>
  <si>
    <t>CUCUMBER (FE)4769 | Pessimism~</t>
  </si>
  <si>
    <t>DAFFODIL (FE)4770 | Self criticism, self hatred, depression~hgdc</t>
  </si>
  <si>
    <t>DANDELION (FE)4771 | Stress, tension~</t>
  </si>
  <si>
    <t>DISA (FE)4772 | Hopelessness, despair~</t>
  </si>
  <si>
    <t>DOG ROSE (FE)4773 | Inability to express deep emotions~ hgdc</t>
  </si>
  <si>
    <t>DUNE CALENDULA (FE)4774 | Periods of transition and change e.g. divorce.</t>
  </si>
  <si>
    <t>ENGLISH HAWTHORNE (FE)4775 | Broken heartedness.~hgdre</t>
  </si>
  <si>
    <t>EVENING PRIMROSE (FE)4776 | Abandonment, sexual repression~ hgdre hgdsr</t>
  </si>
  <si>
    <t>FELICIA (FE)4777 | Unhappiness, disconnectedness~depression</t>
  </si>
  <si>
    <t>FIG (FE)4778 | Archetypal sexual shame and fear~hgdsr hgdre hgdc hgd5</t>
  </si>
  <si>
    <t>FLOWERING CHERRY (FE)4779 | Gentleness, inner peace~hgdse</t>
  </si>
  <si>
    <t>FRANGIPANI (FE)4780 | Grief and shock of karmic origins~hgdc, karma</t>
  </si>
  <si>
    <t>FREESIA (FE)4781 | Overwhelmed by life itself, apathy~</t>
  </si>
  <si>
    <t>FUMARIA (FE)4782 | Transmutation of suffering~hgdc</t>
  </si>
  <si>
    <t>GAZANIA (FE)4783 | Feminine sexuality and creativity, breaking down repressive attitudes~hgdsr hgdre</t>
  </si>
  <si>
    <t>GERANIUM INCANUM (FE)4784 | Vengeful or morbid thoughts, destructive relationships~hgdre</t>
  </si>
  <si>
    <t>GIANT PROTEA (FE)4785 | Blocked or crushed creativity, lack of vitality~hgdc</t>
  </si>
  <si>
    <t>GRAPEVINE(FE)4786 | Self destructive or erratic  behavior patterns~hgdc hgdsr hgd3 hgd5</t>
  </si>
  <si>
    <t>GRASSY BELL (FE)4787 | Deep hurt, pain and fear relating to betrayal~hgdc</t>
  </si>
  <si>
    <t>GREEN PEPPER (FE)4788 | Over involvement in detail~hgdie</t>
  </si>
  <si>
    <t>GREVILLEA (FE)4789 | Affected by criticism~ hgdc</t>
  </si>
  <si>
    <t>HIBISCUS (FE)4790 | Focusing creative abilities and energy~hgdp hgdie</t>
  </si>
  <si>
    <t>HOLLY (FE)4791 | Deep pain, desire to hurt others~</t>
  </si>
  <si>
    <t>HYACINTH(FE)4792 | Inner stillness, spiritual connection.~hgdse hgdie</t>
  </si>
  <si>
    <t>HYPERICUM (FE)4793 | Integration of incoming spiritual energies~hgdse</t>
  </si>
  <si>
    <t>IXIA (FE)4794 | Lack of confidence, shyness~ hgdc</t>
  </si>
  <si>
    <t>JACARANDA (FE)4795 | Escapism, indecisiveness~ hgdp hgdie</t>
  </si>
  <si>
    <t>KEURTJIE (FE)4796 | Nurturing, parenting~ hgdc</t>
  </si>
  <si>
    <t>LAVENDER (FE)4797 | Panic, hysteria~</t>
  </si>
  <si>
    <t>LEMON (FE)4798 | Disallowed anger in woman, sexual imbalance~hgdsr hgdc hgd4</t>
  </si>
  <si>
    <t>LOQUAT (FE)4799 | Apathy~</t>
  </si>
  <si>
    <t>LOTUS (FE)4800 | Alignment of chakra energy, meditation~hgdse</t>
  </si>
  <si>
    <t>MAIDENHAIR FERN (FE)4801 | Exponential understanding of life purpose, sensitivity.</t>
  </si>
  <si>
    <t>MANGO (FE)4802 | Inability to express warmth, personal inadequacy~</t>
  </si>
  <si>
    <t>MAPLE (FE)4803 | Balance between physical and personality issues~</t>
  </si>
  <si>
    <t>MARIGOLD (FE)4804 | Skepticism, rational mind and linear thinking~hgdie</t>
  </si>
  <si>
    <t>MOCK ORANGE (FE)4805 | Expansion of masculine energy~hgd4</t>
  </si>
  <si>
    <t>MORNING GLORY (FE)4806 | Imbalance in patterns of waking and sleeping~such as insomnia, jet lag, time displacement</t>
  </si>
  <si>
    <t>MOUNTAIN CABBAGE TREE (FE)4807 | Avoidance of responsibility and commitment~ hgdre hgd4</t>
  </si>
  <si>
    <t>MOUNTAIN DAHLIA (FE)4808 | Insensitivity to others, telepathy~hgdie hgdse</t>
  </si>
  <si>
    <t>MOUNTAIN ROSE (FE)4809 | Profound or existential pain, loneliness~hgdre</t>
  </si>
  <si>
    <t>NASTURTIUM (FE)4810 | Over emphasis on the intellect~hgdse hgdie</t>
  </si>
  <si>
    <t>NICOTIANA (FE)4811 | Feelings of undeservingness and separation of emotions~hgdp hgdc</t>
  </si>
  <si>
    <t>ORANGE (FE)4812 | Emotional tension~</t>
  </si>
  <si>
    <t>ORANGE PINCUSHION (FE)4813 | Archetypal pain, shock~ hgdc</t>
  </si>
  <si>
    <t>ORANGE WATSONIA (FE)4814 | Cruelty, ruthlessness~ hgdre hgdn</t>
  </si>
  <si>
    <t>OREGANUM (FE)4815 | Grace, ease.</t>
  </si>
  <si>
    <t>OXALIS (FE)4816 | Polarities of inferiority and self importance~ hgdn hgd4</t>
  </si>
  <si>
    <t>PAINTED LADY (FE)4817 | Jealousy, resentment~ hgdre</t>
  </si>
  <si>
    <t>PANSY (FE)4818 | Thin skinned, sensitive to criticism~ hgdc</t>
  </si>
  <si>
    <t>PARSLEY (FE)4819 | Perfectionism, self criticism~ perfectionistic leads to procrastination, which leads to paralysis hgdc</t>
  </si>
  <si>
    <t>PEACH (FE)4820 | Melancholy, effects of past trauma~ hgd hgdc</t>
  </si>
  <si>
    <t>PELARGONIUM (FE)4821| Loneliness, isolation~ hgdre</t>
  </si>
  <si>
    <t>PERIWINKLE (FE)4822 | Cynicism, healing of 4th Chakra - Heart. ]~ hgdse,</t>
  </si>
  <si>
    <t>PETUNIA (FE)4823 | Inspiration, visualization~ hgdse, right brain, hgdie</t>
  </si>
  <si>
    <t>PINE (FE)4824 | Self chastisement, self blame~ hgdc hgdsr</t>
  </si>
  <si>
    <t>PINK BELL HEATHER (FE)4825 | Self deception~ denial, delusion</t>
  </si>
  <si>
    <t>PINK WATSONIA (FE)4826 | Feeling dissipated~</t>
  </si>
  <si>
    <t>PLUM (FE)4827 | Feelings of undeservingness~ hgdp hgdc</t>
  </si>
  <si>
    <t>PLUMBAGO (FE)4828 | Shame, lack of trust in judgment~ self doubt, hgd2 hgdie</t>
  </si>
  <si>
    <t>POMPOM TREE (FE)4829 | Avoidance and fear of vulnerability~ hgdre</t>
  </si>
  <si>
    <t>RED CAMELLIA (FE)4830 | Inner child shock and fear~ hgd hgdc</t>
  </si>
  <si>
    <t>RED ERICA (FE)4831 | Hypochondria, shame~ hgd2</t>
  </si>
  <si>
    <t>RED HOT POKER (FE)4832 | Treatment of physical, emotional abuse~ hgdsr hgdc</t>
  </si>
  <si>
    <t>RHODODENDRON (FE)4833 | Rigidity, dogmatism~hgdie</t>
  </si>
  <si>
    <t>ARROYO WILLOW (FE)4834 | Helps us to responsibly create our life experiences~ hgdie</t>
  </si>
  <si>
    <t>BEAR GRASS(FE)4835 | No outside influence can overpower our intentions~hgdc hgd2 hgd3 weight, addiction</t>
  </si>
  <si>
    <t>BIG ROOT JATROPHA(FE)4836 | It encourages the feeling of security~hgdc hgd1 hgd2</t>
  </si>
  <si>
    <t>BISBEE BEEHIVE CACTUS(FE)4837| Recovery of sexual or physical abuse~hgdsr hgdc</t>
  </si>
  <si>
    <t>BOUGAINVILLEA(FE)4838 | Feeling peace and ease~hgdse</t>
  </si>
  <si>
    <t>BRIGHT STAR(FE)4839 | It helps to have healthy boundaries by trusting that one deserves what one wants~hgdp hgd1 hgd2</t>
  </si>
  <si>
    <t>BUFFALO GOURD(FE)4840 | Helps to maintain a deep inner peace~hgdse hsoc 600</t>
  </si>
  <si>
    <t>CAMPHORWEED(FE)4841 | Helps to feel grounded and bring things into manifestation~hgdp hgd4</t>
  </si>
  <si>
    <t>CANDY BARREL CACTUS(FE)4842 | Fostering mental and emotional quietude~ hgdse hgdie</t>
  </si>
  <si>
    <t>CANE CHOLLA CACTUS(FE)4843 | Helps to open new perspectives~hgdse hgdie</t>
  </si>
  <si>
    <t>CANYON GRAPEVINE(FE) | Helps to find balance between dominance and dependency~hgdre hgd5 hgd2</t>
  </si>
  <si>
    <t>CARDON CACTUS(FE)4845 | Powerful energy is released~hgdse</t>
  </si>
  <si>
    <t>CHAPARRAL(FE)4846 | Releasing what is unexpressed~hgdc</t>
  </si>
  <si>
    <t>CLARET CUP HEDGEHOG CACTUS(FE)4847 | This is an excellent essence for manifestation, meditation~hgdp hgdse hgdie</t>
  </si>
  <si>
    <t>DESERT HOLLY(FE)4848 | Helps to live in a heart-centered state~4th chakra~ hgdse hgdc</t>
  </si>
  <si>
    <t>DESERT MARIGOLD(FE)4849 | Helps to recognize power~hgdc hgdse hgdso hgdsr hgdp</t>
  </si>
  <si>
    <t>DESERT SUMAC (FE)4850 | Helps to transform the pain of loneliness and separation~ hgdre</t>
  </si>
  <si>
    <t>EPHEDRA (FE)4851 | Activates will and innate healing resources~ hgd2</t>
  </si>
  <si>
    <t>FAIRY DUSTER (FE)4852 | Balances the tendency to swing between high and low energy states~</t>
  </si>
  <si>
    <t>FIRE PRICKLY PEAR CACTUS (FE)4853 | Helps to distribute energy~</t>
  </si>
  <si>
    <t>FISHHOOK CACTUS (FE)4854 | Supports confidence in public speaking~</t>
  </si>
  <si>
    <t>FOOTHILL PALOVERDE (FE)4855 | Helps in quieting minds and finding perfection within oneself~ hgdse hgdie</t>
  </si>
  <si>
    <t>HOPTREE (FE)4856 | For those who become too easily distracted by the needs of the others~</t>
  </si>
  <si>
    <t>INDIAN RPPT (FE)4857 | Helps to value simplicity~</t>
  </si>
  <si>
    <t>INDIAN TOBACCO (FE)4858 | brings heightened perception of depth and meaning to see below the surface~ hgdie hgdse</t>
  </si>
  <si>
    <t>INDIGO BUSH (FE)4859 | Helps anchor spiritually achieved ideas into daily life~hgdse</t>
  </si>
  <si>
    <t>ORGAN PIPE CACTUS (FE)4870 | Supports in dealing with mundane aspects of life~</t>
  </si>
  <si>
    <t>JOJOBA (FE)4861 | Brings the sense of ease and security~ hgdc hgdp</t>
  </si>
  <si>
    <t>MALA MUJER (BAD WOMAN) (FE)4862 | Helps the positive expression of feminine qualities~ hgd4</t>
  </si>
  <si>
    <t>MARIOLA (FE) 4863 | Restores the congruence of inner experience and outer expression~communication</t>
  </si>
  <si>
    <t>MESQUITE (FE)4864 | Opening of oneself to abundance and pleasure~hgdp</t>
  </si>
  <si>
    <t>MEXICAN SHELL FLOWER (FE)4865 | This essence supports willingness to confront life~ hgdc</t>
  </si>
  <si>
    <t>MEXICAN STAR (FE)4866 | Helps to embody strong, self contained individuality~ hgd2 hgd5</t>
  </si>
  <si>
    <t>MILKY NIPPLE CACTUS (FE)4867 | Gives a sense to belonging to earth, self nurturing autonomy~ hgd2 hgdse</t>
  </si>
  <si>
    <t>MOUNTAIN MAHOGANY (FE)4868 | Provides a gentle but firm push toward next stage of development~ hgd hgdc</t>
  </si>
  <si>
    <t>OCOTILLO (FE)4869 | Helps to accept our emotions~ hgdc</t>
  </si>
  <si>
    <t>PURPLE MAT (FE)4871 | Helps to take risk in order to stay true to oneself and others~ hgdre hgdp</t>
  </si>
  <si>
    <t>QUEEN OF THE NIGHT CACTUS (FE)4872 | Helps to experience the blissful perspective of deep understanding~ hgdse hgdie</t>
  </si>
  <si>
    <t>RAINBOW CACTUS (FE)4873 | Excellent for meditation and regression work~hgdse</t>
  </si>
  <si>
    <t>RATANY (FE)4874 | Enables to recognize the truth in one's heart~ awareness</t>
  </si>
  <si>
    <t>RED-ORANGE EPIPHYLLUM (FE)4875 | An excellent essence for manifestation~ hgdp hgdre</t>
  </si>
  <si>
    <t>SACRED DATURA (FE)4876 | Helps to let go of a familiar reality, without feeling threatened.~</t>
  </si>
  <si>
    <t>SAGUARO CACTUS (FE)4877 | Helps to know and trust inner wisdom and authority~hgd1 hgdie hgd5 hgdp</t>
  </si>
  <si>
    <t>SCORPION WEED (FE)4878 | Helps with many types of fears~ phobias</t>
  </si>
  <si>
    <t>SENITA CACTUS (FE)4879 | Opens the flow of emotion without pain~ hgd</t>
  </si>
  <si>
    <t>SOAPTREE YUCCA (FE)4880 | Activates assertiveness to express will or intention~hgd2 hgdp hgd3 hgd4</t>
  </si>
  <si>
    <t>SOW THISTLE (FE)4881 | Helps to deal with feeling intimidated by dominating personalities~ hgd3</t>
  </si>
  <si>
    <t>SPANISH BAYONET YUCCA (FE)4882 | Excellent essence to help when indecisiveness or fear is experienced~hgdie</t>
  </si>
  <si>
    <t>STAGHORN CHOLLA CACTUS (FE) | Activates innate capacity for self ordering and reconstruction~ hgd</t>
  </si>
  <si>
    <t>STAR LEAF (FE)4884 | Helps to be simply and purely oneself~ hgdc</t>
  </si>
  <si>
    <t>STAR PRIMOSE(FE)4885 | For those who are confused about sexuality and spirituality~hgdsr hgdre hgd5</t>
  </si>
  <si>
    <t>STRAWBERRY CACTUS (FE)4886 | Encourages to let go, and to transmute difficult emotions~ hgd</t>
  </si>
  <si>
    <t>SYRIAN RUE (FE)4887 | Helps to know and trust in own truth~ hgd1 hgdc hgd2</t>
  </si>
  <si>
    <t>TARBUSH (FE)4888 | Helps to identify and release beliefs that work subconsciously~ hgd</t>
  </si>
  <si>
    <t>TEDDY BEAR CHOLLA CACTUS (FE)4889 | Helps with deep fears of intimacy~hgd5 hgdre</t>
  </si>
  <si>
    <t>THERESA CACTUS (FE)4890 | Fosters a deep sense of self care~ hgd</t>
  </si>
  <si>
    <t>THISTLE (FE)4891 | Helps to recognize grace in oneself~</t>
  </si>
  <si>
    <t>THURBER'S GILIA (FE)4892 | Helps to dissolve fear and limitations~ hgdp</t>
  </si>
  <si>
    <t>VIOLET CURLS (FE)4893 | Helps to release congested emotions~ hgd</t>
  </si>
  <si>
    <t>WHITE DESERT PRIMOSE (FE)4894 | Enhances belief in oneself~ hgdc hgdp</t>
  </si>
  <si>
    <t>WHITEHORN (FE)4895 | Helps to be more gentle with oneself, to be optimistic~ hgd1</t>
  </si>
  <si>
    <t>WOVEN SPINE PINEAPPLE CACTUS (FE)4896 | Loosens old emotional tensions in the body~ hgd</t>
  </si>
  <si>
    <t>RELEASE CACTUS (FE)4897 | Allows the body to release the trauma of the old wounds, aiding regeneration~ hgd</t>
  </si>
  <si>
    <t>INNER CLEANSING CACTUS (FE)4898 | Protects the head's aura~6th chakra- 3rd eye, 7th chakra-crown, hgdse hgdso</t>
  </si>
  <si>
    <t>AURA CLEANSING CACTUS(FE)4899 | For cleansing and regeneration of the aura and the astral body, chakras~ hgdse hgdso</t>
  </si>
  <si>
    <t>GOLDEN BARREL CACTUS (FE)4900 | For protection and being centered~ hgdso hgdse</t>
  </si>
  <si>
    <t xml:space="preserve"> BEAUTY CACTUS(FE)4901 | Develops the natural warmth of the heart~hgdre heart chakra</t>
  </si>
  <si>
    <t>INSPIRATION CACTUS (FE)4902 | Expands and clears the mental body, stimulates the 6th Chakra - Third Eye - Brow. ]~ hgdie</t>
  </si>
  <si>
    <t>SELF-ESTEEM CACTUS (FE)4903 | Nurtures the compassion and the awareness of group energies~ hgdre hgdp</t>
  </si>
  <si>
    <t>HERE AND &amp; CACTUS (FE)4904 | Helps to accept being incarnated: to be here~ hgdso hgdse</t>
  </si>
  <si>
    <t>FORMATION CACTUS (FE)4905 | Helps to eliminate internal negative energies~ hgdc hgdse hgdso</t>
  </si>
  <si>
    <t>BLUEBERRY CACTUS (FE)4906 | Helps to develop own potentials~hgdc hgd3 hgd4 hgdp</t>
  </si>
  <si>
    <t>JOYFUL OPUNTIA (FE)4907 | Provides a sense of fun and release~</t>
  </si>
  <si>
    <t>GROUNDING OPUNTIA (FE)4908 | Helps to find inner charm for a stronger connection to the Earth~ hgdse</t>
  </si>
  <si>
    <t>LIFE FORCE CACTUS (FE)4909 | Strengthens the life force and helps to be free of energetic parasites~ hgdso</t>
  </si>
  <si>
    <t>INSIDE/OUTSIDE CACTUS (FE)4910 | Works at an energetic level to protect and regenerate the skin~</t>
  </si>
  <si>
    <t>WARM LOVE CACTUS (FE)4911 | Strengthens, stimulates and regenerates the vital energies within oneself~</t>
  </si>
  <si>
    <t>NOBLE HEART CACTUS (FE)4912 | Helps to open and expand 4th chakra - Heart , develops the quality of the heart. ]~ hgdie hgdse</t>
  </si>
  <si>
    <t>EARTH STAR CACTUS (FE)4913 | Stimulates the 1st Chakra - Base - Root, clear and release of negative emotions. ]~ hgdsr hgdse hgdso</t>
  </si>
  <si>
    <t>A ALI I (FE)4914 | Clears 4th Chakra - Heart, helps to harmonize relationships. ]~hgdre</t>
  </si>
  <si>
    <t>AKIA (FE)4915 | For overcoming the frustrations and restrictions of the daily life &amp; stress~</t>
  </si>
  <si>
    <t>AMAZON SWORDPLANT (FE)4916 | In past life or regression therapy it is useful for focusing on the cause of emotional blocks.~hgd hgd1 hgd2</t>
  </si>
  <si>
    <t>AVOCADO (FE)4917 | Promotes relaxed acceptance, pleasure and sensitivity to being touched~hgd1 hgdsr hgdre</t>
  </si>
  <si>
    <t>AWAPUHI MELEMELE(FE)4918 | Aids release of traumatic memories that are buried in the subconscious mind~regression hgd1 hgd2 hgd3 hgd4 hgd5</t>
  </si>
  <si>
    <t xml:space="preserve"> BAMBOO ORCHID(FE)4919 | Inspires self reliance, faith and trust in oneself~hgd1 hgd2 hgdc</t>
  </si>
  <si>
    <t>CHINESE VIOLET (FE)4920 | Restores close family relation when differing belief led to hostility~hgdre</t>
  </si>
  <si>
    <t>CUP OFGOLD (FE)4921 | For opening up and sharing the inner knowledge with love~ hgdie</t>
  </si>
  <si>
    <t>HAU (FE)4922 | A calming balancing influence in times of nervous stress~ anxiety</t>
  </si>
  <si>
    <t>HINAHINA KU KAHAKAI (FE)4923 | An empowerment essence mainly for women to restore willpower~ feminine, hgd4 hgd2, weight, addiction</t>
  </si>
  <si>
    <t>HAWAIIAN SANDALWOOD (FE)4924 | Used to enhance meditation, it energizes the 7th Chakra - Crown. ]~hgdse hgdie</t>
  </si>
  <si>
    <t>ILIMA (FE)4925 | For releasing ingrained past life blockages concerning spiritual reality~ hgdse hgdso</t>
  </si>
  <si>
    <t>IMPATIENS (FE)4926 | For restoring tolerance and acceptance to situations and circumstances~ patience hgdre</t>
  </si>
  <si>
    <t>JADE VINE (FE)4927 | For developing deep heart-centered communication and sincerity~ hgdie hgdse</t>
  </si>
  <si>
    <t>KAMANI (FE)4928 | Heals traumas and disharmony held in the 4th Chakra - Heart. ]~ hgd hgdc</t>
  </si>
  <si>
    <t>KOA (FE)4929 | Promotes deeper peace, transformation and healing~hgdse</t>
  </si>
  <si>
    <t>KOU (FE)4930 | Stimulates 6th Chakra - Third Eye - Brow for clarity of perception, physic and clairvoyant abilities. ]~ hgdie hgdse</t>
  </si>
  <si>
    <t>KUKUI (FE)4931 | Inspires understanding and calmness, emotional opening up to others~ hgdre</t>
  </si>
  <si>
    <t>ALLAMANDA (FE)4932 | This is a strengthening and motivating essence for the willpower.~hgd2 hgd3 hgd4, hgdp, weight, addiction</t>
  </si>
  <si>
    <t>CASTOR BEAN(FE)4933 | A calming essence for those who are overcome with deeply ingrained anxiety, phobia~fear,</t>
  </si>
  <si>
    <t>LEHUA (FE)4934 | For joy in femininity and self esteem~hgdsr hgd4 feminine</t>
  </si>
  <si>
    <t>MACADAMIA (FE)4935 | Dissolves destructive patterns, which free one to be constructive and loving~hgd hgdc hgd3</t>
  </si>
  <si>
    <t>MAMAKI (FE)4936 | Calms and clears the busyness of one's headspace~hgdse hgdie</t>
  </si>
  <si>
    <t>MAMANE (FE)4937 | Illumination for understanding divine truth helping religious thoughts~ hgdie hgdse</t>
  </si>
  <si>
    <t>MARICA IRIS (FE)4938 | Deepen and refine the abilities of the healing process~</t>
  </si>
  <si>
    <t>MELASTOMA (FE)4939 | Vitalizes the body~</t>
  </si>
  <si>
    <t>MILO (FE)4940 | Restores willpower and drive in one who has lived in a restrictive environment~hgd2 hgd3 hgdc</t>
  </si>
  <si>
    <t>NAIO (FE)4941 | For strengthening the willpower to break the addiction of overeating~weight hgd2</t>
  </si>
  <si>
    <t>NANI-AHIAHI (FE)4942 | For releasing the heavy energies that form in the stomach area~hgdbs3</t>
  </si>
  <si>
    <t>NAUPAKA-KAHAKAI (FE)4943 | Restoring vital energy links, healing mental negativity~ hgdie</t>
  </si>
  <si>
    <t>NIU / COCONUT (FE)4944 | Balances male-female energies in psyche~hgd4 hgdre masculine, feminine</t>
  </si>
  <si>
    <t>NOHO MALIE / BE STILL (FE)4945 | For calmness and upliftment~hgdse</t>
  </si>
  <si>
    <t>NONI (FE)4946 | Cleanses emotions in the mother before childbirth~ fertility</t>
  </si>
  <si>
    <t>OHAI-ALI I (FE)4947 | For mental flexibility and release of negative belief patterns~ hgdie hgd hgdc</t>
  </si>
  <si>
    <t>OHELO (FE)4948 | Release of deep, subconscious fears of darkness, isolation~phobias,</t>
  </si>
  <si>
    <t>OHI-A-AI (FE)4949 | Strengthens the mind control over the immune system when it is weakened~ hgdie</t>
  </si>
  <si>
    <t>PAKALANA (FE)4950 | Clearing the light fibers within the soul body restoring harmony and peace.~hgdse hgdso hgdsr</t>
  </si>
  <si>
    <t>NIGHT BLOOMING CEREUS (FE)4951 | For balanced intake of daytime and night time energies~ sleep, insomnia, time displacement, jet lag,</t>
  </si>
  <si>
    <t>PAPALA KEPAU (FE)4952 | Inspires the holistic perspective embracing higher truth when dealing with money~ hgdp</t>
  </si>
  <si>
    <t>PAPAYA (FE)4953 | Clears mental confusions and tensions~hgdie</t>
  </si>
  <si>
    <t>PLEOMELE FRAGRANS (FE)4954 | For mental positivity and release of depression~ hgdie</t>
  </si>
  <si>
    <t>POHA (FE)4955 | Dissipates emotional blocks that compromise the ability to learn freely~hgdie</t>
  </si>
  <si>
    <t>PORT ST. JOHN'S VINE / SISSINKA (FE)4956 | Influences the mental body, softening it when there is sarcasm~ hgdie</t>
  </si>
  <si>
    <t>PUA-HOKU (FE)4957 | Harmony with the aims of an organization one is involved with~ hgdre, hgdp, group energies</t>
  </si>
  <si>
    <t>PUA KALA (FE) 4958 | For opening up to the ideas of others~ hgdie hgdre</t>
  </si>
  <si>
    <t>PUA-KENIKENI (FE)4959 | Helps to overcome the psychological cravings for drugs~addiction,</t>
  </si>
  <si>
    <t>PLUMERIA (FE)4960 | Strengthens the will and motivates one to practice ethnic and spiritual traditions~ hgd2 hgdse</t>
  </si>
  <si>
    <t>PUA-PILO (FE)4961 | Overcoming lethargy and feelings of low self esteem~ hgd hgdc</t>
  </si>
  <si>
    <t>PUKIAWE (FE)4962 | Care and interest in oneself and the environment~</t>
  </si>
  <si>
    <t>STENOGYNE CALIMINTHOIDES (FE)4963 | Special essence for those with disintegrated personality disorders~</t>
  </si>
  <si>
    <t>SPIDER LILY (FE)4964 | Overcoming mental negativity~ hgdie</t>
  </si>
  <si>
    <t>STREPTOCARPUS (FE)4965 | Brings clarity and healing to the heart, clear conscience~ hgdie hgdse</t>
  </si>
  <si>
    <t>TI (FE)4966 | Helps to deal with physically stressed environments~</t>
  </si>
  <si>
    <t>ULEI (FE)4967 | Enhances communication skills~ hgdp hgdie hgdc</t>
  </si>
  <si>
    <t>WATER POPPY (FE)4968 | Promotes a fluid balance between over activity and lethargy~ hgd4 hgdp</t>
  </si>
  <si>
    <t>WILIWILI (FE)4969 | Inspires positivity, courage and honesty to face major life issues~ hgd</t>
  </si>
  <si>
    <t>PLEO - Alb: Candida albicans 5x | Use after Pleo - Fort and Pleo - Pef. gingivitis, mycoses, urogenital (kidney, bladder, urethra, ureter). ^ ]</t>
  </si>
  <si>
    <t>PLEO - Art "A": Propionibacterium acnes 6x | Osteoarthritis, degenerative spine, temporomandibular joint (TMJ). @  ]</t>
  </si>
  <si>
    <t>PLEO - Art "U": Corynebacterium sp. 6x | Immune system stimulant. @</t>
  </si>
  <si>
    <t>PLEO - Ex: Candida albicans 3x and parapsilosis 3x, Penicillium roquefortii 3x | ^</t>
  </si>
  <si>
    <t>PLEO - Fort: Penicillium roquefortii 5x | GIandular symbiosis, digestive mycosis. ^</t>
  </si>
  <si>
    <t>PLEO - Lat: Bacillus cereus M. U. 345a 6x | Inflammation, rheumatic liver / gallbladder. @</t>
  </si>
  <si>
    <t>PLEO - Mucedo: Mucor mucedo 5x | Circulation, metabolic disease, myocardial, angina (heart). ^  ]</t>
  </si>
  <si>
    <t>PLEO - Muc: Mucor racemosus 5x | Circulatory disturbances, venous diseases. @ ^</t>
  </si>
  <si>
    <t>PLEO - Nig: Aspergillus niger 5x | Lymph, tubercular, ulcerations, otitis media (ear), skin disorders. ^  ]</t>
  </si>
  <si>
    <t>PLEO - Not: Penicillium chrysogenum 5x | Bacterial inflammation, cystitis (bladder), tonsillitis, sinusitis. @ ^  ]</t>
  </si>
  <si>
    <t>PLEO - Pef: Candida parapsilosis 5x | Inflammation, gingivitis, periodontal diseases, mycosis, glandular tract. @ ^</t>
  </si>
  <si>
    <t>PLEO - Quent: Penicillium glabrum 5x | Viral infection, mixed viral bacteria, otitis (ear), herpes. ^ @ #  ]</t>
  </si>
  <si>
    <t>PLEO - Reb: Peyer's patches extract 4x | Immune stimulant, chronic inflammation bowels, leaky gut (colon intestine).  ]</t>
  </si>
  <si>
    <t>PLEO - Rec: Bacillus firmus SA. C. 501 6x | Topical use, inflammation of mucous membranes. @</t>
  </si>
  <si>
    <t>PLEO - Rub: Aspergillus ruber 5x | Allergies, chronic respiratory, lung, mucous membranes. ^  ]</t>
  </si>
  <si>
    <t>PLEO - San Brucel: Brucella melitensis 6x | Influenza, dysmenorrhea, lyme (spirochete bacteria from Ixodes tick bites). @ #  * ]~</t>
  </si>
  <si>
    <t>PLEO - San Candida: Candida albicans 6x | Flushes by product of candida fungus. ^  ]</t>
  </si>
  <si>
    <t>PLEO - San Coli: Escherichia coli 6x (E coli)| Food poisoning, diarrhea (bowel, colon, intestine), inflammation in glandular tract, liver, kidney (bladder, ureters, urethra) . @  ]</t>
  </si>
  <si>
    <t>PLEO - San Klebs: Klebsiella pneumoniae 6x | Pneumonia, bronchitis, asthma, (lungs) influenza. @ ]</t>
  </si>
  <si>
    <t>PLEO - San Myc: Mycobacterium bovis 6x | Bronchial asthma, pleurisy (lungs), rhinitis (nose), arthritis, acne. @ ^ ]</t>
  </si>
  <si>
    <t>PLEO - San Prot: Proteus vlgaris 6x | Gastro enteritis, intestinal dysbiosis (bowel, colon, intestine), l-pylori, otitis (eye disorder) . @  ]</t>
  </si>
  <si>
    <t>PLEO - San Pseu: Pseudomonas aeruginosa 6x | Chronic bronchitis (lungs), otitis (eye disorders), auto immune, infections,dermal (skin). @  ]</t>
  </si>
  <si>
    <t>PLEO - San Salm: Salmonella enteriditis 6x | Chronic pancreatitis (pancreas), gastro enteritis (bowel, colon, intestine), malnutrition. @  ]</t>
  </si>
  <si>
    <t>PLEO - San Serra: Serratia marcescens 6x | Nosocomial infections. @</t>
  </si>
  <si>
    <t>PLEO - San Staph: Staphylococcus aureus 6x | Impetigo, acne, folliculosis (skin), nephritis, urogenital (kidney, bladder, ureter, urethra). @  ]</t>
  </si>
  <si>
    <t>PLEO - San Strep: Streptococcus pyogenes 6x | Pus producing bacteria, Skin infection, carditis (heart), polyarthritis. @  ]</t>
  </si>
  <si>
    <t>PLEO - San Trich: Trichophyton verrucosum 6x | Mycosis of hair and nails, tinea, trichophytosis. ^</t>
  </si>
  <si>
    <t>PLEO - Ut: Bacillus subtillis M. U. 345 6x | Chronic inflammation, blood detox, after Pleo - Muc. @ ^</t>
  </si>
  <si>
    <t>PLEO Ut "S": Mycobacterium phlei F. U. 36 6x | Lung, tuberculosis, fever, immune weakness. ^ @</t>
  </si>
  <si>
    <t>HELIX POMATIA, ASPERSA, (SNAILS) Lectin | Stimulates blood coagulation, shows blood disease.~(ALR) escargot,  BTA: beneficial, BTB: beneficial, BT-AB: beneficial (neutral for O.) good food.</t>
  </si>
  <si>
    <t>NADH | Nicotinomide adenine dinucleotide.  Occurs in most cells, important in metabolism as oxidizing agent.  Nutritional supplement  ]</t>
  </si>
  <si>
    <t>POLIO | Past present or risk of sensitivity. #</t>
  </si>
  <si>
    <t>COXSACKIE | Virus causes small bumps at first, later attacks heart. #</t>
  </si>
  <si>
    <t>NELSON ANTI DEGENERATION | Natural Chemotherapy. Ayurvedic~ onco</t>
  </si>
  <si>
    <t>NELSON IMMUNE STIMULATOR | Ayurvedic</t>
  </si>
  <si>
    <t>VISUTEIN - UNICITY | Exclusive proprietary.</t>
  </si>
  <si>
    <t>NARAYANI 2 BLOOD | Formula designed for duplication on the SCIO.</t>
  </si>
  <si>
    <t>NARAYANI 7 CB7 | Formula designed for duplication on the SCIO.</t>
  </si>
  <si>
    <t>NARAYANI 12 CB12 | Formula designed for duplication on the SCIO.</t>
  </si>
  <si>
    <t>BONEMATE - UNICITY | Exclusive proprietary, patented.</t>
  </si>
  <si>
    <t>NARAYANI 20 Injury | Formula designed for duplication on the SCIO.</t>
  </si>
  <si>
    <t>NARAYANI 21 KBS | Formula designed for duplication on the SCIO.</t>
  </si>
  <si>
    <t>CORE PACKS - UNICITY | Rated best tested by supplementwatch.com.</t>
  </si>
  <si>
    <t>WOMEN'S FORMULA PLUS - UNICITY | Exclusive proprietary (with calcium d-glucarate).</t>
  </si>
  <si>
    <t>MEN'S FORMULA PLUS - UNICITY | Exclusive proprietary (with calcium d-glucarate).</t>
  </si>
  <si>
    <t>BIOSLIFE 2 - UNICITY | Exclusive patents.</t>
  </si>
  <si>
    <t>PROSTATE TLC - UNICITY | Exclusive proprietary.</t>
  </si>
  <si>
    <t>CM PLEX - UNICITY | Exclusive patented.</t>
  </si>
  <si>
    <t>ENJUVENATE - UNICITY | Exclusive proprietary.</t>
  </si>
  <si>
    <t>ALL OF DR. BERMAN'S PRODUCTS - UNICITY | Some very potent applications.</t>
  </si>
  <si>
    <t>NATIVE LEGEND TEA - UNICITY | Tumors, liver, spleen, cancer.~onco</t>
  </si>
  <si>
    <t>NARAYANI 55 Menses Pain | Formula designed for duplication on the SCIO.~feminine</t>
  </si>
  <si>
    <t>NARAYANI 56 Menses Bleeding | Formula designed for duplication on the SCIO.~feminine</t>
  </si>
  <si>
    <t>PARAWAY PLUS - UNICITY | Exclusive proprietary, parasites.  *  ]</t>
  </si>
  <si>
    <t>LIFALOE - UNICITY | Exclusive patented.</t>
  </si>
  <si>
    <t>CONGO BLEND - UNICITY | Exclusive Patented, memory.</t>
  </si>
  <si>
    <t>LIVER ESSENTIALS - Unicity | Exclusive.</t>
  </si>
  <si>
    <t>ORAREX - UNICITY | Homeopathic toothpaste for gum disease and gingivitis.  D isode  ]</t>
  </si>
  <si>
    <t>NARAYANI BR 15 SINUS BALANCE | Formula designed for duplication on the SCIO.</t>
  </si>
  <si>
    <t>LOVE Rx - UNICITY | Men and Women.~hgdre hgdsr</t>
  </si>
  <si>
    <t>NARAYANI BR 20 EYE BALANCE | Formula designed for duplication on the SCIO.</t>
  </si>
  <si>
    <t>MEGA MINS - UNICITY | 76 Ionizied minerals.</t>
  </si>
  <si>
    <t>PRO BIONIC - UNICITY | Most complete and dense probiotic formula.</t>
  </si>
  <si>
    <t>NARAYANI OM 3 BONE IRREGULARITIES | Formula designed for duplication on the SCIO.</t>
  </si>
  <si>
    <t>NARAYANI OM 25 EYE AND RETINA | Formula designed for duplication on the SCIO.</t>
  </si>
  <si>
    <t>NARAYANI OM 13 TRIGEMINAL | Muscle Formula designed for duplication on the SCIO.  ]</t>
  </si>
  <si>
    <t>NARAYANI OM 15 KIDNEYS | Formula designed for duplication on the SCIO.</t>
  </si>
  <si>
    <t>NARAYANI OM 16 KNEES | Formula designed for duplication on the SCIO.</t>
  </si>
  <si>
    <t>PHYTO PATH - UNICITY | Highest rating for an anti-oxidant formula.</t>
  </si>
  <si>
    <t>NARAYANI OM 31 Sacral and Lumbar | Formula designed for duplication on the SCIO.  $ ]</t>
  </si>
  <si>
    <t>NARAYANI OM 22 Male Genital | Formula designed for duplication on the SCIO.~masculine</t>
  </si>
  <si>
    <t>NARAYANI OM 24 Female Genital | Formula designed for duplication on the SCIO.~feminine</t>
  </si>
  <si>
    <t>NARAYANI OM 11 Eye | Formula designed for duplication on the SCIO.</t>
  </si>
  <si>
    <t>CAL/MAG CHELATE - UNICITY | Calcium / Magnesium.  No better calcium.  ]</t>
  </si>
  <si>
    <t>NARAYANI OM IMMUNE SYSTEM | Formula designed for duplication on the SCIO.</t>
  </si>
  <si>
    <t>NARAYANI OM SPINE DORSAL | Formula designed for duplication on the SCIO.  $  ]</t>
  </si>
  <si>
    <t>Aconite 200C Homeopathy Japan | Anxiety, restlessness, shock, acute, violent symptoms, causation: dry, cold weather.</t>
  </si>
  <si>
    <t>Arnica 200C Homeopathy Japan | Traumatic injuries, bruises, septic conditions.</t>
  </si>
  <si>
    <t>Bellis-Perennis 200C Homeopathy Japan | Joints and muscular (muscle) soreness, also pains &amp; bruises.  ]</t>
  </si>
  <si>
    <t>Calendula 200C Homeopathy Japan | For rapid healing of skin.</t>
  </si>
  <si>
    <t>Carbo-Veg 200C Homeopathy Japan | Disintegration, hemorrhagic, debility, state of collapse in cholera, typhoid.  @ ]</t>
  </si>
  <si>
    <t>Caulophyllum 200C Homeopathy Japan | To tonify the womb and induce labour.</t>
  </si>
  <si>
    <t>Chamomilla 200C Homeopathy Japan | Dentition remedy (dental), whining restlessness,  impatient, intolerant of being spoken to.  ]</t>
  </si>
  <si>
    <t>Cimicifuga 200C Homeopathy Japan | Acts upon the cerebrospinal and muscular (muscle) system, as well as the female uterus and ovaries.  $  ]</t>
  </si>
  <si>
    <t>Gelsemium 200C Homeopathy Japan | Dullness, drowsy, dizziness, trembling, paralysis, muscular (muscle) weakness, influenza, measles, pellagra, lethargy, stage fright.  #  ]</t>
  </si>
  <si>
    <t>Hypericum 200C Homeopathy Japan | Injuries to nerves, especially of fingers, toes and nails.  N sarcode  $  ]</t>
  </si>
  <si>
    <t>Ipecac 200C Homeopathy Japan | Ramifications of the Nerve Cranial 10 Vagus Pneumogastric Pneumogastric, producing spasmodic irritation in chest and stomach.  ]</t>
  </si>
  <si>
    <t>Kali-Carb 200C Homeopathy Japan | Sharp cutting pains, &gt; motion.</t>
  </si>
  <si>
    <t>Kali-Phos 200C Homeopathy Japan | Great nerve remedy, prostration, marked disturbance of the sympathetic nervous system.  $  ]</t>
  </si>
  <si>
    <t>Phytolacca 200C Homeopathy Japan | Aching, soreness, restlessness, prostration, pre eminently a glandular remedy.</t>
  </si>
  <si>
    <t>Pulsatilla 200C Homeopathy Japan | Changeable, contradictory, mucous membranes affected, thirstless, peevish, chilly, weepy, religious melancholy.</t>
  </si>
  <si>
    <t>Secale 200C Homeopathy Japan | Anemia, coldness, numbness, hemorrhages, debility, anxiety, emaciation.  ]</t>
  </si>
  <si>
    <t>Sepia 200C Homeopathy Japan | Aversion to own family, lack of vital heat, tubercular patients with liver, hepatic and female uterine troubles. ]</t>
  </si>
  <si>
    <t>Staphisagria 200CHomeopathy Japan | Anger, nervous affections, irritability, genito-urinary (kidney, bladder, ureters, urethra) tract and skin.  ]</t>
  </si>
  <si>
    <t>Belladonna 200C Homeopathy Japan | Heat, redness, throbbing and burning, scarlet fever, dilated pupils, goiter, no thirst, anxiety or fear. @ ]</t>
  </si>
  <si>
    <t>Bryonia 200C Homeopathy Japan | Heat, redness, throbbing and burning, scarlet fever, dilated pupils, goiter, no thirst, anxiety or fear. @ ]</t>
  </si>
  <si>
    <t>Coffea 30C Homeopathy Japan | Stimulates functional activity of all organs.</t>
  </si>
  <si>
    <t>Cuprum 200C Homeopathy Japan | Intestinal (bowel, colon, intestine) affections, cramps, convulsions, paroxysmal cough (lung).  ]</t>
  </si>
  <si>
    <t>Euphrasia 30C Homeopathy Japan | Catarrhal affections of mucus membranes, especially of eyes and nose.  ]</t>
  </si>
  <si>
    <t>Ferrum-Phos 30C Homeopathy Japan | Asthenic sluggishness and torpidity of gelsemium (debility), early stages of febrile conditions.</t>
  </si>
  <si>
    <t>Hyoscyamus 200C Homeopathy Japan | Confusion, delirium, erotic mania, quarrels, typhoid with coma, toxic gastritis (bowel, colon, intestine).  @ ]</t>
  </si>
  <si>
    <t>Opium 200C Homeopathy Japan | Affections of nervous system. $  ]</t>
  </si>
  <si>
    <t>Pyrogen 30C Homeopathy Japan | Extreme toxicity, septic conditions, especially puerperal (childbirth).  ]</t>
  </si>
  <si>
    <t>Stramonium 200C Homeopathy Japan | Suppressed secretions and excretions, delirium tremens, Parkinsonism.</t>
  </si>
  <si>
    <t>Thuja 200C Homeopathy Japan | Pathological vegetations, condylomata (genital wart), warty excrescences (heart - endocarditis), spongy tumors, naevi (birthmark, mole).  ]~onco</t>
  </si>
  <si>
    <t>Vaccininum 200C Homeopathy Japan | Neuralgias, inveterate skin eruptions, chilliness, indigestion with great flatulent distention (bowel, colon, intestine), whooping cough (lung).  ]</t>
  </si>
  <si>
    <t>Zincum 6C Homeopathy Japan | Cerebral depression, brain fag, brain paralysis, spinal affections, chorea, defective vitality.  $  ]</t>
  </si>
  <si>
    <t>Lung Homeopathy Japan</t>
  </si>
  <si>
    <t>Bone and Teeth Homeopathy Japan  ]</t>
  </si>
  <si>
    <t>Blood Homeopathy Japan</t>
  </si>
  <si>
    <t>Nerve Homeopathy Japan   $  ]</t>
  </si>
  <si>
    <t>Vital Salt Homeopathy Japan</t>
  </si>
  <si>
    <t>Morgan-G 200C Homeopathy Japan</t>
  </si>
  <si>
    <t>DYS.CO 200C Homeopathy Japan</t>
  </si>
  <si>
    <t>Spleen Homeopathy Japan</t>
  </si>
  <si>
    <t>Cancer Homeopathy Japan~onco</t>
  </si>
  <si>
    <t>Brain (Hormone) Homeopathy Japan  ]~hgdie</t>
  </si>
  <si>
    <t>Vein (Congestion) Homeopathy Japan  ]</t>
  </si>
  <si>
    <t>Psorinum IM Homeopathy Japan | Debility, skin irritations, profuse sweating, offensive discharges.</t>
  </si>
  <si>
    <t>Proteus bacteria 200C Homeopathy Japan  @  ]</t>
  </si>
  <si>
    <t>Gartner  bacteria 200C Homeopathy Japan  @  ]</t>
  </si>
  <si>
    <t>Nose (rhinitis, allergy) Homeopathy Japan  ]</t>
  </si>
  <si>
    <t>Kidney Homeopathy Japan</t>
  </si>
  <si>
    <t>Medorrhinum IM Homeopathy Japan</t>
  </si>
  <si>
    <t>Morgan 200C Homeopathy Japan  @  ]</t>
  </si>
  <si>
    <t>Bacillus 200C Homeopathy Japan @  ]</t>
  </si>
  <si>
    <t>Liver Homeopathy Japan</t>
  </si>
  <si>
    <t>Tuberculin IM Homeopathy Japan  @  ]~potent nosodal miasm remedy</t>
  </si>
  <si>
    <t>Carcinosin IM Homeopathy Japan  Cancer ]~ onco, high potency nosode for cancer, potent nosodal miasm remedy.</t>
  </si>
  <si>
    <t>Syphilinum IM Homeopathy Japan  @ ]~potent nosodal miasm remedy</t>
  </si>
  <si>
    <t>NELSON BRAIN STIMULATOR~ hgdie</t>
  </si>
  <si>
    <t>SEXUAL PERVERSION ~ hgdsr</t>
  </si>
  <si>
    <t>MOBILE TELEPHONE RADIATION~perverse energies</t>
  </si>
  <si>
    <t>RELIGIOUS CONFLICT | This imponderable homeopathic reacts from excess or supression.~hgd3</t>
  </si>
  <si>
    <t>IDENTITY CONFLICT | This imponderable homeopathic reacts from excess or supression. ~ hgd5</t>
  </si>
  <si>
    <t>BALANCE FOR BRAIN RIGHT TO LEFT | This imponderable homeopathic reacts from excess or supression.~ hgdie</t>
  </si>
  <si>
    <t>BALANCE FOR BRAIN FRONT TO BACK | This imponderable homeopathic reacts from excess or supression. ~hgdie</t>
  </si>
  <si>
    <t>BALANCE FOR BRAIN UP TO DOWN | This imponderable homeopathic reacts from excess or supression.  ] ~ hgdie</t>
  </si>
  <si>
    <t>VANITY | This imponderable homeopathic reacts from excess or supression. ~hgdn</t>
  </si>
  <si>
    <t>ABANDONMENT | This imponderable homeopathic reacts from excess or supression. ~ hgdre  hgdc</t>
  </si>
  <si>
    <t>PSYCHIC PAIN AND EMOTIONAL TENSION | This imponderable homeopathic reacts from excess or supression.</t>
  </si>
  <si>
    <t>RESISTANCE TO CHANGE OR CURE | This imponderable homeopathic reacts from excess or supression.~rtc, hgdc</t>
  </si>
  <si>
    <t>A-C CARBAMIDE | Standard Process</t>
  </si>
  <si>
    <t>DESICCATED ADRENAL | Standard Process</t>
  </si>
  <si>
    <t>A-F BETAFOOD | Standard Process</t>
  </si>
  <si>
    <t>ALBAPLEX | Candida Albicans.  Standard Process ^ ]</t>
  </si>
  <si>
    <t>ALLERPLEX | Allergy.  Standard Process  ]</t>
  </si>
  <si>
    <t>ALL ORGANIC TRACE MINERALS VITAMIN B12 | Standard Process  ]</t>
  </si>
  <si>
    <t>ANTRONEX | Standard Process</t>
  </si>
  <si>
    <t>ARGINEX | Standard Process</t>
  </si>
  <si>
    <t>VITAMIN B6 NIACINAMIDE | Standard Process  ]</t>
  </si>
  <si>
    <t>BETACOL | Standard Process</t>
  </si>
  <si>
    <t>BETAFOOD | Standard Process</t>
  </si>
  <si>
    <t>BLACK CURRANT SEED OIL Currant Seed Oil | Standard Process~ BTA: beneficial, neutral for other b. types</t>
  </si>
  <si>
    <t>CAL-AMO | Standard Process</t>
  </si>
  <si>
    <t>CALCIFOOD |  Calcium.  Standard Process  ]</t>
  </si>
  <si>
    <t>CALCIUM LACTATE | Standard Process</t>
  </si>
  <si>
    <t>CAL-MA PLUS | Calcium / Magnesium.  Standard Process  ]</t>
  </si>
  <si>
    <t>CALSOL | Calcium.  Standard Process  ]</t>
  </si>
  <si>
    <t>CARDIO PLUS | Heart.  Standard Process  ]</t>
  </si>
  <si>
    <t>CARDIOTROPHIN PMG | Heart.  Standard Process  ]</t>
  </si>
  <si>
    <t>CATALYN | Standard Process</t>
  </si>
  <si>
    <t>CATAPLEX A | Standard Process</t>
  </si>
  <si>
    <t>CATAPLEX A-C | Standard Process</t>
  </si>
  <si>
    <t>CATAPLEX A-C-P | Standard Process</t>
  </si>
  <si>
    <t>CATAPLEX B | Standard Process</t>
  </si>
  <si>
    <t>CATAPLEX B12 | Standard Process</t>
  </si>
  <si>
    <t>CATAPLEX C | Standard Process</t>
  </si>
  <si>
    <t>CATAPLEX D | Standard Process</t>
  </si>
  <si>
    <t>CATAPLEX E | Standard Process</t>
  </si>
  <si>
    <t>CATAPLEX E2 | Standard Process</t>
  </si>
  <si>
    <t>CATAPLEX F (Perles) | Standard Process</t>
  </si>
  <si>
    <t>CATAPLEX F (Tablets) | Standard Process</t>
  </si>
  <si>
    <t>CATAPLEX G | Standard Process</t>
  </si>
  <si>
    <t>CATAPLEX GTF | Standard Process</t>
  </si>
  <si>
    <t>CHEZYN | Standard Process</t>
  </si>
  <si>
    <t>CHLOROPHILL COMPLEX | Standard Process</t>
  </si>
  <si>
    <t>CHLOROPHILL COMPLEX OINTMENT | Standard Process</t>
  </si>
  <si>
    <t>CHOLACOL | Standard Process</t>
  </si>
  <si>
    <t>CHOLACOL ll | Standard Process</t>
  </si>
  <si>
    <t>CHOLINE | Standard Process</t>
  </si>
  <si>
    <t>CIRCUPLEX | Standard Process</t>
  </si>
  <si>
    <t>COLLAGEN C | Standard Process~aging, skin, joints, connective tissue</t>
  </si>
  <si>
    <t>COLLISONA ROOT | Standard Process</t>
  </si>
  <si>
    <t>CONGAPLEX | Standard Process</t>
  </si>
  <si>
    <t>CONGAPLEX (CHEWABLE) | Standard Process</t>
  </si>
  <si>
    <t>COPPER LIVER CHELATE | Standard Process</t>
  </si>
  <si>
    <t>CYROFOOD | Standard Process</t>
  </si>
  <si>
    <t>CYRO YEAST | Standard Process</t>
  </si>
  <si>
    <t>CYRUTA | Buckwheat.  Standard Process  ] ~ BTO: beneficial/neutral, BTA: beneficial, BTB: avoid, BT-AB: avoid.</t>
  </si>
  <si>
    <t>CYRUTA PLUS | Buckwheat.  Standard Process  ] ~ BTO: beneficial/neutral, BTA: beneficial, BTB: avoid, BT-AB: avoid</t>
  </si>
  <si>
    <t>DERMATROPHIN PMG | Skin.  Standard Process  ]</t>
  </si>
  <si>
    <t>DIAPLEX | Standard Process</t>
  </si>
  <si>
    <t>DISODIUM PHOSPHATE | Standard Process</t>
  </si>
  <si>
    <t>DRENAMIN | Adrenals.  Standard Process  ]</t>
  </si>
  <si>
    <t>DRENATROPHIN PMG | Adrenals.  Standard Process  ]</t>
  </si>
  <si>
    <t>E-MANGANESE | Standard Process</t>
  </si>
  <si>
    <t>ECHINACEA C | Standard Process ~ BTO: avoid, BTA: beneficial, BTB: beneficial, BT-AB: beneficial for all.</t>
  </si>
  <si>
    <t>EMPHAPLEX | Lung.  Standard Process  ]</t>
  </si>
  <si>
    <t>E-POISE | Standard Process</t>
  </si>
  <si>
    <t>FEN-CHO | Standard Process</t>
  </si>
  <si>
    <t>FEN-GRE | Standard Process</t>
  </si>
  <si>
    <t>FERROFOOD | Iron.  Standard Process  ]</t>
  </si>
  <si>
    <t>FOLIC ACID VITAMIN B12 | Standard Process  ]</t>
  </si>
  <si>
    <t>FOR-TIL FOLIC ACID VITAMIN B12 | Standard Process  ]</t>
  </si>
  <si>
    <t>ORGANICALLY GROWN GARLIC | Standard Process ~ BTO: beneficial, BTA: beneficial, BTB: beneficial, BT-AB: beneficial for all. good food.</t>
  </si>
  <si>
    <t>GASTREX | Standard Process</t>
  </si>
  <si>
    <t>HEPATROPHIN PMG | Liver.  Standard Process ]</t>
  </si>
  <si>
    <t>HYPOTHALAMUS PMG | Standard Process</t>
  </si>
  <si>
    <t>HYPOTHALMEX | Hypothalmus.  Standard Process  ]</t>
  </si>
  <si>
    <t>IMMUPLEX | Immune System.  Standard Process  ]</t>
  </si>
  <si>
    <t>INOSITOL VITAMIN B | Standard Process  ]</t>
  </si>
  <si>
    <t>IODOMERE | Standard Process</t>
  </si>
  <si>
    <t>IPLEX | Standard Process</t>
  </si>
  <si>
    <t>LACT-ENZ | Standard Process~lactose, dairy, milk sugar</t>
  </si>
  <si>
    <t>LACTIC ACID YEAST | Standard Process</t>
  </si>
  <si>
    <t>LIGAPLEX l | Standard Process</t>
  </si>
  <si>
    <t>LIGAPLEX ll | Standard Process</t>
  </si>
  <si>
    <t>LINUM VITAMIN B6 | Standard Process  ]</t>
  </si>
  <si>
    <t>LIVAPLEX | Liver.  Standard Process  ]</t>
  </si>
  <si>
    <t>MAGNESIUM LACTATE | Standard Process</t>
  </si>
  <si>
    <t>MAMMARY PMG | Breast.  Standard Process  ]~feminine</t>
  </si>
  <si>
    <t>MANGANESE VITAMIN B12 | Standard Process  ]</t>
  </si>
  <si>
    <t>MIN-CHEX | Standard Process</t>
  </si>
  <si>
    <t>MIN-TRAN | Standard Process</t>
  </si>
  <si>
    <t>MULTIZYME | Standard Process</t>
  </si>
  <si>
    <t>MYO-PLUS | Standard Process</t>
  </si>
  <si>
    <t>MYOTROPHIN PMG | Standard Process</t>
  </si>
  <si>
    <t>NEUROPLEX | Standard Process  $  ]</t>
  </si>
  <si>
    <t>NEUROTROPHIN PMG | Standard Process  $  ]</t>
  </si>
  <si>
    <t>NUTRIMERE | Standard Process</t>
  </si>
  <si>
    <t>OCULOTROPHIN PMG | Eye.  Standard Process  ]</t>
  </si>
  <si>
    <t>OKRA PEPSIN E3 | Standard Process</t>
  </si>
  <si>
    <t>ORCHEX | Standard Process</t>
  </si>
  <si>
    <t>ORCHIC PMG | Standard Process</t>
  </si>
  <si>
    <t>ORGANIC IODINE | Standard Process</t>
  </si>
  <si>
    <t>ORGANIC MINERALS | Standard Process</t>
  </si>
  <si>
    <t>OSTARPLEX | Standard Process</t>
  </si>
  <si>
    <t>OSTROPHIN PMG | Standard Process</t>
  </si>
  <si>
    <t>OVATROPHIN PMG | Ovary.  Standard Process ]~feminine</t>
  </si>
  <si>
    <t>OVEX | Standard Process~feminine</t>
  </si>
  <si>
    <t>PANCREATROPHIN PMG | Pancreas.  Standard Process  ]</t>
  </si>
  <si>
    <t>PARAPLEX | Standard Process</t>
  </si>
  <si>
    <t>PAROTID PMG | Standard Process</t>
  </si>
  <si>
    <t>PHOSFOOD LIQUID | Standard Process~phosphorus</t>
  </si>
  <si>
    <t>PHYTOLYN | Standard Process</t>
  </si>
  <si>
    <t>PITUTROPHIN PMG | Pituitary.  Standard Process  ]</t>
  </si>
  <si>
    <t>PNEUMOTROPHIN PMG | Lung.  Standard Process @ ^  ]</t>
  </si>
  <si>
    <t>PROSTATE PMG | Standard Process~masculine</t>
  </si>
  <si>
    <t>PROST-X | Prostate.  Standard Process  ]~masculine</t>
  </si>
  <si>
    <t>RENAFOOD | Kidney (bladder, urethra) Standard Process ]</t>
  </si>
  <si>
    <t>RENATROPHIN PMG | Kidney  (bladder, urethra)  Standard Process ]</t>
  </si>
  <si>
    <t>RIBONUCLEIC ACID (RNA) | Standard Process</t>
  </si>
  <si>
    <t>RUMAPLEX | Standard Process</t>
  </si>
  <si>
    <t>SENAPLEX | Standard Process</t>
  </si>
  <si>
    <t>SESAME OIL | Standard Process ~ BTA: avoid, BTB: avoid, BT-AB: avoid (neutral for O.)</t>
  </si>
  <si>
    <t>SOY BEAN LECITHIN | Standard Process</t>
  </si>
  <si>
    <t>ORGANICALLY GROWN SPANISH BLACK RADISH | Standard Process, neutral for all b. types but do ind. reaction.</t>
  </si>
  <si>
    <t>SPLEEN PMG | Standard Process</t>
  </si>
  <si>
    <t>DESICCATED SPLEEN | Standard Process</t>
  </si>
  <si>
    <t>SP BAR BERRY | Standard Process</t>
  </si>
  <si>
    <t>SP BAR SOY ALMOND CRUNCH | Standard Process</t>
  </si>
  <si>
    <t>STANDARD BAR BERRY | Standard Process</t>
  </si>
  <si>
    <t>SUPER EFF | Standard Process</t>
  </si>
  <si>
    <t>SYMPLEX F | Standard Process</t>
  </si>
  <si>
    <t>SYMPLEX M | Standard Process</t>
  </si>
  <si>
    <t>THYMEX | Standard Process</t>
  </si>
  <si>
    <t>THYMUS PMG | Standard Process</t>
  </si>
  <si>
    <t>THYTROPHIN PMG | Standard Process</t>
  </si>
  <si>
    <t>USF Ointment | Standard Process</t>
  </si>
  <si>
    <t>UTROPHIN PMG | Standard Process</t>
  </si>
  <si>
    <t>VASCULIN | Vascular.  Standard Process  ]</t>
  </si>
  <si>
    <t>WHEAT GERM OIL | Standard Process ~ BTO: avoid</t>
  </si>
  <si>
    <t>WHEAT GERM OIL FORTIFIED | Standard Process ~ BTO: avoid</t>
  </si>
  <si>
    <t>ZINC LIVER CHELATE | Standard Process</t>
  </si>
  <si>
    <t>ZINC TEST | Standard Process</t>
  </si>
  <si>
    <t>ZYMEX (CAPSULES) | Standard Process</t>
  </si>
  <si>
    <t>ZYMEX (WAFERS) | Standard Process</t>
  </si>
  <si>
    <t>ZYMEX ll | Standard Process</t>
  </si>
  <si>
    <t>ZYPAN | Standard Process</t>
  </si>
  <si>
    <t>CELLULITE | Deposit of toxic fat cells usually from bowel (colon, intestine) toxic buildup and reabsorbtion.  ]~ovarian weight, can occur in males with estrogen imbalances.</t>
  </si>
  <si>
    <t>DHEA | Hormonal precursor rumored for its antiaging effects.</t>
  </si>
  <si>
    <t>MELATONIN PINEAL HORMONE | Made in the dark that regulates circadian rhythms.~insomnia</t>
  </si>
  <si>
    <t>INFLUENZA GRIPPE 80 to 89 | #</t>
  </si>
  <si>
    <t>INFLUENZA GRIPPE 90 to 93 | #</t>
  </si>
  <si>
    <t>INFLUENZA GRIPPE 91 to 95 | #</t>
  </si>
  <si>
    <t>INFLUENZA GRIPPE 95 to 96 | #</t>
  </si>
  <si>
    <t>INFLUENZA GRIPPE 96 to 97 | #</t>
  </si>
  <si>
    <t>INFLUENZA GRIPPE 98 to 99 | #</t>
  </si>
  <si>
    <t>INFLUENZA GRIPPE ALL | #</t>
  </si>
  <si>
    <t>INFLUENZA GRIPPE 20-29 | #</t>
  </si>
  <si>
    <t>INFLUENZA GRIPPE 30-39 | #</t>
  </si>
  <si>
    <t>INFLUENZA GRIPPE 40-49 | #</t>
  </si>
  <si>
    <t>INFLUENZA GRIPPE 50-59 | #</t>
  </si>
  <si>
    <t>INFLUENZA GRIPPE 60-69 | #</t>
  </si>
  <si>
    <t>INFLUENZA GRIPPE 70-79 | #</t>
  </si>
  <si>
    <t>INFLUENZA GRIPPE 2000 | #</t>
  </si>
  <si>
    <t>DENIAL | This imponderable homeopathic reacts from excess or supression.~onco</t>
  </si>
  <si>
    <t>OBSERVANT | This imponderable homeopathic reacts from excess or supression.</t>
  </si>
  <si>
    <t>MONOTONY | This imponderable homeopathic reacts from excess or supression. rtc.</t>
  </si>
  <si>
    <t>RESENTMENT | This imponderable homeopathic reacts from excess or supression.~onco</t>
  </si>
  <si>
    <t>NERVOUSNESS | This imponderable homeopathic reacts from excess or supression.~anxiety,</t>
  </si>
  <si>
    <t>COURAGE | This imponderable homeopathic reacts from excess or supression.</t>
  </si>
  <si>
    <t>LAUGHTER | This imponderable homeopathic reacts from excess or supression.</t>
  </si>
  <si>
    <t>GRIEF | This imponderable homeopathic reacts from excess or supression.~hgdbs1</t>
  </si>
  <si>
    <t>ANTAGONISM | This imponderable homeopathic reacts from excess or supression. ]</t>
  </si>
  <si>
    <t>ENTHUSIASM | This imponderable homeopathic reacts from excess or supression.</t>
  </si>
  <si>
    <t>BARGAINING | This imponderable homeopathic reacts from excess or supression.~stage of loss.</t>
  </si>
  <si>
    <t>SHAME | This imponderable homeopathic reacts from excess or supression.~hgd2</t>
  </si>
  <si>
    <t>PREMATURE AGING FROM EMOTIONAL STRESS | This imponderable homeopathic reacts from excess or supression.</t>
  </si>
  <si>
    <t>TELOMERES | Antiaging part of DNA at the end of the genes to stop aging.</t>
  </si>
  <si>
    <t>COLLAGEN | Makes up skin and connective tissues. ~ aging, joints, connectivie tissue, skin</t>
  </si>
  <si>
    <t>PREMATURE AGING FROM SUN OR PERVERSE ENERGIES | This imponderable homeopathic reacts from excess or supression.  ]</t>
  </si>
  <si>
    <t>EXPOSURE TO AIR CONDITIONING | This imponderable homeopathic reacts from excess or supression.~perverse energies</t>
  </si>
  <si>
    <t>HOMEOPATHIC TOOTH PASTE | Dental.  Homeopathy Japan  ]~ does not counteract homeopathics.</t>
  </si>
  <si>
    <t>NORADROSTENOLON-PHENOLPROION | Steroid like compound used for sports enhancement.</t>
  </si>
  <si>
    <t>MSM - METHYSULPHONYLMETHANE | Used for treating arthritis and other joint diseases. ~ BTO: avoid from inorganic sources.</t>
  </si>
  <si>
    <t>GRIFFONIA SIMPLICIFOLIA (5-HTP) | Serotonin precursor for mood control.~depression, hgdie</t>
  </si>
  <si>
    <t>SUN BURN | Effects of too much sun on skin. ~ aging, radiation</t>
  </si>
  <si>
    <t>NELSON PANGAMIN | B15 and other B vitamins from special beer yeast extract~oxygenation, hgdie</t>
  </si>
  <si>
    <t>IMMUNO GLOBULIN A | Allergy controlling agent found in mucous membranes, ids allergic attack.</t>
  </si>
  <si>
    <t>IMMUNO GLOBULIN G | Antibody for virus, bacteria, antivirus, crosses placenta barrier for fetus immunity. # @ ]</t>
  </si>
  <si>
    <t>IMMUNO GLOBULIN M | Antibody modulator.</t>
  </si>
  <si>
    <t>IMMUNO GLOBLULIN r | Antibody for growth modulation</t>
  </si>
  <si>
    <t>IMMUNO GLOBULIN B | Antibody for virus, bacteria, antivirus.  @  #  ]</t>
  </si>
  <si>
    <t>IMMUNO GLOBULIN ALL | Regulates antibody manufacture and regulation.  ]</t>
  </si>
  <si>
    <t>VIRUS | Unspecified.  # ]</t>
  </si>
  <si>
    <t>WARTS CONDOMYLOMA | Past present or risk, ~ genital warts, std, sexually transmitted disease,  hpv#, ~onco</t>
  </si>
  <si>
    <t>HUMAN PAPILOMA ALL | Viruses that cause warts, some cancers, condyloma. ~ hpv, genital warts, onco, std, sexually transmitted disease#~onco</t>
  </si>
  <si>
    <t>FAEKAL ALKALIZING | Virus suspect in ME or chronic fatigue. #</t>
  </si>
  <si>
    <t>RHINOPNEUMONIA | Viral infection (lung) past present or risk. #  ]</t>
  </si>
  <si>
    <t>HIV | Exposure or immune reaction or any auto aggressive dysfunction. #~ std, aids, sexually transmited disease or through blood, autoimmune</t>
  </si>
  <si>
    <t>HYPOTHALAMIC CONNECTION TO GALLBLADDER | That disturbs the body mind connection producing negativity. ~hgdc, frustration, hgdie</t>
  </si>
  <si>
    <t>JEALOUSY OF OTHERS' ACHIEVEMENTS | This imponderable homeopathic reacts from excess or supression. ~</t>
  </si>
  <si>
    <t>CHIN HO SU | Chinese herb that is proven to help malaria and protozoa infection. \  *  ]</t>
  </si>
  <si>
    <t>DA HUANG | Chinese herb for liver restoration and weight loss. \</t>
  </si>
  <si>
    <t>IMMUNE TRANSFER FACTOR 1 | HIV 1, Epstein Barr Virus (EBV), Cytomegalovirus (CMV), Herpes 1, Herpes 2, HHV 6, human /bovine TB , pnem. carini, mycobacterium avian, chlorospridium. Chisolm Bio Labs@#]</t>
  </si>
  <si>
    <t>IMMUNE TRANSFER FACTOR 2 | Epstein Barr Virus (EBV) , Cytomegalovirus (CMV), HHV 6, chlamydia, pneumoniac (lung), mycoplasma, lyme, antigen. Chisolm Bio Labs @ # ]</t>
  </si>
  <si>
    <t>IMMUNE TRANSFER FACTOR 3 | Liver, Hepatitis A, B, C. Chisolm Bio Labs  # ]</t>
  </si>
  <si>
    <t>IMMUNE TRANSFER FACTOR 4 | Against all childhood vaccinations, polio, rabies. Chisolm Bio Labs @ # ^ * ]</t>
  </si>
  <si>
    <t>IMMUNE TRANSFER FACTOR 5 | Multiple strains of streptococcus and staphylococcus, E Coli. Chisolm Bio Labs @ ]</t>
  </si>
  <si>
    <t>IMMUNE TRANSFER FACTOR 6 | Multiple strains each of herpes 1, herpes 2, and varicella zoster (chicken pox). Chisolm Bio Labs # ]</t>
  </si>
  <si>
    <t>IMMUNE TRANSFER FACTOR 7 | Multiple strains of Candida. Chisolm Bio Labs ^ ]</t>
  </si>
  <si>
    <t>THYBURSYN - TRANSFER FACTOR | Bursal and thymus extracts from organically raised chickens. Chisolm Bio Labs</t>
  </si>
  <si>
    <t>IMMUNE SUPPORT FACTORS | Polyvalent, unspecific colostral extracts (ion molecular weight proteins). Chisolm Bio Labs</t>
  </si>
  <si>
    <t>BETA MAX - BETA GLUCAN 100 OR 500 MG. | Ids weak immune system. Chisolm Bio Labs</t>
  </si>
  <si>
    <t>MSM IMMUNE METHYL SULFUR METHIONE | Anti inflammatory sulfur source for joint pains and fevers. Chisolm Bio Labs  ] BTO: avoid.</t>
  </si>
  <si>
    <t>PASTERELLA | Bacteria found in diseased tissue of putrid flesh, highly virulent and destructive. @ ]</t>
  </si>
  <si>
    <t>INDONESIAN KOMONO DRAGON VENOM | Collection of extremly perverse bacteria causing putrefaction. @ ]</t>
  </si>
  <si>
    <t>ROGAINE (MINOXODIL) | Synthetic drug for hair loss (baldness) and cardiologic conditions~ ALO</t>
  </si>
  <si>
    <t>PROPECIA | Synthetic drug for hair loss (bald).  ]~ALO</t>
  </si>
  <si>
    <t>EXCESS CONTROL MANIACS | This imponderable homeopathic reacts from excess or suppression</t>
  </si>
  <si>
    <t>BULLYING OF OTHERS DUE TO SELF INSECURITY | This imponderable homeopathic reacts from excess or suppression ~</t>
  </si>
  <si>
    <t>VASCULAR ENDOTHEIAL GROWTH FACTOR | Gene that stimulates growth of new blood vessels.</t>
  </si>
  <si>
    <t>ANXIETY GENE (5324) | Stimulates serotonin at wrong times to provoke fear, ids anxiety. ~ chromosome</t>
  </si>
  <si>
    <t>RISK TAKING GENE (5325)|  Stimulates dopamine to provoke new challenges and thrill taking.~ chromosome</t>
  </si>
  <si>
    <t>MILDEW | Can id systemic fungus or fungal immune weakness. ^ (ALR)</t>
  </si>
  <si>
    <t>Turkey Meat or derivatives | (ALR)  ]~BTO: neutral/beneficial, BTA: occasional, BTB: beneficial, BT-AB: beneficial</t>
  </si>
  <si>
    <t>RED WINE | (ALR) ~ Stimulates immunity in small amounts more than 2 glasses per day for women, 3 for men, BTA: beneficial, neutral for all other b. types, alcohol, alcoholic, addiction</t>
  </si>
  <si>
    <t>WHITE WINE | (ALR) ~ neutral for all b. types, also do ind. reaction on "oak" used for wine casks  if allergy number is high, alcohol, alcoholic, addiction.</t>
  </si>
  <si>
    <t>ANTAGONISM | This imponderable homeopathic reacts from excess or supression. ~Biological Warfare</t>
  </si>
  <si>
    <t>SENSUALITY | This imponderable homeopathic reacts from excess or supression. ~ hgdre hgdsr, can refer to other senses.</t>
  </si>
  <si>
    <t>SPIRITUALITY | This imponderable homeopathic reacts from excess or supression. ~hgd</t>
  </si>
  <si>
    <t>SEXUALITY | This imponderable homeopathic reacts from excess or supression. ~ Neuro Emotional Complex (NEC) emotion.~hgdsr hgdre</t>
  </si>
  <si>
    <t>ADDICTIVE | This imponderable homeopathic reacts from excess or supression. ~ Neuro Emotional Complex (NEC) emotion.</t>
  </si>
  <si>
    <t>JUDGMENTAL | This imponderable homeopathic reacts from excess or supression. Biological Warfare ~ Neuro Emotional Complex (NEC) emotion.</t>
  </si>
  <si>
    <t>APATHY | This imponderable homeopathic reacts from excess or supression. ~ Neuro Emotional Complex (NEC) emotion</t>
  </si>
  <si>
    <t>ECSTASY | This imponderable homeopathic reacts from excess or supression. ~ Neuro Emotional Complex (NEC) emotion.</t>
  </si>
  <si>
    <t>INADEQUACY | This imponderable homeopathic reacts from excess or supression. ~ Neuro Emotional Complex (NEC) emotion.~hgdp</t>
  </si>
  <si>
    <t>DESIRE FOR THINGS TO BE DIFFERENT | This imponderable homeopathic reacts from excess or supression. ~ Neuro Emotional Complex (NEC) emotion.</t>
  </si>
  <si>
    <t>PERFECTIONISTIC | This imponderable homeopathic reacts from excess or supression. ~ Neuro Emotional Complex (NEC) emotion. paralysis  procrastination</t>
  </si>
  <si>
    <t>HOPELESS DESPAIR | This imponderable homeopathic reacts from excess or supression. ~ Neuro Emotional Complex (NEC) emotion.</t>
  </si>
  <si>
    <t>DOMINATING| This imponderable homeopathic reacts from excess or supression. ~ Neuro Emotional Complex (NEC) emotion.</t>
  </si>
  <si>
    <t>SUBMISSIVE | This imponderable homeopathic reacts from excess or supression. ~ Neuro Emotional Complex (NEC) emotion.</t>
  </si>
  <si>
    <t>PRIDE | This imponderable homeopathic reacts from excess or supression. ~ Neuro Emotional Complex (NEC) emotion.</t>
  </si>
  <si>
    <t>RESENTMENT | This imponderable homeopathic reacts from excess or supression. ~ Neuro Emotional Complex (NEC) emotion. onco cancer</t>
  </si>
  <si>
    <t>SHOCK| This imponderable homeopathic reacts from excess or supression. ~ Neuro Emotional Complex (NEC) emotion.</t>
  </si>
  <si>
    <t>UNAWARE | This imponderable homeopathic reacts from excess or supression.~ Neuro Emotional Complex (NEC) emotion. onco cancer</t>
  </si>
  <si>
    <t>OBSESSIVE | This imponderable homeopathic reacts from excess or supression.~ Neuro Emotional Complex (NEC) emotion.</t>
  </si>
  <si>
    <t>COMPULSIVE | This imponderable homeopathic reacts from excess or supression.~ Neuro Emotional Complex (NEC) emotion.</t>
  </si>
  <si>
    <t>MANIC UNCONTROLLABLE | This imponderable homeopathic reacts from excess or supression.~ Neuro Emotional Complex (NEC) emotion. bipolar disorder bi polar manic depression</t>
  </si>
  <si>
    <t>IMPULSIVE | This imponderable homeopathic reacts from excess or supression.~ Neuro Emotional Complex (NEC) emotion. search out anger.</t>
  </si>
  <si>
    <t>STEADFAST LOYAL | This imponderable homeopathic reacts from excess or supression.~ Neuro Emotional Complex (NEC) emotion.~hgdre</t>
  </si>
  <si>
    <t>LUKOL | For female care. Ayurvedic Natural Product, the Himalaya Drug Co.~feminine</t>
  </si>
  <si>
    <t>GASEX | For Gastric care. Ayurvedic Natural Product, the Himalaya Drug Co.~digestion</t>
  </si>
  <si>
    <t>SPEMAN | For male care. Ayurvedic Natural Product , the Himalaya  Drug  Co.~masculine</t>
  </si>
  <si>
    <t>GERFORTE | For general health. Ayurvedic Natural Product, the Himalaya Drug Co.</t>
  </si>
  <si>
    <t>LIV. 52 DS | For the liver. Ayurvedic Natural Product, the Himalaya Drug Co.</t>
  </si>
  <si>
    <t>CYSTONE | For the urinary tract. Ayurvedic Natural Product, the Himalaya Drug Co.</t>
  </si>
  <si>
    <t>RUMALAYA | For the Joints. Ayurvedic Natural Product, the Himalaya Drug Co.</t>
  </si>
  <si>
    <t>SEPTILIN | For infections &amp; allergies. Ayurvedic Natural Product, the Himalaya Drug Co.  @ #  ^ * ]</t>
  </si>
  <si>
    <t>HERBOLAX | For the bowel (colon, intestine). Ayurvedic Natural Product, the Himalaya Drug Co.  ]</t>
  </si>
  <si>
    <t>DIABECOM | For the pancreas. Ayurvedic Natural Product, the Himalaya Drug Co.</t>
  </si>
  <si>
    <t>MENTAT | For mental fitness. Ayurvedic Natural Product, the Himalaya Drug Co.~hgdie</t>
  </si>
  <si>
    <t>TENTEX FORTE | For male care. Ayurvedic Natural Product, the Himalaya Drug Co.~masculine</t>
  </si>
  <si>
    <t>ABANA | For the heart. Ayurvedic Natural Product, the Himalaya Drug Co.</t>
  </si>
  <si>
    <t>GOAT'S MILK | (ALR) ~ BTO: avoid, BTB: beneficial, BT-AB: beneficial, neutral for A.</t>
  </si>
  <si>
    <t>GOAT'S MILK CHEESE | (ALR) ~ BTO: avoid, BTB: avoid, BT-AB: avoid (neutral for A)</t>
  </si>
  <si>
    <t>CALCIUM | Weak bones, nerves, adrenals. mineral</t>
  </si>
  <si>
    <t>POTASSIUM | Fatigue, nerves, energy, heart. mineral</t>
  </si>
  <si>
    <t>SODIUM | Depression, nerves, fatique, digestion. mineral</t>
  </si>
  <si>
    <t>CHLORINE | Acid / alkaline balance, stomach acid disorder, nerves. mineral</t>
  </si>
  <si>
    <t>MAGNESIUM | Adrenal regulation, oxygen energy. mineral</t>
  </si>
  <si>
    <t>SULPHUR | Danemiaetox, energy, emotions, unfocused. mineral</t>
  </si>
  <si>
    <t>MANGANESE | Nerval and muscle disease. mineral  $  ]</t>
  </si>
  <si>
    <t>Manganese | Nerval and muscle disease. mineral  $  ]</t>
  </si>
  <si>
    <t>ZINC | Immunity, oxygen, metabolic disease. mineral</t>
  </si>
  <si>
    <t>SELENIUM | Detox, nerves, energy, skin. mineral~onco</t>
  </si>
  <si>
    <t>IODINE | Thyroid function, energy, metabolism. mineral</t>
  </si>
  <si>
    <t>PHOSPHOROUS | Cellular function, energy, thought. mineral</t>
  </si>
  <si>
    <t>BORON | Nerval regulation, dementia, depression. mineral</t>
  </si>
  <si>
    <t>MOLYBDENUM | Thyroid function, lactation, fatigue. mineral  ]</t>
  </si>
  <si>
    <t>SILICON | Bone, skin, nerves. mineral</t>
  </si>
  <si>
    <t>COBALT| Anemia, immunity. mineral</t>
  </si>
  <si>
    <t>LITHIUM | Nerves, thought, energy, hypothalamus function. mineral~bipolar, bi polar, manic depression.</t>
  </si>
  <si>
    <t>GERMANIUM | Nerves, oxygenation, skin, energy. mineral</t>
  </si>
  <si>
    <t>ARSENIC| Energy, nerves. mineral</t>
  </si>
  <si>
    <t>ANTIMONY | Skin, detox, bowel (colon, intestine) function. mineral  ]</t>
  </si>
  <si>
    <t>TIN | Nerves, muscles. mineral  $  ]</t>
  </si>
  <si>
    <t>CARBON| Energy, life regulation. mineral</t>
  </si>
  <si>
    <t>VANADIUM | Liver function, heart muscle. mineral~blood sugar, diabetes.</t>
  </si>
  <si>
    <t>ALUMINIUM | Nerves, thought regulation. mineral</t>
  </si>
  <si>
    <t>COPPER | Nerves, energy, detox. mineral</t>
  </si>
  <si>
    <t>NICKEL | Liver function, heart muscle. mineral</t>
  </si>
  <si>
    <t>GOLD | Detox, thought regulation. mineral</t>
  </si>
  <si>
    <t>SILVER | Immunity, energy, detox. mineral</t>
  </si>
  <si>
    <t>TRYPTOPHAN | Mood control, energy, healing, sleep. amino acid</t>
  </si>
  <si>
    <t>PHENYLALANINE | Pain control, nerves. amino acid</t>
  </si>
  <si>
    <t>ALANINE | Kidney and nerves. amino acid</t>
  </si>
  <si>
    <t>ASPARTINE | Nutrasweet, nerval destruction. amino acid~aspartame</t>
  </si>
  <si>
    <t>CYSTEINE | Kidney utilization. amino acid</t>
  </si>
  <si>
    <t>LEUCINE | Mood control, emotions. amino acid</t>
  </si>
  <si>
    <t>ISOLEUCINE | Emotional control, nerves. amino acid</t>
  </si>
  <si>
    <t>SERINE | Carbohydrate energy conversion. amino acid</t>
  </si>
  <si>
    <t>TRYPTOPHAN | Serotonin and relaxation. amino acid~insomnia</t>
  </si>
  <si>
    <t>HISTIDINE | Anti inflamation, anti allergy. amino acid</t>
  </si>
  <si>
    <t>METHIONINE | Liver and oxygenation. amino acid</t>
  </si>
  <si>
    <t>LYSINE | Anti herpes lesion, nerves. amino acid  #  ]</t>
  </si>
  <si>
    <t>THREONINE | Hormonal and energy production. amino acid</t>
  </si>
  <si>
    <t>TYROSINE | Thyroid, pituitary and adrenal function. amino acid</t>
  </si>
  <si>
    <t>VALINE | Regulation of blood cells. amino acid</t>
  </si>
  <si>
    <t>GLUTAMINE | Supplies energy to brain. amino acid~hgdie</t>
  </si>
  <si>
    <t>PROLINE | Sulphur disorders. amino acid</t>
  </si>
  <si>
    <t>ARGININE | Nerves and skin. amino acid</t>
  </si>
  <si>
    <t>GLUTAMIC ACID | Supplies energy to brain. amino acid~hgdie</t>
  </si>
  <si>
    <t>ASPARTIC ACID | Nutrasweet, nerval destruction. amino acid~aspartame</t>
  </si>
  <si>
    <t>ADENOSINE | Circulation, energy. amino acid</t>
  </si>
  <si>
    <t>URACIL | RNA function. amino acid</t>
  </si>
  <si>
    <t>ADENINE | DNA RNA function. amino acid</t>
  </si>
  <si>
    <t>GUANINE | DNA RNA function. amino acid</t>
  </si>
  <si>
    <t>CYTOSINE | DNA RNA function. amino acid</t>
  </si>
  <si>
    <t>THYMINE | DNA RNA function. amino acid</t>
  </si>
  <si>
    <t>TAURINE | Energy. amino acid</t>
  </si>
  <si>
    <t>CITRULINE | Thinking. amino acid~hgdie</t>
  </si>
  <si>
    <t>GABA | Thought control. amino acid~hgdie, regulated in gut, deficient in epileptics, epilepsy</t>
  </si>
  <si>
    <t>ADDICTIVE PERSONALITY FOR HOT AND SPICY FOODS | This imponderable homeopathic reacts from excess or supression.  ]~addiction, suspect heavy metals or TCM metal imbalance. (fire melts metal)</t>
  </si>
  <si>
    <t>ADDICTIVE PERSONALITY FOR SEXUAL STIMULATION | This imponderable homeopathic reacts from excess or supression.~addiction</t>
  </si>
  <si>
    <t>CINNAMIC ACID | phenol</t>
  </si>
  <si>
    <t>OCTOPAMINE | phenol</t>
  </si>
  <si>
    <t>APIOL | phenol</t>
  </si>
  <si>
    <t>L-DOPA | phenol</t>
  </si>
  <si>
    <t>DOPAMINE | phenol</t>
  </si>
  <si>
    <t>PHENYLISOTHIOCYANATE | phenol</t>
  </si>
  <si>
    <t>ACETALDEHYDE | phenol</t>
  </si>
  <si>
    <t>MALVIN | phenol</t>
  </si>
  <si>
    <t>PIPERINE | phenol</t>
  </si>
  <si>
    <t>MELATON | phenol</t>
  </si>
  <si>
    <t>MENADIONE | phenol</t>
  </si>
  <si>
    <t>MANNAN | phenol</t>
  </si>
  <si>
    <t>CARNITINE | phenol</t>
  </si>
  <si>
    <t>ACETYLCHOLINE CHLORIDE | phenol</t>
  </si>
  <si>
    <t>CONIFEROL ALCOHOL | phenol</t>
  </si>
  <si>
    <t>TYRAMINE | phenol</t>
  </si>
  <si>
    <t>CAFFEIC ACID | phenol</t>
  </si>
  <si>
    <t>LIOTHYRON | phenol</t>
  </si>
  <si>
    <t>CHLOROGENIC ACID | phenol  ]</t>
  </si>
  <si>
    <t>CORTISOL | phenol</t>
  </si>
  <si>
    <t>ADDICTIVE PERSONALITY FOR ADRENAL STIMULATION | This imponderable homeopathic reacts from excess or supression.~addiction</t>
  </si>
  <si>
    <t>ADDICTIVE PERSONALITY IN GENERAL | This imponderable homeopathic reacts from excess or supression.~addiction, hgdc.</t>
  </si>
  <si>
    <t>SUTHERLANDIA | Herb with healing properties for degeneration and immune building.</t>
  </si>
  <si>
    <t>ABDOMINAL PAIN | DEDIC ] }</t>
  </si>
  <si>
    <t>STOMACH PAIN | }</t>
  </si>
  <si>
    <t>NERVE CRANIAL 6 (ABDUCENS - ABDUCENT) | Ids nerve disorder. N sarcode ]  $ } DEDIC ]</t>
  </si>
  <si>
    <t>ABO INCOMPATIBILITY - ERYTHROBLASTOSIS FETALIS | } DEDIC ]</t>
  </si>
  <si>
    <t>ABORTION | Fear or emotion reaction to conceptIion. } DEDIC ]~feminine</t>
  </si>
  <si>
    <t>ABRUPTIO PLACENTAE | In this obstetrical complication, thromboplastic substances released from the placenta cause intravascular coagulation, consuming fibrinogen. } DEDIC ]</t>
  </si>
  <si>
    <t>ABSCESS | } DEDIC ]</t>
  </si>
  <si>
    <t>ABETALIPOPROTEINEMIA - BASSEN-KORNZWEIG SYNDROME | A deficiency of low-density and very-low-density lipo proteins leads to a drop in serum cholesterol and triglycerides. } DEDIC ]</t>
  </si>
  <si>
    <t>ACANTHOCYTOSIS | A deficiency of low-density and very-low-density lipo proteins. } DEDIC ]</t>
  </si>
  <si>
    <t>ACIDOSIS | } DEDIC ]</t>
  </si>
  <si>
    <t>ORGANIC ACIDURA | Starvation: the addition of organic acids to the blood electrolytes results in acid urine. } DEDIC ]</t>
  </si>
  <si>
    <t>ACNE VULGARIS | }  @ DEDIC ]~skin</t>
  </si>
  <si>
    <t>ACQUIRED IMMUNE DEFICIENCY SYNDROME |  AIDS } DEDIC ]~std</t>
  </si>
  <si>
    <t>AGROMEGALY | Increased secretion of growth hormone leads to insulin resistance and reduced rate of glucose enlarged jaw and feet. } DEDIC ]</t>
  </si>
  <si>
    <t>ACROPARESTHESIA | Numbness of extremities. } DEDIC ]</t>
  </si>
  <si>
    <t>EXCESS ACTH |  Adrenocorticotrophic hormone } DEDIC ]</t>
  </si>
  <si>
    <t>BASOPHILIC ADENOMA OF THE PITUITARY | } DEDIC ]~ onco benign tumor</t>
  </si>
  <si>
    <t>ADAIR DIGHTON SYNDROME - OSTEOGENESIS IMPERFECTA | Fragility of bones, deafness. } DEDIC ]</t>
  </si>
  <si>
    <t>ADDICTION | } DEDIC ]</t>
  </si>
  <si>
    <t>ADDISON'S DISEASE | Deficiency in the secretion of adrenocortical hormones (ACTH). } DEDIC ]~extreme hypoadrenia, adrenal.</t>
  </si>
  <si>
    <t>ADENOIDS | } DEDIC ]</t>
  </si>
  <si>
    <t>ADHESION | } DEDIC ]</t>
  </si>
  <si>
    <t>HYPOADRENIA - STRESS SYNDROME | } DEDIC ]~adrenal</t>
  </si>
  <si>
    <t>STRESS - ADRENAL DISORDERS | }</t>
  </si>
  <si>
    <t>ADRENAL TUMOR - PRIMARY ALDOSTERONISM | } DEDIC ]~onco</t>
  </si>
  <si>
    <t>ADRENOGENITAL SYNDROME | A block in the synthesis of cortisol and related glucocorticoid produces some opposite sex characteristics. } DEDIC ]</t>
  </si>
  <si>
    <t>ADULT /ACUTE RESPIRATORY DISTRESS SYNDROME (ARDS)|  Lung cell injury then respiratory failure, pulmonary edema (dropsy),  high protein levels in fluids, hypoxemia (blood oxygen def.) } DEDIC ]</t>
  </si>
  <si>
    <t>AGGLUTININS - CHRONIC FATIQUE |  # } DEDIC ]</t>
  </si>
  <si>
    <t>INFECTIOUS MONONUCLEOSIS | # }  ]</t>
  </si>
  <si>
    <t>AGING - GROWING OLD | } DEDIC ]</t>
  </si>
  <si>
    <t>AGNOGENIC MYELOID METAPLASIA | Hematopoiesis in spleen, liver, and other reticulo endothelial tissues. } DEDIC ]~onco</t>
  </si>
  <si>
    <t>AGOMPHIASIS - LOOSE TEETH | } DEDIC ]</t>
  </si>
  <si>
    <t>AGRANULOCYTOSIS | } DEDIC ]</t>
  </si>
  <si>
    <t>ALBUMINURIA - PROTEINURIA | }DEDIC ]</t>
  </si>
  <si>
    <t>ALCOHOLISM | } DEDIC ]~addiction</t>
  </si>
  <si>
    <t>ALDOLASE DERMATOMYOSITIS | Excess muscle inflammation and necrosis. } DEDIC ]~onco</t>
  </si>
  <si>
    <t>ALDOSTERONISM | May produce excessive amounts of aldosterone, a potent mineralocorticoid. } DEDIC ]</t>
  </si>
  <si>
    <t>ALKALOSIS - PYLORIC OBSTRUCTION | Lost of fluid and all the major blood electrolytes except bicarbonate. }DEDIC ]</t>
  </si>
  <si>
    <t>ALLERGIC REACTIONS | } DEDIC ]</t>
  </si>
  <si>
    <t>HYPER-IMMUNE RESPONSE | }</t>
  </si>
  <si>
    <t>ALLOPURINOL | } DEDIC ]</t>
  </si>
  <si>
    <t>ALOPECIA - HAIR LOSS | } DEDIC ]</t>
  </si>
  <si>
    <t>BALDNESS | } DEDIC ]</t>
  </si>
  <si>
    <t>ALPHA-1 ANTITRYPSIN DEFICIENCY - ALVEOLAR-CAPILLARY BLOCK | Lung  } DEDIC ]</t>
  </si>
  <si>
    <t>EMPHYSEMA | Lung.  } DEDIC ]</t>
  </si>
  <si>
    <t>ALZHEIMER'S DISEASE | Brain. } DEDIC ]~hgdie</t>
  </si>
  <si>
    <t>AMENORRHEA - LACK OF MENSES | Lacking menstruation. } DEDIC ]~feminine</t>
  </si>
  <si>
    <t>AMPULLA OF VATER - CARCINOMA OF THE HEAD OF THE PANCREAS | } DEDIC ] ~onco</t>
  </si>
  <si>
    <t>AMYOTROPHIC LATERAL SCLEROSIS | ALS  } DEDIC ]</t>
  </si>
  <si>
    <t>ANA TEST - LUPUS | } DEDIC ]</t>
  </si>
  <si>
    <t>LUPUS ERYTHEMATOSUS | Presence of circulating auto antibodies to red cells, platelets, and white cells. }</t>
  </si>
  <si>
    <t>ECZEMA - ANAL ECZEMA |  Skin. }  ]</t>
  </si>
  <si>
    <t>ANAL FISSURES | Bowel, colon, intestine, rectum. } DEDIC ]</t>
  </si>
  <si>
    <t>ANAPHYLACTOID PURPURA - HENOCH-SCHONLEIN PURPURA | vascular rupture and bleeding. } DEDIC ]</t>
  </si>
  <si>
    <t>ANEMIA | } DEDIC ]</t>
  </si>
  <si>
    <t>ANEURYSM | Vascular distention and weakness. } DEDIC ]</t>
  </si>
  <si>
    <t>ANGELUCCI'S SYNDROME | Great excitability, palpitation, and vasomotor disturbance, eye disorders (vernal conjunctivitis/catarrah).  ] } DEDIC ]</t>
  </si>
  <si>
    <t>ANGINA PECTORIS | Heart } DEDIC ]</t>
  </si>
  <si>
    <t>CHEST PAIN | } DEDIC ]</t>
  </si>
  <si>
    <t>ANKLE, SOFT TISSUES | } DEDIC ]</t>
  </si>
  <si>
    <t>ANKLE SOFT TISSUE INJURIES | } DEDIC ]</t>
  </si>
  <si>
    <t>CONNECTIVE TISSUE INJURIES | } DEDIC ]</t>
  </si>
  <si>
    <t>SPORT INJURIES | } DEDIC ]</t>
  </si>
  <si>
    <t>ANKYLOSING SPONDYLITIS | Stiffness and limited mobility of lumbar or other spinal region. $  } DEDIC ]</t>
  </si>
  <si>
    <t>ANOREXIA - APPETITE LOSS | } DEDIC ]</t>
  </si>
  <si>
    <t>ANOREXIA NERVOSA | } DEDIC ]</t>
  </si>
  <si>
    <t>ANTIBIOTIC EXCESS - IATROGENIC | } DEDIC ]</t>
  </si>
  <si>
    <t>ANTERIOR PITUITARY INSUFFICIENCY |  Brain. } DEDIC ]</t>
  </si>
  <si>
    <t>SILICOSIS - ANTHROSILICOSIS | } DEDIC ]</t>
  </si>
  <si>
    <t>SARCOIDOSIS | This is in effect a 'malabsorption syndrome' of the lung. } DEDIC ]</t>
  </si>
  <si>
    <t>HEMOPHILIA - ANTIHEMOPHILIC GLOBULIN | Can not congeal blood or heal a cut. } DEDIC ]</t>
  </si>
  <si>
    <t>HEMOPHILIA A - CLASSICAL HEMOPHILIA | } DEDIC ]</t>
  </si>
  <si>
    <t>AORTIC PAIN - AORTALGIA |  Heart. } DEDIC ]</t>
  </si>
  <si>
    <t>AORTIC ANEURYSM | Heart. Abdominal aortic aneurysm usually, produces no signs or symptons. } DEDIC ]</t>
  </si>
  <si>
    <t>AORTIC SCLEROSIS | Heart.   } DEDIC ]</t>
  </si>
  <si>
    <t>APHONIA | } DEDIC ]</t>
  </si>
  <si>
    <t>APOPLEXY | } DEDIC ]</t>
  </si>
  <si>
    <t>APPENDICITIS | Appendix, Bowel, colon, intestine } DEDIC ]</t>
  </si>
  <si>
    <t>ARTERIOLES DISORDERS - HEREDITARY HEMORRHAGIC TELANGIECTASIA | } DEDIC ]</t>
  </si>
  <si>
    <t>ARTERIOLOSCLEROSIS - HARDENING OF THE ARTERIES | } DEDIC ]</t>
  </si>
  <si>
    <t>ARTHRITIC DISORDERS - ARTHRITIS | } @ DEDIC ]</t>
  </si>
  <si>
    <t>ASCARIASIS - ROUNDWORMS | }  * DEDIC ]</t>
  </si>
  <si>
    <t>ASCITES | Swollen tummy } DEDIC ]</t>
  </si>
  <si>
    <t>ASTHMA | Lung } DEDIC ]</t>
  </si>
  <si>
    <t>ASTHMATIC BRONCHITIS |  Lung } DEDIC ]</t>
  </si>
  <si>
    <t>ATHLETE'S FOOT - TINEA PEDIS | Fungal infection  ^ } DEDIC ]</t>
  </si>
  <si>
    <t>NERVE CRANIAL 8 (AUDITORY) | Ids nerve disorder. N sarcode ] $ } DEDIC ]</t>
  </si>
  <si>
    <t>AURAL VERTIGO - MENIERE'S DISEASE | Ear disorders  } DEDIC ]</t>
  </si>
  <si>
    <t>AUTO ANTIBODIES  DISORDER | Immune disruption, like  LUPUS ERYTHEMATOSUS. } DEDIC ]</t>
  </si>
  <si>
    <t>BACTERIAL INFECTIONS | Acute and chronic bacteria.   @ } DEDIC ]</t>
  </si>
  <si>
    <t>BACTERIUIRIA | Bacteria  @ } DEDIC ]</t>
  </si>
  <si>
    <t>BACTERIA INFECTION - BACTEREMIA | @  } DEDIC ]</t>
  </si>
  <si>
    <t>BEHCET'S SYNDROME | Accumulation of pus in the eyes (uveitis), and inflammation of the iris (iritis), (2) painful mouth ulcers (aphthous stomatitis), and (3) ulcers on the external genitalia.  ] } DED</t>
  </si>
  <si>
    <t>BANTI'S DISEASE - SYNDROME | Spleen enlargement and congestion (splenomegaly) with anemia, leukopenia, liver cirrhosis ] }</t>
  </si>
  <si>
    <t>BARBITURATE INTOXICATION - BARBITURATE OVERDOSE | } DEDIC ]</t>
  </si>
  <si>
    <t>BARBITURATES | } DEDIC ]</t>
  </si>
  <si>
    <t>EPSTEIN BARR VIRUS (EBV) - INFECTIOUS MONONUCLEOSIS |  Herpes, cellular enlargement, chronic fatigue, weak liver, nasopharyngeal carcinoma, Burkitts lympoma.  # } DEDIC ] ~onco</t>
  </si>
  <si>
    <t>BASOPHILIC STIPPLING - ACQUIRED HEMOLYTIC ANEMIA  | Form of hemolytic anemia. } DEDIC ]</t>
  </si>
  <si>
    <t>BASAL GANGLIA DISORDERS | Hallmark in involuntary movement, resulting in excesses (hyperkinesia), or poverty (hypokinesia), of movement, poor posture. } DEDIC ]</t>
  </si>
  <si>
    <t>BENCE-JONES PROTEINS - MULTIPLE MYELOMA | Abnormal globulin appears in the serum and usually migrates in the gamm-globulin range. } DEDIC ]~onco</t>
  </si>
  <si>
    <t>PROSTATITIS - BENIGN PROSTATIC HYPERTROPHY (BPH)  | Enlarged prostate or hormone disorder in women ] } DEDIC ]~masculine</t>
  </si>
  <si>
    <t>PROSTATITIS - BENIGN PROSTATIC HYPERTROPHY (BPH) | Enlarged prostate or hormone disorder in women. ] } DEDIC ]~masculine</t>
  </si>
  <si>
    <t>BICEP LESION | } DEDIC ]</t>
  </si>
  <si>
    <t>UPPER ARM DISORDERS | } DEDIC ]</t>
  </si>
  <si>
    <t>BILIARY TRACT  LIVER | ] } DEDIC ]</t>
  </si>
  <si>
    <t>BIRTH DEFECTS - CONGENITAL DISEASE | } DEDIC ]</t>
  </si>
  <si>
    <t>GENETIC DISEASE | } DEDIC ]</t>
  </si>
  <si>
    <t>BLOOD IMPURITIES - BLOOD POISONING | } DEDIC ]</t>
  </si>
  <si>
    <t>BONE SPUR | } DEDIC ]</t>
  </si>
  <si>
    <t>NERVE CERVICAL / THORACIC (BRACHIAL PLEXUS) | C5, C6, C7, C8, T1.  Ids nerve disorder. N sarcode ] $ }  DEDIC ]</t>
  </si>
  <si>
    <t>BRAIN TUMOR | }  DEDIC ]~onco</t>
  </si>
  <si>
    <t>BREAST CANCER | }   DEDIC ]~onco</t>
  </si>
  <si>
    <t>BRONCHITIS, ACUTE |  Lung } DEDIC ]</t>
  </si>
  <si>
    <t>BRONCHITIS, CHRONIC |  Lung } DEDIC ]</t>
  </si>
  <si>
    <t>BRONCHOSPASM - ASTHMATIC BRONCHITIS |  Lung } DEDIC ]</t>
  </si>
  <si>
    <t>BRUISE | } DEDIC ]</t>
  </si>
  <si>
    <t>BUERGER'S DISEASE | Circulation block of extremities. } DEDIC ]</t>
  </si>
  <si>
    <t>BULIMIA | Purging induced vomiting after eating for weight loss. } DEDIC ]</t>
  </si>
  <si>
    <t>HEART BLOCK - BUNDLE BRANCH BLOCK | } DEDIC ]</t>
  </si>
  <si>
    <t>BURKITT'S LYMPHOMA LEUKOCYTOSIS - INFECTIOUS MONONUCLEOSIS | Lymphocytes are considered atypical, with oval kidney-shaped or lobulated nucleus with coarse chromatin strands. } DEDIC ]~onco</t>
  </si>
  <si>
    <t>BURN | Skin  } DEDIC ]</t>
  </si>
  <si>
    <t>BURSITIS | Inflammation of a bursa, especially those located between bony prominences and muscle or tendon, as the shoulder, knee. } DEDIC ]</t>
  </si>
  <si>
    <t>CANCER | } DEDIC ]~onco</t>
  </si>
  <si>
    <t>CANDIDA | Fungus } DEDIC  ^  ]</t>
  </si>
  <si>
    <t>CAR SICKNESS | } DEDIC ]</t>
  </si>
  <si>
    <t>CARBON MONOXIDE POISONING | } DEDIC ]</t>
  </si>
  <si>
    <t>CARBUNCLE | A large boil (skin), usually results from eating pork. } DEDIC ]</t>
  </si>
  <si>
    <t>CARDIAC ARRHYTHMIA - IRREGULAR PULSE | Heart  } DEDIC ]</t>
  </si>
  <si>
    <t>PALPITATIONS - IRREGULAR PULSE, SKIPS | Heart  } DEDIC ]</t>
  </si>
  <si>
    <t>CARDIAC TAMPONADE | Heart  }  DEDIC ]</t>
  </si>
  <si>
    <t>CARPAL TUNNEL SYNDROME - WRIST PAIN | } DEDIC ]</t>
  </si>
  <si>
    <t>CATARACT | Eye disorders } DEDIC ]</t>
  </si>
  <si>
    <t>CELIAC DISEASE - SPRUE | Malabsorption or hardening of stomach lining, from drinking too hot drinks, or gluten reaction. }  DEDIC ]</t>
  </si>
  <si>
    <t>CELIAC SPRUE - STOMACH MALABSORPTION SYNDROME | Malabsorption or hardening of stomach lining, from drinking too hot drinks, or gluten reaction. } DEDIC ]</t>
  </si>
  <si>
    <t>CELLULITIS | Inflammation of cellular or connective tissue, spreading as in erysipelas. } DEDIC ]</t>
  </si>
  <si>
    <t>CEREBELLAR DISORDERS | Brain  } DEDIC ]~hgdie</t>
  </si>
  <si>
    <t>CEREBRAL DISORDERS | Brain  } DEDIC ]~hgdie</t>
  </si>
  <si>
    <t>CEREBRO VASCULAR ACCIDENT | Brain  } DEDIC ]~hgdie</t>
  </si>
  <si>
    <t>STROKE | Brain  } DEDIC ]~hgdie</t>
  </si>
  <si>
    <t>COLORECTAL CANCER | Bowel, colon, intestine  } DEDIC ]~onco</t>
  </si>
  <si>
    <t>COMA | } DEDIC ]</t>
  </si>
  <si>
    <t>COMMON COLD | } DEDIC ]</t>
  </si>
  <si>
    <t>CONGESTIVE HEART FAILURE LEFT VENTRICULAR | } DEDIC ]</t>
  </si>
  <si>
    <t>CONGESTIVE HEART FAILURE RIGHT VENTRICULAR | } DEDIC ]</t>
  </si>
  <si>
    <t>CONJUNCTIVITIS | Eye disorders ] } DEDIC ]</t>
  </si>
  <si>
    <t>CONSTIPATION | Bowel, colon, intestine  } DEDIC ]~digestion</t>
  </si>
  <si>
    <t>CONVALESCENCE RECOVERY | } DEDIC ]</t>
  </si>
  <si>
    <t>CONVULSIONS | } DEDIC ]</t>
  </si>
  <si>
    <t>CORTICOSPINAL TRACT DISORDERS | Abnormal reflex indicating an abnormal or diseased state.   $  } DEDIC ]</t>
  </si>
  <si>
    <t>COUGH | Lung  } DEDIC ]</t>
  </si>
  <si>
    <t>CRADLE CAP OR DANDRUFF | Skin  } DEDIC ]</t>
  </si>
  <si>
    <t>CRAMP - CALF MUSCLE CRAMP | Leg  } DEDIC ]</t>
  </si>
  <si>
    <t>MUSCLE CRAMP - MUSCLE SPASM | }  DEDIC ]</t>
  </si>
  <si>
    <t>CROHN'S DISEASE | Irritation, bleeding or swelling in small intestine (bowel, colon, intestine) from fungus.  ^ } DEDIC ]~digestion</t>
  </si>
  <si>
    <t>CROUP LARYNGOTRACHEOBRONCHITIS | Lung  } DEDIC ]</t>
  </si>
  <si>
    <t>CUSHING'S SYNDROME | Hypersecretion of the adrenal cortex in which there is excessive production of glucocorticoids. } DEDIC ]</t>
  </si>
  <si>
    <t>CYSTITIS | Inflammation of the bladder usually occurring secondarily to infections of associated organs (kidney, prostate, urethra). } DEDIC ]~feminine, masculine.</t>
  </si>
  <si>
    <t>TONI-FANCONI SYNDROME - RENAL GLYCOSURIA | The lack of renal tubular (kidney, bladder, urethra) reabsorptive capacity. } DEDIC ]</t>
  </si>
  <si>
    <t>DEAF-MUTISM | Ear disorders } DEDIC ]</t>
  </si>
  <si>
    <t>DEEP VEIN THROMBOPHLEBITIS | } DEDIC ]</t>
  </si>
  <si>
    <t>THROMBOPHLEBITIS PHLEBITIS | } DEDIC ]</t>
  </si>
  <si>
    <t>DEHYDRATION | Water, hydration disorders } DEDIC ]</t>
  </si>
  <si>
    <t>DEMENTIA DISORDERS |  Brain  } DEDIC ]~hgdie</t>
  </si>
  <si>
    <t>DENTAL ROOT | D nosode  } DEDIC ]</t>
  </si>
  <si>
    <t>SEASONAL AFFECTIVE DISORDER | Depression from lack of light in Winter. } DEDIC ]~hgdie</t>
  </si>
  <si>
    <t>DEPRESSION | } DEDIC ]~hgdie</t>
  </si>
  <si>
    <t>DBTS | Diabetes (pancreas), helps reduce glucose concentration in blood. NUTRI=ARLI, Guadalajara - Mexico  ]</t>
  </si>
  <si>
    <t>DIABETES, BRITTLE | Diabetics who are extremely difficult to regulate are said to have 'brittle' or unstable diabetes (pancreas). } DEDIC ]</t>
  </si>
  <si>
    <t>DIABETES, BRONZE - Hemochromatosis | A disease of (pancreas) metabolism characterized by deposition of pigment in various organs of the body. } DEDIC ]</t>
  </si>
  <si>
    <t>DIABETES, ENDOCRINE | Pituitary or other endocrine dysfunction. } DEDIC ]</t>
  </si>
  <si>
    <t>DIABETES, INSIPIDUS | Polyuria due to vasopressin deficiency. } DEDIC ]</t>
  </si>
  <si>
    <t>DIABETES, LATENT | } DEDIC ]</t>
  </si>
  <si>
    <t>DIABETES, RENAL | Pancreas, kidney, bladder, urethra } DEDIC ]</t>
  </si>
  <si>
    <t>DIABETES, KETOACIDOSIS | } DEDIC ]</t>
  </si>
  <si>
    <t>KETOACIDOSIS | } DEDIC ]</t>
  </si>
  <si>
    <t>DIARRHEA | Bowel, colon, intestine} DEDIC ]~digestion</t>
  </si>
  <si>
    <t>DIFFERENTIAL TESTS | } DEDIC ]</t>
  </si>
  <si>
    <t>DIPHTHERIA |  @ } DEDIC ]</t>
  </si>
  <si>
    <t>DIPLOPIA | Double vision, eye disorders. } DEDIC ]</t>
  </si>
  <si>
    <t>DISC LESIONS | Spine disorders }  $ DEDIC ]</t>
  </si>
  <si>
    <t>DISLOCATION OF JOINTS | } DEDIC ]</t>
  </si>
  <si>
    <t>DISSEMINATED INTRAVASCULAR COAGULATION |  Arteries, veins } DEDIC ]</t>
  </si>
  <si>
    <t>DIVERTICULITIS |  Bowel, colon, intestine } DEDIC ]</t>
  </si>
  <si>
    <t>DORSAL SEGMENTAL LEVELS | Spine disorders $ } DEDIC ]</t>
  </si>
  <si>
    <t>DOWAGERS HUMP |  Spine disorders $  } DEDIC ]</t>
  </si>
  <si>
    <t>DROWNING | } DEDIC ]</t>
  </si>
  <si>
    <t>DWARFISM - HYPO-PHYSICAL | }</t>
  </si>
  <si>
    <t>PITUITARY DWARFISM | } DEDIC ]</t>
  </si>
  <si>
    <t>DYSENTERY | Bowel, colon, intestine.  Perhaps ameba / ameoba / amoeba. } DEDIC ]~digestion</t>
  </si>
  <si>
    <t>DYSMENORRHEA | Female lack of menstruation } DEDIC ]~search "feminine", "fertility"</t>
  </si>
  <si>
    <t>DYSPEPSIA - UPSET STOMACH | } DEDIC ]~digestion</t>
  </si>
  <si>
    <t>DYSPROTEINEMIA - FAMILIAL IDIOPATHIC DYSPROTEINEMIA | } DEDIC ]</t>
  </si>
  <si>
    <t>EARACHE | } DEDIC ]</t>
  </si>
  <si>
    <t>ECTOPIC PREGNANCY | Disorder of fetus placement. } DEDIC ]~feminine</t>
  </si>
  <si>
    <t>ECZEMA - CHRONIC DERMATITIS | Skin disorders} DEDIC ]</t>
  </si>
  <si>
    <t>DERMATITIS | Skin disorders  } DEDIC ]</t>
  </si>
  <si>
    <t>EDEMA | Eodema, Dropsy.  Abnormal accumulation of serous fluid in connective tissue / serous cavity.  Holding water or swelling. } DEDIC ]</t>
  </si>
  <si>
    <t>ELBOW LESIONS | } DEDIC ]</t>
  </si>
  <si>
    <t>ELECTRIC OPHTHALMIA | Eye disorder.  Sees flashes of light. } DEDIC ]</t>
  </si>
  <si>
    <t>ELEPHANTIASIS | Parasite makes leg swollen. } * DEDIC ]</t>
  </si>
  <si>
    <t>EMBOLISM, PULMONARY | Lung } DEDIC ]</t>
  </si>
  <si>
    <t>EMPHYSEMA - PULMONARY EMPHYSEMA |  Lung.  } DEDIC ]</t>
  </si>
  <si>
    <t>ENCEPHALITIS - BRAIN SWELLING / INFLAMMATION | } DEDIC ]</t>
  </si>
  <si>
    <t>ENDOANGIITIS OBLITERANS | } DEDIC ]</t>
  </si>
  <si>
    <t>ENDOCARDITIS |  Heart } DEDIC ]</t>
  </si>
  <si>
    <t>ENDOCRINE DISORDERS | } DEDIC ]</t>
  </si>
  <si>
    <t>ENDOMETRIOSIS | Excess growth of female endometrium tissue from excess stress. } DEDIC ]~search "feminine", "fertility"</t>
  </si>
  <si>
    <t>ENTERITIS | Bowel, colon, intestine} DEDIC ]</t>
  </si>
  <si>
    <t>ENTEROCOLITIS | Bowel, colon, intestine } DEDIC ]</t>
  </si>
  <si>
    <t>ENURESIS - BED WETTING | Kidney, bladder, ureter, urethra} DEDIC ]</t>
  </si>
  <si>
    <t>EOSINOPENIA - CUSHING'S SYNDROME | } DEDIC ]</t>
  </si>
  <si>
    <t>EPIDIDYMITIS | } DEDIC ]</t>
  </si>
  <si>
    <t>EPIGLOTTITIS | } DEDIC ]</t>
  </si>
  <si>
    <t>EPISTAXIS - BLOODY NOSE | } DEDIC ]</t>
  </si>
  <si>
    <t>ERYSIPELAS | Acute, febrile disease with localized inflammation and swelling of skin and subcutaneous tissue. } DEDIC ]</t>
  </si>
  <si>
    <t>EXTRAPYRAMIDAL SYSTEM DISORDERS | } DEDIC ]</t>
  </si>
  <si>
    <t>NERVE CRANIAL 7 (FACIAL - PORTIO DURA) | Ids nerve disorders. N sarcode ] $ } DEDIC ]</t>
  </si>
  <si>
    <t>FACIAL PARALYSIS | } DEDIC ]</t>
  </si>
  <si>
    <t>FAINTING | } DEDIC ]</t>
  </si>
  <si>
    <t>FATIGUE - TIREDNESS | } DEDIC ]</t>
  </si>
  <si>
    <t>NERVE SPINAL LUMBAR (FEMORAL) | L1, L2, L3, L4.  Ids nerve disorder.  N sarcode ] $ }  DEDIC ]</t>
  </si>
  <si>
    <t>FEVERS | } DEDIC ]</t>
  </si>
  <si>
    <t>FIBROCYSTIC BREAST DISEASE | } DEDIC ]</t>
  </si>
  <si>
    <t>FLATULENCE | } DEDIC ]</t>
  </si>
  <si>
    <t>FLOATERS IN THE EYE | Eye disorders ] } DEDIC ]</t>
  </si>
  <si>
    <t>FOOT LESIONS | } DEDIC ]</t>
  </si>
  <si>
    <t>FOOT PAIN | } DEDIC ]</t>
  </si>
  <si>
    <t>FRACTURES | } DEDIC ]</t>
  </si>
  <si>
    <t>FROSTBITE | } DEDIC ]</t>
  </si>
  <si>
    <t>FURUNCLE BOIL | } DEDIC ]</t>
  </si>
  <si>
    <t>FURUNCULOSIS OF THE EXTERNAL MEATUS | } DEDIC ]</t>
  </si>
  <si>
    <t>GALLSTONES - CALCULUS | ] } DEDIC ]</t>
  </si>
  <si>
    <t>CHOLELITHIASIS | Blockage of liver hepatic duct usually from gallstone. ] } DEDIC ]</t>
  </si>
  <si>
    <t>GASTRIC ANEMIA | Unable to absorb items for hemoglobin. } DEDIC ]</t>
  </si>
  <si>
    <t>GASTRITIS - STOMACH INFLAMATION | } DEDIC ]</t>
  </si>
  <si>
    <t>GASTRO INTESTINAL BLEEDING | } DEDIC ]</t>
  </si>
  <si>
    <t>GERIATRIC | } DEDIC ]</t>
  </si>
  <si>
    <t>GERMAN MEASLES - RUBELLA | Morbilivirus.  } # DEDIC ]</t>
  </si>
  <si>
    <t>GIARDIA | } parasite in bowel, colon, intestine * DEDIC ]</t>
  </si>
  <si>
    <t>GLAUCOMA - INCREASED OCCULAR PRESSURE | Eye disorder } DEDIC ]</t>
  </si>
  <si>
    <t>GLOMERULONEPHRITIS | } Kidney  DEDIC ]</t>
  </si>
  <si>
    <t>NERVE CRANIAL 9 (GLOSSOPHARYNGEAL) | Ids nerve disorder.  N sarcode ] $ } DEDIC ]</t>
  </si>
  <si>
    <t>GOITER - ENLARGED THYROID | } DEDIC ]</t>
  </si>
  <si>
    <t>GOUT | } DEDIC ]</t>
  </si>
  <si>
    <t>GRADENIGO'S SYNDROME | Suppurative (pus discharge) otitis media (ear disorder) with Nerve Cranial 6 Abducens - Abducent  paralysis and pain in temporal region. }  $ ]</t>
  </si>
  <si>
    <t>GUILLAIN-BARRE SYNDROME -  LANDRY' PARALYSIS | Upper respiratory (lung) infection motor disturbances, sensory deviations. } DEDIC ]</t>
  </si>
  <si>
    <t>ACUTE POLYNEURITIS - INFECTIOUS POLYNEURITIS | Ids nerve disorder ] $ } DEDIC ]</t>
  </si>
  <si>
    <t>ACUTE POLYNEUROPATHY | Multiple neurological problems.  Ids nerve disorder ] $ } DEDIC ]</t>
  </si>
  <si>
    <t>HAIR SPLITTING | } DEDIC ]</t>
  </si>
  <si>
    <t>HALITOSIS - BAD BREATH | } DEDIC ]~digestion, dental</t>
  </si>
  <si>
    <t>HAMMAN-RICH SYNDROME | Malabsorption syndrome of lung. } DEDIC ]</t>
  </si>
  <si>
    <t>SARCOIDOSIS - BOECK'S SARCOID | The chronic granulomatous process in this disorder causes a thickening of the alveolar-capillary membranes. } DEDIC ]~onco</t>
  </si>
  <si>
    <t>HAMSTRING TIGHTNESS | Muscle} DEDIC ]</t>
  </si>
  <si>
    <t>HAND-SCHULLER-CHRISTIAN DISEASE | Serum lipids are usually normal, but fat deposits are found in the skin and other body tissues in the biliary tree, there may be obstructive jaundice. } DEDIC ]</t>
  </si>
  <si>
    <t>HEPATOMAS, PRIMARY | Metastatic carcinoma of the liver. ] } DEDIC ] ~ onco</t>
  </si>
  <si>
    <t>HARTNUP DISEASE - ACQUIRED HEMOLYTIC ANEMIA | } DEDIC ]</t>
  </si>
  <si>
    <t>HAY FEVER - ALLERGIC RHINITIS | } DEDIC ]</t>
  </si>
  <si>
    <t>AIR-BORNE ALLERGY | } DEDIC ]</t>
  </si>
  <si>
    <t>HEADACHE | } DEDIC ]</t>
  </si>
  <si>
    <t>HEART FAILURE | } DEDIC ]</t>
  </si>
  <si>
    <t>HEAT EXHAUSTION | } DEDIC ]</t>
  </si>
  <si>
    <t>HEMATURIA - BLOOD IN THE URINE | } DEDIC ]</t>
  </si>
  <si>
    <t>HEMIPLEGIA DISORDERS | Paralysis of one side of thebody from disease or injury to motor centers of the brain ] } DEDIC ]</t>
  </si>
  <si>
    <t>HEMORRHOIDS - PILES | Bowel, colon, intestine } DEDIC ]</t>
  </si>
  <si>
    <t>HEMOTHORAX | } DEDIC ]</t>
  </si>
  <si>
    <t>HEPATIC ENCEPHALOPATHY - HEPATIC COMA | Coma induced by high levels of ammonia in the brain, liver origins } DEDIC  ]</t>
  </si>
  <si>
    <t>LIVER PROBLEMS - HEPATITIS | }  # DEDIC ]</t>
  </si>
  <si>
    <t>LIVER INFLAMMATION | } DEDIC ]</t>
  </si>
  <si>
    <t>HEPATOMAS, PRIMARY METASTATIC CARCINOMA OF THE LIVER | } DEDIC ] ~ onco</t>
  </si>
  <si>
    <t>HEREDITARY SPHEROCYTOSIS | This condition is characterized by defective red cells that are small and spherical with no central pallor (A). } DEDIC ]</t>
  </si>
  <si>
    <t>HERNIATED DISK LUMBAR | L1, L2, L3, L4, L5 ] $ } DEDIC ]</t>
  </si>
  <si>
    <t>HERPES GENITALIS | } # DEDIC ]</t>
  </si>
  <si>
    <t>HERPES | } # DEDIC ]</t>
  </si>
  <si>
    <t>HERPES ZOSTER | } # DEDIC ]</t>
  </si>
  <si>
    <t>HIATAL HERNIA - HEARTBURN | } DEDIC ]</t>
  </si>
  <si>
    <t>ESOPHAGITIS - GASTRIC REFLUX | } DEDIC ]</t>
  </si>
  <si>
    <t>HICCUPS - HICCOUGH | } DEDIC ]</t>
  </si>
  <si>
    <t>HIP DISLOCATION | } DEDIC ]</t>
  </si>
  <si>
    <t>HIP LESIONS | } DEDIC ]</t>
  </si>
  <si>
    <t>HIVES | } DEDIC ]</t>
  </si>
  <si>
    <t>HODGKIN'S DISEASE | } DEDIC ]~onco</t>
  </si>
  <si>
    <t>HORDEOLUM - CHALAZION | Inflammation of a sebaceous gland of the eyelid. Eye disorders ]} DEDIC ]</t>
  </si>
  <si>
    <t>HYPERGLYCEMIA - TACHYALIMENTATION HYPOGLYCEMIA | } DEDIC ]</t>
  </si>
  <si>
    <t>HYPERHIDROSIS - EXCESSIVE SWEATING | } DEDIC ]</t>
  </si>
  <si>
    <t>HYPERLIPOPROTEINEMIA | } DEDIC ]</t>
  </si>
  <si>
    <t>HYPERPARATHYROIDISM | } DEDIC ]</t>
  </si>
  <si>
    <t>HYPERTENSION | } DEDIC ]</t>
  </si>
  <si>
    <t>HYPERTHYROIDISM - GRAVES' DISEASE | } DEDIC ]</t>
  </si>
  <si>
    <t>HYPERTHYROID | } DEDIC ]</t>
  </si>
  <si>
    <t>HYPOADRENIA - WEAK ADRENALS | } DEDIC ]</t>
  </si>
  <si>
    <t>STRESS DEPLETED ADRENALS - ADRENAL FATIGUE | }</t>
  </si>
  <si>
    <t>HYPOGAMMAGLOBULINEMIA | } DEDIC ]</t>
  </si>
  <si>
    <t>HYPOGLYCEMIA - HYPERGLYCEMIA | Oscillating. } DEDIC ]</t>
  </si>
  <si>
    <t>TACHYALIMENTATION HYPOGLYCEMIA   ingested glucose may rapidly pass to the small intestime and be absorbed in increased amounts, producing a marked hyperglycemia  }</t>
  </si>
  <si>
    <t>HYPOKALEMIA - LOW BLOOD POTASSIUM | } DEDIC ]</t>
  </si>
  <si>
    <t>HYPONATREMIA - LOW BLOOD SODIUM | } DEDIC ]</t>
  </si>
  <si>
    <t>HYPOPARATHYROIDISM | } DEDIC ]~weight</t>
  </si>
  <si>
    <t>HYPOPLASIA OF RED BLOOD CELLS - SICKLE CELL ANEMIA | } DEDIC ]</t>
  </si>
  <si>
    <t>HYPOPROTEINEMIA - NEPHROTIC SYNDROME | Ids Kidney disorders ] } DEDIC ]</t>
  </si>
  <si>
    <t>HYPOPROTHROMBINEMIA - LEUKEMIA, ACUTE | } DEDIC ]~onco</t>
  </si>
  <si>
    <t>HYPOTHYROIDISM - MYXEDEMA | Severe hypothyroidism, firm, inelastic edema (dropsy), dry skin, hair, loss of mental / physical vigor } DEDIC ]~weight</t>
  </si>
  <si>
    <t>HYPOTHYROID | } DEDIC ]~weight</t>
  </si>
  <si>
    <t>HYPOVOLEMIC SHOCK | Lack of blood volume. } DEDIC ]</t>
  </si>
  <si>
    <t>HYSTERIA | } DEDIC ]</t>
  </si>
  <si>
    <t>ICTERUS PRAECOX - ERYTHROBLASTOSIS FETALIS | This disorder is essentially the consequence of a 'transfusion reaction' between mother and fetus. } DEDIC ]~search "feminine"</t>
  </si>
  <si>
    <t>NERVE SPINAL LUMBER 1 (ILIOINGUINAL) | Ids nerve disorder. N sarcode ]  $ }</t>
  </si>
  <si>
    <t>IMMUNOGLOBULIN INFORMATION | }</t>
  </si>
  <si>
    <t>IMPOTENCE | }~search "masculine", "feminine", "fertility"</t>
  </si>
  <si>
    <t>INCREASED INTRACRANIAL PRESSURE | } hgdie</t>
  </si>
  <si>
    <t>INDIGESTION | }</t>
  </si>
  <si>
    <t>INFECTIOUS MONONUCLEOSIS | } #</t>
  </si>
  <si>
    <t>INFLUENZA - FLU | } #</t>
  </si>
  <si>
    <t>INJURIES - ACCIDENTS | }</t>
  </si>
  <si>
    <t>INSOMNIA | }</t>
  </si>
  <si>
    <t>INSULIN SHOCK | }</t>
  </si>
  <si>
    <t>NERVE SPINAL THORACIC (INTERCOSTAL) | Neuralgia - Rib Cage Pain.  Ids nerve disorder. N sarcode ] $ }</t>
  </si>
  <si>
    <t>RIB PAIN | }</t>
  </si>
  <si>
    <t>INTERVERTEBRAL DISK SYNDROME | ] $ }</t>
  </si>
  <si>
    <t>INTESTINAL OBSTRUCTION - SMALL BOWEL OBSTRUCTION | Bowel, colon, intestine  }  ]</t>
  </si>
  <si>
    <t>INTRACRANIAL PRESSURE DISORDER | }~hgdie</t>
  </si>
  <si>
    <t>IRRITABLE BOWEL SYNDROME | Bowel, colon, intestine  }  ]~digestion</t>
  </si>
  <si>
    <t>JAUNDICE | Liver ] }</t>
  </si>
  <si>
    <t>KETONEMIA - DIARRHEA | Bowel, colon, intestine }  ]</t>
  </si>
  <si>
    <t>KIDNEY DYSFUNCTION - KIDNEY PROBLEMS | }</t>
  </si>
  <si>
    <t>KNEE DISORDERS | }</t>
  </si>
  <si>
    <t>KYPHOSCOLIOSIS - ANKYLOSING SPONDYLITIS | }</t>
  </si>
  <si>
    <t>LABOR INDUCTION | }~search "feminine"</t>
  </si>
  <si>
    <t>LACTATION, INSUFFICIENT | }~search "feminine"</t>
  </si>
  <si>
    <t>LARYNGITIS | }</t>
  </si>
  <si>
    <t>LEAD POISONING | }~search "metals"</t>
  </si>
  <si>
    <t>LEG LENGTH - SHORT LEG | }</t>
  </si>
  <si>
    <t>LEPROSY | }</t>
  </si>
  <si>
    <t>LESCH-NYHAN SYNDROME - GOUT | }</t>
  </si>
  <si>
    <t>LEUKEMIA, ACUTE | }~onco</t>
  </si>
  <si>
    <t>LEUKEMIA, CHRONIC | }~onco</t>
  </si>
  <si>
    <t>LEUKOPENIA | Abnormal decrease of white blood corpuscles usually below 5000 per cubic milimitre. }</t>
  </si>
  <si>
    <t>LEUKORRHEA | White or yellowish mucous discharge from the cervical canal or the vagina from inflammation or infection. }</t>
  </si>
  <si>
    <t>LOW BACK SPRAIN | ] $ }</t>
  </si>
  <si>
    <t>LOW BACK PAIN | ] $ }</t>
  </si>
  <si>
    <t>LOWER LIMB DISORDERS | $ ] }</t>
  </si>
  <si>
    <t>LOWER MOTOR NEURON LESION | ] $ }</t>
  </si>
  <si>
    <t>LUMBAR LESIONS | L1, L2, L3, L4, L5 $ ] }</t>
  </si>
  <si>
    <t>LUMBAR SEGMENTAL LEVELS | L1, L2, L3, L4, L5 $ ] }</t>
  </si>
  <si>
    <t>LUNG CANCER | }~onco</t>
  </si>
  <si>
    <t>LUPUS ERYTHEMATOSUS | }</t>
  </si>
  <si>
    <t>LUPUS VULGARIS | }</t>
  </si>
  <si>
    <t>LYMPHADENITIS | Generalized lymph node enlargement. }~onco</t>
  </si>
  <si>
    <t>MACROGLOBULINEMIA | }</t>
  </si>
  <si>
    <t>MALABSORPTION SYNDROME | }~digestion</t>
  </si>
  <si>
    <t>MALARIA | }</t>
  </si>
  <si>
    <t>MALINGERING - GOLD BRICKING | Fake illness at some level. }</t>
  </si>
  <si>
    <t>MALNUTRITION | }</t>
  </si>
  <si>
    <t>MARFAN'S SYNDROME | A hereditary condition of connective tissue, bones, muscles, ligaments and skeletal structures.patients are taller than average for age and family. }</t>
  </si>
  <si>
    <t>MASTITIS | }~search "feminine"</t>
  </si>
  <si>
    <t>MEASLES | }</t>
  </si>
  <si>
    <t>NERVE SPINAL CERVICAL / THORACIC BRACHIAL PLEXUS (MEDIAN) | Ids nerve disorders.  N sarcode ] $ }</t>
  </si>
  <si>
    <t>MELANOSIS | Melanomas or lentigo, are oval, flat, brown, pigmented spots on the skin caused by an increased deposit of melanin. }~onco</t>
  </si>
  <si>
    <t>MELITURIA - RENAL GLYCOSURIA | Kidney}</t>
  </si>
  <si>
    <t>MENINGITIS | }</t>
  </si>
  <si>
    <t>MENOPAUSE | }~search "feminine"</t>
  </si>
  <si>
    <t>MENOPAUSAL SYNDROME | }~ search "feminine"</t>
  </si>
  <si>
    <t>MENSTRUATION, IRREGULAR | }~search "feminine"</t>
  </si>
  <si>
    <t>METAL DETOXIFICATION | }~search "metals"</t>
  </si>
  <si>
    <t>MIGRAINE | }</t>
  </si>
  <si>
    <t>MITRAL STENOSIS | }</t>
  </si>
  <si>
    <t>MONONUCLEOSIS | }</t>
  </si>
  <si>
    <t>MORNING SICKNESS | }</t>
  </si>
  <si>
    <t>MULTIPLE MYELOMA | }~onco</t>
  </si>
  <si>
    <t>MULTIPLE NEURITIS | $ ] }</t>
  </si>
  <si>
    <t>MULTIPLE SCLEROSIS | Demyelination of neurons. $ ] }</t>
  </si>
  <si>
    <t>MUMPS | }</t>
  </si>
  <si>
    <t>MUSCULAR DYSTROPHY | }</t>
  </si>
  <si>
    <t>NERVE SPINAL CERVICAL / THORACIC BRACHIAL PLEXUS (MUSCULOCUTANEOUS) | Ids nerve disorders. N sarcode ] $ }</t>
  </si>
  <si>
    <t>MYASTHENIA GRAVIS | Thymus disorder, causes chronic fatigue. }</t>
  </si>
  <si>
    <t>MYOCARDIAL INFARCTION - HEART ATTACK | }</t>
  </si>
  <si>
    <t>MYOCARDIAL ISCHEMIA | }</t>
  </si>
  <si>
    <t>MYOCARDIAL INSUFFICIENCY - HEART FAILURE | }</t>
  </si>
  <si>
    <t>CARDIAC FAILURE | }</t>
  </si>
  <si>
    <t>MYOPIA | }</t>
  </si>
  <si>
    <t>ASOSINUITIS - INFLAMED SINUS | }</t>
  </si>
  <si>
    <t>NAUSEA | }</t>
  </si>
  <si>
    <t>STIFF NECK | $ ] }</t>
  </si>
  <si>
    <t>NEMATODIASIS | Worm infestation.  *} ]</t>
  </si>
  <si>
    <t>NEPHRITIS, CHRONIC | Kidney ] }</t>
  </si>
  <si>
    <t>NEPHROSIS | Kidney ] }</t>
  </si>
  <si>
    <t>NEPHROTIC SYNDROME | Kidney ] }</t>
  </si>
  <si>
    <t>NERVE ROOT COMPRESSION | Ids nerve disorder. N sarcode ] $ }</t>
  </si>
  <si>
    <t>NERVOUSNESS | }</t>
  </si>
  <si>
    <t>NERVOUS SYSTEM LESIONS | $ }</t>
  </si>
  <si>
    <t>NEURASTHENIA | Ill defined disease commonly following depressed states characterized by a sense of weakness or exhaustion. }</t>
  </si>
  <si>
    <t>NEURODERMATITIS - NERVOUS IRRITATION OF SKIN | }</t>
  </si>
  <si>
    <t>CHRONIC LICHEN SIMPLEX | Psychogenic cutaneous inflammation due to nervous disorder, marked by itching. }</t>
  </si>
  <si>
    <t>NIGHT BLINDNESS | }</t>
  </si>
  <si>
    <t>OBSTRUCTIVE JAUNDICE | Liver}</t>
  </si>
  <si>
    <t>NERVE SPINAL LUMBAR (OBTURATOR) | L1, L2, L3, L4.  Ids nerve disorder. N sarcode ] $ }</t>
  </si>
  <si>
    <t>NERVE CRANIAL 2 (OPTIC) | Ids optic neuritis / atrophy.  N sarcode Eye. sarcode ]  $ }</t>
  </si>
  <si>
    <t>NERVE CRANIAL 3 (MOTOR OCULI - OCULOMOTOR) | Ids oculomotor nerve disorders, optic disk inflammation, papillitis, necrotizing papillitis.  N sarcode Eye. sarcode  ] $ }</t>
  </si>
  <si>
    <t>NERVE CRANIAL 2 (OPTIC) | Ids optic nerve disorders. N sarcode Eye. sarcode ] $ }</t>
  </si>
  <si>
    <t>ORAL CHELATION | }</t>
  </si>
  <si>
    <t>OSTEITIS DEFORMANS - PAGET'S DISEASE | }</t>
  </si>
  <si>
    <t>OSTEOARTHRITIS | }</t>
  </si>
  <si>
    <t>OSTEOMALACIA | }</t>
  </si>
  <si>
    <t>OTITIS MEDIA - GLUE EAR | }</t>
  </si>
  <si>
    <t>OVARIAN CYST, RECURRENT | }~search "feminine"</t>
  </si>
  <si>
    <t>OTITIS INTERNA - OTITIS EXTERNA | }</t>
  </si>
  <si>
    <t>OVARITIS | }~search "feminine"</t>
  </si>
  <si>
    <t>OVERWEIGHT | }</t>
  </si>
  <si>
    <t>PAGET'S DISEASE | Bone disorder. }</t>
  </si>
  <si>
    <t>PAIN THRESHOLD | }</t>
  </si>
  <si>
    <t>PANCREATITIS | Pancreas ] }</t>
  </si>
  <si>
    <t>PARALYSIS | }</t>
  </si>
  <si>
    <t>PARALYSIS AGITANS | }</t>
  </si>
  <si>
    <t>PARAPLEGIA | }</t>
  </si>
  <si>
    <t>PARKINSON'S DISEASE | }</t>
  </si>
  <si>
    <t>PAROTITIS - MUMPS | }</t>
  </si>
  <si>
    <t>PATHOLOGIC REFLEXES | }</t>
  </si>
  <si>
    <t>PELVIC INFLAMMATORY DISEASE | }</t>
  </si>
  <si>
    <t>PELVIC LESIONS | }</t>
  </si>
  <si>
    <t>PEPTIC ULCER | }</t>
  </si>
  <si>
    <t>PERICARDITIS | Heart }</t>
  </si>
  <si>
    <t>PERIPHERY DISTURBANCE | }</t>
  </si>
  <si>
    <t>PERITONITIS | }</t>
  </si>
  <si>
    <t>NERVE SPINAL SACRAL PLEXUS SCIATIC (PERONEAL)| Ids nerve disorder. N sarcode ]$ } Forms the sciatic + other nerves that go to muscles, joints,and other structures of the legs, knees,ankles,feet, toes~</t>
  </si>
  <si>
    <t>PERTUSSIS | Productive cough (lung). }  ]</t>
  </si>
  <si>
    <t>PHARYNGITIS | Pharnyx }  ]</t>
  </si>
  <si>
    <t>PHLEGMON | Acute suppurative inflammation of subcutaneous connective tissue. }</t>
  </si>
  <si>
    <t>PLEURAL EFFUSION | Pleuritic (lung) chest pain may radiate to neck, shoulders, abdomen, dyspnea, tachycardia, displaced heart sounds, decreased breath sounds, absent / diminished voice sounds. }     ]</t>
  </si>
  <si>
    <t>PLEURISY | Pain on breathing, lung. }  ]</t>
  </si>
  <si>
    <t>PNEUMONIA | Lung }  ]</t>
  </si>
  <si>
    <t>PNEUMOTHORAX | Collection of air or gas in the pleural (lung) cavity, dyspnea, shock, and life threatening respiratory failure and circulatroy collapse, sudden sharp chest pain, dry cough. }  ]</t>
  </si>
  <si>
    <t>POLYPS - ADHESIONS | }</t>
  </si>
  <si>
    <t>PORTAL CIRRHOSIS | The damaged liver cells are unable to convert protein and carbohydrate to fat in this condition, thus serum cholesterol (particularly the esters), and other lipids decrease. }</t>
  </si>
  <si>
    <t>BANTI'S DISEASE - SYNDROME | Spleen enlargement and congestion (splenomegaly) with anemia, leukpienia, liver cirrhosis ]  }</t>
  </si>
  <si>
    <t>POSTERIOR COLUMN DISORDERS | } $  ]</t>
  </si>
  <si>
    <t>PREMENSTRUAL SYNDROME (PMS) | }  ]~search "feminine"</t>
  </si>
  <si>
    <t>PROLAPSED RECTUM | Protrusion of rectal mucosa through the anus (bowel, colon, intestine). }  ]</t>
  </si>
  <si>
    <t>PROLAPSED STOMACH - DROPPED STOMACH | }</t>
  </si>
  <si>
    <t>PROLAPSED UTERUS | }~search "feminine"</t>
  </si>
  <si>
    <t>PROSTATITIS | Prostate }  ]~search "masculine"</t>
  </si>
  <si>
    <t>PROSTRATION | }</t>
  </si>
  <si>
    <t>PSEUDOPSEUDOHYPOPARATHYROIDISM | Calcium and phosphate are normal in this disorder, but that the alkaline phosphatase may be reduced. }</t>
  </si>
  <si>
    <t>PSYCHOSIS | }</t>
  </si>
  <si>
    <t>PULMONARY EDEMA | Dropsy, Eodema.  Abnormal accumulation of fluid in the lungs  }  ]</t>
  </si>
  <si>
    <t>PULMONARY EMBOLISM | Embolism of a pulmonary (lung) artery or one of its branches  }  ]</t>
  </si>
  <si>
    <t>PULMONARY EMPHYSEMA | Lung condition, distension, elasticity loss, alveoli rupture, labored breathing, husky cough, impairs heart action  }  ]</t>
  </si>
  <si>
    <t>PULMONARY HYPERTENSION |  Abnormally high arterial blood pressure in the lung }  ]</t>
  </si>
  <si>
    <t>PYELITIS | Inflammation of the kidney pelvis and its calices. }</t>
  </si>
  <si>
    <t>PYELONEPHRITIS | Inflammation of the kidney pelvis and its calices. }</t>
  </si>
  <si>
    <t>NERVE SPINAL CERVICAL / THORACIC MEDIAL CORD (RADIAL) | Ids nerve disorder. N sarcode ] $ }</t>
  </si>
  <si>
    <t>RADIATION EXPOSURE | }~onco</t>
  </si>
  <si>
    <t>RAYNAUD'S DISEASE | Lack of extremity circulation, lack of love. }</t>
  </si>
  <si>
    <t>RECTAL GAS | Bowel, colon, intestine  }  ]</t>
  </si>
  <si>
    <t>RENAL CALCULI - RENAL COLIC | Kidney }  ]</t>
  </si>
  <si>
    <t>KIDNEY STONES | }</t>
  </si>
  <si>
    <t>RETICULOENDOTHELIOSES - PROSTATIC CARCINOMA | Prostate.  Any cancer. }  ] ~ onco</t>
  </si>
  <si>
    <t>REYE'S SYNDROME | Aspirin sensitive after virus, vomit, dizziness, coma, ataxia, electrolyte loss, gI. bleeding, 1 hyperact. reflexs, 2 decortate ridgidity, 3 large fixed pupils 4 Flacid.  # }  ]</t>
  </si>
  <si>
    <t>RHEUMATISM - MUSCLE INFLAMMATION | }</t>
  </si>
  <si>
    <t>RHEUMATOID ARTHRITIS |  @ }   ]</t>
  </si>
  <si>
    <t>RHINITIS - SINUSITIS | }</t>
  </si>
  <si>
    <t>RICKETS - RACHITIS | A form of osteomalacia in children resulting from deficient deposition of lime salts in developing cartilage and newly formed bone.  ] }</t>
  </si>
  <si>
    <t>ROSACEA | Red nose or other red spots on body. }</t>
  </si>
  <si>
    <t>PULMONARY HYPERTENSION | Abnormally high arterial pressure in lung }  ]</t>
  </si>
  <si>
    <t>NERVE SPINAL SACRAL | Sacral Segment levels S1, S2, S3, S4, S5. N sarcode ] $ }</t>
  </si>
  <si>
    <t>SACROILIAC LESIONS | $ }</t>
  </si>
  <si>
    <t>SARCOIDOSIS | This is in effect a 'malabsorption syndrome' of the lung. }</t>
  </si>
  <si>
    <t>SCARLET FEVER | }</t>
  </si>
  <si>
    <t>SCHISTOSOMIASIS - BLOOD FLUKES |  Parasite * } ]</t>
  </si>
  <si>
    <t>SCHONLEIN'S DISEASE | An allergic or anaphylactic purpura occurring in individuals, especially children, with drug sensitivities, serum sickness or allergies. }</t>
  </si>
  <si>
    <t>NERVE SPINAL SACRAL PLEXUS (SCIATIC) | Ids nerve disorder. N sarcode ] $ } Forms the sciatic + other nerves that go to muscles, joints,and other structures of the legs, knees,ankles,feet,toes~</t>
  </si>
  <si>
    <t>NERVE SPINAL SACRAL PLEXUS (SCIATIC) | Ids nerve lesions. N sarcode ] $ }  Forms the sciatic + other nerves that go to muscles, joints,and other structures of the legs, knees,ankles,feet,toes~</t>
  </si>
  <si>
    <t>SEASICKNESS - MOTION SICKNESS | }</t>
  </si>
  <si>
    <t>SECRETORY DISTURBANCE | }</t>
  </si>
  <si>
    <t>SEIZURES EPILEPSY | }</t>
  </si>
  <si>
    <t>SEQUELAE OF INFANTILE PARALYSIS - POLIO | }</t>
  </si>
  <si>
    <t>SHEEHAN'S DISEASE | Endocrine deficiency syndromes due to partial or complete loss of anterior lobe pituitary function. }</t>
  </si>
  <si>
    <t>SHINGLES | }~herpes,  chicken pox</t>
  </si>
  <si>
    <t>SHOCK, ANAPHYLACTIC | }</t>
  </si>
  <si>
    <t>SHOCK, CARDIOGENIC | }</t>
  </si>
  <si>
    <t>SHOCK, HYPOVOLEMIC | }</t>
  </si>
  <si>
    <t>SHOCK, NEUROGENIC | }</t>
  </si>
  <si>
    <t>SHOCK, SEPTIC | }</t>
  </si>
  <si>
    <t>SHOULDER DISEASES | Too many shoulds. }</t>
  </si>
  <si>
    <t>SHOULDER DISLOCATION | Too many shoulds. }</t>
  </si>
  <si>
    <t>SHOULDER LESIONS | Too many shoulds. }</t>
  </si>
  <si>
    <t>SICKLE CELL ANEMIA | Blood disorder of valine displacement in hemoglobin. }</t>
  </si>
  <si>
    <t>SILICOSIS - PULMONARY EMPHYSEMA | Lung }  ]</t>
  </si>
  <si>
    <t>SIMULATED COMPLAINTS | }</t>
  </si>
  <si>
    <t>SINUSITIS | }</t>
  </si>
  <si>
    <t>SOFT TISSUE LESIONS | }</t>
  </si>
  <si>
    <t>SORE THROAT | }</t>
  </si>
  <si>
    <t>SPERMATORRHEA | Abnormally frequent, involuntary loss of semen without orgasm. }</t>
  </si>
  <si>
    <t>SPINAL CORD DISORDERS | }</t>
  </si>
  <si>
    <t>SPONDYLOSIS | }</t>
  </si>
  <si>
    <t>STEATORRHEA, IDIOPATHIC | Lack of fat digestion in small intestine, can affect mineral and vitamin absorption. }</t>
  </si>
  <si>
    <t>STARVATION | }</t>
  </si>
  <si>
    <t>STEIN-LEVENTHAL SYNDROME - OVARIAN CYSTS | }</t>
  </si>
  <si>
    <t>POLYCYSTIC OVARIES | Multiple ovarian cysts. }~feminine</t>
  </si>
  <si>
    <t>STENOSYNOVITIS - TENOSYNOVITIS | Inflamation of tendon sheath, crepitans implies a cracking sound heard on motion. }</t>
  </si>
  <si>
    <t>TENOSYNOVITIS CREPITANS - TENOSYNOVITIS HYPERPLASIA | }</t>
  </si>
  <si>
    <t>METACARPAL TUNNEL | Wrist } ]</t>
  </si>
  <si>
    <t>STOMACH ACHE | } ]</t>
  </si>
  <si>
    <t>STRABISMUS | Wandering eye, eye disorder in which optic axes cannot be directed to same object, due to lack of muscular coordination.  ] }</t>
  </si>
  <si>
    <t>STUTTERING | }</t>
  </si>
  <si>
    <t>SUBACUTE BACTERIAL ENDOCARDITIS |  @ } ]</t>
  </si>
  <si>
    <t>SUBARACHNOID HEMORRHAGE | Before rupture, most aneurysms are asymptomatic, following rupture, usually acute severe headache, often followed / accompanied by at least brief syncope. N sarcode } ]</t>
  </si>
  <si>
    <t>SUBLUXATION VERTEBRAE | Non allopathic injury results in not a dislocation but a subluxation or misalignment of a joint or other connection. } ]</t>
  </si>
  <si>
    <t>SUNBURN | Excess sun exposure. }</t>
  </si>
  <si>
    <t>SUN DERMATITIS | }</t>
  </si>
  <si>
    <t>SUNSTROKE | }</t>
  </si>
  <si>
    <t>NERVE SPINAL CERVICAL / THORACIC BRACHIAL PLEXUS (SUPRASCAPULAR) | Ids nerve disorder.  N sarcode ] $ }</t>
  </si>
  <si>
    <t>NERVE SYMPATHETIC NERVOUS SYSTEM | N sarcode ] $ }</t>
  </si>
  <si>
    <t>SYSTEMIC LUPUS ERYTHEMATOSUS | }</t>
  </si>
  <si>
    <t>TABES | Wasting of tissue or organism. }~onco</t>
  </si>
  <si>
    <t>TACHYALIMENTATION HYPOGLYCEMIA | }</t>
  </si>
  <si>
    <t>TELANGIECTASIA, HEREDITARY HEMORRHAGIC | }</t>
  </si>
  <si>
    <t>TENDONITIS, ELBOW | } ]</t>
  </si>
  <si>
    <t>TENOSYNOVITIS OF THE FLEXOR DIGITORUM MUSCLE | Inflammation of tendon sheath, crepitans implies a cracking sound heard on motion. }</t>
  </si>
  <si>
    <t>TENOSYNOVIAL CYST | }</t>
  </si>
  <si>
    <t>TETANY - NERVOUS RIDGID MUSCLE SPASMS | }</t>
  </si>
  <si>
    <t>THALASSEMIA MAJOR | Anemia disorder with a defect in total hemoglobin synthesis, reduction in hemoglobin + hematocrit from hemolysis occurs with rise in serum bilirubin. }</t>
  </si>
  <si>
    <t>THORACIC LESIONS | $ }</t>
  </si>
  <si>
    <t>THORACIC OUTLET SYNDROMES | $ }</t>
  </si>
  <si>
    <t>THROMBOCYTOSIS - POLYCYTHEMIA VERA | }</t>
  </si>
  <si>
    <t>THYROTOXICOSIS - HYPERTHYROID FROM TOXIC EFFECTS | }</t>
  </si>
  <si>
    <t>NERVE SPINAL LUMBAR / SACRAL SCIATIC (TIBIAL) | Ids nerve disorder. N sarcode ] $ }</t>
  </si>
  <si>
    <t>DEAFNESS - RINGING IN THE EARS | Ear disorders }</t>
  </si>
  <si>
    <t>TONSILLITIS | }immune</t>
  </si>
  <si>
    <t>TOOTHACHE | }</t>
  </si>
  <si>
    <t>TOXIC SHOCK SYNDROME | Can come from improper use of tampons, etc. }</t>
  </si>
  <si>
    <t>TRANSIENT ISCHEMIC ATTACK (TIA) | Stroke.  Temporary interruption of blood flow to brain, often in carotid and vertebrobasilar arteries.  }  ]</t>
  </si>
  <si>
    <t>MINI STROKE |  Temporary interruption of blood flow to brain, often in carotid and vertebrobasilar arteries.  }  ]</t>
  </si>
  <si>
    <t>TRICHINOSIS | }</t>
  </si>
  <si>
    <t>NERVE CRANIAL 5 (TRIGEMINAL) | Ids nerve disorder. N sarcode ] $ }</t>
  </si>
  <si>
    <t>NERVE CRANIAL 4 (TROCHLEAR) | Ids nerve disorder. N sarcode ] $ }</t>
  </si>
  <si>
    <t>TUBERCULOSIS | }</t>
  </si>
  <si>
    <t>BONE TUMORS | }~onco</t>
  </si>
  <si>
    <t>BONE CANCER | }~onco</t>
  </si>
  <si>
    <t>TURNER'S SYNDROME - ABSCENT OVARIES | }</t>
  </si>
  <si>
    <t>TYPHOID FEVER | }</t>
  </si>
  <si>
    <t>DUODENAL ULCER | }</t>
  </si>
  <si>
    <t>ULCERATIVE COLITIS | }</t>
  </si>
  <si>
    <t>NERVE SPINAL CERVICAL / THORACIC BRACHIAL PLEXUS MEDIAL CORD (ULNAR) | Ids nerve disorder. N sarcode ] $ }</t>
  </si>
  <si>
    <t>UPPER LIMB LESIONS | }</t>
  </si>
  <si>
    <t>URETERAL CALCULUS - URETHERAL CALCULI |  Kidney, bladder, ureter, urethra }  ]</t>
  </si>
  <si>
    <t>URETHRITIS |  Kidney, bladder, ureter, urethra }  ]</t>
  </si>
  <si>
    <t>URINARY RETENTION - INCONTINENCE | Kidney, bladder, ureter, urethra  } ]</t>
  </si>
  <si>
    <t>URINARY TRACT INFECTION - KIDNEY INFECTION | Kidney, bladder, ureter, urethra }  ]~searcg "masculine", "feminine"</t>
  </si>
  <si>
    <t>KIDNEY DISORDERS | Kidney, bladder, ureter, urethra  }  ]</t>
  </si>
  <si>
    <t>URTICARIA | Vascular reaction of the skin characterized by the eruption of pale, evanescent wheals, which are associated with severe itching. }</t>
  </si>
  <si>
    <t>UTERINE BLEEDING | Uterus } ]~search "feminine"</t>
  </si>
  <si>
    <t>UROCLEPSIA |  Kidney, bladder, ureter, urethra }  ], search "masculine", "feminine".</t>
  </si>
  <si>
    <t>UVULAR EDEMA | Dropsy, eodema.  Abnormal accumulation of serous fluid in inferior vermis of the cerebellum }   ]</t>
  </si>
  <si>
    <t>VAGINITIS | }~search "feminine".</t>
  </si>
  <si>
    <t>NERVE CRANIAL 10 VAGUS PNEUMOGASTRIC PNEUMATIC | Largest nerve, arises from medulla (brain), supplies viscera, heart autonomic sensory motor fibers, affects digestion, N sarcode $ }  ]</t>
  </si>
  <si>
    <t>VARICOSE VEINS | }</t>
  </si>
  <si>
    <t>VENEREAL DISEASE | } std</t>
  </si>
  <si>
    <t>VERRUCA VULGARIS - WARTS |  #}</t>
  </si>
  <si>
    <t>VESTIBULAR APPARATUS - SYSTEMS | Vestibule of the inner ear, together with end organs and nerve fibers that functionb in mediating the labyrinthine sense. ]  }</t>
  </si>
  <si>
    <t>EPSTEIN BARR VIRUS (EBV) - INFECTIOUS MONONUCLEOSIS | Herpes, cellular enlargement, chronic fatigue, weak liver, nasopharyngeal carcinoma, Burkitts lympoma.  } #  ]~ onco</t>
  </si>
  <si>
    <t>VITAMIN A DEFICIENCY | }</t>
  </si>
  <si>
    <t>VITAMIN B1 DEFICIENCY - BERI-BERI | }</t>
  </si>
  <si>
    <t>VITAMIN B2 NIACIN DEFICIENCY - PELLEGRA | Characterized by dermatitis, gastrointestinal disorders, mental disturbances, memory loss ] }</t>
  </si>
  <si>
    <t>VITAMIN B12 COBALAMIN - CYANOCOBALAMIN DEFICIENCY | Complex cobalt compound occuring in liver, essential for blood formation, neural function and growth,  }</t>
  </si>
  <si>
    <t>VITAMIN C DEFICIENCY - SCURVY | }</t>
  </si>
  <si>
    <t>VITAMIN D DEFICIENCY | }</t>
  </si>
  <si>
    <t>VITAMIN E DEFICIENCY | }</t>
  </si>
  <si>
    <t>VITAMIN K DEFICIENCY | }</t>
  </si>
  <si>
    <t>VITAMIN B9 FOLIC ACID DEFICIENCY - MEGABLASTIC ANEMIA | ] }</t>
  </si>
  <si>
    <t>IODINE DEFICIENCY | HEMOLYTIC ANEMIA | }</t>
  </si>
  <si>
    <t>IRON DEFICIENCY | }</t>
  </si>
  <si>
    <t>VITILIGO | Skin discoloration from fungus. }  ^ ]</t>
  </si>
  <si>
    <t>VON GIERKE'S DISEASE - GLYCOGEN STORAGE DISEASE | }</t>
  </si>
  <si>
    <t>VON WILLEBRAND'S DISEASE - VASCULAR HEMOPHILIA | In this disorder the bleeding time is prolonged. }</t>
  </si>
  <si>
    <t>WEBER CHRISTIAN DISEASE | Improper fat tissue collection as small lumps on skin. }</t>
  </si>
  <si>
    <t>WERNICKE'S SYNDROME | Condition of old age or alcoholism frequently seen, marked by loss of memory and disorientation with confabulation. }</t>
  </si>
  <si>
    <t>WERNIG-HOFFMAN'S DISEASE | Degenerative nerve disorder. }  $  ]</t>
  </si>
  <si>
    <t>WHIPPLE'S DISEASE - STEATORRHEA, IDIOPATHIC | Excess fat in the stools (bowel, colon, intestine) }  ]</t>
  </si>
  <si>
    <t>WHOOPING COUGH | Lung }  ]</t>
  </si>
  <si>
    <t>WILSON'S DISEASE - FANCONI SYNDROME | Improper copper metabolism affects liver. }  ]</t>
  </si>
  <si>
    <t>WORMS | } * ]</t>
  </si>
  <si>
    <t>WRIST LESIONS | }</t>
  </si>
  <si>
    <t>XANTHOMA DISSEMINATUM |  Disturbances of cholesterol metabolism.  }  ]~onco</t>
  </si>
  <si>
    <t>NUTRITIONAL DISTURBANCE - BAD NUTRITION | }</t>
  </si>
  <si>
    <t>FIBROSITIS | }</t>
  </si>
  <si>
    <t>CELLULAR INJURY | }</t>
  </si>
  <si>
    <t>APOPTOSIS |Form of cell death, single cells are eliminated from living tissue,'programmed cell death' and is brought about by a stereotyped mechanism involving calcium and magnesium dependent. }~ onco</t>
  </si>
  <si>
    <t>NECROSIS | Dead tissue. }</t>
  </si>
  <si>
    <t>ATROPHY | Tissue or organ death. }~onco</t>
  </si>
  <si>
    <t>GRAVES' DISEASE | Thyroid disorder. }</t>
  </si>
  <si>
    <t>HYPERPLASIA | Hyperplasia is an increase in size of an organ or tissue brought about by an increase in number of its specialized cells. }~onco</t>
  </si>
  <si>
    <t>METAPLASIA | Metaplasia is the conversion or replacement of one normal adult cell type by a different adult (fully-differentiated), cell type, biological response to environmental stress,&gt; RNA. }~onco</t>
  </si>
  <si>
    <t>ACUTE INFLAMMATION | } ]</t>
  </si>
  <si>
    <t>HEALING | }</t>
  </si>
  <si>
    <t>WOUNDS | }</t>
  </si>
  <si>
    <t>CHRONIC INFLAMMATION | }</t>
  </si>
  <si>
    <t>IMMUNOPATHOLOGY | Undefined. }</t>
  </si>
  <si>
    <t>TISSUE TRANSPLANTATION | }</t>
  </si>
  <si>
    <t>HASHIMOTO'S DISEASE | Thyroid disorder of two types of activities in the thyroid. }</t>
  </si>
  <si>
    <t>BREAKDOWN OF RESISTANCE TO INFECTION | }</t>
  </si>
  <si>
    <t>VIRAL INFECTION | # } ]</t>
  </si>
  <si>
    <t>PROTOZOA AND OR HELMINTH INFECTION |  * } ]</t>
  </si>
  <si>
    <t>FUNGUS INFECTIONS | }  ^  ]</t>
  </si>
  <si>
    <t>OPPORTUNISTIC INFECTIONS | }</t>
  </si>
  <si>
    <t>IMMUNE WEAKNESS | }</t>
  </si>
  <si>
    <t>GRANULOMATOUS DISEASE | Chronic inflammatory conditions characterized by the finding of granulomas composed of circumscribed collections of modified (epithelioid), macrophages. }~onco</t>
  </si>
  <si>
    <t>SYPHILIS |  Bacteria spirochete infection @ } ] ~std</t>
  </si>
  <si>
    <t>INFECTION | }</t>
  </si>
  <si>
    <t>THROMBOSIS | }</t>
  </si>
  <si>
    <t>INFARCTION | Blockage of heart circulatory flow. } ]</t>
  </si>
  <si>
    <t>IATROGENIC DISEASE | Doctor caused disorder. }</t>
  </si>
  <si>
    <t>TARDIVE DYSKINESIA | Disease of mouth and tonque, from excess chemical allopathic treatment of mental disorders. }</t>
  </si>
  <si>
    <t>VACCINATION DISEASE | Vaccine disease } ]</t>
  </si>
  <si>
    <t>ALIMENTARY SYSTEM DISEASE | mouth, pharynx, esophagus, stomach, small (bowel) intestine, large intestine colon } ]</t>
  </si>
  <si>
    <t>SALIVA GLANDS | }</t>
  </si>
  <si>
    <t>MOUTH DISEASE | }</t>
  </si>
  <si>
    <t>SMALL INTESTINE DISEASE | Bowel, Colon }  ]</t>
  </si>
  <si>
    <t>LARGE INTESTINE DISEASE | Bowel, Colon } ]</t>
  </si>
  <si>
    <t>HEPATITIS | Inflammation of the Liver, Hepatitis A, Hepatitis B ]  # } ]</t>
  </si>
  <si>
    <t>CIRRHOSIS | Scar tissue in liver. }</t>
  </si>
  <si>
    <t>GALLBLADDER DISEASE | }</t>
  </si>
  <si>
    <t>PANCREAS DISEASE | }</t>
  </si>
  <si>
    <t>HEART DISEASE | }</t>
  </si>
  <si>
    <t>LUNG DISEASE | }</t>
  </si>
  <si>
    <t>TESTIS / TESTES DISEASE | }~search "masculine"</t>
  </si>
  <si>
    <t>CERVIX FEMALE DISEASE | }~ search "feminine"</t>
  </si>
  <si>
    <t>UTERUS DISEASE | } ~search "feminine"</t>
  </si>
  <si>
    <t>PLACENTA DISEASES | }~search "feminine", "fertility".</t>
  </si>
  <si>
    <t>BREAST DISEASE | }~search "feminine"</t>
  </si>
  <si>
    <t>PHAECHROMOCYTOMA | Adrenal tumor. }~onco</t>
  </si>
  <si>
    <t>PITUITARY DISEASE | }</t>
  </si>
  <si>
    <t>PARATHYROID DISEASE | }~calcium</t>
  </si>
  <si>
    <t>HEMOGLOBIN DISEASE | }</t>
  </si>
  <si>
    <t>LYMPH DISEASE | }</t>
  </si>
  <si>
    <t>SPLEEN DISEASE | }</t>
  </si>
  <si>
    <t>SCLERODERMA | Hardening of the skin. }</t>
  </si>
  <si>
    <t>POLYARTERITIS NODOSA | }</t>
  </si>
  <si>
    <t>RHEUMATOID DISEASE | }</t>
  </si>
  <si>
    <t>BONE DISEASE | }</t>
  </si>
  <si>
    <t>JOINT DISEASE | }</t>
  </si>
  <si>
    <t>MUSCLOSKELETAL DISEASE | }  $  ]</t>
  </si>
  <si>
    <t>OSTEOPOROSIS | }</t>
  </si>
  <si>
    <t>BRAIN AND SPINAL CORD DISEASES | }  $ ]</t>
  </si>
  <si>
    <t>BICARB DEFICIENCY | }</t>
  </si>
  <si>
    <t>CIRCULATION DISEASE | Heart } ]</t>
  </si>
  <si>
    <t>FLEXIBILITY  DISEASE | }</t>
  </si>
  <si>
    <t>HYPOTENSION | }</t>
  </si>
  <si>
    <t>THYMUS DISEASE | }~immune</t>
  </si>
  <si>
    <t>TOXICITY, GENERAL | }~onco</t>
  </si>
  <si>
    <t>NERVE CRANIAL | Ids nerve disorder. N sarcode ] $ }</t>
  </si>
  <si>
    <t>TASTE DISORDER | }</t>
  </si>
  <si>
    <t>BRAIN DISEASE SYNDROMES | }</t>
  </si>
  <si>
    <t>MYOCLONUS | Spams of muscles mostly of face and head. }</t>
  </si>
  <si>
    <t>REFSUM'S DISEASE | Phytanic acid storage disease see diet in disease dictionary. }</t>
  </si>
  <si>
    <t>MYOGLOBINURIA | Excess myoglobins in urine from tissue distruction often from excess exercise or degeneration disease or weight loss. }</t>
  </si>
  <si>
    <t>AUTISM | Self contained intellect. }~hgdie</t>
  </si>
  <si>
    <t>LEARNING DISABILITY | }hgdie</t>
  </si>
  <si>
    <t>PROTEINURIA | Excess protein in urine, contributes to ADD and mental fatigue, foamy urine. }</t>
  </si>
  <si>
    <t>NEUROSIS | }</t>
  </si>
  <si>
    <t>BIPOLAR DEPRESSION | Oscillation of mania and depression.  ] }</t>
  </si>
  <si>
    <t>CHRONIC FATIGUE | ] }</t>
  </si>
  <si>
    <t>ATTENTION DEFICIT | Disorder of small attention span. }hgdie</t>
  </si>
  <si>
    <t>TMJ   TMD  temporal mandibular joint or dysfunction. }</t>
  </si>
  <si>
    <t>VEGETARIAN TENDENCY | }</t>
  </si>
  <si>
    <t>HOMOCYSTEINE | A cause of damage to the lining of the arteries and probably the damage to the brain (stroke) in neurological conditions like Alzheimer's and Parkinson's.  ]</t>
  </si>
  <si>
    <t>VITAMIN B COMPLEX | Combination of 8 B vitamins. VITAMIN</t>
  </si>
  <si>
    <t>QUERCETINASE | Plant derived anti-inflammatory. VITAMIN</t>
  </si>
  <si>
    <t>5 HYDROXY TRYPTOPHAN | Building block of seretonin, for normal brain function. VITAMIN</t>
  </si>
  <si>
    <t>PHOSPHATIDYL CHOLINE | Needed for normal brain function. VITAMIN</t>
  </si>
  <si>
    <t>CALCIUM MAGNESIUM CITRAMATE | For strong bones, teeth, normal blood Ph. VITAMIN</t>
  </si>
  <si>
    <t>BORON PICOLINATE | Needed for bone strength. VITAMIN</t>
  </si>
  <si>
    <t>OSCAPS PLUS | Nutrients needed for strong bones. VITAMIN</t>
  </si>
  <si>
    <t>NIASAFE | Vitamin B3 Niacinamide, energy building block. VITAMIN ]</t>
  </si>
  <si>
    <t>FOLOCAL | Vitamin B9 Folic acid to metabolize homocysteine, prevent birth defects. VITAMIN ]</t>
  </si>
  <si>
    <t>METHCOBALAMINE | Methylated Vitamin B12 Cobalamin essential for brain and nervous tissue. VITAMIN ]</t>
  </si>
  <si>
    <t>PLANTIZYME | Plant derived digestive enzymes. VITAMIN</t>
  </si>
  <si>
    <t>GLUCOSAMINE SULFATE | Strong tendons and joints. VITAMIN</t>
  </si>
  <si>
    <t>BASIC PHYGEN HERBAL | For prostate health. VITAMIN</t>
  </si>
  <si>
    <t>COPPER PICOLINATE | For hormones and red blood cells. VITAMIN</t>
  </si>
  <si>
    <t>BETA CAROTENE | Vegetable source of vitamin A, skin problems, growth retardation. VITAMIN</t>
  </si>
  <si>
    <t>METHYL GUARD | Nutrients for healthy arteries. VITAMIN</t>
  </si>
  <si>
    <t>MEMORATIVE | Memory and mental acuity. VITAMIN</t>
  </si>
  <si>
    <t>ULTRA CHROM | Chromium picolinate to metabolize glucose. VITAMIN</t>
  </si>
  <si>
    <t>TAURINE | Amino acid abundant in the heart and eye retina. VITAMIN ]</t>
  </si>
  <si>
    <t>VANOXYL | Vanadium for glucose metabolism. VITAMIN</t>
  </si>
  <si>
    <t>IODINE-TYROSINE | Building blocks of thyroxin. VITAMIN</t>
  </si>
  <si>
    <t>VACCINUM (BILBERRY) | For healthy eyes. VITAMIN</t>
  </si>
  <si>
    <t>MANGANESE PICOLINATE | Ataxia, muscle weakness, hearing loss. VITAMIN</t>
  </si>
  <si>
    <t>CYSTEPLUS | N acetyl cysteine, precursor to glutathione. VITAMIN</t>
  </si>
  <si>
    <t>LIPOTREPEIN | For liver detox. VITAMIN</t>
  </si>
  <si>
    <t>GLUTAMINE | For healthy gut. VITAMIN</t>
  </si>
  <si>
    <t>O.P.C. (GRAPE SEED) | Free radical scavenger, anti-oxidant. VITAMIN</t>
  </si>
  <si>
    <t>COBANAMIDE | A metabolite of Vitamin B12 Cobalamin. VITAMIN ]</t>
  </si>
  <si>
    <t>BROMELAIN | Source of methyl group, proteolytic enzyme. VITAMIN ]</t>
  </si>
  <si>
    <t>MOLYBDENUM PICOLINATE | To detox alcohol and aldehydes. VITAMIN</t>
  </si>
  <si>
    <t>POTASSIUM ASPARTATE | Lack association with arrythmias, depression. VITAMIN</t>
  </si>
  <si>
    <t>CAPTOMER | Chelate out mercury. VITAMIN</t>
  </si>
  <si>
    <t>TYROSINE | Amino acid in thyroxin. VITAMIN</t>
  </si>
  <si>
    <t>LYSINE | Amino used for virus infection. VITAMIN # ]</t>
  </si>
  <si>
    <t>CYSTEINE | Sulfur amino acid. VITAMIN</t>
  </si>
  <si>
    <t>HISTIDINE | Amino acid. VITAMIN</t>
  </si>
  <si>
    <t>SULFUR (MSM) | Found in every cell in the body for strength. VITAMIN</t>
  </si>
  <si>
    <t>VITAMIN B2 RIBOFLAVIN | Eye problems, dermatitis, hair loss. VITAMIN ]</t>
  </si>
  <si>
    <t>VITAMIN B1 THIAMIN | Affects mood and cognitive function. VITAMIN ]</t>
  </si>
  <si>
    <t>VITAMIN B5 PANTOTHENIC ACID | Anti stress supports adrenals, sleep, muscles. VITAMIN ]</t>
  </si>
  <si>
    <t>ZINC PICOLINATE | Needed in enzymes, for skin, memory, prostate, eyes. VITAMIN</t>
  </si>
  <si>
    <t>UREA CREATINE | Liver and lung degeneration. VITAMIN</t>
  </si>
  <si>
    <t>SELENIUM | Essential for thyroxin conversion to T3, glutathione. VITAMIN~onco</t>
  </si>
  <si>
    <t>PHOSPHATIDYLSERINE | Enhances brain function. VITAMIN~hgdie</t>
  </si>
  <si>
    <t>ALPHA LIPOIC ACID | Anti-oxidant, detoxifier. VITAMIN</t>
  </si>
  <si>
    <t>CHLORELLA | Nutrient rich algae. VITAMIN~ heavy metal detoxification, energy</t>
  </si>
  <si>
    <t>VITAMIN B6 PYRIDOXAL 5 PHOSPHATE (P5P)  | Active form detox homocysteine in arteries, brain (stroke). VITAMIN  ]</t>
  </si>
  <si>
    <t>ASCORBYL PALMITATE | Fat soluble vitamin C. VITAMIN</t>
  </si>
  <si>
    <t>COLOSTRUM | Immune stimulant. VITAMIN~</t>
  </si>
  <si>
    <t>NUTRACEUTICS PRODUCT | Proestron, hormone function. VITAMIN</t>
  </si>
  <si>
    <t>BYE-LORI | Used for ulcers and gastritis (bowel, colon, intestine). VITAMIN  ]</t>
  </si>
  <si>
    <t>DHEA | Hormone. VITAMIN~aging.</t>
  </si>
  <si>
    <t>SHARDUNIKHA | Pancreatic support for diabetics. VITAMIN</t>
  </si>
  <si>
    <t>CESIUM | Alkalizes body. VITAMIN</t>
  </si>
  <si>
    <t>WOBENZYNE N | Enzyme for inflammation. VITAMIN~onco</t>
  </si>
  <si>
    <t>LITHINAZE | Improves mental function (brain) / VITAMIN  ]~hgdie</t>
  </si>
  <si>
    <t>PHYTOPHARMICA | St John's wort, kava kava, valerian for mental calm. VITAMIN ~ BTA: beneficial</t>
  </si>
  <si>
    <t>INTECTOSTAT | Olive leaf extract for infection. VITAMIN  @#^* ]</t>
  </si>
  <si>
    <t>BIOTICS RESEARCH | A.D.P. oregano oil, anti fungal. VITAMIN  ^ ]</t>
  </si>
  <si>
    <t>GLA | Omega 6 fatty acid, female problems. VITAMIN</t>
  </si>
  <si>
    <t>VITAMINS A AND D | Calcium assimilation. VITAMIN</t>
  </si>
  <si>
    <t>ZINC EASE | Suck for sore throat. VITAMIN</t>
  </si>
  <si>
    <t>PABA | Depression, gland disorders, fatigue. VITAMIN</t>
  </si>
  <si>
    <t>INOSITOL | Healthy skin and hair, balances cholesterol. VITAMIN</t>
  </si>
  <si>
    <t>EYE-RITE | Nutrients for eye health. VITAMIN</t>
  </si>
  <si>
    <t>DHA | Fatty acid for brain and eye function. VITAMIN</t>
  </si>
  <si>
    <t>CoQ10 | Ubiquinone.  Energy, brain function. VITAMIN  ]~hgdie</t>
  </si>
  <si>
    <t>SUPER K | Calcium transport to bones, clear arteries of calcium. VITAMIN</t>
  </si>
  <si>
    <t>L-CARNTINE | Needed for energy and metabolism, brings long chain fatty acids into the mitochondria for energy conversion. VITAMIN</t>
  </si>
  <si>
    <t>N ACETYL CYSTEINE | Cellular energy. VITAMIN</t>
  </si>
  <si>
    <t>ULTRA CLA | Fatty acid aids weight loss. VITAMIN</t>
  </si>
  <si>
    <t>DL CARNITINE | Amino acid, cardio-vascular function. VITAMIN</t>
  </si>
  <si>
    <t>CHONDROITINE SULFATE | Anti pain, stimulate cartilaginous mass. VITAMIN  ]~ do ind. reaction because for synthetic forms: BTO: avoid, BTA: avoid, BTB: avoid, BT-AB: avoid,</t>
  </si>
  <si>
    <t>TONUS | For stress tonic resistance. VITAMIN</t>
  </si>
  <si>
    <t>EXAM | Mg, K, B6, DLCarnitine, ATP, for concentration, intellectual (brain). VITAMIN  ]</t>
  </si>
  <si>
    <t>ANTI- RADICALAIRE | Anti-oxidant, anti aging, (vitamins E, C, PP, Zn). VITAMIN</t>
  </si>
  <si>
    <t>COEUR | Stimulate the cardiac (heart) rhythm (K, Mg, Se2, DLCarnitine). VITAMIN  ]</t>
  </si>
  <si>
    <t>CALCIUM OROTATE | Recalcifiant, anti inflammation. MINERAL</t>
  </si>
  <si>
    <t>CHROME OROTATE | Regulates the glucose in blood, pancreas. MINERAL</t>
  </si>
  <si>
    <t>COPPER OROTATE | Anti infection of immune system, fixes Fe (iron). MINERAL  @#^* ]</t>
  </si>
  <si>
    <t>COPPER AND MANGANESE OROTATE | Anti inflammatory,anti articular pain. MINERAL</t>
  </si>
  <si>
    <t>LITHIUM OROTATE | Protect the nervous system. MINERAL</t>
  </si>
  <si>
    <t>MAGNESIUM OROTATE | Regulator of cardiac (heart) rhythm, nervous influx, spasmolytic. MINERAL  ]</t>
  </si>
  <si>
    <t>POTASSIUM | Spasmolytic, regulator of cardiac (heart) rhythm. MINERAL  ]</t>
  </si>
  <si>
    <t>ZINC OROTATE | Anti free radical, intervenes in syntheses of proteins (ADN, ARN). MINERAL</t>
  </si>
  <si>
    <t>ORGANIC SELENIUM &amp; VITAMIN E | Prevents cancer, major anti free-radical. MINERAL~onco</t>
  </si>
  <si>
    <t>MAGNESIUM AND POTASSIUM OROTATE | Anti-spasmolytic, regulator of cardiac (heart) rhythm. MINERAL  ]</t>
  </si>
  <si>
    <t>EAP-Ca&amp;2-ETHANOL AMINO PHOSPHATE &amp; VITAMIN | Major recalcificant. MINERAL</t>
  </si>
  <si>
    <t>EAP-Ca-Mg-K&amp;EAP COMPLEX | Anti-allergy, treat sclerosis, plaques. MINERAL  ]</t>
  </si>
  <si>
    <t>FERRUM ORORATE | Anemia, ferriprive (iron). MINERAL  ]</t>
  </si>
  <si>
    <t>SQUALENE | Anti cholesterol, precursor of DHEA. VITAMIN</t>
  </si>
  <si>
    <t>VITAMIN E PEARLS | Natural anti-oxidant.</t>
  </si>
  <si>
    <t>PARA AMINO BENZOIQUE ACID (PABA) | Anti-oxidant, for syntheses of Vitamin B9 folic acid. VITAMIN ]</t>
  </si>
  <si>
    <t>AMIODARONE | Slows heart rate, treat dangerous abnormal heart rhythms. (ALO)~</t>
  </si>
  <si>
    <t>ANDROGENS | Male hormones, treat various diseases, endometriosis. ALO  @#^* ]~masculine, feminine.</t>
  </si>
  <si>
    <t>ANGIOTENSIN | Treat high blood pressure, congestive heart failure, diabetics (pancreas). ALO  ]</t>
  </si>
  <si>
    <t>ANTACIDS (Ca, Al, Mg) | Reduce heartburn, symptoms by stomach acid. ALO</t>
  </si>
  <si>
    <t>ANTIDRENERGICS | Treat high blood pressure, enlarged prostate gland. ALO</t>
  </si>
  <si>
    <t>ANTI COAGULANTS | Blood thinners, irregular heart rhythms, blood clotting disorders. ALO</t>
  </si>
  <si>
    <t>ANTI CONVULSANTS | Prevent seizures in epilepsy. ALO</t>
  </si>
  <si>
    <t>ANTI FUNGALS | Kill yeast, fungi, treat infections of the skin, nails. ALO ^ ]</t>
  </si>
  <si>
    <t>ANTI HISTAMINES | Alleviate common allergy symptoms, inhibiting allergic response. ALO</t>
  </si>
  <si>
    <t>ANTI PSYCHOTICS | Treat hallucinations, mental disturbances (brain). ALO  ]</t>
  </si>
  <si>
    <t>ANTIVIRALS | Inhibit growth of viruses, treat viral infections. ALO  # ]</t>
  </si>
  <si>
    <t>APPETITE SUPPRESSANTS (PHENYLPROPANOLAMINE, PHENTERMINE) | Reduce appetite. ALO~ weight</t>
  </si>
  <si>
    <t>BARBITURATES | Prevent seizures, aid sleep, potentially addicting. ALO~addiction, street drug.</t>
  </si>
  <si>
    <t>BENZODIAZEPINES | Sedatives, decrease anxiety, improve sleep. ALO~addiction, street drug.</t>
  </si>
  <si>
    <t>BETA BLOCKER | Treat blood pressure, relax the heart muscle, heart rate. ALO</t>
  </si>
  <si>
    <t>BETA AGONISTS | Such as asthma, emphysema (lung). ALO  ]</t>
  </si>
  <si>
    <t>BISPHOSPHONATES | Treat osteoporosis, strengthen thin bones. ALO</t>
  </si>
  <si>
    <t>BUPROPION | Antidepressant, help to quit smoking. ALO</t>
  </si>
  <si>
    <t>BUSPIRONE | Relieves anxiety. ALO</t>
  </si>
  <si>
    <t>CALCIUM CHANNEL BLOCKERS | Treat high blood pressure, angina (heart). ALO ]</t>
  </si>
  <si>
    <t>CALCIUM SUPPLEMENTS | Strengthen bones, amount of calcium in the body. (ALO)~</t>
  </si>
  <si>
    <t>CEPHALOSPORINS | Treat bacterial infections of the skin, ears, sinus, throat, lungs. ALO  @ ]</t>
  </si>
  <si>
    <t>CHOLESTEROL - LOWERING AGENTS | Treat high cholesterol, prevent heart attacks. ALO</t>
  </si>
  <si>
    <t>CISAPRIDE |Digestive contractions of the stomach and intestines (bowel, colon). ALO  ]</t>
  </si>
  <si>
    <t>CLONIDINE | Lowers blood pressure. ALO</t>
  </si>
  <si>
    <t>ORAL CONTRACEPTIVES | Hormones that prevent pregnancy. ALO~ BTO: avoid, BTA: avoid.</t>
  </si>
  <si>
    <t>CORTICOSTEROIDS | Treat a wide variety of diseases. ALO</t>
  </si>
  <si>
    <t>CYCLOSPORINE | Inhibits the immune system, prevents rejection of transplant. ALO</t>
  </si>
  <si>
    <t>DICYCLOMINE | Treat irritable bowel syndrome (colon, intestine)  . ALO  ]</t>
  </si>
  <si>
    <t>DIGOXIN | Treat abnormal heart rhythms, strength of the heartbeat in congestive heart. ALO</t>
  </si>
  <si>
    <t>DORZOLAMIDE | Treat eye disorders (glaucoma). ALO ]</t>
  </si>
  <si>
    <t>EPINEPHRINE | Treat life-threatening allergic responses. ALO</t>
  </si>
  <si>
    <t>ERGOT ALKALOIDS | For pain of migraine headaches. ALO</t>
  </si>
  <si>
    <t>ESTROGENS | Hormones to strengthen bones, decrease risk of heart attack. ALO~feminine</t>
  </si>
  <si>
    <t>GEMFIBROZIL | Cholesterol, triglyceride levels. ALO</t>
  </si>
  <si>
    <t>HISTAMIINE BLOCKERS | Treat ulcers, gastritis, acid reflux, production of acid in stomach. ALO</t>
  </si>
  <si>
    <t>INSULIN | Lower blood sugar to normal levels. ALO</t>
  </si>
  <si>
    <t>IODINATED CONTRAST MEDIUM | For x-ray studies, can interact with certain drugs. ALO</t>
  </si>
  <si>
    <t>IRON SUPPLEMENTS | Treat anemia, deficient amounts of iron in the body. ALO</t>
  </si>
  <si>
    <t>LOOP DIURETICS | Treat congestive heart failure and water retention (dropsy, edema) (kidney, bladder, ureter, urethra). ALO ]</t>
  </si>
  <si>
    <t>MACROLIDES | Antibiotics, treat many common bacterial infection. ALO  @ ]</t>
  </si>
  <si>
    <t>MEPERIDINE | Narcotic pain killer. ALO</t>
  </si>
  <si>
    <t>METFORMIN | Lowers blood sugar in diabetics (pancreas). ALO  ]</t>
  </si>
  <si>
    <t>METHOTREXATE | Treat diseases caused by the immune system, certain kinds of cancer. ALO~onco</t>
  </si>
  <si>
    <t>METHYLPHENIDATE | Treat depression, stabilizes mood. ALO</t>
  </si>
  <si>
    <t>METRONIDAZOLE | Treat a variety of common infections. ALO</t>
  </si>
  <si>
    <t>MONO AMINE (MAOIs) | Antidepressant, treat depression. ALO</t>
  </si>
  <si>
    <t>MUSCLE RELAXANT | Alleviate muscle spasms caused by overuse, injury. ALO</t>
  </si>
  <si>
    <t>NARCOTIC ANALGESICS | Treat pain, can be additive. ALO  ]</t>
  </si>
  <si>
    <t>NEFAZODONE | Antidepressant, treat depression. ALO</t>
  </si>
  <si>
    <t>ACETAZOLAMINE | Glaucoma (eye disorders), diuretic (kidney)  activity. ALO  ]</t>
  </si>
  <si>
    <t>ACETYLSALICYLIC ACID | Analgesic, anti inflammatory, antipyretic. ALO</t>
  </si>
  <si>
    <t>ACYCLOVIR | Herpes simplex 1and 2, Epstein Barr Virus (EBV), cellular enlargement, chronic fatigue, weak liver, nasopharyngeal carcinoma, Burkitts lympoma.  ALO #  ]</t>
  </si>
  <si>
    <t>ALBENZADOLE | Anthelminthic (parasite). ALO * ]</t>
  </si>
  <si>
    <t>ALLORPURINOL | Uricosuric. ALO</t>
  </si>
  <si>
    <t>ALUMINIUM HYDROXYDE | Anti acid. ALO</t>
  </si>
  <si>
    <t>AMILORIDE | ALO</t>
  </si>
  <si>
    <t>AMINOPHYLLINE | Chronic and acute broncho (lung) spasm. ALO  ]</t>
  </si>
  <si>
    <t>AMINOTRIPTYLLINE | Anti depressant. ALO</t>
  </si>
  <si>
    <t>AMOXCILLIN | Bactericidal. ALO  @  ]</t>
  </si>
  <si>
    <t>AMPHOTERICIN B | Severe systemic mycotic infections. ALO  @  ]</t>
  </si>
  <si>
    <t>COVIRE | All nasal (nose) congestion. NUTRI=ARLI, Guadalajara - Mexico  # ]</t>
  </si>
  <si>
    <t>F-1 | Vitamin tonic, instantly replaces lost vital energy, post surgery, good for the elderly. NUTRI=ARLI, Guadalajara - Mexico</t>
  </si>
  <si>
    <t>ACYCLOVIR | Herpes simplex 1and 2, Epstein Barr Virus (EBV), cellular enlargement, chronic fatigue, weak liver, nasopharyngeal carcinoma, Burkitts lympoma.  ALO # ]</t>
  </si>
  <si>
    <t>ALBANDAZOLE | Anthelminthic (parasite). ALO *  ]</t>
  </si>
  <si>
    <t>ALLOPURINOL | Uricosuric. ALO</t>
  </si>
  <si>
    <t>ALUMINIUM HYDROXYDE | Antacid. ALO</t>
  </si>
  <si>
    <t>AMILORIDE | Diuretic (kidney). ALO  ]</t>
  </si>
  <si>
    <t>AMPICILLIN | Bactericidal. ALO  @  ]</t>
  </si>
  <si>
    <t>ARTEMETHER | Malaria cerebral (brain). ALO  * ]</t>
  </si>
  <si>
    <t>ASPARAGINASE | Enzyme which acts as an antineoplasic (anti tumor) agent. ALO  ]~onco</t>
  </si>
  <si>
    <t>ATENOLOL | Hydrophilic beta blocker. ALO</t>
  </si>
  <si>
    <t>ATROPINE | Antimuscarinic alcaloid. ALO</t>
  </si>
  <si>
    <t>AZATHIOPRINE | Immune suppressant, antineoplastic (anti tumor) agent. ALO  ]~onco</t>
  </si>
  <si>
    <t>BACITRACIN | Antibiotic for topical treatment. ALO</t>
  </si>
  <si>
    <t>BARIUM SULFATE | Contrast medium for X-ray (gastro-intest) (bowel, colon, intestine). ALO  ]</t>
  </si>
  <si>
    <t>BECLOMETASONE | Glucocorticoid. ALO</t>
  </si>
  <si>
    <t>BEZATHINE BENZYLPENICILLIN | Antimicrobial action. ALO  @  #  ^   *  ]</t>
  </si>
  <si>
    <t>BENZNIDAZOLE | Antiprotozoal activity. ALO  *  ]</t>
  </si>
  <si>
    <t>BENZOYL PEROXYDE | Keratolytic. ALO</t>
  </si>
  <si>
    <t>BENZYLPENICILLIN | Bactericidal action. ALO  @  ]</t>
  </si>
  <si>
    <t>BETAMETHASONE | Glucocorticoid. ALO</t>
  </si>
  <si>
    <t>BIPERIDEN | Antimuscarinic agent. ALO</t>
  </si>
  <si>
    <t>BLEOMYCIN | Antineoplastic (anti tumor), antibiotic. ALO  ]~onco</t>
  </si>
  <si>
    <t>BUPIVACAIN | Epidura anaesthesia, general anaesthesia. ALO</t>
  </si>
  <si>
    <t>CALAMINE | Astringent action on the skin. ALO</t>
  </si>
  <si>
    <t>CALCIUM FOLINATE | Antidote to folic acid (Vitamin B9) antagonist. ALO  ]</t>
  </si>
  <si>
    <t>CALCIUM GLUCONATE | Calcium deficiency states. ALO</t>
  </si>
  <si>
    <t>CAPTOPRIL | Inhibits angiotensin-converting enzyme. ALO</t>
  </si>
  <si>
    <t>CARBAMAZEPINE | Antiepileptic agent. ALO</t>
  </si>
  <si>
    <t>CARBIDOPA | Peripheral decarboxylase inhibitor of levodopa, treats Parkinsonism. ALO</t>
  </si>
  <si>
    <t>CEFTAZIDINE | Bactericidal action. ALO  @  ]</t>
  </si>
  <si>
    <t>CEFTRIXONE | Cephalosporin, antibiotic. ALO</t>
  </si>
  <si>
    <t>CHARCOAL ACTIVATED | Absorb poisons and drugs. ALO</t>
  </si>
  <si>
    <t>CHLORAL HYDRATE | Hypnotic and sedative. ALO</t>
  </si>
  <si>
    <t>CHLORAMPHENICOL | Antimicrobial substance. ALO @#^* ]</t>
  </si>
  <si>
    <t>CHLORHEXIDINE | Bisbiguanide disinfectant. ALO</t>
  </si>
  <si>
    <t>CHLORINE | Rapid potent brief bactericidal action. ALO  @  ]</t>
  </si>
  <si>
    <t>CHLORMETHINE | Antineoplastic (tumor) drug. ALO  ]~onco</t>
  </si>
  <si>
    <t>CHLOROQUINE | Blood schizontocide, gametocyticidal (malaria parasite) activity. ALO  * ]</t>
  </si>
  <si>
    <t>CHLOROXYLENOL | Desinfectant for the skin. ALO</t>
  </si>
  <si>
    <t>CHLORPHENAMINE | Actions and uses of the antihistamines. ALO</t>
  </si>
  <si>
    <t>CHLORPROMAZINE | Depressant actions on the Central Nervous System (CNS), dopamine inhibitor. ALO  ]</t>
  </si>
  <si>
    <t>CICLOSPORIN | Powerful immune suppressant. ALO</t>
  </si>
  <si>
    <t>CIMETIDINE | Duodenal (colon) and gastric (stomach) ulcers. ALO  ]</t>
  </si>
  <si>
    <t>CIPROFLOXACIN | Antimicrobial agent. ALO @#^* ]</t>
  </si>
  <si>
    <t>CISPLATIN | Antineoplastic (anti tumor) agent. ALO  ]~onco</t>
  </si>
  <si>
    <t>CLINDAMYCIN | Antimicrobial activity. ALO @#^* ]</t>
  </si>
  <si>
    <t>CLOFAZIMINE | Antileprotic agent. ALO</t>
  </si>
  <si>
    <t>IPECACUANHA | Induces vomit. ALO</t>
  </si>
  <si>
    <t>KETAMINE | Antibiotic. ALO</t>
  </si>
  <si>
    <t>LIDOCAINE | Painkiller. ALO</t>
  </si>
  <si>
    <t>LITHIUM CARBONATE | Anti depressant, psychotic. ALO ~ bi-polar bi polar manic depression</t>
  </si>
  <si>
    <t>MEASLES VACCINE | Morbilivirus. ALO  #]</t>
  </si>
  <si>
    <t>MICONAZALE | Anti fungal. ALO  ^  ]</t>
  </si>
  <si>
    <t>MORPHINE | Painkiller. ALO</t>
  </si>
  <si>
    <t>NAXOLONE (NARCAN) | For drugs, block endorphin, overdose effects, placebo response. ALO</t>
  </si>
  <si>
    <t>NITROUS OXIDE | Laughing gas. ALO</t>
  </si>
  <si>
    <t>NYSTATIN | Anti fungal. ALO  ^  ]</t>
  </si>
  <si>
    <t>ORAL REHYDRATATION SALTS | For glucose-electrolyte solution. ALO</t>
  </si>
  <si>
    <t>OXYTOCIN | Bonding hormone. ALO</t>
  </si>
  <si>
    <t>PARACETAMOL | Painkiller. ALO</t>
  </si>
  <si>
    <t>PHENOBARBITAL | Anti seizures. ALO</t>
  </si>
  <si>
    <t>DIGOXIN | Heart medicine. ALO</t>
  </si>
  <si>
    <t>DIPHTHERIA ANTITOXIN | Anti-toxin. ALO @ ]</t>
  </si>
  <si>
    <t>DIPHTHERIA - PERTUSSIS - TETANUS (DPT) VACCINE | Lung, throat ALO  @ ]</t>
  </si>
  <si>
    <t>DIPHTHERIA TETANUS VACCINE | ALO @ ]</t>
  </si>
  <si>
    <t>EPHEDRINE | ALO</t>
  </si>
  <si>
    <t>ERGOCALCIFEROL | ALO</t>
  </si>
  <si>
    <t>ERYTHROMYCIN | Anti biotic. ALO ]</t>
  </si>
  <si>
    <t>ETHER | Anaesthetic. ALO</t>
  </si>
  <si>
    <t>ETHINYLESTRADIOL | ALO</t>
  </si>
  <si>
    <t>FACTOR IX CONCENTRATED | Coagulation factors II, VII, IX, X, concentrate. ALO</t>
  </si>
  <si>
    <t>HALOPERIDOL | Anti psychiatric. ALO</t>
  </si>
  <si>
    <t>HEPARIN SODIUM | Anti coagulant. ALO  ]</t>
  </si>
  <si>
    <t>IBUPROFEN | Painkiller. ALO ]</t>
  </si>
  <si>
    <t>INFLUENZA VACCINE | ALO # ]</t>
  </si>
  <si>
    <t>INSULIN INJECTION | Soluble.  diabetes, pancreas ALO ]</t>
  </si>
  <si>
    <t>INSULIN INTERMEDIATE ACTING | diabetes, pancreas  ALO   ]</t>
  </si>
  <si>
    <t>TETRACYCLINE | Antibiotic. ALO</t>
  </si>
  <si>
    <t>TUBERCULIN | Purified protein derivative (PPD). @  ALO  ]</t>
  </si>
  <si>
    <t>TYPHOID VACCINE | bacteria  Salmonella typhi  ALO  @  ]</t>
  </si>
  <si>
    <t>VANCOMYCIN | antimicrobial agent from Streptomyces orientalis used against staphylococci resitant strains Antibiotic. ALO  @  ]</t>
  </si>
  <si>
    <t>VINCRISTINE - LEUROCRISTINE - ONCOVIN | Chemotherapy used against human neoplasms (leukemia and Wilm's tumor). ALO  ] ~ onco</t>
  </si>
  <si>
    <t>WARFARIN - COUMADIN | Dupont rat poison used as anti-coagulant. ALO  ]</t>
  </si>
  <si>
    <t>YELLOW FEVER - YELLOW JACK VACCINE |  flavavirus  transmitted esp. by mosquitos.  prostration, fever, albuminuria, jaundice (liver) hemorrhage.  ALO  # ]</t>
  </si>
  <si>
    <t>RABIES IMMUNOGLOBULIN | ALO</t>
  </si>
  <si>
    <t>RABIES VACCINE | ALO</t>
  </si>
  <si>
    <t>RESERPINE | Heart medicine. ALO</t>
  </si>
  <si>
    <t>RUBELLA VACCINE | German measles, morbilivirus.  ALO  # ]</t>
  </si>
  <si>
    <t>SALICYLIC ACID | Aspirin. ALO</t>
  </si>
  <si>
    <t>STRPTOMYCIN | Antibiotic. ALO</t>
  </si>
  <si>
    <t>SULFADOXINE &amp; PYRIMETHAMINE | Antibiotic. ALO</t>
  </si>
  <si>
    <t>SULFASALAZINE | Antibiotic. ALO</t>
  </si>
  <si>
    <t>NITRATES | Relieve the pain of angina, heart attacks. ALO</t>
  </si>
  <si>
    <t>NITROFURANTOIN | Antibiotic, treat urinary (kidney, bladder, urethra) tract infections. ALO  ]</t>
  </si>
  <si>
    <t>NONSTEROIDAL | Non addictive analgesics for muscle aches, arthritis, headaches. ALO @ ]</t>
  </si>
  <si>
    <t>OPIOIDS | Opiates, narcotic painkillers. ALO</t>
  </si>
  <si>
    <t>PENICILLIN | Antibiotic, treat bacterial infections of the skin, ears, sinus, throat, lungs. ALO  @  ]</t>
  </si>
  <si>
    <t>PENTOXIFYLLINE | Relieves painful leg cramps. ALO</t>
  </si>
  <si>
    <t>POTASSIUM SPARING DIURETICS | Kidney, bladder, urethra, ureter.  Treat fluid build up, high blood pressure. ALO  ]</t>
  </si>
  <si>
    <t>POTASSIUM SUPPLEMENTS | For those with low blood levels of potassium. ALO</t>
  </si>
  <si>
    <t>PROGESTINS | Hormones commonly to protect the uterine lining. ALO</t>
  </si>
  <si>
    <t>PROPAFENONE | Treat potentially dangerous abnormal heart rhythms. ALO</t>
  </si>
  <si>
    <t>PROPOXYPHENE | Painkiller. ALO</t>
  </si>
  <si>
    <t>PROTEASE INHIBITORS | Kills some virus, HIV. ALO   Enzyme.  # ]</t>
  </si>
  <si>
    <t>PROTOM PUMP INHIBITORS | Treat ulcers, gastritis (stomach), acid reflux. ALO  ]</t>
  </si>
  <si>
    <t>QUINIDINE | Treat potentially dangerous abnormal heart rhythms. ALO</t>
  </si>
  <si>
    <t>QUINOLONES | Antibiotics, treat a variety of bacterial infections. ALO  @  ]</t>
  </si>
  <si>
    <t>RIFAMYCIN | Antibiotic, treat bacterial infections. ALO  @  ]</t>
  </si>
  <si>
    <t>SALICYLATES | Treat many diseases, including arthritis, heart attacks, strokes (brain). ALO  @ ]</t>
  </si>
  <si>
    <t>SELECTIVE SEROTONIN | Anti depressants, increase the level of the hormone serotonin. ALO</t>
  </si>
  <si>
    <t>SULFA ANTIBIOTICS | Treat a variety of bacterial infections. ALO @  ]</t>
  </si>
  <si>
    <t>SULFONYLUREAS | Lower blood pressure, used by diabetics (pancreas). ALO  ]</t>
  </si>
  <si>
    <t>SUMATRIPTAN | Relieves the pain of migraine headaches. ALO</t>
  </si>
  <si>
    <t>THYROID HORMONE | Treat low levels of thyroid hormone. ALO</t>
  </si>
  <si>
    <t>TAMOXIFEN | Treat breast cancer and to decrease the risk of recurrence. ALO~onco</t>
  </si>
  <si>
    <t>TETRACYCLINES | Antibiotics, treat common bacterial infections. ALO @ ]</t>
  </si>
  <si>
    <t>THEOPHYLLINE | Improves breathing in lung diseases such emphysema or asthma. ALO</t>
  </si>
  <si>
    <t>THIAZIDE DIURETICS | Kidney, bladder, urethra, ureter.  Treat water retention (dropsy, edema) and high blood pressure. ALO  ]</t>
  </si>
  <si>
    <t>THYROID FUNCTION INHIBITORS | Treat hyperthyroidism (high levels of thyroid hormone). ALO ]</t>
  </si>
  <si>
    <t>TRAMADOL | Powerful, non addicting analgesic. ALO</t>
  </si>
  <si>
    <t>TRICYCLIN ANTI DEPRESSANTS | Treat depression and chronic pain. ALO</t>
  </si>
  <si>
    <t>VITAMIN E | Reducing the threat of several chronic diseases. ALO</t>
  </si>
  <si>
    <t>ZINC | Mineral supplement. ALO</t>
  </si>
  <si>
    <t>ZOLPIDEM | Sedative, improves sleep. ALO~insomnia</t>
  </si>
  <si>
    <t>ANTIOXIDANTE | Antioxidant. EuroNatur</t>
  </si>
  <si>
    <t>ARTROCARTIL | For rheumatics. EuroNatur</t>
  </si>
  <si>
    <t>COENZYME Q-10 (COQ10) | Ubiquinone.  Cardiac (heart) . EuroNatur ]</t>
  </si>
  <si>
    <t>COLESPLEX | Hyper cholesterol. EuroNatur</t>
  </si>
  <si>
    <t>DIGESPLEX | Digestive, carminative. EruoNatur</t>
  </si>
  <si>
    <t>GERMANIUM | Immunologic, antirheumatics. EuroNatur @ ]</t>
  </si>
  <si>
    <t>HEPAPLEX | Liver, Hepatic. EuroNatur ]</t>
  </si>
  <si>
    <t>INMUNITAT | Anti infection. EuroNatur</t>
  </si>
  <si>
    <t>JALEAKIND | Tonic, stimulates appetite. EuroNatur</t>
  </si>
  <si>
    <t>LAXAPLEX | Laxative, obstruction intestinal (bowel, colon, intestine). EuroNatur  ]</t>
  </si>
  <si>
    <t>MEMOCIR | Circulation, memory (brain). EuroNatur  ]</t>
  </si>
  <si>
    <t>MENOPLEX | Menopause. EuroNatur~feminine</t>
  </si>
  <si>
    <t>MOD | Defense. EuroNatur  ]</t>
  </si>
  <si>
    <t>NEUROCOMPLEX | Depressions, hypertension arterial, insomnia (sleeplessness). EuroNatur  ]</t>
  </si>
  <si>
    <t>OBESPLEX | For over weight persons, hypertension. EuroNatur  ]</t>
  </si>
  <si>
    <t>OMEGAPLEX | Circulation, hormonal. EuroNatur</t>
  </si>
  <si>
    <t>PRIMULNAT | Circulation, hormonal and skin. EuroNatur</t>
  </si>
  <si>
    <t>RENALPLEX | Kidney, bladder, urethra, ureter, Diuretic, anti spasmodic. EuroNatur ]~masculine, feminine</t>
  </si>
  <si>
    <t>RES | Poli vitamin, reconstituted, essential nutrient. EuroNatur</t>
  </si>
  <si>
    <t>SEDAPLEX | Inductor, sedan. EuroNatur</t>
  </si>
  <si>
    <t>OROCAL | Anti inflammation, recalcification, musculature, hypertension, arterial (artery). EuroNatur  ]</t>
  </si>
  <si>
    <t>OROFER | For immune system, anemia. EuroNatur</t>
  </si>
  <si>
    <t>OROLIT | For nervous system, hyperactive. EuroNatur</t>
  </si>
  <si>
    <t>OROMAG | Mineralizing, anti inflammation, protector of vascular system. EuroNatur  ]</t>
  </si>
  <si>
    <t>OROPLEX | For cardiac (heart) rhythm, musculature. EuroNatur  ]</t>
  </si>
  <si>
    <t>OROZINC | Regulator of immune system and fatty acid in metabolism. EuroNatur</t>
  </si>
  <si>
    <t>VITAMIN B9 FOLIC ACID | Natureplant - Ortomolecular Vitamin ]</t>
  </si>
  <si>
    <t>ACIDOFILUS | Natureplant - Ortomolecular Vitamin</t>
  </si>
  <si>
    <t>ACNE AIDE | Natureplant - Ortomolecular Vitamin</t>
  </si>
  <si>
    <t>ALOE VERA | Natureplant - Ortomolecular Vitamin~BTO: avoid, BTA: beneficial, BTB: avoid, BT-AB: avoid</t>
  </si>
  <si>
    <t>BETA CAROTENE | Natureplant - Ortomolecular Vitamin ]</t>
  </si>
  <si>
    <t>BRITE EYES | Natureplant - Ortomolecular Vitamin</t>
  </si>
  <si>
    <t>BROMELAIN | Enzyme. Natureplant - Ortomolecular Vitamin ]</t>
  </si>
  <si>
    <t>BRONCHIAL AIDE | Lungs, bronchial. Natureplant - Ortomolecular Vitamin</t>
  </si>
  <si>
    <t>CALCIUM ASCORBATE | Natureplant - Ortomolecular Vitamin</t>
  </si>
  <si>
    <t>CAL-BOR | Calcium fixation. Natureplant - Ortomolecular Vitamin</t>
  </si>
  <si>
    <t>CAL-MAG-ZINC HCL | Calcium, Magnesium, Zinc, Hydrochloric Acid.  Natureplant - Ortomolecular Vitamin  ]</t>
  </si>
  <si>
    <t>CALMA B + C | Vitamin. Natureplant - Ortomolecular Vitamin</t>
  </si>
  <si>
    <t>CHLORELLA | Natureplant - Ortomolecular Vitamin</t>
  </si>
  <si>
    <t>CHONDROITIN &amp; GLUCOSAMINE SULFATE | Natureplant - Ortomolecular Vitamin</t>
  </si>
  <si>
    <t>CHROMIUM PICOLINATE | Natureplant - Ortomolecular Vitamin  ]~</t>
  </si>
  <si>
    <t>SHARK CARTILAGE | Natureplant - Orthomolecular Vitamin~onco</t>
  </si>
  <si>
    <t>DHEA | Natureplant - Ortomolecular Vitamin~aging</t>
  </si>
  <si>
    <t>DIET AID - 6 | Natureplant - Ortomolecular Vitamin~weight</t>
  </si>
  <si>
    <t>DLPA DL | Phenylalanine. Natureplant - Ortomolecular Vitamin</t>
  </si>
  <si>
    <t>DIURETIC | Kidney, bladder, urethra, ureter.  Natureplant - Ortomolecular Vitamin  ]~water retention, weight.</t>
  </si>
  <si>
    <t>DOLOMINE &amp; HCL | Calcium, Magnesium, betaine hydrochloride. Natureplant - Ortomolecular Vitamin  ]</t>
  </si>
  <si>
    <t>EVENING PRIMROSE | Natureplant - Ortomolecular Vitamin</t>
  </si>
  <si>
    <t>FIGURE TONE | To lose weight. Natureplant - Ortomolecular Vitamin</t>
  </si>
  <si>
    <t>F.O.S. | Fructo oli sacardios. Natureplant - Ortomolecular Vitamin</t>
  </si>
  <si>
    <t>GARLIC &amp; PARSLEY | Natureplant - Ortomolecular Vitamin ~ BTO: beneficial, BTA: beneficial/ neutral, BTB: beneficial/neutral, BT-AB: beneficial/ neutral.</t>
  </si>
  <si>
    <t>GERMANIUM + SUMA | G-132 75 mg. Natureplant - Ortomolecular Vitamin</t>
  </si>
  <si>
    <t>GLUCOSAMINE SULFATE 500 mg. | Natureplant - Ortomolecular Vitamin</t>
  </si>
  <si>
    <t>HAIR FACTORS MEGA | Hair fall. Natureplant - Ortomolecular Vitamin</t>
  </si>
  <si>
    <t>IMMUNE PROTECTORS WITH ANTI-OXIDANTS | Natureplant - Ortomolecular Vitamin ~ onco</t>
  </si>
  <si>
    <t>INOSITOL PURE POWDER 60 grs. | Natureplant - Ortomolecular Vitamin</t>
  </si>
  <si>
    <t>L-CARNITINE 250 mg. | Natureplant - Ortomolecular Vitamin ~ BTO: avoid unless non-meat eating vegetarians.</t>
  </si>
  <si>
    <t>L-GLUTAMINE 500 mg. | Natureplant - Ortomolecular Vitamin ~ BTA: avoid if produces irritability, use organic or natural sources.</t>
  </si>
  <si>
    <t>LACTASE ENZYME 50 mg. + Ca 27 mg. | Natureplant - Ortomolecular Vitamin~can id dairy intolerance</t>
  </si>
  <si>
    <t>LACTOSPORE + ACID PHOSPHATE | Natureplant - Ortomolecular Vitamin~can id dairy intolerance</t>
  </si>
  <si>
    <t>LECITHIN TRIPLE ACTION | Phosphatidil choline. Natureplant - Ortomolecular Vitamin~</t>
  </si>
  <si>
    <t>LIVER AID | Natureplant - Ortomolecular Vitamin</t>
  </si>
  <si>
    <t>MEGAMINO COMPLEX AMINO ACID + VITAMIN B | Natureplant - Ortomolecular Vitamin</t>
  </si>
  <si>
    <t>MEGAPLAN | Vitamin complex + minerals. Natureplant - Ortomolecular Vitamin</t>
  </si>
  <si>
    <t>MIND &amp; BODY BOOSTER | Natureplant - Ortomolecular Vitamin</t>
  </si>
  <si>
    <t>MULTI COMPLETE | Enzymatic digestive. Natureplant - Ortomolecular Vitamin~enzymes</t>
  </si>
  <si>
    <t>ORGANIC MINERALS | Complete organic minerals. Natureplant - Ortomolecular Vitamin</t>
  </si>
  <si>
    <t>OPC + 85 ANTI-OXIDANT COMPLEX | Natureplant - Ortomolecular Vitamin ~ onco</t>
  </si>
  <si>
    <t>PANCREATIN ACTIVITY 2000 mg. | Natureplant - Ortomolecular Vitamin</t>
  </si>
  <si>
    <t>PLEASURE AID | Impotence. Natureplant - Ortomolecular Vitamin~masculine, feminine, hgdre</t>
  </si>
  <si>
    <t>PMS AID | Premenstrual Syndrome.  Natureplant - Ortomolecular Vitamin  ]~feminine</t>
  </si>
  <si>
    <t>PRENATAL AID | Natureplant - Ortomolecular Vitamin~feminine</t>
  </si>
  <si>
    <t>PROSTATE AID | Natureplant - Ortomolecular Vitamin~masculine</t>
  </si>
  <si>
    <t>COENZYME Q-10 (COQ10) 20 mg. | Ubiquinone.  Natureplant - Ortomolecular Vitamin ]</t>
  </si>
  <si>
    <t>RUTIN 500 mg. | Natureplant - Ortomolecular Vitamin</t>
  </si>
  <si>
    <t>SOD 2100 UNITS | Natureplant - Ortomolecular Vitamin</t>
  </si>
  <si>
    <t>SILYMARIN | Milk Thistle.  Liver.  Multi extracts. Natureplant - Ortomolecular Vitamin ] ~ BTO: avoid</t>
  </si>
  <si>
    <t>SYSTEM CLEANSER | Cleans bowel (colon, intestine). Natureplant - Ortomolecular Vitamin  ]</t>
  </si>
  <si>
    <t>SUPER FAT BURNER | For obesity. Natureplant - Ortomolecular Vitamin~weight</t>
  </si>
  <si>
    <t>TAMACAL | Sedative. Natureplant - Ortomolecular Vitamin</t>
  </si>
  <si>
    <t>UNA DE GATO | Stimulates immune system. Natureplant - Ortomolecular Vitamin</t>
  </si>
  <si>
    <t>ULTRA EPA | Sea fatty acid. Natureplant - Ortomolecular Vitamin</t>
  </si>
  <si>
    <t>VANADYL SULFATE 10 mg. | Natureplant - Ortomolecular Vitamin~liver, diabetes, blood sugar, pancreas</t>
  </si>
  <si>
    <t>VITAMIN B6 PYRIDOXINE 50 mg. | Natureplant - Ortomolecular Vitamin ]</t>
  </si>
  <si>
    <t>VITAMIN B6 PYRIDOXINE 100 mg. | Natureplant - Ortomolecular Vitamin ]</t>
  </si>
  <si>
    <t>VITAMIN B12 COBALAMIN 500 mg. | Natureplant - Ortomolecular Vitamin ]</t>
  </si>
  <si>
    <t>VITAMIN B12  COBALAMIN 1000 | Natureplant - Ortomolecular Vitamin ]</t>
  </si>
  <si>
    <t>VITAMIN C COMPLEX + BIOFLAVIN | Natureplant - Ortomolecular Vitamin</t>
  </si>
  <si>
    <t>VITAMIN C | Biflavonoids. Natureplant - Ortomolecular Vitamin</t>
  </si>
  <si>
    <t>ROSE PETALS | Vitamin C. Natureplant - Ortomolecular Vitamin</t>
  </si>
  <si>
    <t>VITAMIN E, D &amp;  ALPHA TOCOFEROL | Natureplant - Ortomolecular Vitamin</t>
  </si>
  <si>
    <t>VITAMIN E 600 I.U. + SELENIUM + ZINC | Natureplant - Ortomolecular Vitamin ]</t>
  </si>
  <si>
    <t>VITAMIN F 1200 mg. | Natureplant - Ortomolecular Vitamin</t>
  </si>
  <si>
    <t>NU-NEFARIOUS | Natureplant - Ortomolecular Vitamin</t>
  </si>
  <si>
    <t>VARIOUS | Natureplant - Ortomolecular Vitamin</t>
  </si>
  <si>
    <t>COLMEINA | Choline + methionina + inositol, for liver. Natureplant - Ortomolecular Vitamin</t>
  </si>
  <si>
    <t>CARTIPLANT | Shark's cartilage extract, degeneration. Natureplant - Orthomolecular Vitamin~onco</t>
  </si>
  <si>
    <t>ERBASIT | Fixation of ph. Natureplant - Ortomolecular Vitamin</t>
  </si>
  <si>
    <t>MAGNESIT | Vegetal magnesium. Natureplant - Ortomolecular Vitamin</t>
  </si>
  <si>
    <t>ENDOCRINOTOX 1 | Pre-menstrual Syndrome. GUNA s.r.l. MILANO~feminine</t>
  </si>
  <si>
    <t>ENDOCRINOTOX 2 | Regenerator general masculine. GUNA s.r.l. MILANO</t>
  </si>
  <si>
    <t>ENDOCRINOTOX 3 | Regenerator general feminine. GUNA s.r.l. MILANO</t>
  </si>
  <si>
    <t>ENDOCRINOTOX 4 | Left ovary disturbance, helps to regulate. GUNA s.r.l. MILANO~feminine</t>
  </si>
  <si>
    <t>ENDOCRINOTOX 5 | Ovary disturbance. GUNA s.r.l. MILANO~feminine</t>
  </si>
  <si>
    <t>ENDOCRINOTOX 6 | Pituitary deregulation. GUNA s.r.l. MILANO</t>
  </si>
  <si>
    <t>ENDOCRINOTOX 7 | Male endocrine type of gonads. GUNA s.r.l. MILANO~masculine</t>
  </si>
  <si>
    <t>ENDOCRINOTOX 8 | Female endocrine type of gonads. GUNA s.r.l .MILANO~feminine</t>
  </si>
  <si>
    <t>ENDOCRINOTOX 9 | Hypoadrenia, helps to stimulate. GUNA s.r.l. MILANO  ]~adrenal</t>
  </si>
  <si>
    <t>ENDOCRINOTOX 10 | Hyperthyroid metabolisms, helps to regulate. GUNA s.r.l. MILANO~weight</t>
  </si>
  <si>
    <t>ENDOCRINOTOX 11 | Hyperthyroid metabolisms, helps to regulate. GUNA s.r.l. MILANO~weight</t>
  </si>
  <si>
    <t>ENDOCRINOTOX 12 | Short menstrual cycle, helps to stimulate. GUNA s.r.l. MILANO~feminine</t>
  </si>
  <si>
    <t>ENDOCRINOTOX 13 | Abundant menstrual cycle, helps to regulate. GUNA s.r.l .MILANO~feminine</t>
  </si>
  <si>
    <t>ENDOCRINOTOX 14 | Irregular menstrual cycle, helps to regulate. GUNA s.r.l .MILANO~feminine</t>
  </si>
  <si>
    <t>ENDOCRINOTOX 15 | Short or absent menstrual cycle. GUNA s.r.l. MILANO~ feminine</t>
  </si>
  <si>
    <t>ENDOCRINOTOX 16 | Beginning of menopause. GUNA s.r.l. M ILANO~feminine</t>
  </si>
  <si>
    <t>ENDOCRINOTOX 17 | High disturbance of menopause. GUNA s.r.l. MILANO~feminine</t>
  </si>
  <si>
    <t>ENDOCRINOTOX 18 | Menstrual pain, helps to release. GUNA s.r.l. MILANO~feminine</t>
  </si>
  <si>
    <t>ENDOCRINOTOX 19 | Uterus disturbance, helps to regulate. GUNA s.r.l MILANO~feminine</t>
  </si>
  <si>
    <t>ENDOCRINOTOX 20 | Mammary breast disturbance. GUNA s.r.l. MILANO~feminine</t>
  </si>
  <si>
    <t>ENDOCRINOTOX 21 | Prostate disturbance, helps to regulate. GUNA s.r.l. MILANO~masculine</t>
  </si>
  <si>
    <t>ENDOCRINOTOX 22 | Post-natal disturbance. GUNA s.r.l. MILANO~feminine</t>
  </si>
  <si>
    <t>ENDOCRINOTOX 23 | Enzymatic regeneration. GUNA s.r.l .MILANO~enzyme</t>
  </si>
  <si>
    <t>ENDOCRINOTOX 24 | Neuro immune regulation of baby. GUNA s.r.l. MILANO~feminine, infancy hgd1, mood</t>
  </si>
  <si>
    <t>ENDOCRINOTOX 25 | Neuro immunological disturbance caused by stress. GUNA s.r.l. MILANO, mood</t>
  </si>
  <si>
    <t>ENDOCRINOTOX 26 | Parathyroid function disturbance. GUNA s.r.l. MILANO~calcium regulation,</t>
  </si>
  <si>
    <t>DETOX N.1 | Allergic process. GUNA s.r.l., MILANO~allergy remedy</t>
  </si>
  <si>
    <t>DETOX N.2 | Bacterial toxins. GUNA s.r.l., MILANO  @  ]</t>
  </si>
  <si>
    <t>DETOX N.3 | Connective toxins. GUNA s.r.l., MILANO</t>
  </si>
  <si>
    <t>DETOX N.4 | Cellular toxins. GUNA s.r.l., MILANO</t>
  </si>
  <si>
    <t>DETOX N.5 | Dysbiosis (bowel, colon, intestine), helps to regulate. GUNA s.r.l., MILANO  ]~digestion</t>
  </si>
  <si>
    <t>DETOX N.6 | Energetic toxins. GUNA s.r.l., MILANO</t>
  </si>
  <si>
    <t>DETOX N.7 | Hormonal feedback toxins. GUNA s.r.l., MILANO</t>
  </si>
  <si>
    <t>DETOX N.8 | Immune system toxins. GUNA s.r.l., MILANO  ]</t>
  </si>
  <si>
    <t>DETOX N.9 | Liver toxins. GUNA s.r.l., MILANO~digestion</t>
  </si>
  <si>
    <t>DETOX N.10 | Lymphatic toxins. GUNA s.r.l., MILANO</t>
  </si>
  <si>
    <t>DETOX N.11 | Metal toxins. GUNA s.r.l., MILANO~ metals</t>
  </si>
  <si>
    <t>DETOX N.12 | Environmental toxins. GUNA s.r.l., MILANO</t>
  </si>
  <si>
    <t>DETOX N.13 | Kidney, Renal (bladder, urethra) toxins. GUNA s.r.l., MILANO ]~digestion</t>
  </si>
  <si>
    <t>DETOX N.14 | General toxins. GUNA s.r.l., MILANO</t>
  </si>
  <si>
    <t>DETOX N.15 | Petroleum toxins. GUNA s.r.l., MILANO~petrochemicals</t>
  </si>
  <si>
    <t>DETOX N.16 | Regenerate with detox. GUNA s.r.l., MILANO</t>
  </si>
  <si>
    <t>DETOX N.17 | Stress toxins. GUNA s.r.l., MILANO</t>
  </si>
  <si>
    <t>DETOX N.18 | Virus toxins. GUNA s.r.l., MILANO  #  ]</t>
  </si>
  <si>
    <t>ENDOTOX N.1 | Circulation endotoxins, helps to detox. GUNA s.r.l., MILANO</t>
  </si>
  <si>
    <t>ENDOTOX N.2 | Colon (bowel, intestine) endotoxins. GUNA s.r.l., MILANO  ]~digestion</t>
  </si>
  <si>
    <t>ENDOTOX N.3 | Endotoxicity due to protein metabolism. GUNA s.r.l., MILANO  ]~leaky gut</t>
  </si>
  <si>
    <t>ENDOTOX N.4 | Extra cellular liquid endotoxins. GUNA s.r.l., MILANO</t>
  </si>
  <si>
    <t>ENDOTOX N.5 | Joints endotoxins. GUNA s.r.l., MILANO</t>
  </si>
  <si>
    <t>ENDOTOX N.6 | Brain endotoxins. GUNA s.r.l., MILANO~hgdie</t>
  </si>
  <si>
    <t>ENDOTOX N.7 | Endotoxicity due to hypermetabolism. GUNA s.r.l., MILANO</t>
  </si>
  <si>
    <t>ENDOTOX N.8 | Endotoxicity due to hypermetabolism toxins. GUNA s.r.l., MILANO</t>
  </si>
  <si>
    <t>ENDOTOX N.9 | Immune system endotoxins. GUNA s.r.l., MILANO  ]  ]</t>
  </si>
  <si>
    <t>ENDOTOX N.10 | Carbohydrate endotoxins. GUNA s.r.l., MILANO  ]</t>
  </si>
  <si>
    <t>ENDOTOX N.11 | Ligament endotoxins. GUNA s.r.l., MILANO  ]</t>
  </si>
  <si>
    <t>ENDOTOX N.12 | Muscle endotoxins. GUNA s.r.l., MILANO  ]</t>
  </si>
  <si>
    <t>ENDOTOX N.13 | Sugar endotoxins. GUNA s.r.l., MILANO  ]~blood sugar</t>
  </si>
  <si>
    <t>ENDOTOX N.14 | Thymus endotoxins. GUNA s.r.l., MILANO  ]~immunity</t>
  </si>
  <si>
    <t>ENDOTOX N.15 | Fat endotoxins. GUNA s.r.l., MILANO  ]~weight</t>
  </si>
  <si>
    <t>ENDOTOX N.16 | Salt endotoxins. GUNA s.r.l., MILANO  ]~water regulation</t>
  </si>
  <si>
    <t>ENDOTOX N.17 | Ph disturbance due to endotoxins. GUNA s.r.l., MILANO  ]</t>
  </si>
  <si>
    <t>METATOX N.1 | Anti dependence smoking alcohol sugar drugs. GUNA s.r.l., MILANO~addiction</t>
  </si>
  <si>
    <t>METATOX N.2 | Stress caused by abstinence syndrome of tobacco. GUNA s.r.l., MILANO  ]~addiction, smoking</t>
  </si>
  <si>
    <t>METATOX N.3 | GUNA s.r.l., MILANO</t>
  </si>
  <si>
    <t>METATOX N.4 | For metabolism, decrease appetite and hypoglycemia. GUNA s.r.l., MILANO  ]~weight, blood sugar</t>
  </si>
  <si>
    <t>6TH CHAKRA WOMEN - THIRD EYE - BROW | Balances chakra. Prof. Orsatti, Milan - Italy ]</t>
  </si>
  <si>
    <t>7TH CHAKRA WOMEN - CROWN | Balances chakra. Prof. Orsatti, Milan - Italy ]</t>
  </si>
  <si>
    <t>COLESTERINUM D30 | GUNA s.r.l., MILANO~can id cholesterol</t>
  </si>
  <si>
    <t>INSULINUM D30 | Insulin (pancreas)  GUNA s.r.l., MILANO ]  ]~blood sugar, diabetes</t>
  </si>
  <si>
    <t>LIPASI D30 | Lipase  (enzyme)  GUNA s.r.l., MILANO  ]</t>
  </si>
  <si>
    <t>PROTEASI D30 | Protease (enzyme)  GUNA s.r.l., MILANO  ]</t>
  </si>
  <si>
    <t>THYROID GLAND 4CH | GUNA s.r.l., MILANO~ mood, weight, metabolism,</t>
  </si>
  <si>
    <t>CAUSTICUM D30 | GUNA s.r.l., MILANO</t>
  </si>
  <si>
    <t>HISTAMINUM D30 | GUNA s.r.l., MILANO</t>
  </si>
  <si>
    <t>HISTAMINUM D 60 | GUNA s.r.l., MILANO</t>
  </si>
  <si>
    <t>HISTAMINUM D200 | GUNA s.r.l., MILANO</t>
  </si>
  <si>
    <t>BDNF | Immunology. GUNA s.r.l., MILANO</t>
  </si>
  <si>
    <t>CNTF | Immunology. GUNA s.r.l., MILANO</t>
  </si>
  <si>
    <t>EGF | Immunology. GUNA s.r.l., MILANO</t>
  </si>
  <si>
    <t>G1 | Immunology. GUNA s.r.l., MILANO</t>
  </si>
  <si>
    <t>GCSF | Immunology. GUNA s.r.l., MILANO</t>
  </si>
  <si>
    <t>IGF 1 | Immunology. GUNA s.r.l., MILANO</t>
  </si>
  <si>
    <t>Interferon alfa | Immunology. GUNA s.r.l., MILANO</t>
  </si>
  <si>
    <t>Interferon gamma | Immunology. GUNA s.r.l., MILANO</t>
  </si>
  <si>
    <t>INTERLUKIN 1 BETA | Immunology. GUNA s.r.l., MILANO</t>
  </si>
  <si>
    <t>INTERLUKIN 2 BETA | Immunology. GUNA s.r.l., MILANO</t>
  </si>
  <si>
    <t>INTERLUKIN 3 BETA | Immunology. GUNA s.r.l., MILANO</t>
  </si>
  <si>
    <t>INTERLUKIN 4 BETA | Immunology. GUNA s.r.l., MILANO</t>
  </si>
  <si>
    <t>INTERLUKIN 5 BETA | Immunology. GUNA s.r.l., MILANO</t>
  </si>
  <si>
    <t>INTERLUKIN 6 BETA | Immunology. GUNA s.r.l., MILANO</t>
  </si>
  <si>
    <t>INTERLUKIN 7 BETA | Immunology. GUNA s.r.l., MILANO</t>
  </si>
  <si>
    <t>INTERLUKIN 8 BETA | Immunology. GUNA s.r.l., MILANO</t>
  </si>
  <si>
    <t>INTERLUKIN 9 BETA | Immunology. GUNA s.r.l., MILANO</t>
  </si>
  <si>
    <t>INTERLUKIN 10 BETA | Immunology. GUNA s.r.l., MILANO</t>
  </si>
  <si>
    <t>INTERLUKIN 11 BETA | Immunology. GUNA s.r.l., MILANO</t>
  </si>
  <si>
    <t>INTERLUKIN 12 BETA | Immunology. GUNA s.r.l., MILANO</t>
  </si>
  <si>
    <t>NGF | Immunology. GUNA s.r.l., MILANO</t>
  </si>
  <si>
    <t>NT 3 | Immunology. GUNA s.r.l., MILANO</t>
  </si>
  <si>
    <t>NT 4 | Immunology. GUNA s.r.l., MILANO</t>
  </si>
  <si>
    <t>PDGF | Immunology. GUNA s.r.l., MILANO</t>
  </si>
  <si>
    <t>TGF BETA | Immunology. GUNA s.r.l., MILANO</t>
  </si>
  <si>
    <t>TNF | Immunology. GUNA s.r.l., MILANO~alpha protein capable of destroying inflamed and cancerous cells, onco</t>
  </si>
  <si>
    <t>ACTH D6 | Endocrinology. GUNA s.r.l., MILANO</t>
  </si>
  <si>
    <t>ACTH D30 | Endocrinology. GUNA s.r.l., MILANO</t>
  </si>
  <si>
    <t>B-Endorfina 4 CH | Endocrinology. GUNA s.r.l., MILANO</t>
  </si>
  <si>
    <t>B-Endorfina 15 CH | Endocrinology. GUNA s.r.l., MILANO</t>
  </si>
  <si>
    <t>B-Endorfina 30 CH | Endocrinology. GUNA s.r.l., MILANO</t>
  </si>
  <si>
    <t>Beta-Estradiolo D6 | Endocrinology. GUNA s.r.l., MILANO</t>
  </si>
  <si>
    <t>Beta-Estradiolo D30 | Endocrinology. GUNA s.r.l., MILANO</t>
  </si>
  <si>
    <t>Calcitonina D6 | Endocrinology. GUNA s.r.l., MILANO</t>
  </si>
  <si>
    <t>Calcitonina D30 | Endocrinology. GUNA s.r.l., MILANO</t>
  </si>
  <si>
    <t>F.S.H D6 | Endocrinology. GUNA s.r.l., MILANO</t>
  </si>
  <si>
    <t>F.S.H D30 | Endocrinology. GUNA s.r.l., MILANO</t>
  </si>
  <si>
    <t>L.H. D6 | Endocrinology. GUNA s.r.l., MILANO</t>
  </si>
  <si>
    <t>L.H. D30 | Endocrinology. GUNA s.r.l., MILANO</t>
  </si>
  <si>
    <t>Melatonina 4CH | Endocrinology. GUNA s.r.l., MILANO~insomnia, pineal</t>
  </si>
  <si>
    <t>Melatonina 15CH | Endocrinology. GUNA s.r.l., MILANO~insomnia, pineal</t>
  </si>
  <si>
    <t>Melatonina 30CH | Endocrinology. GUNA s.r.l., MILANO~insomnia, pineal</t>
  </si>
  <si>
    <t>Paratormone D6 | Endocrinology. GUNA s.r.l., MILANO~parathyroid, calcium regulation</t>
  </si>
  <si>
    <t>Paratormone D30 | Endocrinology. GUNA s.r.l., MILANO~parathyroid, calcium regulation</t>
  </si>
  <si>
    <t>Progesterone D6 | Endocrinology. GUNA s.r.l., MILANO~feminine, masculine, in males can id prostate issues</t>
  </si>
  <si>
    <t>Progesteron D30 | Endocrinology. GUNA s.r.l., MILANO~feminine, masculine, in males can id prostate issues</t>
  </si>
  <si>
    <t>Prolattina D6 | Endocrinology. GUNA s.r.l., MILANO</t>
  </si>
  <si>
    <t>Prolattina D30 | Endocrinology. GUNA s.r.l., MILANO</t>
  </si>
  <si>
    <t>Serotonina D6 | Endocrinology. GUNA s.r.l., MILANO~depression, digestion</t>
  </si>
  <si>
    <t>Serotonina F30 | Endocrinology. GUNA s.r.l., MILANO~depression, digestion</t>
  </si>
  <si>
    <t>Somatostatina 4CH | Endocrinology. GUNA s.r.l., MILANO</t>
  </si>
  <si>
    <t>Somatostatina 15CH | Endocrinology. GUNA s.r.l., MILANO</t>
  </si>
  <si>
    <t>Somatostatina 30CH | Endocrinology. GUNA s.r.l., MILANO</t>
  </si>
  <si>
    <t>Testosterone D6 | Endocrinology. GUNA s.r.l., MILANO~masculine, feminine</t>
  </si>
  <si>
    <t>Testosterone D30 | Endocrinology. GUNA s.r.l., MILANO~masculine, feminine</t>
  </si>
  <si>
    <t>Tiroxina (T4) D6 | Endocrinology. GUNA s.r.l., MILANO</t>
  </si>
  <si>
    <t>Tiroxina (T4) D30 | Endocrinology. GUNA s.r.l., MILANO</t>
  </si>
  <si>
    <t>Triiodotironina (T3) D6 | Endocrinology. GUNA s.r.l., MILANO</t>
  </si>
  <si>
    <t>Triiodotironina (T3) D30 | Endocrinology. GUNA s.r.l., MILANO</t>
  </si>
  <si>
    <t>Triptofano D6 | Endocrinology. GUNA s.r.l., MILANO~tryptophan, insomnia</t>
  </si>
  <si>
    <t>Triptoffano D30 | Endocrinology. GUNA s.r.l., MILANO~tryptophan, insomnia</t>
  </si>
  <si>
    <t>T.S.H. D6 | Endocrinology. GUNA s.r.l., MILANO~thyroid stimulating hormone, weight, mood</t>
  </si>
  <si>
    <t>T.S.H. D30 | Endocrinology. GUNA s.r.l., MILANO~thyroid stimulating hormone, weight, mood</t>
  </si>
  <si>
    <t>DENTOTOX 1 | Amalgama I (mercury). GUNA s.r.l., MILANO D Nosode dental isode   ]~metals,</t>
  </si>
  <si>
    <t>DENTOTOX 2 | Amalgama II (mercury). GUNA s.r.l., MILANO D Nosode dental isode ]~metals,</t>
  </si>
  <si>
    <t>DENTOTOX 3 | Pre amalgama (mercury). GUNA s.r.l., MILANO D Nosode dental isode  ]~metals,</t>
  </si>
  <si>
    <t>DENTOTOX 4 | Dental drainage. GUNA s.r.l., MILANO D Nosode dental isode</t>
  </si>
  <si>
    <t>DENTOTOX 5 | Composite. GUNA s.r.l., MILANO D Nosode dental isode</t>
  </si>
  <si>
    <t>DENTOTOX 6 | Porcelain. GUNA s.r.l., MILANO D Nosode dental isode</t>
  </si>
  <si>
    <t>DENTOTOX 7 | Anesthesia. GUNA s.r.l., MILANO D Nosode dental isode  ]</t>
  </si>
  <si>
    <t>DENTOTOX 8 | Infection. GUNA s.r.l., MILANO D Nosode dental isode</t>
  </si>
  <si>
    <t>DENTOTOX 9 | Gums. GUNA s.r.l., MILANO D Nosode dental isode</t>
  </si>
  <si>
    <t>DENTOTOX 10 | Fluoro (flouride). GUNA s.r.l., MILANO D Nosode dental isode  ]</t>
  </si>
  <si>
    <t>DENTOTOX 11 | Nervo (nerve) sedative. GUNA s.r.l., MILANO D Nosode dental isode ]</t>
  </si>
  <si>
    <t>DENTOTOX 12 | General dental stimulant. GUNA s.r.l., MILANO D Nosode dental isode</t>
  </si>
  <si>
    <t>DENTOTOX 13 | Cement. GUNA s.r.l., MILANO D Nosode dental isode</t>
  </si>
  <si>
    <t>DENTOTOX 14 | Root canal. GUNA s.r.l., MILANO D Nosode dental isode</t>
  </si>
  <si>
    <t>DENTOTOX 15 | Pre surgery. GUNA s.r.l., MILANO D Nosode dental isode</t>
  </si>
  <si>
    <t>DENTOTOX 16 | Post surgery. GUNA s.r.l., MILANO D Nosode dental isode</t>
  </si>
  <si>
    <t>ALLERGY PLEX N.1 | Dairy products. GUNA s.r.l., MILANO (ALR)~allergy remedy</t>
  </si>
  <si>
    <t>ALLERGY PLEX N.2 | Meat. GUNA s.r.l., MILANO (ALR)~allergy remedy</t>
  </si>
  <si>
    <t>ALLERGY PLEX N.3 | Sue (pork) products. GUNA s.r.l., MILANO (ALR)  ] ~pork as a food is a b. type "avoid for all" food., allergy remedy</t>
  </si>
  <si>
    <t>ALLERGY PLEX N.4 | Chicken. GUNA s.r.l., MILANO (ALR) ~BTA: occasional, allergy remedy</t>
  </si>
  <si>
    <t>ALLERGY PLEX N.5 | Fish. GUNA s.r.l., MILANO (ALR)~ allergy remedy</t>
  </si>
  <si>
    <t>ALLERGY PLEX N.6 | Shellfish. GUNA s.r.l., MILANO (ALR)~ allergy remedy</t>
  </si>
  <si>
    <t>ALLERGY PLEX N.7 | Cereal I. GUNA s.r.l., MILANO (ALR)~allergy remedy</t>
  </si>
  <si>
    <t>ALLERGY PLEX N.8 | Cereal II. GUNA s.r.l., MILANO (ALR)~allergy remedy</t>
  </si>
  <si>
    <t>ALLERGY PLEX N.9 | Nuts. GUNA s.r.l., MILANO (ALR)~allergy remedy</t>
  </si>
  <si>
    <t>ALLERGY PLEX N.10 | Fruit I. GUNA s.r.l., MILANO (ALR)~ allergy remedy</t>
  </si>
  <si>
    <t>ALLERGY PLEX N.11 Fruit II. GUNA s.r.l., MILANO (ALR)~allergy remedy</t>
  </si>
  <si>
    <t>ALLERGY PLEX N.12 | Agrumi. GUNA s.r.l., MILANO (ALR)~allergy remedy</t>
  </si>
  <si>
    <t>ALLERGY PLEX N.13 | Solanacee. GUNA s.r.l., MILANO (ALR)~allergy remedy</t>
  </si>
  <si>
    <t>ALLERGY PLEX N.14 | Vegetables I. GUNA s.r.l., MILANO (ALR)~allergy remedy</t>
  </si>
  <si>
    <t>ALLERGY PLEX N.15 | Vegetables II. GUNA s.r.l., MILANO (ALR)~allergy remedy</t>
  </si>
  <si>
    <t>ALLERGY PLEX N.16 | Vegetables III. GUNA s.r.l., MILANO (ALR)~allergy remedy</t>
  </si>
  <si>
    <t>ALLERGY PLEX N.17 | Vegetables IV. GUNA s.r.l., MILANO (ALR)~allergy remedy</t>
  </si>
  <si>
    <t>ALLERGY PLEX N.18 | Vegetables V. GUNA s.r.l., MILANO (ALR)~allergy remedy</t>
  </si>
  <si>
    <t>ALLERGY PLEX N.19 | Muffe I. GUNA s.r.l., MILANO (ALR)~allergy remedy</t>
  </si>
  <si>
    <t>ALLERGY PLEX N.20 | Muffe II. GUNA s.r.l., MILANO (ALR)~allergy remedy</t>
  </si>
  <si>
    <t>ALLERGY PLEX N.21 | Alcohol. GUNA s.r.l., MILANO (ALR)~allergy remedy</t>
  </si>
  <si>
    <t>ALLERGY PLEX N.22 | Sugar and/or sweets. GUNA s.r.l., MILANO (ALR)~allergy remedy</t>
  </si>
  <si>
    <t>ALLERGY PLEX N.23 | Odours (odors). GUNA s.r.l., MILANO (ALR)  ]~allergy remedy</t>
  </si>
  <si>
    <t>ALLERGY PLEX N.24 | Salt and/or spices. GUNA s.r.l., MILANO (ALR)~allergy remedy</t>
  </si>
  <si>
    <t>ALLERGY PLEX N.25 | Food additives I (conservants). GUNA s.r.l., MILANO (ALR)~allergy remedy</t>
  </si>
  <si>
    <t>ALLERGY PLEX N.26 | Food additives II. GUNA s.r.l., MILANO (ALR)~allergy remedy</t>
  </si>
  <si>
    <t>ALLERGY PLEX N.27 | Food additives III (colorants). GUNA s.r.l., MILANO (ALR)~allergy remedy</t>
  </si>
  <si>
    <t>ALLERGY PLEX N.28 | Food additives IV (chemical substances). GUNA s.r.l., MILANO (ALR)~allergy remedy</t>
  </si>
  <si>
    <t>ALLERGY PLEX N.29 | Pollen and/or dust. GUNA s.r.l., MILANO (ALR)~allergy remedy</t>
  </si>
  <si>
    <t>ALLERGY PLEX N.30 | GUNA s.r.l., MILANO (ALR)~allergy remedy</t>
  </si>
  <si>
    <t>ALLERGY PLEX N.31 | Hair. GUNA s.r.l., MILANO (ALR)~allergy remedy</t>
  </si>
  <si>
    <t>ALLERGY PLEX N.32 | Feathers. GUNA s.r.l., MILANO (ALR)~allergy remedy</t>
  </si>
  <si>
    <t>ALLERGY PLEX N.33 | Esalazioni da inchiostri e stampa. GUNA s.r.l., MILANO (ALR)~allergy remedy</t>
  </si>
  <si>
    <t>ALLERGY PLEX N.34 | Fume / smoke. GUNA s.r.l., MILANO (ALR)~allergy remedy</t>
  </si>
  <si>
    <t>ALLERGY PLEX N.35 | Coffee, tea. GUNA s.r.l., MILANO (ALR)~allergy remedy</t>
  </si>
  <si>
    <t>ALLERGY PLEX N.36 | Unstabilize I cristal and/or phytotherapy. GUNA s.r.l., MILANO (ALR)~allergy remedy</t>
  </si>
  <si>
    <t>ALLERGY PLEX N.37 | Unstabilize II orticary. GUNA s.r.l., MILANO (ALR)~allergy remedy</t>
  </si>
  <si>
    <t>ALLERGY PLEX N.38 | Unstabilize III insects. GUNA s.r.l., MILANO (ALR)  *  ]~allergy remedy</t>
  </si>
  <si>
    <t>ALLERGY PLEX N.39 | Unstabilize IV endocrine. GUNA s.r.l., MILANO (ALR)~allergy remedy</t>
  </si>
  <si>
    <t>ALLERGY PLEX N.40 | Unstabilize V. GUNA s.r.l., MILANO (ALR)~allergy remedy</t>
  </si>
  <si>
    <t>ANTI 1 | Stimulate the system in presence of inflammations. GUNA s.r.l., MILANO</t>
  </si>
  <si>
    <t>ANTI 2 | Enzymatic hypofunction of liver and pancreas. GUNA s.r.l., MILANO</t>
  </si>
  <si>
    <t>APISPLEX | For eye disorders (conjunctivitis) and allergic rhino-conjunctivitis (nose eye). GUNA s.r.l., MILANO ]  ]</t>
  </si>
  <si>
    <t>BELLAPLEX | For bacterial eye disorders (conjuntivitis). GUNA s.r.l., MILANO @ ]</t>
  </si>
  <si>
    <t>CITOMIX | To stimulate specific immune system. GUNA s.r.l., MILANO  ]</t>
  </si>
  <si>
    <t>EUFLOR 1 | For intestinal (bowel, colon, intestine) dysbiosis from various origins. GUNA s.r.l., MILANO  ]</t>
  </si>
  <si>
    <t>EUFLOR 2 | To maintain therapy of intestinal (bowel, colon, intestine) dysbiosis. GUNA s.r.l., MILANO  ]</t>
  </si>
  <si>
    <t>EXTRABIOS 1 | For Parkinson's disease. GUNA s.r.l., MILANO</t>
  </si>
  <si>
    <t>EXTRABIOS 2 | For Parkinson's disease. GUNA s.r.l., MILANO</t>
  </si>
  <si>
    <t>G3 | Female hormonal regulation. GUNA s.r.l., MILANO~feminine</t>
  </si>
  <si>
    <t>IPER-G | Hypertension in homeopathic constitution of carbon-fluore. GUNA s.r.l., MILANO  ]</t>
  </si>
  <si>
    <t>K2 F | To re-equilibrate neuro endocrine female function. GUNA s.r.l., MILANO~feminine</t>
  </si>
  <si>
    <t>K2 M | To re-equilibrate neuro endocrine male function. GUNA s.r.l., MILANO~masculine</t>
  </si>
  <si>
    <t>K2 F DIA | Help for diabetes (pancreas) in females. GUNA s.r.l., MILANO  ]~feminine</t>
  </si>
  <si>
    <t>K2 M DIA | Help for diabetes (pancreas) in males. GUNA s.r.l., MILANO  ]~masculine</t>
  </si>
  <si>
    <t>M 47 | Anti-pain, rheumatic, bones and joints. GUNA s.r.l., MILANO  ]</t>
  </si>
  <si>
    <t>MENYANTHES | Headache due to vascular congestion or anxiety. GUNA s.r.l., MILANO</t>
  </si>
  <si>
    <t>MICOX | For mucus cutaneous due to fungus. GUNA s.r.l., MILANO  ^  ]</t>
  </si>
  <si>
    <t>OSTEOBIOS | For osteoporosis (bones). GUNA s.r.l., MILANO  ]</t>
  </si>
  <si>
    <t>PILOSELLA CMP | Diuretic (kidney, bladder, urethra). GUNA s.r.l., MILANO</t>
  </si>
  <si>
    <t>PROBIOS | For prostate adenoma. GUNA s.r.l., MILANO  ]~ onco, benign tumor, masculine</t>
  </si>
  <si>
    <t>S 44 | For inflammation process of mucous, serous due to virus / bacterias. GUNA s.r.l., MILANO  @#]</t>
  </si>
  <si>
    <t>SENECTUS F | For female senilility (brain). GUNA s.r.l., MILANO ]~hgdie, feminine</t>
  </si>
  <si>
    <t>SENECTUS M | For male senilility (brain). GUNA s.r.l., MILANO ]~masculine, hgdie</t>
  </si>
  <si>
    <t>SEPIA CMP | Anxious depression. GUNA s.r.l., MILANO~anxiety,</t>
  </si>
  <si>
    <t>START | Hyper adrenal couxin, hypertension due to adrenals. GUNA s.r.l., MILANO</t>
  </si>
  <si>
    <t>UNCASTIM | Immune deficiency. GUNA s.r.l., MILANO</t>
  </si>
  <si>
    <t>ANGINACID | Belladonna-comp, anti inflammatory drops.</t>
  </si>
  <si>
    <t>AURIN | Aurum mur-comp., gold drops, for cases of cardiac (heart) neurosis.  ]</t>
  </si>
  <si>
    <t>CORVOSAN | Crataegus-comp., cardiac (heart) drops.  ]</t>
  </si>
  <si>
    <t>ENTEROLINER | Chinin. ars.-comp., anti diarrhea (bowel, colon, intestine) drops.  ]</t>
  </si>
  <si>
    <t>GASTRIC | Scrophularia-comp., gastric and anti ulcer drops.</t>
  </si>
  <si>
    <t>GRIPFEKTAN | Eucalyptus-comp., anti influenza drops.  #  ]</t>
  </si>
  <si>
    <t>HEPAGALEN | Nux vomica-comp., drops for liver and gallbladder ailments.</t>
  </si>
  <si>
    <t>TUSSIN | Bryonia-comp., cough drops (lung).  ]</t>
  </si>
  <si>
    <t>KLIMAKTERAN | Sanguinaria-comp., drops for the menopause.</t>
  </si>
  <si>
    <t>LUMBAGIN | Dulcamara-comp., anti rheumatic drops.</t>
  </si>
  <si>
    <t>MULTOJODIN | Conium-comp., anti sclerosis drops.</t>
  </si>
  <si>
    <t>PROHAMORRHIN | Hamamelis-comp., anti hemorrhoid (bowel, colon, intestine) drops.  ]</t>
  </si>
  <si>
    <t>QUIETA | Valeriana-comp., anti neurosis and anti insomnia (sleeplessness) drops.  ] ~ BTA: beneficial</t>
  </si>
  <si>
    <t>VITAMIN C | Citrus-comp., nerve tonic. ]</t>
  </si>
  <si>
    <t>CIMISAN | Cimicifuga-comp., anti migraine and anti neuralgia drops.</t>
  </si>
  <si>
    <t>COBRA-COMPOSITUM | Regenerator of diseased tissues.~onco</t>
  </si>
  <si>
    <t>CYSTOPHYLIN | Berberis-comp., drops for kidney and bladder ailments.</t>
  </si>
  <si>
    <t>EUGLANDIN M | Orchitine-comp., male, stimulant and regulator of glandular secretion.~masculine</t>
  </si>
  <si>
    <t>EUGLANDIN F | Ovarin-comp., female, stimulant and regulator of glandular secretion.~feminine</t>
  </si>
  <si>
    <t>NAJASTHEN | Naja trip.-comp., for nervous disturbances and angina pectoris.</t>
  </si>
  <si>
    <t>NOSODERM | Sulfur-comp., anti eczema drops.~skin</t>
  </si>
  <si>
    <t>PLEURASIN | Ranunculus-comp., intercostal neuralgia, lung.  ]</t>
  </si>
  <si>
    <t>PROSTATAN | Chimaphila-comp., adjuvant treatment for prostatitis (prostate).  ]~masculine</t>
  </si>
  <si>
    <t>REMISIN | Ferr. iod.-comp., drainage remedy.</t>
  </si>
  <si>
    <t>RENOCALCIN | Calcul. ren.-comp., kidney stones.</t>
  </si>
  <si>
    <t>SECALEN | Secale-comp., menstrual problems.~feminine</t>
  </si>
  <si>
    <t>THERIDON | Theridion-comp., tendency to syncope.</t>
  </si>
  <si>
    <t>ATOMARE-BECKERON | Arnica-comp., multi purpose ointment.</t>
  </si>
  <si>
    <t>CONTRAEMIN | China-comp., appetite and haematopoiesis stimulant.</t>
  </si>
  <si>
    <t>ANTIHYDROSIN | Veratrum alb.-comp., hyperhydrosis of varying origin.</t>
  </si>
  <si>
    <t>BUFORAN | Bufo rana-comp., constitutional treatment for epilepsy.</t>
  </si>
  <si>
    <t>CALCOSSIN | Calc. carb.-comp., constitutional treatment for bone ailments.</t>
  </si>
  <si>
    <t>CHADONTIN | Staphisagria-comp., for toothache.</t>
  </si>
  <si>
    <t>CHORESAN | Agaricus-comp., nervous diseases.</t>
  </si>
  <si>
    <t>COLINTESTON | Alumina-comp., drops for the liver and intestines (bowel, colon).  ]</t>
  </si>
  <si>
    <t>DEXTRONEX | Apium virus-comp., biotherapy for abdominal complaints (right-sided).</t>
  </si>
  <si>
    <t>SINISTRONEX | Palladium-comp., biotherapy for abdominal complaints (left-sided).</t>
  </si>
  <si>
    <t>DIAGLUKON | Acid. phosph.-comp., adjuvant treatment for diabetes (pancreas).  ]</t>
  </si>
  <si>
    <t>FORTIVIRONE | Damiana-comp., for sexual asthenia.</t>
  </si>
  <si>
    <t>HAEMOVENIN | Aesculus hipp.-comp., venous stasis, varices, inflammation of the veins.</t>
  </si>
  <si>
    <t>HERBAMINE | Yerba Santa-comp., constitutional treatment for bronchial asthma (lung).  ]</t>
  </si>
  <si>
    <t>HYPOTONOL | Oleander-comp., hypotension.</t>
  </si>
  <si>
    <t>LARYNGIN | Argent. nitr.-comp., diseases of the larynx and upper airways.</t>
  </si>
  <si>
    <t>MANURHEUMIN | Rhododendron-comp., for rheumatism of the forearms and hands.</t>
  </si>
  <si>
    <t>NEUROGLOBIN | Moschus-comp., all forms of hysterical symptoms.</t>
  </si>
  <si>
    <t>PULMOSOL | Acid. picrin.-comp., lung diseases.</t>
  </si>
  <si>
    <t>RHINOPULSAN | Cinnabaris-comp., treatment of acute and chronic nasal catarrh (nose).  ]</t>
  </si>
  <si>
    <t>SACROGYNOL | Phytolacca-comp., for sacral pains in women.  $  ]~feminine</t>
  </si>
  <si>
    <t>THYREOSAN | lodum-comp., for cases of intoxication of the thyroid gland.  ]</t>
  </si>
  <si>
    <t>VOMISAN | Apomorphin-comp., vomiting and nausea.</t>
  </si>
  <si>
    <t>COMEDONIN | Bromum-comp., acne vulgaris and comedones.  @  ]</t>
  </si>
  <si>
    <t>IMBELION | Kalium phosph.-comp., disturbances of cerebral (brain) function.  ]</t>
  </si>
  <si>
    <t>RUTAVINE | Calendula-comp., promotes wound healing.</t>
  </si>
  <si>
    <t>OXYSAN | Tanacetum vulgare-comp., anthelmintic.  *  ]</t>
  </si>
  <si>
    <t>SCOROSAN | Teucrium scorodonia-comp., tonic for the lungs, strengthening the body's defenses during pulmonary diseases.  ]</t>
  </si>
  <si>
    <t>VERNADON | Scilla maritima-comp., stimulant of renal function (kidney, bladder, urethra), edema (dropsy, eodema) remedy.  ]</t>
  </si>
  <si>
    <t>VESICULINE | Fucus vesiculosus-comp., for obesity.~ bladderwrack, kelp, iodine, thyroid, radiation, seawrack, seaweed, algin, weight.</t>
  </si>
  <si>
    <t>PURHAEMINE | Hepar sulfur-comp., blood purifier.</t>
  </si>
  <si>
    <t>TUSSINOL | Spongia-comp., cough syrup (lung).  ]</t>
  </si>
  <si>
    <t>ADRENALINE-COMPOSITUM | For circulatory disturbances.</t>
  </si>
  <si>
    <t>HELONIAS-COMPOSITUM | For albuminuria.</t>
  </si>
  <si>
    <t>ARSEN. ALBUM-COMPOSITUM | Treatment of psoriasis (skin).  ]</t>
  </si>
  <si>
    <t>IBERIS AMARA-COMPOSITUM | For cardiac (heart) irregularities.  ]</t>
  </si>
  <si>
    <t>AMMONIUM CARBON ICU M-COMPOSITUM | For circulatory weaknesses.</t>
  </si>
  <si>
    <t>CROTON TIGLIUM-COMPOSITUM | For herpes.  # ]</t>
  </si>
  <si>
    <t>ACONITUM-COMPOSITUM | For neuralgias.</t>
  </si>
  <si>
    <t>MAGNESIUM PHOSPHORICUM-COMPOSITUM | For sciatica.  $  ]</t>
  </si>
  <si>
    <t>APIS-COMPOSITUM | For the pancreas.</t>
  </si>
  <si>
    <t>ACIDUM SULFURICUM-COMPOSITUM | For the joints.</t>
  </si>
  <si>
    <t>CAUSTICUM-COMPOSITUM | For enuresis (bed wetting).  ]</t>
  </si>
  <si>
    <t>CUPRUM ACETICUM-COMPOSITUM | For dysmenorrhoea (menstruation).  ]</t>
  </si>
  <si>
    <t>MEDORRHINUM-COMPOSITUM | Skin diseases (restorative).</t>
  </si>
  <si>
    <t>RHUS TOX.-COMPOSITUM | Anti-rheumatic ointment.</t>
  </si>
  <si>
    <t>TOBACUM-COMPOSITUM | Anti-smoking (tobacco) drops.  ]</t>
  </si>
  <si>
    <t>EPHEDRINUM-COMPOSITUM | Asthma (lung) of varying origin.  ]</t>
  </si>
  <si>
    <t>COCCULUS-COMPOSITUM | Neuralgic and myalgic pains.</t>
  </si>
  <si>
    <t>EUPHRASIA-COMPOSITUM | Eye problems.</t>
  </si>
  <si>
    <t>ASPERGILLUS-COMPOSITUM | Anti-mycosis drops, internal and external fungal infections.  ^  ]</t>
  </si>
  <si>
    <t>HISTAMINUM-COMPOSITUM | Food allergies.</t>
  </si>
  <si>
    <t>POLLEN-COMPOSITUM | Respiratory (lung)  allergies.  ]</t>
  </si>
  <si>
    <t>ALLIUM SATIVUM-COMPOSITUM | Hypertension (stress). ]</t>
  </si>
  <si>
    <t>OENOTHERA BIENNIS-COMPOSITUM | Adjuvant therapy for cases of hypoglycemia.  ]</t>
  </si>
  <si>
    <t>HYDRASTIS-COMPOSITUM | Stimulates the immune system in bacterial infection.  @ ]</t>
  </si>
  <si>
    <t>CARYOPHYLLUS-COMPOSITUM | Purgative for parasites, stimulates the immune system in viral infections. #* ]</t>
  </si>
  <si>
    <t>POLYSORBATUM-COMPOSITUM | Hair loss.</t>
  </si>
  <si>
    <t>ZINCUM-COMPOSITUM | Oxygenates the blood.</t>
  </si>
  <si>
    <t>PANCREAS-COMPOSITUM | Stimulant of digestive enzymes.</t>
  </si>
  <si>
    <t>LYMPHOCYTES-COMPOSITUM | General stimulant of the immune system.</t>
  </si>
  <si>
    <t>ALFALFA-COMPOSITUM | Alfalfa (lucerne) tonic for convalescents.</t>
  </si>
  <si>
    <t>Foot and Mouth disease 2001 | Affects farm animals carried by humans. #</t>
  </si>
  <si>
    <t>CLOSTRIDIUM | Bacterial parasite involved in dental disease. D Nosode @ *  ]</t>
  </si>
  <si>
    <t>MALONIC ACID | Cancer causing compound creating disturbances in (lung) respiratory ATP chain, avoid packaged processed foods especially orange juice.  ]~onco</t>
  </si>
  <si>
    <t>THALLIUM | Poison used in nerve gas and some food additives.</t>
  </si>
  <si>
    <t>AFLATOXIN | Poison and universal allergen found in some food additives. ]</t>
  </si>
  <si>
    <t>HYDROCHLORIC ACID IRREGULARITY | Deficiency or excess.  Bowel, colon, intestine.  ]</t>
  </si>
  <si>
    <t>ORTHO-PHOSPHO-TYROSINE | Cancer related agent.~onco</t>
  </si>
  <si>
    <t>ISOPROPYL ALCOHOL | solvent</t>
  </si>
  <si>
    <t>PANCREATIC FLUKE PARASITE * ]</t>
  </si>
  <si>
    <t>TOULENE | solvent</t>
  </si>
  <si>
    <t>XYLENE | solvent</t>
  </si>
  <si>
    <t>HEXANE | solvent</t>
  </si>
  <si>
    <t>METHYL ETHYL KETONE | solvent</t>
  </si>
  <si>
    <t>METHYLENE CHLORIDE | solvent</t>
  </si>
  <si>
    <t>FASCIOLOPSIS CERCARIA | Parasite mostly in kidney bladder and pancreas. *</t>
  </si>
  <si>
    <t>FASCIOLOPSIS | Parasite in intestine or liver. *</t>
  </si>
  <si>
    <t>SHEEP LIVER FLUKE | In kidney or pancreas or bladder. *</t>
  </si>
  <si>
    <t>SHEEP LIVER FLUKE | In liver or intestine. *</t>
  </si>
  <si>
    <t>WOOD ALCOHOL | solvent</t>
  </si>
  <si>
    <t>PCB | Toxic element.</t>
  </si>
  <si>
    <t>IRIDIUM | Toxic element.</t>
  </si>
  <si>
    <t>ASBESTOS | Toxic.</t>
  </si>
  <si>
    <t>RADON | Radioactive toxic element found in basements.</t>
  </si>
  <si>
    <t>SARCOCYSTIS | Parasite. *</t>
  </si>
  <si>
    <t>NEODYMIUM | Toxic element.</t>
  </si>
  <si>
    <t>MOTH BALL | Napa.</t>
  </si>
  <si>
    <t>PATULIN | Apple mold. ^</t>
  </si>
  <si>
    <t>STYRENE | Styrofoam. ]</t>
  </si>
  <si>
    <t>ZEARALENONE | Corn mold. ^</t>
  </si>
  <si>
    <t>FREON | CFCs, toxic element.</t>
  </si>
  <si>
    <t>ERGOT | Chemical toxin that agravates adrenal activity, toxic, rich in rye bread. ]</t>
  </si>
  <si>
    <t>TARTRAZINE | Toxic yellow food dye.</t>
  </si>
  <si>
    <t>IMMUNE TRANSFER FACTOR 8 | Autism panel Mumps, Measles, Rubella (MMR), vacines and viruses, Epstein Barr Virus (EBV), Cytomegalovirus (CMV), HHV6 and lyme.  # ]~</t>
  </si>
  <si>
    <t>RECARCIN | Bacterial, chronic inflamation of serous, mucous membranes, glandular diseases, Hodgkin's, diabetes, Grave's. Sanum  @ ]~onco</t>
  </si>
  <si>
    <t>RELIVORA KOMPLEX | Herbal, antibiotic resistance, recurring infections, cervix, nose, ear. Sanum</t>
  </si>
  <si>
    <t>SANKOMBI | Fungal, adenoiditis, swelling lymph nodes, for pediatrics. Sanum ^ ]</t>
  </si>
  <si>
    <t>SANORYZAE | Fungal, coronary heart disease, angina pectoris, migraine. Sanum ^ ]</t>
  </si>
  <si>
    <t>SANUKEHL ACNE | Bacterial, acne conglobala, rheumatic arthritis. Sanum @ ]</t>
  </si>
  <si>
    <t>SANUKEHL BRUCEL | Bacterial, dysmenorrhea, intermittent fevers. Sanum @ ]</t>
  </si>
  <si>
    <t>SANUKEHL CAND | Bacterial, diseases of mouth, colitis, eczema. Sanum @ ]</t>
  </si>
  <si>
    <t>SANUKEHL COLI | Bacterial, cholangitis, cystits cholecystitis, gastro-enteritis. Sanum @ ]</t>
  </si>
  <si>
    <t>SANUKEHL KLEBSIELLA | Bacterial, silicosis, pleurisy, bronchiectasis (lung), pneumonia. Sanum @ ]</t>
  </si>
  <si>
    <t>SANUKEHL MYC | Bacterial, bronchial asthma, pleurisy (lung), rhinitis (nose), arthritis, eczema (skin). Sanum @ ]</t>
  </si>
  <si>
    <t>SANUKEHL PROT | Bacterial, gastro-enteritis (bowel, colon, intestine), peritonitis, herpes. Sanum @ # ]</t>
  </si>
  <si>
    <t>SANUKEHL PSEU | Bacterial, infections, allergic dermatitis (skin). Sanum @ ]</t>
  </si>
  <si>
    <t>SANUKEHL SALM | Bacterial, impaired child development, chronic pancreatitis. Sanum @ ]</t>
  </si>
  <si>
    <t>SANUKEHL SERRA | Bacterial, nosocomial infections with serratia marcescens. Sanum @ ]</t>
  </si>
  <si>
    <t>SANUKEHL STAPH | Bacterial, follioulosis, staph infections, impetigo. Sanum @ ]</t>
  </si>
  <si>
    <t>SANUKEHL STREP | Bacterial, alopecia (hair), eczema (skin), streptococcus infections. Sanum @ ]</t>
  </si>
  <si>
    <t>SANUKEHL TRICH | Fungal, mycosis of hair, skin, nails, tinea. Sanum ^ ]</t>
  </si>
  <si>
    <t>SANUVIS | Lactic acid, activates oxidation, cellular regeneration, equalizes body pH by eliminating D(-), lactic acid. Sanum</t>
  </si>
  <si>
    <t>STOLONIKEHL | Fungal, intercostal neuralgia (rib cage nerves). Sanum ^  $ ]</t>
  </si>
  <si>
    <t>THYMOKEHL | Organ, for degenerative processes in lumbar vertebral area. Sanum $ ]</t>
  </si>
  <si>
    <t>USNEABASAN | Herbal, congestive headaches. Sanum</t>
  </si>
  <si>
    <t>USTILAKEHL | Fungal, uterine hemorrhage, Menopause, migraine. Sanum ^ ]</t>
  </si>
  <si>
    <t>UTILIN - BLUE | Bacterial, induces immune modulation in chronic and subacute conditions. Sanum @ ]</t>
  </si>
  <si>
    <t>UTILIN 'S' - RED | Bacterial, diseases of TB and para TB, lupus, malignancies, viral infections. Sanum @ # ]~onco</t>
  </si>
  <si>
    <t>VITAMIN B-COMPLEX | Thiamine hydrochloride, neuritis, neuralgia, trigeminal, herpes, cervical syndrome. Sanum  $ ]</t>
  </si>
  <si>
    <t>ZINKOKEHL | Zinc gluconate, increase healing of bones, skin, diabetes mellitus. Sanum</t>
  </si>
  <si>
    <t>MUCLKEHL ATOX | Antichondrit serum, supports the elimination of metabolic &amp; descomposition products after 'Mucokehl'. Sanum</t>
  </si>
  <si>
    <t>NIGERSAN | Aspergillus niger (fungus), tubercular, paratubercular and connective tissue conditions. ^ ]</t>
  </si>
  <si>
    <t>NIGERSAN ATOX (EXCRETION) | Aspergillus niger (fungus) antichondrit serum, after 'Nigersan' (see item 6871), helps to eliminate metabolic &amp; decomposition products. ^ ]</t>
  </si>
  <si>
    <t>NOTAKEHL | Penicillium chrysogenum (fungus), instead of antibiotics, infections, by staphylococcus, streptococcus, like a probiotic, ear. ^ @ ]</t>
  </si>
  <si>
    <t>OKOUBASAN - OKOUBAKA AUBREVILLE (HERBAL) | Food poisoning, acute diarrhea (bowel, colon, intestine), food intolerances.  ]</t>
  </si>
  <si>
    <t>PEFRAKEHL | Candida parapsilosis (fungus), genital mycosis, bacterial and viral diseases of mouth and body openings. ^ @ #]</t>
  </si>
  <si>
    <t>PINIKEHL | Fomitopsis pinicola and mycelio fungus, diseases of liver, spleen, intermittent fevers. ^ ]</t>
  </si>
  <si>
    <t>PLEO-CHELATE | Sodium edetate, hydrogen peroxide, magnesium sulphate, potassium chloride, sodium chloride / chelating + secreting heavy metals.</t>
  </si>
  <si>
    <t>QUENTAKEHL - PENICILLIUM GLABRUM (FUNGALl) | Viral / mixed infections, Multiple Sclerosis (MS), Meniere's, UTI. ^  # ]</t>
  </si>
  <si>
    <t>REBAS | Peyer's patches extrat (calves), organ preparations, simulates T-lymphocytes, chronic and recurrent glandular track inflammations.</t>
  </si>
  <si>
    <t>FORMASAN | Acidum formicicum (formic acid), rheumatism of muscle and joints, eczema (skin), bronchial asthma (lung).   ]</t>
  </si>
  <si>
    <t>FORTAKEHL - PENICILLIUM ROQUEFORTII (FUNGAL) | Restores glandular symbiosis, liver-gallbladder and pancreas disorders, post antibiotics. ^ ]</t>
  </si>
  <si>
    <t>GINKGOBAKEHL - GINKGO BILOBA (HERBALl) | Mitigates diseases of aging.</t>
  </si>
  <si>
    <t>GRIFOKEHL - GRIFOLA FRONDOS (FUNGALl) | Diabetes mellitus, hypertonia, obesity, immune stimulant. ^ ]</t>
  </si>
  <si>
    <t>GRIFOSAN - GRIFOLA FRONDOSE MURIBUS THALLI (FUNGAL) | Immune stimulant, herpes zoster, herpes simplex. ^  # ]</t>
  </si>
  <si>
    <t>LARIFIKEHL - LARICIFOMES OFFICINALLIS E MYCELLO (FUNGAL) | Poly arthritis, fever, lung diseases, inflammations of digestive organs. ^ ]</t>
  </si>
  <si>
    <t>LATENSIS - BACILLUS CERIUS (BACTERIALl) | Conditions caused by tuberculoultravirus, endocrine glandular, Addison's. @* ]</t>
  </si>
  <si>
    <t>LEPTOSNERMUSAN - LEPTOSPERMUN SCOPARIUM (HERBAL) | Trigeminal, neuralgia, eye disorders (iritis, conjunctivitis). ]</t>
  </si>
  <si>
    <t>LEPTUSIN - PROPIONI BACTERIUM AVIDUM (BACTERIAL) | Production of RBC in bone marrow, anemia, circulatory disturbances. @ ]</t>
  </si>
  <si>
    <t>MAPURIT - DL TOCOPHERYL ACETATE, MAGNESIUM OXIDE (VITAMIN AND MINERAL) | Improve votality, vitamin E absorption, neuromuscular, cramps, angina.</t>
  </si>
  <si>
    <t>MUCELOKEHL - MUCOR MUCEDO (FUNGAL) | Mental (brain), emotional, nervous conditions, limbic dysfunction, fear, thyroid. ^ ]</t>
  </si>
  <si>
    <t>MUCELOKEHL - MUCOR RACEMOUS (FUNGAL) | Congestion in blood, lactic, acidosis, hematoma, aggregation of thrombocytes. ^ ]</t>
  </si>
  <si>
    <t>GM6 LONG DAN XIE GAN TANG | Clears damp heat from the liver and gallbladder system, anti inflammatory, antibiotic, anti infective.</t>
  </si>
  <si>
    <t>GM78 QING RE LING | Clears heat from the qi level and upper jiao, clears damp heat and toxic heat, antipyretic, anti inflammatory, antibiotic.</t>
  </si>
  <si>
    <t>GM79 YANG WEI KE LI | Enhances and regulates digestive function, anti spasmodic, increases secretion from the gastric mucosa.</t>
  </si>
  <si>
    <t>GM140 BA ZHENG SAN | Clears damp heat from the urinary bladder, antibiotic, anti flammatory, diuretic.</t>
  </si>
  <si>
    <t>GM141 DANG GUI SI NI TANG | Long standing cold hands and feet, cold in the channels, chilblains, dysmenorrhea, dilates distal vessels, improves blood circulation, antibiotic.</t>
  </si>
  <si>
    <t>GM143 JUAN BI TANG | Osteoarthritis rheumatoid arthritis, arthralgia, bi syndrome bursitis. @ ]</t>
  </si>
  <si>
    <t>GM145 TAO HE CHENG QI TANG | Pelvic inflammatory disease, retention of placenta, acute lower abdominal pain, colon intestinal obstruction, decreases blood  viscosity, fat &amp; sugar, anti inflammatory. ]</t>
  </si>
  <si>
    <t>GM146 TIAN MA GOU TENG YIN | Hypertension, apoplexy, menopausal syndrome, Meniere's disease, epilepsy, headaches, vertigo, liver yang rising and internal wind.</t>
  </si>
  <si>
    <t>GM147 QING FEI TANG | Acute upper respiratoy tract (lung) infection, antibiotic, anti tussive, expectorant, laxative (bowel, colon, intestine).  ]</t>
  </si>
  <si>
    <t>GM151 GUI PI TANG | Anxiety, insomnia, bleeding disorders, anaemia, postpartum convalescence, enhances digestive functions esp. absorption of nutrients, energy and blood tonic, sedative for anxiety.</t>
  </si>
  <si>
    <t>GM152 TIAN WANG BU XIN DAN | Anxiety, insomnia, palpitations, arrhythmia, emotional disturbances associated with menopause, chronic mouth ulcers, sedative and tranqilliser, nervine, calmative.</t>
  </si>
  <si>
    <t>GM153 SI WU TANG | Menstrual problems, infertility, dry,lustreless skin and hair anaemia, postpartum, weakness, haematinic, tones the uterus and muscles, galactagogue.</t>
  </si>
  <si>
    <t>GM154 DANG GUI SHAO YAO SAN | Menstrual disorders with fluid metabolish problems, edema (dropsy) during pregnancy, haematinic (blood forming), diuretic (kidney).  ]</t>
  </si>
  <si>
    <t>GM155 WU JIN WAN | Menstrual disorders, dysmenorrhoea, endometriosis, irregular menstruation, emmenagogue, regulates menstruction, improves circulation, analgesic, relives stagnation in the uterus.</t>
  </si>
  <si>
    <t>GM1156 LUI WEI DI HUANG WAN | Generalized kidney weakness and kidney disease, demulcent febrifuge, anti inflammatory, improves renal function and fluid metabolism bidirectional hormone regulation.</t>
  </si>
  <si>
    <t>GM157 ZHI GAN CAO TANG | Palpitations, irregular pulse, heart disease, protects cardiac muscles, inhibits arrhythmia, improves the anoxia tolerance.</t>
  </si>
  <si>
    <t>GM160 XIAO QING LONG TANG | Bronchitis, emphysema, bronchial asthma, anti asthmatic (lung) and antiallergic, improves plasma cortisol and ACTH.  ]</t>
  </si>
  <si>
    <t>GM161 XUE FU ZHU YU TANG | Trauma, chronic fixed pain, chronic depression, anti platelet, anti coagulant, vasodilator.</t>
  </si>
  <si>
    <t>GM162 SI JUN ZI TANG | Enhances and regulates digestive functions, tonic, strengthens immunity and resistance, enhances recovery after illness or surgery, mucolytic, stomach.</t>
  </si>
  <si>
    <t>GM163 BU ZHONG YI QI TANG | Tonic, digestive stimulant, elevates and tones weakened or prolapsed structures, stimulates and protects the immune system.</t>
  </si>
  <si>
    <t>GM166 XIAO CHAI HU TANG | Postivral &amp; Shaoyang syndromes, mastitis, ear disorders, improves liver function, reduces AST and ALT, enhances immunity, aids clearance of residual pathogens.</t>
  </si>
  <si>
    <t>GM167 HUO XIANG ZHENG QI SAN | Gastric flu, acute gastronenteritis, candida like symtoms, anti emetic, anti diarrheal, alleviates acute gastric conditions. ^ ]</t>
  </si>
  <si>
    <t>GM169 SI NI SAN | Base formula for liver qi stagnation patterns, antispasmodic, alleviates depression and emotional distress, benefits digestion, carminative.</t>
  </si>
  <si>
    <t>GM185 WU LING SAN | Generalized edema (dropsy), fluid metabolism problems, diuretic (kidney), gentle digestive strengthener.  ]</t>
  </si>
  <si>
    <t>GM186 RUN CHANG WAN | Chronic colon constipation, post partum constipation, dry stools, demulcent laxative. ]</t>
  </si>
  <si>
    <t>GM187 HUANG LIAN JIE DU TANG | Systemic damp heat or toxic heat, anti pyretic, anti inflammatory, antibiotic.</t>
  </si>
  <si>
    <t>GM188 WU WEI XIAO DU YIN | Localised pyogenic sores, toxic heat, broad spectrum anti infective, anti inflammatory, antipyretic, disinfectant.</t>
  </si>
  <si>
    <t>GM189 CHAI HU JIA LONG GU MU LI TANG | Mental or emotional disorders, stress, palpitations, insomnia, sedative, anti acid, antispasmodic, calminative.</t>
  </si>
  <si>
    <t>GM190 ZHEN GAN XI FENG TANG | Liver yang rising, liver wind, transient ischaemic attacks, pre-stroke conditions (brain), anti hypertensive, sedative to the nervous system calmative.</t>
  </si>
  <si>
    <t>GM191 ZHI SOU SAN | Persistent cough (lung) following an external disorder, anti tussive and mucolytic.  ]</t>
  </si>
  <si>
    <t>GM192 SHOU TAI WAN | Habitual tendency to miscarriage, infertility, lower back ache, tones and nourishes and uterus.</t>
  </si>
  <si>
    <t>GM193 BAN XIA XIE XIN TANG | Enhances and regulates digestive funtion tonic to the digestive system, anti inflammatory mucolytic, stomach, antimetic.</t>
  </si>
  <si>
    <t>GM194 TU SI ZI WAN | Polyuria, bed wetting, enuresis, urinary incontinence, kidney, bladder. ]</t>
  </si>
  <si>
    <t>GM195 SHEN FU TANG (NORTHERN AUSTRALIA &amp; U.S.) | Shock, heart failure, improves blood and microcirculation, increases myocardial contraction, improves liver function and increases immunity. ]</t>
  </si>
  <si>
    <t>GM196 JIU WEI QIANG HUO TANG | Influenza, rheumatic, fever, acute lower back sprain, antifebrile, analgesic and anti inflammatory. @  # ] $</t>
  </si>
  <si>
    <t>GM197 BAO HE WAN | Food stagnation, indigestion, enhances stomach and general digestive function digestant, calminative, stomachic.</t>
  </si>
  <si>
    <t>GM198 YUE JU SAN | Emotional or stress related gastrointestinal problem, gastro duodenal ulcer, cholecystitis, cholelithiasis..</t>
  </si>
  <si>
    <t>GM199 TONG XIE YOA FANG | Digestive problems with an emotional component, colon, irritable bowel syndrome (bowel, colon, intestine). ]</t>
  </si>
  <si>
    <t>GM200 XIAO FENG SAN | Wind heat or damp itchy skin diseases, anti inflammatory, diaphoretic, antipruritic.</t>
  </si>
  <si>
    <t>GM201 SAN BI TANG | Pain in the muscles and joints, arthritic pain, analgesic, anti arthritic, anti inflammatory, enhances circulation. @ ]</t>
  </si>
  <si>
    <t>GM202 XIN QIN CHONG JI | Allergic rhinitis, sinusitis, hay fever, antibacterial, anti inflammatory, anti allergenic, opens the nose and sinuses. @ ]</t>
  </si>
  <si>
    <t>GM203 CANG ER SAN | Sinus congestion, sinusitis, allergic and perennial rhinitis. ]</t>
  </si>
  <si>
    <t>GM204 ER XIAN TANG | Menopausal heat, hot flash / flush, sweats, mood swings, regulates the hormones associated with menopause, pituitary gonadotrophic stimulant, anti hypertensive. ]</t>
  </si>
  <si>
    <t>GM205 TUO LI XIAO DU YIN | Otitis media, carbuncle, furucle, strenghtens the metabolish, increases vital energy and strengthens the immuunity.</t>
  </si>
  <si>
    <t>GM206 XIAO YAO SAN | Irregular menstruation, premenstrual syndrome, stress.</t>
  </si>
  <si>
    <t>GM207 LING ZHI QI TANG |Post viral diseases immune deficiency disorders,glandular fever,adjunct to chemotherapy, elevates the immunologic function, inc. RBC production, prevents viral reprod. # ]~onco</t>
  </si>
  <si>
    <t>GM208 SANG JU YIN | Upper respiratory tract infection, acute bronchitis (lung), flu, eye disorders (conjunctivitis).  # ]</t>
  </si>
  <si>
    <t>GM260 SHENG MAI SAN | Chronic respiratory disease (lung), demulcent, energy and fluid supplement.  ]</t>
  </si>
  <si>
    <t>GM261 YU PING FENG SAN | Frequent cough and colds (lung), low immunity, excessive sweating, immune stimulant, anhidrotic.  ]</t>
  </si>
  <si>
    <t>GM264 YIN CHEN HAO TANG | Liver -- Jaundice, cholagogue, choleretic ; diuretic (kidney, bladder, urethra), laxative (bowel, colon, intestine).  ]</t>
  </si>
  <si>
    <t>GM266 ZENG YE TANG | Generates fluids, moistens dryness and unblocks the bowels (colon, intestine), constipation.  ]</t>
  </si>
  <si>
    <t>GM269 XIAO LUO WAN | Phlegm (lung) type masses, lumps and nodules.  ]~onco</t>
  </si>
  <si>
    <t>GM271 SAN ZI YANG QIN TANG | Persistent cough, thin phlegm patterns, cold in the lungs, mucolytic, expectorant,  gastro intestinal (bowel, colon, intestine) stimulant.  ]</t>
  </si>
  <si>
    <t>GM302 ZHI TOU CHUANG YI FANGE | Eczema, acute itchy skin disesases, acne, superficial suppuration, oral inflammation. @ ]</t>
  </si>
  <si>
    <t>GM390 KANG DU SAN | Broad spectrum anti-viral action, general antibotic, action antiviral and antibacterial, anti-pyretic, detoxicant. @  #  ]</t>
  </si>
  <si>
    <t>GM262 ZHI SHI, BING LANG, WU YAO | Constipation, abdominal bloating, abdominal pain from qi stagnation, paralytic ileus following abdominal surgery (bowel, colon, intestine).  ]</t>
  </si>
  <si>
    <t>GM263 CANG ZHU, ZAO JIAO CI &amp; BAI ZHI | Phlegm and mucus congestion in the nasal sinuses and ears, aid the discharge of pus from unruptured abscesses, boils and sores.</t>
  </si>
  <si>
    <t>GM265 JIN QIAN CAO, JI NEI JIN &amp; HAI JIN SHA | Promotes urination, clears dump heat and dissolves calculi, pain, swelling or discomfort associated with calculi or stones (kidney, bladder, urethra).  ]</t>
  </si>
  <si>
    <t>GM270 MU LI, MA HUANG GEN, FU XIAO MAI | Stops sweating and stabilises the exterior.</t>
  </si>
  <si>
    <t>GM272 ZHI MU, TIAN HUA FEN &amp; SHA SHEN | Clears heat and phlegm from the lung and stomach, promotes salivation, quenches thirst, nourishes yin.</t>
  </si>
  <si>
    <t>GM288 SHAN YAO, GE GEN &amp;MU XIANG | Strenghthens the spleen, regulates qi and stops diarrhoea.</t>
  </si>
  <si>
    <t>GM311 CANG ZHU &amp; HOU PU | Dries Damp, eliminates fullness and distension.</t>
  </si>
  <si>
    <t>GM312 ROU CONG RONG &amp; SUO YANG | Spleen and/or Kidney yang deficiency, constipation.</t>
  </si>
  <si>
    <t>GM313 QING PI &amp; XIANG FU | Premenstrual breast swelling, tenderness, lumps, fibrocystic breast disease, dysmenorrhoea, lower abdominal distension associated with the menstrual period.~feminine</t>
  </si>
  <si>
    <t>GM314 LONG GU &amp; MU LI | Calms the shen, sedates liver yang.</t>
  </si>
  <si>
    <t>GM315 YE JIAO TENG &amp; HE HUAN PI | Calming the shen in deficient patiens, depression, numbness and poor circulation in the extremities.</t>
  </si>
  <si>
    <t>GM316 ZHI MU &amp; HUANG BAI | Menopausal flushing and night swets, bone steaming fevers, low grade or recurrent fevers of unknown origin, chronic irritation of the urethra ('cystitis').</t>
  </si>
  <si>
    <t>GM317 BU GU ZHI &amp; YI ZHI REN | Warms and strenghtens the kidneys function of transforming and processing  fluids.</t>
  </si>
  <si>
    <t>GM318 SANG BAI PI &amp; CHEN PI | Dries dampness, disperses fluids, reduces swelling.</t>
  </si>
  <si>
    <t>GM319 HAI TONG PI &amp; QIN JIAO | Disperses wind, dispels dampness, anti inflammatory, anti allergic, eases pain.</t>
  </si>
  <si>
    <t>GM320 HONG TENG &amp; BAI JIANG CAO | Pelvic and abdominal infections (PID), appendicitis, diverticulitis.</t>
  </si>
  <si>
    <t>GM321 LU RONG &amp; GUI BAN | Supplements jing, strengthens yin and yang, srengthens the chong and ren channels.</t>
  </si>
  <si>
    <t>GM322 FU PING &amp; ZI CHAO | Red raised maculopapular rashes and other skin deseases from hot blood.</t>
  </si>
  <si>
    <t>GM323 SHENG DI &amp; SHI GAO | Clears heat in both qi and blood levels, anti inflammatory and anti febrile.</t>
  </si>
  <si>
    <t>GM324 CHEN PI &amp; BAN XIA | Nausea and vomiting phlegm, morning sickness and motion sickness, productive, acute or chronic cough (lung) with copious white sputum .  ]</t>
  </si>
  <si>
    <t>GM325 JIU JIE CHANG PU &amp; YUAN ZHI | Clears the head  and sharpens  the mind, disperses phlegm (lung).  ]</t>
  </si>
  <si>
    <t>GM327 XIANG FU &amp; SHA REN | Regulates digestive system, moves gastrointestinal (bowel, colon, intestine) qi, improves oily herb digestibility, add to any prescription that causes digestive upset.  ]</t>
  </si>
  <si>
    <t>GM329 YAN HU SUO &amp; CHUAN LIAN ZI | All types of pain from qi and blood stagnation.  ]</t>
  </si>
  <si>
    <t>GM331 GAN JIANG &amp; ROU GUI | Warms yang, disperses internal cold.</t>
  </si>
  <si>
    <t>GM337 ZHI SHI &amp;JIE GENG | Abdominal and epigastric bloating, can be added to any formula to alleviate bloating.</t>
  </si>
  <si>
    <t>GM339 DANG GUI &amp; HUANG QI | Tonifies qi and blood.</t>
  </si>
  <si>
    <t>GM340 TAO REN &amp;HONG HUA | Invigorates blood and eliminates stagnant blood.</t>
  </si>
  <si>
    <t>GM342 SAN LENG &amp; E ZHU | Invigorates blood, powerfully breaks up stagnant blood, resolves masses.</t>
  </si>
  <si>
    <t>GM343 CANG ZHU &amp; HUANG BAI | Clears damp heat from the lower body.</t>
  </si>
  <si>
    <t>GM344 SHAN ZHI ZI &amp; MU DAN PI | Heat symptoms with an emotional component-cyclical acne, premenstrual flushing, menorrhagia, irritability and anger.</t>
  </si>
  <si>
    <t>GM345 SHU DI &amp; HE SHOU WU | Tonify blood and kidney yin.</t>
  </si>
  <si>
    <t>GM346 DU ZHONG &amp; XU DUAN | Strengthens the kidneys, especially qi and yang, lower back ache associated with a variety of pathologies .</t>
  </si>
  <si>
    <t>GM347 HUANG LIAN &amp; WU ZHU YU | Heartburn, acid reflux, hyperacidity states, indeterminate gnawing hunger.</t>
  </si>
  <si>
    <t>GM348 GAN CAO &amp; BAI SHAO | Antispasmodic moderates pain due to smooth and skeletal muskle spasm.</t>
  </si>
  <si>
    <t>GM349 MAI MEN DONG &amp; TIAN MEN DONG | Clears heat, nourishes yin, moistens the lung, moistens the intestine, antitussive, anti febrile, increases humoral immunity.</t>
  </si>
  <si>
    <t>GM350 ZHI MA HUANG &amp; XING REN | Ciculates lung qi, stops coughing and wheezing .</t>
  </si>
  <si>
    <t>GM351 XIANG LING PI &amp; XIAN MAO | Tonify and warm kidney yang, expel wind damp.</t>
  </si>
  <si>
    <t>GM352 TIAN NAN XING &amp; XUAN FU HUA | Transform phlegm.</t>
  </si>
  <si>
    <t>GM355 GOU QI ZI &amp; JU HUA | Benefit, nourish and brighten the eyes, cool the liver.</t>
  </si>
  <si>
    <t>GM365 CHAI HU &amp; BAI SHAO | Sooths and softens the liver and moves constrained liver qi.</t>
  </si>
  <si>
    <t>GM359 KU SHEN &amp; BAI XIAN PI | Itchy skin diseases, suppurative skin disorders, eczema, urticaria, psoriasis, damp heat in the intestine causing dysenteric disorder.</t>
  </si>
  <si>
    <t>GM401 GE GEN | Clears the exterior, disperses wind heat, eases the muscles, generates fluids, alleviates diarrhea, encourages the full expression of rashes.</t>
  </si>
  <si>
    <t>GM403 TIAN MA | Pacifies the liver and extinguishes wind, stops pain.</t>
  </si>
  <si>
    <t>GM404 CHUAN XIONG | Invigorates the blood and promotes circulation of qi, expels wind and alleviates pain.</t>
  </si>
  <si>
    <t>GM405 XI YANG SHEN | Nourishes qi and yin, clears deficiency fire, generates fluids.</t>
  </si>
  <si>
    <t>GM406 DA HUANG | For constipation and blood stagnation.</t>
  </si>
  <si>
    <t>GM407 TIA QI | Stops bleeding and elimnates blood stagnation.</t>
  </si>
  <si>
    <t>GM408 DAN SHEN | Invigorates the blood and breaks up blood stragnation, clears heat and calms the shen.</t>
  </si>
  <si>
    <t>GM409 WU WEI ZI | Strengthens the lungs and kidneys, stops sweating, calms the shen, restrains leakage of fluids.</t>
  </si>
  <si>
    <t>GM410 QING HAO | Clears Summer heat, cools the blood and eliminates hidden pathogens.</t>
  </si>
  <si>
    <t>GM411 HUANG LIAN | Clears damp heat and fire, especially from the upper body.</t>
  </si>
  <si>
    <t>GM412 JI XUE TENG | Tonifies blood, opens up the channels and promotes blood circulation.</t>
  </si>
  <si>
    <t>GM414 YI MU CAO | Invigorates the blood and regulates menstruation, promotes urination.</t>
  </si>
  <si>
    <t>GM416 GOU TENG | Calms the emotions, stops spasms, dizziness, vertigo, lowers blood pressure.</t>
  </si>
  <si>
    <t>GM417 REN SHEN | Greatly supplements primary qi, strengthens the lung and spleen, benefits the Heart qi and calms the spirit, benefits yin and generates fluids.</t>
  </si>
  <si>
    <t>GM418 DANG GUI | Tonifies and invigorates blood, regulates menstruation, moistens the colon intestine to move the stool. ]</t>
  </si>
  <si>
    <t>GM419 SHEN QU | Resolves food stagnation and harmonizes the stomach.</t>
  </si>
  <si>
    <t>GM420 SUAN ZAO REN | Nourishes the heart, calms the spirit, arrests sweating.</t>
  </si>
  <si>
    <t>ACTIVATOR | Energizes targeted system/organ, increases the action of bio function formulas.</t>
  </si>
  <si>
    <t>BUILDER | Initiates/augments building in targeted system/organ, promotes the rebuilding process.</t>
  </si>
  <si>
    <t>BACTREX | Counteracts infections, increases action of bio function formulas. @ ]</t>
  </si>
  <si>
    <t>FUNGDX | Cellular cleanser, accelerates removal of fungal/viral with bio function formulas. ^ #]</t>
  </si>
  <si>
    <t>STABILIZER | Normalises new, healthy cells, repatterns cells by increasing action of bio function formulas.</t>
  </si>
  <si>
    <t>RESTORE | Triggers repair of cell tissue, accelerates healing and bio function formulas.</t>
  </si>
  <si>
    <t>B BRAIN | Supplies 14 essential brain nutrients to improve concentration, memory and alertness.</t>
  </si>
  <si>
    <t>C COLON | Mild laxative action on colon lower bowel intestine, builds and heals as well. ]</t>
  </si>
  <si>
    <t>D DIGEST | Supplies various enyzmes to strengthen digestive system.</t>
  </si>
  <si>
    <t>S DIGEST | Milder than D (see item 7013), with only vegetable enyzmes to soothe and restructure digestive system.</t>
  </si>
  <si>
    <t>F+ FEMALE PLUS | Combines oriental and western to regulate hormonal balance and menstrual rhythms.</t>
  </si>
  <si>
    <t>FPMS | Female health, relieves premenstrual symtoms and diminishes bleeding.</t>
  </si>
  <si>
    <t>GA ADRENAL | Balances body chemistry through adrenal gland support, normalizes pH.</t>
  </si>
  <si>
    <t>GB PITUITARY | Pineal, corrects metabolism at cellular level, helps regulate appetite.</t>
  </si>
  <si>
    <t>GF THYROID | Corrects metabolism at cellular level.</t>
  </si>
  <si>
    <t>GT THYMUS |  Strengthens the body's shield system.</t>
  </si>
  <si>
    <t>H HEART | Rebuilds and normalizes heart function.</t>
  </si>
  <si>
    <t>HCV CARDIOVASCULAR | Strengthens blood vessels and removes arterial plaque.</t>
  </si>
  <si>
    <t>HN HEART NERVE | Repairs nervous system in general as well as bundle branch nerves to the heart. N sarcode $ ]</t>
  </si>
  <si>
    <t>I EYES | Supports the optic center of the brain and supplies nutrients for clear vision.</t>
  </si>
  <si>
    <t>K KIDNEYS | Profound kidney support and builds kidneys.</t>
  </si>
  <si>
    <t>KS KIDNEY | Relieves body of excess water without loss of electrolytes, milder than K (see item 7025).</t>
  </si>
  <si>
    <t>L LIVER | Blends Chinese and western nutrition, total support for the liver and gallbladder.</t>
  </si>
  <si>
    <t>LS LIVER S | Strong liver stimulant, chelates toxins from the blood and liver tissue.</t>
  </si>
  <si>
    <t>LX LIVER X | Detoxifies and flushes foreign byproducts in stressed liver.</t>
  </si>
  <si>
    <t>M+ MALE | Endocrine supports male glandular and endocrine system.~masculine</t>
  </si>
  <si>
    <t>MPC PROSTATA CORRECTOR | To combat candida, hypertrophy and provides prostate support. ^ ]~masculine</t>
  </si>
  <si>
    <t>MPR PROSTATA OVATUM | Feeds, softens and lubricates the prostate, feeds the ovaries, take with F+ or M+ (see N. 7015 &amp; 7030).  ]~masculine, feminine</t>
  </si>
  <si>
    <t>N3 RELAXA | Mild pain relief and relaxer, aids with sleep, use with GA for chronic acidosis (see N. 7017).  ]</t>
  </si>
  <si>
    <t>Nc CALM | Good for hyperactivity, calms nerves with nutritional calcium, organic iodine and nervine herbs.</t>
  </si>
  <si>
    <t>P PANCREAS | Rebuilds pancreas, helps control hypoglycemia.~search blood sugar, diabetes</t>
  </si>
  <si>
    <t>PS PANCREAS S | Regulates blood sugar and balances pancreas.~search diabetes</t>
  </si>
  <si>
    <t>R LUNG | Reduces build up of mucous, helps restore respiratory rhythm.</t>
  </si>
  <si>
    <t>S SPLEENS | Only spleen support formula in Western nutrition that produces consistent results.</t>
  </si>
  <si>
    <t>ABC PROBIOTIC COMPLEX | Balances beneficial flora with L. Acidophilus, B. Bifidum and L. Bulgaricus.</t>
  </si>
  <si>
    <t>ACP VITAMIN ACP | Builds collagen, tissue integrity and strengthens shield system.</t>
  </si>
  <si>
    <t>ACX VITAMIN DTX | All purpose detoxifier, helps to neutralize cleansing reactions.</t>
  </si>
  <si>
    <t>AZV MULTI VITAMIN HERBAL CHELATION FORMULA | Separate capsules for water soluble and oil soluble sources.</t>
  </si>
  <si>
    <t>BFO EFAs BORAGE / FLAX / FISH OIL | Organic sources for essential fatty acids. ~BTO: avoid,  BTA: beneficial, hgdie</t>
  </si>
  <si>
    <t>BSV VITAMIN B COMPLEX HIGH POTENCY | Yeast free, balanced with supportive herbs.</t>
  </si>
  <si>
    <t>CAL CALCIUM PLUS | Ten sources of calcium with magnesium, vitamins C, D, E and lecithin for easy assimilation.</t>
  </si>
  <si>
    <t>CLR CHLOROPHYLLIUM BACTERIOSAT | For inflamed mucous membranes.</t>
  </si>
  <si>
    <t>CTV VITAMIN C | Five sources of vitamin C with vitamin A, calcium, potassium and thymol iodide.</t>
  </si>
  <si>
    <t>EZV VITAMIN E 200 I.U. | Truly 100% natural, chewable.</t>
  </si>
  <si>
    <t>FLX FLAX OIL | Relieves arthritic pain and lowers cholesterol. ~BTO: beneficial,  BTA: beneficial</t>
  </si>
  <si>
    <t>LEV LECITHIN | With inositol and choline 50-50.</t>
  </si>
  <si>
    <t>MIN MULTI MINERAL PLUS | Herbal chelation formula with a base of sea water for trace minerals, combines 44 minerals.</t>
  </si>
  <si>
    <t>PRO NUTRO PROTEIN | Increases protein assimilation and energy.</t>
  </si>
  <si>
    <t>PTM POTASSIUM STABILIZER | Normalizes potassium, magnesium and sodium.</t>
  </si>
  <si>
    <t>VAX VITAMIN ANTI-OXIDANT | Natural sources to protect DNA and cells, improves the shield system.</t>
  </si>
  <si>
    <t>ZNC ZINC NATURAL LIQUID SOURCE | Reproductive development and hormone production.</t>
  </si>
  <si>
    <t>AO ALOE VERA | Potent source for digestion and healing.~</t>
  </si>
  <si>
    <t>EE ESSENE OIL | Helps set chiro adjustments and relieve pain, keep out of eyes and mucous membranes. $</t>
  </si>
  <si>
    <t>EV ELIXER VITA | Fights bacterial infections, boosts energy and eases allergies and colds. @ ]</t>
  </si>
  <si>
    <t>IA IMPERIAL ATACKER | Rejuvenates the shield system.</t>
  </si>
  <si>
    <t>RV RENOVATOR | Soothes and tones the skin.</t>
  </si>
  <si>
    <t>TR TAI RA CHI | Powerful antibiotic factors derived from polarity corrected Brazilian Pau d'Arco.</t>
  </si>
  <si>
    <t>WO CHINA HEALING WONDER OIL | Anti infective, heals external trauma, keep out of eyes and mucous membranes.</t>
  </si>
  <si>
    <t>XL CLEANSER | Topical only for acne, rashes, skin eruptions, assists in clearing persistent infections. @ ]</t>
  </si>
  <si>
    <t>T3 BACTREX | Tincture anti infective for rapid engagement of body systems, increases action of bio function formulas.</t>
  </si>
  <si>
    <t>T4 FUNG DX | Tincture, accelerates removal of fungal or viral conditions, increases action of bio function formulas. ^  # ]</t>
  </si>
  <si>
    <t>TGOLD IMMUNE PLUS | Tincture based on American Indian remedy, golden seal, contains leptotoenia.</t>
  </si>
  <si>
    <t>TVIVI VIROX | Tincture, fights viral and staph infections, contains leptotoenia and Pau d'Arco. @  # ]</t>
  </si>
  <si>
    <t>X3 BACTREX | Concentrated herbal extract for extreme cases needing anti infective program. @ ]</t>
  </si>
  <si>
    <t>X4 FUNG DX | Concentrated herbal extract for extreme fungal or viral conditions. ^ # ]</t>
  </si>
  <si>
    <t>XGOLD IMMUNE PLUS | Concentrated herbal extracts factors in Golden Seal, contains leptotoenia.</t>
  </si>
  <si>
    <t>XVIVI VIROX | Concentrated extract form of herbal factors to combat viral and staph infections. @  # ]</t>
  </si>
  <si>
    <t>COLD ZINC STOP | Prevention or relief of cold symptoms, sore throats and stopping further infection.</t>
  </si>
  <si>
    <t>CTRC EYE DROPS | For eye irritations, soothing for contact lens wearers, homeopathic cataract factors.</t>
  </si>
  <si>
    <t>APHA PH CONTROL | Assists in normalizing acid/alkaline balance.</t>
  </si>
  <si>
    <t>ARTA JOINT EZ | Relief of pain, stiffness, and trauma of arthritis. @ ]</t>
  </si>
  <si>
    <t>ATAK IMMUNE REJUVENATOR | Neutralizes intranoidal infections unlocked by ATAK or IA, supports shield system.</t>
  </si>
  <si>
    <t>BLDB TONIC BLOOD BUILDER | Cleanser and regulator supplying nutrients, herbs and organic iron.</t>
  </si>
  <si>
    <t>CLNZ CHELATIR | Purifies and detoxifies while chelating heavy metals.</t>
  </si>
  <si>
    <t>DIJS ACIDEZE | Controls acid indigestion and flatulence, nutrients to trigger and retrain digestive process.</t>
  </si>
  <si>
    <t>DSIR INTERGEN | Supports rebuilding of epithelial cells, nutrients for stomach, duodenal, thyroid triad.</t>
  </si>
  <si>
    <t>GOLD IMMUNE PLUS | Herbal antibiotic.</t>
  </si>
  <si>
    <t>KDIR FLUIDREN | Gentle kidney diuretic and stimulant, helps dissolve kidney stones (bladder, urethra, ureter).  ]</t>
  </si>
  <si>
    <t>KYRO MUSCLE / LIGAMENTS | Strengthens ligaments, muscles and tissues, relieves pain, assists to hold chiro adjustments.</t>
  </si>
  <si>
    <t>OXAA ORGANIZER | Cell deep tissue cleanser (liver, bones, breast).</t>
  </si>
  <si>
    <t>OXCC CLEANSER CELL  OXI CELL CREAM | Induces deep cellular cleansing and detoxification.</t>
  </si>
  <si>
    <t>OXOX ACTIVATOR CELL | Cleansing of deep tissue infections.</t>
  </si>
  <si>
    <t>SENG LYMPHOGIN | Highly effective lymphatic cleanser, glandular toner and decongestant.</t>
  </si>
  <si>
    <t>VIVI VIROX | Natural anti viral for flu and herpes, also staph infections, contains leptotoenia and Pau d'Arco. @  # ]</t>
  </si>
  <si>
    <t>VRM1 | For large parasites in large intestine, minimum program is 60 days with 4 cycles of 15 days. * ]</t>
  </si>
  <si>
    <t>VRM2 | For small parasites to treat in outer tissue and blood, minimum program is 60 days with 4 cycles of 15 days. * ]</t>
  </si>
  <si>
    <t>VRM3 | For micro parasites to treat in intestinal tract, use with 3 drops of WO Oil in capsule (see item 7062). * ]</t>
  </si>
  <si>
    <t>VRM4 | For cell parasites to treat ameba / ameoba / amoeba and flukes in liver and kidneys, use with 3 drops of WO Oil (see item 7062). * ]</t>
  </si>
  <si>
    <t>SUREFILL | Dental Materials Composite Materials dental isode</t>
  </si>
  <si>
    <t>DEFINITE | Dental Materials Composite Materials dental isode</t>
  </si>
  <si>
    <t>PERTAC | Dental Materials Composite Materials dental isode</t>
  </si>
  <si>
    <t>SOLITAIRE | Dental Materials Composite Materials dental isode</t>
  </si>
  <si>
    <t>DYRACT | Dental Materials Composite Materials dental isode</t>
  </si>
  <si>
    <t>TETRIC | Dental Materials Composite Materials dental isode</t>
  </si>
  <si>
    <t>HELIOMOLAR | Dental Materials Composite Materials dental isode</t>
  </si>
  <si>
    <t>3 M | Dental Materials Composite Materials dental isode</t>
  </si>
  <si>
    <t>CHEMFILL | Dental Materials Glass Based Filling (Glass Ionomer) Composite Materials dental isode</t>
  </si>
  <si>
    <t>AQUACHEM | Dental Materials Glass Based Filling (Glass Ionomer) Composite Materials dental isode</t>
  </si>
  <si>
    <t>FUJI IX | Dental Materials Hibrids of composite materials dental isode</t>
  </si>
  <si>
    <t>FUJI II | Dental Materials Hibrids of composite materials dental isode</t>
  </si>
  <si>
    <t>PROTEMP | Dental Materials Temporary materials dental isode</t>
  </si>
  <si>
    <t>CLOTOSOL | Dental Materials Temporary materials dental isode</t>
  </si>
  <si>
    <t>ZINC OXIDE EUGENOL | Dental Materials Temporary materials dental isode</t>
  </si>
  <si>
    <t>OPTI BOND | Dental Materials Glues and Bonds dental isode</t>
  </si>
  <si>
    <t>3 M BOND | Dental Materials Glues and Bonds dental isode</t>
  </si>
  <si>
    <t>PRIME + BOND | Dental Materials Glues and Bonds dental isode</t>
  </si>
  <si>
    <t>GUTA PERCHA | Dental Materials Miscelaneous dental isode</t>
  </si>
  <si>
    <t>SEALPEX | Dental Materials Miscelaneous dental isode</t>
  </si>
  <si>
    <t>TUBISEAL | Dental Materials Miscelaneous dental isode</t>
  </si>
  <si>
    <t>TEMP BOND | Dental Materials Miscelaneous dental isode</t>
  </si>
  <si>
    <t>ALVOGEL | Dental Materials Miscelaneous dental isode</t>
  </si>
  <si>
    <t>BELL GLASS | Dental Materials Crowns &amp; Bridges dental isode</t>
  </si>
  <si>
    <t>TARGIS - VECTRIS | Dental Materials Crowns &amp; Bridges dental isode</t>
  </si>
  <si>
    <t>DENTATUS SCREWS | Dental Materials dental isode</t>
  </si>
  <si>
    <t>STABILOCK PINS | Dental Materials dental isode</t>
  </si>
  <si>
    <t>COBALT CHROME | Dental Materials Denture Stuff dental isode</t>
  </si>
  <si>
    <t>METHYL METHACRYLATE | Dental Materials Denture Stuff dental isode</t>
  </si>
  <si>
    <t>PINK ACRYLIC DENTURES | Dental Materials Denture Stuff dental isode</t>
  </si>
  <si>
    <t>CLEAR ACRYLICS DENTURES | Dental Materials Denture Stuff dental isode</t>
  </si>
  <si>
    <t>XYLOCAINE | Dental Materials Local Anesthetic dental isode</t>
  </si>
  <si>
    <t>CITANEST | Dental Materials Local Anesthetic dental isode</t>
  </si>
  <si>
    <t>IMU-PLUS | Elevates inter cellular glutathione for immne elevation.</t>
  </si>
  <si>
    <t>ANGER CONTROL | This imponderable homeopathic reacts from excess or supression. ~ Neuro Emotional Complex (NEC) emotion. search out impulsivity.</t>
  </si>
  <si>
    <t>ADDICTIVE PERSONALITY | This imponderable homeopathic reacts from excess or supression. ~ Neuro Emotional Complex (NEC) emotion.</t>
  </si>
  <si>
    <t>CENTRAL INCISOR UPPER LEFT|TOOTH sarcode:9,LINKS:left kidney,bladder,uterus,prostate rectum,anus/pineal gland/LEFT posterior knee,sacrococcygeal joint,posterior ankle~rtc,ego, survival fear</t>
  </si>
  <si>
    <t>CENTRAL INCISOR LOWER LEFT|TOOTH sarcode:24 ,LINKS:left kidney,bladder,uterus,prostate rectum,anus/adrenal gland /LEFT: posterior knee, sacrococcygeal joint,posterior ankle~rtc, anger,temper</t>
  </si>
  <si>
    <t>CENTRAL INCISOR UPPER RIGHT|TOOTH sarcode: 8, LINKS: right kidney, bladder, uterus, prostate, rectum, anus/ pineal gland RIGHT:posterior knee,sacrococcygeal joint,posterior ankle~disrespect, rtc</t>
  </si>
  <si>
    <t>CENTRAL INCISOR LOWER RIGHT | TOOTH sarcode:25, LINKS: right kidney, bladder,uterus,prostate,rectum,anus/adrenal glands/RIGHT:posterior knee,sacrococcygeal joint,posterior ankle~disrespect, rtc</t>
  </si>
  <si>
    <t>LATERAL INCISOR UPPER LEFT | TOOTH sarcode:10, LINKS:left kidney,gladder,uterus,prostate,rectum,anus/pineal gland/LEFT:posterior knee,sacrococcygeal joint,posterior ankle~pride, rtc, repression</t>
  </si>
  <si>
    <t>LATERAL INCISOR LOWER LEFT|TOOTH sarcode]23 LINKS:left kidney,bladder,uterus,prostate,rectum,anus/adrenal glands / LEFT: posterior knee, sacrococcygeal joint, posterior ankle ~pride, repression of sex</t>
  </si>
  <si>
    <t>LATERAL INCISOR UPPER RIGHT|TOOTH sarcode:7,right kidney,bladder,uterus,prostate,rectum,anus/pineal gland/RIGHT:posterior knee,sacrococcygeal joint, posterior ankle~disorganized, aloof, stubborn, rtc</t>
  </si>
  <si>
    <t>LATERAL INCISOR LOWER RIGHT | TOOTH sarcode:26, LINKS:right kidney,bladder,uterus,prostate,rectum,anus/adrenal glands/RIGHT:posterior knee,sacrococcygeal joint,posterior ankle~disorganized, rtc</t>
  </si>
  <si>
    <t>CANINE UPPER LEFT | TOOTH sarcode:11, LINKS: left side of liver, biliary ducts  intermediate lobe of pituitary gland / LEFT: posterior knee, hip, lateral ankle~anger,regret,sadness,resentment,critical</t>
  </si>
  <si>
    <t>CANINE LOWER LEFT | TOOTH sarcode: 22, LINKS: left side of liver, biliary ducts / ovaries, testicles / LEFT:posterior knee,hip,lateral ankl ~resentment, disorganized, lack of acceptance, over-bearing</t>
  </si>
  <si>
    <t>CANINE UPPER RIGHT|TOOTH sarcode: 6,to:right side of liver,gall bladder,right side of biliary ducts/intermediate lobe of pituitary/RIGHT:posterior knee,hip,lateral ankle~anger,regret,rejection,family</t>
  </si>
  <si>
    <t>CANINE LOWER RIGHT|TOOTH sarcode:27,right side of liver,gall bladder,right side biliary ducts/ovaries,testicles/RIGHT:posterior knee,hip lateral ankle~anger,regret,rejection,family,grief,judgmental</t>
  </si>
  <si>
    <t>1st BICUSPID UPPER LEFT | TOOTH sarcode: 12,to: left lung left side of large intestine/posterior pituitary gland/LEFT:shoulder,elbow,hand(radial),foot,big toe ~grief,control,monotony,depression,spite</t>
  </si>
  <si>
    <t>1st BICUSPID LOWER LEFT | TOOTH sarcode:21,LINKS left lung,left side of large intestine/ovaries,testicles/LEFT:left breast, shoulder,elbow,hand (radial), foot, big toe~anger,resentment,regret</t>
  </si>
  <si>
    <t>1st BICUSPID UPPER RIGHT | TOOTH sarcode: 5, LINKS: right lung,right side of large intestine/posterior pituitary gland/ RIGHT:shoulder,elbow,hand (radial),foot,big toe~grief, condemnation,unacceptance</t>
  </si>
  <si>
    <t>1st BICUSPID LOWER RIGHT|TOOTH sarcode: 28 to: right lung,right side of large intestine/ovaries,testicles/RIGHT:right breast,shoulder,elbow,hand(radial),foot big to ~judgmental,regret,insecure,pushy</t>
  </si>
  <si>
    <t>2nd BICUSPID UPPER LEFT | TOOTH sarcode: 13,LINKS:left lung,left side of large intestine/thymus gland/LEFT:left breast,shoulder,elbow,hand(radial),foot,big toe ~fear, anti-social,negative,unacceptance</t>
  </si>
  <si>
    <t>2nd BICUSPID LOWER LEFT|TOOTH sarcode:20,to: left lung,spleen,left side large intestine/ LEFT:left breast,shoulder,elbow,hand (radial),foot,big toe~condemnation,agitation,emotional conflicts, restless</t>
  </si>
  <si>
    <t>2nd BICUSPID UPPER RIGHT|TOOTH sarcode: 4,to: right lung, right side of large intestine/thymus gland/RIGHT:right breast,shoulder,elbow,hand(radial), foot, big toe~monotony,revenge,critical,possessive</t>
  </si>
  <si>
    <t>2nd BICUSPID LOWER RIGHT | TOOTH sarcode: 29, LINKS: right lung,right side of large intestine/RIGHT: right breast,shoulder,elbow,hand(radial) foot, big toe~controlling,revenge,manipulative,rtc,forgive</t>
  </si>
  <si>
    <t>1st MOLAR UPPER LEFT|TOOTH sarcode: 14,to: spleen,left side of stomach,esophagus / thyroid gland/LEFT:left breast,tmj,anterior hip+knee,medial ankle~pride,rejection,regret,agitation,self-condemnation</t>
  </si>
  <si>
    <t>1st MOLAR LOWER LEFT | TOOTH sarcode: 19, LINKS: spleen, left side of stomach, esophagus , lung, lg. intestine/ LEFT: tmj, anterior hip + knee, medial ankle ~love pain, controlling,revenge, critical</t>
  </si>
  <si>
    <t>1st MOLAR UPPER RIGHT | TOOTH sarcode: 3,to:  pancreas, right side of stomach, esophagus,liver/ thyroid gland / RIGHT: right breast, tmj, anterior hip+knee,medial ankle ~anger,rtc,pride, disrespectful</t>
  </si>
  <si>
    <t>1st MOLAR LOWER RIGHT | TOOTH sarcode: 30, LINKS: pancreas, right side of stomach, pylorus, esophagus / RIGHT: tmj, anterior hip + knee, medial ankle ~anti-social,pessimism,grief,fear of future</t>
  </si>
  <si>
    <t>2nd MOLAR UPPER LEFT | TOOTH sarcode:  15,  LINKS: spleen, left side of stomach, esophagus / parathyroid gland / LEFT:left  breast, tmj, anterior hip + knee, medial ankle~antagonism, lack of self love</t>
  </si>
  <si>
    <t>2nd MOLAR LOWER LEFT | TOOTH sarcode: 18, LINKS: spleen, left side of stomach, esophagus/ left: tmj, anterior hip + knee, medial ankle ~anger, grief, manipulative,self-centered</t>
  </si>
  <si>
    <t>2nd MOLAR UPPER RIGHT | TOOTH sarcode: 2, LINKS: pancreas, right side of stomach, esophagus/ parathyroid gland / RIGHT: right breast, tmj,anterior hip +knee, medial ankle~depression, guilt, judgmental</t>
  </si>
  <si>
    <t>2nd MOLAR LOWER RIGHT | TOOTH sarcode: 31, LINKS: pancreas, right side of stomach, pylorus, esophagus, RIGHT: tmj, anterior hip + knee, medial ankle ~depression, guilt, lack of acceptance, negative</t>
  </si>
  <si>
    <t>3rd MOLAR UPPER LEFTWISDOM|TOOTH sarcode:16,to:left heart,left: duodenum,jejunum,ileum(small intestine) anterior pituitary gland/LEFT:shoulder,elbow,hand(ulner)S-I joint,foot,toes~resentment,rejection</t>
  </si>
  <si>
    <t>3rd MOLAR LOWER LEFT WISDOM | TOOTH sarcode: 17, LINKS: left heart, left side of jejunum, ileum (small intestine) LEFT:shoulder,elbow,hand (ulner),S-I Joint, foot,toes ~depression, guilt, regret</t>
  </si>
  <si>
    <t>3rd MOLAR UPPER RIGHT WISDOM | TOOTH sarcode:1,LINKS: right heart,right duodenum,terminal ileum(small intestine)/anterior pituitary gland/RIGHT: shoulder, elbow, hand (ulnar), S-I Joint, foot, toes ~</t>
  </si>
  <si>
    <t>3rd MOLAR LOWER RIGHT WISDOM | TOOTH sarcode: 32, LINKS: right heart, terminal ileum, ileo-cecal, RIGHT: shoulder, elbow, hand (ulnar) S-I joint, foot, toes ~resentment, avoidance, family problems</t>
  </si>
  <si>
    <t>WISDOMTOOTHUPPERLEFT|TOOTH sarcode:16, to:left heart,left side of duodenum jejunum ileum(small intestine)anterior pituitary gland/LEFT:shoulder,elbow,hand (ulner), S-I joint, foot, toes~rejection,rese</t>
  </si>
  <si>
    <t>WISDOM TOOTH LOWER LEFT | TOOTH sarcode:17,LINKS: left heart, left side of jejunum, ileum (small intestine parts)/ LEFT: shoulder, elbow, hand (ulner), S-I Joint, foot, toes ~depression, guilt, regret</t>
  </si>
  <si>
    <t>WISDOM TOOTH UPPER RIGHT | TOOTH sarcode: 1, LINKS: right heart, right duodenum,terminal ileum (small intestine)/anterior pituitary gland/RIGHT: shoulder, elbow, hand (ulnar), S-I Joint, foot, toes ~</t>
  </si>
  <si>
    <t>WISDOM TOOTH LOWER RIGHT | TOOTH sarcode 32, LINKS: right heart, terminal ileum, ileo-cecal, RIGHT: shoulder, elbow, hand (ulnar) S-I joint, foot, toes ~family problems,resentment, avoidance</t>
  </si>
  <si>
    <t>LOWER JAW | TOOTH sarcode</t>
  </si>
  <si>
    <t>UPPER JAW | TOOTH sarcode</t>
  </si>
  <si>
    <t>DENTAL NERVES UPPER LEFT | TOOTH sarcode $ ]</t>
  </si>
  <si>
    <t>DENTAL NERVES LOWER LEFT | TOOTH sarcode $ ]</t>
  </si>
  <si>
    <t>DENTAL NERVES UPPER RIGHT | TOOTH sarcode $ ]</t>
  </si>
  <si>
    <t>DENTAL NERVES LOWER RIGHT | TOOTH sarcode $ ]</t>
  </si>
  <si>
    <t>BLOOD CIRCULATION UPPER LEFT | TOOTH sarcode $ ]</t>
  </si>
  <si>
    <t>BLOOD CIRCULATION LOWER LEFT | TOOTH sarcode $ ]</t>
  </si>
  <si>
    <t>BLOOD CIRCULATION UPPER RIGHT | TOOTH sarcode</t>
  </si>
  <si>
    <t>BLOOD CIRCULATION LOWER RIGHT | TOOTH sarcode</t>
  </si>
  <si>
    <t>PULP UNSPECIFIED | TOOTH sarcode</t>
  </si>
  <si>
    <t>DENTIN UNSPECIFIED | TOOTH sarcode</t>
  </si>
  <si>
    <t>ENAMEL UNSPECIFIED | TOOTH sarcode</t>
  </si>
  <si>
    <t>GUMS UPPER LEFT UNSPECIFIED | TOOTH sarcode</t>
  </si>
  <si>
    <t>GUMS LOWER LEFT UNSPECIFIED | TOOTH sarcode</t>
  </si>
  <si>
    <t>GUMS UPPER RIGHT UNSPECIFIED | TOOTH sarcode</t>
  </si>
  <si>
    <t>GUMS LOWER RIGHT UNSPECIFIED | TOOTH sarcode</t>
  </si>
  <si>
    <t>COPPER-AURUM-SILVER | Labcatal oligo</t>
  </si>
  <si>
    <t>ALUMINIUM | Labcatal oligo</t>
  </si>
  <si>
    <t>COPPER | Labcatal oligo</t>
  </si>
  <si>
    <t>BISMUTH | Labcatal oligo</t>
  </si>
  <si>
    <t>FLORINE | Labcatal oligo</t>
  </si>
  <si>
    <t>LITHIUM | Labcatal oligo</t>
  </si>
  <si>
    <t>COBALT | Labcatal oligo</t>
  </si>
  <si>
    <t>MAGNESIUM | Labcatal oligo</t>
  </si>
  <si>
    <t>MANGANESE | Labcatal oligo</t>
  </si>
  <si>
    <t>ZINC-NICHEL-COBALT | Labcatal oligo</t>
  </si>
  <si>
    <t>ZINC-COPPER | Labcatal oligo</t>
  </si>
  <si>
    <t>MANGANESE-COPPER | Labcatal oligo</t>
  </si>
  <si>
    <t>MANGANESE-COBALT | Labcatal oligo</t>
  </si>
  <si>
    <t>MANGANESE-COPPER-COBALT | Labcatal oligo</t>
  </si>
  <si>
    <t>PHOSPHOROUS | Labcatal oligo</t>
  </si>
  <si>
    <t>ZINC | Labcatal oligo</t>
  </si>
  <si>
    <t>POTASIUM | Labcatal oligo</t>
  </si>
  <si>
    <t>SULFUR | Labcatal oligo</t>
  </si>
  <si>
    <t>NICHEL-COBALT | Labcatal oligo</t>
  </si>
  <si>
    <t>NELSON ANGING 2 REMEDY | Controls calcium and protomorphogen build up. Ayurvedic</t>
  </si>
  <si>
    <t>720 GENERAL SEDATE | Relieves depression, sedates and nourishes yin of lungs, kidneys, spleen and liver, cleanses excess heat. Systemic Formulas \ Dragon Rising Chinese 5 Elements Products</t>
  </si>
  <si>
    <t>725 GENERAL TONIFY | Generates pulse, tonifies yang and nourishes lungs, spleen, kidneys, liver and invigorates the blood. Systemic Formulas \ Dragon Rising Chinese 5 Elements Products</t>
  </si>
  <si>
    <t>730 ENERGY SEDATE | Clears heat, anti stress formula for health of throat, skin, lymph and eyes, drains fire, nourish yin. Systemic Formulas \ Dragon Rising Chinese 5 Elements Products</t>
  </si>
  <si>
    <t>735 ENERGY TONIC | Tonifies throat, skin, lymph and eyes, moisten lungs, nourish stomach yin, calms the liver. Systemic Formulas \ Dragon Rising Chinese 5 Elements Products</t>
  </si>
  <si>
    <t>740 EARTH SEDATE | Clears congestion, anti stress formula for stomach, digestion &amp; congestion, enriches yin. Systemic Formulas \ Dragon Rising Chinese 5 Elements Products</t>
  </si>
  <si>
    <t>745 EARTH TONIFY | Warms the center, boost qi, strengthen spleen, kidneys and digestive system, uplift yang. Systemic Formulas \ Dragon Rising Chinese 5 Elements Products</t>
  </si>
  <si>
    <t>750 FIRE SEDATE | Pacifies the spirit, relieves stress of heart, kidneys &amp; nervous system, breakdowns cardio-renal interaction. Systemic Formulas \ Dragon Rising Chinese 5 Elements Products</t>
  </si>
  <si>
    <t>755 FIRE TONIFY | Supports the heart, strengthens blood circulation, supports the heat qi, warms &amp; frees heart yang. Systemic Formulas \ Dragon Rising Chinese 5 Elements Products</t>
  </si>
  <si>
    <t>760 METAL SEDATE | Ventilates the lungs, peaceful breathing, clears &amp; calms throat &amp; respiratory functions. Systemic Formulas \ Dragon Rising Chinese 5 Elements Products</t>
  </si>
  <si>
    <t>765 METAL TONIFY | Supports the weak and thin, strengthens lungs, spleen &amp; throat, enrich yin and moisten the lungs. Systemic Formulas \ Dragon Rising Chinese 5 Elements Products</t>
  </si>
  <si>
    <t>770 WATER SEDATE | Removes dampness, relieves kidney, spleen &amp; digestive system stress, warms the kidneys. Systemic Formulas \ Dragon Rising Chinese 5 Elements Products</t>
  </si>
  <si>
    <t>775 WATER TONIFY | Strengthens bones, supports kidneys, spleen, digestive system, and connective tissue. Systemic Formulas \ Dragon Rising Chinese 5 Elements Products</t>
  </si>
  <si>
    <t>780 WOOD SEDATE | Mediates harmony, calms liver, blood, spleen &amp; digestion, cools the blood, sedatea liver yang. Systemic Formulas \ Dragon Rising Chinese 5 Elements Products</t>
  </si>
  <si>
    <t>785 WOOD TONIFY | Tonifies blood, improves resistance to allergies, supports liver, enrich kidney yin, subdue yang. Systemic Formulas \ Dragon Rising Chinese 5 Elements Products</t>
  </si>
  <si>
    <t>NELSON INTESTINAL AND DIGESTION REMEDY | Ayurvedic</t>
  </si>
  <si>
    <t>NELSON KIDNEY REMEDY | Ayurvedic</t>
  </si>
  <si>
    <t>NELSON LIVER REMEDY | Ayurvedic</t>
  </si>
  <si>
    <t>NELSON SKIN REMEDY | Ayurvedic</t>
  </si>
  <si>
    <t>NELSON LUNG REMEDY | Ayurvedic</t>
  </si>
  <si>
    <t>NELSON FEMALE REMEDY | Ayurvedic</t>
  </si>
  <si>
    <t>NELSON MALE REMEDY | Ayurvedic</t>
  </si>
  <si>
    <t>NELSON HEART &amp; CARDIOVASCULAR REMEDY | Ayurvedic</t>
  </si>
  <si>
    <t>ZARGANICK | Effect of the emotional release of completion of a long hard project, completion satisfaction, this imponderable homeopathic reacts from excess or supression.</t>
  </si>
  <si>
    <t>CLEARFIL SE BOND | Composite self etching-bond. Dental isode</t>
  </si>
  <si>
    <t>NELSON OXYGEN STIMULATOR | Ayurvedic formula for stimulating oxygen, for memory, sports, and all disease, pangamic acid B15, methyl donor important for oxygenation.</t>
  </si>
  <si>
    <t>NELSON STEM CELL STIMULATOR | To renew the stem cell manufacture of adults for aging reversal.</t>
  </si>
  <si>
    <t>NARAYANI 61 Acne 200C: Homeo mixture for skin with or without pus formation ~ @</t>
  </si>
  <si>
    <t>NARAYANI 62 Allergy B. 200C: Homeo mixture for allergic conditions of skin, nasal mucous membraines, and chest,~ allergy, autoimmune, hgdbs1</t>
  </si>
  <si>
    <t>NARAYANI 63 Back up (booster) 30c: Homeo mixture for blood, immune system, glands, bones, ~</t>
  </si>
  <si>
    <t>NARAYANI 64 Bad Temper mix 200C:  Homeo mixture works on liver and emotions, ~ anger, frustration, antagonism,</t>
  </si>
  <si>
    <t>NARAYANI 65 Bedwetting 30c: Homeo mixture for bladder and kidneys for incontinence, enuresis, ~</t>
  </si>
  <si>
    <t>NARAYANI 66 Bilharzia 1M:  Homeo mixture for kidney, liver, bowel conditions affected by schistosoma parasite (fluke)*~ digestion</t>
  </si>
  <si>
    <t>NARAYANI 67 Calcium Mix 30C:  Homeo mixture for use on any thype of calcium deficiency, ~ check magnesium</t>
  </si>
  <si>
    <t>NARAYANI 68 CATARACT COMPOUND,  50M, homeo mixture can be used for 3 months, if no improvement consider surgery, ~ eye</t>
  </si>
  <si>
    <t>NARAYANI 69 CB 8 200C: Homeo mixture for nervous and emotional types~ anxiety, depression</t>
  </si>
  <si>
    <t>NARAYANI 70 CB9 200C:  Homeo mixture for long term treatment for weak and chesty types,  ~lung, respiratory,</t>
  </si>
  <si>
    <t>NARAYANI 71 CCA 30C: Homeo mixture for chest, cough, asthma~ lung, respiratory</t>
  </si>
  <si>
    <t>NARAYANI 72 Cleansing Mix  6C:  Homeo mixture for detoxifying the body of allopathic drugs, drugs, chemicals, insecticides, nicotine, ~</t>
  </si>
  <si>
    <t>NARAYANI 73 Croup Mix 30C:  Homeo mixture works also on chest and bronchi~ lung, hgdbs1</t>
  </si>
  <si>
    <t>NARAYANI 74 DB Mix 6x: Homeo mixture for diabetes and pancreas problems, ~ blood sugar</t>
  </si>
  <si>
    <t>NARAYANI 75 Debility 200C:  Homeo mixture for the blood and adrenals, ~ stress, anemia,</t>
  </si>
  <si>
    <t>NARAYANI 76 Dyspnoea 30c   lung] Homeo mixture for chest and lungs, shortness of breath, ~ hgdbs1</t>
  </si>
  <si>
    <t>NARAYANI 77 Ear nerve mix 200x: Homeo mixture for hearing losss as a result of an emotional trauma~ hgd, shock, suspect bad news or verbal abuse, etc.</t>
  </si>
  <si>
    <t>NARAYANI 78 Epilepsy B 30c: Homeo mix for siezures,blackouts,dizzy spells,also use or alternate w/ Narayani 50 Epilepsy matrix no. 4093~ search intestinal parasites, worms,gaba, serotonin, tryptophan</t>
  </si>
  <si>
    <t>NARAYANI 79 Flu Pack 10 M  # ] Homeo mixture for all flu like symptoms and also as a prophylactic for the flu, preventative, ~</t>
  </si>
  <si>
    <t>NARAYANI 80 Gastro Mix 200C:  bowel, colon, intestine  ] homeo mixture for gastric flu mix #~</t>
  </si>
  <si>
    <t>NARAYANI 81 Glandular Fever Mix 50m:</t>
  </si>
  <si>
    <t>NARAYANI 82 Gout Mix 30c: Homeo mixture for uric acid and kidneys, joint pains, ~</t>
  </si>
  <si>
    <t>NARAYANI 83 Grief Mix CM: Homeo mixture for shock, emotionk, grief over loss, ~ hgd</t>
  </si>
  <si>
    <t>NARAYANI V84 Hair Tonic 6x; Homeo mixture for thinning hair, use over a long period of time, ~</t>
  </si>
  <si>
    <t>NARAYANI 85 Headache-Blood Pressure 1M:  Homeo mixture for headaches with blood pressure and circulation problems~ cardiovascular, circulation,</t>
  </si>
  <si>
    <t>NARAYANI 86 Immunity cm: Homeo mixture for use in any immune deficient illness ~</t>
  </si>
  <si>
    <t>NARAYANI 87 Measles Mix 50m: Homeo mixture , use along with a dose or 2 of the nosode morbillinum matrix item 1995~</t>
  </si>
  <si>
    <t>NARAYANI 88 Meniere's Mix 50m: Homeo mixture for middle ear imbalances ~ hearing, balance</t>
  </si>
  <si>
    <t>NARAYANI 89Mouth and Gums Mix 30c: Homeo mixture works on all mucous membranes of mouth gums and palate, oral~</t>
  </si>
  <si>
    <t>NARAYANI 90 Nutrition 50m: Homeo mixture for toning up entire body~</t>
  </si>
  <si>
    <t>NARAYANI 91 Paramedic Rescue 50m: Homeo mixture that's a combination of rescue matrix item 7263, shock matrix item 4063, and injury 8230 formulas~ hgd</t>
  </si>
  <si>
    <t>NARAYANI 92 Post Nasal Drip 30c: Homeo mixture works on sinus and nasal mucous membranes ~ nose, hgdbs1</t>
  </si>
  <si>
    <t>NARAYANI 93 Prostate Mix 30c: Homeo mixture for all prostate problems, in case of cancer add Narayani Viscum Album Male matrix item 7275~onco,  masculine</t>
  </si>
  <si>
    <t>NARAYANI 94 Pterigeum Mix 50m: Homeo mixture for all abnormal growths on the eyes ~</t>
  </si>
  <si>
    <t>NARAYANI 95 Rescue Plus cm: Homeo mixture for psychological and emotional conditions ~ hgd, emotional trauma,</t>
  </si>
  <si>
    <t>NARAYANI 96 Scar Tissue 6x/1x: : Homeo mixture for dissolving scar tissue, keloids ~</t>
  </si>
  <si>
    <t>NARAYANI 97 Sciatica Mix 10m: Homeo mixture for low back pains down thighs to feet~ nerves, spine, joints</t>
  </si>
  <si>
    <t>NARAYANI 98 Shingles 200C:  Homeo mixture for herpes zoster, ~ can be liberated by zapping ameoba, be careful and always follow amoeba zaps with herpes zaps,</t>
  </si>
  <si>
    <t>NARAYANI 99 Sinus 1x/6x: Homeo mixture for all nasal sinuses, ~ hgdbs1</t>
  </si>
  <si>
    <t>NARAYANI 100 Skin F 30c: Homeo mixture works on blisters and eczema of hands and feet ~ psoriasis</t>
  </si>
  <si>
    <t>NARAYANI 101 Skin H 30c: Homeo mixture works on dry skin conditions ~</t>
  </si>
  <si>
    <t>NARAYANI 102 Skin Itch 30c: Homeo mixture for itching anywhere in the body, ~</t>
  </si>
  <si>
    <t>NARAYANI 103 Stings and Bites 10m: Homeo mixture for all insect and animal bites ~</t>
  </si>
  <si>
    <t>NARAYANI 104 TOPS 50m: Homeo mixture for helping memory and brain fatigue ~ hgdie</t>
  </si>
  <si>
    <t>NARAYANI 105 Viscum Album Compound 12x: Homeo mixture used on cancers, malignancies and extremely chronic conditions ~ onco</t>
  </si>
  <si>
    <t>NARAYANI 106 Viscum Album Compound female. 8x: Homeo mixture used for most malignancies except respiratory and skin ~   onco</t>
  </si>
  <si>
    <t>NARAYANI 107 Viscum Album Compound male 12x: Homeo mixture used for most malignancies except respiratory and skin ~   onco</t>
  </si>
  <si>
    <t>NARAYANI 108 Viscum Album Compound M/F 12X/8X: Homeo mixture for most malignancies ~ onco</t>
  </si>
  <si>
    <t>NARAYANI 109 Vision 50m: Homeo mixture for all eye conditions and circulation in the eyes ~</t>
  </si>
  <si>
    <t>NARAYANI 110 Essiac 3X-10MM: Homeo chord used in most malignancies and immune boost ~ onco</t>
  </si>
  <si>
    <t>NARAYANI 111 Portal Clearance 3x: Homeo mixture used to clear portal vein to lower extremeties ~ liver</t>
  </si>
  <si>
    <t>NARAYANI 112 S.O.S. 3x: Homeo mixture for septicemia, works at all levels physical, mental and emotional ~ blood</t>
  </si>
  <si>
    <t>NARAYANI 113 Inflammation 30c: Homeo mixture for acute inflammation ~ pain, allergy</t>
  </si>
  <si>
    <t>NARAYANI 114 Elimination 6x: Homeo mixture in a double strength, drawing rememdy for pulling out pus type infections~</t>
  </si>
  <si>
    <t>NARAYANI 115 Venereal Mix 200C:  Homeo mixture for use on all STD's, sexually tranmitted diseases~ don't rule out miasms,</t>
  </si>
  <si>
    <t>NARAYANI 116 Malaria extra Strength 200C:  Homeo mixture also used once weekly as prophylactic preventative ~protozoa</t>
  </si>
  <si>
    <t>NARAYANI 117 Anti Smoking 30C:  Homeo mixture used to help quit smoking, tobacco, nicotine, chemicals, sugar, smoking ~ addiction</t>
  </si>
  <si>
    <t>NARAYANI SPECIAL 1 Remove superimposition 200C:  Homeo mixture to help disspell 2nd brain engram, possessions, disconnected 'parts' of ourselves~ hgdso hgdsr</t>
  </si>
  <si>
    <t>NARAYANI SPECIAL 2 Divine protection 10m: Homeo mixture that creates protection on all levels, including traveling and x-ray~hgdsr hgdc</t>
  </si>
  <si>
    <t>NARAYANI SPECIAL 3 Soul Cleansing 10m: Homeo mixture that helps to remove negative behavior from deepest core level ~  hgdse hgdsr hgdc</t>
  </si>
  <si>
    <t>NARAYANI SPECIAL 4 Stabilizing 50m: Homeo mixture that helps to transform and rejuvenate, assists positive shifts ~ hgdse hgdsr hgdc</t>
  </si>
  <si>
    <t>NARAYANI SPECIAL 5 Peace and Love alignment 50m: Homeo mixture helps flow of love and tranquility, hgdc  hgdse  hgd5 hgdsr</t>
  </si>
  <si>
    <t>NARAYANI SPECIAL 6 Stress 200C:  Homeo mixture helps underlying emotions and yin yang balance, ~ hgdse</t>
  </si>
  <si>
    <t>NARAYANI SPECIAL 7 Meditation 50m: Homeo mixture to assist achieving deeper meditation levels, ~ hgdse  hgdie</t>
  </si>
  <si>
    <t>NARAYANI SPECIAL 8 insomnia 200C:  Homeo mixture for insomnia, sleeplessness, ~</t>
  </si>
  <si>
    <t>NARAYANI SPECIAL 9 Lack of Confidence 50m:  Homeo mixture for building confidence,~  hgd</t>
  </si>
  <si>
    <t>NARAYANI SPECIAL 10 Spiritual Upliftment 1M: Homeo mixture for ascension ~ hgdse</t>
  </si>
  <si>
    <t>NARAYANI SPECIAL 11 Blood Pressure 200C:  Homeo mixture for stabilizing blood pressure ~ circulation, cardiovascular</t>
  </si>
  <si>
    <t>NARAYANI SPECIAL 12 Brain and Paralysis 50m: Homeo mixture, ~ nerve, control (search perfectionism and "3 P's: perfectionism leads to procrastination which leads to paralysis")</t>
  </si>
  <si>
    <t>NARAYANI SPECIAL 13 Cancer 3x: Homeo mixture for all levels of cancer ~ onco</t>
  </si>
  <si>
    <t>NARAYANI SPECIAL 14 Chemical poisons 200C:  Homeo mixture for all insectiides, pesticides, chemicals, poisons, ~ these chemicals can interfere with estrogen balance, affect mood, increase weight</t>
  </si>
  <si>
    <t>NARAYANI SPECIAL 15 Circulation 3x: Homeo mixture for all circulation problems ~ cardiovascular, vein, artery, heart</t>
  </si>
  <si>
    <t>NARAYANI SPECIAL 16 Cleansing Mix 30C:  Homeo mxiture , a very strong mixture to pull out toxins, use carefully, detox, ~</t>
  </si>
  <si>
    <t>NARAYANI SPECIAL 17 Diabetes 30C:  Homeo mixture used very carefully asithis lowers blood sugars rapidly, have patient or client monitor blood sugar closely~ pancreas, diabetes</t>
  </si>
  <si>
    <t>NARAYANI SPECIAL 18 Digestion 30C:  Homeo mixture used for all digestion difficulties, ~ hgdbs3</t>
  </si>
  <si>
    <t>NARAYANI SPECIAL 19 Ears 30C:  Homeo mixture for all ear problems~ hearing,</t>
  </si>
  <si>
    <t>NARAYANI SPECIAL 20 Eyes 30C:  Homeo mixture for all eye problems ~ vision</t>
  </si>
  <si>
    <t>ADHS | Adrenal support. BIOTICS E.N.B.</t>
  </si>
  <si>
    <t>A.D.P. | Oregano oil, to fight bacteria, fungi and parasites. BIOTICS E.N.B. @ ^ * ]</t>
  </si>
  <si>
    <t>AMINO SPORT | Complex of 24 amino acids. BIOTICS E.N.B.</t>
  </si>
  <si>
    <t>ARGIZYME | Support for liver and kidneys during detoxification. BIOTICS E.N.B.</t>
  </si>
  <si>
    <t>B6 PHOSPHATE | Coenzymatic form of vitamin B6. BIOTICS E.N.B.</t>
  </si>
  <si>
    <t>B12 2000 MCG | Vitamin B12 in lozenges. BIOTICS E.N.B.</t>
  </si>
  <si>
    <t>BETA CAROTENE | Precursor of vitamin A, important antioxidant. BIOTICS E.N.B.</t>
  </si>
  <si>
    <t>BETA PLUS | Gallbladder support in case of insufficient bile production. BIOTICS E.N.B.</t>
  </si>
  <si>
    <t>BETA TCP | Gallbladder support in case of too viscous bile. BIOTICS E.N.B.</t>
  </si>
  <si>
    <t>BIO 3 BG | B complex with high dose of vitamin B1. BIOTICS E.N.B.</t>
  </si>
  <si>
    <t>BIO 6 PLUS | Three digestive enzymes for better digestion (amylase, lipase, protease). BIOTICS E.N.B.</t>
  </si>
  <si>
    <t>BIO AE MULSION | Liquid emulsion of vitamine A and E. BIOTICS E.N.B.</t>
  </si>
  <si>
    <t>BIO B 100 | B complex with active forms of vitamin B1, B2 and B6. BIOTICS E.N.B.</t>
  </si>
  <si>
    <t>BIO B COMPLEX | High dose B complex. BIOTICS E.N.B.</t>
  </si>
  <si>
    <t>BIO B+C | Complex B with adjunction of vitamine C, glandulai, liver, hepatic, pancreatic lipase, lysine. BIOTICS E.N.B. ]</t>
  </si>
  <si>
    <t>BIO C PLUS 500 MG | Vitamin C (500 mg), mixed ascorbates and citrus lemon bioflavonoids, non-acidic. BIOTICS E.N.B.</t>
  </si>
  <si>
    <t>BIO C PLUS 1000 MG | Vitamin C (1000 mg), ascorbates and citrus lemon bioflavonoids, non-acidic. BIOTICS E.N.B.</t>
  </si>
  <si>
    <t>BIO CARDIOZYME FORTE | Support for cardiac function. BIOTICS E.N.B.</t>
  </si>
  <si>
    <t>BIO CMP (CA-MG-K) | Complex of three minerals for muscular and menstrual cramps. BIOTICS E.N.B.</t>
  </si>
  <si>
    <t>BIO D MULSION (VITAMIN D) | Natural emulsified form of liquid vitamin D. BIOTICS E.N.B.</t>
  </si>
  <si>
    <t>BIO E MULSION FORTE | Vitamin E in a liquid, emulsified form. BIOTICS E.N.B.</t>
  </si>
  <si>
    <t>BIO GLYCOSIME FORTE | Board-spectrum glycemic product. BIOTICS E.N.B.</t>
  </si>
  <si>
    <t>BIO IMMUNOZYME FORTE | Support for the immune function. BIOTICS E.N.B.</t>
  </si>
  <si>
    <t>BIO MULTI PLUS | Multiple vitamin and mineral formula. BIOTICS E.N.B.</t>
  </si>
  <si>
    <t>BIO MULTI PL.FE/CU VRIJ | Multiple vitamin and mineral formula without iron and copper. BIOTICS E.N.B.</t>
  </si>
  <si>
    <t>BIOPROTECT | Antioxidant support. BIOTICS E.N.B.</t>
  </si>
  <si>
    <t>BIO SOY FLAVONES | Soy isoflavone supplement for menopausal symptoms. BIOTICS E.N.B.</t>
  </si>
  <si>
    <t>BIOCTASOL FORTE | Octacosanol for increased oxygen utilization by muscle and nerve tissues. BIOTICS E.N.B.</t>
  </si>
  <si>
    <t>BIO ACIDOPHILIUS FOS | Lactobacilus acidophilus (DDS-1 strand), for support of bowel (colon, intestine)  flora. BIOTICS E.N.B.  ]</t>
  </si>
  <si>
    <t>BLACK CURR.SEED OIL | Source of gamma linolenic acid, 40 mg per serving. BIOTICS E.N.B.</t>
  </si>
  <si>
    <t>BROMELAIN PLUS | Lactose-free bromelain for use with inflammation and infant digestive problems. BIOTICS E.N.B.</t>
  </si>
  <si>
    <t>CAPRICIN | Caprilyc acid prevents proliferation of candida and other years, fungal overgrowth. BIOTICS E.N.B.  ^  ]</t>
  </si>
  <si>
    <t>CA ZYME | Calcium citrate for when the use of magnesium along with calcium is contra-indicated. BIOTICS E.N.B.</t>
  </si>
  <si>
    <t>CA/MG ZYME | Calcium citrate with magnesium aspartate at a ratio 5 parts Ca to 1 part magnesium. BIOTICS E.N.B.</t>
  </si>
  <si>
    <t>CA/MG PLUS | Calcium, magnesium and porcine parathyroid tissue. BIOTICS E.N.B.</t>
  </si>
  <si>
    <t>CHLOROCAPS | Source of chlorophyll and vitamin K. BIOTICS E.N.B.</t>
  </si>
  <si>
    <t xml:space="preserve">CHONDRO PLUS | Chondroitin sulfates, manganese and vitamin B12 for ligament, disc and cartilage. BIOTICS E.N.B.	</t>
  </si>
  <si>
    <t>CHONDROITINE SULPHATE | Purified chondroitin sulfates for ligament, disc and cartilage support. BIOTICS E.N.B.  ]~BTO: avoid synthetic forms.</t>
  </si>
  <si>
    <t>CHROME PICOLINATE | Chrominum picolinate for weight loss programs, body building, blood sugar. BIOTICS E.N.B.</t>
  </si>
  <si>
    <t>COLON PLUS | Different herbal fibres to help normalize bowel (intestine) flora and function. BIOTICS E.N.B.  ]</t>
  </si>
  <si>
    <t>COQ ZYME FORTE 10MG | Emulsified CoEnzyme Q10 (10mg) (ubiquinone), for increased oxygen delivery. BIOTICS E.N.B.  ]</t>
  </si>
  <si>
    <t>COQ ZYME 30-30MG | Emulsified coenzyme Q10 (30mg) (ubiquinone) for increased oxygen delivery. BIOTICS E.N.B.  ]</t>
  </si>
  <si>
    <t>CR ZYME GTF SANS LEVURE | Chromium (GTF) from vegetable culture. BIOTICS E.N.B.</t>
  </si>
  <si>
    <t>CU ZYME | Copper (gluconate, aspartate) in a vegetable culture base. BIOTICS E.N.B.</t>
  </si>
  <si>
    <t>CYTOZYME AD | Neonatal bovine adrenal. BIOTICS E.N.B.</t>
  </si>
  <si>
    <t>CYTOZYME B | Neonatal bovine brain with the pineal, pituitary and hypothalamus with the brain tissue. BIOTICS E.N.B.</t>
  </si>
  <si>
    <t>CYTOZYME F | Broad-spectrum support for female glandular functions in one tablet. BIOTICS E.N.B.</t>
  </si>
  <si>
    <t>CYTOZYME H | Neonatal bovine heart. BIOTICS E.N.B.</t>
  </si>
  <si>
    <t>CYTOZYME KD | Neonatal bovine kidney. BIOTICS E.N.B.</t>
  </si>
  <si>
    <t>CYTOZYME LV | Toxin-free neonatal bovine liver. BIOTICS E.N.B.</t>
  </si>
  <si>
    <t>CYTOZYME M | Broad-spectrum support for male glandular functions in one tablet. BIOTICS E.N.B.</t>
  </si>
  <si>
    <t>CYTOZYME O | Raw adult porcine ovarian tissue. BIOTICS E.N.B.</t>
  </si>
  <si>
    <t>CYTOZYME ORCHIC | Raw adult bovine orchic tissue. BIOTICS E.N.B.</t>
  </si>
  <si>
    <t>CYTIZYME PAN | Neonatal bovine pancreas. BIOTICS E.N.B.</t>
  </si>
  <si>
    <t>CYTOZYME PT/HPT | Neonatal bovine pituitary and hypothalamus. BIOTICS E.N.B.</t>
  </si>
  <si>
    <t>CYTOZYME SP | Neonatal bovine spleen. BIOTICS E.N.B.</t>
  </si>
  <si>
    <t>CYTOZYME THY | Neonatal bovine thymus. BIOTICS E.N.B.</t>
  </si>
  <si>
    <t>CYTOZYME TRACHEA | Concentrated neonatal bovine trachea for arthritic conditions and free radical. BIOTICS E.N.B.~onco</t>
  </si>
  <si>
    <t>DISMUZYME PLUS 5000 | Three enzymes (SOD, glutathion peroxydase, catalase). BIOTICS E.N.B.</t>
  </si>
  <si>
    <t>EMULSION 200 I.U. | Vitamin E emulsion in capsules. BIOTICS E.N.B.</t>
  </si>
  <si>
    <t>EQUI FEM | Source of vitamins, minerals and glandular components to support female endocrine. BIOTICS E.N.B.</t>
  </si>
  <si>
    <t>FE ZYME | Source of iron, copper , zinc and vitamin B12 in a base of ascorbic acid to facilitate. BIOTICS E.N.B.</t>
  </si>
  <si>
    <t>FOLIC ACID | 800 mcg of folic acid with vitamin B12. BIOTICS E.N.B.</t>
  </si>
  <si>
    <t>GAMMANOL FORTE | Gamma-oryzanol to increase lean muscle mass or prevent muscle soreness. BIOTICS E.N.B.</t>
  </si>
  <si>
    <t>GARLIC PLUS | Garlic concentrate in a base of vitamin C and chlorophyll to lower cholesterol + immune. BIOTICS E.N.B.</t>
  </si>
  <si>
    <t>GASTRAZYME | Source of vitamin U and other nutrients to resolve gastric inflammation and ulcers. BIOTICS E.N.B.</t>
  </si>
  <si>
    <t>GINGKO 24% | Gingko Biloba 24% for vascular insufficiency, poor memory and free radical problems. BIOTICS E.N.B. ~ hgdie, neutral for all b. types</t>
  </si>
  <si>
    <t>GLUCOBALANCE | Vitamin and mineral combination for insulin dependant + non-insulin diabetes. BIOTICS E.N.B.</t>
  </si>
  <si>
    <t>GLUCO-SYN-AMINE | Combination of niacin, vitamin B6, pantothenic acid, manganese, glucosamine, MSM and silica for joints. BIOTICS E.N.B.</t>
  </si>
  <si>
    <t>GSH-PLUS | Glutathion with glycine and cysteine. BIOTICS E.N.B.</t>
  </si>
  <si>
    <t>GTA | Porcine thyroid tissue without thyroxin for primary thyroid hypofunction. BIOTICS E.N.B.</t>
  </si>
  <si>
    <t>HCL PLUS | Source of betaine hydrochloride, glutamic acid, ammonium chloride, pepsin and vitamin B6. BIOTICS E.N.B.</t>
  </si>
  <si>
    <t>HISTOPLEX | Mixture of herbs, boron and dimethyl-glycine, this product provides broad-spectrum antihistamine properties. BIOTICS E.N.B.</t>
  </si>
  <si>
    <t>HYDROZYME | Same as HCL PLUS but with additional pancreatin.Use it with gastro-intestinal problems. BIOTICS E.N.B.</t>
  </si>
  <si>
    <t>IMMUNO gG | Bovine colostrum with 240 mg of immunoglobulin G. BIOTICS E.N.B.</t>
  </si>
  <si>
    <t>INOSITOL | Inositol from rice (gluten free). BIOTICS E.N.B.</t>
  </si>
  <si>
    <t>INTENZYME FORTE | Source of animal and plant enzymes (high in trypsin and chymotrypsin). BIOTICS E.N.B.</t>
  </si>
  <si>
    <t>IPS | Intestinal permeability support, to stimulate growth, detoxification and repair of the intestinal mucosa. BIOTICS E.N.B.</t>
  </si>
  <si>
    <t>K ZYME | Organically derived potassium and potassium gluconate. BIOTICS E.N.B.</t>
  </si>
  <si>
    <t>L- ARGININE | L-arginine (700 mg per tablet). BIOTICS E.N.B.</t>
  </si>
  <si>
    <t>L-CARNITINE | L-carnitine (300 mg) enhances energy production in the cells. BIOTICS E.N.B. ~ BTO: neutral for vegetarians only.</t>
  </si>
  <si>
    <t>L-GLUTAMINE | L-glutamine (500 mg), use it with alcoholism, sugar cravings, impotence, fatigue and gastric inflammation. BIOTICS E.N.B. ~ addiction, BTA: avoid if produces irritability.</t>
  </si>
  <si>
    <t>L-HISTIDINE | L-Histidine (600 mg), use it for rheumatoid arthritis, anemia, hypertension and to remove copper. BIOTICS E.N.B.</t>
  </si>
  <si>
    <t>L-LYSINE | L-Lysine (500 mg), use it for herpes and cold sores, tissue rapair and impaired calcium metabolism. BIOTICS E.N.B.</t>
  </si>
  <si>
    <t>L-FENYLALALINE | L-Phenylalaline (600 mg), use it for depression and alcoholism. BIOTICS E.N.B.</t>
  </si>
  <si>
    <t>L-TYROSINE | L-Tyrosine (500 mg), use it with anxiety, depression, alcoholism and thyroid, adrenal or pituitary hypofunction. BIOTICS E.N.B.</t>
  </si>
  <si>
    <t>LACTOZYME | Lactic acid bacteria for restoration of bowel (colon, intestine) flora. BIOTICS E.N.B.  @  ]</t>
  </si>
  <si>
    <t>LIPIDPLEX | Fat blocker to complex (bind), ingested fats, magnesium combined with vegetable culture. BIOTICS E.N.B.</t>
  </si>
  <si>
    <t>LIVO GUARD | Ayurvedic herbs with milk thistle and trace minerals for liver problems. BIOTICS E.N.B.</t>
  </si>
  <si>
    <t>LI ZYME | Lithium in organic form from vegetable culture (50 mcg). BIOTICS E.N.B.</t>
  </si>
  <si>
    <t>LI ZYME FORTE | Lithium in organic form from vegetable culture (150 mcg). BIOTICS E.N.B.</t>
  </si>
  <si>
    <t>MACA | Peruvian Maca root and velvet deer antler for increased testosterone, libido and energy levels. BIOTICS E.N.B.</t>
  </si>
  <si>
    <t>MCS | Metabolic clearing support, supplement to balance Phase II detoxification pathways in the liver. BIOTICS E.N.B.</t>
  </si>
  <si>
    <t>MEDA-STIM | Support for the thyroid function. BIOTICS E.N.B.</t>
  </si>
  <si>
    <t>METHIONINE | Methionine, L-Lysine and L-Cysteine. BIOTICS E.N.B.</t>
  </si>
  <si>
    <t>MG ZYME | Source of organically combined magnesium  (100 mg). BIOTICS E.N.B.</t>
  </si>
  <si>
    <t>MN ZYME | Manganese (4 mg), use it with ligament, disc injury, for general immune support end cyclic fever. BIOTICS E.N.B.</t>
  </si>
  <si>
    <t>MN ZYME FORTE | Manganese (25 mg), use it with ligament, disc injury, for general immune support end cyclic fever. BIOTICS E.N.B.</t>
  </si>
  <si>
    <t>MO ZYME | Molybdenum (50 mcg) from vegetable culture. BIOTICS E.N.B.</t>
  </si>
  <si>
    <t>MULTI GLAND | Broad spectrum product containing both organ and glandular support. BIOTICS E.N.B.</t>
  </si>
  <si>
    <t>MULTI MINS | Multi mineral formula containing organically combined macro and micro minerals and hydrochloric acid. BIOTICS E.N.B.</t>
  </si>
  <si>
    <t>MULTI MINS FE/CU VRIJ | Multi mineral without iron and copper. BIOTICS E.N.B.</t>
  </si>
  <si>
    <t>NUCLEZYME FORTE | Source of RNA and DNA. Use this product with emaciation, senility, loss of memory and brain trauma. BIOTICS E.N.B.</t>
  </si>
  <si>
    <t>OPTIC PLUS | Ocular support product with porcine eye glandular + synergistic vitamins, minerals + herbs. BIOTICS E.N.B.</t>
  </si>
  <si>
    <t>ORGANIK 15 | Organically complexed methyl donors and acceptors, this product enhances. BIOTICS E.N.B.</t>
  </si>
  <si>
    <t>OSTEO B PLUS | Support for bone growth and repair. BIOTICS E.N.B.</t>
  </si>
  <si>
    <t>PALMETTO PLUS | Sabal, zinc and other synergists for prostate care. BIOTICS E.N.B.</t>
  </si>
  <si>
    <t>LIQUID IODINE | Liquid iodine (75 mcg potassium iodine per drop), for thyroid problems. BIOTICS E.N.B.</t>
  </si>
  <si>
    <t>P.M.T. | Organ glandular-free form of equi-fem. BIOTICS E.N.B.</t>
  </si>
  <si>
    <t>PNEUMAZYME | Neonatal bovine lung tissue and other factors known to support lung function. BIOTICS E.N.B.</t>
  </si>
  <si>
    <t>PORPHYRAZYME | Biologically active vegetable culture designed to remove heavy metals and atherosclerotic plaguing the system. BIOTICS E.N.B.</t>
  </si>
  <si>
    <t>RB ZYME | Rubidium (100 mg), use it with cognitive problems in the eldery, short-term memory loss. BIOTICS E.N.B.</t>
  </si>
  <si>
    <t>RENALS PLUS | Vitamins, minerals and herbs to support renal function and help with genital-urinary. BIOTICS E.N.B.</t>
  </si>
  <si>
    <t>SE ZYME | Organically bound selenium (25 mcg), for immune problems. BIOTICS E.N.B.</t>
  </si>
  <si>
    <t>SE ZYME FORTE | Organically bound selenium (100 mcg) for immune problems. BIOTICS E.N.B.</t>
  </si>
  <si>
    <t>SHIITAKE | Shiitake mushroom, as immune booster or with any free radical condition. BIOTICS E.N.B.~onco, but according to B. types, avoid for all b. types on a daily basis, healing if low allergy no.</t>
  </si>
  <si>
    <t>STAMINA CAPS | L-carnitine, CoQ10, bioctasol and high potency B complex to enhance physical. BIOTICS E.N.B.</t>
  </si>
  <si>
    <t>SUPER PHOSPHOZYME | Source of phosphoinositol, use it with reduced circulation + excessive Hcl. BIOTICS E.N.B.</t>
  </si>
  <si>
    <t>TAURINE | Taurine (500 mg), use it with cardiac dysfunction, gallbladder dysfunction, atherosclerosis. BIOTICS E.N.B.</t>
  </si>
  <si>
    <t>THYROTABS | Support for both thyroid and pituitary function. BIOTICS E.N.B.</t>
  </si>
  <si>
    <t>VHP | Combination of valerian, hops and passiflora, excellent herbal tranquilizer. BIOTICS E.N.B. ~ BTA: beneficial</t>
  </si>
  <si>
    <t>V ZYME | Naturally occurring vanadium from vegetable culture (20 mg). BIOTICS E.N.B.</t>
  </si>
  <si>
    <t>ZN ZYME | Organically combined zinc (15 mg), use it for immune deficiency, loss of taste and smell. BIOTICS E.N.B.</t>
  </si>
  <si>
    <t>ZN ZYME FORTE | Organically combined zinc (25 mg), use it for immune deficiency, loss of taste. BIOTICS E.N.B.</t>
  </si>
  <si>
    <t>GAMOCTAPRO | High quality isolated soy protein, contains branch chain amino acids, lecithin, gamma-oryzanol, octacosanol and bromelain. BIOTICS E.N.B.</t>
  </si>
  <si>
    <t>IAG | Larch arabinogalactans for optimizing immune function and for increasing natural killer cell levels. BIOTICS E.N.B.~ polysaccharide,supports digestion, beneficial gut flora, absorption,prebiotic</t>
  </si>
  <si>
    <t>BIO CARDIO PAK | Long-term support for the cardiovascular function. BIOTICS E.N.B.</t>
  </si>
  <si>
    <t>BIO MUSCULOSKELETAL PAK | Broad spectrum multi to support musculo skeletal function. BIOTICS E.N.B.</t>
  </si>
  <si>
    <t>BIO PERFORMANCE PAK | General support for athletes and people involved in rigorous activity. BIOTICS E.N.B.</t>
  </si>
  <si>
    <t>BIOMEGA 3 | Natural marine lipid concentrate (1000 mg), providing a natural source of EPA and DHA. BIOTICS E.N.B.</t>
  </si>
  <si>
    <t>FLAX SEED OIL | Certified organically grown cold pressed flax seed oil (1000 mg per capsule). BIOTICS E.N.B.~ BTO: beneficial, BTA: beneficial</t>
  </si>
  <si>
    <t>NUTRICLEAR | Biologically active, hypoallergenic clearing formula designed to detox glandular tract. BIOTICS E.N.B.</t>
  </si>
  <si>
    <t>PHOSPHATIDYLCHOLINE | Phospatydil choline and phospatydil inositol. BIOTICS E.N.B.</t>
  </si>
  <si>
    <t>MULTI PLUS LIQUIDE | Liquid multi-vitamin. BIOTICS E.N.B.</t>
  </si>
  <si>
    <t>NERVE GROWTH FACTOR 1 | Hormone that stimulates rebuilding of nerves. NEW VISTAS OF HUNGARY</t>
  </si>
  <si>
    <t>NERVE GROWTH FACTOR 2 | Hormone that stimulates rebuilding of nerves. NEW VISTAS OF HUNGARY</t>
  </si>
  <si>
    <t>NERVE GROWTH FACTOR 3 | Hormone that stimulates rebuilding of nerves. NEW VISTAS OF HUNGARY</t>
  </si>
  <si>
    <t>NERVE GROWTH FACTOR 4 | Hormone that stimulates rebuilding of nerves. NEW VISTAS OF HUNGARY</t>
  </si>
  <si>
    <t>AC-Q | For opening channels &amp; promoting circulation, wind-damp, lower body injuries, fibromyalgia, arthritis. Health Concerns</t>
  </si>
  <si>
    <t>ADRENOSEN | Tonifies qi &amp; yang, restores energy, well-being, mental acuity, supports adrenal, pituitary &amp; thyroid. Health Concerns</t>
  </si>
  <si>
    <t>AKEBIA MOIST HEAT | Clears toxins in the lower burner, for damp heat with heart yin deficiency, urinary infections. Health Concerns</t>
  </si>
  <si>
    <t>AQUILARIA 22 | For relieving congestion at the center, chronic intestinal infestations &amp; constipation. Health Concerns</t>
  </si>
  <si>
    <t>ARTESTATIN | For promoting digestion &amp; relieving congestion at the center, acute intestinal infestations. Health Concerns</t>
  </si>
  <si>
    <t>ASPIRATION | Relieves depression &amp; irritability due to frustration &amp; pent-up emotions, constipation, epigastric pain. Health Concerns</t>
  </si>
  <si>
    <t>ASTRA 8 | Tonifies qi, energy enhancement, night sweats, adrenal deficiency, muscle aches, inability to concentrate. Health Concerns</t>
  </si>
  <si>
    <t>ASTRA 18 DIET | Promotes digestion &amp; relieves congestion and bloating, disperses stagnant qi &amp; phlegm, obesity. Health Concerns</t>
  </si>
  <si>
    <t>ASTRA C | Strengthens wei qi, for exogenous wind invasion &amp; wind cold, prevents &amp; fights colds, burns, allergies. Health Concerns</t>
  </si>
  <si>
    <t>ASTRA DIET TEA | Tonifies &amp; circulates qi, regulates stomach &amp; spleen, reduces appetite, promotes weight loss. Health Concerns</t>
  </si>
  <si>
    <t>ASTRA ESSENCE | Tonifies qi, yang, essence, blood &amp; yin, tonifies immune system, balances blood glucose. Health Concerns</t>
  </si>
  <si>
    <t>ASTRA GARLIC | Tonifies qi &amp; blood, for opening channels &amp; circulation, atherosclerosis,kills parasites.Health Concerns* ]~ BTO: beneficial, BTA: beneficial, BTB: beneficial, BT-AB: beneficial for all</t>
  </si>
  <si>
    <t>ASTRA ISATIS | For exogenous wind invasion, chronic viral infection, chronic fatigue, agitation, herpes, HIV, liver, hepatitis. Health Concerns   # ]</t>
  </si>
  <si>
    <t>BACKBONE | For kidney yang deficiency, low back pain, impotence, premature ejaculation, impairment of hearing or sight  (eye). Health Concerns  ]</t>
  </si>
  <si>
    <t>BOV CART (Bovine Cartilage) | For joint pain &amp; inflammation, wound healing, spondylitis, degenerated disks, TMJ. Health Concerns  $  ]</t>
  </si>
  <si>
    <t>BUPLEURUM ENTANGLED QI | For stagnation of liver qi, clears heat and toxins, resolves phlegm (lung), breast lumps, depression. Health Concerns  ]</t>
  </si>
  <si>
    <t>CALM SPIRIT | For calming shen (spirit), damp heat with heart yin deficiency, stress, anger, anxiety, depression. Health Concerns</t>
  </si>
  <si>
    <t>CHANNEL FLOW | For opening channels/circulation, menstrual, abdominal &amp; chronic pain due to blood stagnation. Health Concerns</t>
  </si>
  <si>
    <t>CHYZYME (With digestive enzymes) | Resolves Spleen dampness, helps food assimilation, reduces bloating. Health Concerns</t>
  </si>
  <si>
    <t>Cir-Q | For opening channels &amp; promoting circulation, cardiac, cerebral, epigastric &amp; abdominal blockages. Health Concerns</t>
  </si>
  <si>
    <t>CLEAR AIR | Makes lung qi descend, for cough, acute &amp; chronic bronchitis with phlegm, asthma, coughs, wheezing (lung). Health Concerns  ]</t>
  </si>
  <si>
    <t>CLEAR HEAT | Tonifies kidney essence, toxic heat, HIV, hepatitis, viruses, chronic fatigue syndrome, hot pain. Health Concerns # ]</t>
  </si>
  <si>
    <t>CLEAR PHLEGM | Clears heat in gallbladder, for phlegm, profuse sputum, emphysema (lung), hyperactivity, ADD. Health Concerns ]</t>
  </si>
  <si>
    <t>CLEARING | For damp heat with heart yin deficiency, chronic vaginal irritation, chronic bladder infection, mouth sores. Health Concerns</t>
  </si>
  <si>
    <t>COLD AWAY | Clears wind heat and phlegm, cough, for colds &amp; flu (lung), tonsillitis, sore throat, fever and chest congestion. Health Concerns  ]</t>
  </si>
  <si>
    <t>COLOSTROPLEX (Bovine Colostrum) | Restores intestinal (bowel, colon, intestine) function immunity,food intolerance,anti-candida.Health Concerns^]</t>
  </si>
  <si>
    <t>COPTIS PURGE FIRE | For toxic heat, acute inflammations, sore throat, herpes outbreaks, liver fire, skin eruptions. Health Concerns</t>
  </si>
  <si>
    <t>CORDYCEPS PS | Tonifies kidney yang, lung yin, strengthens wei qi, strengthens resistance to disease &amp; immunity. Health Concerns</t>
  </si>
  <si>
    <t>CORDYSENG | Tonifies lung, spleen, stomach &amp; kidney, strengthens immune function, for fatigue &amp; post operation recovery. Health Concerns</t>
  </si>
  <si>
    <t>CORIOLUS PS | Dispels dampness &amp; phlegm, clears heat &amp; inflammation, anti tumor action activates killer T-cells. Health Concerns~ onco</t>
  </si>
  <si>
    <t>CRAMPBARK PLUS | For postpartum, post childbirth, post surgery, menstrual cramps, reduces spasm &amp; relieves pain. Health Concerns</t>
  </si>
  <si>
    <t>DRAIN DAMPNESS | Clears dampness and water stagnation, diuretic (kidney, bladder, urethra), diaphoretic (increase sweating), edema (dropsy), prostatic (prostate) hypertrophy. Health Concerns  ]~weight</t>
  </si>
  <si>
    <t>EASE 2 | For wind invasion, wind cold &amp; stagnation of liver qi, neck, back, shoulder &amp; gastrointestinal tension or pain. Health Concerns</t>
  </si>
  <si>
    <t>EASE PLUS | For liver qi stagnation, calms shen, insomnia, nervousness, withdrawal, migraines, acidity &amp; ulcer. Health Concerns</t>
  </si>
  <si>
    <t>ECLIPTEX | Tonifies kidney &amp; liver yin &amp; blood, protects liver from environmental &amp; pharmaceutical toxic damage. Health Concerns</t>
  </si>
  <si>
    <t>EIGHT TREASURES | Tonifies qi &amp; nourishes and moves the Blood, for fatigue, sallow complexion, irregular menses. Health Concerns~feminine</t>
  </si>
  <si>
    <t>ENHANCE | Tonifies qi, yang &amp; essence, nourishes blood &amp; yin, chronic viral infections, HIV, herpes, CFS/CFIDS. Health Concerns  # ]</t>
  </si>
  <si>
    <t>ESCAPE RESTRAINT | Circulates qi, blood, dries dampness, clears heat, acid reflux, ulcers &amp; gastritis, full abdomen. Health Concerns</t>
  </si>
  <si>
    <t>ESSENCE CHAMBER | Clears damp heat from lower burner, for benign prostatic hypertrophy with urinary dysfunction. Health Concerns</t>
  </si>
  <si>
    <t>FERTILE GARDEN | Replenishes kidney &amp; liver yin, for stagnation of liver qi, female infertility in 30s &amp; 40s. Health Concerns~feminine</t>
  </si>
  <si>
    <t>FLAVONEX | Tonifies qi, yang essence, blood &amp; yin, promotes circulation, for aging, cardiovascular degeneration. Health Concerns</t>
  </si>
  <si>
    <t>FORMULA H | Clears heat &amp; eliminates dampness, blood stagnation, bleeding or pain, hemorrhoids, rectal bleeding. Health Concerns</t>
  </si>
  <si>
    <t>FULL FORCE WITH ASTRAGALUS | Tonifies qi, improves energy &amp; endurance for high performance endeavors. Health Concerns</t>
  </si>
  <si>
    <t>GASTRODIA RELIEVE WIND | For liver yin deficiency, liver yang rising, internal wind, hypertension, tinnitus, tremors. Health Concerns</t>
  </si>
  <si>
    <t>GB-6 | Clears stagnant liver qi and damp heat from liver and gallbladder, colic (bowel, colon, intestine) or inflammation; prevents stones. Health Concerns  ]</t>
  </si>
  <si>
    <t>GENTLE SENNA | Clears excess heat, for promoting digestion &amp; relieving congestion at the center, acute constipation. Health Concerns ~ BTO: avoid, BTB: avoid, BT-AB: avoid</t>
  </si>
  <si>
    <t>GINSENG GECLO | Tonifies qi and yang, for chronic asthma, bronchitis with yellow/green phlegm &amp; wheezing (lung). Health Concerns  ] ~ BTA: beneficial, BTB: beneficial, BT-AB: beneficial</t>
  </si>
  <si>
    <t>GRIFFONEX 5-HTP | For depression, insomnia, headaches, fibromyalgia, PMS &amp; bulimia, reduces carbo cravings. Health Concerns</t>
  </si>
  <si>
    <t>HEAD-Q | For exogenous wind invasion, wind cold, opens circulation; for headache, TMJ, upper back stiffness. Health Concerns</t>
  </si>
  <si>
    <t>HEPATOPLEX 1 | Tonifies qi, kidney &amp; spleen and blood, lowers liver enzymes, for hepatitis, especially hepatitis C. Health Concerns  #  ]</t>
  </si>
  <si>
    <t>HEPATOPLEX 2 | Revitalizes blood &amp; circulation, clears damp heat, for chronic liver hepatitis infection with cirrhosis &amp; fibrosis. Health Concerns ]</t>
  </si>
  <si>
    <t>HEAVENLY WATER | For relieving congestion at the center &amp; stagnation of liver qi, PMS, abdominal bloating. Health Concerns</t>
  </si>
  <si>
    <t>ISATIS COOLING | For damp heat with heart yin deficiency, ulcerative colitis, Crohn's disease, leucorrhea, prostate inflammation. Health Concerns</t>
  </si>
  <si>
    <t>ISATIS GOLD | For exogenous wind invasion, wind heat, phlegm, bacterial &amp; viral infections, colds, flu, bronchitis (lung). Health Concerns @  # ]</t>
  </si>
  <si>
    <t>JIN QIAN CAO STONE | Vitalizes blood &amp; circulation, clears toxicity &amp; inflammation, for urinary &amp; kidney stones. Health Concerns</t>
  </si>
  <si>
    <t>KAVA SENG | Nourishes fluids, alleviates stress, anxiety, resentment, depression and irritations of the urogenital tract (kidney, bladder, ureter, urethra). Health Concerns  ]</t>
  </si>
  <si>
    <t>LICORICE 25 | Qi tonic, antispasmodic, detoxifier, pain reliever; inflammatory conditions, steroid withdrawal, CFS. Health Concerns</t>
  </si>
  <si>
    <t>LILY BULB FORMULA | Tonifies the lung, nourishes yin, stops coughing, dry cough, wheezing (lung), throat or nose. Health Concerns  ]</t>
  </si>
  <si>
    <t>LONGEVITABS | Tonifies organ qi, invigorates the blood, replenishes the energy required for daily activities. Health Concerns</t>
  </si>
  <si>
    <t>MARROW PLUS | Tonifies qi and blood, counteracts the effects of bone marrow suppression due to chemotherapy/radiation. Health Concerns ~ onco</t>
  </si>
  <si>
    <t>MATERNAL HERBAL | Tonifies liver yin, kidney yang, blood &amp; qi, calms shen, promotes fertility in women. Health Concerns</t>
  </si>
  <si>
    <t>MILK THISTLE 80 | For liver disorders, hepatitis, cirrhosis, gallstones, psoriasis &amp; blood sugar imbalance. Health Concerns ~ BTO: avoid, do ind. reaction.</t>
  </si>
  <si>
    <t>MINOR BLUE DRAGON | For wind cold, colds with body aches, allergies, asthma (lung), watery congestion and edema (dropsy). Health Concerns  ]</t>
  </si>
  <si>
    <t>MOBILITY 2 | For wind-damp bi syndrome, inflammatory pain, arthritis, gout, sciatica, lumbago. Health Concerns</t>
  </si>
  <si>
    <t>MOBILITY 3 | For wind-damp bi syndrome, cold pain, arthritis &amp; muscle pain that worsens in cold damp weather. Health Concerns</t>
  </si>
  <si>
    <t>NASAL TABS (Pueraria Nasal) | For sinus congestion, thick yellow mucous, snoring, earache from sinus blockage. Health Concerns</t>
  </si>
  <si>
    <t>NINE FLAVOUR TEA | Nourishes yin, for yin deficiency heat, chronic sore throats, night sweats, dryness, impotence. Health Concerns</t>
  </si>
  <si>
    <t>OSTEO HERBAL | Tonifies qi, strengthens bones, invigorates blood, for prevention &amp; treatment of osteoporosis. Health Concerns</t>
  </si>
  <si>
    <t>PHELLOSTATIN | Tonifies spleen / stomach qi, cleanses colon, for intestinal candidiasis and its complications. Health Concerns  ^ ]</t>
  </si>
  <si>
    <t>POSTPARTUM | Tonifies Spleen qi, blood &amp; essence, for fatigue and dysmenorrhea resulting from childbirth, etc. Health Concerns</t>
  </si>
  <si>
    <t>POWER MUSHROOMS | Tonifies qi &amp; yin, boosts immune function &amp; energy, anti tumor effect, benefits MS &amp; lupus. Health Concerns~onco</t>
  </si>
  <si>
    <t>QUIET DIGESTION | Resolves spleen dampness &amp; regulates the stomach, gastric distress, intestinal flu with diarrhea (bowel, colon, intestine). Health Concerns # ]</t>
  </si>
  <si>
    <t>RAISE QI | Tonifies spleen, drains dampness, for weak limbs, aversion to cold, prolapsed stomach, uterus or rectum (bowel, colon, intestine). Health Concerns  ]</t>
  </si>
  <si>
    <t>REGENERATION | Harmonizes yin &amp; yang, clears cancer toxin, strengthens immune system, reduces pain, anti tumor. Health Concerns~onco</t>
  </si>
  <si>
    <t>REHMANNIA 8 | Tonifies kidney qi, yang &amp; yin, for backache, impotence / premature ejaculation, eye disorders (glaucoma), edema (dropsy). Health Concerns ]</t>
  </si>
  <si>
    <t>RESINALL E TABS | For opening channels &amp; promoting circulation, for injuries with swelling and pain, stops bleeding. Health Concerns</t>
  </si>
  <si>
    <t>RESINALL K | For opening channels/promoting circulation, for injuries with swelling and pain, &amp; topical skin disorders. Health Concerns</t>
  </si>
  <si>
    <t>SAME | For depression (including post partum), osteoarthritis, fibromyalgia, liver disorders, age related memory decline. Health Concerns</t>
  </si>
  <si>
    <t>SCHIZANDRA DREAMS | Nourishes the heart, calms the spirit (shen), insomnia, anxiety attacks, stomach hyperacidity. Health Concerns</t>
  </si>
  <si>
    <t>SEA Q (Sea Cucumber) | Tonifies liver &amp; kidney &amp; benefits essence, for lack of energy, arthritis or impotence. Health Concerns</t>
  </si>
  <si>
    <t>SHEN-GEM | Tonifies qi &amp; nourishes blood, for calming shen (spirit), insomnia, nervousness, pallor, poor appetite. Health Concerns</t>
  </si>
  <si>
    <t>SHEN LING | Tonifies spleen, drains dampness, loose stools, poor appetite, bloating, weak muscles, anorexia, ADD. Health Concerns</t>
  </si>
  <si>
    <t>SHU GAN | Dispels Liver qi stagnation, aids digestion, for food allergies, acid reflux, bloating, anorexia, bulimia. Health Concerns</t>
  </si>
  <si>
    <t>SIX GENTLEMEN | For spleen dampness / spleen qi deficiency, fatigue, bloating, nausea, weak limbs, poor appetite. Health Concerns</t>
  </si>
  <si>
    <t>SKIN BALANCE | Clears liver heat &amp; cleans blood, reduces itching &amp; skin inflammation, psoriasis, eczema, hives. Health Concerns</t>
  </si>
  <si>
    <t>SOURCE QI | Tonifies spleen, stomach qi, astringes the fluids, for deficiency cold chronic diarrhea i.e. Crohn's. Health Concernss</t>
  </si>
  <si>
    <t>SPZM | Tonifies blood, moistens sinews, muscle spasms (whiplash), cramps, trigeminal neuralgia, wrist pain. Health Concerns</t>
  </si>
  <si>
    <t>ST. JOHN'S SENG | Helps spleen control blood, calms shen, depression, forgetfulness, palpitation, neuropathy. Health Concerns</t>
  </si>
  <si>
    <t>ST. JOHN'S WORT | Clears heat, depression, seasonal affective disorder (SAD), CFS, fibromyalgia, herpes, mono. Health Concerns ~do ind. reaction because BTO: avoid,  BTA: beneficial</t>
  </si>
  <si>
    <t>STOMACH TABS | Disperses stagnant qi &amp; food stagnation, chronic gastritis &amp; digestive disturbances, flatulence. Health Concerns</t>
  </si>
  <si>
    <t>TREMELLA AND AMERICAN GINSENG | Tonifies yin, qi, blood &amp; essence, for dry cough (lung), immune enhancement. Health Concerns  ]</t>
  </si>
  <si>
    <t>THREE IMMORTALS | Tonifies qi, yang, yin &amp; blood, for yin deficiency heat, menopausal deficiencies, hot flashes. Health Concerns</t>
  </si>
  <si>
    <t>UNLOCKING | For damp heat with heart yin deficiency, cervical dysplasia, ovarian cysts, PID, endometriosis. Health Concerns~onco</t>
  </si>
  <si>
    <t>VAGISTATIN | Dispels toxic heat &amp; damp heat of vagina, vaginal dysbiosis, cervical dysplasia, HPV, candidiasis. Health Concerns  ^  ]~onco</t>
  </si>
  <si>
    <t>Virility Tabs / tonifies Kidney yang &amp; Essence; promotes male fertility, improves potency, sperm count &amp; motility. Health Concerns~masculine</t>
  </si>
  <si>
    <t>WOMAN'S BALANCE | Invigorates congested liver qi, liver blood &amp; yin, for PMS, IBS, cramps &amp; mild depression. Health Concerns~feminine</t>
  </si>
  <si>
    <t>XANTHIUM RELIEVE SURFACE | Clears surface wind-heat, for sinus allergies, watery phlegm, dermatitis, rhinitis. Health Concerns</t>
  </si>
  <si>
    <t>YIN CHAO JIN | For exogenous wind invasion and wind heat, colds, sore throat, flu, cough (lung), body aches, skin itching. Health Concerns   #  ]</t>
  </si>
  <si>
    <t>POCONEOL N.2 | For insomnia (sleeplessness), nervousness. Dolisos, S.A.  ]</t>
  </si>
  <si>
    <t>POCONEOL N.5 | For circulation. Dolisos, S.A.</t>
  </si>
  <si>
    <t>POCONEOL N.7 | For liver, gallbladder. Dolisos, S.A.</t>
  </si>
  <si>
    <t>POCONEOL N.8 | Rheumatics inflammation. Dolisos, S.A.</t>
  </si>
  <si>
    <t>POCONEOL N.9 | Inflammation of respiratory (lung) mucus. Dolisos, S.A.  ]</t>
  </si>
  <si>
    <t>POCONEOL N.12 | Chronic gastritis (bowel, colon, intestine). Dolisos, S.A.</t>
  </si>
  <si>
    <t>POCONEOL N.16 | For asthma (lung), dry cough. Dolisos, S.A.  ]</t>
  </si>
  <si>
    <t>POCONEOL N.20 | For spasm, diuretic (kidney, bladder, urethra). Dolisos, S.A.  ]</t>
  </si>
  <si>
    <t>POCONEOL N.25 | Anti-angina (hearta). Dolisos, S.A.  ]</t>
  </si>
  <si>
    <t>POCONEOL N.43 | Anti-depression. Dolisos, S.A.</t>
  </si>
  <si>
    <t>POCONEOL N.48 | Anti-flu, grippe. Dolisos, S.A.  #  ]</t>
  </si>
  <si>
    <t>POCONEOL N.67 | Urinary, diuretic (kidney, bladder, urethra). Dolisos, S.A.  ]</t>
  </si>
  <si>
    <t>POCONEOL N.69 | For nervous system, anti-stress. Dolisos, S.A.</t>
  </si>
  <si>
    <t>AGNUS CASTUS | Women with hormonal imbalances. BIOTICS E.N.B.~feminine</t>
  </si>
  <si>
    <t>ALLERPOL | Herbal allergies. BIOTICS E.N.B.</t>
  </si>
  <si>
    <t>ALOE SILVER GEL | Aloe vera and colloida for skin problems and burns. BIOTICS E.N.B.</t>
  </si>
  <si>
    <t>ALUINWORTEL | Herbal internal bleeding. BIOTICS E.N.B.</t>
  </si>
  <si>
    <t>AMORIN | Herbal complex for her. BIOTICS E.N.B.~feminine</t>
  </si>
  <si>
    <t>CONCENTRAT | Amorin extra strong, herbal complex for her. BIOTICS E.N.B.  ]~feminine</t>
  </si>
  <si>
    <t>ANTI STRESS A / herbal complex against stress. BIOTICS E.N.B.</t>
  </si>
  <si>
    <t>ANTI STRESS NS | Chinese complex against stress, more specific for neck and shoulders. BIOTICS E.N.B.~hgdbs2</t>
  </si>
  <si>
    <t>A | Chinese herbal complex for infections of the articulations. BIOTICS E.N.B.</t>
  </si>
  <si>
    <t>ARTHRI PIL N-S-H | Chinese herbal infections of the articulations, more specific neck. BIOTICS E.N.B.</t>
  </si>
  <si>
    <t>ARTI-PLUS | Chondroitin and glucosamine with herbs. BIOTICS E.N.B.  ]</t>
  </si>
  <si>
    <t>ARTISJOK | Optimisation of liver and gallbladder function. BIOTICS E.N.B.</t>
  </si>
  <si>
    <t>BAMBOE | Rich in silicium for skin, hair and connective tissue. BIOTICS E.N.B.</t>
  </si>
  <si>
    <t>BERK | Function. BIOTICS E.N.B.</t>
  </si>
  <si>
    <t>BLAUWE BOSBES | Strengthens in stressed eyes, for bladder and urinary tract (kidney, urethra). BIOTICS E.N.B.  ]</t>
  </si>
  <si>
    <t>BRANDNETEL | Blood composition. BIOTICS E.N.B.</t>
  </si>
  <si>
    <t>CAT'S CLAW | For immune function. BIOTICS E.N.B.</t>
  </si>
  <si>
    <t>COLLOIDAL SILVER | Natural antibiotic. BIOTICS E.N.B.</t>
  </si>
  <si>
    <t>DORMAVIT | Herbal complex for sound sleep. BIOTICS E.N.B.</t>
  </si>
  <si>
    <t>DUIVELSKLAUW | Articulations. BIOTICS E.N.B.</t>
  </si>
  <si>
    <t>ECHINACEA | Sore throat and lung problems. BIOTICS E.N.B. ~ BTO: avoid, BTA: beneficial</t>
  </si>
  <si>
    <t>ENGELWORTEL | Tract with functions. BIOTICS E.N.B.</t>
  </si>
  <si>
    <t>EURO-LYMPH | Function of lymphatic system. BIOTICS E.N.B.</t>
  </si>
  <si>
    <t>EURO-VIROBAC | Flu, colds, fever. BIOTICS E.N.B.  # ]</t>
  </si>
  <si>
    <t>TONICUM | For better vitality and energy. BIOTICS E.N.B.</t>
  </si>
  <si>
    <t>GLUCOSAMINE | Glucosamine for the articulations and connective tissue. BIOTICS E.N.B.</t>
  </si>
  <si>
    <t>HELMKRUID | For skin and articulations. BIOTICS E.N.B.</t>
  </si>
  <si>
    <t>HYPOGLYPLEX | Multihypoglycemia and other blood glucose problems (pancreas). BIOTICS E.N.B.  ]</t>
  </si>
  <si>
    <t>IJZERTONICUM | iron (organic). BIOTICS E.N.B.</t>
  </si>
  <si>
    <t>KLAMATH BLUE-GREEN | Blue-green algae, physical function. BIOTICS E.N.B.  ]</t>
  </si>
  <si>
    <t>LINDESPINT | For kidneys. BIOTICS E.N.B.  ]</t>
  </si>
  <si>
    <t>MARC OPC | Polyphenoles for strong vessels. BIOTICS E.N.B.</t>
  </si>
  <si>
    <t>MARIADISTEL | For better liver and gallbladder function. BIOTICS E.N.B.  ]</t>
  </si>
  <si>
    <t>MSM | For articulations and muscles. BIOTICS E.N.B.  ] ~ BTO: avoid.</t>
  </si>
  <si>
    <t>MUIZEDOORN | Strenghtens blood vessels. BIOTICS E.N.B.</t>
  </si>
  <si>
    <t>MULTI ENZYM | antioxidants and co-factors. BIOTICS E.N.B.</t>
  </si>
  <si>
    <t>MULTI ENZYM FORTE PLUS | Antioxidants and co-factors. BIOTICS E.N.B.</t>
  </si>
  <si>
    <t>NATURA DIGEST-PLUS | Co-factors for digestion in stomach and intestines (bowel, colon). BIOTICS E.N.B.  ]</t>
  </si>
  <si>
    <t>NATURA GINKGO | Antioxidant, enhances blood flow in capillaries. BIOTICS E.N.B. ~ hgdie</t>
  </si>
  <si>
    <t>HEMORRODDINE | Herbal complex for hemorrhoids (bowel, colon, intestine). BIOTICS E.N.B.  ]</t>
  </si>
  <si>
    <t>NATURA ISOFLAVON | Soy isoflavins, natural estrogen. BIOTICS E.N.B.</t>
  </si>
  <si>
    <t>MAGNESIUM | Liquid magnesium. BIOTICS E.N.B.</t>
  </si>
  <si>
    <t>NATURA NEURON | Stress and anxiety. BIOTICS E.N.B.</t>
  </si>
  <si>
    <t>NATURA NONI | Powerful cellular regenerator. BIOTICS E.N.B.</t>
  </si>
  <si>
    <t>NATURA PREVENT | Detoxification drops. BIOTICS E.N.B.</t>
  </si>
  <si>
    <t>NATURA tablets | Herbal complex for sinusitis (tablets). BIOTICS E.N.B.</t>
  </si>
  <si>
    <t>NATURA TUSS | Lung.  Syrup with Chinese herbs. BIOTICS E.N.B.  ]</t>
  </si>
  <si>
    <t>NATURA VIRILIS | herbal complex for impotence and infections of the urinary tract (kidney, bladder, urethra). BIOTICS E.N.B.  ]</t>
  </si>
  <si>
    <t>ONTZURINGSZOUT | Neutralizes acids in body tissues. BIOTICS E.N.B.  ]</t>
  </si>
  <si>
    <t>PAPAYA | For digestive problems and heart burn. BIOTICS E.N.B.</t>
  </si>
  <si>
    <t>PROSTA S | Prostate. BIOTICS E.N.B.</t>
  </si>
  <si>
    <t>PROSYMBIOFLOR | Microbiologic therapy. BIOTICS E.N.B.</t>
  </si>
  <si>
    <t>RELAXINE | Multi for the neurological system, b vitamin complex. BIOTICS E.N.B.  $ ]</t>
  </si>
  <si>
    <t>RESUM | Liquid herbal extract and gallbladder stones. BIOTICS E.N.B.</t>
  </si>
  <si>
    <t>RUGEL ZALF | Warts (skin). BIOTICS E.N.B.  ]</t>
  </si>
  <si>
    <t>SEDAMIN | Natural tranquillizer. BIOTICS E.N.B.</t>
  </si>
  <si>
    <t>CARTILAGE | For articulations and cartilage problems and to prevent neovascularization. BIOTICS E.N.B.  ]</t>
  </si>
  <si>
    <t>SITOSTERIN | Extract of Bs prostate. BIOTICS E.N.B.</t>
  </si>
  <si>
    <t>SPORKENHOUT | Herbal laxative (bowel, colon, intestine), microbiologic therapy. BIOTICS E.N.B.  ]</t>
  </si>
  <si>
    <t>SYMBIOFLOR | Microbiologic therapy. BIOTICS E.N.B.</t>
  </si>
  <si>
    <t>SYMBIOLACT A | Lactobacillus acidophilus for the duodenum (bowel, colon, intestine). BIOTICS E.N.B.  ]</t>
  </si>
  <si>
    <t>SYMBIO COMPOSITUM | Lactobacillus acidophilus, Lactobacillus casei,Bifidobacterium bifidumen Streptococcus lactis for entire intestinal tract (duodenum, colon). BIOTICS E.N.B.  @  ]</t>
  </si>
  <si>
    <t>Bowel Flora Balance | Lactobacillus acidophilus, Lactobacillus casei,Bifidobacterium bifidumen Streptococcus lactis for entire intestinal tract (duodenum, colon intestine). BIOTICS E.N.B.  @ ]</t>
  </si>
  <si>
    <t>TRANSMENO | Herbal complex menopause (no menstruation). BIOTICS E.N.B.  ]</t>
  </si>
  <si>
    <t>VIT AE ZALF | For healthy skin. BIOTICS E.N.B.</t>
  </si>
  <si>
    <t>TONICUM | Elixir for vitality. BIOTICS E.N.B.</t>
  </si>
  <si>
    <t>WEEGBREE | Respiratory tract (lung). BIOTICS E.N.B.  ]</t>
  </si>
  <si>
    <t>NELSON OXYGEN STIMULATOR|Ayurvedic formula for stimulating oxygen (lung), memory (brain),sports, and all disease pangamic acid-B15, methyl donor important for oxygenation.NEW VISTAS OF HUNGARY  ]~onco</t>
  </si>
  <si>
    <t>NELSON STEM CELL STIMULATOR | To renew the stem cell manufacture of adults for aging reversal. NEW VISTAS OF HUNGARY</t>
  </si>
  <si>
    <t>ENDOXINOL | Overall immune stimulant for bacterial conditions. NEW VISTAS OF HUNGARY  @ ]</t>
  </si>
  <si>
    <t>SYPHINOL | Immune stimulant for sexually transmitted diseases (STDs). NEW VISTAS OF HUNGARY  ]</t>
  </si>
  <si>
    <t>FATTY ACID LIQUESCENCE| Source of all important fatty acids required. NEW VISTAS OF HUNGARY</t>
  </si>
  <si>
    <t>FUNGI FUGE | Fungus relielf. NEW VISTAS OF HUNGARY ^ ]</t>
  </si>
  <si>
    <t>AMEOBA FUGE | Ameba / ameoba / amoeba defense. NEW VISTAS OF HUNGARY * ]</t>
  </si>
  <si>
    <t>BACTERIA FUGE | Bacteria defense. NEW VISTAS OF HUNGARY @ ]</t>
  </si>
  <si>
    <t>VIRAL FUGE | Virus defense. NEW VISTAS OF HUNGARY  # ]</t>
  </si>
  <si>
    <t>VERMI FUGE | Parasite killer. NEW VISTAS OF HUNGARY * ]</t>
  </si>
  <si>
    <t>DEGEX | For degenerative disease. NEW VISTAS OF HUNGARY~onco</t>
  </si>
  <si>
    <t>NERVE GROWTH FACTOR ALL | NEW VISTAS OF HUNGARY</t>
  </si>
  <si>
    <t>LIBIDINOL | Sexual stimulation. NEW VISTAS OF HUNGARY</t>
  </si>
  <si>
    <t>CRIMEAN CONGO HEMORRHAGIC FEVER | From ticks of cattle, damages arteries and veins, found in Afghan refugees. # ]</t>
  </si>
  <si>
    <t>ANTHRAX | Biological warfare</t>
  </si>
  <si>
    <t>MISCELLANEOUS VIRUS | Biological warfare # ]</t>
  </si>
  <si>
    <t>BOTULINUM | Biological warfare</t>
  </si>
  <si>
    <t>MISCELLANEOUS BACTERIA | Biological warfare @ ]</t>
  </si>
  <si>
    <t>MISCELLANEOUS RICKETTSIA | Biological warfare  @ ]</t>
  </si>
  <si>
    <t>TOXIC | Biological warfare</t>
  </si>
  <si>
    <t>PSYCHOACTIVE LSD, ETC. | Biological warfare</t>
  </si>
  <si>
    <t>PREGNEMOLONE | Memory (brain) hormone.  ]~hgdie</t>
  </si>
  <si>
    <t>PRION | Biological warfare @ # ^ ]</t>
  </si>
  <si>
    <t>DGS1 Honey Concentrate | Essential oils. DGS Natural P. Inc.</t>
  </si>
  <si>
    <t>COLLOIDAL SILVER, SILICA &amp; GOLD | Stimulate &amp; enhances T- cell activity, plaque forming microorganisms, candiditis. Etherium Technology Inc.  ^  ]</t>
  </si>
  <si>
    <t>DGS-22 CREAM | Soothing protection for minor burns, prevents cutaneous (skin) irritations. DGS Natural P.Inc.  ]</t>
  </si>
  <si>
    <t>D-LENOLATE | Sterio isomer extraction from olive leaves. East Park Research  ]</t>
  </si>
  <si>
    <t>L-72 | For stimulating nervous system. Lehning Laboratoires $ ]</t>
  </si>
  <si>
    <t>DEGEX LIQUESCENSE | Herbal Chemotherapy for degenerative disease. NEW VISTAS OF HUNGARY~ onco</t>
  </si>
  <si>
    <t>FORTE 'C' | Empowers the heart. NUTRI=ARLI, Guadalajara - Mexico</t>
  </si>
  <si>
    <t>H.T. | Regulates high blood pressure. NUTRI=ARLI, Guadalajara - Mexico  ]</t>
  </si>
  <si>
    <t>ANTHRAX - BACILLUS ANTHRACIS | Bacteria Lung, lymph, connective tissue. Biological Warfare Variations @ ]</t>
  </si>
  <si>
    <t>ANTHRAX - BACILLUS ANTHRACIS | Bacteria Air vaccination, affects lungs, skin tissue. Biological Warfare Variations @ ]</t>
  </si>
  <si>
    <t>MAD COW DISEASE REMEDY - BOVINE SPONGIFORM ENCEPALOPATHY (BSE) | prion Biological Warfare Variations ]</t>
  </si>
  <si>
    <t>COW BACTERIA | Chronic fatigue remedy. Biological Warfare Variations @ ]</t>
  </si>
  <si>
    <t>COW MYCOBACTERIA | Asthma, bronchial (lung) remedy. Biological Warfare Variations @ ]</t>
  </si>
  <si>
    <t>COW TOXIN | Liver remedy. Biological Warfare Variations</t>
  </si>
  <si>
    <t>DDT PESTICIDE | Spray remedy. Biological Warfare Variations~can interfere with estrogen balance, increase weight, affect mood</t>
  </si>
  <si>
    <t>ENCEPHALITIS | Parasites in intestinal tract (bowel, colon, intestine), mosquito bites, causing simultaneous brain and spinal cord inflammation / swelling. Biological Warfare Variations @ # ^ * $  ]</t>
  </si>
  <si>
    <t>ETHYLENE | Oxide remedy. Biological Warfare Variations</t>
  </si>
  <si>
    <t>FOOT AND MOUTH DISEASE REMEDY | Biological Warfare Variations # ]</t>
  </si>
  <si>
    <t>FOOT AND MOUTH DISEASE VACCINATION REMEDY | Biological Warfare Variations # ]</t>
  </si>
  <si>
    <t>HEPATITIS A | Virus remedy, liver. Biological Warfare Variations # ]</t>
  </si>
  <si>
    <t>HEPATITIS B | Virus remedy, liver. Biological Warfare Variations # ]</t>
  </si>
  <si>
    <t>HEPATITIS C | Virus remedy, liver. Biological Warfare Variations #]</t>
  </si>
  <si>
    <t>HEPATITIS D | Virus remedy, liver. Biological Warfare Variations # ]</t>
  </si>
  <si>
    <t>LYME | Bacteria Spirochete borrelia from Ixodes tick bite, inflammatory, skin lesions, erythema, chronic fatigue, chills, fever, cardiac/neurological.  remedy Biological Warfare Variations @ * ]~</t>
  </si>
  <si>
    <t>LYME | Bacteria Spirochete borrelia from Ixodes tick bite, inflammatory, skin lesions, erythema, chronic fatigue, chills, fever, cardiac/neurological.  remedy. Biological Warfare Variations @ * ]~</t>
  </si>
  <si>
    <t>LYME 1 | Bacteria Spirochete borrelia from Ixodes tick bite, inflammatory, skin lesions, erythema, chronic fatigue, chills, fever, cardiac/neurological. remedy. Biological Warfare Variations @ *  ]~</t>
  </si>
  <si>
    <t>LYME 2 | Bacteria Spirochete borrelia from Ixodes tick bite, inflammatory, skin lesions, erythema, chronic fatigue, chills, fever, cardiac/neurological. remedy. Biological Warfare Variations @ * ]~</t>
  </si>
  <si>
    <t>MALARIA | Nerves, digestion, chills remedy. Biological Warfare Variations * ]</t>
  </si>
  <si>
    <t>MONONUCLEOSIS | Remedy, herpes virus liver. Biological Warfare Variations # ]</t>
  </si>
  <si>
    <t>LYME 3 | Bacteria Spirochete borrelia from Ixodes tick bite, inflammatory, skin lesions, erythema, chronic fatigue, chills, fever, cardiac/neurological.  remedy. Biological Warfare Variations @* ]~</t>
  </si>
  <si>
    <t>MOSQUITO BITE REMEDY | Biological Warfare Variations * ]</t>
  </si>
  <si>
    <t>MOSQUITO VENOM REMEDY | Biological Warfare Variations * ]</t>
  </si>
  <si>
    <t>PERTUSSIN - WHOOPING COUGH | Bacteria Bordetella perussis. Helps lungs, dry cough (whooping origin). Biological Warfare Variations  @ ]</t>
  </si>
  <si>
    <t>PRION | Rickettsia fungus remedy. Biological Warfare Variations ^ ]</t>
  </si>
  <si>
    <t>PRION | Fungus remedy. Biological Warfare Variations ^ ]</t>
  </si>
  <si>
    <t>ROCKY MOUNTAIN SPOTTED FEVER | Rickettsia remedy, attacks eyes. Biological Warfare Variations @ * ]</t>
  </si>
  <si>
    <t>SMALL POX VACCINATION | Pox virus.  Biological Warfare Variations  #  ]</t>
  </si>
  <si>
    <t>SODIUM NITRO PRUSSIDE TOXIN | Biological Warfare Variations</t>
  </si>
  <si>
    <t>STREP REMEDY | bacteria  Biological Warfare Variations @  ]</t>
  </si>
  <si>
    <t>SWINE FLU REMEDY | virus Biological Warfare Variations # ]</t>
  </si>
  <si>
    <t>TYPHOID REMEDY | Bacteria Salmonella typhi.  Biological Warfare Variations  @  ]</t>
  </si>
  <si>
    <t>AFLATOXIN  | Carcenogenic mycotoxins, esp. stored agricultural crops (peanuts). Biological Warfare Variations @ ]</t>
  </si>
  <si>
    <t>AMYLO LIQUIFACIENS | Biological Warfare Variations</t>
  </si>
  <si>
    <t>ARGENTINA VIRUS | Causes bleeding. Biological Warfare Variations # ]</t>
  </si>
  <si>
    <t>BACILLUS GLOBIGII | bacteria Biological Warfare Variations @  ]</t>
  </si>
  <si>
    <t>BACILLUS NIGER SUBTILIS | bacteria  Biological Warfare Variations @ ]</t>
  </si>
  <si>
    <t>BLISTER AGENTS | Biological Warfare Variations</t>
  </si>
  <si>
    <t>BOLIVIAN VIRUS | Causes bleeding. Biological Warfare Variations # ]</t>
  </si>
  <si>
    <t>BUBONIC PLAGUE - YERSINIA PESTIS | bacteria Biological Warfare Variations @ ]</t>
  </si>
  <si>
    <t>BOTULISM -  CLOSTRIDIUM BOTULINIM | bacteria  Attacks nerves. Biological Warfare Variations  @ ]</t>
  </si>
  <si>
    <t>CAMEL POX VIRUS | Biological Warfare Variations # ]</t>
  </si>
  <si>
    <t>CHIKUNGUNYA VIRUS | Biological Warfare Variations # ]</t>
  </si>
  <si>
    <t>CLOSTRIDIUM PERFRINGENS | bacteria Gaseous gangrene. Biological Warfare Variations @ ]</t>
  </si>
  <si>
    <t>CHOLERA | Vibrio cholera.  bacteria  Biological Warfare Variations @ ]</t>
  </si>
  <si>
    <t>CONE SHELL TOXIN MOLLUSC | Biological Warfare Variations # ]</t>
  </si>
  <si>
    <t>DENGUE FEVER VIRUS | Biological Warfare Variations # ]</t>
  </si>
  <si>
    <t>DIPHTHERIA | Corynebacterium diphtheriae.  bacteria.  affects heart and CNS. Biological Warfare Variations @ ]</t>
  </si>
  <si>
    <t>EASTERN EQUINE ENCEPHALITIS - EQUINE ENCEPHALOMYELITIS | Arbovirus causing simultaneous brain and spinal cord inflammation / swelling. Biological Warfare Variations #  $ ]</t>
  </si>
  <si>
    <t>E COLI - ESCHERICHIA COLI | bacteria Biological Warfare Variations @ ]</t>
  </si>
  <si>
    <t>EBOLA VIRUS | Biological Warfare Variations # ]</t>
  </si>
  <si>
    <t>ENCEPHALITIS | Inflammation / swelling of the brain.  Biological Warfare Variations @ # ^ *  $ ]</t>
  </si>
  <si>
    <t>VENEZUELAN EQUINE ENCEPHALITIS | Arbovirus causing simultaneous brain and spinal cord inflammation / swelling.  Biological Warfare Variations  #  $ ]</t>
  </si>
  <si>
    <t>ENTEROBACTER CLOACAE | bacteria.  bowel, colon, intestine Biological Warfare Variations @ ]</t>
  </si>
  <si>
    <t>ENZYME RESTRICTOR DNA SNIPPER | Biological Warfare Variations</t>
  </si>
  <si>
    <t>GLANDERS SEPTICEMIA | bacteria.  Pseudomonas mallei.  Biological Warfare Variations  @ ]</t>
  </si>
  <si>
    <t>INFLUENZA VIRUS | Biological Warfare Variations # ]</t>
  </si>
  <si>
    <t>JAPANESE B ENCEPHALITIS | flavivirus transmitted by mosquitoes  causing simultaneous brain and spinal cord inflammation / swelling. Biological Warfare Variations #  * $ ]</t>
  </si>
  <si>
    <t>KOREAN HEMORRHAGIC FEVER  -  EPIDEMIC HEMORRHAGIC FEVER  | huntavirus.  Causes bleeding. Biological Warfare Variations # ]</t>
  </si>
  <si>
    <t>LASSA FEVER VIRUS | Biological Warfare Variations # ]</t>
  </si>
  <si>
    <t>MACHUPO VIRUS | Biological Warfare Variations  # ]</t>
  </si>
  <si>
    <t>MAARBURG VIRUS | Ebola cousin. Biological Warfare Variations # ]</t>
  </si>
  <si>
    <t>MELIOIDOSIS | bacteria Pseudomonas pseudomallei.  Biological Warfare Variations  @ ]</t>
  </si>
  <si>
    <t>MENINGITIS | coxsackie virus or bacteria Hemophilous influenzae. Biological Warfare Variations  @ # ]</t>
  </si>
  <si>
    <t>MOLD TOXINS | Biological Warfare Variations ^ ]</t>
  </si>
  <si>
    <t>MONKEY POX VIRUS | Biological Warfare Variations # ]</t>
  </si>
  <si>
    <t>MYCO TOXINS TRICHO CINES | Biological Warfare Variations</t>
  </si>
  <si>
    <t>NERVE GAS | Biological Warfare Variations</t>
  </si>
  <si>
    <t>PNEUMONIC PLAGUE  - PASTEURELLA PESTIS | Virulent bacteria (lung) Biological Warfare Variations @ ]</t>
  </si>
  <si>
    <t>PSEUDOMONAS AERUGINOSA | bacteria Biological Warfare Variations @ ]</t>
  </si>
  <si>
    <t>PSEUDOMONAS FLUORESCENS | bacteria Biological Warfare Variations @ ]</t>
  </si>
  <si>
    <t>PSITTACOSIS | bacteria Chlamydia psittaci.  causes diarrhea (bowel, colon, intestine) or pneumonia (lung) Biological Warfare Variations @ ]</t>
  </si>
  <si>
    <t>Q FEVER | rickettsia bacteria Coxiella burnetti, high fever, muscle pain, Biological Warfare Variations @ ]</t>
  </si>
  <si>
    <t>RICIN | Poisonous protein in Castor bean oil waste. Biological Warfare Variations ]~BTO: avoid castor oil, neutral for other b. types.</t>
  </si>
  <si>
    <t>RIFT VALLEY VIRUS | Biological Warfare Variations # ]</t>
  </si>
  <si>
    <t>ROTA VIRUS | Biological Warfare Variations # ]</t>
  </si>
  <si>
    <t>RUSSIAN SPRING / SUMMER ENCEPHALITIS | Ixodes tick-borne virus of Europe and Asia causing simultaneous brain and spinal cord inflammation / swelling.  Biological Warfare Variations #  * $  ]</t>
  </si>
  <si>
    <t>SALMONELLA | bacteria.  Biological Warfare Variations @ ]</t>
  </si>
  <si>
    <t>SARIN  - GB | Extremely toxic chemical warfare agent, powerful cholinesterase inhibitor.  Biological Warfare Variations</t>
  </si>
  <si>
    <t>SAXITOXIN | Potent nonprotein neruotoxin.   Red tide algae. Gonyaulax.  Biological Warfare Variations</t>
  </si>
  <si>
    <t>SCARLET FEVER | hemolytic bacteria Streptococcus pyogenes.  Biological Warfare Variations @ ]</t>
  </si>
  <si>
    <t>SERRATIA MARSCENS | Biological Warfare Variations</t>
  </si>
  <si>
    <t>SHIGELLOSIS | Biological Warfare Variations</t>
  </si>
  <si>
    <t>SOMAN | Biological Warfare Variations</t>
  </si>
  <si>
    <t>STAPH ENTERO TOXIN B (AUREUS) | Biological Warfare Variations</t>
  </si>
  <si>
    <t>SUDAN VIRUS | Causes bleeding. Biological Warfare Variations # ]</t>
  </si>
  <si>
    <t>TABUN | Biological Warfare Variations</t>
  </si>
  <si>
    <t>TULAREMIA - FRANCISELLA TULARENSIS | Biological Warfare Variations</t>
  </si>
  <si>
    <t>T2 MYCO TOXINS | Biological Warfare Variations</t>
  </si>
  <si>
    <t>VENEZUELAN EQUINE ENCEPHALITIS (VEE) | Arbovirus causing simultaneous brain and spinal cord inflammation / swelling.  Biological Warfare Variations   $ #  ]</t>
  </si>
  <si>
    <t>VX | Hits nerves in minutes. Biological Warfare Variations</t>
  </si>
  <si>
    <t>WESTERN EQUINE ENCEPHALITIS (WEE) | Arbovirus causing simultaneous brain and spinal cord inflammation / swelling.  Biological Warfare Variations  # $  ]</t>
  </si>
  <si>
    <t>YELLOW FEVER VIRUS | Biological Warfare Variations # ]</t>
  </si>
  <si>
    <t>ZAIRE VIRUS | Causes bleeding. Biological Warfare Variations # ]</t>
  </si>
  <si>
    <t>ZINC CADMIUM SULFIDE | Biological Warfare Variations~metals</t>
  </si>
  <si>
    <t>LYME 4 | Bacteria Spirochete borrelia from Ixodes tick bite, inflammatory, skin lesions, erythema, chronic fatigue, chills, fever, cardiac/neurological. remedy. Biological Warfare Variations  @* ]~</t>
  </si>
  <si>
    <t>CIPRO CIPROXIL | Antibiotic for anthrax, can id abuse, causes rashes, lung irritation, and stomach problem. Biological Warfare @#^ ]</t>
  </si>
  <si>
    <t>VAPOR TRAIL - CHEM TRAIL | Chemical trail of aerosol vaccinations or bio warfare experiments. Biological Warfare ]</t>
  </si>
  <si>
    <t>DOXYCYLCINE HYDRAATE | Antibiotic for anthrax, can id abuse. Biological Warfare @#^]</t>
  </si>
  <si>
    <t>MISCELANEOUS SYNTHETIC ANTIBIOTICS | Abuse can create a problem with health. Biological Warfare @#^]~ ALO</t>
  </si>
  <si>
    <t>MISCELLANEOUS BACTERIA AND YEAST | Used in wine industry, can create allergy. @ ^ ] ~(ALR)</t>
  </si>
  <si>
    <t>MISCELLANEOUS FOOD PRESERVATIVES | Used in wine and alcohol industry, can create allergy or toxic burden. ] ~(ALR)</t>
  </si>
  <si>
    <t>MISCELLANEOUS BACTERIA AND YEAST | Used in beer and alcohol industry, can create allergy. @ ^ ] ~(ALR)</t>
  </si>
  <si>
    <t>BISULFITES AND OTHER FOOD PRESERVATIVES | Can create allergies or agravate toxic burdens.~ (ALR)</t>
  </si>
  <si>
    <t>HIV | Biological Warfare~aids</t>
  </si>
  <si>
    <t>PARANOIA | Biological Warfare~ This imponderable homeopathic reacts from excess or suppression.</t>
  </si>
  <si>
    <t>NERVE GROWTH FORMULA | NEW VISTAS OF HUNGARY</t>
  </si>
  <si>
    <t>EAR AND SKIN CLEANSE | Use topically. NEW VISTAS OF HUNGARY  ]</t>
  </si>
  <si>
    <t>XYLITOL | Sugarless gum that reduces risk of plaque.</t>
  </si>
  <si>
    <t>ADDICTION RELEASE | Modified from South American Amazon herb used to see all of past life and release addiction urges. NEW VISTAS OF HUNGARY~</t>
  </si>
  <si>
    <t>ELLAGIC ACID FORMULA | From red raspberry + graviola + green tea + selenium + vitamins, for health and cancer resistance.~onco</t>
  </si>
  <si>
    <t>SEA SILVER FORMULA | Phyto silver from aloe veras and sea life. Foundational Health</t>
  </si>
  <si>
    <t>COFFEE COMPLEX | Hypertension, hypertony. NETSMANN-Arzneimittel~see "coffee" by blood types, could be reactive because of homeopathic reasons: anxiety, nervousness, insomnia, etc.</t>
  </si>
  <si>
    <t>CONVALLARIA SPEZ. | Heart circulation. NETSMANN-Arzneimittel</t>
  </si>
  <si>
    <t>CLEMATIS F | Stimulation of circulation. NETSMANN-Arzneimittel</t>
  </si>
  <si>
    <t>CRATAEGUS | Stenocardia. NETSMANN-Arzneimittel</t>
  </si>
  <si>
    <t>ADONIS | Tachycardia. NETSMANN-Arzneimittel</t>
  </si>
  <si>
    <t>SPIRAEA | Extra systole. NETSMANN-Arzneimittel</t>
  </si>
  <si>
    <t>KALMIA | Cyanosis (lung) NETSMANN-Arzneimittel  ]</t>
  </si>
  <si>
    <t>SPIGELIA | Heartweakness due to mood factors, cardiac stimulation. NETSMANN-Arzneimittel</t>
  </si>
  <si>
    <t>VISCUM METASTASIS | NETSMANN-Arzneimittel~onco</t>
  </si>
  <si>
    <t>HAMAMELIS | Varicose Veins, disorder of the veins, haematuria. NETSMANN-Arzneimittel</t>
  </si>
  <si>
    <t>HYPERICUM F | Circulation disorders due to inactivity, vegetative. NETSMANN-Arzneimittel</t>
  </si>
  <si>
    <t>SEPIA TABLETS | Menopause. NETSMANN-Arzneimittel</t>
  </si>
  <si>
    <t>GELSEMIUM | Spasms of the circulatory system. NETSMANN-Arzneimittel</t>
  </si>
  <si>
    <t>XANTHOXYLON | Spasmodic. NETSMANN-Arzneimittel</t>
  </si>
  <si>
    <t>ERGOTINUM TABLEST | Arterisclerosis. NETSMANN-Arzneimittel</t>
  </si>
  <si>
    <t>RETINUE SPEZ. | Circulation problems with the veins. NETSMANN-Arzneimittel</t>
  </si>
  <si>
    <t>STRONTIUM F | Circulatory problems caused by thyroid, circulation disturbances. NETSMANN-Arzneimittel</t>
  </si>
  <si>
    <t>VISCUM DRAGEES S | Hyper tone, arterisclerosis. NETSMANN-Arzneimittel</t>
  </si>
  <si>
    <t>COCCULUS / DIZZINESS | NETSMANN-Arzneimittel</t>
  </si>
  <si>
    <t>AESCULUS SPEZ. | Arterial circulatory problems. NETSMANN-Arzneimittel</t>
  </si>
  <si>
    <t>LYCOPUS S | NETSMANN-Arzneimittel</t>
  </si>
  <si>
    <t>CACTUS SPEZ. | Heart and circulatory support, hypotonia. NETSMANN-Arzneimittel  ]</t>
  </si>
  <si>
    <t>HERZ-TONICUM | Circulation weakness. NETSMANN-Arzneimittel</t>
  </si>
  <si>
    <t>CHAMOMILLA | Abdomen spasms. NETSMANN-Arzneimittel</t>
  </si>
  <si>
    <t>COLCHICUM | Lower abdomen pains. NETSMANN-Arzneimittel</t>
  </si>
  <si>
    <t>COLOCYNTHIS | Upper abdomen pains. NETSMANN-Arzneimittel</t>
  </si>
  <si>
    <t>MERCURIUS SUBL. CORR. | Diarrhea (bowel, colon, intestine), tenesmus. NETSMANN-Arzneimittel  ]</t>
  </si>
  <si>
    <t>ACIDUM NITRICUM | Ulcers, Insect bites. NETSMANN-Arzneimittel  ]</t>
  </si>
  <si>
    <t>BAPTISIA | Fever. NETSMANN-Arzneimittel</t>
  </si>
  <si>
    <t>ABSINTHIUM SPEZ. | Bowel (colon, intestine) movement, bloating. NETSMANN-Arzneimittel  ]</t>
  </si>
  <si>
    <t>CALAMUS CALMATIVE | For digestive system. NETSMANN-Arzneimittel</t>
  </si>
  <si>
    <t>BISMUTUM TABLET | Stomach cramps, nervous stomach. NETSMANN-Arzneimittel</t>
  </si>
  <si>
    <t>NATRIUM TABLETS | Chronic fatigue, stomach tonic. NETSMANN-Arzneimittel</t>
  </si>
  <si>
    <t>MORMORDICA | Indigestion. NETSMANN-Arzneimittel</t>
  </si>
  <si>
    <t>APOMORPHIUM | Nausea, reflex. NETSMANN-Arzneimittel</t>
  </si>
  <si>
    <t>FERRUM TABLETS | Chronic fatigue, stomach tonic. NETSMANN-Arzneimittel</t>
  </si>
  <si>
    <t>COLLINSONIA | Large intestine (bowel, colon)  constipation. NETSMANN-Arzneimittel  ]</t>
  </si>
  <si>
    <t>RATANHIA | Colitis (bowel, colon, intestine). NETSMANN-Arzneimittel  ]</t>
  </si>
  <si>
    <t>PlLUMBUM | Intestinal colics (bowel, colon, intestine). NETSMANN-Arzneimittel  ]</t>
  </si>
  <si>
    <t>ARSENICUM ALBUM | Intestinal (bowel, colon, intestine) infections. NETSMANN-Arzneimittel  ]</t>
  </si>
  <si>
    <t>DIOSCOREA | Gas (bowel, colon, intestine). NETSMANN-Arzneimittel  ]</t>
  </si>
  <si>
    <t>MAGEN-TONICUM | Digestion weakness. NETSMANN-Arzneimittel</t>
  </si>
  <si>
    <t>NEMACYNAR | Dyspepsie. NETSMANN-Arzneimittel</t>
  </si>
  <si>
    <t>HYOSCYAMUS | Nervous Anxiety. NETSMANN-Arzneimittel</t>
  </si>
  <si>
    <t>ANACARDIUM | Nervous Fatigue. NETSMANN-Arzneimittel</t>
  </si>
  <si>
    <t>ACIDUM PHOS. | Neurasthenia. NETSMANN-Arzneimittel</t>
  </si>
  <si>
    <t>PLATINA TABLETS | Anxiety, mood changes. NETSMANN-Arzneimittel</t>
  </si>
  <si>
    <t>LILIUM F | Chronic fatigue especially with women. NETSMANN-Arzneimittel</t>
  </si>
  <si>
    <t>CUPRUM TABLETS | Spasms, colics (bowel, colon, intestine). NETSMANN-Arzneimittel  ]</t>
  </si>
  <si>
    <t>MEZEREUM | Neuralgia. NETSMANN-Arzneimittel</t>
  </si>
  <si>
    <t>IGNATIA | Hysteria, restlessness. NETSMANN-Arzneimittel~grief</t>
  </si>
  <si>
    <t>SABADILLA | Nervous organ dysfunction, hypochondria. NETSMANN-Arzneimittel</t>
  </si>
  <si>
    <t>LOBELIA | Anti tobacco (nicotine smoking) energy asthma expectorant lung psyche sleep, addiction craving, migrane dizziness vegetative/autonomic nervous system, Nerve Cranial 10. NETSMANN-Arzneimittel</t>
  </si>
  <si>
    <t>AGARICUS | Tremors. NETSMANN-Arzneimittel</t>
  </si>
  <si>
    <t>CYCLAMEN | Pain right side. NETSMANN-Arzneimittel</t>
  </si>
  <si>
    <t>VERBASCUM | Pain left side. NETSMANN-Arzneimittel</t>
  </si>
  <si>
    <t>AVENA SATIVA SPEZ. | Sedative. NETSMANN-Arzneimittel</t>
  </si>
  <si>
    <t>KALIUM PHOS. TABLETS | Neurasthenia. NETSMANN-Arzneimittel</t>
  </si>
  <si>
    <t>ZINCUM CYAN. TABLETS | Central spasms. NETSMANN-Arzneimittel</t>
  </si>
  <si>
    <t>ALUMINIA TABLETS | NETSMANN-Arzneimittel</t>
  </si>
  <si>
    <t>FRAUEN TONIKUM | Chronic fatigue. NETSMANN-Arzneimittel</t>
  </si>
  <si>
    <t>NERVEN TONIKUM | Over weakness. NETSMANN-Arzneimittel</t>
  </si>
  <si>
    <t>NERVEN TONIKUM B | Nervousness. NETSMANN-Arzneimittel</t>
  </si>
  <si>
    <t>NEMAGRAN | Migraine. NETSMANN-Arzneimittel  ]</t>
  </si>
  <si>
    <t>ZENTRAGRESS | Pain. NETSMANN-Arzneimittel</t>
  </si>
  <si>
    <t>STIBIUM TABLETS | Expectorant, elderly bronchitis (lung). NETSMANN-Arzneimittel  ]</t>
  </si>
  <si>
    <t>BELLADONNA | Infection, inflammation. NETSMANN-Arzneimittel</t>
  </si>
  <si>
    <t>AGNUS CASTUS | Lymphatic blockage. NETSMANN-Arzneimittel</t>
  </si>
  <si>
    <t>MERCURIUS SOLUB. TABLETS | Lymphangitis. NETSMANN-Arzneimittel</t>
  </si>
  <si>
    <t>MERCURIUS CYAN. | Inflammation of upper bronches (lung), angina. NETSMANN-Arzneimittel  ]</t>
  </si>
  <si>
    <t>SAMBUCUS | Repeating fever attacks. NETSMANN-Arzneimittel</t>
  </si>
  <si>
    <t>EUPATORUIM | NETSMANN-Arzneimittel</t>
  </si>
  <si>
    <t>MALVA | Stimulation of resorption. NETSMANN-Arzneimittel</t>
  </si>
  <si>
    <t>P. GRAMA CHINA | Helps alleviate painful urination (kidney, bladder, urethra), helps incontinence. NUTRI=ARLI, Guadalajara - Mexico  ]</t>
  </si>
  <si>
    <t>TUSSILAGO | Lung.  NETSMANN-Arzneimittel  ]</t>
  </si>
  <si>
    <t>BRYONIA | Coughing (lung). NETSMANN-Arzneimittel  ]</t>
  </si>
  <si>
    <t>PROMAT | Helps sterile women to conceive. NUTRI=ARLI, Guadalajara - Mexico~fertility, feminine</t>
  </si>
  <si>
    <t>AMISUM NISUM | Severe cough (lung). NETSMANN-Arzneimittel  ]</t>
  </si>
  <si>
    <t>IPECACUANHA | Chronic coughing (lung), exhaustion. NETSMANN-Arzneimittel  ]</t>
  </si>
  <si>
    <t>DROSERA | Painful cough (lung), gasping. NETSMANN-Arzneimittel  ]</t>
  </si>
  <si>
    <t>YERBA SANTA | NETSMANN-Arzneimittel</t>
  </si>
  <si>
    <t>ARUM TRIPH TABLETS | Chronic cough (lung), gasping. NETSMANN-Arzneimittel  ]</t>
  </si>
  <si>
    <t>PULMONARIA SPEZ. | Bronchitis (lung). NETSMANN-Arzneimittel  ]</t>
  </si>
  <si>
    <t>ECHINACEA TABLETS SPEZ. | Stabilizes the immune system. NETSMANN-Arzneimittel  ] ~ BTO: avoid, BTA: beneficial</t>
  </si>
  <si>
    <t>LUPULINUM | Chronic catarrh. NETSMANN-Arzneimittel</t>
  </si>
  <si>
    <t>LUFFA TABLETS SPEZ. | Sinusitis. NETSMANN-Arzneimittel</t>
  </si>
  <si>
    <t>RIÑON | Kidney, diuretic, calculi, anti inflammatory. NUTRI=ARLI, Guadalajara - Mexico</t>
  </si>
  <si>
    <t>ARALIA SPEZ | Hayfever, allergies. NETSMANN-Arzneimittel</t>
  </si>
  <si>
    <t>CEPA | Catarrh. NETSMANN-Arzneimittel</t>
  </si>
  <si>
    <t>SEGREBI | Congestion, inflammation, icteria, kidney and pancreas diseases. NUTRI=ARLI, Guadalajara - Mexico</t>
  </si>
  <si>
    <t>T.F. | Stops typhoid. NUTRI=ARLI, Guadalajara - Mexico</t>
  </si>
  <si>
    <t>CALCAREA CARB. TABLETS | Allergies. NETSMANN-Arzneimittel</t>
  </si>
  <si>
    <t>PHYTOLACCA | Capillary spasms, complex neuralgias. NETSMANN-Arzneimittel</t>
  </si>
  <si>
    <t>RUTA CHROM. | Rheumatism. NETSMANN-Arzneimittel</t>
  </si>
  <si>
    <t>EUPHORBIUM | Acute rheumatism. NETSMANN-Arzneimittel</t>
  </si>
  <si>
    <t>DULCAMARA | Rheumatic swellings. NETSMANN-Arzneimittel</t>
  </si>
  <si>
    <t>LEDUM | Rheumatism of the joints. NETSMANN-Arzneimittel</t>
  </si>
  <si>
    <t>BERBERIS | NETSMANN-Arzneimittel</t>
  </si>
  <si>
    <t>URTICA | Arthrosis. NETSMANN-Arzneimittel</t>
  </si>
  <si>
    <t>TUCAN | Fights tumors, stimulates the immune system. NUTRI=ARLI, Guadalajara - Mexico   ]~onco</t>
  </si>
  <si>
    <t>RUBUZ SPEZ | Pancreas diseases. NETSMANN-Arzneimittel</t>
  </si>
  <si>
    <t>TARAXACUM | Liver - kidney syndrome. NETSMANN-Arzneimittel</t>
  </si>
  <si>
    <t>ECHINACEA | Sepsis. NETSMANN-Arzneimittel ~BTO: avoid,  BTA: beneficial, neutral for other b. types, teas are BTB: beneficial, BT-AB: beneficial.</t>
  </si>
  <si>
    <t>ANTIMON CRUD. | Fat liver. NETSMANN-Arzneimittel~weight.</t>
  </si>
  <si>
    <t>GRINDELIA | Liver, Hepato-lienales syndrome. NETSMANN-Arzneimittel ] ~ grease root</t>
  </si>
  <si>
    <t>CHELIDONIUM | Cholangitis, icteric. NETSMANN-Arzneimittel</t>
  </si>
  <si>
    <t>CHOLESTERINUM | Cholelithiasis, gallstones. NETSMANN-Arzneimittel ]</t>
  </si>
  <si>
    <t>FEL TAURI TABLETS | Cholelithiasis, gallstones. NETSMANN-Arzneimittel ]</t>
  </si>
  <si>
    <t>DOLICHOS | Liver, Hepatopathy, icteric. NETSMANN-Arzneimittel  ]</t>
  </si>
  <si>
    <t>LAPTANDRA | Damaged liver cells. NETSMANN-Arzneimittel</t>
  </si>
  <si>
    <t>LIVER HEPATICA SPEZ. | Hepatopathy. NETSMANN-Arzneimittel ]</t>
  </si>
  <si>
    <t>SCOLOPENDRIUM SPEZ. | Allergies. NETSMANN-Arzneimittel</t>
  </si>
  <si>
    <t>LEBER TONIKUM | Liver - Gallbladder dysfunctions. NETSMANN-Arzneimittel</t>
  </si>
  <si>
    <t>RHUS TOX. | Herpes zoster. NETSMANN-Arzneimittel</t>
  </si>
  <si>
    <t>APIS | NETSMANN-Arzneimittel</t>
  </si>
  <si>
    <t>MYRISTICA | Abcesses. NETSMANN-Arzneimittel</t>
  </si>
  <si>
    <t>CIMICIFUGA | Inflammatory changes in small bassin. NETSMANN-Arzneimittel</t>
  </si>
  <si>
    <t>HYDRASTIS | Water absorption. NETSMANN-Arzneimittel</t>
  </si>
  <si>
    <t>1ST CHAKRA MEN - ROOT - BASE | Balances chakra. Prof. Orsatti, Milan - Italy ]</t>
  </si>
  <si>
    <t>2ND CHAKRA MEN - SACRAL - SPLEEN | Balances chakra. Prof. Orsatti, Milan - Italy ]</t>
  </si>
  <si>
    <t>AURUM | Atrophies, deficiencies. NETSMANN-Arzneimittel</t>
  </si>
  <si>
    <t>HEPAR SULF. TABLETS | Pus, abcesses. NETSMANN-Arzneimittel</t>
  </si>
  <si>
    <t>AQUA SILIC | Bad healing wounds. NETSMANN-Arzneimittel</t>
  </si>
  <si>
    <t>SPONGIA | Struma. NETSMANN-Arzneimittel</t>
  </si>
  <si>
    <t>ACIDUM HYDROFL | Delayed wound healing. NETSMANN-Arzneimittel</t>
  </si>
  <si>
    <t>ARSENUM SULF. | Sepsis. NETSMANN-Arzneimittel</t>
  </si>
  <si>
    <t>CISTUS CANAD. | Pruritus. NETSMANN-Arzneimittel</t>
  </si>
  <si>
    <t>SCABIOSA | Wet skin. NETSMANN-Arzneimittel</t>
  </si>
  <si>
    <t>CEDRON | Disassociation. NETSMANN-Arzneimittel</t>
  </si>
  <si>
    <t>3RD CHAKRA MEN - SOLAR PLEXUS - PLEXUS SOLARIS - STOMACH | Balances chakra. Prof. Orsatti, Milan - Italy  ]</t>
  </si>
  <si>
    <t>PRURITIS | Nervous cause. NETSMANN-Arzneimittel</t>
  </si>
  <si>
    <t>GRPHITES TABLETS | Chronic eczema. NETSMANN-Arzneimittel</t>
  </si>
  <si>
    <t>CALENDULA | Improvement of skin metabolism. NETSMANN-Arzneimittel</t>
  </si>
  <si>
    <t>EUPHRASIA | Eye disorders (Conjunctivitis). NETSMANN-Arzneimittel</t>
  </si>
  <si>
    <t>SABAL SERRUL | Prostatis. NETSMANN-Arzneimittel</t>
  </si>
  <si>
    <t>PAREIRA | Cystitis. NETSMANN-Arzneimittel</t>
  </si>
  <si>
    <t>LACHESIS | Sepsis, phlebitis. NETSMANN-Arzneimittel</t>
  </si>
  <si>
    <t>EQUISETUM | NETSMANN-Arzneimittel</t>
  </si>
  <si>
    <t>UVA URSI | Activation of kidney function. NETSMANN-Arzneimittel</t>
  </si>
  <si>
    <t>4TH CHAKRA MEN - HEART | Balances chakra. Prof. Orsatti, Milan - Italy ]</t>
  </si>
  <si>
    <t>NATRIUM MUR. | Bladder weakness. NETSMANN-Arzneimittel</t>
  </si>
  <si>
    <t>HYSSOPUS | Bladder irritations. NETSMANN-Arzneimittel</t>
  </si>
  <si>
    <t>MYRTILLUS | Hamaturie, pancreas diseases. NETSMANN-Arzneimittel</t>
  </si>
  <si>
    <t>SOLIDADO S | Urinary tract infections. NETSMANN-Arzneimittel</t>
  </si>
  <si>
    <t>JUNIPERUS | Renal odeme. NETSMANN-Arzneimittel</t>
  </si>
  <si>
    <t>BUCCO SPEZ. | Bladder diseases. NETSMANN-Arzneimittel</t>
  </si>
  <si>
    <t>TRILLIUM SPEZ. | Bleedings. NETSMANN-Arzneimittel</t>
  </si>
  <si>
    <t>NIEREN TONIKUM | Kidney dysfunctions. NETSMANN-Arzneimittel</t>
  </si>
  <si>
    <t>LYMPHDIARAL BASISTROPF. | Lymphatic immune system. PASCOE NATURMEDIZIN</t>
  </si>
  <si>
    <t>TONSILLOPAS TROPF. | Lymphatic immune system. PASCOE NATURMEDIZIN</t>
  </si>
  <si>
    <t>LYMPHDIARAL-INJECTOPAS | Lymphatic immune system. PASCOE NATURMEDIZIN</t>
  </si>
  <si>
    <t>LYMPHDIARAL DRAINAGEABLE | Lymphatic drainage, immune system. PASCOE NATURMEDIZIN</t>
  </si>
  <si>
    <t>ACIDUM OXALICUM SPL. N | Lymphatic immune system. PASCOE NATURMEDIZIN</t>
  </si>
  <si>
    <t>ARSENUM JODATUM SPL. | Lymphatic immune system. PASCOE NATURMEDIZIN</t>
  </si>
  <si>
    <t>CALCIUM CARBONICUM SPL. | Lymphatic immune system. PASCOE NATURMEDIZIN</t>
  </si>
  <si>
    <t>HEPAR SULFURIS SPL. | Lymphatic immune system. PASCOE NATURMEDIZIN</t>
  </si>
  <si>
    <t>MERCURIUS CYANATUS SPL. | Lymphatic immune system. PASCOE NATURMEDIZIN</t>
  </si>
  <si>
    <t>MERCURIUS SOLUBILIS SPL. | Lymphatic immune system. PASCOE NATURMEDIZIN</t>
  </si>
  <si>
    <t>SCROPHULARIA SPL. | Lymphatic immune system. PASCOE NATURMEDIZIN</t>
  </si>
  <si>
    <t>LYMPHDIARAL AKTIV TABLETS | Lymphatic immune system. PASCOE NATURMEDIZIN</t>
  </si>
  <si>
    <t>GRIPPS TROPF. | Lymphatic immune system. PASCOE NATURMEDIZIN</t>
  </si>
  <si>
    <t>PASCALLERG TABLETS | Lymphatic immune system. PASCOE NATURMEDIZIN</t>
  </si>
  <si>
    <t>PASCOLEUCYN TROPF. | Lymphatic immune system. PASCOE NATURMEDIZIN</t>
  </si>
  <si>
    <t>PASCOTOX MONO TABLETS | Lymphatic immune system. PASCOE NATURMEDIZIN</t>
  </si>
  <si>
    <t>PASCOTOX TROPF. | Immune system, allergies, infections. PASCOE NATURMEDIZIN</t>
  </si>
  <si>
    <t>PASCOTOX TABL. N. | Immune system, allergies, infections. PASCOE NATURMEDIZIN</t>
  </si>
  <si>
    <t>PUMPEROL | Immune system, allergies, infections. PASCOE NATURMEDIZIN</t>
  </si>
  <si>
    <t>TONSILLOPAS GURGELLOSUNG | Immune system, allergies, infections. PASCOE NATURMEDIZIN</t>
  </si>
  <si>
    <t>TONSILLOPAS TROPF. | Immune system, allergies, infections. PASCOE NATURMEDIZIN</t>
  </si>
  <si>
    <t>PALATOL DESTILLAT. | Immune system, allergies, infections. PASCOE NATURMEDIZIN</t>
  </si>
  <si>
    <t>PALATOL SALBE N. | Immune system, allergies, infections. PASCOE NATURMEDIZIN</t>
  </si>
  <si>
    <t>ALLERGIE-INJECTOPAS | Immune system, allergies, infections. PASCOE NATURMEDIZIN</t>
  </si>
  <si>
    <t>INFECT 1-INJECTOPAS | Immune system, allergies, infections. PASCOE NATURMEDIZIN</t>
  </si>
  <si>
    <t>INFECT 2-INJECTOPAS | Immune system, allergies, infections. PASCOE NATURMEDIZIN</t>
  </si>
  <si>
    <t>PASCOTOX FORTE-INFECTOPAS | Immune system, allergies, infections. PASCOE NATURMEDIZIN</t>
  </si>
  <si>
    <t>BELLADONNA SPL. N. | Immune system, allergies, infections. PASCOE NATURMEDIZIN</t>
  </si>
  <si>
    <t>BRYONIA SPL. | Immune system, allergies, infections. PASCOE NATURMEDIZIN</t>
  </si>
  <si>
    <t>EUPATORIUM SPL. | Immune system, allergies, infections. PASCOE NATURMEDIZIN</t>
  </si>
  <si>
    <t>JABORANDI SPL. | Immune system, allergies, infections. PASCOE NATURMEDIZIN</t>
  </si>
  <si>
    <t>KALIUM CHLORATUM I SPL. | Immune system, allergies, infections. PASCOE NATURMEDIZIN</t>
  </si>
  <si>
    <t>BRONCHOPAS TROPF. | Respiratory tract (lung). PASCOE NATURMEDIZIN  ]</t>
  </si>
  <si>
    <t>IPECACUANHA COMP. N TROPF. | Respiratory tract (lung). PASCOE NATURMEDIZIN  ]</t>
  </si>
  <si>
    <t>SINUPAS N TROPF. | Respiratory tract (lung). PASCOE NATURMEDIZIN  ]</t>
  </si>
  <si>
    <t>TUSSIFLORIN FORTE TROPF. | Respiratory tract (lung). PASCOE NATURMEDIZIN  ]</t>
  </si>
  <si>
    <t>TUSSIFLORIN HUSTENSAFT | Respiratory tract (lung). PASCOE NATURMEDIZIN  ]</t>
  </si>
  <si>
    <t>TUSSIFLORIN HUSTENTROPF | Respiratory tract (lung). PASCOE NATURMEDIZIN  ]</t>
  </si>
  <si>
    <t>TUSSIFLORIN HUSSTENSTILLER | Respiratory tract (lung). PASCOE NATURMEDIZIN  ]</t>
  </si>
  <si>
    <t>ASTHMA-INJECTOPAS | Respiratory tract (lung). PASCOE NATURMEDIZIN  ]</t>
  </si>
  <si>
    <t>BRONCHO-INJECTOPAS | Respiratory tract (lung). PASCOE NATURMEDIZIN  ]</t>
  </si>
  <si>
    <t>AARUM SPL. N. | Respiratory tract (lung). PASCOE NATURMEDIZIN  ]</t>
  </si>
  <si>
    <t>CETRARIA SPL. | Respiratory tract (lung). PASCOE NATURMEDIZIN  ]</t>
  </si>
  <si>
    <t>CORALLIUM SPL. | Respiratory tract (lung). PASCOE NATURMEDIZIN  ]</t>
  </si>
  <si>
    <t>DROSERA SPL. | Respiratory tract (lung). PASCOE NATURMEDIZIN  ]</t>
  </si>
  <si>
    <t>HYSOSCYAMUS SPL. N. | Respiratory tract (lung). PASCOE NATURMEDIZIN  ]</t>
  </si>
  <si>
    <t>PHOSPHORUS SPL. | Respiratory tract (lung). PASCOE NATURMEDIZIN  ]</t>
  </si>
  <si>
    <t>RAUNCULUS SPL. | Respiratory tract (lung). PASCOE NATURMEDIZIN  ]</t>
  </si>
  <si>
    <t>YERBA SANTE SPL. | Respiratory tract (lung). PASCOE NATURMEDIZIN  ]</t>
  </si>
  <si>
    <t>ALLYA TABLET | Respiratory tract (lung). PASCOE NATURMEDIZIN  ]</t>
  </si>
  <si>
    <t>Arthritis-W-Tabl.-Pascoe. | Respiratory tract (lung). PASCOE NATURMEDIZIN  ]</t>
  </si>
  <si>
    <t>Arthropas K Tabl. | Respiratory tract (lung). PASCOE NATURMEDIZIN  ]</t>
  </si>
  <si>
    <t>RHEUMA-PASC LIQUID | Respiratory tract (lung). PASCOE NATURMEDIZIN  ]</t>
  </si>
  <si>
    <t>Rheuma-Pasc Tropf. | Respiratory tract (lung). PASCOE NATURMEDIZIN  ]</t>
  </si>
  <si>
    <t>Rheuma-Pasc Tabl | Respiratory tract (lung). PASCOE NATURMEDIZIN  ]</t>
  </si>
  <si>
    <t>Allya extern Salbe | Respiratory tract (lung). PASCOE NATURMEDIZIN  ]</t>
  </si>
  <si>
    <t>Allya Cpl.-Injektopas | Respiratory tract (lung). PASCOE NATURMEDIZIN  ]</t>
  </si>
  <si>
    <t>G 1-Injektopas | Respiratory tract (lung). PASCOE NATURMEDIZIN  ]</t>
  </si>
  <si>
    <t>G 2-Injektopas | Respiratory tract (lung). PASCOE NATURMEDIZIN  ]</t>
  </si>
  <si>
    <t>Gnaphalium-Injektopas | Respiratory tract (lung). PASCOE NATURMEDIZIN  ]</t>
  </si>
  <si>
    <t>Rheuma-Pasc Inj, Isg. | Respiratory tract (lung). PASCOE NATURMEDIZIN  ]</t>
  </si>
  <si>
    <t>Spondylose-Injektopas | Respiratory tract (lung), kidney diseased, prostata (prostate). PASCOE NATURMEDIZIN  ]~masculine</t>
  </si>
  <si>
    <t>Acidum oxalicum Spl. | Respiratory tract (lung), kidney diseased, prostata (prostate). PASCOE NATURMEDIZIN  ]~masculine</t>
  </si>
  <si>
    <t>Berberis Spl. | Respiratory tract (lung), kidney diseased, prostata (prostate). PASCOE NATURMEDIZIN  ]~masculine</t>
  </si>
  <si>
    <t>Colchicum Spl. | Respiratory tract  (lung), kidney diseased, prostata (prostate). PASCOE NATURMEDIZIN  ]~masculine</t>
  </si>
  <si>
    <t>Dioscorea Spl. | Respiratory tract (lung), kidney diseased, prostata (prostate). PASCOE NATURMEDIZIN  ]~masculine</t>
  </si>
  <si>
    <t>Ledum Spl | Respiratory tract (lung), kidney diseased, prostata (prostate0. PASCOE NATURMEDIZIN  ]~masculine</t>
  </si>
  <si>
    <t>SILICEA SPL. | Respiratory tract (lung), kidney diseased, prostata (prostate). PASCOE NATURMEDIZIN  ]~masculine</t>
  </si>
  <si>
    <t>Symphytum Spl. | Respiratory tract (lung), kidney diseased, prostata (prostate). PASCOE NATURMEDIZIN  ]~masculine</t>
  </si>
  <si>
    <t>Nephro-Pasc Pulver | Respiratory tract (lung), kidney diseased, prostata (prostate). PASCOE NATURMEDIZIN  ]~masculine</t>
  </si>
  <si>
    <t>Pasconier Tropf. | Respiratory tract (lung), kidney diseased, prostata (prostate). PASCOE NATURMEDIZIN  ]~masculine</t>
  </si>
  <si>
    <t>Pascorenal Tropf. | Respiratory tract (lung), kidney diseased, prostata (prostate). PASCOE NATURMEDIZIN ]~masculine</t>
  </si>
  <si>
    <t>Pascosabal Tropf. | Respiratory tract (lung), kidney diseased, prostata (prostate). PASCOE NATURMEDIZIN  ]~masculine</t>
  </si>
  <si>
    <t>Prostapas Tropf. | Respiratory tract (lung), kidney diseased, prostata (prostate). PASCOE NATURMEDIZIN  ]~masculine</t>
  </si>
  <si>
    <t>Juniperus Komplex-Injektopas | Respiratory tract (lung), kidney diseased, prostata (prostate). PASCOE NATURMEDIZIN  ]~masculine</t>
  </si>
  <si>
    <t>5TH CHAKRA MEN - THROAT | Balances chakra. Prof. Orsatti, Milan - Italy ]~masculine</t>
  </si>
  <si>
    <t>NEPHRO-INJEKTOPAS | Kidney diseased, prostata (prostate), endocrine system. PASCOE NATURMEDIZIN  ]~masculine</t>
  </si>
  <si>
    <t>6TH CHAKRA MEN - THIRD EYE - BROW | Balances chakra. Prof. Orsatti, Milan - Italy ]~masculine</t>
  </si>
  <si>
    <t>Clematis Spl. | Kidney diseased, prostata, endocrine system. PASCOE NATURMEDIZIN~masculine</t>
  </si>
  <si>
    <t>Juniperus Spl. | Kidney diseased, prostata, endocrine system. PASCOE NATURMEDIZIN~masculine</t>
  </si>
  <si>
    <t>Populus Spl. | Kidney diseased, prostata, endocrine system. PASCOE NATURMEDIZIN~masculine</t>
  </si>
  <si>
    <t>SOLIDAGO SPL. | Kidney disease, prostata, endocrine system. PASCOE NATURMEDIZIN~masculine</t>
  </si>
  <si>
    <t>Dysmopas F Tropf. | Kidney diseased, prostata, endocrine system. PASCOE NATURMEDIZIN~masculine</t>
  </si>
  <si>
    <t>Pascofemin Liquidum | Kidney diseased, prostata, endocrine system. PASCOE NATURMEDIZIN~masculine</t>
  </si>
  <si>
    <t>Pascofemin Tropf. | Kidney diseased, prostata, endocrine system. PASCOE NATURMEDIZIN~masculine</t>
  </si>
  <si>
    <t>Thyreo-Pasc Tabl. | Kidney diseased, prostata, endocrine system. PASCOE NATURMEDIZIN~masculine</t>
  </si>
  <si>
    <t>Calycast-Injektopas | Kidney diseased, prostata, endocrine system. PASCOE NATURMEDIZIN~masculine</t>
  </si>
  <si>
    <t>PASCOFEMIN-INJEKTOPAS | Kidney diseased, prostata, endocrine system. PASCOE NATURMEDIZIN~masculine</t>
  </si>
  <si>
    <t>THYREO-INJEKTOPAS | Kidney diseased, prostata, endocrine system/ PASCOE~masculine</t>
  </si>
  <si>
    <t>ALETRIS SPL | Kidney diseased, prostata, endocrine system. PASCOE NATURMEDIZIN~masculine</t>
  </si>
  <si>
    <t>APIS SPL. | Kidney diseased, prostata, endocrines System. PASCOE NATURMEDIZIN~masculine</t>
  </si>
  <si>
    <t>SPENGLERSAN KOLLOID  A</t>
  </si>
  <si>
    <t>SPENGLERSAN KOLLOID  D</t>
  </si>
  <si>
    <t>SPENGLERSAN KOLLOID  Dx</t>
  </si>
  <si>
    <t>SPENGLERSAN KOLLOID  E</t>
  </si>
  <si>
    <t>SPENGLERSAN KOLLOID  G</t>
  </si>
  <si>
    <t>SPENGLERSAN KOLLOID  K</t>
  </si>
  <si>
    <t>SPENGLERSAN KOLLOID  M</t>
  </si>
  <si>
    <t>SPENGLERSAN KOLLOID  Om</t>
  </si>
  <si>
    <t>SPENGLERSAN KOLLOID  R</t>
  </si>
  <si>
    <t>SPENGLERSAN KOLLOID  T</t>
  </si>
  <si>
    <t>Nr.1 Alcangrol</t>
  </si>
  <si>
    <t>Nr.2 Aquavit</t>
  </si>
  <si>
    <t>Nr.3 Azinat</t>
  </si>
  <si>
    <t>Nr.4 Cerebretik</t>
  </si>
  <si>
    <t>Nr.5 Cordiak</t>
  </si>
  <si>
    <t>Nr.6 Dyscrasin N</t>
  </si>
  <si>
    <t>Nr.7 Epidemik</t>
  </si>
  <si>
    <t>Nr.8 Liver Hepatik ]</t>
  </si>
  <si>
    <t>Nr.9 Lymphatik N</t>
  </si>
  <si>
    <t>Nr.10 Matrigen  I akt.</t>
  </si>
  <si>
    <t>Nr.11 Matrigen II ret.</t>
  </si>
  <si>
    <t>Nr.12 Ophthalmik  eye  ]</t>
  </si>
  <si>
    <t>Nr.14 Polypathik N</t>
  </si>
  <si>
    <t>Nr.15 Pulmonik N  lung  ]</t>
  </si>
  <si>
    <t>Nr.16 Renalin  kidney, bladder, urethra  ]</t>
  </si>
  <si>
    <t>Nr.17 Sanguisol   blood  ]</t>
  </si>
  <si>
    <t>Nr.18 Splenetik  spleen  ]</t>
  </si>
  <si>
    <t>Nr.19 Stomachik I</t>
  </si>
  <si>
    <t>Nr.20 Stomachik II N</t>
  </si>
  <si>
    <t>Nr.21 Styptik N</t>
  </si>
  <si>
    <t>Nr.22 Strumatik I</t>
  </si>
  <si>
    <t>Nr.28 Azinat-0l I</t>
  </si>
  <si>
    <t>Nr.29 Azinat-0l II</t>
  </si>
  <si>
    <t>Angiopas Tropf. | Heart palpitations. PASCOE NATURMEDIZIN</t>
  </si>
  <si>
    <t>Corvipas Flüssigkeit | Heart palpitations. PASCOE NATURMEDIZIN</t>
  </si>
  <si>
    <t>Crataepas 100 Tropf. | Heart palpitations. PASCOE NATURMEDIZIN</t>
  </si>
  <si>
    <t>Crataepas 100 Tabl. | Heart palpitations. PASCOE NATURMEDIZIN</t>
  </si>
  <si>
    <t>Crataepas plus Tropf. | Heart palpitations. PASCOE NATURMEDIZIN</t>
  </si>
  <si>
    <t>Hypercoran Tropf. | Heart palpitations. PASCOE NATURMEDIZIN</t>
  </si>
  <si>
    <t>Pasgensin Drag. | Heart palpitations. PASCOE NATURMEDIZIN</t>
  </si>
  <si>
    <t>Pectapas Tropf. | Heart palpitations. PASCOE NATURMEDIZIN</t>
  </si>
  <si>
    <t>Rytmopasc Tropf. | Heart palpitations. PASCOE NATURMEDIZIN</t>
  </si>
  <si>
    <t>Stropheupas forte Tropf. | Heart palpitations. PASCOE NATURMEDIZIN</t>
  </si>
  <si>
    <t>Vicordin novo Goldtrpf. | Heart palpitations. PASCOE NATURMEDIZIN</t>
  </si>
  <si>
    <t>Viscoparas Duo Goldtrpf. | Heart palpitations. PASCOE NATURMEDIZIN</t>
  </si>
  <si>
    <t>Angio 1-Injektopas | Heart palpitations. PASCOE NATURMEDIZIN</t>
  </si>
  <si>
    <t>Angio 2-Injektopas | Heart palpitations. PASCOE NATURMEDIZIN</t>
  </si>
  <si>
    <t>Cor-Injektopas N | Heart palpitations. PASCOE NATURMEDIZIN</t>
  </si>
  <si>
    <t>Cor forte-Injektopas | Heart palpitations. PASCOE NATURMEDIZIN</t>
  </si>
  <si>
    <t>Ambra Spl. | Heart palpitations. PASCOE NATURMEDIZIN</t>
  </si>
  <si>
    <t>Arnica Spl. | Heart palpitations. PASCOE NATURMEDIZIN</t>
  </si>
  <si>
    <t>Cactus Spl. | Heart palpitations. PASCOE NATURMEDIZIN</t>
  </si>
  <si>
    <t>Kalmia Spl. | Heart palpitations. PASCOE NATURMEDIZIN</t>
  </si>
  <si>
    <t>Spartium Spl. | Heart palpitations. PASCOE NATURMEDIZIN</t>
  </si>
  <si>
    <t>Spigelia Spl. | Heart palpitations. PASCOE NATURMEDIZIN</t>
  </si>
  <si>
    <t>Brachiapas Tropf. | Heart palpitations. PASCOE NATURMEDIZIN</t>
  </si>
  <si>
    <t>Pascovenol novo Drag | Heart palpitations. PASCOE NATURMEDIZIN</t>
  </si>
  <si>
    <t>Pascovenol novo Tropf | Heart palpitations. PASCOE NATURMEDIZIN</t>
  </si>
  <si>
    <t>Venopas Tropf | Heart palpitations. PASCOE NATURMEDIZIN</t>
  </si>
  <si>
    <t>Anisan akut Salbe | Heart palpitations. PASCOE NATURMEDIZIN</t>
  </si>
  <si>
    <t>Anisan akut Zapfchen | Heart palpitations. PASCOE NATURMEDIZIN</t>
  </si>
  <si>
    <t>Apoplexie-Injektopas | Stomach, intestines (bowel, colon). PASCOE NATURMEDIZIN ]</t>
  </si>
  <si>
    <t>Brachiapas forte-Injektopas | Stomach, intestines (bowel, colon). PASCOE NATURMEDIZIN ]</t>
  </si>
  <si>
    <t>Brachiapas mite-Injektopas | Stomach, intestines (bowel, colon). PASCOE NATURMEDIZIN ]</t>
  </si>
  <si>
    <t>Spasmo-Injektopas | Stomach, intestines (bowel, colon). PASCOE NATURMEDIZIN ]</t>
  </si>
  <si>
    <t>Veno N-Injektopas | Stomach, intestines (bowel, colon). PASCOE NATURMEDIZIN ]</t>
  </si>
  <si>
    <t>AESCULUS SPL. |Stomach, intestines (bowel, colon). PASCOE NATURMEDIZIN ]</t>
  </si>
  <si>
    <t>7TH CHAKRA MEN - CROWN | Balances chakra. Prof. Orsatti, Milan - Italy ]</t>
  </si>
  <si>
    <t>Secale cornutum Spl. | Stomach, intestines (bowel, colon). PASCOE NATURMEDIZIN ]</t>
  </si>
  <si>
    <t>Amara-Tropfen-Pascoe | Stomach, intestines (bowel, colon). PASCOE NATURMEDIZIN ]</t>
  </si>
  <si>
    <t>Carminativum-Pascoe | Stomach, intestines (bowel, colon). PASCOE NATURMEDIZIN ]</t>
  </si>
  <si>
    <t>Gastro-Pasc Tropf. | Stomach, intestines (bowel, colon). PASCOE NATURMEDIZIN ]</t>
  </si>
  <si>
    <t>Legapas comp Tropf. | Stomach, intestines (bowel, colon). PASCOE NATURMEDIZIN ]</t>
  </si>
  <si>
    <t>Legapas mono Tabl. | Stomach, intestines (bowel, colon). PASCOE NATURMEDIZIN ]</t>
  </si>
  <si>
    <t>Legapas mono Tropf. | Stomach, intestines (bowel, colon). PASCOE NATURMEDIZIN ]</t>
  </si>
  <si>
    <t>Markalakt Pulver | Stomach, intestines (bowel, colon). PASCOE NATURMEDIZIN ]</t>
  </si>
  <si>
    <t>Ozovit Pulver | Stomach, intestines (bowel, colon). PASCOE NATURMEDIZIN ]</t>
  </si>
  <si>
    <t>Pascoletten N Drag. | Stomach, intestines (bowel, colon). PASCOE NATURMEDIZIN ]</t>
  </si>
  <si>
    <t>Pascomag Pulver | Stomach, intestines (bowel, colon). PASCOE NATURMEDIZIN ]</t>
  </si>
  <si>
    <t>Pascomucil Pulver | Stomach, intestines (bowel, colon). PASCOE NATURMEDIZIN ]</t>
  </si>
  <si>
    <t>Pascovegeton 100 Tropf. | Stomach, intestines (bowel, colon). PASCOE NATURMEDIZIN ]</t>
  </si>
  <si>
    <t>Ulcu-Pasc Tropf. | Stomach, intestines (bowel, colon). PASCOE NATURMEDIZIN ]</t>
  </si>
  <si>
    <t>Ulcu-Pasc  Tabl. | Stomach, intestines (bowel, colon). PASCOE NATURMEDIZIN ]</t>
  </si>
  <si>
    <t>Obatri-Injektopas | Stomach, intestines (bowel, colon). PASCOE NATURMEDIZIN ]</t>
  </si>
  <si>
    <t>Ulcus-Injektopas | Stomach, intestines (bowel, colon). PASCOE NATURMEDIZIN ]</t>
  </si>
  <si>
    <t>Abrotanum Spl. | Stomach, intestines (bowel, colon). PASCOE NATURMEDIZIN ]</t>
  </si>
  <si>
    <t>Angelica Spl. | Stomach, intestines (bowel, colon). PASCOE NATURMEDIZIN ]</t>
  </si>
  <si>
    <t>Apomorphinum Spl. | Stomach, intestines (bowel, colon). PASCOE NATURMEDIZIN ]</t>
  </si>
  <si>
    <t>Argentum nitricum Spl. | Stomach, intestines (bowel, colon). PASCOE NATURMEDIZIN ]</t>
  </si>
  <si>
    <t>Artemisia Spl. | Stomach, intestines (bowel, colon). PASCOE NATURMEDIZIN ]</t>
  </si>
  <si>
    <t>Carbo Spl. | Stomach, intestines (bowel, colon). PASCOE NATURMEDIZIN ]</t>
  </si>
  <si>
    <t>Chamomilla Spl. | Stomach, intestines (bowel, colon), pancreas, liver, gallbladder. PASCOE NATURMEDIZIN  ]</t>
  </si>
  <si>
    <t>China Spl. | Stomach, intestines (bowel, colon), pancreas, liver, gallbladder. PASCOE NATURMEDIZIN  ]</t>
  </si>
  <si>
    <t>Nux vomica Spl. | Stomach, intestines (bowel, colon), pancreas, liver, gallbladder. PASCOE NATURMEDIZIN  ]</t>
  </si>
  <si>
    <t>Thymus Spl. | Stomach, intestines (bowel, colon), pancreas, liver, gallbladder. PASCOE NATURMEDIZIN  ]</t>
  </si>
  <si>
    <t>Pascopankreat novo Tabl. | Stomach, intestines (bowel, colon), pancreas, liver, gallbladder. PASCOE NATURMEDIZIN  ]</t>
  </si>
  <si>
    <t>Pascopankreat novo Tropf. | Stomach, intestines (bwoel, colon), pancreas, liver, gallbladder. PASCOE NATURMEDIZIN  ]</t>
  </si>
  <si>
    <t>Pascopankreat S Tropf. | Stomach, intestines (bowel, colon), pancreas, liver, gallbladder. PASCOE NATURMEDIZIN  ]</t>
  </si>
  <si>
    <t>Myrtillus Spl. | Stomach, intestines (bowel, colon), pancreas, liver, gallbladder. PASCOE NATURMEDIZIN  ]</t>
  </si>
  <si>
    <t>Phaseolus Spl. | Stomach, intestines (bowel, colon), pancreas, liver, gallbladder. PASCOE NATURMEDIZIN  ]</t>
  </si>
  <si>
    <t>Gallopas novo Tabl. | Stomach, intestines (bowel, colon), pancreas, liver, gallbladder. PASCOE NATURMEDIZIN  ]</t>
  </si>
  <si>
    <t>Gallopas Tropf. | Stomach, intestines (bowel, colon), pancreas, liver, gallbladder. PASCOE NATURMEDIZIN  ]</t>
  </si>
  <si>
    <t>Hepar-Pasc 100 Tabl. | Stomach, intestines (bowel, colon), pancreas, liver, gallbladder. PASCOE NATURMEDIZIN  ]</t>
  </si>
  <si>
    <t>Hepar-Pasc Duo Tabl. | Stomach, intestines (bowel, colon), pancreas, liver, gallbladder. PASCOE NATURMEDIZIN  ]</t>
  </si>
  <si>
    <t>Hepaticum-Pascoe novo Tabl. | Liver, gallbladder. PASCOE NATURMEDIZIN</t>
  </si>
  <si>
    <t>Pascobilin novo Tabl. | Liver, gallbladder. PASCOE NATURMEDIZIN</t>
  </si>
  <si>
    <t>Pascohepan novo Trpf. | Liver, gallbladder. PASCOE NATURMEDIZIN</t>
  </si>
  <si>
    <t>Cholo 1-Injektopas | Liver, gallbladder. PASCOE NATURMEDIZIN</t>
  </si>
  <si>
    <t>Cholo 2-Injektopas | Liver, gallbladder. PASCOE NATURMEDIZIN</t>
  </si>
  <si>
    <t>Hepar I-Injektopas | Liver, gallbladder. PASCOE NATURMEDIZIN</t>
  </si>
  <si>
    <t>Hepar II-Injektopas | Liver, gallbladder. PASCOE NATURMEDIZIN</t>
  </si>
  <si>
    <t>Carduus marianus Spl. | Liver, gallbladder. PASCOE NATURMEDIZIN</t>
  </si>
  <si>
    <t>Cholesterin Spl. | Liver, gallbladder. PASCOE NATURMEDIZIN</t>
  </si>
  <si>
    <t>Colocynthis Spl. | Liver, gallbladder. PASCOE NATURMEDIZIN</t>
  </si>
  <si>
    <t>Leptandra Spl. | Liver, gallbladder. PASCOE NATURMEDIZIN</t>
  </si>
  <si>
    <t>Lycopodium Spl. | Liver, gallbladder. PASCOE NATURMEDIZIN</t>
  </si>
  <si>
    <t>Quassia Spl. Tabl. | Liver, gallbladder. PASCOE NATURMEDIZIN</t>
  </si>
  <si>
    <t>Quassia Spl. Tropf. | Liver, gallbladder. PASCOE NATURMEDIZIN</t>
  </si>
  <si>
    <t>Asperula Spl. | Endocrine system. PASCOE NATURMEDIZIN</t>
  </si>
  <si>
    <t>Cimicifuga Spl. | Endocrine system. PASCOE NATURMEDIZIN</t>
  </si>
  <si>
    <t>Erigeron Spl. | Endocrine system. PASCOE NATURMEDIZIN</t>
  </si>
  <si>
    <t>Fucus Spl. | Endocrine system. PASCOE NATURMEDIZIN ~ type "fucus" in white "search" box and click "search" for more info.</t>
  </si>
  <si>
    <t>Kreosotum Spl. | Endocrine system. PASCOE NATURMEDIZIN</t>
  </si>
  <si>
    <t>Magnesium phosph. I Spl. | Endocrine system. PASCOE NATURMEDIZIN</t>
  </si>
  <si>
    <t>Magnesium phosph.II Spl. | Endocrine system. PASCOE NATURMEDIZIN</t>
  </si>
  <si>
    <t>Millefolium Spl. | Endocrine system. PASCOE NATURMEDIZIN</t>
  </si>
  <si>
    <t>Platinum Spl. | Endocrine system. PASCOE NATURMEDIZIN</t>
  </si>
  <si>
    <t>Pulsatilla Spl. | Endocrine system. PASCOE NATURMEDIZIN</t>
  </si>
  <si>
    <t>Sanguinaria Spl. | Endocrine system. PASCOE NATURMEDIZIN</t>
  </si>
  <si>
    <t>Sepia Spl. | Endocrine system. PASCOE NATURMEDIZIN</t>
  </si>
  <si>
    <t>Testiculus Spl. | Endocrine system. PASCOE NATURMEDIZIN</t>
  </si>
  <si>
    <t>Vespa Spl. | Endocrine system. PASCOE NATURMEDIZIN</t>
  </si>
  <si>
    <t>Viburnum Spl. | Endocrine system. PASCOE NATURMEDIZIN</t>
  </si>
  <si>
    <t>Neurapas balance | Nerves, psyche, sleep, pain, migraine, dizziness. PASCOE NATURMEDIZIN~insomnia</t>
  </si>
  <si>
    <t>Pascolibrin Tropf. | Nerves, psyche, sleep, pain, migraine, dizziness. PASCOE NATURMEDIZIN~insomnia</t>
  </si>
  <si>
    <t>Pasconal Nerventropf. | Nerves, psyche, sleep, pain, migraine, dizziness. PASCOE NATURMEDIZIN~insomnia</t>
  </si>
  <si>
    <t>Pasconal forte | Nerves, psyche, sleep, pain, migraine, dizziness. PASCOE NATURMEDIZIN~insomnia</t>
  </si>
  <si>
    <t>Pascosedon Tabl. | Nerves, psyche, sleep, pain, migraine, dizziness. PASCOE NATURMEDIZIN~insomnia</t>
  </si>
  <si>
    <t>Pascosedon Tropf. | Nerves, psyche, sleep, pain, migraine, dizziness. PASCOE NATURMEDIZIN~insomnia</t>
  </si>
  <si>
    <t>Sedativa-Injektopas | Nerves, psyche, sleep, pain, migraine, dizziness. PASCOE NATURMEDIZIN~insomnia</t>
  </si>
  <si>
    <t>Avena sativa Spl. | Nerves, psyche, sleep, pain, migraine, dizziness. PASCOE NATURMEDIZIN~insomnia</t>
  </si>
  <si>
    <t>Calcium phosph. Spl. | Nerves, psyche, sleep, pain, migraine, dizziness. PASCOE NATURMEDIZIN~insomnia</t>
  </si>
  <si>
    <t>Cicuta Spl. | Nerves, psyche, sleep, pain, migraine, dizziness. PASCOE NATURMEDIZIN~insomnia</t>
  </si>
  <si>
    <t>Gelsemium Spl | Nerves, psyche, sleep, pain, migraine, dizziness. PASCOE NATURMEDIZIN~insomnia</t>
  </si>
  <si>
    <t>Lobelia Spl. | Anti tobacco (nicotine smoking)energy asthma expectorant lung psyche sleep,addiction craving,migrane dizzy vegetative/autonomic ~insomnia Nerve Cranial 10 Vagus PASCOE NATURMEDIZIN</t>
  </si>
  <si>
    <t>Sumbulus Spl | Nerves, psyche, sleep, pain, migraine, dizziness. PASCOE NATURMEDIZIN~insomnia</t>
  </si>
  <si>
    <t>Valeriana Spl. | Nerves, psyche, sleep, pain, migraine, dizziness. PASCOE NATURMEDIZIN ~ ~insomniaBTA: beneficial</t>
  </si>
  <si>
    <t>Zincum Spl. | Nerves, psyche, sleep, pain, migraine, dizziness. PASCOE NATURMEDIZIN~insomnia</t>
  </si>
  <si>
    <t>Kolipas Tropf. | Nerves, psyche, sleep, pain, migraine, dizziness. PASCOE NATURMEDIZIN~insomnia</t>
  </si>
  <si>
    <t>Pascodolor Tropf. | Pain, migraine, dizziness. PASCOE NATURMEDIZIN</t>
  </si>
  <si>
    <t>Vertigopas Tropf. | Pain, migraine, dizziness. PASCOE NATURMEDIZIN</t>
  </si>
  <si>
    <t>Pumperol | Pain, migraine, dizziness. PASCOE NATURMEDIZIN</t>
  </si>
  <si>
    <t>Dolo-Injektopas | Pain, migraine, dizziness. PASCOE NATURMEDIZIN</t>
  </si>
  <si>
    <t>Gnaphalium-Injektopas | Pain, migraine, dizziness. PASCOE NATURMEDIZIN</t>
  </si>
  <si>
    <t>Mepivacain 1%-Injektopas | Pain, migraine, dizziness. PASCOE NATURMEDIZIN</t>
  </si>
  <si>
    <t>Neuralgie-Injektopas | Pain, migraine, dizziness. PASCOE NATURMEDIZIN</t>
  </si>
  <si>
    <t>Neurovit-Injektopas | Pain, migraine, dizziness. PASCOE NATURMEDIZIN</t>
  </si>
  <si>
    <t>Pasconeural-Injektopas | Pain, migraine, dizziness. PASCOE NATURMEDIZIN</t>
  </si>
  <si>
    <t>Procain 1%-Injektopas | Pain, migraine, dizziness. PASCOE NATURMEDIZIN</t>
  </si>
  <si>
    <t>Vitamin B-Komples-Injektopas N | Pain, migraine, dizziness. PASCOE NATURMEDIZIN</t>
  </si>
  <si>
    <t>Aconitum Spl. | Pain, migraine, dizziness. PASCOE NATURMEDIZIN</t>
  </si>
  <si>
    <t>Cocculus Spl. | Pain, migraine, dizziness. PASCOE NATURMEDIZIN</t>
  </si>
  <si>
    <t>Dulcamara Spl | Pain, migraine, dizziness. PASCOE NATURMEDIZIN</t>
  </si>
  <si>
    <t>Glonoinum Spl. | Pain, migraine, dizziness. PASCOE NATURMEDIZIN</t>
  </si>
  <si>
    <t>Iris Spl. | Pain, migraine, dizziness. PASCOE NATURMEDIZIN</t>
  </si>
  <si>
    <t>Virgamelis Creme/Haut/Umstimmungsmittel. PASCOE NATURMEDIZIN</t>
  </si>
  <si>
    <t>Cistus Spl. | PASCOE NATURMEDIZIN</t>
  </si>
  <si>
    <t>Rhus toxicodendron Spl. | PASCOE NATURMEDIZIN</t>
  </si>
  <si>
    <t>Sulfur Spl. | PASCOE NATURMEDIZIN</t>
  </si>
  <si>
    <t>Viola tricolor Spl. | PASCOE NATURMEDIZIN</t>
  </si>
  <si>
    <t>Sronglife Tropf. | PASCOE NATURMEDIZIN</t>
  </si>
  <si>
    <t>Stropheupas forte Tropf. | PASCOE NATURMEDIZIN</t>
  </si>
  <si>
    <t>Lymphdiaral-Injekotpas | PASCOE NATURMEDIZIN</t>
  </si>
  <si>
    <t>Stronglife-Injektopas | PASCOE NATURMEDIZIN</t>
  </si>
  <si>
    <t>Viscum Cpl.-Injektopas | PASCOE NATURMEDIZIN</t>
  </si>
  <si>
    <t>Conium Spl. | PASCOE NATURMEDIZIN</t>
  </si>
  <si>
    <t>Thuja Spl. | PASCOE NATURMEDIZIN</t>
  </si>
  <si>
    <t>Calcivitan-Pascoe Tabl. | Vitamin, mineral. PASCOE NATURMEDIZIN</t>
  </si>
  <si>
    <t>Multivitamin Drag. Pascose | Vitamin, mineral. PASCOE NATURMEDIZIN</t>
  </si>
  <si>
    <t>Pascossan Pulver. | Vitamin, mineral. PASCOE NATURMEDIZIN</t>
  </si>
  <si>
    <t>Pascossan Tabl. | Vitamin, mineral. PASCOE NATURMEDIZIN</t>
  </si>
  <si>
    <t>Vitace-Pascose Tabl. | Vitamin, mineral. PASCOE NATURMEDIZIN</t>
  </si>
  <si>
    <t>Vitamin C 100-Pascose Tabl. | Vitamin, mineral. PASCOE NATURMEDIZIN</t>
  </si>
  <si>
    <t>Adenovit-Injektopas | Vitamin, mineral. PASCOE NATURMEDIZIN</t>
  </si>
  <si>
    <t>Anabol-Injektopas | Vitamin, mineral. PASCOE NATURMEDIZIN</t>
  </si>
  <si>
    <t>Calycast-Injektopas | Vitamin, mineral. PASCOE NATURMEDIZIN</t>
  </si>
  <si>
    <t>Folsaure-Injektopas 5mg. | Vitamin, mineral. PASCOE NATURMEDIZIN</t>
  </si>
  <si>
    <t>Ginseng-Cpl.-Injektopas | Vitamin, mineral. PASCOE NATURMEDIZIN</t>
  </si>
  <si>
    <t>Neurovit-Injektopas. | Vitamin, mineral. PASCOE NATURMEDIZIN</t>
  </si>
  <si>
    <t>Redox I-Injektopas N. | Vitamin, mineral. PASCOE NATURMEDIZIN</t>
  </si>
  <si>
    <t>Redox II-Injektopas N. | Vitamin, mineral. PASCOE NATURMEDIZIN</t>
  </si>
  <si>
    <t>Vitamin B1-Injektopas 25mg. | Vitamin, mineral. PASCOE NATURMEDIZIN</t>
  </si>
  <si>
    <t>Vitamin B1-Injektopas 100mg. | Vitamin, mineral. PASCOE NATURMEDIZIN</t>
  </si>
  <si>
    <t>1ST CHAKRA WOMEN - ROOT - BASE  | Balances chakra. Prof. Orsatti, Milan - Italy ]</t>
  </si>
  <si>
    <t>Vitamin B2-Injektopas 20mg. | Vitamin, mineral. PASCOE NATURMEDIZIN</t>
  </si>
  <si>
    <t>Vitamin B12-Injektopas 100 mg. | Vitamin, mineral. PASCOE NATURMEDIZIN</t>
  </si>
  <si>
    <t>Vitamin B12-Injektopas 1000 mg. | Vitamin, mineral. PASCOE NATURMEDIZIN</t>
  </si>
  <si>
    <t>Vitamin B12-Dep.-Injektopas 1500 mg. | Vitamin, mineral. PASCOE NATURMEDIZIN</t>
  </si>
  <si>
    <t>Vitamin B-Komplex-Injektopas N | Vitamin, mineral. PASCOE NATURMEDIZIN</t>
  </si>
  <si>
    <t>Vitamin C-Injektopas 300 mg. | Vitamin, mineral. PASCOE NATURMEDIZIN</t>
  </si>
  <si>
    <t>FAST FOOD | Hamburger  from MacDonalds, Wendys, Burger King, etc ~(ALR)</t>
  </si>
  <si>
    <t>FAST FOOD | French fries in saturated fat. ~ (ALR) transfats</t>
  </si>
  <si>
    <t>FAST FOOD | refried beans. ~ (ALR) transfats</t>
  </si>
  <si>
    <t>FAST FOOD | Milk shakes. ~ (ALR) dairy~ see mild, lactose intolerance, sugar for b. types.</t>
  </si>
  <si>
    <t>CAFFEINATED SOFT DRINKS | Coca Cola, Pepsi Cola, Virgin Cola, etc. ~ (ALR) BTO: avoid, BTA: avoid, BTB: avoid, BT-AB: avoid for all</t>
  </si>
  <si>
    <t>MILK SUBSTITUTE FROM FAST FOOD RESTAURANTS ~ (ALR)</t>
  </si>
  <si>
    <t>SUGAR SUBSTITUTES FROM FAST FOOD RESTAURANTS ~(ALR)</t>
  </si>
  <si>
    <t>FAST FOOD | Chicken  from MacDonalds, Wendys, Burger King, etc ~ (ALR)</t>
  </si>
  <si>
    <t>FAST FOOD |  Fish  from MacDonalds, Wendys, Burger King, etc ~ (ALR)</t>
  </si>
  <si>
    <t>FAST FOOD | Apple desert from MacDonalds, Wendys, Burger King, etc ~(ALR)</t>
  </si>
  <si>
    <t>TRANS FATTY ACIDS FROM FAST FOOD RESTAURANTS OR HOME OIL COOKING ~ (ALR)</t>
  </si>
  <si>
    <t>WHITE PROCESSED WHEAT | For making white bread for fast food restaurants or home. ~ (ALR) BTO: avoid, BTA: occasional</t>
  </si>
  <si>
    <t>WHITE PROCESSED SUGAR | For fast food restaurants or home. ~ (ALR)</t>
  </si>
  <si>
    <t>FRIED FOODS | In saturated oils from home or fast food restaurants. ~ (ALR)</t>
  </si>
  <si>
    <t>BITTERSTERN KRAUTERBITTER | Herbal product for stabilizing, digestion, absorption, ph and life force to stop hair loss, topically for ear infection, muscle pain, itching.</t>
  </si>
  <si>
    <t>MAGNESIUM TAURATE | Form of chelated magnesium.</t>
  </si>
  <si>
    <t>CHLAMYDIA PNEUMONIAE | Sexually transmitted rickettsia, produces sterility &amp; PID &amp; respiratory (lung) stress. @  ]</t>
  </si>
  <si>
    <t>MAGNESIUM CITRATE can ID deficiency or food additive intolerance</t>
  </si>
  <si>
    <t>NARAYANI SPECIAL 21 FEMALE | 30C, All conditions in female system / Narayani  S. mixture, combination of all female remedies ~</t>
  </si>
  <si>
    <t>NARAYANI SPECIAL 22 FLU | 30C,influenza, all flu mixtures,  / Narayani  S. mixture # ~</t>
  </si>
  <si>
    <t>NARAYANI SPECIAL 23 GASTRO | 30C, Homeo mixture (acute) good for all gastric conditions also good dor travel related gastric conditions,  / Narayani  S. mixture/ digestion ~</t>
  </si>
  <si>
    <t>NARAYANI SPECIAL 24 GLANDULAR | 30C, All lymph and gland problems, endocrine / Narayani  S. mixture~ lymphatic</t>
  </si>
  <si>
    <t>NARAYANI SPECIAL 25 HAIR TONIC | 200C, Hair conditions / Narayani  S. mixture~</t>
  </si>
  <si>
    <t>NARAYANI SPECIAL 26 IMMUNITY | 200C, All patients with low immunity in cases of HIV, Aids, Cancer, STD, sexually transmitted diseases / Narayani  S. mixture # ~onco</t>
  </si>
  <si>
    <t>NARAYANI SPECIAL 27 INFECTION | 200C, All fevers and infections anywhere in the body, CNC (central nervous system), brain, nerve, / Narayani  S. mixture~</t>
  </si>
  <si>
    <t>NARAYANI SPECIAL 28 INJURY | 30C, Homeo mixture for injuries involving muscles, ligaments, bones, connective tissue, nerves, cartilage  Works in muscles, ligaments, bone,etc. ~ sport</t>
  </si>
  <si>
    <t>NARAYANI SPECIAL 29 KIDNEY | 30C, All kidney and bladder and fluid complaints / Narayani  S. mixture~</t>
  </si>
  <si>
    <t>NARAYANI SPECIAL 30 LIFE (AIDS) | 30C, All Aids and HIV causes / Narayani  S. mixture~</t>
  </si>
  <si>
    <t>NARAYANI SPECIAL 31 LUNG AND CHEST | All lung, chest and bronchial conditions / Narayani  S. mixture</t>
  </si>
  <si>
    <t>NARAYANI SPECIAL 32 MALE | 30C, Male genital organs and low libido and sterility / Narayani  S. mixture~</t>
  </si>
  <si>
    <t>NARAYANI SPECIAL 33 PAIN | 30C, Anywhere in the body and can be used frequently, / Narayani  S. mixture~</t>
  </si>
  <si>
    <t>NARAYANI SPECIAL 34 RHEUM.&amp; ARTHR. | All rheumatic and arthritic conditions / Narayani  S. mixture</t>
  </si>
  <si>
    <t>NARAYANI SPECIAL 35 SINUS | 30C,  All sinus complaints / Narayani  S. mixture~ hgdbs1</t>
  </si>
  <si>
    <t>NARAYANI SPECIAL 36 SKELETAL | 200C, All bone and spinal condition and degenerative conditions in bone , bone disorders/ Narayani~ spine~onco</t>
  </si>
  <si>
    <t>NARAYANI SPECIAL 37 SLEEP | CM, All sleep problems, insomnia  / Narayani  S. mixture~</t>
  </si>
  <si>
    <t>NARAYANI SPECIAL 38 TEETH | 200C, All teeth problems, tooth decay, mouth and gum problems, dental disease, periodontal disease,  / Narayani  S. mixture ~</t>
  </si>
  <si>
    <t>NARAYANI SPECIAL 39 TENSION | 10M, Any type of tension, emotion,stress, depression, calming, anxiety / Narayani  S. mixture~ hgd</t>
  </si>
  <si>
    <t>NARAYANI SPECIAL 40 THROAT | 30C, All throat and tonsil conditions/ Narayani  S. mixture~</t>
  </si>
  <si>
    <t>NARAYANI SPECIAL 41 UPLIFT | For debility/ Narayani  S. mixture</t>
  </si>
  <si>
    <t>WARRIOR | Dietary Supplement. Amazon Herb Co.</t>
  </si>
  <si>
    <t>2ND CHAKRA WOMEN - SACRAL - SPLEEN | Balances chakra. Prof. Orsatti, Milan - Italy ]</t>
  </si>
  <si>
    <t>GRAVIZON | Dietary Supplement. Amazon Herb Co.~onco</t>
  </si>
  <si>
    <t>3RD CHAKRA WOMEN - SOLAR PLEXUS - PLEXUS SOLARIS - STOMACH | Balances chakra. Prof. Orsatti, Milan - Italy ]</t>
  </si>
  <si>
    <t>UNA DE GATO Honey vinegar | Dietary Suppliment. Amazon Herb Co.</t>
  </si>
  <si>
    <t>ARCOZON | Dietary Supplement. Amazon Herb Co.</t>
  </si>
  <si>
    <t>ILLUMINATION | Dietary Supplement. Amazon Herb Co.</t>
  </si>
  <si>
    <t>CALMAZON | Dietary Supplement. Amazon Herb Co.</t>
  </si>
  <si>
    <t>STEVIA | Dietary Supplement. Amazon Herb Co. ~ natural sweetener, herb, may help correct blood sugar imbalances, diabetes.  Safe, beneficial and effective but is outlawed now in several countries.</t>
  </si>
  <si>
    <t>KAVAZON | Dietary Supplement. Amazon Herb Co.</t>
  </si>
  <si>
    <t>LUNAZON | Dietary Supplement. Amazon Herb Co.</t>
  </si>
  <si>
    <t>METABAZON | Dietary Supplement. Amazon Herb Co.</t>
  </si>
  <si>
    <t>RECOVAZON | Dietary Supplement. Amazon Herb Co.</t>
  </si>
  <si>
    <t>ENVIROZON | Dietary Supplement. Amazon Herb Co.</t>
  </si>
  <si>
    <t>TREASURE TEA Shipibo | Dietary Supplement. Amazon Herb Co.</t>
  </si>
  <si>
    <t>SUMACAZON | Dietary Supplement. Amazon Herb Co.</t>
  </si>
  <si>
    <t>DIGESTAZON PLUS | Dietary Supplement. Amazon Herb Co.</t>
  </si>
  <si>
    <t>AQUAZON | Dietary Supplement. Amazon Herb Co.</t>
  </si>
  <si>
    <t>ALBUMIN | Food Extract (ALR)~</t>
  </si>
  <si>
    <t>ALMOND | Food Extract (ALR)~BTO: beneficial/neutral, neutral for all other b. types.</t>
  </si>
  <si>
    <t>APPLE | Red delicious. Food Extract. (ALR)~neutral for all b. types</t>
  </si>
  <si>
    <t>APRICOT | Food Extract (ALR)~ BTA: beneficial, rich in potassium, neutral for all other b. types.</t>
  </si>
  <si>
    <t>ASPARAGUS | Food Extract (ALR)~</t>
  </si>
  <si>
    <t>AUBERGINE | Eggplant. Food Extract (ALR)~ BTO: avoid, BTA: avoid, BTB: beneficial, BT-AB: beneficial</t>
  </si>
  <si>
    <t>AVOCADO | Food Extract (ALR)~BTO: avoid, BTB: avoid, BT-AB: avoid, neutral for type A.</t>
  </si>
  <si>
    <t>BANANA | Food Extract (ALR)~BTO: neutral/beneficial, BTA: avoid,  BTB: avoid, BT-AB: avoid, potassium source.</t>
  </si>
  <si>
    <t>BARLEY | Food Extract (ALR)~BTO: occasional</t>
  </si>
  <si>
    <t>BEAN KIDNEY | Food Extract (ALR) ~ BTO: avoid, BTA: avoid, BTB: avoid, BT-AB: avoid for all.</t>
  </si>
  <si>
    <t>BEAN RUNNER / STRING | Food Extract (ALR) BTO: occasional, BTA: beneficial</t>
  </si>
  <si>
    <t>BEAN MIX | Broad, haricot, runner. Food Extract (ALR)</t>
  </si>
  <si>
    <t>Beansprout | Food Extract (ALR)</t>
  </si>
  <si>
    <t>BEEF | Food Extract (ALR)~BTO: beneficial, BTA: avoid, BTB: avoid, BT-AB: avoid</t>
  </si>
  <si>
    <t>BEET SUGAR | Food Extract (ALR)</t>
  </si>
  <si>
    <t>BLACKCURRANT | Food Extract (ALR)</t>
  </si>
  <si>
    <t>BRAZIL NUT | Food Extract (ALR)~BTO: avoid, BTA: avoid, neutral for other b. types</t>
  </si>
  <si>
    <t>BUCKWHEAT | Food Extract (ALR)~ BTA: beneficial</t>
  </si>
  <si>
    <t>CABBAGE MIX (BROCCOLI, CABBAGE, CAULIFLOWER, SPROUTS) | Food Extract (ALR)</t>
  </si>
  <si>
    <t>CANE SUGAR | Food Extract (ALR)</t>
  </si>
  <si>
    <t>CARROT| Food Extract (ALR)~ BTA: beneficial, neutral for other b. juice is BTB: beneficial, BT-AB: beneficial.</t>
  </si>
  <si>
    <t>CASEIN | Food Extract (ALR)~BTO: avoid, BTA: avoid, found in milk, dairy, autistic children (autism) should avoid and eat a casein and gluten free diet.</t>
  </si>
  <si>
    <t>CASHEW NUT | Food Extract (ALR)~BTO: avoid, BTA: avoid.</t>
  </si>
  <si>
    <t>CELERY | Food Extract (ALR)</t>
  </si>
  <si>
    <t>CHEDDAR CHEESE | Food Extract (ALR)~BTO: avoid, BTA: avoid</t>
  </si>
  <si>
    <t>CHICKEN | Food Extract (ALR)~BTB: avoid, BT-AB: avoid.</t>
  </si>
  <si>
    <t>CHICK PEA | Food Extract (ALR)</t>
  </si>
  <si>
    <t>CHILLI | Food Extract (ALR)</t>
  </si>
  <si>
    <t>CHOCOLATE (COCOA BEAN) | Food Extract (ALR)~neutral for all b. types, do ind. reaction.</t>
  </si>
  <si>
    <t>COCONUT | Food Extract (ALR)~ listed as "avoid for all" b. types.</t>
  </si>
  <si>
    <t>COD FISH | Food Extract (ALR) good food~BTO: beneficial, BTA: beneficial, BTB: beneficial, BT-AB: beneficial for all.</t>
  </si>
  <si>
    <t>COFFEE | Food Extract (ALR) ~ BTO: avoid, in SMALL amounts: BTA: beneficial, BTB: beneficial, BT-AB: beneficial.</t>
  </si>
  <si>
    <t>CORN | Food Extract (ALR)~BTO: avoid, BTB: avoid, BT-AB: avoid ( neutral for A.)</t>
  </si>
  <si>
    <t>COURGETTE | Food Extract (ALR)</t>
  </si>
  <si>
    <t>COW'S MILK | Food Extract (ALR) ~ BTO: avoid, BTA: occasional, BTB: avoid whole milk, BT-AB: avoid whole milk.</t>
  </si>
  <si>
    <t>CUCUMBER | Food Extract (ALR)</t>
  </si>
  <si>
    <t>CURRY POWDER | Food Extract (ALR)~ BTO: beneficial, BTB: beneficial, BT-AB: beneficial (neutral for A.)</t>
  </si>
  <si>
    <t>DATE | Food Extract (ALR)~ neutral for all b. types</t>
  </si>
  <si>
    <t>DUCK | Food Extract (ALR) ~ BTA: avoid, BTB: avoid, BT-AB: avoid (neutral for O.)</t>
  </si>
  <si>
    <t>EGG WHITE | Food Extract (ALR) ~ BT-AB: beneficial, neutral for other b. types.</t>
  </si>
  <si>
    <t>EGG YOLK | Food Extract (ALR)~ BT-AB: beneficial/neutral, neutral for other b. types.</t>
  </si>
  <si>
    <t>GARLIC | Food Extract (ALR) good food ~ BTO: beneficial, BTA: beneficial, BTB: beneficial, BT-AB: beneficial for all</t>
  </si>
  <si>
    <t>GELATINE | Food Extract (ALR) ~ BTA: avoid, BTB: avoid, BT-AB: avoid.</t>
  </si>
  <si>
    <t>GOAT'S MILK | Food Extract (ALR)~BTO: avoid, BTA: neutral/beneficial, BTB: beneficial, BT-AB: beneficial.</t>
  </si>
  <si>
    <t>GRAPE (RED / WHITE) | Food Extract (ALR) ~ BTB: beneficial, BT-AB: beneficial, neutral for other b. types</t>
  </si>
  <si>
    <t>GRAPEFRUIT | Food Extract (ALR)~BTA: beneficial, neutral for other b. types</t>
  </si>
  <si>
    <t>HADDOCK FISH | Food Extract (ALR) BTA: avoid, BTB: avoid, BT-AB: avoid, (neutral for O.)</t>
  </si>
  <si>
    <t>HAZELNUT | Food Extract (ALR)</t>
  </si>
  <si>
    <t>HERRING FISH | Food Extract (ALR) BTO: beneficial, but avoid pickled, BTA: avoid, BTB,:BT-AB: neutral, but avoid pickled herring,</t>
  </si>
  <si>
    <t>HONEY | Food Extract (ALR) neutral for all b. types</t>
  </si>
  <si>
    <t>HOPS | Food Extract (ALR)~ ingredient in beer, BTO: beneficial, BTB: avoid, BT-AB: avoid.</t>
  </si>
  <si>
    <t>KIWI | Food Extract (ALR) ~ BTB: beneficial, BT-AB: beneficial, neutral for other b. types.</t>
  </si>
  <si>
    <t>LAMB | Food Extract (ALR) ~ BTO: beneficial, BTA: avoid, BTB: beneficial, BT-AB: beneficial.</t>
  </si>
  <si>
    <t>LEEK | Food Extract (ALR)~ BTO: beneficial, BTA: beneficial, neutral for other b. types.</t>
  </si>
  <si>
    <t>LEMON | Food Extract (ALR)~BTA: beneficial, BTB: beneficial, BT-AB: beneficial, (neutral for O.)</t>
  </si>
  <si>
    <t>LENTIL | Food Extract (ALR) ~BTO: avoid,  BTA: beneficial, BTB: neutral but beneficial if green lentil, BT-AB: neutral but beneficial if green lentil.</t>
  </si>
  <si>
    <t>LETTUCE (ICEBERG) | Food Extract (ALR)~neutral for all b. types.</t>
  </si>
  <si>
    <t>LIME | Food Extract (ALR)~neutral for all b. types</t>
  </si>
  <si>
    <t>MACKEREL FISH | Food Extract (ALR)~good food, BTO: beneficial, BTA: beneficial, BTB: beneficial, BT-AB: beneficial, beneficial for all</t>
  </si>
  <si>
    <t>MALT | Food Extract (ALR)</t>
  </si>
  <si>
    <t>MELON (CANTELOPE) | Food Extract (ALR)</t>
  </si>
  <si>
    <t>MILLET | Food Extract (ALR) ~ BTO: occasional, BTB: beneficial, BT-AB: beneficial (neutral for a.)</t>
  </si>
  <si>
    <t>MINT | Food Extract (ALR) ~ neutral for all b. types, digestion.</t>
  </si>
  <si>
    <t>MUSHROOM | Food Extract (ALR)~ BTO: avoid domestic, BTA: avoid domestic, all b. types: avoid shiitake, all b. types neutral for abalone, maitake, oyster, enoke, portobello</t>
  </si>
  <si>
    <t>MUSTARD | Food Extract (ALR) ~ BTA: beneficial, neutral for all other b. types</t>
  </si>
  <si>
    <t>OATS | Food Extract (ALR) BTO: avoid/neutral, neutral for other b. types.</t>
  </si>
  <si>
    <t>OLIVE (BLACK) | Food Extract (ALR) ~ rich in selenium,do ind. reaction, because BTO: avoid, BTA: avoid, BTB: avoid, BT-AB: avoid for all.</t>
  </si>
  <si>
    <t>ONION | Food Extract (ALR)~  BTO: beneficial, BTA: beneficial, neutral for other b. types</t>
  </si>
  <si>
    <t>ORANGE | Food Extract (ALR) ~ do ind. reaction, because BTO: avoid, BTA: avoid, BTB: avoid, BT-AB: avoid for all.</t>
  </si>
  <si>
    <t>PAPRIKA | Food Extract (ALR)~neutral for all b. types</t>
  </si>
  <si>
    <t>PARMESAN CHESSE | Food Extract (ALR) ~ BTO: avoid, BTA: avoid, BTB: avoid, BT-AB: avoid for all. Do ind. reaction.</t>
  </si>
  <si>
    <t>PARSLEY | Food Extract (ALR)~ BTO: beneficial, BTB: beneficial,  BT-AB: beneficial (neutral for A.)</t>
  </si>
  <si>
    <t>PARSNIP | Food Extract ~ good food, BTO: beneficial, BTA: beneficial, BTB: beneficial, BT-AB: beneficial for all.(ALR)</t>
  </si>
  <si>
    <t>PEA | Food Extract (ALR) ~ neutral for all b. types.</t>
  </si>
  <si>
    <t>PEACH | Food Extract (ALR) ~ neutral for all b. types.</t>
  </si>
  <si>
    <t>PEANUT MIX (RUNNER, VIRGINIA, SPANISH) | Food Extract (ALR) ~ BTO: avoid, BTA: beneficial, BTB: beneficial, BT-AB: beneficial.</t>
  </si>
  <si>
    <t>PEAR | Food Extract (ALR)~neutral for all b.types.</t>
  </si>
  <si>
    <t>BLACK PEPPER | Food Extract (ALR) ~ rich in selenium,do ind. reaction: BTO: avoid, BTA: avoid, BTB: avoid, BT-AB avoid for all.</t>
  </si>
  <si>
    <t>GREEN PEPPER | Food Extract (ALR) ~ BTA: avoid, BTB: avoid, BT-AB: avoid, (neutral for O.)</t>
  </si>
  <si>
    <t>PINEAPPLE | Food Extract (ALR) ~good food, BTO: neutral but juice is beneficial, BTA: beneficial, BTB: beneficial, BT-AB: beneficial for all.</t>
  </si>
  <si>
    <t>PLAICE FISH | Food Extract (ALR)~unknown for b. types, do ind. reaction.</t>
  </si>
  <si>
    <t>PLUM | Food Extract (ALR) ~ good food, BTO: beneficial, BTA: beneficial, BTB: beneficial, BT-AB: beneficial for all.</t>
  </si>
  <si>
    <t>PORK | Food Extract (ALR) ~ BTO: avoid, BTA: avoid, BTB: avoid, BT-AB: avoid for all</t>
  </si>
  <si>
    <t>POTATO | Food Extract (ALR) ~ BTO: avoid, BTA: avoid, neutral for other b. types.</t>
  </si>
  <si>
    <t>PRAWN | Food Extract (ALR)~unknown at this time, do ind. reaction or follow guidelines for other shellfish.</t>
  </si>
  <si>
    <t>QUINOA | Food Extract (ALR) ~ BTO: occasional, neutral for all other blood types, glutin free grain.</t>
  </si>
  <si>
    <t>RAPE SEED OIL | Food Extract (ALR)</t>
  </si>
  <si>
    <t>RASPBERRY | Food Extract (ALR)~neutral for all b.types, antioxidants, good food.</t>
  </si>
  <si>
    <t>RHUBARB | Food Extract (ALR) ~ do ind. reaction if needed for healing: BTO: avoid, BTA: avoid, BTB: avoid, BT-AB: avoid for all</t>
  </si>
  <si>
    <t>RICE | Food Extract (ALR) ~ BTO: neutral/beneficial, BTB: beneficial, BT-AB: beneficial.</t>
  </si>
  <si>
    <t>RYE | Food Extract (ALR)~in terms of rye flour: BTO: occasional, BTA: beneficial, BTB: beneficial, BT-AB: beneficial.</t>
  </si>
  <si>
    <t>SAFFLOWER | Food Extract (ALR) ~ see safflower oil # 2987</t>
  </si>
  <si>
    <t>SALMON FISH | Food Extract (ALR)~BTO: beneficial, BTA: beneficial, neutral for other b. types.</t>
  </si>
  <si>
    <t>SESAME | Food Extract (ALR) ~ BTB: avoid, BT-AB: avoid, neutral for other b. types.</t>
  </si>
  <si>
    <t>SHEEP'S MILK | Food Extract (ALR)</t>
  </si>
  <si>
    <t>SHELLFISH MIX (Clam, crab, lobster, oyster, shrimp) | Food Extract (ALR)~BTA: avoid, BTB: avoid, BT-AB: avoid (all shellfish in this group are neutral for BTO)</t>
  </si>
  <si>
    <t>SOYA | Food Extract (ALR) ~ BTO: occasional, BTA: beneficial, BTB: beneficial, BT-AB: beneficial</t>
  </si>
  <si>
    <t>SPICE MIX (CINNAMON, CORIANDER, GINGER, NUTMEG, TURMERIC) | Food Extract (ALR)~see individual spices for b. types info.</t>
  </si>
  <si>
    <t>SPINACH | Food Extract (ALR)~ BTO: beneficial, BTA: beneficial, neutral for other b. types.</t>
  </si>
  <si>
    <t>STRAWBERRY | Food Extract (ALR) ~ BTO: avoid, neutral for other b. types</t>
  </si>
  <si>
    <t>SUNFLOWER | Food Extract (ALR) ~ BTB: avoid, BT-AB: avoid, neutral for other b. types.</t>
  </si>
  <si>
    <t>SWEET POTATO | Food Extract (ALR) ~ BTO: beneficial, BTA: avoid, BTB: beneficial, BT-AB: beneficial.</t>
  </si>
  <si>
    <t>TAPIOCA | Food Extract (ALR) ~ BTO: occasional, BTB: avoid, BT-AB: avoid (neutral for a.)</t>
  </si>
  <si>
    <t>TEA | Food Extract (ALR), do ind. reaction because BTO: avoid, BTA: avoid/neutral, BTB: avoid, BT-AB: avoid.</t>
  </si>
  <si>
    <t>TOMATO | Food Extract (ALR) ~ BTA: avoid, neutral for other b. types.</t>
  </si>
  <si>
    <t>TROUT | Food Extract (ALR)~BTA: beneficial (both sea and rainbow) Rainbow Trout: good food:  BTO: beneficial, BTB: beneficial, BT-AB: beneficial for all</t>
  </si>
  <si>
    <t>TUNA | Food Extract (ALR)~ BTO: neutral/beneficial, BTB: beneficial, BT-AB: beneficial (neutral for A.)</t>
  </si>
  <si>
    <t>TURKEY | Food Extract (ALR)~BTO: neutral/beneficial, BTA: occasional, BTB: beneficial, BT-AB: beneficial</t>
  </si>
  <si>
    <t>TURNIP | Food Extract (ALR) ~ BTO: beneficial, BTA: beneficial, neutral for other b. types.</t>
  </si>
  <si>
    <t>VANILLA | Food Extract (ALR) ~ BTO: avoid, neutral for other b. types.</t>
  </si>
  <si>
    <t>WALNUT | Food Extract.  Purgative for parasites (ALR)  * ] ~ BTO: beneficial, BTB: beneficial, BT-AB: beneficial (neutral for A.), good food, hgdie</t>
  </si>
  <si>
    <t>WHEAT | Food Extract (ALR) ~gluten, BTO: avoid, BTA: avoid durum and whole wheat, SPROUTED WHEAT: BTA: beneficial, BTB: beneficial, BT-AB: beneficial.</t>
  </si>
  <si>
    <t>WHEY | Food Extract (ALR) ~ BTO: avoid, BTA: avoid, neutral for other b. types.</t>
  </si>
  <si>
    <t>YEAST BAKERS | Fungi.  Food Extract (ALR)  ^ ]</t>
  </si>
  <si>
    <t>YEAST BREWERS | Fungi.   Food Extract (ALR)  ^]~from beer, rich in B vitamins, good source of natural chromium, selenium, does not propogate in gut.</t>
  </si>
  <si>
    <t>YEAST MIX (BAKERS / BREWERS) | Fungi.  Food Extract (ALR)  ^]</t>
  </si>
  <si>
    <t>ALTERNARIA ALTERNATA | Imperfect fungi.  Food Extract (ALR)  ^  ]</t>
  </si>
  <si>
    <t>ASPERGILLUS MIX | Fungi.  Food Extract (ALR)  ^ ]</t>
  </si>
  <si>
    <t>CANDIDA ALBICANS (ALR) Mold Fungus  Extract   ^ ]</t>
  </si>
  <si>
    <t>CEPHALOSPORIUM ACREMONIMU | Mold Fungus Extract (ALR)  ^ ]</t>
  </si>
  <si>
    <t>CLADOSPORIUM HERBARUM | Mold Fungus Extract (ALR)  ^ ]</t>
  </si>
  <si>
    <t>FUSARUM MIX | Mold Fungus Extract (ALR)  ^ ]</t>
  </si>
  <si>
    <t>MOULD MIX-AB | Mold Fungus Extract (ALR)  ^ ]</t>
  </si>
  <si>
    <t>MOULD MIX-AS | Mold Fungus Extract (ALR)  ^ ]</t>
  </si>
  <si>
    <t>PENCILLIUM MIX | Mold Fungus Extract (ALR)  ^ ]</t>
  </si>
  <si>
    <t>SPOROBOLOMYCES ROSEUS | Mold Fungus Extract (ALR)  ^ ]</t>
  </si>
  <si>
    <t>TRICHOPYTON MIX | Mold Fungus Extract (ALR)  ^ ]</t>
  </si>
  <si>
    <t>FLOCK | Dust Extract (ALR)</t>
  </si>
  <si>
    <t>HAYDUST | Dust Extract (ALR)</t>
  </si>
  <si>
    <t>STANDARD MITE F | Dust Extract (ALR) * ]</t>
  </si>
  <si>
    <t>STANDARD MITE P | Dust Extract (ALR) * ]</t>
  </si>
  <si>
    <t>STRAWDUST | Dust Extract (ALR)</t>
  </si>
  <si>
    <t>CAT FUR | Epithelial Extract (ALR)</t>
  </si>
  <si>
    <t>COW HAIR | Epithelial Extract (ALR)</t>
  </si>
  <si>
    <t>DOG HAIR | Epithelial Extract (ALR)</t>
  </si>
  <si>
    <t>FEATHERS MIX | Epithelial Extract (ALR)</t>
  </si>
  <si>
    <t>FEATHERS MIX (USA) | Epithelial Extract (ALR)</t>
  </si>
  <si>
    <t>GUINEA PIG HAIR | Epithelial Extract (ALR)</t>
  </si>
  <si>
    <t>HAMSTER HAIR | Epithelial Extract (ALR)</t>
  </si>
  <si>
    <t>HORSE HAIR | Epithelial Extract (ALR)</t>
  </si>
  <si>
    <t>HUMAN HAIR | Epithelial Extract (ALR)</t>
  </si>
  <si>
    <t>MOUSE FUR | Epithelial Extract (ALR)</t>
  </si>
  <si>
    <t>RABBIT FUR | Epithelial Extract (ALR)</t>
  </si>
  <si>
    <t>Rat fur | Epithelial Extract (ALR)</t>
  </si>
  <si>
    <t>SHEEP'S WOOL | Epithelial Extract (ALR)</t>
  </si>
  <si>
    <t>ASH | Pollen Extract (ALR)</t>
  </si>
  <si>
    <t>BEECH | Pollen Extract (ALR)</t>
  </si>
  <si>
    <t>BIRCH SILVER | Silver Birch Pollen Extract (ALR)  ]</t>
  </si>
  <si>
    <t>DAFFODIL | Pollen Extract (ALR)</t>
  </si>
  <si>
    <t>DAHLIA | Pollen Extract (ALR)</t>
  </si>
  <si>
    <t>DANDELION | Pollen Extract (ALR)</t>
  </si>
  <si>
    <t>ELDER | Pollen Extract (ALR)</t>
  </si>
  <si>
    <t>ELM | Pollen Extract (ALR)</t>
  </si>
  <si>
    <t>FAT HEN | Pollen Extract (ALR)</t>
  </si>
  <si>
    <t>GERANIUM | Pollen Extract (ALR)</t>
  </si>
  <si>
    <t>GOLDEN ROD | Pollen Extract (ALR)</t>
  </si>
  <si>
    <t>GRASS MIX | Pollen Extract (ALR)</t>
  </si>
  <si>
    <t>HAWTHORN | Pollen Extract (ALR)</t>
  </si>
  <si>
    <t>HAZEL | Pollen Extract (ALR)</t>
  </si>
  <si>
    <t>HEATHER | Pollen Extract (ALR)</t>
  </si>
  <si>
    <t>LABURNUM | Pollen Extract (ALR)</t>
  </si>
  <si>
    <t>LIME | Pollen Extract (ALR)</t>
  </si>
  <si>
    <t>MARGUERITE | Pollen Extract (ALR)</t>
  </si>
  <si>
    <t>MICHAELMAS DAISY | Pollen Extract (ALR)</t>
  </si>
  <si>
    <t>MUGWORT | Pollen Extract (ALR)</t>
  </si>
  <si>
    <t>NETTLE | Pollen Extract (ALR)</t>
  </si>
  <si>
    <t>OAK | Pollen Extract (ALR)</t>
  </si>
  <si>
    <t>PINE AUSTRIAN | Pollen Extract (ALR)</t>
  </si>
  <si>
    <t>PINE SCOTS | Pollen Extract (ALR)</t>
  </si>
  <si>
    <t>PLANE | Pollen Extract (ALR)</t>
  </si>
  <si>
    <t>PLANTAIN | Pollen Extract (ALR)</t>
  </si>
  <si>
    <t>POPLAR | Pollen Extract (ALR)</t>
  </si>
  <si>
    <t>PRIVET | Pollen Extract (ALR)</t>
  </si>
  <si>
    <t>RAPE | Pollen Extract (ALR)</t>
  </si>
  <si>
    <t>ROSE | Pollen  Extract  (ALR)</t>
  </si>
  <si>
    <t>TREES MIX | Polllen  Extract  (ALR)</t>
  </si>
  <si>
    <t>WEEDS - Shrubs Mix | Pollen  Extract  (ALR)</t>
  </si>
  <si>
    <t>WILLOW PUSSY | Pollen  Extract  (ALR)</t>
  </si>
  <si>
    <t>TREES - USA | Pollen  Extract  (ALR)</t>
  </si>
  <si>
    <t>BUTANE| Chemical Toxin Extract</t>
  </si>
  <si>
    <t>CHLORINE | Chemical Toxin Extract</t>
  </si>
  <si>
    <t>CIGARETTE SOMOKE | Tobacco nicotine.  Chemical Toxin Extract  ]</t>
  </si>
  <si>
    <t>CIGARRETE TOBACCO | Nicotine, smoking.  Chemical Toxin Extract  ]</t>
  </si>
  <si>
    <t>DIESEL FUMES | Chemical Toxin Extract</t>
  </si>
  <si>
    <t>ETHANOL | Chemical Toxin Extract</t>
  </si>
  <si>
    <t>FORMALDEHYDE | Chemical Toxin Extract</t>
  </si>
  <si>
    <t>GAS (NORTH SEA) FUMES | Chemical Toxin Extract</t>
  </si>
  <si>
    <t>MSG Monosodium Glutamate | Chemical Toxin Extract</t>
  </si>
  <si>
    <t>NEWS PRINT | Chemical Toxin Extract</t>
  </si>
  <si>
    <t>PERFUME MIX | Chemical Toxin Extract</t>
  </si>
  <si>
    <t>PETROL FUMES | Chemical Toxin Extract</t>
  </si>
  <si>
    <t>BENZYL ALCOHOL (0.9%)  | Chemical Toxin Extract</t>
  </si>
  <si>
    <t>GLYCERINE (50%) | Chemical Toxin Extract</t>
  </si>
  <si>
    <t>PHENOL (0.4%) | Chemical Toxin Extract</t>
  </si>
  <si>
    <t>INFLUENZA EXTRACT  #  ]</t>
  </si>
  <si>
    <t>Nystatin anti-candida | Allopathic Drug Extract  ^ ]</t>
  </si>
  <si>
    <t>4TH CHAKRA WOMEN - HEART | Balances chakra. Prof. Orsatti, Milan - Italy ]</t>
  </si>
  <si>
    <t>5TH CHAKRA WOMEN - THROAT | Balances chakra. Prof. Orsatti, Milan - Italy ]</t>
  </si>
  <si>
    <t>OPTIBOND SOLO PLUS | Dental Materials dental isode</t>
  </si>
  <si>
    <t>ALERTE FLU | Dental Materials dental isode</t>
  </si>
  <si>
    <t>ESTHET-X | Dental Materials dental isode</t>
  </si>
  <si>
    <t>DIAMOND CROWN | Dental Materials dental isode</t>
  </si>
  <si>
    <t>COREPASTE | Dental Materials dental isode</t>
  </si>
  <si>
    <t>TOTAL BOND | Dental Materials dental isode</t>
  </si>
  <si>
    <t>EPIC | Dental Materials dental isode</t>
  </si>
  <si>
    <t>SEPTOCAINE (LOCAL ANESTHETIC) | Dental Materials dental isode</t>
  </si>
  <si>
    <t>MISTERY ENERGETIC WATER</t>
  </si>
  <si>
    <t>WEST NILE VIRUS (2002) # ]</t>
  </si>
  <si>
    <t>Vidya Lung balance | Normalization of the lungs and its meridian in balance.</t>
  </si>
  <si>
    <t>Vidya Lung yin | Normalization of the lungs and its meridian yin strength.</t>
  </si>
  <si>
    <t>Vidya Lung yang | Normalization of the lungs and its meridian yang strength.</t>
  </si>
  <si>
    <t>Vidya Large Intestine Balance | Normalization of the large intestine (bowel, colon) and its meridian in balance.  ]</t>
  </si>
  <si>
    <t>Vidya Large Intestine | Yin normalization of the large intestine (bowel, colon) and its meridian yin strength.  ]</t>
  </si>
  <si>
    <t>Vidya Large Intestine | Yang normalization of the large intestine (bowel, colon) and its meridian yang strength.  ]</t>
  </si>
  <si>
    <t>Vidya Stomach balance | Normalization of the stomach and its meridian in balance.</t>
  </si>
  <si>
    <t>Vidya Stomach yin | Normalization of the stomach and its meridian yin strength.</t>
  </si>
  <si>
    <t>Vidya Stomach yang | Normalization of the stomach and its meridian yang strength.</t>
  </si>
  <si>
    <t>Vidya Spleen balance | Normalization of the spleen and its meridian in balance.</t>
  </si>
  <si>
    <t>Vidya Spleen yin | Normalization of the spleen and its meridian yin strength.</t>
  </si>
  <si>
    <t>Vidya Spleen yang | Normalization of the spleen and its meridian yang strength.</t>
  </si>
  <si>
    <t>Vidya Heart balance | Normalization of the heart and its meridian in balance.</t>
  </si>
  <si>
    <t>Vidya Heart yin | Normalization of the heart and its meridian yin strength.</t>
  </si>
  <si>
    <t>Vidya Heart yang | Normalization of the heart and its meridian yang strength.</t>
  </si>
  <si>
    <t>Vidya Small Intestine Balance | Normalization of the small intestine (bowel, colon)and its meridian in balance.  ]</t>
  </si>
  <si>
    <t>Vidya Small Intestine yin | Normalization of the small intestine (bowel, intestine) and its meridian yin strength.  ]</t>
  </si>
  <si>
    <t>Vidya Small Intestine yang | Normalization of the small intestine (bowel, colon) and its meridian yang strength.  ]</t>
  </si>
  <si>
    <t>Vidya Bladder balance | Normalization of the bladder and its meridian in balance.</t>
  </si>
  <si>
    <t>Vidya Bladder yin | Normalization of the bladder and its meridian yin strength.</t>
  </si>
  <si>
    <t>Vidya Bladder yang | Normalization of the bladder and its meridian yang strength.</t>
  </si>
  <si>
    <t>Vidya Kidney balance | Normalization of the kidney and its meridian in balance.</t>
  </si>
  <si>
    <t>Vidya Kidney yin | Normalization of the kidney and its meridian yin strength.</t>
  </si>
  <si>
    <t>Vidya Kidney yang | Normalization of the kidney and its meridian yang strength.</t>
  </si>
  <si>
    <t>Vidya Pericardium balance | Normalization of the pericardium and its meridian in balance</t>
  </si>
  <si>
    <t>Vidya Pericardium yin | Normalization of the pericardium and its meridian yin strength.</t>
  </si>
  <si>
    <t>Vidya Pericardium yang | Normalization of the pericardium and its meridian yang strength.</t>
  </si>
  <si>
    <t>Vidya Triple heater balance | Normalization of the triple heater and its meridian in balance.</t>
  </si>
  <si>
    <t>Vidya Triple heater yin | Normalization of the triple heater and its meridian yin strength.</t>
  </si>
  <si>
    <t>Vidya Triple heater yang | Normalization of the triple heater and its meridian yang strength.</t>
  </si>
  <si>
    <t>Vidya Gallbladder balance | Normalization of the gallbladder and its meridian in balance. ]</t>
  </si>
  <si>
    <t>Vidya Gallbladder yin | Normalization of the gallbladder and its meridian yin strength.</t>
  </si>
  <si>
    <t>Vidya Gallbladder yang | Normalization of the gallbladder and its meridian yang strength.</t>
  </si>
  <si>
    <t>Vidya Liver balance | Normalization of the liver and its meridian in balance.</t>
  </si>
  <si>
    <t>Vidya Liver yin | Normalization of the liver and its meridian yin strength.</t>
  </si>
  <si>
    <t>Vidya Liver yang | Normalization of the liver and its meridian yang strength.</t>
  </si>
  <si>
    <t>VIVRAMED CH | Energetic treatment of the liver depression.</t>
  </si>
  <si>
    <t>VIVRAMED TA | Energetic treatment of the pancreas hormonal chain pituitary gland (brain). ]</t>
  </si>
  <si>
    <t>VIVRAMED SA | Energetic treatment of the kidney all kinds of rheumatism. @ ]</t>
  </si>
  <si>
    <t>VIVRAMED CI | Energetic treatment of mucous membrane neurologia of the face.</t>
  </si>
  <si>
    <t>VIVRAMED GA | Energetic treatment of the prostate - urethra.</t>
  </si>
  <si>
    <t>VIVRAMED LA | Energetic treatment of the female glandular system menopause.</t>
  </si>
  <si>
    <t>VIVRAMED NU | Energetic treatment of the stomach depression.</t>
  </si>
  <si>
    <t>VIVRAMED EC | Energetic treatment for inflammation and low immunity.</t>
  </si>
  <si>
    <t>VIVRAMED DU | Energetic treatment for rheumatism, nerves, muscles and connective tissues. @ ]</t>
  </si>
  <si>
    <t>VIVRAMED AE | Energetic treatment for venous problems and venous edema (dropsy).  ]</t>
  </si>
  <si>
    <t>VIVRAMED CO | Energetic treatment for dyscrasy and degenerative process.</t>
  </si>
  <si>
    <t>VIVRAMED VA | Energetic treatment for agitation and nervousness, especially with intoxication.</t>
  </si>
  <si>
    <t>VIVRAMED SP | Energetic treatment of the heart, especially electrical conductibility.  ]</t>
  </si>
  <si>
    <t>VIVRAMED BE | Energetic treatment for intoxication, virus and mycosis deblocating agent.  ^# ]</t>
  </si>
  <si>
    <t>VIVRAMED BU | Energetic treatment for mycosis and mycotoxins. ^ ]</t>
  </si>
  <si>
    <t>VIVRAMED CA | Energetic treatment for primary osteoporosis (bone) teeth decay.  ]</t>
  </si>
  <si>
    <t>VIVRAMED CR | Energetic treatment for virus infection. # ]</t>
  </si>
  <si>
    <t>VIVRAMED DR | Energetic treatment for virus infection especially with mycosis. #^ ]</t>
  </si>
  <si>
    <t>VIVRAMED EL | Energetic treatment for virus infection especially multiviral. # ]</t>
  </si>
  <si>
    <t>VIVRAMED MG | Energetic treatment for exhaustion and loss of vitality.</t>
  </si>
  <si>
    <t>VIVRAMED SU | Energetic treatment for intoxications deblocating agent.</t>
  </si>
  <si>
    <t>VIVRAMED TH | Energetic treatment for purifying the lymph swollen lymphoid ganglions.</t>
  </si>
  <si>
    <t>VIVRAMED ME | Energetic treatment for intoxication with dental fillings mercury amalgam. ]~metals, onco</t>
  </si>
  <si>
    <t>No 1 CONSTITUTION | Energetic treatment for acidosis child</t>
  </si>
  <si>
    <t>No 2 CONSTITUTION | Energetic treatment for acidosis adult</t>
  </si>
  <si>
    <t>No 3 CONSTITUTION | Energetic treatment for lymphatic constitution child</t>
  </si>
  <si>
    <t>No 4 CONSTITUTION | Energetic treatment for lymphatic constitution adult</t>
  </si>
  <si>
    <t>No 5 CONSTITUTION | Energetic treatment for rheumatic constitution @ ]</t>
  </si>
  <si>
    <t>No 6 CONSTITUTION | Energetic treatment for lymphatic rheumatic constitution  stimulation of the lymphatic system @ ]</t>
  </si>
  <si>
    <t>No 7 CONSTITUTION | Energetic treatment for rheumatic acidic constitution weak immune system @ ]</t>
  </si>
  <si>
    <t>No 8 CONSTITUTION | Energetic treatment for arthritic constitution weak immune system  @]</t>
  </si>
  <si>
    <t>No 9 CONSTITUTION | Energetic treatment for Neutrogena sensitive constitution vegetative (Nerve Cranial 10 Vagus) dystony ]</t>
  </si>
  <si>
    <t>No 10 CONSTITUTION | Energetic treatment for Neutrogena robust constitution sensibility of serous membrane</t>
  </si>
  <si>
    <t>No 11 CONSTITUTION | Energetic treatment for haematogenic constitution chronic liver hepatic stress ]</t>
  </si>
  <si>
    <t>No 12 CONSTITUTION | Energetic treatment for lipaemic pathological diathesis</t>
  </si>
  <si>
    <t>No 13 CONSTITUTION | Energetic treatment for vegetative-spastic diathesis</t>
  </si>
  <si>
    <t>No 14 CONSTITUTION | Energetic treatment for acute sinusitis</t>
  </si>
  <si>
    <t>No 15 CONSTITUTION | Energetic treatment for chronic sinusitis</t>
  </si>
  <si>
    <t>No 16 CONSTITUTION | Energetic treatment for acute tonsillitis</t>
  </si>
  <si>
    <t>No 17 CONSTITUTION | Energetic treatment for chronic tonsillitis</t>
  </si>
  <si>
    <t>No 18 CONSTITUTION | Energetic treatment for acute and chronic ear infection</t>
  </si>
  <si>
    <t>No 19 CONSTITUTION | Energetic treatment for Nerve Cranial 5 Trigeminal neuralgia ]</t>
  </si>
  <si>
    <t>No 20 CONSTITUTION | Energetic treatment for dermatitis1: chronic and acute eczema, seborrhea dermatitis (skin) ]</t>
  </si>
  <si>
    <t>No 21 CONSTITUTION | Energetic treatment for dermatitis 1: chronic eczema, psoaris, pruritus (skin) ]</t>
  </si>
  <si>
    <t>No 22 CONSTITUTION | Energetic treatment for hormonal dysfunction: allergy, dermatitis, exudation (skin)  ]</t>
  </si>
  <si>
    <t>No 23 CONSTITUTION | Energetic treatment for hormonal dysfunction: pituitary gland (brain), gonad dysfunction  ]</t>
  </si>
  <si>
    <t>No 24 CONSTITUTION | Energetic treatment for hormonal dysfunction: pituitary gland (brain), adrenal dysfunction  ]</t>
  </si>
  <si>
    <t>No 25 CONSTITUTION | Energetic treatment for modification of ground; modulation of the mesenchym</t>
  </si>
  <si>
    <t>No 26 CONSTITUTION | Energetic treatment for the depression</t>
  </si>
  <si>
    <t>No 27 CONSTITUTION | Energetic treatment for airborne pollen disease</t>
  </si>
  <si>
    <t>No 28 CONSTITUTION | Energetic treatment for autoimmune disorders and allergic disease</t>
  </si>
  <si>
    <t>No 29 CONSTITUTION | Energetic treatment for kidney draining off (1)</t>
  </si>
  <si>
    <t>No 30 CONSTITUTION | Energetic treatment for kidney draining off (2): only to be used if N. 29 (8557) is not satisfactory  ]</t>
  </si>
  <si>
    <t>No 31 CONSTITUTION | Energetic treatment for liver draining off and hepatic weakness</t>
  </si>
  <si>
    <t>No 32 CONSTITUTION | Energetic treatment for nervousness and agitation</t>
  </si>
  <si>
    <t>VIBRAMED CI + CONSTITUTION No 15 | Energetic treatment for chronic sinusitis.</t>
  </si>
  <si>
    <t>VIDYA PR BAL. + VIDYA ST BAL. | Energetic treatment for hypertension (stress).  ]</t>
  </si>
  <si>
    <t>VIBRAMED GA + VIBRAMED CO | Energetic treatment for prostatic (prostate) adenoma.  ]~masculine</t>
  </si>
  <si>
    <t>VIBRAMED GA + VIBRAMED SA | Energetic treatment for benign prostatic (prostate) hypertrophy.  ]~masculine</t>
  </si>
  <si>
    <t>VIBRAMED AE + VIBRAMED SP | Energetic treatment for weakness of the heart muscle.</t>
  </si>
  <si>
    <t>VIBRAMED MG + VIBRAMED TH | Energetic treatment for exhaustion and loss of vitality.</t>
  </si>
  <si>
    <t>VIBRAMED VA + CONSTITUTION No 32 | Energetic treatment for hyperkinetic syndrome.</t>
  </si>
  <si>
    <t>GINGKO BILOBA 50 | Circulatory improvement, improved oxygen transport, memory (brain) disorders. ] ~ hgdie</t>
  </si>
  <si>
    <t>LING ZHI SPOR POWDER 150 mg. | Cancer immunebooster, diabetes (pancreas), asthma (lung) allergies  ]~onco</t>
  </si>
  <si>
    <t>BILBERRY EXTRACT | Improving blood circulation, night vision, preventing inflamation in eye.</t>
  </si>
  <si>
    <t>JOHANNESORT 300 mg. | Total extral, St. John's wort. ]</t>
  </si>
  <si>
    <t>IMMUNO PRO 300 mg. | Prostate problems, liver cleanse, shitake sznarascollimus.  ]</t>
  </si>
  <si>
    <t>CATUABA | Hormonal imbalance, virus inhibitant premenstrual sysndrom (PMS) menstruation, fatique, stimulates pituitary (brain) and thyroid.  # ]</t>
  </si>
  <si>
    <t>PFAFFIA PANICULATA 500 mg. | For diabetes (pancreas), relaxing, energy, depression, anti-inflammation.  ]</t>
  </si>
  <si>
    <t>INFLAMAGEN 350 mg | For asthma (lung), intestines (bowel, colon, intestine).  ]</t>
  </si>
  <si>
    <t>ASCOOPHYLLUM NODOSUM | Heavy metal reduction, mineral support.</t>
  </si>
  <si>
    <t>MARIATISTEL (silymarin 80%, maskrosrot 100mg.) 300 mg. | Liver, gallblader. ]</t>
  </si>
  <si>
    <t>IMMUNO FORTE | Immune booster.</t>
  </si>
  <si>
    <t>IPE ROXO | Antiparasitis effects.  *  ]</t>
  </si>
  <si>
    <t>STEVIA | Rebaudiana, sugar substitute.~blood sugar</t>
  </si>
  <si>
    <t>ALKYROL | Shark liver oil, immune booster.~onco</t>
  </si>
  <si>
    <t>CYCLOBUTANONES | Compounds that come from irratating foods with ionizing radiation, they cause genetic and cellular damage.  ]~onco</t>
  </si>
  <si>
    <t>BLOOD FEVER VIRUS | Creates a vampire desire for blood with photophobia (eye disorder), paranoia, guilt, possession extra strength through reduced pain, mental confusion.  # ]~hgdso</t>
  </si>
  <si>
    <t>ANGR-RLS / FLOWER ESSENCES SAMPLE SET / APEX ENERGETICS | Suppressed anger, past grief, easily offended, irritable, humiliation.</t>
  </si>
  <si>
    <t>ANGR-FLX / FLOWER ESSENCES SAMPLE SET / APEX ENERGETICS | Anger, frustration, inflexible, stubborn, impatient, unforgiving, harsh.</t>
  </si>
  <si>
    <t>FR-RLS / FLOWER ESSENCES SAMPLE SET / APEX ENERGETICS | Panic attacks, fright, worry, compulsive, restlessness, trembling.</t>
  </si>
  <si>
    <t>FR-TRST / FLOWER ESSENCES SAMPLE SET / APEX ENERGETICS | Fearful, past emotional hurts, separation, rejection.</t>
  </si>
  <si>
    <t>SLFSTM / FLOWER ESSENCES SAMPLE SET / APEX ENERGETICS | Low self esteem, low confidence, easily dominated, inferiority, timid.~hgd2 hgdsr hgdc hgd4</t>
  </si>
  <si>
    <t>EXPSSN / FLOWER ESSENCES SAMPLE SET / APEX ENERGETICS | Inability to express oneself, apprehension, stage fright, mental block.</t>
  </si>
  <si>
    <t>LVJY / FLOWER ESSENCES SAMPLE SET / APEX ENERGETICS | Emotional shock, unresolved grief, poor zest for life, seeking universal love.~hgdso hgdc hgdsr hgd</t>
  </si>
  <si>
    <t>FRGV / FLOWER ESSENCES SAMPLE SET / APEX ENERGETICS | Difficulty forgiving, easily offended, self-condeming, can't accept love.</t>
  </si>
  <si>
    <t>LTGO / FLOWER ESSENCES SAMPLE SET / APEX ENERGETICS | Anguish, fixed negative ideas, stubborn, jealous, suspicious, selfish, restless.</t>
  </si>
  <si>
    <t>WRMLV / FLOWER ESSENCES SAMPLE SET / APEX ENERGETICS | Painful emotional attachments, heart aches, desire to run away.</t>
  </si>
  <si>
    <t>CAREHRTPSTVTY / FLOWER ESSENCES SAMPLE SET / APEX ENERGETICS | Feeling alienated, indifference to loved ones, shy.</t>
  </si>
  <si>
    <t>PSTVTY / FLOWER ESSENCES SAMPLE SET / APEX ENERGETICS | Hoplessness, over-sensitive, constant brooding over troubles.</t>
  </si>
  <si>
    <t>FRST-RSC / FLOWER ESSENCES SAMPLE SET / APEX ENERGETICS | Emotions about injuries with bleeding, bruises, shock, sprains, fever.</t>
  </si>
  <si>
    <t>INCDNT-RLS / FLOWER ESSENCES SAMPLE SET / APEX ENERGETICS | Emotions about past traumatic incidents, trauma, severe hurts.</t>
  </si>
  <si>
    <t>MND-MMRY / FLOWER ESSENCES SAMPLE SET / APEX ENERGETICS | Help confronting past difficulties - abuse, grief, shock, fear, confidence.</t>
  </si>
  <si>
    <t>CLR-MND / FLOWER ESSENCES SAMPLE SET / APEX ENERGETICS | Lack of clarity, unworthiness, inferiority, lack of clarity / purpose, identity.</t>
  </si>
  <si>
    <t>FS-MND / FLOWER ESSENCES SAMPLE SET / APEX ENERGETICS | Confusion, poor grasping of ideas, mental fatigue, poor concentration.</t>
  </si>
  <si>
    <t>RLXTN / FLOWER ESSENCES SAMPLE SET / APEX ENERGETICS | Exhaustion, nervous energy, anxious, over sensitive, rigid, mental confusion.</t>
  </si>
  <si>
    <t>STRNG-MND / FLOWER ESSENCES SAMPLE SET / APEX ENERGETICS | Sad, despondant, hopeless, apathetic, internal tension.</t>
  </si>
  <si>
    <t>VTLTY / FLOWER ESSENCES SAMPLE SET / APEX ENERGETICS | Deep inner tiredness, prolonged struggles, grief, poor vitality, anxiety.</t>
  </si>
  <si>
    <t>PRTCT / FLOWER ESSENCES SAMPLE SET / APEX ENERGETICS | Loss of vigour, tired, exhausted, debility, poor exertion, over sensitive.</t>
  </si>
  <si>
    <t>SOMATICA / FLOWER ESSENCES SAMPLE SET / APEX ENERGETICS | Fear, repressed emotions, internalized tension, day dreaming, lethargy.</t>
  </si>
  <si>
    <t>NU-DRCTN / FLOWER ESSENCES SAMPLE SET / APEX ENERGETICS | Feeling stuck, fear of change.</t>
  </si>
  <si>
    <t>ADPTTN / FLOWER ESSENCES SAMPLE SET / APEX ENERGETICS | Not knowing where one fits, poor adaptability, anguish, restlessness.</t>
  </si>
  <si>
    <t>LF-CHNGS / FLOWER ESSENCES SAMPLE SET / APEX ENERGETICS | Despondant, constantly critical, sullen, discouraged.</t>
  </si>
  <si>
    <t>PRSVR / FLOWER ESSENCES SAMPLE SET / APEX ENERGETICS | Enthusiastic start-lack of interest / energy to finnish, exhausted.</t>
  </si>
  <si>
    <t>MVON / FLOWER ESSENCES SAMPLE SET / APEX ENERGETICS | Grief, disappointment, loss, repressed deep anger, past trauma / abuse.~hgdsr hgdre hgdc</t>
  </si>
  <si>
    <t>HRMNY / FLOWER ESSENCES SAMPLE SET / APEX ENERGETICS | Shock, grief, disappointment, melancholic, suspicious, restless.</t>
  </si>
  <si>
    <t>ACHIV / FLOWER ESSENCES SAMPLE SET / APEX ENERGETICS | Ravenous appetite, won'trecognize unresolved issues &amp; transform them.</t>
  </si>
  <si>
    <t>FEMFLWR / FLOWER ESSENCES SAMPLE SET / APEX ENERGETICS | Lack of female expression, won't accept female aspectsof self.~feminine</t>
  </si>
  <si>
    <t>D-1 DRAINAGE COMPLEX / DRAINAGE THERAPY D-PLEX &amp; HERBALS / FUTUREPLEX | General drainage support, key organs.</t>
  </si>
  <si>
    <t>D-2 DIGESTIVE DRAINAGE / DRAINAGE THERAPY D-PLEX &amp; HERBALS / FUTUREPLEX | Stimulate / support digestive organ drainage.~</t>
  </si>
  <si>
    <t>D-3 LVR-DRN / DRAINAGE THERAPY D-PLEX &amp; HERBALS / FUTUREPLEX | Stimulate/support liver drainage.</t>
  </si>
  <si>
    <t>D-4 BL-DRN / DRAINAGE THERAPY D-PLEX &amp; HERBALS / FUTUREPLEX | Stimulate/support gallbladder drainage.</t>
  </si>
  <si>
    <t>D-5 KDNY-DRN / DRAINAGE THERAPY D-PLEX &amp; HERBALS / FUTUREPLEX | Stimulate/support kidney drainage.</t>
  </si>
  <si>
    <t>D-6 BLDR-DRN / DRAINAGE THERAPY D-PLEX &amp; HERBALS / FUTUREPLEX | Stimulate/support bladder drainage.</t>
  </si>
  <si>
    <t>D-7 LMPH-DRN / DRAINAGE THERAPY D-PLEX &amp; HERBALS / FUTUREPLEX | Stimulate/support lymph drainage.</t>
  </si>
  <si>
    <t>D-8 LNG-DRN / DRAINAGE THERAPY D-PLEX &amp; HERBALS / FUTUREPLEX | Stimulate/support lung drainage.</t>
  </si>
  <si>
    <t>D-9 SNS-DRN / DRAINAGE THERAPY D-PLEX &amp; HERBALS / FUTUREPLEX | Stimulate/support sinus drainage.</t>
  </si>
  <si>
    <t>D-10 SKN-DRN / DRAINAGE THERAPY D-PLEX &amp; HERBALS / FUTUREPLEX | Stimulate/support skin drainage.</t>
  </si>
  <si>
    <t>D-11 VNS-DRN / DRAINAGE THERAPY D-PLEX &amp; HERBALS / FUTUREPLEX | Stimulate/support venous drainage.</t>
  </si>
  <si>
    <t>D-12 HMO-DRN / DRAINAGE THERAPY D-PLEX &amp; HERBALS / FUTUREPLEX | Stimulate/support circulation/blood drainage.</t>
  </si>
  <si>
    <t>H-1 LIV-MAX / DRAINAGE THERAPY D-PLEX &amp; HERBALS / FUTUREPLEX | Stimulate/support strong liver drainage.</t>
  </si>
  <si>
    <t>H-2 KDN-MAX / DRAINAGE THERAPY D-PLEX &amp; HERBALS / FUTUREPLEX | Stimulate/support strong kidney drainage.</t>
  </si>
  <si>
    <t>H-3 LMHP-MAX / DRAINAGE THERAPY D-PLEX &amp; HERBALS / FUTUREPLEX | Stimulate/support strong lymph drainage especially upper part.</t>
  </si>
  <si>
    <t>E-1 FIRE-HRT / ELEMENT THERAPY E-PLEX / FUTUREPLEX | Support/balance Fire Element meridians, organs, emotions.</t>
  </si>
  <si>
    <t>E-2 EARTH-STM / ELEMENT THERAPY E-PLEX / FUTUREPLEX | Support/balance Earth Element meridians, organs, emotions.</t>
  </si>
  <si>
    <t>E-3 MTL-LNG / ELEMENT THERAPY E-PLEX / FUTUREPLEX | Support/balance Metal Element meridians, organs, emotions.</t>
  </si>
  <si>
    <t>E-4 WTR-KDY / ELEMENT THERAPY E-PLEX / FUTUREPLEX | Support/balance Water Element meridians, organs, emotions.</t>
  </si>
  <si>
    <t>E-5 WD-LVR / ELEMENT THERAPY E-PLEX / FUTUREPLEX | Support/balance Wood Element meridians, organs, emotions.</t>
  </si>
  <si>
    <t>E-6 TYPE-B BALANCE / ELEMENT THERAPY E-PLEX / FUTUREPLEX | Balance meridians: slow metabolism, B-type, prone to fatigue, autonomic (parasympathetic nerval system) dominated.  ]</t>
  </si>
  <si>
    <t>E-7 TYPE-A BALANCE / ELEMENT THERAPY E-PLEX / FUTUREPLEX | Balance meridians: hyper metabolism, A-type, over active, sympathetic dominant.</t>
  </si>
  <si>
    <t>E-8 BIOCLOCK REGULATOR / ELEMENT THERAPY E-PLEX / FUTUREPLEX | Balance vesicular congestion &amp; heart governated meridians, jet-lag, endocrine stress.</t>
  </si>
  <si>
    <t>N-1 PROTOMER / NOSODE THERAPY N-PLEX / FUTUREPLEX | Deep mercury detox, kidney meridian, adrenal support.~metals, onco</t>
  </si>
  <si>
    <t>N-2 PETROCHEM / NOSODE THERAPY N-PLEX / FUTUREPLEX | Deep petrochemical toxin detox, enviromental/urban toxins.</t>
  </si>
  <si>
    <t>N-3 EXCHEM / NOSODE THERAPY N-PLEX / FUTUREPLEX | Deep pesticide/chemical detox,good for vegetarians~ can mimic estrogens, increase weight, can affect mood</t>
  </si>
  <si>
    <t>N-4 RAD-TOX / NOSODE THERAPY N-PLEX / FUTUREPLEX | Radiation, geopathic stress, electromagnetic exposure.  ]</t>
  </si>
  <si>
    <t>N-5 LYMPHOTOX / NOSODE THERAPY N-PLEX / FUTUREPLEX | Deep detox: lymph, allergy, arthritic, inflammatory condition.</t>
  </si>
  <si>
    <t>N-6 PROTOGEN / NOSODE THERAPY N-PLEX / FUTUREPLEX | Deep detox: chronically weak, illness prone, infections.</t>
  </si>
  <si>
    <t>N-7 CYTOSTAT ANTITOX / NOSODE THERAPY N-PLEX / FUTUREPLEX | Deep cellular detox: cell damage/stress, chemotherapy, anemia, fatigue.</t>
  </si>
  <si>
    <t>N-8 MIASMATOX / NOSODE THERAPY N-PLEX / FUTUREPLEX | Deep detox: inherited/acquired miasmic conditions.</t>
  </si>
  <si>
    <t>N-9 BACTEROTOX / NOSODE THERAPY N-PLEX / FUTUREPLEX | Acute detox: bacteria, viruses, vaccinations, cold, infections. @ #  ]</t>
  </si>
  <si>
    <t>N-10 PARAKLENZ / NOSODE THERAPY N-PLEX / FUTUREPLEX | Deep detox, parasitic conditions. *  ]</t>
  </si>
  <si>
    <t>N-11 Ac-pH / NOSODE THERAPY N-PLEX / FUTUREPLEX | Deep detox, chronic acidity, acid crystals, nervous, joint pain.</t>
  </si>
  <si>
    <t>N-12 IMMUNOSODE / NOSODE THERAPY N-PLEX / FUTUREPLEX | Acute detox: colds, flu, lungs, upper respiratory, sore throat, tonsils.  # ]</t>
  </si>
  <si>
    <t>W-1 METATOX / METABOLIC THERAPY W-PLEX / FUTUREPLEX | Supports appetite supression, weak metabolism.</t>
  </si>
  <si>
    <t>W-2 METECLNZ / METABOLIC THERAPY W-PLEX / FUTUREPLEX | Supports decreased water retention, metabolism, fatigue.</t>
  </si>
  <si>
    <t>W-3 CRAVEX / METABOLIC THERAPY W-PLEX / FUTUREPLEX | Relieves symptoms of craving-dietary, substance, compulsions.</t>
  </si>
  <si>
    <t>W-4 NEUROCALM / METABOLIC THERAPY W-PLEX / FUTUREPLEX | Reduces stress/anxiety leading to cravings/substance abuse.</t>
  </si>
  <si>
    <t>A-1 CELLULAR RECHARGE / ANTITOX PROGRAM A-PLEX / FUTUREPLEX | Pre-detox, pre/with drainage, cellular preparation, recharge.</t>
  </si>
  <si>
    <t>A-2 GENTLEDRAINAGE / ANTITOX PROGRAM A-PLEX / FUTUREPLEX | 1st pre-detox step in drainage, sensitive/allergic cases, gentle support.</t>
  </si>
  <si>
    <t>A-3 ULTRA ANTITOX / ANTITOX PROGRAM A-PLEX / FUTUREPLEX | 1st detox step: elimination organs, prepare with A2, follow with A4.</t>
  </si>
  <si>
    <t>A-4 DEEP ANITOX / ANTITOX PROGRAM A-PLEX / FUTUREPLEX | 2nd detox step: deep gut detox, flora balancing, prepare with A3, then A5.</t>
  </si>
  <si>
    <t>A-5 HEAVY ANTITOX / ANTITOX PROGRAM A-PLEX / FUTUREPLEX | Don't use if metals in mouth / body, 3rd detox step: heavy metals.</t>
  </si>
  <si>
    <t>A-6 REVITALIZATION / ANTITOX PROGRAM A-PLEX / FUTUREPLEX | Organ vitality-rebuild, replenish, pre/post detox.</t>
  </si>
  <si>
    <t>A-7 PROTOTOX / ANTITOX PROGRAM A-PLEX / FUTUREPLEX | Start of detox/illness, support deffences &amp; lymph.</t>
  </si>
  <si>
    <t>A-8 MALE BALANCE / ANTITOX PROGRAM A-PLEX / FUTUREPLEX | Start of detox: male energy balance/end of support.</t>
  </si>
  <si>
    <t>A-9 FEMALE BALANCE / ANTITOX PROGRAM A-PLEX / FUTUREPLEX | Start of detox: female energy balance/end of support.</t>
  </si>
  <si>
    <t>A-10 MAINTENANCE / ANTITOX PROGRAM A-PLEX / FUTUREPLEX | Post detox system/cellular balance, long term mild drainage.</t>
  </si>
  <si>
    <t>A-11 ENVIROPROTECT / ANTITOX PROGRAM A-PLEX / FUTUREPLEX | Detox, desensitization to enviromental/urban toxins, long term protection.</t>
  </si>
  <si>
    <t>A-12 DTX-KIDNEY / ANTITOX PROGRAM A-PLEX / FUTUREPLEX | Stimulates natural kidney detox.</t>
  </si>
  <si>
    <t>A-13 DTX-LIVER / ANTITOX PROGRAM A-PLEX / FUTUREPLEX | Stimulates natural liver detox.</t>
  </si>
  <si>
    <t>A-14 DTX-LYMPH / ANTITOX PROGRAM A-PLEX / FUTUREPLEX | Stimulates natural lymphatic detox.</t>
  </si>
  <si>
    <t>B-1 ACUTE RESCUE / BIOSYNERFORMS B-PLEX / FUTURE PLEX | Anti inflammatory, soothing, trauma, itching, swelling, calming.</t>
  </si>
  <si>
    <t>B-2 ADRENAL PEP / BIOSYNERFORMS B-PLEX / FUTURE PLEX | Adrenal stimulation/support, stress, allergies, fatigue.</t>
  </si>
  <si>
    <t>B-3 SINUS RELIEF / BIOSYNERFORMS B-PLEX / FUTURE PLEX | Sinus, nasal congestion, infections, allergies.</t>
  </si>
  <si>
    <t>B-4 DIGESTION / BIOSYNERFORMS B-PLEX / FUTURE PLEX | General indigestion, flatulence, mild stomach discomfort.</t>
  </si>
  <si>
    <t>B-5 GLUCO BALANCE / BIOSYNERFORMS B-PLEX / FUTURE PLEX | Hyper/hypo pancreatic function, energy swings, lactose intolerance.</t>
  </si>
  <si>
    <t>B-6 STRESS RESISTANCE / BIOSYNERFORMS B-PLEX / FUTURE PLEX | Calming autonomics, physical/emotional stress, heart burn, anxiety.</t>
  </si>
  <si>
    <t>B-7 DPRSN ANTITOX/BIOSYNERFORMS B-PLEX/FUTURE PLEX low vitality,grief, hopeless,melancholic,chronic fatigue</t>
  </si>
  <si>
    <t>B-8 MUCOUS MEMBRANES / BIOSYNERFORMS B-PLEX / FUTURE PLEX | Mucosal irritation/inflammation, sinus, gums, colon (bowel, intestine), respiratory (lung).  ]</t>
  </si>
  <si>
    <t>B-9 ACUTE VIROTOX / BIOSYNERFORMS B-PLEX / FUTURE PLEX | Flu, colds, fever, aches, irritability.  # ]</t>
  </si>
  <si>
    <t>B-10 POST VIROTOX / BIOSYNERFORMS B-PLEX / FUTURE PLEX | Chronic or post viral fatigue, slow recovery, stress.  # ]</t>
  </si>
  <si>
    <t>B-11 INJUROTOX / BIOSYNERFORMS B-PLEX / FUTURE PLEX | Soft tissue, bone issues, trauma, over exercise, post operation recovery.</t>
  </si>
  <si>
    <t>B-12 MIGRATOX / BIOSYNERFORMS B-PLEX / FUTURE PLEX | Headache, stress, hot flashes, premenstrual syndrome (PMS), excess alcohol.  ]</t>
  </si>
  <si>
    <t>B-13 CELL SALT COMPLEX / BIOSYNERFORMS B-PLEX / FUTURE PLEX | Key cellular nutrients, fatigue, weakness, irritable, exhaustion.</t>
  </si>
  <si>
    <t>B-14 BRONCHOTOX / BIOSYNERFORMS B-PLEX / FUTURE PLEX | Cough, respiratory allergies, wheezing, minor asthma (lung).  ]</t>
  </si>
  <si>
    <t>B-15 FEBRIOTOX / BIOSYNERFORMS B-PLEX / FUTURE PLEX | Fever, inflammation, flu, colds, sinusitus.  #  ]</t>
  </si>
  <si>
    <t>B-16 TONSIOPLEX / BIOSYNERFORMS B-PLEX / FUTURE PLEX | Sore throat, swollen tonsils, lymph congestion, constricted throat.</t>
  </si>
  <si>
    <t>B-17 VESICAPLEX / BIOSYNERFORMS B-PLEX / FUTURE PLEX | Urinary tract (kidney, urethra) inflammation/minor discomfort, nervous bladder.  ]</t>
  </si>
  <si>
    <t>B-18 OTICOPLEX / BIOSYNERFORMS B-PLEX / FUTURE PLEX | Ear inflammation, tinnitus, fever, colds in children.</t>
  </si>
  <si>
    <t>C-1 PROSTATE CAUSAL CHAIN / CAUSAL CHAIN THERAPY C-PLEX / FUTURE PLEX | Chronic prostate disorders, male &gt; 40, energy stagnation.  ]</t>
  </si>
  <si>
    <t>C-2 FIBROZOLVE / CAUSAL CHAIN THERAPY C-PLEX / FUTURE PLEX | Female/male organ support, cysts, fibrosis, scars, PMS.</t>
  </si>
  <si>
    <t>C-3 CELL METABOLISM/CAUSAL CHAIN THERAPY C-PLEX/FUTURE PLEX cell rejuvination,esp when acute/chronic ther.progress slows</t>
  </si>
  <si>
    <t>C-4 ARTHRO MUSCOTOX / CAUSAL CHAIN THERAPY C-PLEX / FUTURE PLEX | Joint/muscle pain, arthritis, injuries, overuse, strain, atheletes.</t>
  </si>
  <si>
    <t>C-5 HOMEOCHELATION / CAUSAL CHAIN THERAPY C-PLEX / FUTURE PLEX | Heart meridian &amp; tissue support, age &gt; 40.</t>
  </si>
  <si>
    <t>C-6  SPLEEN BLOOD ACTIVATOR/CAUSAL CHAIN THERAPY C-PLEX/FUTURE PLEX spleen meridian &amp; funct.support,acute/chronic</t>
  </si>
  <si>
    <t>C-7 STRONG LIGAMENTS AND JOINTS / CAUSAL CHAIN THERAPY C-PLEX / FUTURE PLEX | Joints/ligaments, stiffness, trauma, aches, strain.</t>
  </si>
  <si>
    <t>C-8 CALCIUM METABOLISM / CAUSAL CHAIN THERAPY C-PLEX / FUTURE PLEX | Poor calcium absorption metabolism, bone changes.</t>
  </si>
  <si>
    <t>GRIPIAPRO X-1 / HOMEOPATHIC FORMULAS / APEX ENERGETICS</t>
  </si>
  <si>
    <t>FLUMAXPRO X-2 / HOMEOPATHIC FORMULAS / APEX ENERGETICS</t>
  </si>
  <si>
    <t>VRD-PRO X-3 / HOMEOPATHIC FORMULAS / APEX ENERGETICS</t>
  </si>
  <si>
    <t>STA-PRO X-4 / HOMEOPATHIC FORMULAS / APEX ENERGETICS</t>
  </si>
  <si>
    <t>PNU-PRO X-5 / HOMEOPATHIC FORMULAS / APEX ENERGETICS</t>
  </si>
  <si>
    <t>TBR-PRO X-6 / HOMEOPATHIC FORMULAS / APEX ENERGETICS</t>
  </si>
  <si>
    <t>HP-LVRPRO X-7 / HOMEOPATHIC FORMULAS / APEX ENERGETICS</t>
  </si>
  <si>
    <t>HERPAPRO X-8 / HOMEOPATHIC FORMULAS / APEX ENERGETICS</t>
  </si>
  <si>
    <t>FEMAPRO X-9 / HOMEOPATHIC FORMULAS / APEX ENERGETICS</t>
  </si>
  <si>
    <t>URIPRO X-10 / HOMEOPATHIC FORMULAS / APEX ENERGETICS</t>
  </si>
  <si>
    <t>STD-PRO X-11 / HOMEOPATHIC FORMULAS / APEX ENERGETICS</t>
  </si>
  <si>
    <t>PYROGENPRO X-12 / HOMEOPATHIC FORMULAS / APEX ENERGETICS</t>
  </si>
  <si>
    <t>TRAVELPRO X-13 / HOMEOPATHIC FORMULAS / APEX ENERGETICS</t>
  </si>
  <si>
    <t>RETROVIRPRO X-14 / HOMEOPATHIC FORMULAS / APEX ENERGETICS</t>
  </si>
  <si>
    <t>DYSENPRO X-15 / HOMEOPATHIC FORMULAS / APEX ENERGETICS</t>
  </si>
  <si>
    <t>MICELLIAPRO X-16 / HOMEOPATHIC FORMULAS / APEX ENERGETICS</t>
  </si>
  <si>
    <t>PARAPRO X-17 / HOMEOPATHIC FORMULAS / APEX ENERGETICS</t>
  </si>
  <si>
    <t>DYSBIOSPRO X-18 / HOMEOPATHIC FORMULAS / APEX ENERGETICS</t>
  </si>
  <si>
    <t>TOXO-PRO I-1 / HOMEOPATHIC FORMULAS / APEX ENERGETICS</t>
  </si>
  <si>
    <t>VESI-PRO I-2 / HOMEOPATHIC FORMULAS / APEX ENERGETICS</t>
  </si>
  <si>
    <t>RMV-PRO I-3 / HOMEOPATHIC FORMULAS / APEX ENERGETICS</t>
  </si>
  <si>
    <t>PF-PRO I-4 / HOMEOPATHIC FORMULAS / APEX ENERGETICS</t>
  </si>
  <si>
    <t>PEDIA-PRO I-5 / HOMEOPATHIC FORMULAS / APEX ENERGETICS</t>
  </si>
  <si>
    <t>IMMUNE TERRAIN T-1 / TERRAIN MAX KIT / APEX ENERGETICS</t>
  </si>
  <si>
    <t>LYMPH TERRAIN T-2 / TERRAIN MAX KIT / APEX ENERGETICS</t>
  </si>
  <si>
    <t>SPLEEN TERRAIN T-3 / TERRAIN MAX KIT / APEX ENERGETICS</t>
  </si>
  <si>
    <t>LUNG TERRAIN T-4 / TERRAIN MAX KIT / APEX ENERGETICS</t>
  </si>
  <si>
    <t>HEART TERRAIN T-5 / TERRAIN MAX KIT / APEX ENERGETICS</t>
  </si>
  <si>
    <t>STOMACH TERRAIN T-6 / TERRAIN MAX KIT / APEX ENERGETICS</t>
  </si>
  <si>
    <t>PANCREAS TERRAIN T-7 / TERRAIN MAX KIT / APEX ENERGETICS</t>
  </si>
  <si>
    <t>LIVER TERRAIN T-8 / TERRAIN MAX KIT / APEX ENERGETICS</t>
  </si>
  <si>
    <t>GALLBLADDER TERRAIN T-9 / TERRAIN MAX KIT / APEX ENERGETICS</t>
  </si>
  <si>
    <t>SM. INTESTINE TERRAIN T-10 / TERRAIN MAX KIT / APEX ENERGETICS</t>
  </si>
  <si>
    <t>COLON TERRAIN T-11 / TERRAIN MAX KIT / APEX ENERGETICS</t>
  </si>
  <si>
    <t>KIDNEY TERRAIN T-12 / TERRAIN MAX KIT / APEX ENERGETICS</t>
  </si>
  <si>
    <t>BLADDER TERRAIN T-13 / TERRAIN MAX KIT / APEX ENERGETICS</t>
  </si>
  <si>
    <t>ADRENAL TERRAIN T-14 / TERRAIN MAX KIT / APEX ENERGETICS</t>
  </si>
  <si>
    <t>NEURAL TERRAIN T-15 / TERRAIN MAX KIT / APEX ENERGETICS</t>
  </si>
  <si>
    <t>VASCULAR TERRAIN T-16 / TERRAIN MAX KIT / APEX ENERGETICS</t>
  </si>
  <si>
    <t>BRAIN TERRAIN T-17 / TERRAIN MAX KIT / APEX ENERGETICS</t>
  </si>
  <si>
    <t>BLOOD TERRAIN T-18 / TERRAIN MAX KIT / APEX ENERGETICS</t>
  </si>
  <si>
    <t>FEMALE TERRAIN T-19 / TERRAIN MAX KIT / APEX ENERGETICS</t>
  </si>
  <si>
    <t>MALE TERRAIN T-20 / TERRAIN MAX KIT / APEX ENERGETICS</t>
  </si>
  <si>
    <t>SKIN TERRAIN T-21 / TERRAIN MAX KIT / APEX ENERGETICS</t>
  </si>
  <si>
    <t>Z-1 ATP-Zyme / TERRAINZYME NUTRITIONALS / APEX ENERGETICS ATP | Production, fatigue, cellular/oxidative stress, chronic disease.</t>
  </si>
  <si>
    <t>Z-2 Oxi-Zyme / TERRAINZYME NUTRITIONALS / APEX ENERGETICS | Antioxidant, oxidative stress, detox, stress. ~ onco</t>
  </si>
  <si>
    <t>Z-3 Zinc-Zyme / TERRAINZYME NUTRITIONALS / APEX ENERGETICS | Replenish zinc, infections, male function, chronic skin problems.</t>
  </si>
  <si>
    <t>Z-4 C-Pro-Zyme / TERRAINZYME NUTRITIONALS / APEX ENERGETICS | Vitamin C 1 gram. buffered, adrenal stress, infections, wounds.</t>
  </si>
  <si>
    <t>Z-5 Adreno-Zyme / TERRAINZYME NUTRITIONALS / APEX ENERGETICS | Adrenal exhaustion, chronic disease, hormone imbalances.</t>
  </si>
  <si>
    <t>Z-6 Cotico-Zyme / TERRAINZYME NUTRITIONALS / APEX ENERGETICS | Adrenal stress, short term energy support, rejuvination.</t>
  </si>
  <si>
    <t>Z-7 Alka -Zyme / TERRAINZYME NUTRITIONALS / APEX ENERGETICS | Ph control/balance, essential minerals, terrain management.</t>
  </si>
  <si>
    <t>Z-8 Cal -Zyme / TERRAINZYME NUTRITIONALS / APEX ENERGETICS | Calcium replenish, MCHC.</t>
  </si>
  <si>
    <t>Z-9 Mineral-Zyme / TERRAINZYME NUTRITIONALS / APEX ENERGETICS | Key minerals, macro &amp; trace.</t>
  </si>
  <si>
    <t>Z-10 Master-Zyme / TERRAINZYME NUTRITIONALS / APEX ENERGETIS | Hormone balance, hypothalamus, pituitary, adrenal, stress management.</t>
  </si>
  <si>
    <t>Z-11 MG/K-Zyme / TERRAINZYME NUTRITIONALS / APEX ENERGETICS | Mg/K supplement, energy, strength, muscle fatigue, neuromuscular.</t>
  </si>
  <si>
    <t>Z-12 LGS-Zyme / TERRAINZYME NUTRITIONALS / APEX ENERGETICS | Probiotic (L.sporogenes), dysbiosis, leaky gut (bowel, colon, intestine).  ]</t>
  </si>
  <si>
    <t>Z-13 Myco-Zyme / TERRAINZYME NUTRITIONALS / APEX ENERGETICS | Intestinal yeast overgrowth, parasites, antimicrobial, dysbiosis. ^ * ]</t>
  </si>
  <si>
    <t>Z-14 Thyro-Zyme / TERRAINZYME NUTRITIONALS / APEX ENERGETICS | Thyroid support, nutrient/glandular support.</t>
  </si>
  <si>
    <t>Z-15 Puro-Zyme / TERRAINZYME NUTRITIONALS / APEX ENERGETICS | Potent enzyme mix, detox, anti-oxidant, dysbiosis, allergy.</t>
  </si>
  <si>
    <t>Z-16 Immu-Zyme / TERRAINZYME NUTRITIONALS / APEX ENERGETICS | Colostrum, olive leaf extract, immune support, antimicrobial.</t>
  </si>
  <si>
    <t>Z-17 LiquaZinc / TERRAINZYME NUTRITIONALS / APEX ENERGETICS | Liquid zinc, taste test, zinc deficiency, immunity.</t>
  </si>
  <si>
    <t>Z-18 LipoProZyme / TERRAINZYME NUTRITIONALS / APEX ENERGETICS | Poor cholesterol/fat digestion, lipid metabolism support.</t>
  </si>
  <si>
    <t>Z-19 ProteoZyme / TERRAINZYME NUTRITIONALS / APEX ENERGETICS | Protein maldigestion, high potency proteases, detox, allergies.</t>
  </si>
  <si>
    <t>Z-20 GlucoProZyme / TERRAINZYME NUTRITIONALS / APEX ENERGETICS | Dietary sugar metabolism, allergies, overweight.</t>
  </si>
  <si>
    <t>Z-21 CarboProZyme / TERRAINZYME NUTRITIONALS / APEX ENERGETICS | Carbon metabolism, high carbon diet, overweight, allergies.</t>
  </si>
  <si>
    <t>Z-22 Super Digest Zyme / TERRAINZYME NUTRITIONALS / APEX ENERGETICS | Plant digestive enzymes, gastricacid problems, dysbiosis.</t>
  </si>
  <si>
    <t>Z-23 Stress Zyme / TERRAINZYME NUTRITIONALS / APEX ENERGETICS | Tension, anxiety, stress, insomnia, valerian, 5-HTP. ~ BTA: beneficial</t>
  </si>
  <si>
    <t>Z-24 Super-B Zyme / TERRAINZYME NUTRITIONALS / APEX ENERGETICS | B complex, vitality, energy, moodiness, sluggish.</t>
  </si>
  <si>
    <t>Z-25 Methoxy Zyme / TERRAINZYME NUTRITIONALS / APEX ENERGETICS | Anti inflammatory, antioxidant, vitamin C/bioflavs, allergies, detox, injury.</t>
  </si>
  <si>
    <t>Z-26 Hcl-Pro Zyme / TERRAINZYME NUTRITIONALS / APEX ENERGETICS | Betaine HCl, pepsin, low HCl, protein digestion, allergies, fatigue.</t>
  </si>
  <si>
    <t>Z-27 Fem- Zyme / TERRAINZYME NUTRITIONALS / APEX ENERGETICS | Broad nutritive younger female support, moods, hormones, menses.</t>
  </si>
  <si>
    <t>Z-28 Fem Zme Plus / TERRAINZYME NUTRITIONALS / APEX ENERGETICS | Broad nutritive pre/post menopause, hormones, emotions, energy.</t>
  </si>
  <si>
    <t>Z-29 Male Zyme / TERRAINZYME NUTRITIONALS / APEX ENERGETICS | Broad nutritive younger male support, masculine dysfunction.</t>
  </si>
  <si>
    <t>Z-30 Male Zyme Plus / TERRAINZYME NUTRITIONALS / APEX ENERGETICS | Broad nutritive pre/post menopause, hormones, emotions, energy.</t>
  </si>
  <si>
    <t>SARS - Severe Acute Respiratory Syndrome | Respiratory (lung) viral pneumonia from 2003, resistant to anti biotics, airborne.  # ]</t>
  </si>
  <si>
    <t>DHEA (K-18) | Dietary Supplement, sublingual. APEX ENERGETICS</t>
  </si>
  <si>
    <t>PREGNENOLONE (K-19) | Dietary supplement, sublingual. APEX ENERGETICS</t>
  </si>
  <si>
    <t>PROGESTERONE (K-20) | Dietary supplement, sublingual. APEX ENERGETICS</t>
  </si>
  <si>
    <t>GLYSEN (K-1) | For sugar metabolism support, multi vitamin, mineral &amp; herbal dietary supplement. APEX ENERGETICS</t>
  </si>
  <si>
    <t>ADAPTOCRINE (K-2) | For adrenal support, vitamin &amp; herbal dietary supplement. APEX ENERGETICS</t>
  </si>
  <si>
    <t>OPTICRINE (K-3) | For endocrine support, mineral &amp; herbal dietary supplement. APEX ENERGETICS</t>
  </si>
  <si>
    <t>PROGESTAID (K-4) | For endocrine support, multi vitamin, herbal &amp; enzyme dietary supplement. APEX ENERGETICS</t>
  </si>
  <si>
    <t>ESTROVITE (K-5) | For estrogen metabolism support, multi vitamin, mineral &amp; herbal dietary supplement. APEX ENERGETICS</t>
  </si>
  <si>
    <t>PROSTA-DHT(K-6) | For prostate support, amino acid &amp; herbal dietary support. APEX ENERGETICS</t>
  </si>
  <si>
    <t>THYRO-CNV (K-9) | For thyroid support, amino acid, vitamin &amp; mineral dietary supplement. APEX ENERGETICS</t>
  </si>
  <si>
    <t>METACRYN DX (K-10) | For liver support, vitamin, mineral, amino acid &amp; herbal dietary supplement. APEX ENERGETICS</t>
  </si>
  <si>
    <t>BILEMIN (K-11) | For galbladder support, vitamin, amino acid &amp; herbal dietary supplement. APEX ENERGETICS</t>
  </si>
  <si>
    <t>THYROXAL (K-12) | For thyroid support, multi vitamin, mineral &amp; herbal dietary supplement. APEX ENERGETICS</t>
  </si>
  <si>
    <t>PROGLYCO-SP (K-13) | For sugar metabolism support, multi vitamin, mineral &amp; glandular dietary supplement. APEX ENERGETICS</t>
  </si>
  <si>
    <t>METHYL-SP (K-14) | For liver support, multi vitamin &amp; co-factors dietary supplement. APEX ENERGETICS</t>
  </si>
  <si>
    <t>ADRENASTIM (K-15) | Revitalizing cream, amino acid, DHEA &amp; herbal. APEX ENERGETICS</t>
  </si>
  <si>
    <t>ADRENACALM (K-16) | Balancing cream, herbal &amp; multi vitamin. APEX ENERGETICS</t>
  </si>
  <si>
    <t>TESTANEX (K-17) | Balancing cream, chrysin &amp; bioflavonoids. APEX ENERGETICS</t>
  </si>
  <si>
    <t>NEW VISTAS OF HUNGARY CONSCIOUSNESS | Memory and Mental Acuity stimulation formula ~ hgdie</t>
  </si>
  <si>
    <t>NEW VISTAS OF HUNGARY ADDICTION Rx | Modified from South American Amazon, herb used to see all of past life and Rx Addiction.</t>
  </si>
  <si>
    <t>NEW VISTAS OF HUNGARY GROWTH FORMULA</t>
  </si>
  <si>
    <t>SODIUM FLURACEATE | Blocks Kreb's cycle, causes chronic fatique, also caused by improper treatment of diabetes, virus or fever with drugs as a child. #  } ]</t>
  </si>
  <si>
    <t>MISCELLANEOUS ENZYME POISONS SUCH AS CYANIDE ON CYTOCHROME OXIDASE | Disrupt cellular flow of Kreb's Cycle. } ]</t>
  </si>
  <si>
    <t>INAPPROPRIATE PARACETAMOL - ACETAMINOPHEN EXPOSURE | Producing liver necrosis, can give rise to necrosis in B-cells of the pancreatic islets causing diabetes or sugar regulation disease. }~onco</t>
  </si>
  <si>
    <t>TOXIC ALLOXAN EXPOSURE | Giving rise to necrosis in B-cells of the pancreatic islets. }</t>
  </si>
  <si>
    <t>EXCESS PRODUCTION OF TOXINS, EXOTOXINS AND ENDOTOXINS - LIPO POLY SACCHARIDE | From unknown infectious source, LPS cascade from improper immune supression. }</t>
  </si>
  <si>
    <t>UNKNOWN INFECTIOUS AGENT COMPETITION FOR ESSENTIAL NUTRIENTS | Disruption of cellular metabolism.</t>
  </si>
  <si>
    <t>PROVOCATION OF AN INFLAMMATORY CELL OR IMMUNE RESPONSE BY UNKNOWN INFECTIOUS AGENT | Inflammation cascade from improper immune reactivity. }</t>
  </si>
  <si>
    <t>AUTO IMMUNE DISEASES UNDEFINED     (not in our data bank) | }</t>
  </si>
  <si>
    <t>CHANGE IN CHROMOSOME MAKE UP | Alteration in number - aneuploidy, from acquired cause, radiation, toxin, chemical, psychic attack. }~onco, hgdso</t>
  </si>
  <si>
    <t>CHANGE IN CHROMOSOME MAKE UP | Alteration in structure as a result of chromosomal deletion or translocation, from acquired cause, radiation, toxin, chemical, psychic attack. }~onco, hgdso</t>
  </si>
  <si>
    <t>CHANGE IN GENETIC CODE | Inherited, e.g. inborn errors of metabolism, such as thalassaemia. }</t>
  </si>
  <si>
    <t>REDUCED SYNTHESIS OF PHOSPHOLIPID &amp; PROTEIN | Reduced dispersal of fat leading to globule formation, dim. release of fat from the cell as lipoprotein produces excess fat storage + chronic fatique. }</t>
  </si>
  <si>
    <t>EXCESSIVE ENTRY OF FFAs + TRIGLYCERIDES INTO CELL | From diabetes mellitus, congestive cardiac failure, severe anaemia, malnutrition + wasting, ischaemia, e.g. coronary insufficiency, infections. }</t>
  </si>
  <si>
    <t>LYSOSOMAL RUPTURE | Thought to be responsible for some forms of cell injury e.g. injury to alveolar macrophages after phagocytosis of silica or toxin. }</t>
  </si>
  <si>
    <t>POMPE GLYCOGEN - TYPE 11 | Storage disease, lysosomal overloading causes deposition of toxins, autotoxins, or other cellular debris. }</t>
  </si>
  <si>
    <t>LYSOSOMAL OVERLOADING | Many metabolic processes depend upon the hydrolysis of intermediates by lysosomal enzymes, when a particular hydrolase is def. or absent, lysomes will expand + deactivate. }</t>
  </si>
  <si>
    <t>PROTEIN DEPOSITION DISEASE | Forming the hyaline deposits in kidney tubule cells in the nephrotic syndrome, or other protein deposition disease. }</t>
  </si>
  <si>
    <t>LIPID DEPOSITION DISEASE | Gaucher's disease (glucoceramide), deposition of sugar regulation compounds into cells. }</t>
  </si>
  <si>
    <t>LIPID DEPOSITION DISEASE | Niemann-Pick disease (sphingomyelin), deposition of improper (trans) fatty acids into myelin, faulty myelin appears as demyelination. }</t>
  </si>
  <si>
    <t>LIPID DEPOSITION DISEASE | Tay-Sachs disease (gangliosides), deposition of improper (trans) fatty acids into myelin, faulty myelin appear as demyelination. }</t>
  </si>
  <si>
    <t>MUCOPOLYSACCHARIDE DEPOSITION DISEASE | Hurier's syndrome (gargoylism), can result from excess exercise in the presence of food additive toxins. }</t>
  </si>
  <si>
    <t>CYSTINE DEPOSITION DISEASE | Cystinosis from improper detoxification of kidney, usually comes from food additives or pharmaceuticals. }</t>
  </si>
  <si>
    <t>IMPAIRED METABOLISM OF FAT | Reduced oxidation of FFAs with increased conversion to triglycerides, fat deposition disease. }</t>
  </si>
  <si>
    <t>IMPAIRED METABOLISM OF FAT | Fat deposition, reduced synthesis of phospholipid + protein, makes reduced dispersal of fat as globule formation or diminished release of fat from cell-lipoprotein. }</t>
  </si>
  <si>
    <t>INJURY TO CELL MEMBRANES AND MITOCHONDRIA | Loss of microbii and focal expansions of the plasma membrane. }</t>
  </si>
  <si>
    <t>INJURY TO CELL MEMBRANES AND MITOCHONDRIA | Formation of vacuoles by infolding of the plasma membrane - endocytic vacuolation. }</t>
  </si>
  <si>
    <t>INJURY TO CELL MEMBRANES AND MITOCHONDRIA | Disruption of the RER and loss of ribosomes, this brings about the loss of cytoplasmic basophilia. }</t>
  </si>
  <si>
    <t>INJURY TO CELL MEMBRANES AND MITOCHONDRIA | Mitochondrial swelling and loss of cristae. }</t>
  </si>
  <si>
    <t>CLOUDY SWELLING - INTRACELLULAR EDEMA | Dropsy.  This results from the accumulation of watery fluid in the dilated sacs or cisternae of the endoplasmic reticulum and mitochondria. }  ]</t>
  </si>
  <si>
    <t>CLOUDY SWELLING - INTRACELLULAR EDEMA | Dropsy.  Fall in oxidative phosphorylation due to lack of oxygen, damage to mitochondria or its enzymatic pathways. }  ]</t>
  </si>
  <si>
    <t>DEPOSITION DISEASE | Accumulation of lactate and pyruvate, net catabolism of macromolecules (intracellular edema, dropsy). }  ]</t>
  </si>
  <si>
    <t>CELLULAR NUCLEAR INJURY | From radiation, virus, toxins, abnormal deposits of glycogen, lamellar bodies, etc., abnormal DNA-dependent RNA synthesis makes malignant cells. }~onco</t>
  </si>
  <si>
    <t>CELLULAR NUCLEAR INJURY | Latent injury to DNA may result in mutation and the development of malignant cells. }~onco</t>
  </si>
  <si>
    <t>MUCUS CASCADE - EXCESS MUCUS | From nutritional imbalance and improper immune response, allopathic treatment may be the cause. }</t>
  </si>
  <si>
    <t>DEPOSITION DISEASE | Accumulation of calcium from nutritional imbalance and cellular injury. }</t>
  </si>
  <si>
    <t>DEPOSITION DISEASE | Accumulation of lipofuscins in ageing cells wear-and-tear pigment, seen in 'permanent' tissues such as myocardium where the fibres show increasing pigmentation with age. }</t>
  </si>
  <si>
    <t>DEPOSITION DISEASE | 'Brown atrophy', also seen in liver cells with increasing age and with certain drugs e.g phenobarbitone, liver spots, improper treatment from old pharmaceutical. }</t>
  </si>
  <si>
    <t>DEPOSITION DISEASE | Accumulation of lipofuscins, as 'ceroid' pigment in the liver after liver cell necrosis and oxidation of lipid, improper treatment from old pharmaceutical. }~onco</t>
  </si>
  <si>
    <t>DEPOSITION DISEASE | Accumulation of lipofuscins in liver cells in the Dubin-Johnson syndrome, improper treatment from old pharmaceutical. }</t>
  </si>
  <si>
    <t>DEPOSITION DISEASE | Accumulation of lipofuscins In the 'brown-bowel' (colon, intestine) syndrome, pigmentation of smooth muscle cells accompanies various malabsorption states. }  ]</t>
  </si>
  <si>
    <t>DISTURBANCE OF INTRACELLULAR CALCIUM HOMEOSTASIS | Cessation of oxidative phosphorylation in damaged mitochondria, failure of ATP-dependent pumps so that more calcium and sodium ions enter the cell. }</t>
  </si>
  <si>
    <t>DISTURBANCE OF INTRACELLULAR HOMEOSTASIS | Disordered nuclear function and a decrease in DNA-dependent RNA synthesis. }</t>
  </si>
  <si>
    <t>DISTURBANCE OF INTRACELLULAR HOMEOSTASIS | Continuing anaerobic glycolysis leads to a fall in pH which activates hydrolytic enzymes escaping from damaged lysosomes and accelerates autolysis. }</t>
  </si>
  <si>
    <t>APOPTOSIS | Cell death, single cells are eliminated from living tissue, condensation of chromatin in nucleus, fragmentation of the nucleus, contraction of cytosol,excess cytoplasmic organelles.}~ onco</t>
  </si>
  <si>
    <t>SLIGHT CELLULAR NECROSIS | From irradiation and chemotherapy applied at doses lower than those which cause frank necrosis, improper treatment from old pharmaceutical. }~onco</t>
  </si>
  <si>
    <t>SLIGHT CELLULAR NECROSIS | From cells dying as a result of a cytotoxic T-lymphocyte attack, improper treatment from old pharmaceutical. } ~onco</t>
  </si>
  <si>
    <t>SLIGHT CELLULAR NECROSIS | From viral infections, i.e. those affecting the liver, viral hepatitis, yellow fever, improper treatment from old pharmaceutical. }  # ]~onco</t>
  </si>
  <si>
    <t>SLIGHT CELLULAR NECROSIS | From atrophy, which may be either physiological (involution), or pathological, improper treatment from old pharmaceutical. }~onco</t>
  </si>
  <si>
    <t>COAGULATIVE CELLULAR NECROSIS | Architecture preserved e.g. kidney renal infarct, syphilitic gumma or architecture destroyed e.g. caseous necrosis in tuberculosis. } ]~onco</t>
  </si>
  <si>
    <t>CELL DEATH - COLLIQUATIVE CELLULAR NECROSIS | Necrosis and liquefaction e.g. cerebral infarct, improper treatment from old pharmaceutical. }~onco</t>
  </si>
  <si>
    <t>FAT NECROSIS OF CELLS | From trauma release of lipid from fat cells provokes a chronic inflammatory and giant cell response as seen in subcutaneous fat or the breast. }~onco</t>
  </si>
  <si>
    <t>FAT NECROSIS OF CELLS | From enzymatic dysfunction, as occurs in association with acute pancreatitis, improper treatment from old pharmaceutical. }~onco</t>
  </si>
  <si>
    <t>FIBRINOID NECROSIS | Strongly eosinophilic deg. of collagen e.g. rheumatoid nodule or in polyarteritis nodosa, deposition of fibrin, necrosis of smooth muscle, deposition of antigen-antibodies. }~onco</t>
  </si>
  <si>
    <t>ATROPHY AUTO IMMUNE | Such as adrenal atrophy in idiopathic Addison's disease, gastric parietal-cell atrophy in pernicious anemia. }</t>
  </si>
  <si>
    <t>ATROPHY | From disuse local osteoporosis and muscular atrophy resulting from immobilisation or blockage of flow such as salavia duct block leads to atrophy. }</t>
  </si>
  <si>
    <t>ATROPHY |From ischaemia eg. cerebral atrophy atherosclerosis,aortic aneurysm eroding bone,meningioma causing atrophy of overlying skull,hydronephrosis producing atrophy of the kidney parenchyma.}~onco</t>
  </si>
  <si>
    <t>ATROPHY| From hormonal change eg. endometrial atrophy after oestrogen w/drawal,testicular atrop. in cirrhosis,estrogen therapy hypopituitarism, senility, malabsorption and malignant cachexia. }]~onco</t>
  </si>
  <si>
    <t>ATROPHY | From neuropathic nerve block, muscle atrophy following loss of nerve supply, simple starvation, severe malnutrition, sustained increased catabolism in fever, following severe trauma, etc. }</t>
  </si>
  <si>
    <t>HYPERTROPHY | Cardiac muscle left ventricle, systemic hypertension, aortic valvular disease, mitral incompetence (prolapse), high-output states such as severe anaemia, hypercapnia, thyrotoxicosis. }</t>
  </si>
  <si>
    <t>HYPERTROPHY - Tissue Swelling | Cardiac muscle right ventricle, chronic lung disease - cor pulmonale, mitral stenosis, secondary to left ventricular failure, pulmonary or tricuspid valvular lesions. }</t>
  </si>
  <si>
    <t>HYPERTROPHY - Tissue swelling | Excess skeletal Muscle exercise, unhealed past or current, improper treatment from old pharmaceutical pain treatment. }</t>
  </si>
  <si>
    <t>HYPERTROPHY - Tissue swelling | Smooth muscle, uterus - pregnancy or surgery unhealed, hernia unhealed, support muscle strain unhealed. }~feminine, fertility</t>
  </si>
  <si>
    <t>HYPERTROPHY - Tissue swelling | Smooth muscle, arteries - hypertension (medial hypertrophy), veins or arteries from improper medication such as viagra, blood pressure medication,anti-inflamatories. }~</t>
  </si>
  <si>
    <t>HYPERTROPHY - Tissue swell. | Smooth muscle, alimentary tract (usually next to obstr.), above an esopohageal spasm,next to carcinoma /spasm of the colon, hypertrophic pyloric stenosis, constip.}]~onco</t>
  </si>
  <si>
    <t>HYPERTROPHY -Tissue swelling|Smooth muscle urinary bladder(obst. to outflow)prostatic enlargement,urethral,meatal structure,severe phimosis,congenital bladder neck obst.,resisting urge.}~masculine fem</t>
  </si>
  <si>
    <t>HYPERPLASIA - swelling of specialised cells | Adrenal cortex, ACTH admin., basophil adenoma of the pituitary, cortisone toxicity, cortisone abuse, synthetic steroids, disruption of healthy flow. }onco</t>
  </si>
  <si>
    <t>HYPERPLASIA - swelling of specialised cells | Parathyroids primary (idiopathic), hyperplasia secondary to chronic renal failure, anti pyretics, calcium blockers, anti dirrheals, anti inflam. use. }</t>
  </si>
  <si>
    <t>HYPERPLASIA - swelling of specialised cells | Thyroid - primary thyrotoxicosis (Graves' disease), unresolved emotional stress with mother or mother within, energy loss and/or weight gain. }</t>
  </si>
  <si>
    <t>HYPERPLASIA - swelling of specialised cells | Pituitary, acidophil hyperplasia is an occasional cause of acromegaly, basophil hyperplasia - Cushing's syndrome, steroid use history. }</t>
  </si>
  <si>
    <t>HYPERPLASIA - swelling of specialised cells | Pancreatic islets, hyperplasia is seen in the babies of diabetic mothers, anti pyretics, calcium blockers, anti diarrheals, anti inflammatories use. }</t>
  </si>
  <si>
    <t>HYPERPLASIA - swelling of specialised cells | Breasts-physiological pregnancy and lactation-pathological in cystic disease of the breast, anti pyretics, calcium blockers, anti inflammatories use. }</t>
  </si>
  <si>
    <t>HYPERPLASIA - swelling of specialised cells | Endometrium cystic hyperplasia in response to excessive estrogen stim., endometriosis, prostatic hyperplasia from stress, hyper hypothalmic release. }  ]</t>
  </si>
  <si>
    <t>HYPERPLASIA - swelling of specialised cells | Prostate - benign nodular hyperplasia, endometrium cystic hyperplasia, from stress unmanaged. }~onco</t>
  </si>
  <si>
    <t>HYPERPLASIA - swelling of specialised cells | Skin prickle-cell hyperplasia (acanthosis), psoriasis, chronic dermatitis, acanthosis nigricans, viral warts, fungus, bacteria, immune supression. } @ # ^</t>
  </si>
  <si>
    <t>HYPERPLASIA - swelling of specialised cells | Pseudo-epitheliomatous hyperplasia -chronic inflamm. &amp; granulation tissue, kerato-acanthoma,overlying dermal tumor (eg, granular-cell myoblastoma.}]~onco</t>
  </si>
  <si>
    <t>HYPERPLASIA - swelling of specialised cells | Bone marrow, hyperplasia, commonly seen where demand for red blood cells is increased by haemolytic states, hypoxia or lack of oxygen flow or transfer. }</t>
  </si>
  <si>
    <t>METAPLASIA |Conversion/replacement of one cell type by diff.type,epithelial ciliated tissue, in trachea/bronchi in chronic bronchitis (lung),cig. smokers, nasal sinuses, or hypovitaminosis A.} ]~onco</t>
  </si>
  <si>
    <t>METAPLASIA | Conversion/replacement of one cell type by different type, endometrium in senility, gallbladder in cholelithiasis, prostatic in aging and estrogen therapy. }  ]~onco</t>
  </si>
  <si>
    <t>METAPLASIA | Conversion/replacement of one cell type by different type, endocervical mucosa and glands associated with cervical 'erosion', bone stress without time to heal produces shift. }~onco</t>
  </si>
  <si>
    <t>METAPLASIA | Conversion/replacement of one cell type by different type, renal pelvis with calculi or kidney stone irritation, urinary bladder with chronic cystitis or schistosomiasis (worm). }~onco</t>
  </si>
  <si>
    <t>METAPLASIA |Conversion/replacement of one cell type by different type,unhealed/mesothelium of pleura (lung);peritoneal (peritoneum) disease from worms,food poisoning,bacteria,fungus. }  * @ ^ ]~onco</t>
  </si>
  <si>
    <t>METAPLASIA|Conversion/replacement of one cell type by different type 'pink cell' apocrine metaplasia seen in cystic dis.of breast,intest. metaplasia of gastric mucosa from old chronic gastritis.}~onco</t>
  </si>
  <si>
    <t>METAPLASIA | Conversion/replacement of one cell type by different type, connective tissue scarring, improper calcification, fibrosis, calcium blockers, anti diarreheals, anti inflammatories. }~onco</t>
  </si>
  <si>
    <t>METAPLASIA | Conversion/replacement of one cell type by different type, myeloid metaplasia, extra medullary haemopoiesis in the liver and spleen e.g. in myelofibrosis. }~onco</t>
  </si>
  <si>
    <t>PREMATURE CELLULAR AGING | Improper treatment with old pharmaceutical, aging results in damage to DNA from mutagens,radiation,viral infection, free radicals, not adequately remedied by DNA. } # ]~onco</t>
  </si>
  <si>
    <t>PREMATURE CELLULAR AGING | Improper treatment with old pharmaceutical,'error catastrophe' deterioration in the mechanisms of transcription and translation. }</t>
  </si>
  <si>
    <t>ACUTE CELL INFLAM. |The reaction of vascularized living tissue to injury,upset of healing cascade,improper treatment with drug, form. of fluid + cellular exudate, changes in the microcirculation. }</t>
  </si>
  <si>
    <t>TISSUE DESTRUCTION | Loss of blood supply - ischaemic necrosis e.g. myocardial infarction, inflam. agents, toxic effects of abscess, radiotherapy, surgery,accident,reaction to infectious agent. }~onco</t>
  </si>
  <si>
    <t>REPEATED LIVER INJURY | Alcoholic abuse, chronic hepatitis, drug, pharmaceuticals, etc., collapse the reticulin framework, collagen by mesenchymal cells, regeneration, cirrhosis, scars. }</t>
  </si>
  <si>
    <t>CHRONIC INFLAMMATION | From abnormal neutrophil function, anti inflammatory drugs, especially corticosteroids, poor blood supply, poor general nutrition. }</t>
  </si>
  <si>
    <t>CHRONIC INFLAMMATION | agent is resistant to phagocytosis and/or intracellular destruction,tuberculosis, salmonellosis, brucellosis, viral or unknown agent  @ # ]</t>
  </si>
  <si>
    <t>CHRONIC INFLAMMATION | Auto-immune diseases, e.g. diffuse lymphocytic thyroiditis (Hashimoto's disease), auto-immune ,atrophic gastritis, adrenal atrophy, etc</t>
  </si>
  <si>
    <t>CHRONIC INFLAMMATION | Reactions to altered self antigens e.g. contact dermatitis to rubber, nickel, chron. osteomyelitis &amp;  pyelonephritis, brucellosis, TB, cholecystitis, leprosy, plague. }</t>
  </si>
  <si>
    <t>IMMUNE PATHOLOGY | The formation of immunoglobulins of humoral defense, the prod. of specifically sensitised small lymphocytes possess antibody-like molecules, irregular immune reactrion, allergy. }</t>
  </si>
  <si>
    <t>HYPERSENSITIVITY | 1) immediate - anaphylactic hypersensitivity, 2) cytotoxic hypersensitivity, 3) complex mediated hypersensitivity, 4) cell mediated - delayed, 5) stimulated react. } ~onco</t>
  </si>
  <si>
    <t>IMMUNE DEFICIENCY | Congenital sex-linked, dysgammaglobulinaemia, Wiskott-Aldrich, ataxia-telangiectasia, thymus defect, chronicmucocutaneous (skin) candidiasis, respiratorytract (lung)infections.} ^]</t>
  </si>
  <si>
    <t>DELAYED REACTIONS TO INJURY AND INFLAMMATION | Rise in oxygen consumption + temperature, increased mobilisation of fatty acids, catabolism of protein, and gluconeogenesis from muscle amino acids. }</t>
  </si>
  <si>
    <t>DELAYED REACTIONS TO INJURY AND INFLAMMATION | Increased production of growth hormone, thyroxine, insulin which stim. glucose uptake, and glycogen, fat and protein synthesis, emotional stress.</t>
  </si>
  <si>
    <t>DISTURBANCE OF WATER BALANCE | Dec. intake &amp;Incloss, lack of ADH - diabetes, hypercalcaemia, hypokalaemia, failure water re-absorpt., cellular dehydration which may lead to hypotension + dizzieness. }</t>
  </si>
  <si>
    <t>NEW VISTAS OF HUNGARY CONSCIOUSNESS | Memory and Mental Acuity stimulation formula.</t>
  </si>
  <si>
    <t>GM Food  type 6  Genetically modified foods indicates dystrucural exposure or sensitivity</t>
  </si>
  <si>
    <t>NEW VISTAS OF HUNGARY Intestinal parasite formula * ]</t>
  </si>
  <si>
    <t>NEW VISTAS OF HUNGARY SUSHI formula for sushi derived parasites * ]</t>
  </si>
  <si>
    <t>Sue toxins from pig~(ALR) BTO: avoid, BTA: avoid, BTB: avoid, BT-AB: avoid for all.</t>
  </si>
  <si>
    <t>Bird Flu  avian type and transmitted viral codition  # ]</t>
  </si>
  <si>
    <t>GM Food  type1  Genetically modified foods indicates dystrucural exposure or sensitivity</t>
  </si>
  <si>
    <t>GM Food   type 2 Genetically modified foods indicates dystrucural exposure or sensitivity</t>
  </si>
  <si>
    <t>GM Food   type 3  Genetically modified foods indicates dystrucural exposure or sensitivity</t>
  </si>
  <si>
    <t>GM Food  type 4   Genetically modified foods indicates dystrucural exposure or sensitivity</t>
  </si>
  <si>
    <t>GM Food  type 5   Genetically modified foods indicates dystrucural exposure or sensitivity</t>
  </si>
  <si>
    <t>Refresh(natural energy)/blend of vitamins and minerals in base of natural freeze dried apricot, chronic infection, other illnesses/ Biocare UK</t>
  </si>
  <si>
    <t>Vyta-myn  Complex (special stress formulation)/micro-coated vitamin and mineral supplement specifically for stress support/ Biocare UK</t>
  </si>
  <si>
    <t>Vitamin A (retinal palmitate) Bio-A micellised/ ideal for mal-absorbers/ / Biocare UK</t>
  </si>
  <si>
    <t>Beta carotene (micellised natural source)/ vitamin A pre-cursor with natural beta carotene and vitamin E (d-Alpha-tocopherol) / Biocare UK</t>
  </si>
  <si>
    <t>Vitamin B1/ Thiamine// Biocare UK</t>
  </si>
  <si>
    <t>Vitamin B2/ Riboflavin/ / Biocare UK</t>
  </si>
  <si>
    <t>Vitamin B3/ Niacin amide/ / Biocare UK</t>
  </si>
  <si>
    <t>Vitamin B5/ Magnesium Pantothenate/ / Biocare UK</t>
  </si>
  <si>
    <t>Vitamin B12 (time released/ lecithin, Coenzyme B12, vitamin B12 has hydroxycobalamine// Biocare UK</t>
  </si>
  <si>
    <t>Vitamin B Complex/ enzyme activated plus magnesium/ / Biocare UK</t>
  </si>
  <si>
    <t>Vitamin B Complex (without Vitamin B12 and Folic Acid)/ enzyme activated with 3 magnesium forms/ Biocare UK</t>
  </si>
  <si>
    <t>Pyridoxal-5-Phosphate (P-5-P)/ a biologically active form of Vitamin B6 with Beta Carotene and Zinc citrate /Biocare UK</t>
  </si>
  <si>
    <t>Vitamin C (Magnesium ascorbate) powder/ buffered low acidity form of Vitamin C/ / Biocare UK</t>
  </si>
  <si>
    <t>Vitamin C (magnesium ascorbate)/ billberry non-citrus flabonoids/ Biocare UK</t>
  </si>
  <si>
    <t>Vitamin C as potassium ascorbate / non-citrus, low allergy form of  Vitamin C/ Biocare UK</t>
  </si>
  <si>
    <t>Vitamin E/ lecithin, natural mixed tocopherols, tocotrienols / Biocare UK</t>
  </si>
  <si>
    <t>Vitamin E micellised/ d-Alpha tocopherol, fructo-oligosaccherides, a natural source of Vitamin E  / Biocare UK</t>
  </si>
  <si>
    <t>Olgard (Folic Acid and Vitamin B12)/ hydroxycobalamine B12 active form and co-enzyme B12/ Biocare UK</t>
  </si>
  <si>
    <t>Vitamin C as mixed ascorbates/ magnesium, potassium, calcium, zinc and manganese in natural fruit extract based providing highly bio available mineral escalbates / Biocare UK</t>
  </si>
  <si>
    <t>Co-enzyme Q10/ vitasorb micillised highly absorsdable form with Vitamin E and limonine/ Biocare UK</t>
  </si>
  <si>
    <t>Vitamin A/ vitasorb micillised highly absorsbable form as retinal/retinyl palmitate/ Biocare UK ]</t>
  </si>
  <si>
    <t>Vitamin B Complex/ vitasorb micellised highly absorbable form/ Biocare UK</t>
  </si>
  <si>
    <t>Vitamin B6/ vitasorb highly absorbable micellised form as pyridoxine hydrochloride/ Biocare UK</t>
  </si>
  <si>
    <t>Vitamin B12/ vitasorb highly absorbable micellised form as hydroxycobalamine/ Boicare UK</t>
  </si>
  <si>
    <t>Vitamin C/ vitasorb highly absorbable micellised form as ascorbic acid/ Biocare UK</t>
  </si>
  <si>
    <t>Vitamin D/ vitasorb micellised highly aborbable forma s vitamin D3/ Biocare UK</t>
  </si>
  <si>
    <t>Vitamin E / vitasorb highly absorbable micellised form as d- Alpha-tocopherol/ Biocare UK</t>
  </si>
  <si>
    <t>Multi Vitamin / vitasorb highly absorbable micellised form/ Biocare UK</t>
  </si>
  <si>
    <t>Calcidophilus/ biologically active form of milk free organic calcium/ Biocare UK</t>
  </si>
  <si>
    <t>Calcium EAP2/ ethanolamine phosphate ester providing high absorbability for calcium mal-absorbers/ Biocare UK</t>
  </si>
  <si>
    <t>Copper gluconate/ Biocare UK</t>
  </si>
  <si>
    <t>Magnesium Chloride / fumerate as water soluble organic acid form helping to facilitate absorption of minerals /Biocare UK</t>
  </si>
  <si>
    <t>Magnesium EAP2/ ethylamine phosphate ester for high absorbability and sensitivity to magnesium supplementation/ Biocare UK</t>
  </si>
  <si>
    <t>Magnesium malate/ as natural fruit and vegetable form/ Biocare UK</t>
  </si>
  <si>
    <t>Magnesium taurate/ Biocare UK</t>
  </si>
  <si>
    <t>Phophatityl serine pre-cursors/ magnesium and calcium phosphoserine as active pre-cursor for phosphatityl choline/ Biocare UK</t>
  </si>
  <si>
    <t>Osteoplex  /mag and calc citrate with enzymes, boron, vit A&amp;D/ for bone/ Biocare UK</t>
  </si>
  <si>
    <t>Magnesium ascorbate providing high absorption rate/ Biocare UK</t>
  </si>
  <si>
    <t>Iron EAP2/ ethonolamine phosphate ester for high absorbability and iron sensitivity/ Biocare UK</t>
  </si>
  <si>
    <t>Iron Complex/ ascorbate malate/ Biocare UK</t>
  </si>
  <si>
    <t>Vitamin C buffered mineral ascorbate complex with magnesium, calcium, potassium and zinc/ Biocare UK</t>
  </si>
  <si>
    <t>Mineral complex/ EAP2 with magnesium, zinc, manganese, silicon, copper, malidinon, chromium, selenium for high absorbability and mineral supplementation sensitivity/ Biocare UK</t>
  </si>
  <si>
    <t>Potassium citrate/ Biocare UK</t>
  </si>
  <si>
    <t>Selenium organic/ L-selenomethionine highly absorbable and yeast free/ Biocare UK</t>
  </si>
  <si>
    <t>Selenium Complex /(L-selenomethionine and sodium selenite) the vitamin B2 (riboflavin) and B6 (pyridoxine)/ Biocare UK</t>
  </si>
  <si>
    <t>Zinc methionine/ providing high absorbability/ Biocare UK</t>
  </si>
  <si>
    <t>Zinc ascorbate/ Biocare UK</t>
  </si>
  <si>
    <t>Zinc citrate/ Biocare UK</t>
  </si>
  <si>
    <t>Chromium polynicotinate in liquid nutrisorb form/ Biocare UK~ do individual reaction for allergy reaction because synthetic forms are BTO: avoid, BTA: avoid, BTB: avoid, BTAB: avoid.</t>
  </si>
  <si>
    <t>Iron ascorbate/ highly absorbable nutrisorb form/ Biocare UK</t>
  </si>
  <si>
    <t>Manganese ascorbate/ in highly absorbable nutrisorb form/ Biocare UK</t>
  </si>
  <si>
    <t>Molybdenum/ ascorbate in highly absorbable nutrisorb form/ Biocare UK</t>
  </si>
  <si>
    <t>Selenium/ as selenite highly absorbable nutrisorb form/ Biocare UK</t>
  </si>
  <si>
    <t>Trace minerals of chromium, selenium, meliptinum, iron and manganese in highly absorbable nutrisorb liquid form/ Biocare UK</t>
  </si>
  <si>
    <t>Zinc ascorbate in highly absorbable nutrisorb liquid form/ Biocare UK</t>
  </si>
  <si>
    <t>Gammalinolenic acid (GLA)/ essential fatty acid, micellised performed to optimise absorption/ Biocare UK</t>
  </si>
  <si>
    <t>Evening Primrose Oil/ Omega 6 essential fatty acid is micellised highly absorbable form/ Biocare UK</t>
  </si>
  <si>
    <t>Cod Liver Oil/ essential fatty acids with Omega3, EPA and DHA, micellised for optimum absorbability/ Biocare UK~neutral for all b. types</t>
  </si>
  <si>
    <t>Omega 3/ essential fatty acid micellised for optimum absorbability/ Biocare UK</t>
  </si>
  <si>
    <t>Omegaplex/ essential fatty acids with Omega3, Omega6, in highly absorbable micellised form/ Biocare UK</t>
  </si>
  <si>
    <t>Borage Oil/ GLA-gammalinolenic acid (fatty acid) or omega 6 EFAs/ Biocare UK</t>
  </si>
  <si>
    <t>Co-enzyme Q10 (Co-Q10)/ with complements in highly absorbable microcell form/ Biocare UK</t>
  </si>
  <si>
    <t>Linseed oil and gammalinolenic acid (GLA)/ Omega6 essential fatty acids in highly absorbable microcell form/ Biocare UK</t>
  </si>
  <si>
    <t>Evening Primrose Oil with gammalinolenic acid(GLA), Omega6 essential fatty acids/ Biocare UK ~BTO: avoid</t>
  </si>
  <si>
    <t>Gammalinolenic acid essential fatty acid as emulsion form for high absorption/ Biocare UK</t>
  </si>
  <si>
    <t>Lecithin as highly absorbable emulsion, fatty acid/ Biocare UK</t>
  </si>
  <si>
    <t>Linseed (flaxseed) Oil with Omega3 and Omega6 fatty acids/ Biocare UK~BTO: beneficial, BTA: beneficial</t>
  </si>
  <si>
    <t>Fish Oil and Co-enzyme Q10 (Co-Q10) /Omega3 fatty acids/ Biocare UK~ BTO: avoid.</t>
  </si>
  <si>
    <t>Liptone intensive /with conjugated linolayic acid (CLA), L-carnotine, potassium hydroxyl citrate (HCA) for fat metabolism/ Biocare UK</t>
  </si>
  <si>
    <t>Lipotone maintenance/ with conjugated linolayic acid (CLA) for fat loss and weight maintenance/ Biocare UK</t>
  </si>
  <si>
    <t>Mega EPA/ fish oil concentrate with Omega3 fatty acids, EPA and DHA/ Biocare UK ~ BTO: avoid</t>
  </si>
  <si>
    <t>Mega GLA complex/ with gammalinolenic acid (GLA), Omega6 essential fatty acids/ Biocare UK</t>
  </si>
  <si>
    <t>Pumpkin Seed Oil/ with Omega6 and Omega9 essential fatty acids/ Biocare UK ~ BTA: beneficial</t>
  </si>
  <si>
    <t>Salmon Oil /with Omega3 essential fatty acids/ Biocare UK~ BTO: beneficial, BTA: beneficial</t>
  </si>
  <si>
    <t>Soya lecithin colleen cursor/ essential fatty acids and emulsification action/ Biocare UK</t>
  </si>
  <si>
    <t>Squalene in highly absorbable microcell form/ vegetable source origin, immune-WBC enhancement/ Biocare UK  ]</t>
  </si>
  <si>
    <t>Lactobacillus acidophilus probiotic in FOS base/ Biocare UK @ ]</t>
  </si>
  <si>
    <t>Lactobacillus acidophilus and bifido bacterium/ bifido pro-biotic/ Biocare UK @ ]</t>
  </si>
  <si>
    <t>Bifido bacterium infantis /pro-biotic in phosphates, particulary suitable for infant microflora development/ Biocare UK @]</t>
  </si>
  <si>
    <t>Bifido bacterium bifidum pro-biotic/ especially suitable for infants/ Biocare UK @]</t>
  </si>
  <si>
    <t>Lactobacillus bulgaricus pro-biotic/ Biocare UK @]</t>
  </si>
  <si>
    <t>Replete/ containing lactobacillus acidophilus, lactobacillus bulgaricus, bifido bacterium, bifido pro-biotic in phosphates for intensive micriobial replacement/ Biocare UK @ ]</t>
  </si>
  <si>
    <t>Artemisia complex/ containing sweet wormwood/ Biocare UK * ]</t>
  </si>
  <si>
    <t>(Artemisia annua) hyssop aniseed, golden seal, Echinacea balerium liquorice/for gastro-intestinal (bowel, colon, intestine) use/ Biocare UK ]</t>
  </si>
  <si>
    <t>Sodium and potassium bicarbonate alcoholising complex/ to assist small intestine pancreatic enzyme activity/ Biocare UK</t>
  </si>
  <si>
    <t>Biocydon grape fruit seed extract/ for antiparasitic, anti-bacterial, anti-fungal activities/ Biocare UK @^* ]</t>
  </si>
  <si>
    <t>Butyric acid complex/ with calcium and magnesium butyrate for GI (bowel, colon, intestine) healing / Biocare UK  ]</t>
  </si>
  <si>
    <t>Candistatin/ (candida) with Pau D' Arco, garlic, berberis, golden seal and milk thistle/ Biocare UK  ^ ]</t>
  </si>
  <si>
    <t>Colon (bowel, intestine) care/ containing psylium, pepsin, golden seal, cascara / Biocare UK    ]</t>
  </si>
  <si>
    <t>Colon (bowel, intestine) guard /with garlic, magnesium caprylate, magnesium butyrate/ Biocare UK  ]</t>
  </si>
  <si>
    <t>Enteroguard intestinal (bowel, colon, intestine) conditioner/ magnesium acerbate, L-glutermine, NAg, Zinc, Vitamins for GI tract support/ Biocare UK  ]</t>
  </si>
  <si>
    <t>Enteroplex/ with cabagin, zinc, magnesium ascorbate for GI tract (bowel, colon, intestine) health/ Biocare UK  ]</t>
  </si>
  <si>
    <t>Eradacidin/ with a sweet wormwood, berberis grapefruit seed extract for parasitic action/ Biocare UK * ]</t>
  </si>
  <si>
    <t>Fructooligosaccharides/ for gut (bowel, colon, intestine) micro flora growth support/ Biocare UK  ]</t>
  </si>
  <si>
    <t>Gastroplex herbal combination/ slippery elm, marshmallow, gamma orysanol for GI (bowel, colon, intestine) mucus membrane support/ Biocare UK  ] ~BTO: beneficial, BTA: beneficial</t>
  </si>
  <si>
    <t>Hydrochloric acid and pepsin/ stomach acid/ Biocare UK</t>
  </si>
  <si>
    <t>Immunoguard intestinal (bowel, colon, intestine) immune complex/ with immunoglobulant concentrate FOS, GLA, Vitamin E, potassium ascorbate, Zinc citrate, lactobacillus bulgaricus/ Biocare UK  ]</t>
  </si>
  <si>
    <t>Mycropryl junior strength caprylic acid/ Biocare UK</t>
  </si>
  <si>
    <t>Mycropryl 400 medium strength caprylic acid/ Biocare UK</t>
  </si>
  <si>
    <t>Mycropryl 680 high strength caprylic acid/ Biocare UK</t>
  </si>
  <si>
    <t>Oregano complex with clove, Artemesia (wormwood) and ginger extracts for candida and yeast issues/ Biocare UK ^ ]</t>
  </si>
  <si>
    <t>Oxypro hyper oxygenated sodium irons for yeast, candida, topically, orally or vaginally/ Biocare UK ^ ]</t>
  </si>
  <si>
    <t>Permatrol permeability complex with L-glutamine, NAG, gamma oryzanol gut repair/ Biocare UK  ]</t>
  </si>
  <si>
    <t>Tanicidin with charcoal, olive oil, tannic acid, Vitamin E, Potassium iodide for flatulence / gas (bowel, colon, intestine) / Biocare UK  ]</t>
  </si>
  <si>
    <t>White willow complex with liquorice, golden seal,  grapefruit seed extract and echinacea for Irritable Bowel Syndrome (IBS) (bowel, colon, intestine)/ Biocare UK ]</t>
  </si>
  <si>
    <t>Muccolyte with potassium C, potassium chloride, hesperidins, amylase (enzyme), papain for excess mucous production/ Biocare UK  ]</t>
  </si>
  <si>
    <t>Pancogest lamb pancreatic digestive enzyme/ Biocare UK</t>
  </si>
  <si>
    <t>Carbozyme digestive enzyme for amylase and cellulase/ Biocare UK</t>
  </si>
  <si>
    <t>Digestaid digestive enzyme complex with protease, bromelain, papain, lipase and amylase/ Biocare UK  ]</t>
  </si>
  <si>
    <t>Glutenase cereal digesting complex with gluten protease, cellulase, amylase and lactobacillus acidophilus/ Biocare UK  ]</t>
  </si>
  <si>
    <t>Lactase lactose digestive enzymes/ Biocare UK</t>
  </si>
  <si>
    <t>Lipozyme fat digesting enzyme, lipase/ Biocare UK</t>
  </si>
  <si>
    <t>Polyzyme Forte broad spectrum enzyme complex with protease, amylase, bromalain, lipase, cellulose/ Biocare UK ]</t>
  </si>
  <si>
    <t>Prolactazyme Forte milk digesting enzyme complex with vegetable source rennin, lactase, bromalain, papain, lipase/ Biocare UK  ]</t>
  </si>
  <si>
    <t>Spectrumzyne with protease, papain, bromelain, glutenase/ Biocare UK</t>
  </si>
  <si>
    <t>AD206 adrenal support Y2001/ Biocare UK</t>
  </si>
  <si>
    <t>Antenatal forte pregnancy fomulation/ Biocare UK</t>
  </si>
  <si>
    <t>ASC Plus for male fertility support/ Biocare UK</t>
  </si>
  <si>
    <t>Bromelain with co-enzyme Q10 (Co-Q10 ubqiquinone) for cardiovascular (heart) and circulatory system/ Biocare UK  ]</t>
  </si>
  <si>
    <t>Cholesterase for blood lipid balance control/ Biocare UK</t>
  </si>
  <si>
    <t>Colleginase collogen formation and maintenance support/ Biocare UK</t>
  </si>
  <si>
    <t>CT241 connective with chondroiton, silicon, boron+, tissue support/ Biocare UK</t>
  </si>
  <si>
    <t>Enchinacea complex for immune support/ Biocare UK</t>
  </si>
  <si>
    <t>Eye care nutritional eye support with bioflavinaoids and anti-oxidants/ Biocare UK</t>
  </si>
  <si>
    <t>Femme forte 1 for female support during menopause and menstruation/ Biocare UK</t>
  </si>
  <si>
    <t>Femme forte 2 encapsulated form female support for menopause and menstruation/ Biocare UK</t>
  </si>
  <si>
    <t>Hair and nail complex nutritional support/ Biocare UK</t>
  </si>
  <si>
    <t>HEP194 Liver support with choline inositol milk thistle, lipase, elmapholinium and biotin  Y2001/ Biocare UK  ]</t>
  </si>
  <si>
    <t>Hepaguard forte liver support with choline, inositol, milk thistle, lipase, methionine, taurine, alpha lipoic acid, green tea extract and biotin/ Biocare UK</t>
  </si>
  <si>
    <t>Histazyme nutritional support for pollen environmental load/ Biocare UK</t>
  </si>
  <si>
    <t>Ligazyme Plus ligament and bone support/ Biocare UK</t>
  </si>
  <si>
    <t>Liver 243 liver support with celandine, fringe tree, dandelion and artichoke Y2001/ Biocare UK</t>
  </si>
  <si>
    <t>Male Forte prostate and male reproductive health/ Biocare UK</t>
  </si>
  <si>
    <t>NEF 242 kidney support with alfalfa, parsley, horse tail, celery seed/ Biocare UK</t>
  </si>
  <si>
    <t>NT188 nerve system support with gluttate acid, magnesium aserphate, passion flower, calcium gluconate, enzymes and B vitamins/ Biocare UK</t>
  </si>
  <si>
    <t>Oxy-B15 with co-enzyme Q10 (Co-Q10 ubiquinone) ginseng and selected vitamins/ Biocare UK  ]</t>
  </si>
  <si>
    <t>Prostate complex for prostate support with saw palmetto, L-glycine, L-analine, zinc ascorbate, lycopene/ Biocare UK</t>
  </si>
  <si>
    <t>PT08 pituitary support as herbal, nutritional and enzyme combination for pituitary gland/ Biocare UK</t>
  </si>
  <si>
    <t>Recall memory (brain) support for students, elderly and active stressful lifestyles/ Biocare UK  ]</t>
  </si>
  <si>
    <t>Sucroguard blood sugar support magnesium ascorbate-malate-fumarate, pantothenate (B5), B1, B2, B6 and chromium polynicotinate/ Biocare UK  ]</t>
  </si>
  <si>
    <t>TH207 thyroid support as herbal, nutrient and enzyme combination/ Biocare UK</t>
  </si>
  <si>
    <t>Thymax NZ gland thymus glandular support for thymus/ Biocare UK</t>
  </si>
  <si>
    <t>Cellguard Forte antioxidant nutrients/ Biocare UK</t>
  </si>
  <si>
    <t>Lycopene plus with natural mixed carotenoids, antioxidant, microcell form for absorption and bio availability/ Biocare UK</t>
  </si>
  <si>
    <t>Nutriguard Plus antioxidant with alpha lipoic acid, lycopene, vitamin A, C, E, and selenium/ Biocare UK ]</t>
  </si>
  <si>
    <t>Oxyplex wheat sprout concentrate anti-oxidant enzyme support/ Biocare UK</t>
  </si>
  <si>
    <t>Quercetin bioflavenoid with leukotriene association and bromelain digestive enzyme, anti-oxidant/ Biocare UK</t>
  </si>
  <si>
    <t>Resveretol Plus high potency antioxidant with cherry, grape seed, anthocyanadins, bilberry, green tea extract/ Biocare UK</t>
  </si>
  <si>
    <t>Beetroot extract with natural iron and trace mineral, antioxidant, neural, endocrine and liver support/ Biocare UK</t>
  </si>
  <si>
    <t>Boswellic acid complex, antioxidant withboswellic acid, turmeric, bilberry extract and ginger/ Biocare UK</t>
  </si>
  <si>
    <t>Celeryseed extract for liver and kidney (bladder, urethra, ureter) activity/ Biocare UK  ]</t>
  </si>
  <si>
    <t>Citriamx Forte (garnicia cambogia) rich in hydroxy citric acid, asists glucose manufacture, fat burn rate/ Biocare UK ]</t>
  </si>
  <si>
    <t>Concentrated Cranberry with Vitamin C and lactophicillus acidophollus, cystitis/ Biocare UK</t>
  </si>
  <si>
    <t>Cranberry plus with Vitamin C and lactophicillus acidophilus, cystitis (kidney, bladder, urethra, ureter) / Biocare UK  ]</t>
  </si>
  <si>
    <t>Echinacea high potency liquid extract for immune support, infectious disorders/ Biocare UK  @#^*] ~ BTO: avoid, BTA: beneficial, BTB: beneficial, BT-AB: beneficial</t>
  </si>
  <si>
    <t>Garlic with biotin for yeast, fungi, candida, bacterial activity/ Biocare UK  @^ ] ~ BTO: beneficial, BTA: beneficial, BTB: beneficial, BT-AB: beneficial for all.</t>
  </si>
  <si>
    <t>Ginger forte with Vitamin E, ginkgo biloba, horseradish, garlic, horse chestnut/ Biocare UK  ]</t>
  </si>
  <si>
    <t>Ginkgo biloba Plus with bilberry and potassium ascorbate, inflammation control/ Biocare UK ]</t>
  </si>
  <si>
    <t>Isoflavone (bone) complex with fermented soy, Vitamin B6 and Vitamin E, antioxidant/ Biocare UK  ]</t>
  </si>
  <si>
    <t>(Silymarin) Milk Thistle complex for liver support, turmeric, artichoke and black radish/ Biocare UK  ]</t>
  </si>
  <si>
    <t>Phytosterol complex, natural plant steroids with hops, celery seeds, alfalfa, liquorice root and rhubarb/ Biocare UK ]</t>
  </si>
  <si>
    <t>Procydin proanthocyanadis natural antioxidants with black cherry, blackberry, blueberry extract and celery seed/ Biocare UK ~ onco</t>
  </si>
  <si>
    <t>Saw palmetto for genito urinary tract (kidney, bladder, urethra, ureter) disturbances/ Biocare UK  ]</t>
  </si>
  <si>
    <t>Sea Plasma Phyto-plankton with wide spectrum nutients and high bio availability/ Biocare UK</t>
  </si>
  <si>
    <t>Aminoplex sulphur amino acids, L-methyonine, L-cysteine, L-cystine, L-lysine, silica/ Biocare UK</t>
  </si>
  <si>
    <t>Bio-cysteine amino acid, GTF component/ Biocare UK</t>
  </si>
  <si>
    <t>Broad spectrum amino acids with 7 essential amino acids, 17 total/ Biocare UK</t>
  </si>
  <si>
    <t>Glucosamine hydrochloride, chloride form of NAC for connected tissue support/ Biocare UK  ]</t>
  </si>
  <si>
    <t>MSM (methyl sulphonyl methane) with glucosomine hydrochloride and vitamin B6/ Biocare UK  ] BTO: avoid.</t>
  </si>
  <si>
    <t>N-acetyl glucosomine for mucus membrane and connective tissue growth/ Biocare UK</t>
  </si>
  <si>
    <t>Phosphatidyl serine, phospholipid for nerve, memory, brain and adneral functions/ Biocare UK</t>
  </si>
  <si>
    <t>Reduced glutathione, biologically active form for eyesight and glutathione peroxidaise formation/ Biocare UK  ]</t>
  </si>
  <si>
    <t>Cardiasalt a sodium free alternative for low sodium diet/ Biocare UK</t>
  </si>
  <si>
    <t>Vita salt, low salt substitute , vitamin/mineral enriched/ Biocare UK</t>
  </si>
  <si>
    <t>Nutri milk CLA-80 for nutritional support/ Biocare UK</t>
  </si>
  <si>
    <t>Cervagyn vaginal cream with lactic acid from Lac.Acidophilus for thrush/candida etc./ Biocare UK ^ ]~feminine</t>
  </si>
  <si>
    <t>Cyclo Ox2 with ursolic acid, alpha amyrin Oxy 2 inflammatory pathway inhibitor/ Biocare UK</t>
  </si>
  <si>
    <t>Biomer Chelating complex with MSM, magnesium Succinate, NAC to support detox/ Biocare UK  ]</t>
  </si>
  <si>
    <t>Yeast guard vaginal probiotic with lactobacillus acidophilus, garlic for thrush/candida/ Biocare UK ^  ]</t>
  </si>
  <si>
    <t>Sekebal (www.sekebal.com) anti fugal, anti parasitic, metabolic enhancer, ADD, ADHD, Dyslexia, Dyspraxia, Austim etc. Assist in children @ # ^ * ]</t>
  </si>
  <si>
    <t>SIRIANANGAI ANDOGRAPHIS PANICULATA For depoisening fever, insectbites, snakes scorpions  -- Sri Ramana Maharshi Natural Spagyric Remedies made for Duplication</t>
  </si>
  <si>
    <t>NEEM AZADIRACHTA INDICA For all-rounder, skin affections, Gastric ulceras  -- Sri Ramana Maharshi Natural Spagyric Remedies made for Duplication</t>
  </si>
  <si>
    <t>BAMBOO BAMBUSA ARUNDANACEA Atrhrosis, osteoporose,bone pain, joint pain  -- Sri Ramana Maharshi Natural Spagyric Remedies made for Duplication</t>
  </si>
  <si>
    <t>VALLARAI CENTELLA ASIATICA Geriatricum (heart), Forgetfulness, 'clears the view', blood purification, school-problems  -- Sri Ramana Maharshi Natural Spagyric Remedies made for Duplication</t>
  </si>
  <si>
    <t>THULASI OCIMUM TENUIFLORUM Cold, cough, bronchitis  -- Sri Ramana Maharshi Natural Spagyric Remedies made for Duplication</t>
  </si>
  <si>
    <t>KEEZHANELLI PHYLLANTHUS AMARUS Detoxification, jaundice, liver, appetizer, imunsystem, reconvalenc  -- Sri Ramana Maharshi Natural Spagyric Remedies made for Duplication</t>
  </si>
  <si>
    <t>AMLA PHYLLANTHUS EMBLICA Intestine, "Cell-Tonic", body weakness,anemia,Heart tonic  -- Sri Ramana Maharshi Natural Spagyric Remedies made for Duplication</t>
  </si>
  <si>
    <t>MARUTHAM TERMINALIA ARJUNA High blood pressure, "Heart-tonic", bone-pain  -- Sri Ramana Maharshi Natural Spagyric Remedies made for Duplication</t>
  </si>
  <si>
    <t>TANRIKKAI TERMINALIA BELLIRICIA Vertigo, cough, circulation, hypersalivation, sterility  -- Sri Ramana Maharshi Natural Spagyric Remedies made for Duplication</t>
  </si>
  <si>
    <t>KADUKKAI TERMINALIA CHEBULA Geriatricum (Heart), forgetfulness, "Nerve Tonic", gastritis, bonepain, diarrhea  -- Sri Ramana Maharshi Natural Spagyric Remedies made for Duplication</t>
  </si>
  <si>
    <t>ASWAGANDA WITHANIA SOMNIFERA Neurasthenia, sleeplessness, additive with councer, sexual stumulation  -- Sri Ramana Maharshi Natural Spagyric Remedies made for Duplication</t>
  </si>
  <si>
    <t>RAMANA MIXTURE MIXTURE OF 12 HERBS Diabetes mellitus  -- Sri Ramana Maharshi Natural Spagyric Remedies made for Duplication</t>
  </si>
  <si>
    <t>PUNAIKKALI MUCUNA PRURIENS "Nerve-tonic", alzheimers disease, psychiatric disease  -- Sri Ramana Maharshi Natural Spagyric Remedies made for Duplication</t>
  </si>
  <si>
    <t>GUNGILIUM BOSWELLIA SERRATA Arthritis, rheumatic conditions, autoallergic, sickness like collitis ulcerasa, Morbus Crohn, Brain Tumors "phythotherapeutic Corticoid"  -- Sri Ramana~onco</t>
  </si>
  <si>
    <t>ADATHODA ADATHODA VASICA Cough, Cold  -- Sri Ramana Maharshi Natural Spagyric Remedies made for Duplication</t>
  </si>
  <si>
    <t>SOTHU KATTHALAI ALOE VERA "Skin-Disease", Antacidum  -- Sri Ramana Maharshi Natural Spagyric Remedies made for Duplication</t>
  </si>
  <si>
    <t>ARUGAMPUL CYNODAN DACTYLON "Geriatricum", Forgetfulness, Circulation  -- Sri Ramana Maharshi Natural Spagyric Remedies made for Duplication</t>
  </si>
  <si>
    <t>ATHI FICUS RACEMOSA Ulcera in gastroinestinum incl.mouth-ulcera, reduces side affects of other remedies  -- Sri Ramana Maharshi Natural Spagyric Remedies made for Duplication</t>
  </si>
  <si>
    <t>SEMBARUTHI HIBISCUS ROSA SINENSIS "Heart-tonic", atcs on glands, white discharge  -- Sri Ramana Maharshi Natural Spagyric Remedies made for Duplication</t>
  </si>
  <si>
    <t>KARISALANKANNI ECLIPTA ALBA Vaginal infections, anemia  -- Sri Ramana Maharshi Natural Spagyric Remedies made for Duplication</t>
  </si>
  <si>
    <t>KARPOORAVALLI COLEUS AROMATICUS Cold with children  -- Sri Ramana Maharshi Natural Spagyric Remedies made for Duplication</t>
  </si>
  <si>
    <t>PANCHADEEPAKINI MIXTURE OF 5 HERBS Indigestion, stomach problems, cold, cough  -- Sri Ramana Maharshi Natural Spagyric Remedies made for Duplication</t>
  </si>
  <si>
    <t>THRIPALA MIXTURE OF 3 HERBS "All-body-tonic", additive with cancer, regulation of digestion, forgetfulness  -- Sri Ramana Maharshi Natural Spagyric Remedies made for Duplication~onco</t>
  </si>
  <si>
    <t>THOODHUVELAI SOLANUM TRILOBATUM Cough, fever  -- Sri Ramana Maharshi Natural Spagyric Remedies made for Duplication</t>
  </si>
  <si>
    <t>NELLIKAI, AMLA PHYLLANTHUS EMBLICA Intestine, "Cell-Tonic", body weakness,anemia,Heart tonic  -- Sri Ramana Maharshi Natural Spagyric Remedies made for Duplication</t>
  </si>
  <si>
    <t>SIRUKURINJAN GYMNEMA SYLVESTRE Diabetes, pancreas, appetizer  -- Sri Ramana Maharshi Natural Spagyric Remedies made for Duplicatio</t>
  </si>
  <si>
    <t>VILVAM AEGLE MARMELOS Diabetes, pancreas  -- Sri Ramana Maharshi Natural Spagyric Remedies made for Duplicatio</t>
  </si>
  <si>
    <t>DEGEX LIQUESCENCE (NV) | Combo remedy of natural chemotherapy, use only with confirmed cancer or degeneration. ~ onco</t>
  </si>
  <si>
    <t>NEO LIQUITROPHIC | Combo herbal blend of natures chemotherapy, use only with confirmed degeneration (cancer).  ]~onco</t>
  </si>
  <si>
    <t>STR-C (Stress Relief Chinese) / Calm Mind body, Emotion, Reduce Fine / Sunshine Tool Works</t>
  </si>
  <si>
    <t>STR-J (Stress J) / Anxiety, pain, spasms / Sunshine Tool Works</t>
  </si>
  <si>
    <t>AL-C-Chinese / Asthma, Allergies-Acatre Respiratory-Reduce Metal / Sunshine Tool Works</t>
  </si>
  <si>
    <t>ALJ Vegltabs / Respiratory-Sinus-Allergies / Sunshine Tool Works</t>
  </si>
  <si>
    <t>BRN-AV (Ayurvedic Bronchial Formula) / Bronchioles, Lungs, Sinus, throat / Sunshine Tool Works</t>
  </si>
  <si>
    <t>Fenugreek &amp; Thyme / De congestant, Expectorant / Sunshine Tool Works ~ BTO: beneficial, BTA: beneficial, BTB: avoid, BT-AB: avoid.</t>
  </si>
  <si>
    <t>Four / Allergies, Expectorant, Bronchial Dilator / Sunshine Tool Works~</t>
  </si>
  <si>
    <t>LH / Herbal Decongestant, Cough / Sunshine Tool Works</t>
  </si>
  <si>
    <t>LH-C (Lung Support, Chinese) / Chronic Respiratory-Immune-Infectior / Sunshine Tool Works</t>
  </si>
  <si>
    <t>Marshmallow &amp; Pepsin / Small intestine detox-cleans villi / Sunshine Tool Works</t>
  </si>
  <si>
    <t>SN-X Vegitabs (Sinus Support) / Decongestant, Expectorant, astringent / Sunshine Tool Works</t>
  </si>
  <si>
    <t>BON-C (Bone-Skin Poultice) / Poultice, Broken Bones, Damaged Cartilage / Sunshine Tool Works</t>
  </si>
  <si>
    <t>CA Herbal / Calcium, Sedative, Blood pressure / Sunshine Tool Works</t>
  </si>
  <si>
    <t>Calcium-Magnesium / Bones, hair, Nails, Skin, Heart Muscle / Sunshine Tool Works</t>
  </si>
  <si>
    <t>Glucosamine Sulfate / Promote Cartilage grouth-pain / Sunshine Tool Works</t>
  </si>
  <si>
    <t>HSN-W Vegitabs / Hair, Skin, Nails / Sunshine Tool Works</t>
  </si>
  <si>
    <t>IF-C (Chinese) / Infammation, heat, pain, tension / Sunshine Tool Works</t>
  </si>
  <si>
    <t>JNT-A Vegitabs (Joint Support) / Pain, Inflammation, Swelling, Detox / Sunshine Tool Works</t>
  </si>
  <si>
    <t>JNT-AV (Ayurvedic Joint Health) / Joint pain, inflammation, Toxins / Sunshine Tool Works</t>
  </si>
  <si>
    <t>SKL Formula (Skeletal Strenght) / Bones, Muscle, Ligaments, Tendons / Sunshine Tool Works</t>
  </si>
  <si>
    <t>Yucca / Inflammation, Obstruction in joints, Dissolves / Sunshine Tool Works</t>
  </si>
  <si>
    <t>Chickweed Vegitabs / Emulsify Fat-AntiInflamatory-Fiber / Sunshine Tool Works</t>
  </si>
  <si>
    <t>Cranberry, Buchu Combination / Urinary Tract Infections-loco back pain / Sunshine Tool Works</t>
  </si>
  <si>
    <t>Dandelion / Liver, Kidneys, Bile production, cholesterol / Sunshine Tool Works~</t>
  </si>
  <si>
    <t>FCS II / Stop excessive uterine bleading hormons / Sunshine Tool Works~feminine</t>
  </si>
  <si>
    <t>Hydrangea / Kidney+Bladder Stones-Diuretic / Sunshine Tool Works</t>
  </si>
  <si>
    <t>JP-X / Masculine-Anygenito urinary infection / Sunshine Tool Works</t>
  </si>
  <si>
    <t>K (Kidney Activator) / Strengthens+Tones Urinary System / Sunshine Tool Works</t>
  </si>
  <si>
    <t>K-C (Chinese) / Herbal Diuretic / Sunshine Tool Works</t>
  </si>
  <si>
    <t>KB-C / Revitalize bones, Connective tissue, Sex organs / Sunshine Tool Works</t>
  </si>
  <si>
    <t>P-X / Urinary System Tonic prostate / Sunshine Tool Works~masculine</t>
  </si>
  <si>
    <t>URY Vegitabs / Urinary System / Sunshine Tool Works</t>
  </si>
  <si>
    <t>AS w, Gymnema / Appetite Control / Sunshine Tool Works~weight</t>
  </si>
  <si>
    <t>Chinese Thermo-Chi / Weight Loss / Sunshine Tool Works</t>
  </si>
  <si>
    <t>Fasting Plus / Internal Cleansing, Liver detox / Sunshine Tool Works~weight</t>
  </si>
  <si>
    <t>Garcinia Combination / weight management, Blood Sugar / Sunshine Tool Works</t>
  </si>
  <si>
    <t>SF Vegitabs / Detox, Weight Loss, Parify Blood / Sunshine Tool Works</t>
  </si>
  <si>
    <t>Kudzu, St. John's Wort / Alcohol Addiction, Depression, Insomnia / Sunshine Tool Works</t>
  </si>
  <si>
    <t>Lymphomax / Support Lymphatic, System / Sunshine Tool Works~onco</t>
  </si>
  <si>
    <t>Multiple Vitamins &amp; Minerals / Multi Vitamins + Minerals-Vegetable Base / Sunshine Tool Works</t>
  </si>
  <si>
    <t>Pau D'Arco / Blood Purifier, Fungus, Parasites / Sunshine Tool Works</t>
  </si>
  <si>
    <t>Grapine with Protectors / Varicose Veins, Circulation / Sunshine Tool Works</t>
  </si>
  <si>
    <t>SC Formula / Weight Loss, Detoxification / Sunshine Tool Works</t>
  </si>
  <si>
    <t>SUMA Combination / Overall Vitality+Vigor(For Everything) / Sunshine Tool Works~energy</t>
  </si>
  <si>
    <t>Super Supplemental Vit. &amp; Min. / Multi in vegetable powder base / Sunshine Tool Works</t>
  </si>
  <si>
    <t>THIM-J / Antioxidant, Immune Stim / Sunshine Tool Works</t>
  </si>
  <si>
    <t>Una de Gato (Cats Claw) / Immune, Intestinal, Structure / Sunshine Tool Works</t>
  </si>
  <si>
    <t>VS-C Vegitabs / Virus, Bacteria, Blood, CES / Sunshine Tool Works</t>
  </si>
  <si>
    <t>Artemesia Combination / Intestinal Parasite Cleanser / Sunshine Tool Works</t>
  </si>
  <si>
    <t>Black Walnut / Parasites in head, Iodine, Thyroid / Sunshine Tool Works ~ BTO: beneficial</t>
  </si>
  <si>
    <t>Bowel Bulld (Bowel Detox) / Intestinal cleansing+Detox / Sunshine Tool Works</t>
  </si>
  <si>
    <t>Cascara Sagrada Vegitabs / Natural Laxative / Sunshine Tool Works</t>
  </si>
  <si>
    <t>Chinese Para Cleanse / Parasite Cleanse / Sunshine Tool Works</t>
  </si>
  <si>
    <t>Chinese Tiao He Cleanse / Herbal Cleanse / Sunshine Tool Works</t>
  </si>
  <si>
    <t>CLT-X / Intestinal Support, Colitis / Sunshine Tool Works~intestine, digestion</t>
  </si>
  <si>
    <t>Elecampane Combination / Parasites / Sunshine Tool Works</t>
  </si>
  <si>
    <t>Herbal Pumpkin / Parasites, Prostate / Sunshine Tool Works~masculine</t>
  </si>
  <si>
    <t>LB-X / Laxative, Tone prolasped, Loose Bowels / Sunshine Tool Works~digestion</t>
  </si>
  <si>
    <t>LBS II Vegitabs / Lower Bowel Stimulant-Cleansing / Sunshine Tool Works</t>
  </si>
  <si>
    <t>Psyllium Hulls / Bulk laxative, Absorbs Toxins / Sunshine Tool Works ~ BTO: avoid psylliumn seed but do ind. reaction to check hulls/husks.</t>
  </si>
  <si>
    <t>Senna Combination / Laxative-Bile flow-peristalsis / Sunshine Tool Works ~ BTO: avoid, BTB: avoid, BT-AB: avoid. (neutral for A.)</t>
  </si>
  <si>
    <t>Slippery Elm / Anti+inflammatory-Intestinal-Digestive / Sunshine Tool Works~ BTO: beneficial, BTA: beneficial, digestion, neutral for other b.types</t>
  </si>
  <si>
    <t>Special Formula # 1 Vegitabs / Reduce, Inhibit cyst, fibroids, tumors / Sunshine Tool Works~onco, feminine</t>
  </si>
  <si>
    <t>UC3-J (Intestind soothe) / Soothe Inflamatory Gastro Intestinal Tract / Sunshine Tool Works~digestion</t>
  </si>
  <si>
    <t>AD-C (Mood Elevator) / Chinese natural antidepressant / Sunshine Tool Works~mood</t>
  </si>
  <si>
    <t>APS II w, White Willow Bark / Analgesic, pain / Sunshine Tool Works</t>
  </si>
  <si>
    <t>B, B-Complex Capsules / Nervous system, stress / Sunshine Tool Works</t>
  </si>
  <si>
    <t>Eight Vegitabs (Nerve Eight) / Stress, pain, Inflammation, Spasms / Sunshine Tool Works</t>
  </si>
  <si>
    <t>EW / Inflamed mucous membranes, Eyes / Sunshine Tool Works</t>
  </si>
  <si>
    <t>Feverfew / Migraines, Inflammation, arthritis / Sunshine Tool Works</t>
  </si>
  <si>
    <t>GGC / Endurance, Immunity, Longevity / Sunshine Tool Works</t>
  </si>
  <si>
    <t>Gota Kola / Brain, Epilepsy, Memory, Schizophenia / Sunshine Tool Works</t>
  </si>
  <si>
    <t>HVP (Iterbal Sleep) /  Insomnia, anxiety, hyperactivity / Sunshine Tool Works~hgdie</t>
  </si>
  <si>
    <t>Lecithin / Brain function-Cellular, Integrity / Sunshine Tool Works~hgdie</t>
  </si>
  <si>
    <t>Lobelia, St. John's Wort / Stop Smoking, respiration, nerves / Sunshine Tool Works~addiction</t>
  </si>
  <si>
    <t>Nutricalm / Nervous System, Stress, Adrenal / Sunshine Tool Works</t>
  </si>
  <si>
    <t>Pantothenic Acid / Stress-Adrenals-Matabolism, Energy / Sunshine Tool Works</t>
  </si>
  <si>
    <t>RE-X (Nerve Control) / Nerves, Relax Muscle spasms, pain / Sunshine Tool Works</t>
  </si>
  <si>
    <t>Spirulina / High protern, EFA'S, High nutrients-all / Sunshine Tool Works ~ BTO: avoid</t>
  </si>
  <si>
    <t>Super Algae / Super Nutrients, All-Immune-Liver / Sunshine Tool Works</t>
  </si>
  <si>
    <t>Dong Quai / Female hormone Balance / Sunshine Tool Works~feminine, masculine if excess environmental toxins are mimicking estrogens.</t>
  </si>
  <si>
    <t>Evening Primrose Oll / Glandular Support Prostaglandins / Sunshine Tool Works ~ BTO: avoid,</t>
  </si>
  <si>
    <t>FC w,Dong Quai (Female Comfort) / Female hormone, Balance / Sunshine Tool Works~feminine</t>
  </si>
  <si>
    <t>Fitness Plus / Overall Nutritiona, Support, Athletes / Sunshine Tool Works</t>
  </si>
  <si>
    <t>Ginsseng, Siberian (Eleuthero) /  Overall balance, Energy, Tonic / Sunshine Tool Works</t>
  </si>
  <si>
    <t>HY-C / Nourishyin, Balance  Blood Sugar / Sunshine Tool Works</t>
  </si>
  <si>
    <t>KC-X (Thyroid Activator) / Thyroid Support, Trance Minerals / Sunshine Tool Works</t>
  </si>
  <si>
    <t>Licorice Root / Adrenal Support / Sunshine Tool Works</t>
  </si>
  <si>
    <t>Master Gland Vegitabs / Endocrine Glands / Sunshine Tool Works</t>
  </si>
  <si>
    <t>Melatonin / Sleep, Energy, Aging / Sunshine Tool Works~insomnia</t>
  </si>
  <si>
    <t>Men's Formula / Prostate Support / Sunshine Tool Works~masculine</t>
  </si>
  <si>
    <t>Mineral Maintenance / Trace Minerals from plants / Sunshine Tool Works</t>
  </si>
  <si>
    <t>Nature's Chi / Energy, Release, Trapped Energy / Sunshine Tool Works</t>
  </si>
  <si>
    <t>NBS-AV (Blood Sugar Formula) / Increase Insulin Sensitivity, Diabetes / Sunshine Tool Works</t>
  </si>
  <si>
    <t>NF-X / Support Female reproductive system / Sunshine Tool Works~feminine</t>
  </si>
  <si>
    <t>P-14 (Pro Pancreas) / Pancreas Support, Trace Minerals / Sunshine Tool Works~blood sugar</t>
  </si>
  <si>
    <t>PBS / Debility, Diabetes, Gout / Sunshine Tool Works~liver, blood sugar</t>
  </si>
  <si>
    <t>PS II / Prostate Inflammation, Swelling, spasms / Sunshine Tool Works~masculine</t>
  </si>
  <si>
    <t>Red Raspberry / Uterus, Female hormone Balance / Sunshine Tool Works~feminine</t>
  </si>
  <si>
    <t>Target P-14 / Pancreas, Adrenal, Chelated Minerals / Sunshine Tool Works~blood sugar</t>
  </si>
  <si>
    <t>Target TS II / Underactive Thyroid, TRH, hypothalamus / Sunshine Tool Works~weight, mood</t>
  </si>
  <si>
    <t>Three (Herbal Trace Minerals) / Trace Minerals from plants / Sunshine Tool Works</t>
  </si>
  <si>
    <t>TS II w,Hops / Thyroid, Metabolism, detox / Sunshine Tool Works~weight, mood</t>
  </si>
  <si>
    <t>Wild Yam, Chasle Tree / Female Hormones, Menstrual, Menopause / Sunshine Tool Works~feminine</t>
  </si>
  <si>
    <t>X-A / All men's concerns, reduce bloodpressure / Sunshine Tool Works~masculine</t>
  </si>
  <si>
    <t>A&amp;D / Piokeye, Night blindness, Bones, Loss / Sunshine Tool Works</t>
  </si>
  <si>
    <t>Antioxidant Arsenal w, Grapine / Antioxidant, Free radicals, Immune / Sunshine Tool Works ~</t>
  </si>
  <si>
    <t>Barley Green / Whole food, Immune, Liver, Inflammation / Sunshine Tool Works~</t>
  </si>
  <si>
    <t>Black Currant Oil / EFA, Prostaglandins, Certisol, Stress / Sunshine Tool Works ~ BTA: beneficial</t>
  </si>
  <si>
    <t>Caprylimune / Candidiasis, Immune / Sunshine Tool Works</t>
  </si>
  <si>
    <t>C Vitamin w, Citrus Biofl / Capillaries, Bruising, Antioxidant / Sunshine Tool Works~circulation,</t>
  </si>
  <si>
    <t>CC-A Vegitabs / Common Cold, fever, Congestion / Sunshine Tool Works</t>
  </si>
  <si>
    <t>Children's Chewable Vitamin (Herbasaurs) / Multi Vitamins, Minerals for Children / Sunshine Tool Works</t>
  </si>
  <si>
    <t>Chinese Defense Shield / Immune, Circulation, Lymph, Skin / Sunshine Tool Works</t>
  </si>
  <si>
    <t>Defense Maintenance / Immune, Free Radicals / Sunshine Tool Works~onco</t>
  </si>
  <si>
    <t>E-Tea / Essiac Tea, Tumors, Cancer / Sunshine Tool Works~onco</t>
  </si>
  <si>
    <t>Elderberry Plus / Change of Seasons, Immune, Respiratory / Sunshine Tool Works</t>
  </si>
  <si>
    <t>Echinacea Purpurea / Immune, Bronchitis, Colds, Flu / Sunshine Tool Works ~ BTO: avoid, BTA: beneficial, BTB: beneficial, BT-AB: beneficial</t>
  </si>
  <si>
    <t>Enviro Detox / All detox systems, Release Toxins / Sunshine Tool Works~environmental</t>
  </si>
  <si>
    <t>Eyebright / Eye Infections / Sunshine Tool Works</t>
  </si>
  <si>
    <t>Garlic / Infections, Intestinal, Parasites / Sunshine Tool Works ~ BTO: beneficial, BTA: beneficial, BTB: beneficial, BT-AB: beneficial for all.</t>
  </si>
  <si>
    <t>Germanium Combination / Detox Metals, Mercury, Cadmium, Lead / Sunshine Tool Works</t>
  </si>
  <si>
    <t>Golden Seal / Natural Antibiotic, Lower Blood Sugar / Sunshine Tool Works</t>
  </si>
  <si>
    <t>HIGS II / Infections without Golden Seal, Lymph / Sunshine Tool Works</t>
  </si>
  <si>
    <t>IGS II Vegitabs / Immune, Infections, Lymph / Sunshine Tool Works</t>
  </si>
  <si>
    <t>IMM-C / Immune, Fatigue, Stress, Trauma / Sunshine Tool Works~injury, adrenal</t>
  </si>
  <si>
    <t>IN-X / Anti Bacterial, Anti Viral / Sunshine Tool Works</t>
  </si>
  <si>
    <t>BP-C (Blood Build) / Digestive, Nervous, Liver / Sunshine Tool Works</t>
  </si>
  <si>
    <t>BP-X / Bloodpurifier, Circulatory, Kidney / Sunshine Tool Works</t>
  </si>
  <si>
    <t>Butcher's Broom / Circulatory, Blood Clots / Sunshine Tool Works~circulation</t>
  </si>
  <si>
    <t>Chromium GTF / Balance Blood Sugar / Sunshine Tool Works~mood</t>
  </si>
  <si>
    <t>Co-Q10 Plus / Circulatory, Mitochonrdria / Sunshine Tool Works~circulation</t>
  </si>
  <si>
    <t>Energ-V Vegitabs / Energy, stress, Glandular, Circulator / Sunshine Tool Works</t>
  </si>
  <si>
    <t>GC-X / Circulatory, Eliminative, Immune / Sunshine Tool Works~circulation</t>
  </si>
  <si>
    <t>Gingko &amp;Hawthorn Combination / Circulation, Heart / Sunshine Tool Works~ neutral for all b. types</t>
  </si>
  <si>
    <t>Guggul Lippid / Cholesterol, Triglycericles / Sunshine Tool Works~ BTO: avoid, weight factor, immune factor</t>
  </si>
  <si>
    <t>Hawthorn Berries / Heart muscle / Sunshine Tool Works ~ BTA: beneficial, neutral for other b. types.</t>
  </si>
  <si>
    <t>HS II / Circulatory / Sunshine Tool Works~circulation</t>
  </si>
  <si>
    <t>HS-C (Nervous Fatigue) / Fire element, Heart, Stress / Sunshine Tool Works</t>
  </si>
  <si>
    <t>I-X / Herbal Iron / Sunshine Tool Works</t>
  </si>
  <si>
    <t>Iron, Chelated / Chelated Iron / Sunshine Tool Works</t>
  </si>
  <si>
    <t>LIV-J / Liver, Spleen, Digestion / Sunshine Tool Works</t>
  </si>
  <si>
    <t>Mega-Chel / Natural Chelation / Sunshine Tool Works</t>
  </si>
  <si>
    <t>Flax Seed Oil / EFA's Omega 3, Circulation, Immune / Sunshine Tool Works ~BTO: beneficial,  BTA: beneficial, neutral for other b. types.</t>
  </si>
  <si>
    <t>Red Clover / Blood Purifier, Skin / Sunshine Tool Works ~</t>
  </si>
  <si>
    <t>SKN-AV / Ayuvedic Skin Detox / Sunshine Tool Works</t>
  </si>
  <si>
    <t>While Oak Bark / Astringent, Hemhorroids, Verns / Sunshine Tool Works~for receding gums, gumline, dental.</t>
  </si>
  <si>
    <t>AG-C (Anti Gas) / Reduce Earth Element, Digestion+Detox / Sunshine Tool Works</t>
  </si>
  <si>
    <t>AG-X / Intestinal, Digestion, Nausea / Sunshine Tool Works</t>
  </si>
  <si>
    <t>Bifidaphilus- Flora Force / Friendly Flora, Immune Support / Sunshine Tool Works</t>
  </si>
  <si>
    <t>BLG-X (Liver Cleanse) / Detoxify and Nourish the liver / Sunshine Tool Works ~</t>
  </si>
  <si>
    <t>Capsicum &amp; Garlic w, Parsley / Normalize Blood Pressure-Immune / Sunshine Tool Works ~</t>
  </si>
  <si>
    <t>Charcoal (activated) / for Food poisoning- Toxins in digestive Tract / Sunshine Tool Works</t>
  </si>
  <si>
    <t>Digestizyme / Assimilation, Break down fiber / Sunshine Tool Works ~</t>
  </si>
  <si>
    <t>Food Enzymes / Digestion, Assiclation / Sunshine Tool Works</t>
  </si>
  <si>
    <t>HY-A / Hypoglycemia, Adrenals, Liver, pancreas / Sunshine Tool Works~blood sugar</t>
  </si>
  <si>
    <t>Lactase Plus / Aids Digestion for Dairy / Sunshine Tool Works~enzymes</t>
  </si>
  <si>
    <t>Leguzyme / Digestive Aid-Legumes / Sunshine Tool Works~enzymes</t>
  </si>
  <si>
    <t>LIV-A Vegitabs (Liver Cleanse) / Liver, Gall bladder, Congestion, Inflammation / Sunshine Tool Works</t>
  </si>
  <si>
    <t>LIV-C Vegitabs (Liver Balance) / Balance Wood Element, Liver, Stress / Sunshine Tool Works</t>
  </si>
  <si>
    <t>LIV-Guard (Milk Thistle Combo) / Liver Support / Sunshine Tool Works</t>
  </si>
  <si>
    <t>PDA Comb.-HCL / HCL, Protein Digestion / Sunshine Tool Works</t>
  </si>
  <si>
    <t>Potassium Combination / Herbal Potassium, Trace Minerals / Sunshine Tool Works ~</t>
  </si>
  <si>
    <t>Proactazyme / Vegetarian Enzymes / Sunshine Tool Works</t>
  </si>
  <si>
    <t>Safflowers / Digestion, gout / Sunshine Tool Works</t>
  </si>
  <si>
    <t>U / Ulcers, Digestive, Digestion Aid / Sunshine Tool Works ~</t>
  </si>
  <si>
    <t>UC-C (Spleen Activator) / Spleen, Digestion, Immune / Sunshine Tool Works</t>
  </si>
  <si>
    <t>Alfalfa / Pituitary, Minerals, Vitamins / Sunshine Tool Works</t>
  </si>
  <si>
    <t>Black Cohosh / Acts like Estrogen / female / Sunshine Tool Works~feminine, masculine</t>
  </si>
  <si>
    <t>C-X / Menopause- Hormone Balance / female/  Sunshine Tool Works ~feminine</t>
  </si>
  <si>
    <t>Damiana / Hormones-Sexual Energy / Sunshine Tool Works~feminine, masculine, hgdre</t>
  </si>
  <si>
    <t>NEW VISTAS OF HUNGARY STEM CELL Stimulant</t>
  </si>
  <si>
    <t>NEW VISTAS OF HUNGARY CONSCIOUSNESS | Memory and Mental Acuity stimulation formula~hgdie</t>
  </si>
  <si>
    <t>NEW VISTAS OF HUNGARY CONSCIOUSNESS FEEL GOOD FACTORS  (Collection of all feel good hormones, homeopathics, vitamins and herbs)~hgdie, mood</t>
  </si>
  <si>
    <t>Epstien Barr virus of emotional dyscontrol and transmitted viral codition 1  # ]~hgdie</t>
  </si>
  <si>
    <t>Epstien Barr virus of emotional dyscontrol and transmitted viral codition 2  # ]~hgdie</t>
  </si>
  <si>
    <t>Epstien Barr virus of emotional dyscontrol and transmitted viral codition 3  # ]~hgdie</t>
  </si>
  <si>
    <t>Epstien Barr virus of emotional dyscontrol and transmitted viral codition 4  # ]~hgdie</t>
  </si>
  <si>
    <t>Epstien Barr virus of emotional dyscontrol and transmitted viral codition 5  # ]~hgdie</t>
  </si>
  <si>
    <t>Bird Flu  avian type and transmitted viral codition 11-24  # ]</t>
  </si>
  <si>
    <t>Bird Flu  avian type and transmitted viral codition 3-10  # ]</t>
  </si>
  <si>
    <t>Leptin hormone of sugar regulation</t>
  </si>
  <si>
    <t>Nelson Lung Fungus spore  2006</t>
  </si>
  <si>
    <t>Sleeping Sickness</t>
  </si>
  <si>
    <t>Sleeping Sickness~narcolepsy</t>
  </si>
  <si>
    <t>Tularemia    Rabbit disease can be caught by immune compromised humans, bacterium Francisella tularensis, ticks,deer flies and anthropods are also carriers @ ~</t>
  </si>
  <si>
    <t>Echo Viral family</t>
  </si>
  <si>
    <t>Echo Viral family # ~</t>
  </si>
  <si>
    <t>Breast Implants general, ~usually silicone, can id toxicity</t>
  </si>
  <si>
    <t>Waiora   Natural Cellular Defense</t>
  </si>
  <si>
    <t>Zeolight   Detox Heavy metals and all toxic minerals</t>
  </si>
  <si>
    <t>UNREQUITED LOVE | This imponderable homeopathic reacts from excess or supression.  Neuro Emotional Complex (NEC) $ emotion ] ~ hgdre</t>
  </si>
  <si>
    <t>REJECTION | This imponderable homeopathic reacts from excess or supression.  Neuro Emotional Complex (NEC) $ emotion ]~ pain ~ hgdre</t>
  </si>
  <si>
    <t>ABANDONMENT | This imponderable homeopathic reacts from excess or supression.  Neuro Emotional Complex (NEC) $ emotion ]~ hgdre hgdc</t>
  </si>
  <si>
    <t>BARGAINING | This imponderable homeopathic reacts from excess or supression.  Neuro Emotional Complex (NEC) $ emotion ]~ a stage of loss hgd</t>
  </si>
  <si>
    <t>DENIAL | This imponderable homeopathic reacts from excess or supression.  Neuro Emotional Complex (NEC) $ emotion ] ~ONCO cancer, stage of loss</t>
  </si>
  <si>
    <t>ACCEPTANCE | This imponderable homeopathic reacts from excess or supression.  Neuro Emotional Complex (NEC) $ emotion ]~ resolution</t>
  </si>
  <si>
    <t>ENTHUSIASM | This imponderable homeopathic reacts from excess or supression.  Neuro Emotional Complex (NEC) $ emotion ] ~ energy</t>
  </si>
  <si>
    <t>Alka-Life /  Ionized H2O, Potassium+sodium Minerals hydroxide form, Restores Alkalinity, may mean a acid alaline imbalances, Alkalizes the blood -- HZ</t>
  </si>
  <si>
    <t>Immune Cleanse /  oregano oil, bay leaf oil, lemon grass oil, / anti-pathogen -- HZ</t>
  </si>
  <si>
    <t>Plant-zymes / 9 universal plant based enzymes / for digestion or inflamation -- HZ</t>
  </si>
  <si>
    <t>Co-enzyme CoQ 10 / Carnitene Vitamin E / for energy regulation   -- HZ</t>
  </si>
  <si>
    <t>REJECTION | This imponderable homeopathic reacts from excess or supression.~ Neuro Emotional Complex (NEC) emotion. ~ pain, hgdre</t>
  </si>
  <si>
    <t>GUILT | This imponderable homeopathic reacts from excess or supression.~ Neuro Emotional Complex (NEC) emotion. hgd3 initiative vs. guilt</t>
  </si>
  <si>
    <t>SELF DOUBT |  This imponderable homeopathic reacts from excess or supression.~ Neuro Emotional Complex (NEC) emotion. hgd2 autonomy vs. shame and self doubt</t>
  </si>
  <si>
    <t>ESP |   This imponderable homeopathic reacts from excess or supression.~ Neuro Emotional Complex (NEC) emotion. hgdie</t>
  </si>
  <si>
    <t>EMBARRESSED | This imponderable homeopathic reacts from excess or supression.~ Neuro Emotional Complex (NEC) emotion.</t>
  </si>
  <si>
    <t>BETRAYAL |  This imponderable homeopathic reacts from excess or supression.~ Neuro Emotional Complex (NEC) emotion. hgdre</t>
  </si>
  <si>
    <t>MISUNDERSTOOD |  This imponderable homeopathic reacts from excess or supression.~ Neuro Emotional Complex (NEC) emotion.</t>
  </si>
  <si>
    <t>CURIOSITY |  This imponderable homeopathic reacts from excess or supression.~ Neuro Emotional Complex (NEC) emotion. hgdie</t>
  </si>
  <si>
    <t>AWE |  This imponderable homeopathic reacts from excess or supression.~ Neuro Emotional Complex (NEC) emotion.</t>
  </si>
  <si>
    <t>NEED TO CHANGE | This imponderable homeopathic reacts from excess or supression.~ Neuro Emotional Complex (NEC) emotion.</t>
  </si>
  <si>
    <t>EASILY DISTRACTED |  This imponderable homeopathic reacts from excess or supression.~ Neuro Emotional Complex (NEC) emotion. hgdie</t>
  </si>
  <si>
    <t>FOCUS MIND |  This imponderable homeopathic reacts from excess or supression.~ Neuro Emotional Complex (NEC) emotion. hgdie</t>
  </si>
  <si>
    <t>UNREALISTIC | This imponderable homeopathic reacts from excess or supression.~ Neuro Emotional Complex (NEC) emotion.</t>
  </si>
  <si>
    <t>FRUSTRATION |  This imponderable homeopathic reacts from excess or supression.~ Neuro Emotional Complex (NEC) emotion.</t>
  </si>
  <si>
    <t>NEOSIF  1/ Regulation of the adrenals, OTI /Omeo Tossicologici Italia</t>
  </si>
  <si>
    <t>NEOSIF  3/ Regulation of allergic desease, OTI /Omeo Tossicologici Italia  ~ allergy remedy</t>
  </si>
  <si>
    <t>NEOSIF  5/ Regulation of bronchial tone, OTI /Omeo Tossicologici Italia~ lung</t>
  </si>
  <si>
    <t>NEOSIF  7/ Regulation of the prostate function, male, OTI /Omeo Tossicologici Italia~ hgdbs3, masculine</t>
  </si>
  <si>
    <t>NEOSIF  9/ Regulation of the stomach, OTI /Omeo Tossicologici Italia~digestion</t>
  </si>
  <si>
    <t>NEOSIF 10/ Regulation of the gastroenteric meteorism, OTI /Omeo Tossicologici Italia~digestion</t>
  </si>
  <si>
    <t>NEOSIF 11/ Regulation of the nervous tension, nerves, stress, OTI /Omeo Tossicologici Italia ~</t>
  </si>
  <si>
    <t>NEOSIF 12/ Regulation of the hepatic protection functions, liver, OTI /Omeo Tossicologici Italia ~digestion</t>
  </si>
  <si>
    <t>NEOSIF 14/ Regulation of the fat liver, OTI /Omeo Tossicologici Italia~digestion</t>
  </si>
  <si>
    <t>NEOSIF 17/ Regulation of the blood pressure, OTI /Omeo Tossicologici Italia</t>
  </si>
  <si>
    <t>NEOSIF 18/ Regulation of the venous and lymphatic circulation, vein, OTI /Omeo Tossicologici Italia ~</t>
  </si>
  <si>
    <t>NEOSIF 20/ Regulation of the memory, OTI /Omeo Tossicologici Italia  ~ hgdie</t>
  </si>
  <si>
    <t>NEOSIF 21/ Regulation of the physical and mental tone, OTI /Omeo Tossicologici Italia~hgdie</t>
  </si>
  <si>
    <t>NEOSIF 23/ Regulation of mood, psy, OTI /Omeo Tossicologici Italia ~hgdie</t>
  </si>
  <si>
    <t>NEOSIF 25/ Regulation of mood deregulation, psy, OTI /Omeo Tossicologici Italia ~hgdie</t>
  </si>
  <si>
    <t>NEOSIF 27/ Regulation of ability for stress endurance, OTI /Omeo Tossicologici Italia</t>
  </si>
  <si>
    <t>NEOSIF 28/ Regulation of the vegetative nervous system, nerve, OTI /Omeo Tossicologici Italia ~</t>
  </si>
  <si>
    <t>NEOSIF 31/ Regulation of the migraines, headaches, OTI /Omeo Tossicologici Italia ~</t>
  </si>
  <si>
    <t>NEOSIF 34/ Regulation of the fungus infections, OTI /Omeo Tossicologici Italia ^ ~</t>
  </si>
  <si>
    <t>NEOSIF 35/ Regulation of the pain, OTI /Omeo Tossicologici Italia</t>
  </si>
  <si>
    <t>NEOSIF 38/ Regulation of the liver's drainage, OTI /Omeo Tossicologici Italia~digestion, detox</t>
  </si>
  <si>
    <t>NEOSIF 39/ Regulation of the renal and hepatic drainage, kidney, liver, OTI /Omeo Tossicologici Italia ~digestion</t>
  </si>
  <si>
    <t>NEOSIF 41/ Regulation of the diuresis, OTI /Omeo Tossicologici Italia</t>
  </si>
  <si>
    <t>NEOSIF 42/ Regulation of the urinary infections, OTI /Omeo Tossicologici Italia  hgdbs3 ~</t>
  </si>
  <si>
    <t>NEOSIF 44/ Regulation of the intestinal function, OTI /Omeo Tossicologici Italia  hgdbs3 ~ intestine</t>
  </si>
  <si>
    <t>NEOSIF 45/ Regulation of the articulations, OTI /Omeo Tossicologici Italia</t>
  </si>
  <si>
    <t>NEOSIF 46/ Regulation and support for the cartilages, OTI /Omeo Tossicologici Italia</t>
  </si>
  <si>
    <t>NEOSIF 49/ Regulation of the skin diseases, OTI /Omeo Tossicologici Italia</t>
  </si>
  <si>
    <t>NEOSIF 50/ Regulation of the climacteric, climactic changes, OTI /Omeo Tossicologici Italia ~</t>
  </si>
  <si>
    <t>NEOSIF 51/ Regulation and support for the osteoporosis , OTI /Omeo Tossicologici Italia~bone spine</t>
  </si>
  <si>
    <t>NEOSIF 52/ Regulation of the muscular and visceral spasmus, OTI /Omeo Tossicologici Italia</t>
  </si>
  <si>
    <t>NEOSIF 53/ Regulation of the microcirculation, OTI /Omeo Tossicologici Italia</t>
  </si>
  <si>
    <t>NEOSIF 54/ Regulation of the immune system, OTI /Omeo Tossicologici Italia~immunity</t>
  </si>
  <si>
    <t>NEOSIF 56/ Regulation of the minerals metabolism, OTI /Omeo Tossicologici Italia,~ absorption</t>
  </si>
  <si>
    <t>NEOSIF 57/ Regulation of the inflammation, OTI /Omeo Tossicologici Italia</t>
  </si>
  <si>
    <t>NEOSIF 58/ Regulation of the connective tissue, OTI /Omeo Tossicologici Italia</t>
  </si>
  <si>
    <t>NEOSIF 61/ Regulation of the respiratories secrections, OTI /Omeo Tossicologici Italia</t>
  </si>
  <si>
    <t>NEOSIF 66/ Regulation of the metabolism, OTI /Omeo Tossicologici Italia</t>
  </si>
  <si>
    <t>NEOSIF 70/ Regulation of the infectious diseases, OTI /Omeo Tossicologici Italia~</t>
  </si>
  <si>
    <t>Pesticide TSD3,  ~can interfere with estrogen balance ,  increase weight, affect mood, can id toxic exposure from environment ~</t>
  </si>
  <si>
    <t>Pesticide TSD2, ~can interfere with estrogen balance , increase weight, affect mood, can id toxic exposure from environment ~</t>
  </si>
  <si>
    <t>Pesticide TSD1, ~can interfere with estrogen balance, increase weight, affect mood, can id toxic exposure from environment  ~</t>
  </si>
  <si>
    <t>Pesticide INSETTICIDI, ~can interfere with estrogen balance , increase weight, affect mood, can id toxic exposure from environment ~</t>
  </si>
  <si>
    <t>Pesticide FUNG VII. , ~can interfere with estrogen balance , increase weight, affect mood, can id toxic exposure from environment ~</t>
  </si>
  <si>
    <t>Pesticide FUNG IX. , ~can interfere with estrogen balance,  increase weight, affect mood, can id toxic exposure from environment ~</t>
  </si>
  <si>
    <t>Pesticide ECD1,~ can interfere with estrogen balance, increase weight, affect mood, can id toxic exposure from environment  ~</t>
  </si>
  <si>
    <t>Pesticide ECD2,~ can interfere with estrogen balance, increase weight, affect mood, can id toxic exposure from environment ~</t>
  </si>
  <si>
    <t>Pesticide DIS IV., ~can interfere with estrogen balance, increase weight, affect mood, can id toxic exposure from environement ~</t>
  </si>
  <si>
    <t>Pesticide ACAR V.,~ can interfere with estrogen balance, increase weight, affect mood, can id toxic exposure from environement ~</t>
  </si>
  <si>
    <t>Pesticide BENZ TOT,~ can interfere with estrogen balance, increase weight, affect mood, can id toxic exposure from environement ~</t>
  </si>
  <si>
    <t>Pesticide CARB IV.,~ can interfere with estrogen balance, increase weight, affect mood, can id toxic exposure from environment ~</t>
  </si>
  <si>
    <t>Calosol 4H /Propylene Glycol, Yucca Glauca, Panax Ginseng, Polyquartenium-11,PEG-12 Sodium Citrate, Butylcarbamate (2%)./HZ World Group of Co.</t>
  </si>
  <si>
    <t>Calosol Treatment Shampoo ( W&amp;G) / Sodium Laureth, Lactic Acid, Panthenol, Panax Ginseng, Arginine, Polyquartenium-11, PEG-12 Dimethicone,Rumex crispus, Propylparaben/ HZ World Group of Co</t>
  </si>
  <si>
    <t>Calosol Oil/ Jojoba, Calendula, Grapeseed, Thyme Red, Basil, Lavender,Triticum Vulgare, Frankincense, Rosemary, Cedarwood, Benzoin, Vitamin E/ HZ World Group of Co</t>
  </si>
  <si>
    <t>SUNFLOWER 3/homeopathic formula for allergy (ALR) ~BTB: avoid, BT-AB: avoid, neutral for other b. types.</t>
  </si>
  <si>
    <t>SWEET POTATO 1/homeopathic formula for allergy (ALR) ~ BTO: beneficial, BTA: avoid, BTB: beneficial, BT-AB: beneficial.</t>
  </si>
  <si>
    <t>TAPIOCA 1 / homeopathic formula for allergy (ALR) ~ BTO: occasional, BTB: avoid, BT-AB: avoid (neutral for A.)</t>
  </si>
  <si>
    <t>TEA 2/homeopathic formula for allergy (ALR) ~BTO: avoid, BTA: neutral/avoid, BTB: neutral/avoid, BT-AB: avoid. Do individual reaction.</t>
  </si>
  <si>
    <t>TOMATO 3/homeopathic formula for allergy (ALR) ~ BTA: avoid, neutral for other b. types.</t>
  </si>
  <si>
    <t>TROUT 1/ fish/ homeopathic formula for allergy (ALR) ~BTA: beneficial (both sea and rainbow), for rainbow trout: BTO: beneficial, BTA: beneficial,  BTB: beneficial, BT-AB: beneficial for all</t>
  </si>
  <si>
    <t>TUNA1/ fish/ homeopathic formula for allergy (ALR) ~ BTO: neutral/beneficial, BTB: beneficial, BT-AB: beneficial (neutral for A.)</t>
  </si>
  <si>
    <t>TURKEY 1/meat/ homeopathic formula for allergy (ALR) ~BTO: neutral/beneficial, BTA: occasional, BTB: beneficial, BT-AB: beneficial</t>
  </si>
  <si>
    <t>TURNIP 1/homeopathic formula for allergy (ALR) ~ BTO: beneficial, BTA: beneficial, neutral for other b. types (good food)</t>
  </si>
  <si>
    <t>VANILLA 1/homeopathic formula for allergy (ALR) ~ BTO: avoid, neutral for other b. types</t>
  </si>
  <si>
    <t>WALNUT 1/homeopathic formula for allergy (ALR) ~ BTO: beneficial, BTB: beneficial, BT-AB: beneficial. (neutral for A.) good food, hgdie</t>
  </si>
  <si>
    <t>WHEAT 1/contains gluten, homeopathic formula for allergy (ALR) ~ BTO: avoid all, BTA: neutral but BTA: avoid whole and durum wheat, Sprouted Wheat: BTA: beneficial, BTB: beneficial, BT-AB: beneficial</t>
  </si>
  <si>
    <t>WHEY 3/homeopathic formula for allergy (ALR) ~BTO: avoid, BTA: avoid, neutral for other b. types.</t>
  </si>
  <si>
    <t>BAKERS YEAST 2/homeopathic formula for allergy (ALR)^  ~</t>
  </si>
  <si>
    <t>BREWERS YEAST 1/homeopathic formula for allergy (ALR) ^ ~from beer, rich in B vitamins, natural source of chromium, selenium.  Does not propogate in gut.</t>
  </si>
  <si>
    <t>YEAST MIX 2/homeopathic formula for allergy remedy ^ (ALR)~</t>
  </si>
  <si>
    <t>ALTERNARIA 4/homeopathic formula for allergy remedy (ALR)~</t>
  </si>
  <si>
    <t>ASPERGILLUS 5/fhomeopathic formula for allergy remedy ^ (ALR)~</t>
  </si>
  <si>
    <t>CANDIDA ALBLIC 5/homeopathic formula for allergy remedy ^ ~ (ALR)</t>
  </si>
  <si>
    <t>CEPHALOSP. AC 4/homeopathic formula for allergy remedy ~ (ALR)</t>
  </si>
  <si>
    <t>CLAD. CLAD 2/homeopathic formula for allergy remedy^ (ALR)~</t>
  </si>
  <si>
    <t>FUSARIUM MIX 2/homeopathic formula for allergy remedy ^ (ALR)~</t>
  </si>
  <si>
    <t>MOULD MIX AB/mold/homeopathic formula for allergy remedy^  (ALR)~</t>
  </si>
  <si>
    <t>MOULD MIX HS/mold/ homeopathic formula for allergy remedy^ ~ (ALR)</t>
  </si>
  <si>
    <t>PENICILLIUM MIX 5/fungus/ homeopathic formula for allergy remedy^ ~(ALR)</t>
  </si>
  <si>
    <t>SPORO. ROSEUS 1/homeopathic formula for allergy remedy ~ (ALR)</t>
  </si>
  <si>
    <t>TRICHOPHYTON 1/homeopathic formula for allergy remedy~ (ALR)</t>
  </si>
  <si>
    <t>FLOCK 5/homeopathic formula for allergy (ALR) ~</t>
  </si>
  <si>
    <t>HAYDUST 5/homeopathic formula for allergy (ALR) ~</t>
  </si>
  <si>
    <t>STD MITE F 5/homeopathic formula for allergy (ALR) ~</t>
  </si>
  <si>
    <t>STD MITE P 7/homeopathic formula for allergy (ALR) ~</t>
  </si>
  <si>
    <t>STRAWDUST 5/homeopathic formula for allergy (ALR) ~</t>
  </si>
  <si>
    <t>CAT FUR 8/homeopathic formula for allergy (ALR) ~</t>
  </si>
  <si>
    <t>COW HAIR /homeopathic formula for allergy (ALR) ~</t>
  </si>
  <si>
    <t>DOG HAIR 3/homeopathic formula for allergy (ALR) ~</t>
  </si>
  <si>
    <t>FEATHERS 8/homeopathic formula for allergy (ALR) ~</t>
  </si>
  <si>
    <t>FEATHERS (USA) /homeopathic formula for allergy (ALR) ~</t>
  </si>
  <si>
    <t>GUINEA PIG/homeopathic formula for allergy (ALR) ~</t>
  </si>
  <si>
    <t>HAMSTER FUR/homeopathic formula for allergy (ALR) ~</t>
  </si>
  <si>
    <t>HORSE HAIR 8/homeopathic formula for allergy (ALR) ~</t>
  </si>
  <si>
    <t>HUMAN HAIR 6/homeopathic formula for allergy (ALR) ~</t>
  </si>
  <si>
    <t>MOUSE FUR/homeopathic formula for allergy (ALR) ~</t>
  </si>
  <si>
    <t>RABBIT FUR/homeopathic formula for allergy (ALR) ~</t>
  </si>
  <si>
    <t>RAT FUR/homeopathic formula for allergy (ALR) ~</t>
  </si>
  <si>
    <t>SHEEPSWOOL 7 / homeopathic formula for allergy (ALR) ~</t>
  </si>
  <si>
    <t>ASH/tree/ homeopathic formula for allergy (ALR) ~</t>
  </si>
  <si>
    <t>BEECH/tree/ homeopathic formula for allergy (ALR) ~</t>
  </si>
  <si>
    <t>BIRCH/tree/ homeopathic formula for allergy (ALR) ~</t>
  </si>
  <si>
    <t>DAFFODIL/homeopathic formula for allergy (ALR) ~</t>
  </si>
  <si>
    <t>DHALIA/homeopathic formula for allergy (ALR) ~</t>
  </si>
  <si>
    <t>DANDELION/homeopathic formula for allergy (ALR) ~</t>
  </si>
  <si>
    <t>ELDER/homeopathic formula for allergy (ALR) ~</t>
  </si>
  <si>
    <t>ELM/tree/ homeopathic formula for allergy (ALR) ~</t>
  </si>
  <si>
    <t>FAT HEN/homeopathic formula for allergy (ALR) ~</t>
  </si>
  <si>
    <t>GERANIUM/homeopathic formula for allergy (ALR) ~</t>
  </si>
  <si>
    <t>GOLDEN ROD/flower/ homeopathic formula for allergy (ALR) ~</t>
  </si>
  <si>
    <t>GRASSES 1/Homeopathic formula for allergy (ALR)~</t>
  </si>
  <si>
    <t>HAWTHORN/homeopathic formula for allergy (ALR) ~ BTA: beneficial, neutral for other b. types.</t>
  </si>
  <si>
    <t>HAZEL/homeopathic formula for allergy (ALR) ~</t>
  </si>
  <si>
    <t>HEATHER/homeopathic formula for allergy (ALR) ~</t>
  </si>
  <si>
    <t>LABURNUM/homeopathic formula for allergy (ALR) ~</t>
  </si>
  <si>
    <t>LIME (P) /homeopathic formula for allergy (ALR) ~</t>
  </si>
  <si>
    <t>MARGUERITE/homeopathic formula for allergy (ALR) ~</t>
  </si>
  <si>
    <t>MICHAELMAS DAISY/homeopathic formula for allergy (ALR) ~</t>
  </si>
  <si>
    <t>MUGWORT/herb/ homeopathic formula for allergy (ALR) ~</t>
  </si>
  <si>
    <t>NETTLE/homeopathic formula for allergy (ALR) could be "good food" herb or remedy</t>
  </si>
  <si>
    <t>OAK/tree/ homeopathic formula for allergy (ALR) ~ also suspect oak casks used in wine making</t>
  </si>
  <si>
    <t>AUSTRIAN PINE / tree / homeopathic formula for allergy (ALR) ~</t>
  </si>
  <si>
    <t>SCOTS PINE/ tree/ wood/ homeopathic formula for allergy (ALR) ~</t>
  </si>
  <si>
    <t>PLANE/homeopathic formula for allergy (ALR) ~</t>
  </si>
  <si>
    <t>PLANTAIN/homeopathic formula for allergy (ALR) ~ BTO: avoid, BTA: avoid.</t>
  </si>
  <si>
    <t>POPLAR/homeopathic formula for allergy (ALR) ~</t>
  </si>
  <si>
    <t>PRIVET/homeopathic formula for allergy (ALR) ~</t>
  </si>
  <si>
    <t>RAPE POLLEN/homeopathic formula for allergy (ALR) ~</t>
  </si>
  <si>
    <t>ROSE/homeopathic formula for allergy (ALR) ~</t>
  </si>
  <si>
    <t>TREES 1/homeopathic formula for allergy (ALR) ~</t>
  </si>
  <si>
    <t>WEEDS / SHRUBS 1/homeopathic formula for allergy (ALR) ~</t>
  </si>
  <si>
    <t>TREES/homeopathic formula for allergy (ALR) ~</t>
  </si>
  <si>
    <t>PUSSY WILLOW/tree/ homeopathic formula for allergy (ALR) ~</t>
  </si>
  <si>
    <t>BUTANE 4/homeopathic formula for allergy (ALR) ~ cigarette lighters, etc.</t>
  </si>
  <si>
    <t>CHLORINE 4/homeopathic formula for allergy (ALR) ~</t>
  </si>
  <si>
    <t>CIG. SMOKE 5/cigarette smoke/ can id toxicity or 2nd hand smoke in environment; includes chemical additivies, homeopathic formula for allergy (ALR) ~</t>
  </si>
  <si>
    <t>CIG. TOBACCO 1/cigarette tobacco, can id toxicity, addiction, allergy; nightshade, homeopathic formula for allergy (ALR) ~</t>
  </si>
  <si>
    <t>DIESEL 2 / homeopathic remedy for allergy (ALR) ~  can id toxic exposure, environmental</t>
  </si>
  <si>
    <t>ETHANOL 5/homeopathic formula for allergy (ALR) ~ alcohol, can id toxic exposure, environmental</t>
  </si>
  <si>
    <t>FORMALDEHYDE 6/homeopathic formula for allergy (ALR) ~ can id toxic exposure, environmental</t>
  </si>
  <si>
    <t>GAS 3/homeopathic formula for allergy (ALR) ~ can id toxic exposure, environmental</t>
  </si>
  <si>
    <t>MSG 3/homeopathic formula for allergy (ALR) ~ monosodium glutamate, can id toxicity or intolerance; weight gain, heart palpitations and pain symptoms</t>
  </si>
  <si>
    <t>NEWSPRINT 1/homeopathic formula for allergy (ALR) ~ can id toxic exposure</t>
  </si>
  <si>
    <t>PERFUME MIX 1/homeopathic formula for allergy (ALR) ~ can id toxic exposure</t>
  </si>
  <si>
    <t>PETROL 5/homeopathic formula for allergy (ALR) ~, can id toxic exposure, environmental</t>
  </si>
  <si>
    <t>BENZYL 4/homeopathic formula for allergy (ALR) ~ can id toxic exposure, environmental, solvent</t>
  </si>
  <si>
    <t>GLYCERINE 4/homeopathic formula for allergy (ALR) ~</t>
  </si>
  <si>
    <t>PHENOL 0/homeopathic formula for allergy (ALR) ~</t>
  </si>
  <si>
    <t>INFLUENZA 6/ # ~</t>
  </si>
  <si>
    <t>NYSTATIN/homeopathic formula for allergy (ALR) ~ (ALO) can id candida concern ^</t>
  </si>
  <si>
    <t>HOPS 1/homeopathic formula for allergy (ALR) ~ ingredient in beer, BTO: beneficial, BTB: avoid, BT-AB: avoid. (neutral for A.)</t>
  </si>
  <si>
    <t>KIWI FRUIT 1/homeopathic formula for allergy (ALR) ~ BTB: beneficial, BT-AB: beneficial, neutral for other b. types, good food.</t>
  </si>
  <si>
    <t>LAMB 3/meat/ homeopathic formula for allergy (ALR) ~ BTO: beneficial, BTA: avoid, BTB: beneficial, BT-AB: beneficial.</t>
  </si>
  <si>
    <t>LEEK 1/homeopathic formula for allergy (ALR) ~ BTO: beneficial, BTA: beneficial, neutral for other b. types, good food.</t>
  </si>
  <si>
    <t>LEMON 1/citrus fruit/ homeopathic formula for allergy (ALR) ~BTA: beneficial, BTB: beneficial, BT-AB: beneficial, neutral for O., good food.</t>
  </si>
  <si>
    <t>LENTIL 1/homeopathic formula for allergy (ALR) ~BTO: avoid,  BTA: beneficial, BTB: neutral but beneficial if green lentil, BT-AB: neutral but beneficial if green lentil.</t>
  </si>
  <si>
    <t>LETTUCE 2/homeopathic formula for allergy (ALR) ~ BTO: beneficial if romaine, but neutral otherwise, BTA: beneficial if romaine, but neutral otherwise.</t>
  </si>
  <si>
    <t>LIME 1/ citrus fruit/ homeopathic formula for allergy (ALR) ~( neutral for all b. types)</t>
  </si>
  <si>
    <t>MACKEREL 1/ fish/ homeopathic formula for allergy (ALR) ~good food, BTO: beneficial, BTA: beneficial, BTB: beneficial, BT-AB: beneficial for all.</t>
  </si>
  <si>
    <t>MALT 2/ such as in beer, scotch, etc. homeopathic formula for allergy (ALR) ~</t>
  </si>
  <si>
    <t>MELON/ fruit/ homeopathic formula for allergy (ALR) ~ check individual melons for b. typing.</t>
  </si>
  <si>
    <t>MILLET/ grain/ homeopathic formula for allergy (ALR) ~ BTO: occasional, BTB: beneficial, BT-AB: beneficial. (neutral for A.)</t>
  </si>
  <si>
    <t>MINT 1/ herb/ homeopathic formula for allergy (ALR) ~ neutral for all b. types, digestion.</t>
  </si>
  <si>
    <t>MUSHROOM 1/homeopathic formula for allergy (ALR) ^ ~BTO: avoid domestic, BTA: avoid domestic, Shiitake: avoid for all b. types; neutral for all b. types: maitake/abalone/oyster/enoke/portobello</t>
  </si>
  <si>
    <t>OATS 2/ grain / homeopathic formula for allergy (ALR) ~ BTA: beneficial, BTB: beneficial, BT-AB: beneficial, (neutral for type O.), good food.</t>
  </si>
  <si>
    <t>BLACK OLIVE 1/  fruit / high in selenium / homeopathic formula for allergy (ALR) ~ do ind. reaction because BTO: avoid, BTA: avoid, BTB: avoid, BT-AB: avoid for all</t>
  </si>
  <si>
    <t>ONION 1/ homeopathic formula for allergy (ALR) ~BTO: beneficial,  BTA: beneficial, neutral for other b. types, good food.</t>
  </si>
  <si>
    <t>ORANGE 3/ citrus fruit / homeopathic formula for allergy (ALR) ~BTO: avoid, BTA: avoid, BTB: avoid, BT-AB: avoid for all unless needed for vitamin c., do ind.l reaction.</t>
  </si>
  <si>
    <t>PAPRIKA 1/ spice /  homeopathic formula for allergy (ALR) ~ neutral for all b. types</t>
  </si>
  <si>
    <t>PARMESAN 1/ cheese / dairy / lactose / homeopathic formula for allergy (ALR) ~ do ind. reaction: BTO: avoid, BTA: avoid, BTB: avoid, BT-AB: avoid for all.</t>
  </si>
  <si>
    <t>PARSLEY 1/ herb / homeopathic formula for allergy (ALR) ~ BTO: beneficial, BTB: beneficial, BT-AB: beneficial (neutral for A.) good food.</t>
  </si>
  <si>
    <t>PARNSIP 2/homeopathic formula for allergy (ALR) ~ BTO: beneficial, BTA: beneficial, BTB: beneficial, BT-AB: beneficial for all, good food.</t>
  </si>
  <si>
    <t>PEA 3/homeopathic formula for allergy (ALR) ~ neutral for all b. types, do ind. reaction., good food.</t>
  </si>
  <si>
    <t>PEACH 2/ fruit / homeopathic formula for allergy (ALR) ~ neutral for all b. types, do ind. reaction., good food.</t>
  </si>
  <si>
    <t>PEANUT 3/homeopathic formula for allergy (ALR) ~ BTO: avoid, BTA: beneficial, BTB: beneficial, BT-AB: beneficial.</t>
  </si>
  <si>
    <t>PEAR 1/ fruit / homeopathic formula for allergy (ALR) ~ neutral for all b. types, do ind. reaction: good food.</t>
  </si>
  <si>
    <t>BLACK PEPPER 1/ spice / high in selenium/  homeopathic formula for allergy (ALR) ~do ind. reaction:  BTO: avoid, BTA: avoid, BTB: avoid, BT-AB: avoid for all.</t>
  </si>
  <si>
    <t>GREEN PEPPER 3/homeopathic formula for allergy (ALR) ~BTA: avoid, BTB: avoid, BT-AB: avoid, (neutral for O.)</t>
  </si>
  <si>
    <t>PINEAPPLE 1/ fruit / homeopathic formula for allergy (ALR) ~good food, BTO: neutral but juice is beneficial  BTA: beneficial, BTB: beneficial, BT-AB: beneficial.</t>
  </si>
  <si>
    <t>PLAICE 1/homeopathic formula for allergy (ALR) ~</t>
  </si>
  <si>
    <t>PLUM 1/ fruit / homeopathic formula for allergy (ALR) ~good food, BTO: beneficial,  BTA: beneficial, BTB: beneficial, BT-AB: beneficial for all.</t>
  </si>
  <si>
    <t>PORK 1/meat/ homeopathic formula for allergy (ALR) ~BTO: avoid, BTA: avoid, BTB: avoid, BT-AB: avoid for all.</t>
  </si>
  <si>
    <t>POTATO 2/homeopathic formula for allergy (ALR) ~ BTO: avoid, BTA: avoid,neutral for other b. types</t>
  </si>
  <si>
    <t>PRAWN 1/ crustacean / seafood / homeopathic formula for allergy (ALR) ~</t>
  </si>
  <si>
    <t>QUINOA RAPESEED OIL 1/homeopathic formula for allergy (ALR) ~</t>
  </si>
  <si>
    <t>RASPBERRY / berry fruit / high in anti-oxidants, anti- aging, homeopathic formula for allergy (ALR) ~neutral for all b. types, good food.</t>
  </si>
  <si>
    <t>RHUBARB 1/homeopathic formula for allergy (ALR) ~ do ind. reaction if needed because BTO: avoid, BTA: avoid, BTB: avoid, BT-AB: avoid for all</t>
  </si>
  <si>
    <t>RICE 3/ grain / homeopathic formula for allergy (ALR) ~ BTO: neutral/beneficial, BTB: beneficial, BT-AB: beneficial (neutral for A.) good food.</t>
  </si>
  <si>
    <t>RYE 1/ grain / homeopathic formula for allergy (ALR) ~ BTO: occasional, BTA: beneficial, BTB: beneficial, BT-AB: beneficial.</t>
  </si>
  <si>
    <t>SAFFLOWER 1/ oil / homeopathic formula for allergy (ALR) ~ BTO: avoid,BTA: avoid, BTB: avoid, BT-AB: avoid, do ind. reaction: stims menstrual discharge, feminine</t>
  </si>
  <si>
    <t>SALMON 1/ fish seafood / high in EFA's, homeopathic formula for allergy (ALR) ~BTO: beneficial, BTA: beneficial, neutral for other b. types, good food.</t>
  </si>
  <si>
    <t>SESAME 1/ seed / homeopathic formula for allergy (ALR) ~ BTB: avoid, BT-AB: avoid, neutral for other b. types.</t>
  </si>
  <si>
    <t>SHEEP'S MILK 1 /  homeopathic formula for allergy (ALR) ~</t>
  </si>
  <si>
    <t>SOYA 1/ bean / homeopathic formula for allergy (ALR) ~ BTO: occasional, BTA: beneficial, BTB: beneficial, BT-AB: beneficial</t>
  </si>
  <si>
    <t>SPICE MIX 2/homeopathic formula for allergy (ALR) ~</t>
  </si>
  <si>
    <t>SPINACH 2/ vegetable / homeopathic formula for allergy (ALR) ~ rich in oxalates so use sparingly if there are kidney issues, BTO: beneficial, BTA: beneficial, neutral for other b. types, good food.</t>
  </si>
  <si>
    <t>STRAWBERRY 1/ berry fruit / homeopathic formula for allergy (ALR) ~ BTO: avoid, neutral for other b. types.</t>
  </si>
  <si>
    <t>ALBUMIN 3/homeopathic formula for allergy (ALR) ~</t>
  </si>
  <si>
    <t>ALMOND 1/ nut fruit / homeopathic formula for allergy (ALR) ~BTO: beneficial/neutral, neutral for other b. types, good food.</t>
  </si>
  <si>
    <t>APPLE 3/ fruit / homeopathic formula for allergy (ALR) ~neutral for all b.types, good food.</t>
  </si>
  <si>
    <t>APRICOT 1/ fruit / homeopathic formula for allergy (ALR) ~ BTA: beneficial</t>
  </si>
  <si>
    <t>ASPARAGUS 1/ vegetable / homeopathic formula for allergy (ALR) ~neutral for all b. types, good food.</t>
  </si>
  <si>
    <t>AUBERGINE 1/ eggplant/ nightshade / vegetable homeopathic formula for allergy (ALR) ~BTO: avoid, BTA: avoid, BTB: beneficial, BT-AB: beneficial</t>
  </si>
  <si>
    <t>AVOCADO/ "vegetable-fruit" / homeopathic formula for allergy (ALR)~BTO: avoid, BTB: avoid, BT-AB: avoid, neutral for type A.</t>
  </si>
  <si>
    <t>BANANA 3/ fruit / homeopathic formula for allergy (ALR)~BTO: neutral/beneficial, BTA: avoid, BTB: avoid, BT-AB: avoid.</t>
  </si>
  <si>
    <t>BARLEY 3/ grain / homeopathic formula for allergy (ALR)~BTO: occasional, neutral for other b. types.</t>
  </si>
  <si>
    <t>BEAN-KIDNEY 1/homeopathic formula for allergy (ALR)~BTO: avoid, BTA: avoid, BTB: avoid, BT-AB: avoid for all.</t>
  </si>
  <si>
    <t>BEAN MIX 3/homeopathic formula for allergy (ALR)~ see individual beans. Do individual reactions always.</t>
  </si>
  <si>
    <t>BEAN-RUNNER 3/homeopathic formula for allergy (ALR)~BTO: occasional, BTA: beneficial, neutral for other b. types.</t>
  </si>
  <si>
    <t>BEAN SPROUT 1/homeopathic formula for allergy (ALR)~</t>
  </si>
  <si>
    <t>BEEF 2/ meat / homeopathic formula for allergy (ALR)~BTO: beneficial, BTA: avoid, BTB: avoid, BT-AB: avoid.</t>
  </si>
  <si>
    <t>BEET SUGAR 1/homeopathic formula for allergy (ALR)~</t>
  </si>
  <si>
    <t>BLACKCURRANT 1/ fruit / homeopathic formula for allergy (ALR)~ neutral for all b. types, good food.</t>
  </si>
  <si>
    <t>BRAZIL NUT 1/ nut / homeopathic formula for allergy (ALR)~BTO: avoid, BTA: avoid, neutral for other blood types,</t>
  </si>
  <si>
    <t>CABBAGE MIX 2/ cruiciferous vegetable/ homeopathic formula for allergy (ALR)~BTO: avoid, BTA: avoid but juice is okay, BTB: neutral but juice is beneficial, BT-AB: neutral but juice is beneficial.</t>
  </si>
  <si>
    <t>CANE SUGAR CARROT 2/homeopathic formula for allergy (ALR)~</t>
  </si>
  <si>
    <t>CASEIN 2/homeopathic formula for allergy (ALR)~BTO: avoid, BTA: avoid, found in mild, dairy, autism/autistic children should avoid and eat casein-free diets.</t>
  </si>
  <si>
    <t>CASHEW NUT 1/homeopathic formula for allergy (ALR)~BTO: avoid, BTA: avoid, neutral for other b. types.</t>
  </si>
  <si>
    <t>CELERY / herb / homeopathic formula for allergy (ALR)~ BTA: beneficial</t>
  </si>
  <si>
    <t>CHEDDAR CHEESE 1/ dairy / lactose / homeopathic formula for allergy (ALR)~BTO: avoid, BTA: avoid, neutral for other b. types</t>
  </si>
  <si>
    <t>CHICKEN 2/ poultry meat / homeopathic formula for allergy (ALR)~BTA: occasional, BTB: avoid, BT-AB: avoid (neutral for O.)</t>
  </si>
  <si>
    <t>CHICKPEA 1/ homeopathic formula for allergy (ALR)~ BTA: avoid, BTB: avoid, BT-AB: avoid, (neutral for O.)</t>
  </si>
  <si>
    <t>CHILLI 1/chile/ spice /  homeopathic formula for allergy (ALR)~</t>
  </si>
  <si>
    <t>CHOCOLATE 1/homeopathic formula for allergy (ALR)~( neutral for all b. types)</t>
  </si>
  <si>
    <t>COCONUT 1/ fruit / homeopathic formula for allergy (ALR)~ c.milk is good for building blood volume,but for ongoing basis: BTO: avoid, BTA: avoid, BTB: avoid, BT-AB: avoid for all</t>
  </si>
  <si>
    <t>COD 2/ fish seafood / homeopathic formula for allergy (ALR)~ BTO: beneficial, BTA: beneficial, BTB: beneficial, BT-AB: beneficial for all.</t>
  </si>
  <si>
    <t>COFFEE 2/homeopathic formula for allergy (ALR)~BTO: avoid, BTA: beneficial, BTB: beneficial, BT-AB: beneficial</t>
  </si>
  <si>
    <t>CORN 1/ grain / homeopathic formula for allergy (ALR)~BTO: avoid, BTB: avoid, BT-AB: avoid</t>
  </si>
  <si>
    <t>COURGETTE 1/homeopathic formula for allergy (ALR)~</t>
  </si>
  <si>
    <t>COW'S MILK 3/ diary / lactose / homeopathic formula for allergy (ALR)~ BTO: avoid, BTA: occasional, BTB: avoid whole milk, BT-AB: avoid whole milk.</t>
  </si>
  <si>
    <t>CUCUMBER 3/ "vegetable-fruit" / homeopathic formula for allergy (ALR)~neutral for all, good food, kidney and skin tonic.</t>
  </si>
  <si>
    <t>CURRY POWDER 1/ spice / homeopathic formula for allergy (ALR)~ BTO: beneficial, BTB: beneficial, BT-AB: beneficial</t>
  </si>
  <si>
    <t>DATE 1/ dried fruit / homeopathic formula for allergy (ALR)~ neutral for all b. types</t>
  </si>
  <si>
    <t>DUCK 1/ poultry meat / homeopathic formula for allergy (ALR)~BTA: avoid, BTB: avoid, BT-AB: avoid (neutral for b. type O.)</t>
  </si>
  <si>
    <t>EGG WHITE 1/ dairy / homeopathic formula for allergy (ALR)~  BT-AB: beneficial, neutral for other b. types.</t>
  </si>
  <si>
    <t>EGG YOLK 2/ dairy / homeopathic formula for allergy (ALR)~BT-AB: beneficial, neutral for other b. types.</t>
  </si>
  <si>
    <t>GARLIC 3/homeopathic formula for allergy (ALR)~ BTO: beneficial, BTA: beneficial, BTB: beneficial, BT-AB: beneficial for all, good food.</t>
  </si>
  <si>
    <t>GELATINE 1/homeopathic formula for allergy (ALR)~ BTA: avoid, BTB: avoid, BT-AB: avoid (neutral for type O.)</t>
  </si>
  <si>
    <t>GOAT'S MILK 2/homeopathic formula for allergy (ALR)~ BTO: avoid, BTB: beneficial, BT-AB: beneficial.(neutral for A.)</t>
  </si>
  <si>
    <t>R/W GRAPE 3/ fruit / homeopathic formula for allergy (ALR)~ BTB: beneficial, BT-AB: beneficial, neutral for other b. types.</t>
  </si>
  <si>
    <t>GRAPEFRUIT 1/ fruit / homeopathic formula for allergy (ALR)~BTA: beneficial, BTB: beneficial, BT-AB: beneficial (neutral for O.)</t>
  </si>
  <si>
    <t>HADDOCK 1/ fish seafood / homeopathic formula for allergy (ALR)~ BTA: avoid, BTB: avoid, BT-AB: avoid (neutral for O.)</t>
  </si>
  <si>
    <t>HAZELNUT 1/homeopathic formula for allergy (ALR)~</t>
  </si>
  <si>
    <t>HERRING 1/ fish  seafood / homeopathic formula for allergy (ALR)~ BTO: beneficial but avoid pickled herring, BTA: avoid, BTB: BT-AB: neutral but avoid pickled herring.</t>
  </si>
  <si>
    <t>HONEY 1/homeopathic formula for allergy (ALR)~ neutral for all b. types.</t>
  </si>
  <si>
    <t>ALLERDRAIN TM S-1/assists sinus congestion from allergies/ homeopatic formula allergy~ allergy remedy</t>
  </si>
  <si>
    <t>ALLER-TOTAL TM S-2/homeopatic formula allergy/~ allergy remedy</t>
  </si>
  <si>
    <t>DAIRY-EGGS S-7/homeopatic formula allergy (ALR)~BTO: occasional, BTA: occasional, neutral for other b. types.</t>
  </si>
  <si>
    <t>GRAINS S-11/homeopatic formula allergy (ALR)~</t>
  </si>
  <si>
    <t>AIRBORNE S-12/for inhalent allergies/homeopathic formula allergy/ allergy remedy~</t>
  </si>
  <si>
    <t>POISON IVY/OAK S-13/homeopatic formula allergy/(ALR)~</t>
  </si>
  <si>
    <t>ANIMAL DANDER S-14/homeopatic formula allergy/ (ALR)~</t>
  </si>
  <si>
    <t>YEAST/CAN TM S-15/homeopatic formula allergy/APEX ENERGETICS  ^ ~allergy remedy</t>
  </si>
  <si>
    <t>YEAST/SGR TM S-15/homeopatic formula allergy/APEX ENERGETICS ^ ~allergy remedy</t>
  </si>
  <si>
    <t>TOBACCO S-18/smokers/addiction/ nightshade / homeopathic formula for allergy ~allergy remedy</t>
  </si>
  <si>
    <t>ADDITIVES S-19/APEX ENERGETICS~ (ALR) allergy remedy</t>
  </si>
  <si>
    <t>ALLERMET S-22/APEX ENERGETICS~ allergy remedy</t>
  </si>
  <si>
    <t>BRONCHI R-16/APEX ENERGETICS~ lung</t>
  </si>
  <si>
    <t>BLADDER R-17/APEX ENERGETICS~</t>
  </si>
  <si>
    <t>OVAGEN TM R-18/APEX ENERGETICS~feminine</t>
  </si>
  <si>
    <t>UTEROGEN TM R-19/APEX ENERGETICS~feminine</t>
  </si>
  <si>
    <t>TESTOGEN TM R-20/APEX ENERGETICS~masculine, feminine</t>
  </si>
  <si>
    <t>PROSTOGEN TM R-21/APEX ENERGETICS~masculine</t>
  </si>
  <si>
    <t>MESENCHYME R-22/APEX ENERGETICS~ hgdc</t>
  </si>
  <si>
    <t>INTESTINAL MUCOSA R-23/APEX ENERGETICS~</t>
  </si>
  <si>
    <t>CYTEX TM R-24/APEX ENERGETICS~</t>
  </si>
  <si>
    <t>EYE R-27/APEX ENERGETICS~</t>
  </si>
  <si>
    <t>GH-STIM TM R-28/APEX ENERGETICS~</t>
  </si>
  <si>
    <t>GH-PROMAX TM R-29/APEX ENERGETICS~</t>
  </si>
  <si>
    <t>HEMOTHIN RM R-30/APEX ENERGETICS~</t>
  </si>
  <si>
    <t>LIVER R-1/APEX ENERGETICS~</t>
  </si>
  <si>
    <t>BIBLE R-2/APEX ENERGETICS~</t>
  </si>
  <si>
    <t>PANCREAS R-3/APEX ENERGETICS~</t>
  </si>
  <si>
    <t>KINDEY R-4/APEX ENERGETICS~</t>
  </si>
  <si>
    <t>L. INTESTINE R-5/APEX ENERGETICS~</t>
  </si>
  <si>
    <t>THYROID R-6/APEX ENERGETICS~</t>
  </si>
  <si>
    <t>PITUITARY R-7/APEX ENERGETICS~</t>
  </si>
  <si>
    <t>LYMPH R-8/APEX ENERGETICS~</t>
  </si>
  <si>
    <t>SPLEEN R-9/APEX ENERGETICS~</t>
  </si>
  <si>
    <t>LUNG R-10/APEX ENERGETICS~</t>
  </si>
  <si>
    <t>NEUTROVIR R-11/APEX ENERGETICS~</t>
  </si>
  <si>
    <t>NEUTROCAN R-12/APEX ENERGETICS~</t>
  </si>
  <si>
    <t>ADRENAKL R-13/APEX ENERGETICS~</t>
  </si>
  <si>
    <t>STOMACH R-14/APEX ENERGETICS~</t>
  </si>
  <si>
    <t>S. INTESTINE R-15/APEX ENERGETICS~</t>
  </si>
  <si>
    <t>RENA-ZYME TM Z-31/APEX ENERGETICS~</t>
  </si>
  <si>
    <t>HEPATIC-ZYME TM Z-32/APEX ENERGETICS~</t>
  </si>
  <si>
    <t>HI ELECTRO-ZYME TM Z-33/APEX ENERGETICS~</t>
  </si>
  <si>
    <t>LO ELECTRO-ZYME TM Z-34/APEX ENERGETICS~</t>
  </si>
  <si>
    <t>SUPERCOQ10-ZYME TM Z-35/APEX ENERGETICS~</t>
  </si>
  <si>
    <t>NITRA-ZYME TM Z-36/APEX ENERGETICS~</t>
  </si>
  <si>
    <t>GLUCAMINO-ZYME TM Z-37/APEX ENERGETICS~</t>
  </si>
  <si>
    <t>KETOAMINO-ZYME TM Z-38/APEX ENERGETICS~</t>
  </si>
  <si>
    <t>CIRCU-ZYME TM Z-39/APEX ENERGETICS~</t>
  </si>
  <si>
    <t>VASCUHERBS TM Z-40/APEX ENERGETICS~</t>
  </si>
  <si>
    <t>CHOLEST-ZYME TM Z-41/APEX ENERGETICS~cholesterol</t>
  </si>
  <si>
    <t>CHOLESTHERBS TM Z-42/APEX ENERGETICS~</t>
  </si>
  <si>
    <t>OSTEMEND TM Z-43/APEX ENERGETICS~</t>
  </si>
  <si>
    <t>CELLESTIM TM L-2/APEX ENERGETICS~</t>
  </si>
  <si>
    <t>CELLEMAX TM L-4/APEX ENERGETICS~</t>
  </si>
  <si>
    <t>CATABO-MET TM G-2/APEX ENERGETICS~</t>
  </si>
  <si>
    <t>TEST-MET TM G-3/APEX ENERGETICS~</t>
  </si>
  <si>
    <t>OXI-MET TM G-5/APEX ENERGETICS~</t>
  </si>
  <si>
    <t>ENZY-MET TM G-6/APEX ENERGETICS~</t>
  </si>
  <si>
    <t>NERV-MET TM G-7/APEX ENERGETICS~</t>
  </si>
  <si>
    <t>CARDI-MET TM G-9/APEX ENERGETICS~</t>
  </si>
  <si>
    <t>CEREBRAL-MET TM G-10APEX ENERGETICS~hgdie</t>
  </si>
  <si>
    <t>PINEAL-MET TM G-11/APEX ENERGETICS~</t>
  </si>
  <si>
    <t>ATP-MET TM G-12/APEX ENERGETICS ~</t>
  </si>
  <si>
    <t>PGE 1-MET TM G-13/APEX ENERGETICS ~</t>
  </si>
  <si>
    <t>PARASYMP-MET TM G-14/APEX ENERGETICS ~</t>
  </si>
  <si>
    <t>VAX-MET TM G-17/APEX ENERGETICS ~</t>
  </si>
  <si>
    <t>CLEARVITE TM K-21/APEX ENERGETICS ~</t>
  </si>
  <si>
    <t>OXICELL K-22//APEX ENERGETICS~oxygen</t>
  </si>
  <si>
    <t>SUPER OXICELL TM K-23// APEX ENERGETICS~oxygen</t>
  </si>
  <si>
    <t>HIST HERB AMINE 1:  Histamine blocker formula no.1/Monastery of Herbs ~ allergy remedy</t>
  </si>
  <si>
    <t>HIST HERB AMINE 2:  Histamine blocker formula no. 2/Monastery of Herbs ~ allergy remedy</t>
  </si>
  <si>
    <t>HIST HERB AMINE 3:  Histamine blocker formula no. 3/Monastery of Herbs ~ allergy remedy</t>
  </si>
  <si>
    <t>ANTI ALL 1:  Anti-Respiratory Allergy formula no. 1, for inhalant allergies  /Monastery of Herbs~allergy remedy</t>
  </si>
  <si>
    <t>ANTI ALL 2:  Anti-Respiratory Allergy formula no. 2, for inhalant allergies ~ allergy remedy</t>
  </si>
  <si>
    <t>EVE#S FLASH BUSTER:  for menopause support and hot flashes/Monastery of Herbs~feminine</t>
  </si>
  <si>
    <t>CRAMP BARD:  support for menstrual cramps/Monastery of Herbs~feminine</t>
  </si>
  <si>
    <t>PROGEST F1:  natural progesterone substitute formula no. 1/Monastery of Herbs~feminine</t>
  </si>
  <si>
    <t>PROGEST F2:  natural progesterone substitute formula no. 2/Monastery of Herbs~feminine</t>
  </si>
  <si>
    <t>SUPER ESTRO:  natural estrogen substitute/Monastery of Herbs~feminine</t>
  </si>
  <si>
    <t>HERBA FEM KLEANZ:  cleans uterine lining/ sexual system/Monastery of Herbs~feminine</t>
  </si>
  <si>
    <t>HERBA FEM TONE:  builds and balances female hormones/Monastery of Herbs~feminine</t>
  </si>
  <si>
    <t>E.R.O.S. Tincture:  fertility support/ sexual system / Monastery of Herbs~feminine, masculine</t>
  </si>
  <si>
    <t>BLEND 50/50 : for enhancing sexual energy/Monastery of Herbs~feminine, masculine, hgdre</t>
  </si>
  <si>
    <t>GONADO MONE:  for male hormone correction/ Monastery of Herbs~masculine</t>
  </si>
  <si>
    <t>GONADO TONE:  for male hormone correction and sperm count support/ semen / sexual system / Monastery of Herbs~masculine, fertility</t>
  </si>
  <si>
    <t>BLEND SVA:  Seminal Vesicle Apparatus support/ semen production / prostate issues / sex / Monastery of Herbs~masculine, fertility</t>
  </si>
  <si>
    <t>GONADO CHI STIM:  supports general stimulation of male sexual hormones/Monastery of Herbs~masculine, fertility</t>
  </si>
  <si>
    <t>PREGNANCY TEA:  supports healthy pregnancy/Monastery of Herbs~feminine, fertility</t>
  </si>
  <si>
    <t>NUTRA PREG 1:  strengthens endometrium/Monastery of Herbs~feminine, pregnancy</t>
  </si>
  <si>
    <t>NUTRA PREG 2:  supplies minerals to fetus's blood/Monastery of Herbs~  hgd1, feminine, pregnancy</t>
  </si>
  <si>
    <t>HERBA QUAD:  supports and increases sex drive, both male and female/Monastery of Herbs~  hgdre feminine, masculine,</t>
  </si>
  <si>
    <t>S.W.I.X TINCTURE:  supports and increases sex drive, both male and female/Monastery of Herbs~  hgdre feminine, masculine,</t>
  </si>
  <si>
    <t>HERBAL HNYMN:  supports male and female sexual intensity/Monastery of Herbs~ hgdre, feminine, masculine,</t>
  </si>
  <si>
    <t>BLEND U:  uterus/cervix/gonads,  male/female sexual system support/Monastery of Herbs~  hgdre, feminine, masculine,</t>
  </si>
  <si>
    <t>PROSTA CHI: formula for prostate support/Monastery of Herbs~masculine</t>
  </si>
  <si>
    <t>HERBA TATE:  formula for prostate support/Monastery of Herbs~masculine</t>
  </si>
  <si>
    <t>HERBA TATE D:  formula for prostate support/Monastery of Herbs~masculine</t>
  </si>
  <si>
    <t>HERBA TATE I:  prostate infection fighter/Monastery of Herbs~masculine</t>
  </si>
  <si>
    <t>HERBA TATE V:  prostate virus fighter/Monastery of Herbs#~masculine</t>
  </si>
  <si>
    <t>ADRENO DETOX TINCTURE:  detoxifies adrenals/Monastery of Herbs~</t>
  </si>
  <si>
    <t>BLOOD DETOX:  detoxifies blood/Monastery of Herbs~</t>
  </si>
  <si>
    <t>BONE DETOX:  detoxifies bone/Monastery of Herbs~</t>
  </si>
  <si>
    <t>CELL DETOX 1 (set):  supports cellular detoxification/Monastery of Herbs~</t>
  </si>
  <si>
    <t>CELL DETOX 2 (set):  supports cellular detoxification/Monastery of Herbs~</t>
  </si>
  <si>
    <t>CHEM DETOX:  supports detoxification of chemicals/Monastery of Herbs~</t>
  </si>
  <si>
    <t>C.N.S DETOX TINCT:  supports detoxification of the central nervous system/Monastery of Herbs~</t>
  </si>
  <si>
    <t>ALUMINUM DETOX (set):  supports detoxification of aluminum/ metals / Monastery of Herbs~metals</t>
  </si>
  <si>
    <t>D.N.A. DETOX (set):  supports detoxification of the DNA/Monastery of Herbs~</t>
  </si>
  <si>
    <t>IMMUNO DETOX (set):  supports detoxification of the immune system/Monastery of Herbs~</t>
  </si>
  <si>
    <t>NEURO DETOX (set):  supports detoxification of the neurological system/Monastery of Herbs~</t>
  </si>
  <si>
    <t>SPINAL CORD DETOX (set):  supports detoxification of the spinal cord/Monastery of Herbs~</t>
  </si>
  <si>
    <t>SMOKE OUT:  supports detoxification of cigarettes/tobacco/chemicals/ smoking / addiction Monastery of Herbs~</t>
  </si>
  <si>
    <t>ORGANO DETOX 1:  supports detoxification of pesticides/Monastery of Herbs~  insecticides can mimic estrogens and affect weight, mood.</t>
  </si>
  <si>
    <t>ORGANO DETOX 2:  supports detoxification of chlorofluorocarbons (cfc's) /Monastery of Herbs~</t>
  </si>
  <si>
    <t>HERB OXY:  supports cancer detox (hoxsey formula) /Monastery of Herbs~onco</t>
  </si>
  <si>
    <t>PATO TOX 1:  removes congestion and toxins in general / detox/Monastery of Herbs~</t>
  </si>
  <si>
    <t>PATO TOX 2:  removes congestion and toxins in general/ detox / Monastery of Herbs~</t>
  </si>
  <si>
    <t>RENA DETOX:  kidney cleanse formula/Monastery of Herbs~</t>
  </si>
  <si>
    <t>HEAVY METALS DETOX (set): supports detox of nickel, lead, cadmium, and mercury / metals / Monastery of Herbs~onco</t>
  </si>
  <si>
    <t>RADIO DETOX TINCTURE:  supports radiation detox /Monastery of Herbs~onco</t>
  </si>
  <si>
    <t>HERBA VIT)/intestinal b vitamins /Monastery of Herbs~</t>
  </si>
  <si>
    <t>HERBA B-PLEX)/vitamin b complex/Monastery of Herbs~</t>
  </si>
  <si>
    <t>BALANCE MIN PH(T)/minerals for ph balance/Monastery of Herbs~</t>
  </si>
  <si>
    <t>HERB ILCA/multi mineral formula/Monastery of Herbs~</t>
  </si>
  <si>
    <t>HERBA VITA C/vitamin complex/Monastery of Herbs~</t>
  </si>
  <si>
    <t>HERBA VITA COMPLEX/ Vitamin Blend/Monastery of Herbs~</t>
  </si>
  <si>
    <t>BLEND C/ bioflavonoids/Monastery of Herbs~</t>
  </si>
  <si>
    <t>IMMUNE CHI STIM/ balances Immune System Energy /Monastery of Herbs</t>
  </si>
  <si>
    <t>ANTIBODY CHI STIM/ balances Antibody Energy/ immune / Monastery of Herbs~</t>
  </si>
  <si>
    <t>BACTO BODY GUARD/ Anti-microbial for colds, flu, sore throat, etc. /Monastery of Herbs@~</t>
  </si>
  <si>
    <t>VIRU TOX/ Virus Blaster/Monastery of Herbs#~</t>
  </si>
  <si>
    <t>TC STIM/ T-cell stimulation for boosting immune/Monastery of Herbs~</t>
  </si>
  <si>
    <t>THW 9 (SET) supports the Will to Live/Monastery of Herbs~  hgdc, thanatos</t>
  </si>
  <si>
    <t>Z-OT 4P9/ immune stimulation, HIV support/Monastery of Herbs#~aids</t>
  </si>
  <si>
    <t>BF TEMP. RE/Monastery of Herbs</t>
  </si>
  <si>
    <t>BF TEMP. RE/Monastery of Herbs~</t>
  </si>
  <si>
    <t>BF BLOOD COMPONENTS//Monastery of Herbs</t>
  </si>
  <si>
    <t>BF BLOOD COMPONENTS//Monastery of Herbs~</t>
  </si>
  <si>
    <t>BF SENS/ sensory awareness /Monastery of Herbs~</t>
  </si>
  <si>
    <t>EVE'S CARDIO A:  tissue support for circulation/Monastery of Herbs~feminine</t>
  </si>
  <si>
    <t>CARDIO REG (T):  tissue support for circulation/Monastery of Herbs~</t>
  </si>
  <si>
    <t>BLEND H 1/ heart support / circulation / Monastery of Herbs~</t>
  </si>
  <si>
    <t>BLEND H 2/ general blood support/Monastery of Herbs~</t>
  </si>
  <si>
    <t>BLEND HBP 1/ for high blood pressure/ circulation / Monastery of Herbs~</t>
  </si>
  <si>
    <t>BLEND HBP 2/ for high blood pressure/ circulation / Monastery of Herbs~</t>
  </si>
  <si>
    <t>POLY V/ spleen and red blood count support/Monastery of Herbs~</t>
  </si>
  <si>
    <t>HERBA ARTERIO/ for blocked arteries/Monastery of Herbs~</t>
  </si>
  <si>
    <t>BLEND HCLSS/stimulates under active stomach acid/ hcl / Monastery of Herbs~hcl, digestion.</t>
  </si>
  <si>
    <t>BLEND HCLSC/balances overactive stomach acid/ hcl / Monastery of Herbs~hcl, digestion.</t>
  </si>
  <si>
    <t>BLEND U 1/ulcer support/Monastery of Herbs~</t>
  </si>
  <si>
    <t>BLEND U 2/ulcer support/Monastery of Herbs~</t>
  </si>
  <si>
    <t>STOMA ENER CHI/Stomach energy stimulation/Monastery of Herbs~digestion.</t>
  </si>
  <si>
    <t>STOMA U: / Monastery of Herbs~stomach, ulcer, digestion</t>
  </si>
  <si>
    <t>STOMA V: /Monastery of Herbs~stomach, digestion</t>
  </si>
  <si>
    <t>JB UFO:  bleeding ulcer support/Monastery of Herbs~</t>
  </si>
  <si>
    <t>PATIC 1:  cleaning and strengthening the liver and gall bladder formula 1/Monastery of Herbs~</t>
  </si>
  <si>
    <t>PATIC 2:  cleaning and strengthening the liver and gall bladder formula 2/Monastery of Herbs~</t>
  </si>
  <si>
    <t>PATIC 3: cleaning and strengthening the liver and gall bladder formula 3/Monastery of Herbs~</t>
  </si>
  <si>
    <t>PATIC 4:  cleaning and strengthening the liver and gall bladder formula 4/Monastery of Herbs~</t>
  </si>
  <si>
    <t>PATO V:  Clears portal system congestion (veins of liver) /Monastery of Herbs~</t>
  </si>
  <si>
    <t>PATO CHI:  Portal system support (veins of liver) /Monastery of Herbs~</t>
  </si>
  <si>
    <t>PATIC FE:  iron formula for the liver/Monastery of Herbs~</t>
  </si>
  <si>
    <t>HERBA GBS:  stimulates release of gallstones/Monastery of Herbs~</t>
  </si>
  <si>
    <t>HERBA GBV: /Monastery of Herbs</t>
  </si>
  <si>
    <t>HERBA GBV: gall bladder support /Monastery of Herbs~</t>
  </si>
  <si>
    <t>PATO CONGEST TINC:  relieves congestion in portal system (veins of liver) /Monastery of Herbs~</t>
  </si>
  <si>
    <t>PATO TOX 1:  relieves portal system (veins of liver) congestion and toxicity formula 1 /Monastery of Herbs~</t>
  </si>
  <si>
    <t>PATO TOX 2:  relieves portal system (veins of liver) congestion and toxicity formula 2  /Monastery of Herbs~</t>
  </si>
  <si>
    <t>HERBA RHOID 1:  relieves hemorrhoids, formula 1/Monastery of Herbs~</t>
  </si>
  <si>
    <t>HERBA RHOID 2:  relieves hemorrhoids, formula 2/Monastery of Herbs~</t>
  </si>
  <si>
    <t>ADDER 1  bladder support formula/Monastery of Herbs~</t>
  </si>
  <si>
    <t>ADDER 2:  cystitis support formula/Monastery of Herbs~feminine</t>
  </si>
  <si>
    <t>LIVER F:  formula to support fungus removal from the liver/Monastery of Herbs~</t>
  </si>
  <si>
    <t>HERBA ASE:  supports pancreatic digestion/Monastery of Herbs~</t>
  </si>
  <si>
    <t>HERBA NUCTEO PAN V:  supports protein digestion/ pancreatic function / Monastery of Herbs~</t>
  </si>
  <si>
    <t>HERBA PAN:  supports pancreas function/Monastery of Herbs~</t>
  </si>
  <si>
    <t>HERBA PAN CHI:  supports metabolic pancreas function/Monastery of Herbs~</t>
  </si>
  <si>
    <t>PAN D-2:  hypoglycemia support/Monastery of Herbs~blood sugar support</t>
  </si>
  <si>
    <t>PAN D V:   protein digestion/ pancreatic function / Monastery of Herbs~</t>
  </si>
  <si>
    <t>BLEND JVD:  juvenile diabetes support for type 1 diabetes/Monastery of Herbs~</t>
  </si>
  <si>
    <t>HERB OLON:  colon support/Monastery of Herbs~digestion</t>
  </si>
  <si>
    <t>HERB OLITIS:  support for colitis/Monastery of Herbs~digestion</t>
  </si>
  <si>
    <t>HERB TINE LV;  large intestine support/Monastery of Herbs~digestion</t>
  </si>
  <si>
    <t>ICVC:  constipation/for a excessively closed ileocecal valve/Monastery of Herbs~digestion,</t>
  </si>
  <si>
    <t>ICVO:  diarrhea/for an excessively open ileocecal valve/Monastery of Herbs~digestion,</t>
  </si>
  <si>
    <t>TINE SV:  small intestine support/Monastery of Herbs~digestion</t>
  </si>
  <si>
    <t>ZYME S:  enzymes for  stomach support/Monastery of Herbs~digestion</t>
  </si>
  <si>
    <t>ZIME SI 1:  enzymes for small intestine support, formula 1/Monastery of Herbs~digestion</t>
  </si>
  <si>
    <t>ZIME SI 2:  enzymes for small intestine support, formula 2/Monastery of Herbs~digestion</t>
  </si>
  <si>
    <t>ZYME SIS 1:  stomach and small intestine support/Monastery of Herbs~digestion</t>
  </si>
  <si>
    <t>ZYME SIS 2:  digestive support/Monastery of Herbs~</t>
  </si>
  <si>
    <t>D EAZE:  for easing diarrhea/Monastery of Herbs~</t>
  </si>
  <si>
    <t>INTESTO INTEGRITY:  intestinal healing/Monastery of Herbs~</t>
  </si>
  <si>
    <t>HERBA KLEANZ:  intestinal cleanse formula/Monastery of Herbs~</t>
  </si>
  <si>
    <t>KLEANZ E:  gentle intestinal cleanse formula/Monastery of Herbs~</t>
  </si>
  <si>
    <t>KLEANZ PURGE:  heavy duty intestinal cleanse formula/Monastery of Herbs~</t>
  </si>
  <si>
    <t>KLEANZ U:  cleanse for ulcers/Monastery of Herbs~</t>
  </si>
  <si>
    <t>BLADDER TEA:  support for kidneys/Monastery of Herbs~</t>
  </si>
  <si>
    <t>HERB ADDER: for bladder support/Monastery of Herbs~</t>
  </si>
  <si>
    <t>HERB ILICA 1:  calcium/hair and nails formula/Monastery of Herbs~</t>
  </si>
  <si>
    <t>HERBA R:  kidney/renal support/Monastery of Herbs~</t>
  </si>
  <si>
    <t>BLEND RI:  kidney infection support/Monastery of Herbs~</t>
  </si>
  <si>
    <t>RENO REG TINCTURE /kidney regulation support/Monastery of Herbs~</t>
  </si>
  <si>
    <t>HERBA REN V/ kidney support/Monastery of Herbs~</t>
  </si>
  <si>
    <t>RENO CHI STIM/  balances kidney energy/Monastery of Herbs~</t>
  </si>
  <si>
    <t>ADIPOSE 1/  fat blocker and weight loss/Monastery of Herbs ~</t>
  </si>
  <si>
    <t>ADIPOSE 2:  cellulite blocker and weight loss/Monastery of Herbs ~feminine, masculine if estrogen imbalance.</t>
  </si>
  <si>
    <t>VHERBA CELLU-LOSS:  support for releasing cellulite/ weight / Monastery of Herbs ~</t>
  </si>
  <si>
    <t>EVE#S WEIGHT LOSS/ weight loss formula for women/Monastery of Herbs ~feminine</t>
  </si>
  <si>
    <t>RETEND W/ support for release of water retention/ weight / Monastery of Herbs ~feminine, masculine, liver weight.</t>
  </si>
  <si>
    <t>FAT MET STIM/metabolism stimulation/Monastery of Herbs ~weight</t>
  </si>
  <si>
    <t>EBV/formula for Epstein Barr virus/ chronic fatigue / Monastery of Herbs #~onco</t>
  </si>
  <si>
    <t>IMN//formula for Infectious Mononucleosis virus/ chronic fatigue / Monastery of Herbs #~</t>
  </si>
  <si>
    <t>CMV/formula for Cytomegalovirus /Monastery of Herbs #~</t>
  </si>
  <si>
    <t>PERI-NV/formula for Peripheral Nerve Virus/Monastery of Herbs #~</t>
  </si>
  <si>
    <t>CNS/ formula for Central Nervous System Virus /Monastery of Herbs #~</t>
  </si>
  <si>
    <t>PID/ formula for Pelvic Inflammatory Disease Virus/Monastery of Herbs #~</t>
  </si>
  <si>
    <t>TQH/formula for Thyroid Virus Type A /Monastery of Herbs #~</t>
  </si>
  <si>
    <t>QMGO/ formula for Thyroid Virus Type B /Monastery of Herbs #~</t>
  </si>
  <si>
    <t>WEST NILE VIRUS/formula for West Nile Virus/Monastery of Herbs #~</t>
  </si>
  <si>
    <t>COXIE 1/ formula for Coxsackie Virus 1 /Monastery of Herbs #~</t>
  </si>
  <si>
    <t>COXIE 2/formula for Coxsackie Virus 2 /Monastery of Herbs #~</t>
  </si>
  <si>
    <t>COXIE 3/formula for Coxsackie Virus 3 /Monastery of Herbs #~</t>
  </si>
  <si>
    <t>COXIE 4/ formula for Coxsackie Virus 4/ Monastery of Herbs #~</t>
  </si>
  <si>
    <t>COXIE 5/formula for Coxsackie Virus 5/Monastery of Herbs #~</t>
  </si>
  <si>
    <t>COXIE 7/formula for Coxsackie Virus 7/Monastery of Herbs #~</t>
  </si>
  <si>
    <t>POLO / formula for Polio Virus /Monastery of Herbs #~</t>
  </si>
  <si>
    <t>INTEST (INTESTINAL)/ formula for Intestinal Virus/Monastery of Herbs #~</t>
  </si>
  <si>
    <t>LIVER 1/ formula for Hepatitis A Virus  /Monastery of Herbs #~</t>
  </si>
  <si>
    <t>LIVER 2/ formula for Hepatitis B Virus /Monastery of Herbs #~</t>
  </si>
  <si>
    <t>LIVER 3/ formula for Hepatitis C Virus/ Monastery of Herbs #~</t>
  </si>
  <si>
    <t>LIVER 4/ formula for Hepatitis D Virus/ Monastery of Herbs #~</t>
  </si>
  <si>
    <t>HEPAT 1/ formula no. 1 for Liver Virus /Monastery of Herbs #~</t>
  </si>
  <si>
    <t>HEPAT 2/ formula no. 2 for Liver Virus / Monastery of Herbs #~</t>
  </si>
  <si>
    <t>HEPAT 3/ formula no. 3 for Liver Virus/Monastery of Herbs #~</t>
  </si>
  <si>
    <t>HEPAT 4/ formula no. 4 for Liver Virus/Monastery of Herbs #~</t>
  </si>
  <si>
    <t>HEPAT 5/ formula no. 5 for Liver Virus/Monastery of Herbs #~</t>
  </si>
  <si>
    <t>HPVF 6/ formula for HV-6 Herpes Virus/Chronic Fatigue/Monastery of Herbs #~onco</t>
  </si>
  <si>
    <t>HPVS 1/ formula for Herpes Simplex Virus no. 1/ Monastery of Herbs #~</t>
  </si>
  <si>
    <t>HPVS 2/ formula for Genital Herpes Simplex Virus no. 2/Monastery of Herbs #~</t>
  </si>
  <si>
    <t>HPVS 4/ formula for Chicken Pox Virus /Monastery of Herbs #~</t>
  </si>
  <si>
    <t>HPVS 5/ formula for unclassified Herpes Virus/Monastery of Herbs #~</t>
  </si>
  <si>
    <t>HPVS 6 /formula for unclassified Herpes Virus/Monastery of Herbs #~</t>
  </si>
  <si>
    <t>HPVX 2 /formula for unclassified Herpes Virus/Monastery of Herbs #~</t>
  </si>
  <si>
    <t>HPVX 4/ formula for unclassified Herpes Virus/Monastery of Herbs #~</t>
  </si>
  <si>
    <t>HPVZ 4/ formula for Herpes Zoster/Shingles/ Virus/Monastery of Herbs#~</t>
  </si>
  <si>
    <t>W-COMMON/formula for Common Wart Virus/Monastery of Herbs#~</t>
  </si>
  <si>
    <t>W-PLANTAR/formula for Plantar#s Wart virus/Monastery of Herbs</t>
  </si>
  <si>
    <t>W-PLANTAR/formula for Plantar's Wart virus/Monastery of Herbs#~</t>
  </si>
  <si>
    <t>W-PAPILOMA/ formula for Human Papiloma Virus/HPV/Monastery of Herbs#~onco</t>
  </si>
  <si>
    <t>AURO IMM 1/ formula for Auto Immunity/Monastery of Herbs~</t>
  </si>
  <si>
    <t>LYMPH IMM 1/formula for Lymphatic Immunity/Monastery of Herbs~</t>
  </si>
  <si>
    <t>INTEST IMM /formula for Intestinal Immunity/Monastery of Herbs~</t>
  </si>
  <si>
    <t>DNA IMM/formula for strengthening DNA Immunity/Monastery of Herbs~</t>
  </si>
  <si>
    <t>AURO IMM 2/formula no. 2 for Auto Immune Issues /Monastery of Herbs~</t>
  </si>
  <si>
    <t>OG-CAN/ formula for balancing Onco Genes /cancer genes / /Monastery of Herbs~</t>
  </si>
  <si>
    <t>OG-HEPX/formula for balancing Onco Genes /liver cancer gene marker / Monastery of Herbs~</t>
  </si>
  <si>
    <t>OG-1 / formula for balancing Onco Genes / Injury / cancer genes / Monastery of Herbs~</t>
  </si>
  <si>
    <t>OG-K /formula for balancing Onco Genes for chemicals / cancer genes / Monastery of Herbs~</t>
  </si>
  <si>
    <t>OG-L / formula for balancing Onco Genes non-specific / cancer genes / Monastery of Herbs~</t>
  </si>
  <si>
    <t>OG-P/formula for balancing Onco Genes non-specific / cancer genes / Monastery of Herbs~</t>
  </si>
  <si>
    <t>OG-S/formula for balancing Onco Genes non-specific / cancer genes / Monastery of Herbs~</t>
  </si>
  <si>
    <t>OG-SMX/formula for balancing Onco Genes non-specific / cancer genes / Monastery of Herbs~</t>
  </si>
  <si>
    <t>OG-T/ formula for balancing Onco Genes non-specific / cancer genens / Monastery of Herbs~</t>
  </si>
  <si>
    <t>OG-U/ formula for balancing Onco Genes non-specific / cancer genes / Monastery of Herbs~</t>
  </si>
  <si>
    <t>OG-V/ formula for balancing Onco Genes non-specific / cancer genes / Monastery of Herbs~</t>
  </si>
  <si>
    <t>OG-W formula for balancing Onco Genes non-specific / cancer genes / Monastery of Herbs~</t>
  </si>
  <si>
    <t>OG-X/ formula for balancing Onco Genes related to Emotions/ affecting cancer genes / Monastery of Herbs`</t>
  </si>
  <si>
    <t>OG-XKS/ formula for balancing Onco Genes relating to Emotions / affecting cancer genes / Monastery of Herbs~</t>
  </si>
  <si>
    <t>OG-Y/ formula for balancing Onco Genes related to Emotions / affecting cancer genes / Monastery of Herbs~hgdre</t>
  </si>
  <si>
    <t>OG-Z/ formula for balancing Onco Genes related to Emotions/ affecting cancer genes / Monastery of Herbs~</t>
  </si>
  <si>
    <t>SHUL 1/ formula for dealing with Mental Emotional Blocks: blocked desire, stuck at the beginning of anything/ Monastery of Herbs~  hgdp, hgd3 hgdc</t>
  </si>
  <si>
    <t>SHUL 2/ formula for dealing with Mental Emotional Blocks: over worried, stuck halfway/Monastery of Herbs~  hgdp, hgd4, hgdc</t>
  </si>
  <si>
    <t>SHUL 3/formula for dealing with Mental Emotional Blocks:  blocked,  overburdened, mental procrastination, stuck near the end of anything#/Monastery of Herbs~  hgdp, rtc, hgdc</t>
  </si>
  <si>
    <t>NP-NERUO/formula for lack of concentration/those who make only partial progress/Monastery of Herbs~  hgdp, hgdie, hgd4, rtc, hgdc</t>
  </si>
  <si>
    <t>NP-GLANDO/formula for Assimilation Harmony/Monastery of Herbs~     hgdc</t>
  </si>
  <si>
    <t>NP-PNEUMO/formula for Grief/Lung /Monastery of Herbs ~       hgdbs1</t>
  </si>
  <si>
    <t>NP-HEPATO/formula for Past Resentment/Liver /Monastery of Herbs ~  hgdc</t>
  </si>
  <si>
    <t>NP-SPLEENO/formula for Fear of the Future/Monastery of Herbs~    hgd5 hgdc</t>
  </si>
  <si>
    <t>NP-RENO/formula for a #Sexual Decision to Make#/Monastery of Herbs</t>
  </si>
  <si>
    <t>NP-RENO/formula for a Sexual Decision to Make#/Monastery of Herbs~       hgd5</t>
  </si>
  <si>
    <t>NP-INTESTO/formula for a Lack of Self Esteem/Monastery of Herbs~      hgdc</t>
  </si>
  <si>
    <t>P-AL/parasite/formula for Ascarias Lumbercoides /Monastery of Herbs*~</t>
  </si>
  <si>
    <t>P-BC 1 /parasite/formula for Balantidium Coli /Monastery of Herbs*~</t>
  </si>
  <si>
    <t>P-BC 2 /parasite/formula for Balantidium Coli /Monastery of Herbs*~</t>
  </si>
  <si>
    <t>P-BC 3/parasite/ formula for Balantidium Coli /Monastery of Herbs*~</t>
  </si>
  <si>
    <t>P-BCH 1/parasite/ formula for Blastocystis Hominis/Monastery of Herbs*~</t>
  </si>
  <si>
    <t>P-BCH 2/ parasite/ formula for Blastocystis Hominis /Monastery of Herbs*~</t>
  </si>
  <si>
    <t>P-CM/parasite/ formula for Cryptosporidium /Monastery of Herbs*~</t>
  </si>
  <si>
    <t>P-CMM/parasite/formula for Chilomastic Mezinelli / Monastery of Herbs*~</t>
  </si>
  <si>
    <t>P-CS /parasite/formula for Clonorchis Sinesis / Monastery of Herbs*~</t>
  </si>
  <si>
    <t>P-CT/parasite/ formula for Brain/Cryptosporidium /Monastery of Herbs*~</t>
  </si>
  <si>
    <t>P-DL/parasite/ formula for Fish/ Tapeworm /Monastery of Herbs*~</t>
  </si>
  <si>
    <t>P-DTW/parasite/ formula for Dwarf Tapeworm /Monastery of Herbs*~</t>
  </si>
  <si>
    <t>P-EH/parasite/ formula for Entamoeba Histolytica / Monastery of Herbs*~</t>
  </si>
  <si>
    <t>P-EV 1/parasite/ formula for Enterobius Vermicularis / Monastery of Herbs*~</t>
  </si>
  <si>
    <t>P-EV 2/ parasite/ formula for Enterobius Vermicularis / Monastery of Herbs*~</t>
  </si>
  <si>
    <t>P-FW/parasite/ formula for Filaria Worm /Monastery of Herbs*~</t>
  </si>
  <si>
    <t>P-GL/ formula for Giardia Lamvlia /Monastery of Herbs~</t>
  </si>
  <si>
    <t>Thalamus sarcode, multiple functions, plays part in sleep and wakefulness, insomnia, motor systems, damage from stroke can produce painful anaesthesia, mood swings,  hgdie brain~</t>
  </si>
  <si>
    <t>Cingulate gyrus sarcode, part of limbic system of  brain, emotion formation and processing, learning, memory, hgdie ~</t>
  </si>
  <si>
    <t>Hippocampus sarcode,  part of limbic system affecting emotion, spatial navigation, episodic or autobiographical memory, w/ temporal lobe: declaritive memory, Alzheimer's+ enephalitis damage,~ hgdie ~</t>
  </si>
  <si>
    <t>Corpus callosum sarcode  connects left and right cerebral hemispheres of brain~ hgdie</t>
  </si>
  <si>
    <t>Pons sarcode   brain stem, contains many cranial nerve nuclei, see Hamer/ Brain Scan panel,  ~onco, hgd 1,2 hgdie ~</t>
  </si>
  <si>
    <t>Pineal gland sarcode, secretes melatonin for sleep circadian rhythms, pea sized gland in center of brain, crown 7th chakra, psychic vision, telepathy, fluoride can inhibit function~ hgdie, hgdse</t>
  </si>
  <si>
    <t>Basal ganglia sarcode  lower brain  important center for trust  hgd1,2 hgdie ~</t>
  </si>
  <si>
    <t>Caudate nucleus sarcode  lower brain  important center for trust  hgd1,2  hgdie~</t>
  </si>
  <si>
    <t>Follicule Stimulating Hormone Releasing Factor, fertility, feminine, produced in hypothalamus to stim. pituitary to secrete Follicle Stimulating Hormone ~</t>
  </si>
  <si>
    <t>Norepinephrine, released as hormone by adrenal glands into blood, also a neurotransmitter, affects attention, fight or flight, increases heart rate, triggers release of glucose, ADD/ADHD, depression ~</t>
  </si>
  <si>
    <t>Vagina sarcode ~feminine</t>
  </si>
  <si>
    <t>Vulva sarcode ~ feminine</t>
  </si>
  <si>
    <t>Perimenopause disease } see premenopause disease, ~feminine</t>
  </si>
  <si>
    <t>Cervicitis disease }~feminine</t>
  </si>
  <si>
    <t>Cancer of the cervix disease }~onco, feminine</t>
  </si>
  <si>
    <t>Ovarian cancer disease } ~onco, feminine</t>
  </si>
  <si>
    <t>Uterine (endometrial) cancer disease } ~ onco, feminine</t>
  </si>
  <si>
    <t>Uterine fibroids disease }  ~feminine</t>
  </si>
  <si>
    <t>Vulvodynia (pain) disease } ~feminine</t>
  </si>
  <si>
    <t>Uterine prolapse disease } ~feminine</t>
  </si>
  <si>
    <t>Cystocele disease } ~ fallen bladder, droops into vagina, unwanted urine leakage during coughing, sneezing, laughing, caused by strain such as childbirth, heavy lifiging, etc.  feminine</t>
  </si>
  <si>
    <t>Rectocele disease }~ wall supporting rectum in female is stretched and bulges into vagina, difficulty passing stool, constipation, painful intercourse, rectal pain+ bleeding, low back pain, feminine</t>
  </si>
  <si>
    <t>Lichen Sclerosus - problem of vulva, vagina, female genitals sarcode~feminine</t>
  </si>
  <si>
    <t>Menorrhagia (heavy, irregular, menstrual bleeding) sarcode ~feminine</t>
  </si>
  <si>
    <t>Penis sarcode  , masculine, hgdbs3 ~</t>
  </si>
  <si>
    <t>Scalp sarcode</t>
  </si>
  <si>
    <t>Hair sarcode</t>
  </si>
  <si>
    <t>Skin (separate) sarcode~</t>
  </si>
  <si>
    <t>Mucus membrane (separate) sarcode</t>
  </si>
  <si>
    <t>Duodenum sarcode, 1st and shortest part of small intestine (s.i.) connecting stomach to jejunum, resp. for breakdown of food in s.i., contains mucous secreting Brunner's Glands, digestion ~</t>
  </si>
  <si>
    <t>Jejunum sarcode, central part of small intestine (s.i.), longest villi in s.i. for absorption, digestion ~</t>
  </si>
  <si>
    <t>Ileum sarcode, final section of small intestine, B12 and bile salts absorption, villi, adsorption (attachment) of enzyme molecules, esp. protease and carbohydrase, protein and carbohydrate digestion ~</t>
  </si>
  <si>
    <t>Appendix sarcode, rich in infection fighting lymphoid cells, immune system ~</t>
  </si>
  <si>
    <t>Tumor necrosis factor - auto immune inflammation marker~onco</t>
  </si>
  <si>
    <t>Interleukin 6 - auto immune inflammation marker~</t>
  </si>
  <si>
    <t>Interleukin 4 - auto immune inflammation marker~</t>
  </si>
  <si>
    <t>Premenopause disease }  perimenopause, female, decreased estrogen and progesterone production, hormonal fluctuations, before menstruation completely stops.  ~</t>
  </si>
  <si>
    <t>Estradiol hormone, sex hormone, main estrogen in humans, labelled female but also present in males, also affects fertility, bone structure, weight ~  hgd4  hgdbs3</t>
  </si>
  <si>
    <t>Estrone hormone, estrogenic hormone secreted by ovary, 1 of 3 estrogens, converts to estrone sulfate as an "estrone" as a pool to convert into estradiol ~ hgd4  hgdbs3</t>
  </si>
  <si>
    <t>Estriol hormone,  one of 3 estrogens, also "oestriol", made by placenta during pregancy, fertility, feminine, hgd4  hgdbs3 ~</t>
  </si>
  <si>
    <t>P HW 1  Hookworm  Formula 1 /Monastery of Herbs *~</t>
  </si>
  <si>
    <t>P HW 2  Hookworm Formula 2 /Monastery of Herbs *~</t>
  </si>
  <si>
    <t>P IF  Instestinal Fluke Formula  /Monastery of Herbs *~</t>
  </si>
  <si>
    <t>P ISB  Isospora Belli Parasite Formula / Monastery of Herbs*~</t>
  </si>
  <si>
    <t>P LF 1  Liver Fluke Formula  1 /Monastery of Herbs *~</t>
  </si>
  <si>
    <t>P LF 2  Liver Fluke formula 2 /Monastery of Herbs *~</t>
  </si>
  <si>
    <t>P LUF 1  Lung Fluke Formula /Monastery of Herbs *~</t>
  </si>
  <si>
    <t>P LUF 2  Lung Fluke Formula 2 /Monastery of Herbs *~</t>
  </si>
  <si>
    <t>P LSA  Leishmanias Parasite Formula /Monastery of Herbs *~</t>
  </si>
  <si>
    <t>P NC  Neospora Canium Parasite Formula /Monastery of Herbs *~</t>
  </si>
  <si>
    <t>P PC  Pneumocystis Carinii Parasite Formula /Monastery of Herbs *~</t>
  </si>
  <si>
    <t>P SJ   Schistosomiasis Parasite Formula /Monastery of Herbs *~</t>
  </si>
  <si>
    <t>P SS 1  Strongyloides Stercoralis Parasite Formula 1 /Monastery of Herbs *~</t>
  </si>
  <si>
    <t>P SS 2  Strongyloides Stercoralis Parasite Formula 2 / Monastery of Herbs *~</t>
  </si>
  <si>
    <t>P SX   Non Specific STD Sexually Transmitted Disease Formula /Monastery of Herbs *~</t>
  </si>
  <si>
    <t>P TG  Toxoplasmosis Parasite Formula /Monastery of Herbs *~</t>
  </si>
  <si>
    <t>P TS  Trichinosis Parasite Formula /Monastery of Herbs *~</t>
  </si>
  <si>
    <t>P TT 1  Trichuris Trichiura Parasite Formula 1 /Monastery of Herbs *~</t>
  </si>
  <si>
    <t>P TT 2  Trichuris Trichiura Parasite Formula 2 /Monastery of Herbs *~</t>
  </si>
  <si>
    <t>P TT 3  Trichuris Trichiura Parasite Formula 3 /Monastery of Herbs *~</t>
  </si>
  <si>
    <t>P TV  Trichomonas Parasite Formula /Monastery of Herbs *~</t>
  </si>
  <si>
    <t>P TW 1  Tapeworm Parasite Formula 1 /Monastery of Herbs *~</t>
  </si>
  <si>
    <t>P TW 2  Tapeworm Parasite Formula 2 /Monastery of Herbs *~</t>
  </si>
  <si>
    <t>P TW 3  Tapeworm Parasite Formula 3 /Monastery of Herbs *~</t>
  </si>
  <si>
    <t>P VAC  Vacation Herbal Blend /Monastery of Herbs * for parasites and worms~</t>
  </si>
  <si>
    <t>B ANTHRO Anthrax Bacteria Blend /Monastery of Herbs @~</t>
  </si>
  <si>
    <t>B CITRO  	Citrobacter Bacteria Formula / Monastery of Herbs @~</t>
  </si>
  <si>
    <t>B CLYMD  Chlamydia Bacteria Formula Formula / Monastery of Herbs @~</t>
  </si>
  <si>
    <t>B CORYNO  Corynebacterium Diphtheriae Bacteria Formula / Monastery of Herbs @~</t>
  </si>
  <si>
    <t>B DIPLO PNEU  Ciphtheriae Bacteria Formula / Monastery of Herbs @~</t>
  </si>
  <si>
    <t>B Hpy  H-Pylori  Bacteria Formula / Monastery of Herbs @~</t>
  </si>
  <si>
    <t>B INFLU  Haemohilus  Bacteria Formula / Monastery of Herbs @~</t>
  </si>
  <si>
    <t>B LGV  Lymphogranuloma Venereum Bacteria Formula / Monastery of Herbs @~onco</t>
  </si>
  <si>
    <t>B TU  Mycobacterium Tuberculosis Bacteria Formula / Monastery of Herbs @~</t>
  </si>
  <si>
    <t>B ATYP  Atypical Tuberculosis Bacteria Formula / Monastery of Herbs @~</t>
  </si>
  <si>
    <t>B NEISO  Neisseria Bacteria Formula / Monastery of Herbs @~</t>
  </si>
  <si>
    <t>B NGX  Neisseria Gonorrhea Bacteria  Formula / Monastery of Herbs @~</t>
  </si>
  <si>
    <t>B ORNI  Ornithosis Bacteria Formula / Monastery of Herbs @~</t>
  </si>
  <si>
    <t>B PPLO  Pleuro Pneumonia-Like Bacteria Formula / Monastery of Herbs @~</t>
  </si>
  <si>
    <t>B PROTO  Proteus Bacteria Formula / Monastery of Herbs @~</t>
  </si>
  <si>
    <t>B PSEUDO  Pseudomonas Bacteria Formula / Monastery of Herbs @~</t>
  </si>
  <si>
    <t>B SALM  Salmonella Bacteria Formula / Monastery of Herbs @~</t>
  </si>
  <si>
    <t>B SHIG  Shigella Bacteria Formula / Monastery of Herbs @~</t>
  </si>
  <si>
    <t>B STPH  Staphylococcus Bacteria Formula / Monastery of Herbs @~</t>
  </si>
  <si>
    <t>B STRP  Streptococcus Bacteria Formula / Monastery of Herbs @~</t>
  </si>
  <si>
    <t>B SERTO  Serrato Bacteria Formula / Monastery of Herbs @~</t>
  </si>
  <si>
    <t>B VC  Vibro-Cholera Bacteria Formula / Monastery of Herbs @~</t>
  </si>
  <si>
    <t>B YX  Plague Bacteria Formula / Monastery of Herbs @~</t>
  </si>
  <si>
    <t>MP D  Mycoplasma Bacteria Formula / Monastery of Herbs @~</t>
  </si>
  <si>
    <t>MP I  Mycoplasma Bacteria Formula / Monastery of Herbs @~</t>
  </si>
  <si>
    <t>MP GW  Mycoplasma Bacteria formula for Gulf War Syndrome / Formula / Monastery of Herbs @~</t>
  </si>
  <si>
    <t>MP O  Mycoplasma Bacteria associated with Old Injuries / Formula / Monastery of Herbs @~</t>
  </si>
  <si>
    <t>MP S  Mycoplasma Bacteria Formula / Monastery of Herbs @~</t>
  </si>
  <si>
    <t>MP T   Mycoplasma Bacteria Formula / Monastery of Herbs @~</t>
  </si>
  <si>
    <t>MP X  Mycoplasma Bacteria Formula / Monastery of Herbs @~</t>
  </si>
  <si>
    <t>MP Y  Mycoplasma Bacteria Formula / Monastery of Herbs @~</t>
  </si>
  <si>
    <t>MP Z  Mycoplasma Bacteria Formula / Monastery of Herbs @~</t>
  </si>
  <si>
    <t>RXSI  Babesiosis and/or Rocky Mountain Spotted Fever, Borelia, Mycoplasma Formula / Monastery of Herbs @~</t>
  </si>
  <si>
    <t>SPIRO L  	East Coast Lyme Formula / Monastery of Herbs @~</t>
  </si>
  <si>
    <t>SPIRO LEPTO  Spiro Lepto Formula / Monastery of Herbs @~</t>
  </si>
  <si>
    <t>SPIRO P  West Coast Lyme Formula / Monastery of Herbs @~</t>
  </si>
  <si>
    <t>SPIRO T  Syphillis Formula / Monastery of Herbs @~</t>
  </si>
  <si>
    <t>SPIRO X  Bi-Coastal Lyme Formula / Monastery of Herbs @~</t>
  </si>
  <si>
    <t>F ACTINO  Actinomycosis Fungus Formula / Monastery of Herbs ^~</t>
  </si>
  <si>
    <t>F ALBA  Candida Albicans Fungus Formula / Monastery of Herbs ^~</t>
  </si>
  <si>
    <t>F ASP  Aspergillis Fumigatis Fungus Formula / Monastery of Herbs ^~</t>
  </si>
  <si>
    <t>F BD  Blastomycosis Fungus Formula / Monastery of Herbs ^~</t>
  </si>
  <si>
    <t>F CI 1  Coccidioides Immitis, Valley Fever, Fungus Formula 1 / Monastery of Herbs ^~</t>
  </si>
  <si>
    <t>F CI 2  Coccidioides Immitis, Valley Fever, Fungus Formula 2 / Monastery of Herbs ^~</t>
  </si>
  <si>
    <t>F CN  Cryptococcus Neoformis, Torulosis, Fungus Formula / Monastery of Herbs ^~</t>
  </si>
  <si>
    <t>F CT  Cladosporium Trichoides, Black Degeneration of the Brain, Fungus Formula / Monastery of Herbs</t>
  </si>
  <si>
    <t>F GEO 1  Geotrichum Candidum, Fungus Formula 1 / Monastery of Herbs ^~</t>
  </si>
  <si>
    <t>F GEO 2  Geotrichum Candidum, Fungus Formula 2 / Monastery of Herbs ^~</t>
  </si>
  <si>
    <t>F HP  Histoplasmosis, Fungus Formula / Monastery of Herbs ^~</t>
  </si>
  <si>
    <t>F HS  Fungus Formula / Monastery of Herbs ^~</t>
  </si>
  <si>
    <t>F MIX  Formula for Unclassified Skin Fungus / Monastery of Herbs ^~</t>
  </si>
  <si>
    <t>F SXMH  Formula for Unclassified Skin Fungus / Monastery of Herbs ^~</t>
  </si>
  <si>
    <t>F SS  Sportichum Shanchi Skin Fungus Formula / Monastery of Herbs ^~</t>
  </si>
  <si>
    <t>F SZ  Unclassified Fungus Formula / Monastery of Herbs ^~</t>
  </si>
  <si>
    <t>F THSH  Thrush Mouth Fungus Formula / Monastery of Herbs ^~</t>
  </si>
  <si>
    <t>Ceph Ener Chi:  Hormonal Balance Support  / Endocrine Tissue Support Formula/ Monastery of Herbs~</t>
  </si>
  <si>
    <t>Ceph Herba Lon:  Hypothalamus + Thalamus Support / endocrine tissue support formula / Monastery of Herbs~</t>
  </si>
  <si>
    <t>Cortin C:  Adrenal Cortex Support / hormones / endocrine tissue support formula / Monastery of Herbs~</t>
  </si>
  <si>
    <t>Cortin E:  General Hormonal Balance Support / endocrine tissue support formula/ Monastery of Herbs~</t>
  </si>
  <si>
    <t>Cortin F:  Females Hormonal Balance Support  / endocrine tissue support formula/ Monastery of Herbs~feminine</t>
  </si>
  <si>
    <t>Crotin M:  Males Hormonal Balance  / endocrine tissue support formula/ Monastery of Herbs~masculine</t>
  </si>
  <si>
    <t>Cortin S:  Sex Drive Support for Both Sexes   / endocrine tissue support formula / Monastery of Herbs~masculine, feminine,</t>
  </si>
  <si>
    <t>Endocrine Bal:  Balances Endocrine System in General  Endocrine Tissue Support Formula / Monastery of Herbs~</t>
  </si>
  <si>
    <t>Cortin PM:  Post Menopausal Support  / endoctrine tissue support formula / Monastery of Herbs~feminine</t>
  </si>
  <si>
    <t>Power HGH:  Growth Hormonal Tincture  / endocrine tissue support formula / Monastery of Herbs~aging</t>
  </si>
  <si>
    <t>Adreno:  Adrenal Support Tincture / endocrine tissue support formula/ hormones / Monastery of Herbs~stress</t>
  </si>
  <si>
    <t>Herb Enal:  Renal System Support (kidney + adrenal)  / endocrine tissue support formula/ hormones/ Monastery of Herbs~</t>
  </si>
  <si>
    <t>Enal Chi:  Balances Energy of Kidney Jing / Formula / tissue support formula/ Monastery of Herbs~</t>
  </si>
  <si>
    <t>Pineal G:  Tincture for Pineal Tissue Support  / endoctrine system support formula / Monastery of Herbs~</t>
  </si>
  <si>
    <t>Pitui Chi:  Balances Chi of Pituitary/ Support   / endoctrine system support formula / Monastery of Herbs~</t>
  </si>
  <si>
    <t>Pitui M:  Pituitary Medulla Tissue Support Tincture  / endoctrine system support formula / Monastery of Herbs~</t>
  </si>
  <si>
    <t>Pitui L:  Pituitary Cortex Tissue Support Tincture / endocrine system support formula / Monastery of Herbs~</t>
  </si>
  <si>
    <t>Para Thyro:  Parathyroid Tissue Support  / endocrine tissue support formula / Monastery of Herbs~</t>
  </si>
  <si>
    <t>Para Thyro Chi:  Parathyroid Chi Support / endocrine tissue support formula/ Monastery of Herbs~</t>
  </si>
  <si>
    <t>SB Chi:  Parathyroid Tissue Support  / endocrine tissue support formula / Monastery of Herbs~</t>
  </si>
  <si>
    <t>Chi Tien 1:  Parathyroid Tissue Support  / endocrine tissue support formula / Monastery of Herbs~</t>
  </si>
  <si>
    <t>Chi Tien 2:  Parathyroid Tissue Support  / endocrine tissue support formula / Monastery of Herbs~</t>
  </si>
  <si>
    <t>TL 1:  Thymus Lymph Tissue Support   endocrine system support formula / Monastery of Herbs~</t>
  </si>
  <si>
    <t>TL 2:  Thymus Lymph Tissue Support Formula / endocrine system support formula/ Monastery of Herbs~</t>
  </si>
  <si>
    <t>Thyro Chi:  Balances Chi Energy of Thyroid / Endocrine Tissue Support Formula  / Monastery of Herbs~weight</t>
  </si>
  <si>
    <t>Thyro JW:  Thyroid Tissue Support Formula  / endocrine system support formula / Monastery of Herbs~weight</t>
  </si>
  <si>
    <t>Thyro Mone:  Thyroid  T3 T4 Support / Endocrine Tissue Support Formula  / Monastery of Herbs~weight</t>
  </si>
  <si>
    <t>Thyro R:  Thyroid Tincture Tissue Support  / Endocrine System Support Formula / Monastery of Herbs~weight</t>
  </si>
  <si>
    <t>Organo I:  Set of Tissue Support Formulas  / Endocrine System Support Formula / Monastery of Herbs~</t>
  </si>
  <si>
    <t>Thymo Chi:  Thymus Chi Balance/ Endocrine Tissue Support Formula/ hormones / Monastery of Herbs~</t>
  </si>
  <si>
    <t>IMP 1:  Nerve Cell Virus affecting the Skin:  Tissue Support Formula / Monastery of Herbs~</t>
  </si>
  <si>
    <t>IMP 2:  Nerve Cell Virus affecting the Skin:  Tissue Support Formula / Monastery of Herbs~</t>
  </si>
  <si>
    <t>Derma Herb:  Skin Enhancement Herbal Formula:  Tissue Support Formula / Monastery of Herbs~</t>
  </si>
  <si>
    <t>TL1:  Lymphatic Tissue Support Formula / Monastery of Herbs~</t>
  </si>
  <si>
    <t>TL 2:  Lymphatic Tissue Support Formula / Monastery of Herbs~</t>
  </si>
  <si>
    <t>LY Detox 1:  Lymphatic Detox / Tissue Support Formula / Monastery of Herbs~</t>
  </si>
  <si>
    <t>LY Detox 2:  Lymphatic Detox / Tissue Support Formula / Monastery of Herbs~</t>
  </si>
  <si>
    <t>Lumi Lymph:  Set for Lymph Detox / Tissue Support Formula / Monastery of Herbs~</t>
  </si>
  <si>
    <t>LY Stim:  Lymphatic System Stimulation / Tissue Support Formula / Monastery of Herbs~</t>
  </si>
  <si>
    <t>LY Chi:  Balances Chi of Lymphatic System / Tissue Support Formula / Monastery of Herbs~</t>
  </si>
  <si>
    <t>LY Rej:  Lymphatic Rejuvenation Stimulation / Tissue Support Formula / Monastery of Herbs~</t>
  </si>
  <si>
    <t>Bone Heal:  Healing herbs for Bone / Tissue Support Formula / Monastery of Herbs~</t>
  </si>
  <si>
    <t>Liga Plex:  Connective Tissue / Tissue Support Formula / Monastery of Herbs~</t>
  </si>
  <si>
    <t>M Nutrient 1:  Muscle Cramps / Tissue Support Formula / Monastery of Herbs~</t>
  </si>
  <si>
    <t>M Nutrient 2:  Muscle Cramps / Tissue Support Formula / Monastery of Herbs~</t>
  </si>
  <si>
    <t>Herba AR 1:  Arthritis / Tissue Support Formula / Monastery of Herbs~</t>
  </si>
  <si>
    <t>Herba AR 2:  Arthritis / Tissue Support Formula / Monastery of Herbs~</t>
  </si>
  <si>
    <t>Herba AR 3:  Arthritis / Tissue Support Formula / Monastery of Herbs~</t>
  </si>
  <si>
    <t>Brain Rej:  Rejuvenation Set for the Brain / Nervous System Tissue Support Formula / Monastery of Herbs~hgdie</t>
  </si>
  <si>
    <t>Herba CC Chi:  Stimulates Chi to the Corpus Collosum / Brain / Nervous System Tissue Support Formula / Monastery of Herbs~hgdie</t>
  </si>
  <si>
    <t>Neuro Herb:  Brain Support / Nervous System Tissue Support Formula / Monastery of Herbs~hgdie</t>
  </si>
  <si>
    <t>Neuro Balance:  Jet Lag / Brain / Nervous System Tissue Support Formula / Monastery of Herbs~</t>
  </si>
  <si>
    <t>Herb Ons:  Pons Tissue Support / Brain / Nervous System Tissue Support Formula / Monastery of Herbs~onco, hgdc</t>
  </si>
  <si>
    <t>Herb Ons Chi:  Stimulates Chi to the Pons / Brain / Nervous System Tissue Support Formula / Monastery of Herbs~onco, hgd1, hgd2</t>
  </si>
  <si>
    <t>Reticula AF:  Set supporting the Reticular Formation / Lower Brain / Nervous System Tissue Support Formula / Monastery of Herbs~hgdso hgd1 hgd2</t>
  </si>
  <si>
    <t>Para Neuro:  Nervous System Support / Tissue Support Formula / Monastery of Herbs~</t>
  </si>
  <si>
    <t>Flexa Spine:  Spinal Cord Support / Brain / Spine / Nervous System Tissue Support Formula / Monastery of Herbs~</t>
  </si>
  <si>
    <t>Ridian:  Meridian Balance and Flow Support for the Nervous System / Tissue Support Formula / Monastery of Herbs~</t>
  </si>
  <si>
    <t>Herb Aim 1:  Supports All Sleep Cycles / insomnia / Nervous System Tissue Support Formula / Monastery of Herbs~</t>
  </si>
  <si>
    <t>Herb Aim 2:  Supports All Sleep Cycles / insomnia / Nervous System Tissue Support Formula / Monastery of Herbs~</t>
  </si>
  <si>
    <t>Herb Aim 3:  Supports All Sleep Cycles / insomnia / Nervous System Tissue Support Formula / Monastery of Herbs~</t>
  </si>
  <si>
    <t>Occu Herb :  Eye Nutrients / Respiratory Tissue Support Formulas / Monastery of Herbs~ eye.</t>
  </si>
  <si>
    <t>Herb Ear:  Hearing Issues /  Respiratory  Tissue Support Formulas / Monastery of Herbs~ear.</t>
  </si>
  <si>
    <t>Herb Inus 1:  Tonsils and Adenoids / Respiratory Tissue Support Formulas /immune/ Monastery of Herbs~</t>
  </si>
  <si>
    <t>Herb Inus 2:  Tonsils and Adenoids / Respiratory Tissue Support Formulas / immune/Monastery of Herbs~</t>
  </si>
  <si>
    <t>Herb Pneu 1:  Chest Congestion / Respiratory Tissue Support Formulas /lung/ Monastery of Herbs~</t>
  </si>
  <si>
    <t>Herb Pneu 2:  Chest Congestion / Respiratory Tissue Support Formulas /lung/ Monastery of Herbs~</t>
  </si>
  <si>
    <t>Herb Pneu 3:  Chest Congestion / Respiratory Tissue Support Formulas / lung/Monastery of Herbs~</t>
  </si>
  <si>
    <t>Bronchio Herb:  Bronchioles Support / Respiratory Tissue Support Formulas / lung/ Monastery of Herbs~</t>
  </si>
  <si>
    <t>Padma 28 - padma AG Switzerland heart, circulation, Tibetian Herbs for Energy + Health</t>
  </si>
  <si>
    <t>Basil youngliving.com/431711 Anti(bacterial, infect, inflam, spasmodic, viral), decong, antisept (stom/int), uplifting</t>
  </si>
  <si>
    <t>Bergamot youngliving.com/431711 Analgesic, anti (bacterial-strep/staph,  inflam, parasitic, septic, spasmod) uplifting  phototoxic</t>
  </si>
  <si>
    <t>Cedar, Western Red youngliving.com/431711 Anti-bacterial and antiseptic; hair, skin, warts, psoriasis</t>
  </si>
  <si>
    <t>Cedarwood youngliving.com/431711 Anti(fungal, infectious, septic-urinary/pulmonary) astringent, sedative oxygenating</t>
  </si>
  <si>
    <t>Chamomile, Roman youngliving.com/431711 Anti(infectious, inflam, parasitic, spasmodic) calming, relaxing  children, elderly, pets</t>
  </si>
  <si>
    <t>Cinnamon Bark youngliving.com/431711 astringent, stimulant, purifier, sexual stimulant, warming, and most anti#s anti-diabetic</t>
  </si>
  <si>
    <t>Cistus youngliving.com/431711 Anti(microbial, septic) astringent, diuretic, expectorant, tonic anti hemmoragic</t>
  </si>
  <si>
    <t>Clary Sage youngliving.com/431711 Anti(convulsive, fungal, septic, spasmod) astringent, nervetonic, sedative hormone balanc</t>
  </si>
  <si>
    <t>Clove youngliving.com/431711 Analgesic, Anti(bact, fung, infect, inflam, parasitic, septic, tumoral, viral) disinfect antioxidant</t>
  </si>
  <si>
    <t>Coriander youngliving.com/431711 Analgesic, Anti(bacterial, fungal, oxidant, rheumatic, spasmodic) stimulant</t>
  </si>
  <si>
    <t>Cypress youngliving.com/431711 Anti(microb, septic) mucolytic, astring, deodor, prostrate decong, circulation enhanc</t>
  </si>
  <si>
    <t>Dill youngliving.com/431711 Anti(spasmodic, bacterial, expectorant, stimulant antidiabetic</t>
  </si>
  <si>
    <t>Elemi youngliving.com/431711 Anti(catarrhal, depressant, infectious, septic) expectorant, sedative</t>
  </si>
  <si>
    <t>Eucalyptus, globulus youngliving.com/431711 Analgesic, Anti(bact, catarrhal, etc) diuretic, expector, insect rep, stim</t>
  </si>
  <si>
    <t>Eucalyptus Citriodora youngliving.com/431711 Expectorant, Deodorant, insecticidal, Anti(rheumatic, septic, etc)</t>
  </si>
  <si>
    <t>Eucalyptus Dives youngliving.com/431711 Anti-bacterial</t>
  </si>
  <si>
    <t>Eucalyptus Polybractea youngliving.com/431711 Anti(bacter, infect, inflam, viral) expect, mucolytic, insecticidal</t>
  </si>
  <si>
    <t>Eucalyptus Radiata youngliving.com/431711 Anti(bacterial, catarrhal, infectious, inflam, viral) expectorant</t>
  </si>
  <si>
    <t>Fennel youngliving.com/431711 Anti(parasitic, septic, spasmodic, toxin) diuretic, expectorant  digestive tonic</t>
  </si>
  <si>
    <t>Fir, Balsam youngliving.com/431711 Antiseptic(genio-urinary, pulmonary) astringent, diuretic, sedative (nerves) analagesic</t>
  </si>
  <si>
    <t>Fir, Douglas youngliving.com/431711 Antiseptic, astringent, diuretic, expectorant, sedative (joints, muscles, nerves)</t>
  </si>
  <si>
    <t>Fir, White youngliving.com/431711 Analgesic, antisept, astringent, diuretic, expectorant, sedative(joint/muscle/nerves)</t>
  </si>
  <si>
    <t>Frankincense youngliving.com/431711Anti(catarrhal, depressant, infectious, septic, tumoral) immune-stimulant, sedative, lung</t>
  </si>
  <si>
    <t>Galbanum youngliving.com/431711 Analgesic, Anti(infect, inflam, microbial septic) diuretic, expectorant, restorative</t>
  </si>
  <si>
    <t>Geranium youngliving.com/431711 Anti(depressant, septic) astringent, diuretic, insect repellent, refreshing, sedative</t>
  </si>
  <si>
    <t>Ginger youngliving.com/431711 Antiseptic, laxative, stimulant, tonic, warming  anti-nausea</t>
  </si>
  <si>
    <t>Goldenrod youngliving.com/431711 Diphtheria, dyspepsia, hypertension, reps mucus, tonsill, pharynx, Erectile disf</t>
  </si>
  <si>
    <t>Grapefruit youngliving.com/431711 Anti(depressant, septic) disinfectant, diuretic, stimulant, tonic, photosensitive</t>
  </si>
  <si>
    <t>Helichrysum youngliving.com/949183 Anti(coagulant, oxidant, spasmodic) expectort, mucolytic, heavy metal chelator, nerve pain</t>
  </si>
  <si>
    <t>Hyssop youngliving.com/949183 astringent, decong, diuretic, mucolytic, sedative, Anti(asthmatic, catarrhal), purgative</t>
  </si>
  <si>
    <t>Jasmine youngliving.com/949183 Anti-catarrhal, anti-depressant, anti-spasmodic yin tonic</t>
  </si>
  <si>
    <t>Juniper youngliving.com/949183 Anti(septic, spasmodic) astringent, cleanser, detoxer, diuretic, stimulant, kidney balance</t>
  </si>
  <si>
    <t>Lavender youngliving.com/949183 Antitoxic, cardiotonic, regenerative, sedative, skin issues, Anti(coagulant, convuls)</t>
  </si>
  <si>
    <t>Ledum youngliving.com/949183 Anti(cancerous, tumoral, viral) nerve-stimulant, tonic, gentle liver detoxer</t>
  </si>
  <si>
    <t>Lemon youngliving.com/949183 Anti(septic, fungal, viral) astringent, invigorating, refreshing, tonic, phototoxic, ph balance</t>
  </si>
  <si>
    <t>Lemongrass youngliving.com/949183 Anti(inflamm, septic) insect repellent, revitalizer, sedative, tonic, vasodilator</t>
  </si>
  <si>
    <t>Marjoram youngliving.com/949183 Arterial vasodilator, digestive stimulant, diuretic, expectorant, sedative, Antisexual</t>
  </si>
  <si>
    <t>Melaleuca, tea tree youngliving.com/949183 Decongestant,  immune-stimulant, insecticidal, neurotonic, tissue regen</t>
  </si>
  <si>
    <t>Melaleuca Ericifolia/Rosalina youngliving.com/949183 Anti(bacterial, fungal, infectious, microbial) calming, sedative</t>
  </si>
  <si>
    <t>Melissa (Lemon balm) youngliving.com/949183 Anti(bacterial, fungal, viral, depressive, infect, microbial), calming, sedative</t>
  </si>
  <si>
    <t>Mountain Savory youngliving.com/949183 Anti(bacterial, fungal, infectious-genito-urinary-gastro-intest, parasitic, viral)</t>
  </si>
  <si>
    <t>Myrrh youngliving.com/949183 Anti(infectious, inflammatory, septic) astringent, skin regeneration, yin tonic</t>
  </si>
  <si>
    <t>Myrtle youngliving.com/949183 Anti(bacter, inflam, parasitic, septic) astringent, expectorant, decongestant, deodorizer</t>
  </si>
  <si>
    <t>Neroli (Orange Blossom) youngliving.com/949183 aphrodisiac, deodorant, sedative, tonic, Anti(bact, depress)</t>
  </si>
  <si>
    <t>Nutmeg youngliving.com/949183 Anti(inflam, parasitic, septic) Stimulant (cerebral, circulatory) laxative, adrenal support</t>
  </si>
  <si>
    <t>Onycha (Benzoin) youngliving.com/949183 Anti(inflam, septic, oxidant) deodorant, diuretic, expectorant, sedative</t>
  </si>
  <si>
    <t>Orange youngliving.com/949183 Anti(depressant, septic, spasmodic) digestive, sedative, tonic, phototoxic</t>
  </si>
  <si>
    <t>Oregano youngliving.com/949183 Anti(bacterial, fungal, parasitic, septic(respiratory system), viral), dilution suggested</t>
  </si>
  <si>
    <t>PaloSanto youngliving.com/949183 Anti(infect, septic, tumoral) immune-stimulant, sedative</t>
  </si>
  <si>
    <t>Patchouli youngliving.com/949183 Decong, deodorant, diuretic, insecticidal, stimulant (digestive), wound care</t>
  </si>
  <si>
    <t>Pepper, black youngliving.com/949183 Analgesic, aphrodisiac, expectorant, laxative, stimulant(nervous, circul, diges)</t>
  </si>
  <si>
    <t>Peppermint youngliving.com/958170 Analgesic, anti(carcinogenic, inflam, septic, spasmodic) invigorating, ADHD</t>
  </si>
  <si>
    <t>Pine, Scotch youngliving.com/958170 Stimulant(adrenal cortex, circulat, nervous), Antiseptic(hepatic, urinary, pulmon)</t>
  </si>
  <si>
    <t>Ravensara youngliving.com/958170 Anti(bacterial, fungal, infectious, septic, viral) expectorant</t>
  </si>
  <si>
    <t>Rose youngliving.com/958170 Anti(hemorrhaging, infectious) aphrodisiac, yin tonic, antidepressant</t>
  </si>
  <si>
    <t>Rosemary youngliving.com/958170 Anti(bacterial, catarrhal, infectious) expectorant, stimulant, avoid if epileptic</t>
  </si>
  <si>
    <t>Rosewood youngliving.com/958170 Anti(bacterial, fungal, infectious, parasitic, viral), wound care</t>
  </si>
  <si>
    <t>Sage youngliving.com/958170 Anti(bacter, cancerous, septic, spasmod) decong, diuretic, disinfectant, hormone bal</t>
  </si>
  <si>
    <t>Sandalwood youngliving.com/958170 Anti(depressant, septic) aphrodisiac, astringent, calming, sedative, tonic</t>
  </si>
  <si>
    <t>Spearmint youngliving.com/958170 Anti(bacterial, catarrhal, fungal, inflam, septic, spasmodic) hormone-like</t>
  </si>
  <si>
    <t>Spikenard youngliving.com/958170 Anti(bacterial, fungal, inflam) deodorant, relaxing, skin tonic, wounds, skin ulcers</t>
  </si>
  <si>
    <t>Spruce youngliving.com/958170 Anti(infectious, inflammatory, spasmodic) cortisone-like, disinfectant, tonic</t>
  </si>
  <si>
    <t>Tangerine youngliving.com/958170 Anti(coagulant, inflammatory) laxative, sedative, lymph detox</t>
  </si>
  <si>
    <t>Tansy, Idaho youngliving.com/958170 Positive attitude and general feeling of well being, deters pests, sooths skin</t>
  </si>
  <si>
    <t>Tarragon youngliving.com/958170 Diuretic, laxative, neuromuscular, stimulant, Anti(cancerous, inflam, septic, parasitic, viral)</t>
  </si>
  <si>
    <t>Thyme youngliving.com/958170 Antimicrobial, anti-fungal, anti-viral, antiseptic, dilution suggested</t>
  </si>
  <si>
    <t>Tsuga (Hemlock Spruce) youngliving.com/958170 Anti(microbial, septic) astringent, diuretic, expectorant, nervine, tonic</t>
  </si>
  <si>
    <t>Valerian youngliving.com/958170 Anti(dandruff, spasmodic) Depressant (CNS), diuretic, hypnotic, regulator, sedative</t>
  </si>
  <si>
    <t>Vetiver youngliving.com/958170 Calming, grounding, immune-stimulant, Sedative (CNS), Stimulant (circulatory)</t>
  </si>
  <si>
    <t>Wintergreen youngliving.com/958170 Anti(inflam, rheumatic, septic, spasmodic) disinfect, diuretic, stimul (bone), bone pain</t>
  </si>
  <si>
    <t>Ylang Ylang youngliving.com/958170 Anti-depressant, antiseptic, antispasmodic, sedative, tonic, yin tonic, heart issues</t>
  </si>
  <si>
    <t>Abundance youngliving.com/949183 Enhance magnetic energy, prosperity, abundance, anti(viral, fungal)</t>
  </si>
  <si>
    <t>Acceptance youngliving.com/949183 Accept new things in life, higher potential, overcome denial, procrastination, security</t>
  </si>
  <si>
    <t>Aroma Life youngliving.com/949183 strengthen cardiovascular, lymphatic, circulatory system, reduce stress, hemorrhoids</t>
  </si>
  <si>
    <t>Aroma Siez youngliving.com/949183 Relax, calm, relieve spastic muscles, headaches</t>
  </si>
  <si>
    <t>Australian Blue youngliving.com/949183 Grounding, stabilizing, uplifting, inspiring, aches, pains, calm anger, self-control</t>
  </si>
  <si>
    <t>Awaken youngliving.com/949183 Awaken higher potential, spiritual/emotional enhancement</t>
  </si>
  <si>
    <t>Believe youngliving.com/949183 Grounding, empowering, action toward goals and fulfillment of dreams</t>
  </si>
  <si>
    <t>Brain Power youngliving.com/949183 Increase Oxygen &amp; Dissolving petrochemicals (pituit, pineal, hypothal) learning disab</t>
  </si>
  <si>
    <t>Chivalry youngliving.com/949183 Empowering, open energy centers, feelings of strength, peace, trustworthiness, courage,</t>
  </si>
  <si>
    <t>Christmas Spirit youngliving.com/949183 Feeling and memory of Christmas, protection of airborne viruses &amp; bacteria</t>
  </si>
  <si>
    <t>Citrus Fresh youngliving.com/949183 Enhance feeling of well being in children, relaxing, calming, insomnia, phototoxic</t>
  </si>
  <si>
    <t>Clarity youngliving.com/949183 Memory retention and mental alertness, oxygenate the brain</t>
  </si>
  <si>
    <t>Di-Gize youngliving.com/949183 Improving digestive function, stomach cramps, upset stomach, belching, bloating, parasites</t>
  </si>
  <si>
    <t>Dragon Time youngliving.com/949183 Alleviate premenstrual, menstrual cramps, discomfort, prostrate problems</t>
  </si>
  <si>
    <t>Dream Catcher youngliving.com/949183 Open the mind, enhance dreams, visualize toward reality</t>
  </si>
  <si>
    <t>Egyptian Gold youngliving.com/949183 Anti-bacterial, fungal, viral, stimulate the hypothalamus and pituitary gland</t>
  </si>
  <si>
    <t>En-R-Gee youngliving.com/949183 Improve one#s energy, mental alertness</t>
  </si>
  <si>
    <t>EndoFlex youngliving.com/949183 Balance/support for endocrine system(pineal, pituitary, parathyroid, thymus, adrenal)</t>
  </si>
  <si>
    <t>Envision youngliving.com/949183 Support and balance to emotions; moving forward toward dreams and goals</t>
  </si>
  <si>
    <t>Evergreen Essence youngliving.com/949183 Peace, serenity, grounding, balance &amp; opening to receive &amp; give</t>
  </si>
  <si>
    <t>Exodus II youngliving.com/949183 Expel disease, build defenses expel dead tissue, build immunity</t>
  </si>
  <si>
    <t>Forgiveness youngliving.com/949183 Higher spiritual awareness, forgive, forget, let go and move on</t>
  </si>
  <si>
    <t>Gathering youngliving.com/958170 Increase oxygen(pituitary/pineal) frequency, focused, grounded, connected &amp; clear</t>
  </si>
  <si>
    <t>Gentle Baby youngliving.com/949183 Expectant mothers/newborn babies for comfort, soothing, relaxing, skin and scar repair</t>
  </si>
  <si>
    <t>GLF youngliving.com/949183 functioning and support of gallbladder and liver</t>
  </si>
  <si>
    <t>Gratitude youngliving.com/949183 Elevate, soothe, appease the mind while bringing relief and relaxation of body</t>
  </si>
  <si>
    <t>Grounding youngliving.com/958170 Stabilize and ground in order to deal with reality in logical, peaceful manner</t>
  </si>
  <si>
    <t>Harmony youngliving.com/958170 Spiritual &amp; emotional, feeling of safe &amp; secure, physical, harmonic chakra &amp; allergy balancer</t>
  </si>
  <si>
    <t>Highest Potential youngliving.com/958170 Biblical oil blend, empowering and enabling you to achieve your full potential</t>
  </si>
  <si>
    <t>Hope youngliving.com/958170 Support the body physically and mentally and give us hope, going forward, achievement, antiviral</t>
  </si>
  <si>
    <t>Humility youngliving.com/958170 Forgiveness to heal ourselves and our earth letting spirit come thru us</t>
  </si>
  <si>
    <t>Immupower youngliving.com/958170 Building, strengthening, protecting the body and support of immune system, anti-everything</t>
  </si>
  <si>
    <t>Inner Child youngliving.com/958170 Stimulate memory response, emotion bal by reconnect of inner-self, male emotion connect</t>
  </si>
  <si>
    <t>Inspiration youngliving.com/958170 Relieves negative thoughts, enhances spiritual &amp; inner awareness</t>
  </si>
  <si>
    <t>Into the Future youngliving.com/958170 Support emotions to move forward and leave past behind</t>
  </si>
  <si>
    <t>Joy youngliving.com/958170 Memories of being loved, held and sharing loving times; Adenoids &amp; Adrenal glands</t>
  </si>
  <si>
    <t>Juva Cleanse youngliving.com/958170 Cleanse and detoxify the liver</t>
  </si>
  <si>
    <t>JuvaFlex youngliving.com/958170 Aiding body in addiction release and anger barriers, cleansing liver, lymphatic</t>
  </si>
  <si>
    <t>Lady Sclareol youngliving.com/958170 Seductive, alluring, beneficial for skin</t>
  </si>
  <si>
    <t>Legacy (Master Blend) youngliving.com/958170 (90 ess. Oils blended) to fine-tune energies of the entire body, emotional balance</t>
  </si>
  <si>
    <t>Live With Passion youngliving.com/958170 Emotionally balancing &amp; uplifting, passion for life, relief of hopelessness</t>
  </si>
  <si>
    <t>Longevity youngliving.com/958170 ORAC near 150,000 prevention of premature aging</t>
  </si>
  <si>
    <t>M-Grain youngliving.com/958170 Relief for migraine and stress headaches, nausea and depression</t>
  </si>
  <si>
    <t>Magnify Your Purpose youngliving.com/958170 Overcoming negative emotions, self-defeating behaviors like self pity</t>
  </si>
  <si>
    <t>Melrose youngliving.com/958170 Cleansing and healing cuts, bruises, scrapes, insect bites, Tissue regeneration</t>
  </si>
  <si>
    <t>Mister youngliving.com/958170 Balance Male energy and regulate prostrate function; women#s hot flashes ages 30-45</t>
  </si>
  <si>
    <t>Motivation youngliving.com/958170 Overcoming fear and procrastination and take action in their lives</t>
  </si>
  <si>
    <t>PanAway youngliving.com/958170 Reduce pain, stimulate quicker healing with oxygen to damaged tissue site</t>
  </si>
  <si>
    <t>Peace &amp; Calming youngliving.com/958170 Reduction of depression, anxiety, stress and tension; hyperactive children</t>
  </si>
  <si>
    <t>Present time youngliving.com/958170 Bring people into the moment and live today</t>
  </si>
  <si>
    <t>Purification youngliving.com/958170 Killing odors, bacteria, molds, fungus; Repels bugs, insects, mice; bee stings</t>
  </si>
  <si>
    <t>Raven youngliving.com/431711 Help with upper respiratory problems and viral infections, asthma, pneumonia, tb</t>
  </si>
  <si>
    <t>RC youngliving.com/431711 Allergies, colds, bronchitis, respiratory congestion, flue, cold sores, mucus, bone spurs</t>
  </si>
  <si>
    <t>Release youngliving.com/431711 Enhancing release of memory trauma from liver, anger, hate; aid in letting go of negative</t>
  </si>
  <si>
    <t>Relieve it youngliving.com/431711 Deep Tissue Pain, anti-inflammatory, sciatica, arthritic pain</t>
  </si>
  <si>
    <t>Sacred Mountain youngliving.com/431711 Feeling of protection, empowerment, and grounding, anti-bacterial, respiratory</t>
  </si>
  <si>
    <t>Sara youngliving.com/431711 Release &amp; let go negative emotions &amp; memory of traumatic experiences (sexual/ritual abuse)</t>
  </si>
  <si>
    <t>SclarEssence youngliving.com/431711 Support hormones increase estradiol and testosterone levels, digestion, bloating, pH</t>
  </si>
  <si>
    <t>Sensation youngliving.com/431711 Uplifting, refreshing, arousing, skin problems (nourishing &amp; hydrating)</t>
  </si>
  <si>
    <t>Surrender youngliving.com/431711 Calming, relaxing, balancing to emotions, dominate personalities to balance</t>
  </si>
  <si>
    <t>Thieves youngliving.com/431711 Slivers &amp; splinters to surface, anti-plague, lung, throat, gum, cuts, infections, flu, candida</t>
  </si>
  <si>
    <t>3 Wise Men youngliving.com/431711 Open the crown chakra facilitate release of negative emotion, grounding, uplifting</t>
  </si>
  <si>
    <t>Transformation youngliving.com/431711 Energizing, stimulating to conscious mind allowing for support for changes</t>
  </si>
  <si>
    <t>Trauma Life youngliving.com/431711 Calming, grounding, purge stress, uproot traumas, spiritually uplifting</t>
  </si>
  <si>
    <t>Valor youngliving.com/431711 Edema, Spinal, ADD, empower the physical &amp; spiritual bodies, overcome fear and opposition</t>
  </si>
  <si>
    <t>White Angelica youngliving.com/431711 Ward off bombardment of negative energy, Increases Aura, strength and protection</t>
  </si>
  <si>
    <t>Aurora 1 Restores a person’s self-worth and provides flowing contact with the earth; this supplies safety and coming home to yourself. - Liquid Liqht Remedies</t>
  </si>
  <si>
    <t>Aurora 2 Supports feeling in touch with the Self (heart and belly) again. For processing and releasing sadness, anger and helplessness. - Liquid Liqht Remedies</t>
  </si>
  <si>
    <t>Aurora 3 Repairs the third chakra in those who feel like a victim or who need power in order to feel their own self-worth. - Liquid Liqht Remedies</t>
  </si>
  <si>
    <t>Aurora 4 Heart energy: giving and receiving love. Feeling compassion without commiseration. Generates joy and softness. - Liquid Liqht Remedies</t>
  </si>
  <si>
    <t>Aurora 5 Works on heart and lung energies: ability to speak from the heart and have space for your inner truth and true communication. - Liquid Liqht Remedies</t>
  </si>
  <si>
    <t>Aurora 6 Facilitates enlightening insights and their integration. Generates inner certainty based on knowing-ness and self awareness. - Liquid Liqht Remedies</t>
  </si>
  <si>
    <t>Aurora 7 Helps letting go of rationality to have room for spontaneity, feelings and intuition; integration with the right brain (feminine) - Liquid Liqht Remedies</t>
  </si>
  <si>
    <t>Aurora 8 Connects pituitary and tailbone, balances rationality with the inner knowingness that gives peace and living wisdom. - Liquid Liqht Remedies</t>
  </si>
  <si>
    <t>Aurora 9 Choose consciously to live for love rather than a 3rd-dimensional perspective. Feel happy, meaningful and self-confident. - Liquid Liqht Remedies</t>
  </si>
  <si>
    <t>Aurora 10 Relaxes and makes you receptive to higher energies: the inner light of the solar power from the Self as Source of Light. - Liquid Liqht Remedies</t>
  </si>
  <si>
    <t>Aurora 11 Surrender to what is greater than ourselves without having to reason it out. Activation of the Ajna chakra and pineal gland. - Liquid Liqht Remedies</t>
  </si>
  <si>
    <t>Aurora 12 The Christ energy and Christ Consciousness. The human is no longer the lost son but comes home to the house of the Father. - Liquid Liqht Remedies</t>
  </si>
  <si>
    <t>Aurora 13 Honour the Son who has the courage to be human. Frequencies from emotional blocks dating back millennia are released. - Liquid Liqht Remedies</t>
  </si>
  <si>
    <t>Aurora 14 Activates the foot chakras so we become more sensitive and can literally absorb the energetic nourishment from the earth. - Liquid Liqht Remedies</t>
  </si>
  <si>
    <t>Aurora 15 Helps people who (unconsciously) feel guilty about previous lives in which they experienced the darker sides of existence - Liquid Liqht Remedies</t>
  </si>
  <si>
    <t>Aurora 16 Helps people to first learn to love themselves before fitting in with society rather than the other way around. - Liquid Liqht Remedies</t>
  </si>
  <si>
    <t>Aurora 17 Removes fear and supports those who have given up their spirituality because of pressure or the requirement to be worldly  - Liquid Liqht Remedies</t>
  </si>
  <si>
    <t>Aurora 18 Realisation that a human is a Light Being in a physical embodiment: pure energy, joy and respect - Liquid Liqht Remedies</t>
  </si>
  <si>
    <t>Aurora 19 Supports bringing light into worldly matters, unifying inspiration and matter, and sharing knowledge of this on a large scale - Liquid Liqht Remedies</t>
  </si>
  <si>
    <t>Aurora 20 Worldly pressures to rush disappear. The physical body has to work less hard because the light-body makes everything lighter - Liquid Liqht Remedies</t>
  </si>
  <si>
    <t>Aurora 21 Supports people in allowing their hearts to speak and in connecting people’s general wellbeing to the larger cosmic context - Liquid Liqht Remedies</t>
  </si>
  <si>
    <t>Aurora 22 Supports people to be pioneers who connect cosmic wisdom with worldly knowledge.  Complete flowering of the Self - Liquid Liqht Remedies</t>
  </si>
  <si>
    <t>Aurora 23 Helps to establish communication networks throughout the world in a grid of love. Contact with dolphins and whales. - Liquid Liqht Remedies</t>
  </si>
  <si>
    <t>Aurora 24 Supports someone to make their optimal contribution to the transition of the earth based on their own spiritual leadership - Liquid Liqht Remedies</t>
  </si>
  <si>
    <t>Aurigena 1 Supports someone to feel their own feelings more and become more in touch with their own Self - Liquid Liqht Remedies</t>
  </si>
  <si>
    <t>Aurigena 2 Acts energetically down to genetic level on freedom from outside standards, coercion and authority, the territory of paternalism - Liquid Liqht Remedies</t>
  </si>
  <si>
    <t>Aurigena 3 Letting go of reasoning things out rationally and learning to trust your feelings as gateway to the soul and Higher Self - Liquid Liqht Remedies</t>
  </si>
  <si>
    <t>Aurigena 4 Supports those who confuse love with subservience, taking care of that which society expects of them - Liquid Liqht Remedies</t>
  </si>
  <si>
    <t>Aurigena 5 Restructuring and healing of the nervous system through forming light energetic tissues e.g. crystalline structure of vertebrae   - Liquid Liqht Remedies</t>
  </si>
  <si>
    <t>Aurigena 6 Higher light frequencies create subtle ‘nerves’, light channels for transfer of information. Restores self confidence - Liquid Liqht Remedies</t>
  </si>
  <si>
    <t>Aurigena 7 Light information cleanses the body deeply and the energetic patterns underlying familial diseases can be broken - Liquid Liqht Remedies</t>
  </si>
  <si>
    <t>Aurigena 8 Awakening of the feminine polarity as a carrier of love in ourselves. Feeling worthiness as a human based on who you are - Liquid Liqht Remedies</t>
  </si>
  <si>
    <t>Aurigena 9 Supports someone to give form to their profession through personal development, based on love of self and then another - Liquid Liqht Remedies</t>
  </si>
  <si>
    <t>Aurigena 10 Activates the power and energy to create. You can intensely enjoy how it becomes wonderful reality.  - Liquid Liqht Remedies</t>
  </si>
  <si>
    <t>Aurigena 11 Co-creativity. Connecting to others on a spiritual level in freedom, as a sort of human internet of like-minded spirits. - Liquid Liqht Remedies</t>
  </si>
  <si>
    <t>Aurigena 12 Your own abilities and creative talents are the starting points for work, love and living with discernment between ego and Self - Liquid Liqht Remedies</t>
  </si>
  <si>
    <t>Transluca 1 Spiritual help for people who rely too much on material/ worldly ballast; grounding for those who are not fully in their bodies - Liquid Liqht Remedies</t>
  </si>
  <si>
    <t>Transluca 2 Helping others lovingly, without a sense of duty or obligation. Cleansing if you are stuck in previous lives. Gives joy  - Liquid Liqht Remedies</t>
  </si>
  <si>
    <t>Transluca 3 Confronts the clown, who wears a mask for fear of feeling.  Can give love to family and Mother Earth without feeling trapped - Liquid Liqht Remedies</t>
  </si>
  <si>
    <t>Transluca 4 Dissolves pain of incarnation and guilt about previous lives. Gives peace in realization that they were just learning experiences - Liquid Liqht Remedies</t>
  </si>
  <si>
    <t>Transluca 5 Nothing in the third dimension can claim to be ultimate truth. Peace of mind and oneness with the higher dimensions. - Liquid Liqht Remedies</t>
  </si>
  <si>
    <t>Transluca 6 Letting go of fear without anxiety. Not withdrawing again. Remembering our hidden knowledge through the right brain - Liquid Liqht Remedies</t>
  </si>
  <si>
    <t>Transluca 7 Letting go of reasoning things out and its inherent ambivalence. No stone is left unturned. Then you can speak from the heart - Liquid Liqht Remedies</t>
  </si>
  <si>
    <t>Transluca 8 Stopping your consumerist behaviour, becoming selective through listening to your heart. Knowing you know what you know   - Liquid Liqht Remedies</t>
  </si>
  <si>
    <t>Transluca 9 Totally standing up for your thing. Giving freely with pleasure in the here and now without persuasion or measure of results - Liquid Liqht Remedies</t>
  </si>
  <si>
    <t>Transluca 10 Allowing yourself to be so talented that you go beyond earthly boundaries and let go your fear of your former misuse of power  - Liquid Liqht Remedies</t>
  </si>
  <si>
    <t>Transluca 11 The eleventh position in the Kabbalah:Daath. Cosmic Sun and recognition of inner knowingness. I AM LIGHT in Light in light - Liquid Liqht Remedies</t>
  </si>
  <si>
    <t>Transluca 12 Absolute stillness and fierce activity Your actions are totally in service to the absolute One and the whole. ‘E.T. comes home’ - Liquid Liqht Remedies</t>
  </si>
  <si>
    <t>EL-ELOHA 1 Supports one to be consciously present here, in the body and the cosmic state of beingness. You start to feel at home on earth - Liquid Liqht Remedies</t>
  </si>
  <si>
    <t>EL-ELOHA 2 Dare to be empty and then dare to trust the impulses you are given as a game with, and in, God and you as a cosmic being - Liquid Liqht Remedies</t>
  </si>
  <si>
    <t>EL-ELOHA 3 Release from caring about others i.e. your need to make everything alright for them. You realise that you just have to be there - Liquid Liqht Remedies</t>
  </si>
  <si>
    <t>EL-ELOHA 4 Assists respecting the Divine in each person, whoever he or she may be. Each is touched by your light and dares to look within - Liquid Liqht Remedies</t>
  </si>
  <si>
    <t>EL-ELOHA 5 Insight into the relationship between the soul and the goal of life’s lessons. Your intuition fits perfectly with the Divine Plan - Liquid Liqht Remedies</t>
  </si>
  <si>
    <t>EL-ELOHA 6 Connected with your spiritual wings, you are an angel, fully embedded in Light, Love and Oneness. Protects from astral entities - Liquid Liqht Remedies</t>
  </si>
  <si>
    <t>EL-ELOHA 7 You realise that you create your choices and you take full responsibility for them. Your Plan can do no damage to another  - Liquid Liqht Remedies</t>
  </si>
  <si>
    <t>EL-ELOHA 8 Don’t condemn yourself if you fail or hate, but see it as your learning process within the Divine Plan to choose in freedom for love  - Liquid Liqht Remedies</t>
  </si>
  <si>
    <t>EL-ELOHA 9 Provides intense experiences of perceiving your own light transparency. Realising you are a creator brings positive changes  - Liquid Liqht Remedies</t>
  </si>
  <si>
    <t>EL-ELOHA 10 Realise that your (our) consciousness influences other planets and vice versa. Work consciously together with the Masters - Liquid Liqht Remedies</t>
  </si>
  <si>
    <t>EL-ELOHA 11 Helps you to 100% accept what you have done to others and what they have done to you. Mastery of the power of thought - Liquid Liqht Remedies</t>
  </si>
  <si>
    <t>EL-ELOHA 12 Joyful conscious knowledge of what fear/bondage versus freedom are. Grounding in your Light Body, free and multidimensional - Liquid Liqht Remedies</t>
  </si>
  <si>
    <t>CHRYSTAEL 1 Creates inner space for grounding. Generates great love for the physical body through bringing light right down into the bones  - Liquid Liqht Remedies</t>
  </si>
  <si>
    <t>CHRYSTAEL 2 Brings you in touch with yourself, feelings of safety, lightness and pleasure. Removes over-sensitivity to stimuli from outside - Liquid Liqht Remedies</t>
  </si>
  <si>
    <t>CHRYSTAEL 3 Cutting loose from the karmic ties of family and religious systems. What counts are your pure quality of being and your life goal - Liquid Liqht Remedies</t>
  </si>
  <si>
    <t>CHRYSTAEL 4 Your love as source of power for the earth. Supple, rounded and benevolent (Mary) energy. Learning/ experiencing through joy - Liquid Liqht Remedies</t>
  </si>
  <si>
    <t>CHRYSTAEL 5 Establishes you in the authority of your own Divine energy. Dare to be the pioneer you are, letting go of fear of being different - Liquid Liqht Remedies</t>
  </si>
  <si>
    <t>CHRYSTAEL 6 Integrate the energy of your own Divine being so that this is part of you for ever. Provides peace, trust and detachment - Liquid Liqht Remedies</t>
  </si>
  <si>
    <t>CHRYSTAEL 7 Sets people free from the collective field associated with culture and religion. The foundation is your Self in your central channel - Liquid Liqht Remedies</t>
  </si>
  <si>
    <t>CHRYSTAEL 8 Flexible activation of the I Am that I Am. Old imprints involving rigid disciplines and ancient initiatory rites are cleared - Liquid Liqht Remedies</t>
  </si>
  <si>
    <t>CHRYSTAEL 9 Restores regenerative capacity; activates androgynous encodings in body and brain. Light information from other galaxies - Liquid Liqht Remedies</t>
  </si>
  <si>
    <t>CHRYSTAEL 10 Connection to the matrix of the seventeen chakras. Your consciousness has influence on the earth’s morphogenetic field - Liquid Liqht Remedies</t>
  </si>
  <si>
    <t>CHRYSTAEL 11 Restores the positive strength of words and healing through words, and protects children from impure use of words by adults - Liquid Liqht Remedies</t>
  </si>
  <si>
    <t>CHRYSTAEL 12 I feel indescribable love in myself, for myself and for the whole of creation. I am going to radiate this love. I Am the all  - Liquid Liqht Remedies</t>
  </si>
  <si>
    <t>Alchemama 1 Releases emotions locked up in the pelvis. Restructures the reptile brain, survival energy is transformed to feelings of unity - Liquid Liqht Remedies</t>
  </si>
  <si>
    <t>Alchemama 2 Connects solar plexus and hara. Cleanses the throat and connection with the thymus, so you can speak from the heart - Liquid Liqht Remedies</t>
  </si>
  <si>
    <t>Alchemama 3 Activates the feminine intuitive wisdom, helps you take full ownership of the information that is revealed to you  - Liquid Liqht Remedies</t>
  </si>
  <si>
    <t>Alchemama 4 Brain stem, heart and uterus become interconnected with each other. The whole body becomes one unified field of heart energy - Liquid Liqht Remedies</t>
  </si>
  <si>
    <t>Alchemama 5 Provides both men and women with a direct experience of what feminine power is, pure creative life force. Centers the body - Liquid Liqht Remedies</t>
  </si>
  <si>
    <t>Alchemama 6 Restores the feminine to its primal form; the sexual energy is restored to its rightful place of honour. Restores kundalini energy - Liquid Liqht Remedies</t>
  </si>
  <si>
    <t>Alchemama 7 Brings the I Am presence into the central channel, extending it to galactic consciousness. Puts your Messiah complex behind you - Liquid Liqht Remedies</t>
  </si>
  <si>
    <t>Alchemama 8 Enables experiencing the complete spectrum of feminine energy: loving, nurturing, encompassing -now present in each chakra - Liquid Liqht Remedies</t>
  </si>
  <si>
    <t>Alchemama 9 The body becomes better oxygenated, all the cells are renewed, charged up and revitalized. Cellular awareness is activated - Liquid Liqht Remedies</t>
  </si>
  <si>
    <t>Alchemama 10 Makes you completely visible and transparent in all your emotions, including the emotions that you would rather not show - Liquid Liqht Remedies</t>
  </si>
  <si>
    <t>Alchemama 11 Strengthens individuality yet at the same time makes you part of the whole. This individuality is a heart-centered quality  - Liquid Liqht Remedies</t>
  </si>
  <si>
    <t>Alchemama 12 Brings balance between individuals and community, individuals and God. The divine aspect is deeply grounded in the physical  - Liquid Liqht Remedies</t>
  </si>
  <si>
    <t>Alchemama 13 You realize that you need creativity for everything. Interact like dolphins playing, then rules and structures are less necessary - Liquid Liqht Remedies</t>
  </si>
  <si>
    <t>Alchemama 14 Helps us feel emotions purely and uncouples feelings from all the accumulated emotions stored in our bodies over many lifetimes   - Liquid Liqht Remedies</t>
  </si>
  <si>
    <t>Alchemama 15 Clears thinking and deeply fixed beliefs, confirmed through repetition during many lifetimes. Offers joy, a fresh new reality - Liquid Liqht Remedies</t>
  </si>
  <si>
    <t>Alchemama 16 Quietens down the nervous system. It adopts to the tempo of the soul instead of the mind: things happen at the right moment - Liquid Liqht Remedies</t>
  </si>
  <si>
    <t>Alchemama 17 Hearing through the pores of your skin, talking with your eyes, hearing is feeling, our consciousness is being stretched! - Liquid Liqht Remedies</t>
  </si>
  <si>
    <t>Alchemama 18 We know now good and evil from inside ourselves and we gain respect for everything that is alive in a more conscious manner - Liquid Liqht Remedies</t>
  </si>
  <si>
    <t>Alchemama 19 Helps us to experience both ‘ourselves in a larger context’ as well as going deeper into the body.Activates full consciousness - Liquid Liqht Remedies</t>
  </si>
  <si>
    <t>Alchemama 20 Our heart provides the way out of duality, to be unconditional towards others, including their incapacities and inabilities - Liquid Liqht Remedies</t>
  </si>
  <si>
    <t>Alchemama 21 Fifth dimensional energy. Work happens effortlessly and is inspiring. Higher dimensional thinking and clear focus. Lightness - Liquid Liqht Remedies</t>
  </si>
  <si>
    <t>Alchemama 22 Brings you in touch with your inner child in a special way and hence your children. You feel a deep joy, love and simplicity - Liquid Liqht Remedies</t>
  </si>
  <si>
    <t>Alchemama 23 The ego forms a crystalline bedding for the indwelling principle. From there fundamental co-operation is made possible - Liquid Liqht Remedies</t>
  </si>
  <si>
    <t>Alchemama 24 All experiences of being human become integrated and give a person a unique nature and maturity, an omni-concept of mind - Liquid Liqht Remedies</t>
  </si>
  <si>
    <t>Guna ADDICT 1? Symptoms related to the abuse of:Nicotine, Alchol, Coffee, Sugar, Narcotics &amp; Chocolate</t>
  </si>
  <si>
    <t>Guna ADDICT 2? Stress &amp; nicotine withdrawl</t>
  </si>
  <si>
    <t>GunaALLERGY-PREV? Releif of allergies due to: Grass, sunflower &amp; nettle families</t>
  </si>
  <si>
    <t>Guna ALLERGY-TREAT? Sneezing, runny nose, itchy &amp; watery eyes, skin rashes &amp; hives due to allergies</t>
  </si>
  <si>
    <t>Guna ANTI AGE FACETM Unbalanced lifestyle, minor skin injuries &amp; tired and swollen eyes</t>
  </si>
  <si>
    <t>Guna ANTI AGE SKINTM Stress, unbalance lifestyle &amp; pollution</t>
  </si>
  <si>
    <t>Guna ANTI AGE STRESSTM Stress management, restlessness &amp; insomnia</t>
  </si>
  <si>
    <t>Guna ANTI AGE VEINTM Vein circulation disorders, swelling legs &amp; cold feet</t>
  </si>
  <si>
    <t>Guna ARTHRO? Arthrosis, Arthritis, muscle pain &amp; articular discomfort</t>
  </si>
  <si>
    <t>Guna BOWEL? Constipation, abdominal bloating &amp; bowel erregularity</t>
  </si>
  <si>
    <t>Guna CELL? Loss of memory, forgetfulness &amp; symptoms due to aging</t>
  </si>
  <si>
    <t>Guna CITOMIXTM Cold sores and feverish conditions, inflammation, viral infection &amp; skin disorders</t>
  </si>
  <si>
    <t>Guna DERMO? Itching due to skin injection &amp; skin rashes</t>
  </si>
  <si>
    <t>Guna DIGEST? Dyspepsia, indegestion &amp; bowel irregularity</t>
  </si>
  <si>
    <t>Guna DIUR? Water retention, swelling &amp; urinary discomfort</t>
  </si>
  <si>
    <t>Guna DIZZY? Imbalance disorders, motion sickness, light headed, dizziness &amp; vertigo</t>
  </si>
  <si>
    <t>Guna EUBIOFLORTM Intestinal dysbiosis, digestive disorders &amp; yeast infection</t>
  </si>
  <si>
    <t>Guna FEM? Functional disorders of the menstrual cycle, menopausal syndrome, mood disorders &amp; osteoporosis</t>
  </si>
  <si>
    <t>Guna FLAM? Headache, fever &amp; muscle aches</t>
  </si>
  <si>
    <t>Guna FLU? Symptoms due to cold &amp; flu, chills, fever, bady aches &amp; fatigue</t>
  </si>
  <si>
    <t>Guna HEMORRHOIDS? Hemorrhoidal pain, discomfort, itching &amp; burning</t>
  </si>
  <si>
    <t>Guna KIDNEY? Frequent urination, burning bladder &amp; baggy eyes</t>
  </si>
  <si>
    <t>Guna LIVER? Constpation, allergy &amp; chemical sensitivities, weight loss &amp; alcohol-related conditions</t>
  </si>
  <si>
    <t>Guna LYMPHO? Post surgery recovery, tonsillitis, childhood illnesses &amp; tender lymph nodes</t>
  </si>
  <si>
    <t>Guna MALE? sexual disorders, andropause &amp; mood disorders</t>
  </si>
  <si>
    <t>Guna MATRIX? Chronic inflammation, allergy &amp; aging</t>
  </si>
  <si>
    <t>Guna MOOD? Mood swings, hot flashes &amp; anxiety</t>
  </si>
  <si>
    <t>Guna MYCOXTM Chronic yeast infection, gastrointestinal symptoms, bacterial balance after antibiotics &amp; skin rashes</t>
  </si>
  <si>
    <t>Guna OMEOSPORTTM Fatigue, Sports training, muscle cramps &amp; soreness</t>
  </si>
  <si>
    <t>Guna OSTEOBIOSTM Bone fractures, slow healing bone fractures &amp; bone pain</t>
  </si>
  <si>
    <t>Guna PMS? Menstrual headaches, mood swings, pain &amp; sore back</t>
  </si>
  <si>
    <t>Guna REACT? Flu, tonsillitis</t>
  </si>
  <si>
    <t>Guna RERIO? Weakness in debilitative sickness</t>
  </si>
  <si>
    <t>Guna RHINO NOSE SPRAY? Hay fever, allergic rhinitis, sneezing, watery eyes &amp; runny nose</t>
  </si>
  <si>
    <t>Guna SINUS NOSE SPRAY? Sinusitis, sinus infections, sinus headaches &amp; post nasal drip</t>
  </si>
  <si>
    <t>Guna SLEEP? Insomnia, restless sleep &amp; exhaustion</t>
  </si>
  <si>
    <t>Guna STOMACH? Heartburn, hyperacidity, abdominal discomfort after eating</t>
  </si>
  <si>
    <t>Guna THROAT SPRAY? Sore throat, hoarseness, sensitive teeth, gingivitis &amp; stomalitis</t>
  </si>
  <si>
    <t>Guna TONSILS? Tonsillitis, infalmmed tonsils, loss of voice &amp; sore throat</t>
  </si>
  <si>
    <t>Guna TRAUMA? Injuries, fractues, post-traumatic swelling, arthrosis &amp; aching muscles</t>
  </si>
  <si>
    <t>Guna VIRUS? Intestinal illness, respiratory illnees, croup-like syndrome &amp; cold sores and pain</t>
  </si>
  <si>
    <t>Guna TF CANDIDA? Minor itching, burning, swelling &amp; discomfort</t>
  </si>
  <si>
    <t>Guna TF HERPES? Herpes sores, stinging pain &amp; cold sores</t>
  </si>
  <si>
    <t>Guna TF PAPILLOMA? Papilloma infection</t>
  </si>
  <si>
    <t>Guna pain HANDFOOT? Acute and chronic pain of different origins affecting the hands and feet</t>
  </si>
  <si>
    <t>Guna pain HIP? Acute and chronic pain of different origins affecting the hip and knee</t>
  </si>
  <si>
    <t>Guna pain ISCHIAL? Acute and chronic pain of different origins affecting the sciatic nerve</t>
  </si>
  <si>
    <t>Guna painLUMBAR? Acute and chronic pain of different origins affecting the lumbosacral area of the spine</t>
  </si>
  <si>
    <t>Guna pain MUSCLE? Acute and chronic pain of different origins affecting the muscles</t>
  </si>
  <si>
    <t>Guna Pain NECK? Acute and chronic pain of different origins affecting the neck</t>
  </si>
  <si>
    <t>Guna pain NEURAL? Acute and chronic pain of different origins affecting the peripheral nerves</t>
  </si>
  <si>
    <t>Guna pain POLYARTHRITIS? Acute and chronic pain of different origins affecting the joints</t>
  </si>
  <si>
    <t>Guna pain SHOULDER? Acute and chronic pain of different origins affecting the shoulder</t>
  </si>
  <si>
    <t>Guna pain THORACIC? Acute and chronic pain of different origins affecting the posterior area of the spinal column</t>
  </si>
  <si>
    <t>Guna aesthetic COLLAGEN For face &amp; neck wrinkles, skin tone improvement, anti aging affect &amp; stimulation of connective tissue metabolism</t>
  </si>
  <si>
    <t>Guna aesthetic MADE? For face &amp; neck wrinkles, skin tone improvement, anti aging affect &amp; stimulation of connective tissue metabolism</t>
  </si>
  <si>
    <t>Guna aesthetic OMEOFORMULATM 1 ADIPOSITY Total body adiposity &amp; localised adiposity</t>
  </si>
  <si>
    <t>Guna aesthetic OMEOFORMULATM 2 CELLULITE Cellulite</t>
  </si>
  <si>
    <t>Guna aesthetic OMEOFORMULATM 3 TISSUE TONE Skin slackening, tissue revitalisation &amp; firming of the gluteus muscles</t>
  </si>
  <si>
    <t>Guna aesthetic OMEOFORMULATM 4 BREAST 	Breast tissue revitalisation and firming</t>
  </si>
  <si>
    <t xml:space="preserve">Heavy Metal Miasm, 30x,200x,1m, Use one dose per week for 4 doses, making sure that the kidneys, lungs and bowels are functioning well.	</t>
  </si>
  <si>
    <t xml:space="preserve">Petrochemical Miasm, 30x,200x,1m, Use one dose per week for 4 doses, making sure that the kidneys, lungs and bowels are functioning well.	</t>
  </si>
  <si>
    <t xml:space="preserve">Radiation Miasm, 200x,1m, Use one dose per week for 4 doses, making sure that the kidneys, lungs and bowels are functioning well.	</t>
  </si>
  <si>
    <t>Celtic Sea Salts are a prime condiment that stimulates salivation, helps to balance and replenishes all of the body's electrolytes.</t>
  </si>
  <si>
    <t xml:space="preserve">Squalene iP6 Fatty acid Omega2 that brings O2 into the cel   www.fyto-life.nl  </t>
  </si>
  <si>
    <t>Pathara-Ma 1: It opens the complete hara-line and activates resourcefulness and independence. www.healingarts.nl</t>
  </si>
  <si>
    <t>Pathara-Ma 2: The creative power of the hara is restored within me.  www.healingarts.nl</t>
  </si>
  <si>
    <t>Pathara-Ma 3:The personality becomes one with the heart and I trust the flow of life.  www.healingarts.nl</t>
  </si>
  <si>
    <t>Pathara-Ma 4: I follow my heart and that gives me inner tranquility and feeling knowingness.  www.healingarts.nl</t>
  </si>
  <si>
    <t>Pathara-Ma 5: I listen to my body and inner voice and speak my truth.  www.healingarts.nl</t>
  </si>
  <si>
    <t>Pathara-Ma 6: My heart and feelings become the central director all my deeds.  www.healingarts.nl</t>
  </si>
  <si>
    <t>Pathara-Ma 7: I honour my humanity and learn to use my power to directly create and manifest.  www.healingarts.nl</t>
  </si>
  <si>
    <t>Pathara-Ma 8: Through my feeling awareness I can connect with who we are as well as all living beings around us.  www.healingarts.nl</t>
  </si>
  <si>
    <t>Pathara-Ma 9: There’s always me. I am continuously connected to my feelings and I nurture myself.  www.healingarts.nl</t>
  </si>
  <si>
    <t>Pathara-Ma 10: I know why I am here and I give it form.  www.healingarts.nl</t>
  </si>
  <si>
    <t>Pathara-Ma 11: My stellar consciousness is glad and I direct my intention towards realising my deepest desires.  www.healingarts.nl</t>
  </si>
  <si>
    <t>Pathara-Ma 12: I say Yes to myself and Yes to the world. I am on my way.  www.healingarts.nl</t>
  </si>
  <si>
    <t>Pathara-Ma 13:  am grounded, I am in the NOW, everything within me flows. I Am one with myself and experience oneness with everything around me.  www.healingarts.nl</t>
  </si>
  <si>
    <t>Pathara-Ma 14: I feel and realise that I experience the cosmic light right into my cells. Oneness with everything around me, on earth and in the cosmos is a fully experienced truth for me.  www.healingarts.nl</t>
  </si>
  <si>
    <t>Pathara-Ma 15: I am peace, within me is stillness, I am myself. Within me vibrates a delicate energy that touches my heart, feeds my life energy. I Am peace.  www.healingarts.nl</t>
  </si>
  <si>
    <t>Pathara-Ma 16: I feel and experience the creative fire from my first and second chakra. I enjoy, I flow, my heart is my source. I am a creative human being.  www.healingarts.nl</t>
  </si>
  <si>
    <t>Pathara-Ma 17:  speak my truth freely and in love. I see how everything in the cosmos hangs together and my frequency is there AND here. I am a pivot for change.  www.healingarts.nl</t>
  </si>
  <si>
    <t>Pathara-Ma 18:  I dare to think freely, innovatively and independently and to express myself. I am the motor of the new consciousness.  www.healingarts.nl</t>
  </si>
  <si>
    <t>Pathara-Ma 19: I liberate myself from rules and regulations and create a new world based on crystal clear feeling thinking.  www.healingarts.nl</t>
  </si>
  <si>
    <t>Pathara-Ma 20: I accept that I am love. I accept that my body, my thinking, my feeling are a manifestation of my creating Self.  www.healingarts.nl</t>
  </si>
  <si>
    <t>Pathara-Ma 21:  I lay claim to the Law of Forgiveness and give my imperfect creations from the present and the past back to the cosmos and create perfection out of all embracing love.  www.healingarts.nl</t>
  </si>
  <si>
    <t>Pathara-Ma 22:  I Am my body, I enjoy my body and honour my body as the highest form of  creation and from the I Am I use my creative powers for myself and all around me.  www.healingarts.nl</t>
  </si>
  <si>
    <t>Pathara-Ma 23: I Am my body, I accept that I create my body down to the last cell. I perceive that my free will and Divine Will coincide and serve one goal.  www.healingarts.nl</t>
  </si>
  <si>
    <t>Pathara-Ma 24:  I enjoy life, I honour life. I create in harmony with the whole through my transparent inner fire and I take my own space.  www.healingarts.nl</t>
  </si>
  <si>
    <t>Living Grail 1: It invites you to totally occupy your own body.  www.healingarts.nl</t>
  </si>
  <si>
    <t>Living Grail 2: It deepens heart consciousness. Our multidimensional self is born again here on earth through the heart connection.  www.healingarts.nl</t>
  </si>
  <si>
    <t>Living Grail 3: I Am vibrating in unity and love and happy as a child, full of wonder.  www.healingarts.nl</t>
  </si>
  <si>
    <t>Living Grail 4: It helps the heart mature to a state of being where it is always open and flowing.  www.healingarts.nl</t>
  </si>
  <si>
    <t>Living Grail 5: Truth of the heart liberates and gives freedom.  www.healingarts.nl</t>
  </si>
  <si>
    <t>Living Grail 6: I stand firm and anchored in the earth. Powerful. Body and spirit are one.  www.healingarts.nl</t>
  </si>
  <si>
    <t>Living Grail 7: I come home to earth through my multidimensional self and I draw on the light force in my cells.  www.healingarts.nl</t>
  </si>
  <si>
    <t>Living Grail 8: It repairs the signal conductance in our nervous systems so that we gain more access to the higher information in our cells.  www.healingarts.nl</t>
  </si>
  <si>
    <t>Living Grail 9: It cleanses my mental field through its fire power and gives my words creative force.  www.healingarts.nl</t>
  </si>
  <si>
    <t>Living Grail 10: The unity between the two halves of the brain is restored. Feeling and thinking can be completely synchronized once again.  www.healingarts.nl</t>
  </si>
  <si>
    <t>Living Grail 11: From quietude I weave my contribution of light to a new world and feel myself embedded in the grail energy of mother earth.  www.healingarts.nl</t>
  </si>
  <si>
    <t>Living Grail 12: I am everything and everything is in me. The love vibration and pleasure of the cosmos and the earth all vibrate in my cells.  www.healingarts.nl</t>
  </si>
  <si>
    <t xml:space="preserve">Groundingsrescue Spray: Grounds  your energy and physical system by connecting the Higher Self to Mother Earth.  www.healingarts.nl </t>
  </si>
  <si>
    <t>I Am One Love Spray: Gives space to the heartenergy and grounds it here on earth, helps you feel one with yourself and the ones around you.  www.healingarts.nl</t>
  </si>
  <si>
    <t>Rainbow Freqeuncies Spray: Sustains you to stand for your truth, inner feeling and inner knowing and verbalise this. This goes beyond the intellectual mind.  www.healingarts.nl</t>
  </si>
  <si>
    <t>Living Arc 1: I am myself, in my centre and in my foundation: quietly, without thought or form. I am.  www.healingarts.nl</t>
  </si>
  <si>
    <t>Living Arc 2: I Am the path to unity. I deal with everything in which I am still in duality with love and from my truth.  www.healingarts.nl</t>
  </si>
  <si>
    <t>Living Arc 3: I centre myself in my tube of light. The pineal gland is the central objective director of all my bodily processes.  www.healingarts.nl</t>
  </si>
  <si>
    <t>Living Arc 4: I stand in my love. I am surrendered to myself. I recognise and acknowledge the power of my words.  www.healingarts.nl</t>
  </si>
  <si>
    <t>Living Arc 5: I speak the living word, I speak from my heart. And so I touch others in their Being.  www.healingarts.nl</t>
  </si>
  <si>
    <t>Living Arc 6: I experience and understand my multidimensionality. I have awareness of the subtle creative power of my (higher) thinking.  www.healingarts.nl</t>
  </si>
  <si>
    <t>Living Arc 7: I acknowledge the golden energy of my higher Self, my creative power, my dragon force.  www.healingarts.nl</t>
  </si>
  <si>
    <t>Living Arc 8: I am grounded in my body and vibrate in all dimensions. Thus I help to create the new earth. What a joy!  www.healingarts.nl</t>
  </si>
  <si>
    <t>Living Arc 9: I take full responsibility for who I am. From now on I live my mastery on earth.  www.healingarts.nl</t>
  </si>
  <si>
    <t>Living Arc 10: I completely fulfil my agreement and take on my self chosen task. I take on my deepest (primal) fear and clear it.  www.healingarts.nl</t>
  </si>
  <si>
    <t>Living Arc 11: I experience my new feeling and thinking. I stand unwavering in my I Am and take action.  www.healingarts.nl</t>
  </si>
  <si>
    <t>Living Arc 12: I am deeply in my body. I am happy and I am on the new path. I am myself in all freedom.  www.healingarts.nl</t>
  </si>
  <si>
    <t>Living Thirteen 1: It is my birthright to fully ground my heart energy and multi-dimensionality in my base chakra. I am Creator become human.  www.healingarts.nl</t>
  </si>
  <si>
    <t>Living Thirteen 2: I experience the self- fulfilment of being myself. My love is a gift to the greater whole. I choose this freely and willingly.  www.healingarts.nl</t>
  </si>
  <si>
    <t>Living Thirteen 3: I embrace my Inner Child with its light from the stars and with my soul that now flows deeply through my whole body.  www.healingarts.nl</t>
  </si>
  <si>
    <t>Living Thirteen 4: I am now the Creator of my life and the greatness of my love field, my body and my reality.  www.healingarts.nl</t>
  </si>
  <si>
    <t>Living Thirteen 5: I see myself in the greater vision - I am of equal value to other beings and co-create with them. I speak my truth clearly and with an open mind.  www.healingarts.nl</t>
  </si>
  <si>
    <t>Living Thirteen 6: My feeling and perception are grounded in my heart and in my body. This generates new objectivity so I can respond to everything in and around me.  www.healingarts.nl</t>
  </si>
  <si>
    <t>Living Thirteen 7: I feel safe within myself, grounded in my base chakra and carried by the earth’s nurturing field of consciousness. I am all embracing love.  www.healingarts.nl</t>
  </si>
  <si>
    <t>Living Thirteen 8: I am connected with the Source, the field of oneness and give my unique contribution to the whole.  www.healingarts.nl</t>
  </si>
  <si>
    <t>Living Thirteen 9: All the duality in my surroundings mirrors my inner world and I can unify it within myself.  www.healingarts.nl</t>
  </si>
  <si>
    <t>Living Thirteen 10: I embrace my own process of being human, as well as that of others. My Being, my body, my cellular structures, my grounding, everything in me is a multiple dimensional field of love.  www.healingarts.nl</t>
  </si>
  <si>
    <t>Living Thirteen 11: I am silent, I am peace - at Home within myself and in the universe.  www.healingarts.nl</t>
  </si>
  <si>
    <t>Living Thirteen 12: I Am. We Are. We Are the All.  www.healingarts.nl</t>
  </si>
  <si>
    <t>Life Force: This spray strengthens your body consciousness as well as your intention to have self-healing ability and re-write old programmes.  www.healingarts.nl</t>
  </si>
  <si>
    <t>New Earth: This spray supports the process of bringing the new light frequencies right down into matter in co-creation with other (light) beings.  www.healingarts.nl</t>
  </si>
  <si>
    <t>Radiation Care: This spray strengthens the power of your own light as a natural containment and protection against penetrating energies and all forms of radiation.  www.healingarts.nl</t>
  </si>
  <si>
    <t>Goddess Frequencies: Strengthens your connection with the Goddess so that you are your radiant self through feeling and Being and you can give form to your life in freedom.  www.healingarts.nl</t>
  </si>
  <si>
    <t xml:space="preserve">Regenaplex Nr.1a remedy for  blood / anemia, weakness, exhaustion, loss of appetite / for hematopoiesis, restorative </t>
  </si>
  <si>
    <t xml:space="preserve">Regenaplex Nr.1b remedy / general weakness, for regeneration of the lymphatic system, restorative (especially for children) </t>
  </si>
  <si>
    <t>Regenaplex Nr.1c remedy for nerves/ nervousness, neurasthenia, restlessness, weakness of memory</t>
  </si>
  <si>
    <t>Regenaplex Nr.1d remedy for nerves / nervousness, neurasthenia, restlessness</t>
  </si>
  <si>
    <t>Regenaplex Nr.1e remedy for nerves / nervousness of mother and child</t>
  </si>
  <si>
    <t>Regenaplex Nr.2  remedy / chronic cough,  lungs- and bronchial catarrh</t>
  </si>
  <si>
    <t xml:space="preserve">Regenaplex Nr.2a remedy for  lungs / chronic bronchitis / cold in the chest </t>
  </si>
  <si>
    <t xml:space="preserve">Regenaplex Nr.3  remedy for head / all inflammations and injuries of head, influenza, headache, sinusitis, prophylaxis of  meningitis and encephalitis </t>
  </si>
  <si>
    <t>Regenaplex Nr. 3a remedy for head / meningitis,  headache, lyme disease, febrile convulsions</t>
  </si>
  <si>
    <t>Regenaplex Nr. 3b remedy for head / encephalitis,  headache,  lyme disease,  febrile convulsions</t>
  </si>
  <si>
    <t>Regenaplex Nr. 3c remedy for head / clonic spasms at childage, febrile convulsions</t>
  </si>
  <si>
    <t>Regenaplex Nr. 4 remedy  for  lungs / acute bronchitis, cough</t>
  </si>
  <si>
    <t xml:space="preserve">Regenaplex Nr. 5 remedy for  lungs / pneumonia, cough, pleuritis, asthma / hepatitis </t>
  </si>
  <si>
    <t xml:space="preserve">Regenaplex Nr. 6 remedy  for lymphatic system / detoxication  / disorder of the metabolism, all inflammations / disease of spleen </t>
  </si>
  <si>
    <t>Regenaplex Nr. 7 remedy  for heart and  blood circulation /  anomalies of blood circulation / blood pressure problems (high or low), heart problems / hardened arteries,beginning sclerosis of heart and arteries</t>
  </si>
  <si>
    <t>Regenaplex Nr. 7a remedy for heart / angina pectoris, myocardial infarction with circulatory disturbance</t>
  </si>
  <si>
    <t>Regenaplex Nr. 7b remedy for heart / angina pectoris, myocardial infarction with circulatory disturbance</t>
  </si>
  <si>
    <t>Regenaplex Nr. 7c remedy for heart / angina pectoris, myocardial infarction with circulatory disturbance</t>
  </si>
  <si>
    <t>Regenaplex Nr. 8 remedy  for heart / all types of heart trouble (rheumatic, sclerotic), coronary occlusion, arrhythmia</t>
  </si>
  <si>
    <t>Regenaplex Nr. 9a remedy for heart / endocarditis, pericarditis, pleuritis, rheumatic fever</t>
  </si>
  <si>
    <t>Regenaplex Nr. 9b remedy for heart / pericarditis</t>
  </si>
  <si>
    <t>Regenaplex Nr. 10a remedy for heart / inflammatory process in heart muscle, with pain, cyanosis /, myocarditis, pericarditis, tachycardia</t>
  </si>
  <si>
    <t>Regenaplex Nr. 10b remedy for heart / myocarditis, cyanosis</t>
  </si>
  <si>
    <t>Regenaplex Nr. 10c remedy for heart / dilation of heart</t>
  </si>
  <si>
    <t>Regenaplex Nr. 11a remedy for heart / carditis, myocarditis, irregularity of pulse, arrythmia / edema - diuretic</t>
  </si>
  <si>
    <t>Regenaplex Nr. 12 remedy  for heart / cardialgia, mentally caused heart spasms / travel sickness</t>
  </si>
  <si>
    <t>Regenaplex Nr. 13 remedy  for heart / heart and circulatory troubles, supports cardiovascular circulation / weather-sensitivity</t>
  </si>
  <si>
    <t>Regenaplex Nr. 14N remedy for heart / myocarditis, endocarditis, aneurysm, aortitis, vessel calcification</t>
  </si>
  <si>
    <t>Regenaplex Nr. 16 remedy  for heart / heart problems, circulation trouble / irregularity of pulse / detoxication of heart</t>
  </si>
  <si>
    <t>Regenaplex Nr. 17 remedy for heart / insufficiency / edema</t>
  </si>
  <si>
    <t>Regenaplex Nr. 18 remedy for blood  vessels / cellular- and ateriosclerosis</t>
  </si>
  <si>
    <t>Regenaplex Nr. 18a remedy for blood vessels / cellular- and ateriosclerosis</t>
  </si>
  <si>
    <t>Regenaplex Nr. 19 Remedy for heart /  heart and circulatory disturbance / cardialgia, headache by weather-sensitivity / regeneration of capillary blood vessels / rheumatism</t>
  </si>
  <si>
    <t>Regenaplex Nr. 20a remedy  for throat / sore throat, laryngitis, hoarseness, beginning change of vocal cords / for speakers, singers</t>
  </si>
  <si>
    <t>Regenaplex Nr. 20b remedy  for throat / sore throat, dryness of the mucous membranes, hoarseness of singers and speakers</t>
  </si>
  <si>
    <t>Regenaplex Nr. 21a remedy for joints, muscles, spine / rheumatic processes, gout, lumbago</t>
  </si>
  <si>
    <t>Regenaplex Nr. 21b remedy for joints, muscles, spine / inflammatory processes,  chronic polyarthritis</t>
  </si>
  <si>
    <t>Regenaplex Nr. 21c remedy for joints / inflammatory processes in articulations, spine, acute rheumatic processes, lumbar pain, muscle rheumatism</t>
  </si>
  <si>
    <t>Regenaplex Nr. 21d remedy for cell-detoxication / joints, muscles, spine /, rheumatic disorders</t>
  </si>
  <si>
    <t>Regenaplex Nr. 21e remedy for cell-detoxication / joints, muscles, spine / rheumatic disorders</t>
  </si>
  <si>
    <t>Regenaplex Nr. 22aN remedy  for articulations / arthritis, arthrosis, gout</t>
  </si>
  <si>
    <t>Regenaplex Nr. 23a remedy for deep detoxication of blood and lymph / chronic diseases / metabolic disorder, inherited damages, gangrene</t>
  </si>
  <si>
    <t>Regenaplex Nr. 23b remedy for deep detoxication of blood and genital organs (inherited or acquired) / damages caused by badly healed veneral diseases / injury by medicaments, vaccination, toxins</t>
  </si>
  <si>
    <t xml:space="preserve">Regenaplex Nr. 23c remedy  for deep detoxication and  regeneration of blood, all diseases and injuries of blood, coagulation defect </t>
  </si>
  <si>
    <t xml:space="preserve">Regenaplex Nr. 23e remedy  for blood / anemia, weakness, restorative, ?homeopathic vitamin” </t>
  </si>
  <si>
    <t>Regenaplex Nr. 24a remedy for  lungs / asthma, apnoea / thyroid trouble</t>
  </si>
  <si>
    <t>Regenaplex Nr. 24b remedy for  lungs / asthma bronchiale with mucus</t>
  </si>
  <si>
    <t>Regenaplex Nr. 24c remedy for  lungs / asthma bronchiale</t>
  </si>
  <si>
    <t>Regenaplex Nr. 24d remedy for  lungs / asthma, apnoea / degenerative pulmonary disease</t>
  </si>
  <si>
    <t>Regenaplex Nr. 25a remedy for hemorrhoids, bleeding</t>
  </si>
  <si>
    <t>Regenaplex Nr. 25b remedy  for blood vessels / hemorrhoids</t>
  </si>
  <si>
    <t>Regenaplex Nr. 25c remedy for haemorrhoids / regeneration of the total genital system</t>
  </si>
  <si>
    <t>Regenaplex Nr. 26a remedy for detoxication of blood and lymphtic system / purulent inflammations / focal infection / rash, allergic reactions, ulcerations</t>
  </si>
  <si>
    <t>Regenaplex Nr. 26b remedy for detoxication and regeneration of cells, chronic diseases, hardening, cicatrization and necrosis / spasm of blood vessels, arteriosclerosis / maxillary sinusitis / focus at tooth root, varicose ulcer</t>
  </si>
  <si>
    <t>Regenaplex Nr. 26c remedy for detoxication of nerv cells, blood, lymphatic system / septic processes, inflammation / pruritus /  support of peripheral circulation,  herpes zoster, paresis</t>
  </si>
  <si>
    <t>Regenaplex Nr. 26d remedy for blood, lymphatic system, skin / furuncle, impetigo, eczema</t>
  </si>
  <si>
    <t>Regenaplex Nr. 26f remedy for varicose veins / ulcus cruris, gangrene</t>
  </si>
  <si>
    <t>Regenaplex Nr. 27a remedy for detoxication / trobles during menopause, heat congestion, general unease with sleeping problems / gangrene processes / ulcus cruris</t>
  </si>
  <si>
    <t>Regenaplex Nr. 27b remedy for detoxication of bowels accompanied by bad headache (typhus)</t>
  </si>
  <si>
    <t>Regenaplex Nr. 27c/I remedy for psyche / depression, organic cause</t>
  </si>
  <si>
    <t xml:space="preserve">Regenaplex Nr. 27c/II remedy for psyche / melancholia, depression, mental cause </t>
  </si>
  <si>
    <t>Regenaplex Nr. 27d remedy for psyche / mood disorder, hypochondrium</t>
  </si>
  <si>
    <t>Regenaplex Nr. 27f/I remedy for psyche / hysteria by genital disorder</t>
  </si>
  <si>
    <t>Regenaplex Nr. 27f/II remedy for psyche / hysteria by genital irritation</t>
  </si>
  <si>
    <t>Regenaplex Nr. 28a remedy for mouth / stomatitis ulcerosa, periodontosis, aphthae</t>
  </si>
  <si>
    <t>Regenaplex Nr. 28b remedy for mouth / stomatitis ulcerosa, gingivitis, aphthae / herpes simplex</t>
  </si>
  <si>
    <t>Regenaplex Nr. 28d remedy for teeth, bones / caries, osteodystrophie</t>
  </si>
  <si>
    <t>Regenaplex Nr. 28k remedy for mouth / stomatitis</t>
  </si>
  <si>
    <t>Regenaplex Nr. 29 remedy for lumbar spine and pelvis / lumbago, sciatica / menstrual spasm, circulatory disorder</t>
  </si>
  <si>
    <t>Regenaplex Nr. 30a remedy for  lungs / pertussis</t>
  </si>
  <si>
    <t>Regenaplex Nr. 30b remedy for  lungs / pertussis with vomiting, cough with mucus</t>
  </si>
  <si>
    <t>Regenaplex Nr. 31a remedy for blood vessels / varicose veins</t>
  </si>
  <si>
    <t>Regenaplex Nr. 31b remedy for blood vessels / varicose veins (inflammatory process)</t>
  </si>
  <si>
    <t xml:space="preserve">Regenaplex Nr. 31c remedy for spasms / legs, spasms general </t>
  </si>
  <si>
    <t>Regenaplex Nr. 31d remedy  for varicose veins (after operation)</t>
  </si>
  <si>
    <t>Regenaplex Nr. 32a vulnerary remedy, deep wounds with a large surface, decubitus</t>
  </si>
  <si>
    <t>Regenaplex Nr. 33/1 Remedy for pancreas / acute and chronic pancreatitis, pancreas failure</t>
  </si>
  <si>
    <t xml:space="preserve">Regenaplex Nr. 33/2 Remedy for pancreas / pancreas and duodenum spasms and congestions </t>
  </si>
  <si>
    <t>Regenaplex Nr. 33/3 Remedy for pancreas / protection for pancreas, liver, bowels, kidneys, diabetes melitus, to follow-up acidose</t>
  </si>
  <si>
    <t xml:space="preserve">Regenaplex Nr. 33/4 remedy for pancreas / pancreatitis / acute, painful inflammatory processes </t>
  </si>
  <si>
    <t>Regenaplex Nr. 33/5 Remedy for pancreas / infection, abdominal spasm / impairment of vision, weakness of eyes / risk of diabetes, prevents development of acetone</t>
  </si>
  <si>
    <t>Regenaplex Nr. 33/za remedy for pancreas / acute diabetes, reduction of insulin secretion</t>
  </si>
  <si>
    <t>Regenaplex Nr. 33/zb remedy for pancreas / hypoglycaemia, tiredness, weakness</t>
  </si>
  <si>
    <t>Regenaplex Nr. 33/zc remedy for pancreas, kidneys / diabetes melitus (very thirsty) and renalis</t>
  </si>
  <si>
    <t>Regenaplex Nr. 33/zd remedy for pancreas / diabetes insipidus</t>
  </si>
  <si>
    <t>Regenaplex Nr. 34a remedy for blood / bleeding, also after operation</t>
  </si>
  <si>
    <t>Regenaplex Nr. 34b remedy for blood, kidneys / renal hemorrhage</t>
  </si>
  <si>
    <t>Regenaplex Nr. 34c remedy  for blood/ genital bleeding</t>
  </si>
  <si>
    <t>Regenaplex Nr. 35a remedy  for liver / icterus</t>
  </si>
  <si>
    <t>Regenaplex Nr. 35b remedy  for liver / hepatitis A</t>
  </si>
  <si>
    <t>Regenaplex Nr. 35c remedy  for liver / infection of liver and  infection and gall, gall bladder congestion / spams  / light flees</t>
  </si>
  <si>
    <t>Regenaplex Nr. 35d remedy for liver, gall/ cholestasis, increases the function of the gall, icterus, hepatitis</t>
  </si>
  <si>
    <t>Regenaplex Nr. 35e remedy for liver / hepatitis, aftercare</t>
  </si>
  <si>
    <t>Regenaplex Nr. 35f remedy for liver / liver cirrhose, -adhesions, -scars, -swellings</t>
  </si>
  <si>
    <t>Regenaplex Nr. 36a remedy for detoxication oft cells, blood, lymphatic system / focal infection, dental cysts, granuloma / suppuration of teeth, paranasal sinus, ears</t>
  </si>
  <si>
    <t>Regenaplex Nr. 36b remedy for detoxication oft cells, blood, lymphatic system / focal infection, dental cysts, granuloma / suppuration of teeth, paranasal sinus, ears</t>
  </si>
  <si>
    <t>Regenaplex Nr. 36c remedy for detoxication oft cells, blood, lymphatic system / focal infection, dental cysts, granuloma / suppuration of teeth, paranasal sinus, ears</t>
  </si>
  <si>
    <t>Regenaplex Nr. 36d remedy for paranasal sinus/ maxillary sinusitis, focal infection</t>
  </si>
  <si>
    <t>Regenaplex Nr. 37a remedy for skin / acne vulgaris, skin impurities</t>
  </si>
  <si>
    <t>Regenaplex Nr. 38a remedy for  lungs / bronchial  cough</t>
  </si>
  <si>
    <t>Regenaplex Nr. 38b remedy for  lungs / cough from the  lungs (dry), tracheal cough</t>
  </si>
  <si>
    <t>Regenaplex Nr. 38c remedy for lungs / cough: from tickling in larynx during measles, from infection of larynx, during bronchial asthma</t>
  </si>
  <si>
    <t>Regenaplex Nr. 38e remedy for lungs / cough with viscous mucus</t>
  </si>
  <si>
    <t>Regenaplex Nr. 39a remedy for regeneration of cells and glands / cellular and gland disturbance, bad circulation,  disease of milt  / regulation of thyroid function</t>
  </si>
  <si>
    <t>Regenaplex Nr. 39b remedy for regeneration of cells and glands / sclerosis of glands, hardening, calcification, gland adhesions / lung- uterus- mammary carcinoma</t>
  </si>
  <si>
    <t>Regenaplex Nr. 39c remedy for glands, mamma / lumps of mammary glands</t>
  </si>
  <si>
    <t>Regenaplex Nr. 39d remedy for mamma / mastitis</t>
  </si>
  <si>
    <t>Regenaplex Nr. 40a remedy for throat / diphtheria</t>
  </si>
  <si>
    <t>Regenaplex Nr. 40b remedy for nose / diphtheria of nose wirh bleeding</t>
  </si>
  <si>
    <t>Regenaplex Nr. 41a fever remedy / all acute processes, children's diseases, pneumonia, scarlet fever</t>
  </si>
  <si>
    <t>Regenaplex Nr. 41f fever remedy / remittent fever and malaria</t>
  </si>
  <si>
    <t>Regenaplex Nr. 42 remedy / chronic infection of the lung, influenzal infect, bronchitis, asthma</t>
  </si>
  <si>
    <t>Regenaplex Nr. 43 remedy for genital / menstrual colic, dysmenorrhea / disturbance of circulation</t>
  </si>
  <si>
    <t>Regenaplex Nr. 43b remedy for genital / dysmenorrhea, menstrual spasms, amenorrhoea, great pain and delayed menorrhoea, adnexal or uterus sclerosis</t>
  </si>
  <si>
    <t>Regenaplex Nr. 43d remedy for genital / hypermenorrhea</t>
  </si>
  <si>
    <t>Regenaplex Nr. 44a remedy for lungs / pleuritis (sicca and exsudativa)</t>
  </si>
  <si>
    <t>Regenaplex Nr. 44b remedy for lungs / pleuritis (sicca and exsudativa)</t>
  </si>
  <si>
    <t>Regenaplex Nr. 44c remedy for lungs / pleuritis (sicca and exsudativa)</t>
  </si>
  <si>
    <t>Regenaplex Nr. 44d remedy for lungs / pleuritis (sicca and exsudativa)</t>
  </si>
  <si>
    <t>Regenaplex Nr. 45a remedy for tonsils / angina, tonsillitis, scarlatina / focal infection</t>
  </si>
  <si>
    <t>Regenaplex Nr. 45b remedy for tonsils / angina, chronic tonsillitis</t>
  </si>
  <si>
    <t>Regenaplex Nr. 47aN remedy  for skin and general reaction / scrofulosis, skin diseases, lichen, allergies, eczema, cradle cap, psoriasis / remedy for stimulation of reaction</t>
  </si>
  <si>
    <t>Regenaplex Nr. 47bN remedy  for skin and general reaction / scrofulosis, skin diseases, lichen, allergies, eczema, cradle cap, psoriasis / remedy for stimulation of reaction</t>
  </si>
  <si>
    <t>Regenaplex Nr. 47cN remedy  for skin and general reaction / psoriasis, eczema, skin allergies, lupus, syphilitic skin diseases</t>
  </si>
  <si>
    <t>Regenaplex Nr. 48a remedy for appendix / appendicitis, blood and lymphatic detoxication, focal infection</t>
  </si>
  <si>
    <t>Regenaplex Nr. 48b remedy for detoxication / sepsis, cyanosis</t>
  </si>
  <si>
    <t>Regenaplex Nr. 49a remedy for genital organs / all diseases oft genital organs / prostata, testes, bladder, uterus, adnexes, ovary</t>
  </si>
  <si>
    <t>Regenaplex Nr. 49b remedy for genital organs / all diseases oft genital organs – specially chronic (prostata, uterus, adnexes / cicatrization, adhesions (also after operations)</t>
  </si>
  <si>
    <t>Regenaplex Nr. 49c remedy for genital organs / chronic diseases oft genital organs / inflammation of prostata, uterus, adnexes / hypertrophic prostata</t>
  </si>
  <si>
    <t>Regenaplex Nr. 49d remedy for genital organs / inflammation oft genital organs / prostatitis, endometritis, adnexitis</t>
  </si>
  <si>
    <t>Regenaplex Nr. 49e remedy for genital organs / prostatitis, hypertrophic prostata, discharge/fluor vaginalis</t>
  </si>
  <si>
    <t>Regenaplex Nr. 49f* remedy for genital organs / uterine carcinoma</t>
  </si>
  <si>
    <t>Regenaplex Nr. 50a remedy for kidneys / all kidney troubles / all kinds of inflammations</t>
  </si>
  <si>
    <t>Regenaplex Nr. 50b,c remedy for kidneys / nephritis kidneys, kidney proteins, suppuration, albuminuria / diminished blood cells</t>
  </si>
  <si>
    <t>Regenaplex Nr. 50d remedy for kidneys /  pyelonephritis / urinary tract infection</t>
  </si>
  <si>
    <t>Regenaplex Nr. 50e remedy for kidneys / uremia, diabetic uremia</t>
  </si>
  <si>
    <t>Regenaplex Nr. 51a remedy for kidneys / cleaning of tubules / nephrosclerosis, renal gravel, bladder- and gallstone, nephrolithiasis / hypertonia</t>
  </si>
  <si>
    <t>Regenaplex Nr. 51b remedy for kidneys / regeneration of cells / kidney stones / hypertonia</t>
  </si>
  <si>
    <t>Regenaplex Nr. 51c remedy for kidneys / chronic diseases of kidneys / all chronic diseases / kidney stones / hypertonia / regeneration of blood vessels</t>
  </si>
  <si>
    <t>Regenaplex Nr. 51dN remedy for kidneys / chronic diseases of kidneys / kidney stones / kidney- bladder- and gall stones, other mineral deposits / hypertonia</t>
  </si>
  <si>
    <t>Regenaplex Nr. 51e remedy for kidneys / chronic diseases of kidneys / kidney stones / kidney- bladder- and gall stones, other mineral deposits / hypertonia, sclerosis</t>
  </si>
  <si>
    <t>Regenaplex Nr. 51f N remedy for kidneys / chronic illness concerning kidneys</t>
  </si>
  <si>
    <t>Regenaplex Nr. 52a remedy for tendons / tendovaginitis</t>
  </si>
  <si>
    <t>Regenaplex Nr. 52b remedy for tendons / stenosing tendosynovitis</t>
  </si>
  <si>
    <t>Regenaplex Nr. 53a remedy for bowels / enterospasms, obstipation, ileus / intestinal infections</t>
  </si>
  <si>
    <t>Regenaplex Nr. 53b remedy for bowels / enterospasm, obstipation, ileus, intestinal inflammation</t>
  </si>
  <si>
    <t xml:space="preserve">Regenaplex Nr. 53c remedy for bowels / enterospasm / peritonitis </t>
  </si>
  <si>
    <t>Regenaplex Nr. 53h remedy for bowels / anal prolapse</t>
  </si>
  <si>
    <t>Regenaplex Nr. 54a remedy for bowels / for normal intestinal movement, bowel movement, intestine deformation</t>
  </si>
  <si>
    <t>Regenaplex Nr. 54b remedy for bowels / regeneration of intestinal wall, villi and glands /  chronic indigestion / regeneration of intestinal lymphatic system</t>
  </si>
  <si>
    <t>Regenaplex Nr. 54c remedy for bowels / dry mucous membrane, general pathogenic intestinal flora</t>
  </si>
  <si>
    <t xml:space="preserve">Regenaplex Nr. 55 remedy for cells and detoxication / general anti-sclerotic remedy, activation of the cellular metabolism / acid elimination </t>
  </si>
  <si>
    <t>Regenaplex Nr. 56a remedy for bowels / degeneration of small intestine, paralysed, missing of nutrition resorption, malnutrition, anemia</t>
  </si>
  <si>
    <t>Regenaplex Nr. 56b remedy for bowels / degeneration of small intestine, paralysed, missing of nutrition resorption, malnutrition, anemia</t>
  </si>
  <si>
    <t>Regenaplex Nr. 57a remedy for bowels / intestinal gland sclerotic, missing or reduced intestinal juice, bad digestion / regeneration of glands</t>
  </si>
  <si>
    <t>Regenaplex Nr. 57b remedy for bowel / sclerotic intestine, anemia, indigestion / anemia / regeneration of glands</t>
  </si>
  <si>
    <t>Regenaplex Nr. 58a remedy for lymph nodes / induration / reduced immundeficiency</t>
  </si>
  <si>
    <t>Regenaplex Nr. 59a remedy for bowel / bleeding of the bowel, enterocele, anal fissure, diverticulum / bowel carcinoma</t>
  </si>
  <si>
    <t>Regenaplex Nr. 59b remedy for bowel / bleeding of the bowel, enterocele, anal fissure / bowel carcinoma</t>
  </si>
  <si>
    <t>Regenaplex Nr. 60a remedy for nerves / insomnia</t>
  </si>
  <si>
    <t>Regenaplex Nr. 60b remedy for nerves / insomnia caused by inflammation of hypophysis cerebri (bad dreams)</t>
  </si>
  <si>
    <t>Regenaplex Nr. 60c remedy for nerves / insomnia (in the morning)</t>
  </si>
  <si>
    <t>Regenaplex Nr. 61a remedy for thyroid / hyperthreosis, goiter, normalisation of the thyroid</t>
  </si>
  <si>
    <t>Regenaplex Nr. 61b remedy for  thyroid / goiter (for packs)</t>
  </si>
  <si>
    <t>Regenaplex Nr. 61c remedy  for  thyroid  / hyperthyroidism, heart revigoration</t>
  </si>
  <si>
    <t xml:space="preserve">Regenaplex Nr. 62a remedy for bowels / alle kinds of bowel infection, diarrhea , abdominal influenza and typhoid / fever </t>
  </si>
  <si>
    <t>Regenaplex Nr. 62b remedy for bowels / infection of the bowel, (bulbous stool, stinking), hepatopathy</t>
  </si>
  <si>
    <t>Regenaplex Nr. 62d remedy for bowels / cellular bowel detoxication, peritonitis, enterospasm / regeneration of bowel lymphatic system</t>
  </si>
  <si>
    <t>Regenaplex Nr. 63a Remedy for skin an mucous membranes  / mycosis (mouth, bowels, skin)</t>
  </si>
  <si>
    <t>Regenaplex Nr. 63b remedy  for hair and nails / support growth of fingernails, toenails and hair</t>
  </si>
  <si>
    <t>Regenaplex Nr. 63d remedy for fingers and skin / panaris</t>
  </si>
  <si>
    <t>Regenaplex Nr. 64a remedy for stomach / inflammation of stomach an duodenum, stomac catarrh, gastritis, intoxication by food / vomiting, morning sickness</t>
  </si>
  <si>
    <t>Regenaplex Nr. 64b Remedy for  stomach / regeneration of stomach, duodeum, lymph/  morning sickness</t>
  </si>
  <si>
    <t xml:space="preserve">Regenaplex Nr. 64c remedy  for stomach / bowel / antispasmodic , gastric spasm, intestinal colic </t>
  </si>
  <si>
    <t>Regenaplex Nr. 64d remedy  for stomach / mucosal inflammation of bowel, duodenum /  gastric and duodenal ulcer / colitis</t>
  </si>
  <si>
    <t>Regenaplex Nr. 64g remedy  for stomach / heartburn</t>
  </si>
  <si>
    <t>Regenaplex Nr. 64i remedy  for stomach / singultus</t>
  </si>
  <si>
    <t>Regenaplex Nr. 65a remedy  for bowel /  enteritis, stomach and bowel inflammation and infection, diarrhoea</t>
  </si>
  <si>
    <t>Regenaplex Nr. 65b remedy  for bowel /  enteritis, stomach and bowel inflammation and infection, diarrhoea</t>
  </si>
  <si>
    <t>Regenaplex Nr. 65c remedy  for bowel /  enteritis, stomach and bowel inflammation and infection, diarrhoea</t>
  </si>
  <si>
    <t>Regenaplex Nr. 67 remedy  for neck / stiffness of neck,  swollen lymph nodes of neck, cervical syndrome with headaches / weak connective tissue</t>
  </si>
  <si>
    <t>Regenaplex Nr. 68a remedy  for stomach / chronic stomach problems, vomiting,  gastric  ulcer, stenosis of pylorus, stomach carcinoma,</t>
  </si>
  <si>
    <t>Regenaplex Nr. 68b remedy  for stomach, bowel / gastric, duodenal,  intestinal ulcer</t>
  </si>
  <si>
    <t>Regenaplex Nr. 69 remedy  for stomach / gastric acid neutralisation</t>
  </si>
  <si>
    <t>Regenaplex Nr. 70a remedy  for ears / earache, otitis media</t>
  </si>
  <si>
    <t>Regenaplex Nr. 70b remedy  for ears / otitis externa, furuncular otitis</t>
  </si>
  <si>
    <t xml:space="preserve">Regenaplex Nr. 70c remedy  for ears / deafness </t>
  </si>
  <si>
    <t>Regenaplex Nr. 70h remedy  for ears / tinnitus by inflammation</t>
  </si>
  <si>
    <t>Regenaplex Nr. 71a remedy  for paranasal sinuses, nose / sinusitis, rhinitis</t>
  </si>
  <si>
    <t>Regenaplex Nr. 71b remedy  for paranasal sinuses, nose / sinusitis, middle ear infection</t>
  </si>
  <si>
    <t>Regenaplex Nr. 71c remedy  for nose / nose polyp</t>
  </si>
  <si>
    <t>Regenaplex Nr. 71d remedy for nose/ ulcer, abscess of the nose</t>
  </si>
  <si>
    <t>Regenaplex Nr. 72a remedy  for throat, paranasal sinusses  / inflammation of  pharynx, Eustachian tube, hoarseness, upper airways</t>
  </si>
  <si>
    <t xml:space="preserve">Regenaplex Nr. 73aN remedy for bones / all troubles with bone und spine, spondylitis, rachitis / regeneration of skin, bones, blood, nerve cells, </t>
  </si>
  <si>
    <t>Regenaplex Nr. 73c remedy  for bones, spine / osteoporosis</t>
  </si>
  <si>
    <t>Regenaplex Nr. 73d remedy  for bones, spine / spinal softening, osteomalacia, development of callus</t>
  </si>
  <si>
    <t>Regenaplex Nr. 74 remedy  for nerves / paresis, paralysis, numbness of limbs,  weakness of connective tissue</t>
  </si>
  <si>
    <t xml:space="preserve">Regenaplex Nr. 74a Remedy for nerves / paresis, paralysis, vasomotor paresis of CNS, MS </t>
  </si>
  <si>
    <t>Regenaplex Nr. 74b remedy  for nerves / facial palsy</t>
  </si>
  <si>
    <t>Regenaplex Nr. 74c remedy  for nerves / illness caused by vaccination, paresis, paralysis,</t>
  </si>
  <si>
    <t>Regenaplex Nr. 74d Remedy for nerves / paresis, paralysis (by polio, inflammations, cicatrizing, adhesions)</t>
  </si>
  <si>
    <t>Regenaplex Nr. 74f Remedy for nerves / paresis, paralysis  (apoplectic stroke)</t>
  </si>
  <si>
    <t>Regenaplex Nr. 74k Remedy  / vocal cord paresis, paralysis</t>
  </si>
  <si>
    <t>Regenaplex Nr. 74m remedy  for throat / pharyngospasm</t>
  </si>
  <si>
    <t>Regenaplex Nr. 75a remedy  for glands / parotitis</t>
  </si>
  <si>
    <t>Regenaplex Nr. 75c remedy  for mouth / stimulating salivation</t>
  </si>
  <si>
    <t>Regenaplex Nr. 76a remedy  for eyes / ophtalmitis,  infection affecting cerebral membrane with bad headache, corneal infection, meningitis prophylactic</t>
  </si>
  <si>
    <t>Regenaplex Nr. 77a remedy  for eyes / conjunctivitis, iritis</t>
  </si>
  <si>
    <t>Regenaplex Nr. 78a remedy  for eyes / ablatio retinae</t>
  </si>
  <si>
    <t>Regenaplex Nr. 78c remedy  for eyes / impaired vision caused by sclerosis, also cataract</t>
  </si>
  <si>
    <t>Regenaplex Nr. 78c/l remedy  for eyes / support of eyes</t>
  </si>
  <si>
    <t>Regenaplex Nr. 78d remedy  for eyes / amblyopia (cell diminuition)</t>
  </si>
  <si>
    <t>Regenaplex Nr. 79 remedy  for liver / all kinds of liver troubles / indigestion</t>
  </si>
  <si>
    <t>Regenaplex Nr. 80aN remedy for liver / cholelithiasis, hardening of the liver / anticholesteremic</t>
  </si>
  <si>
    <t>Regenaplex Nr. 80b Remedy for liver / bilious attack (cholelithiasis)</t>
  </si>
  <si>
    <t>Regenaplex Nr. 81aN remedy  for liver / cholangitis, cholecystitis /  light feces</t>
  </si>
  <si>
    <t xml:space="preserve">Regenaplex Nr. 82a remedy for genital system/ all kinds of inflammation and infection  in the genital systems / </t>
  </si>
  <si>
    <t>Regenaplex Nr. 82b remedy for genital system / all kinds of inflammation and infection  in the genital systems / after abortion, erasion</t>
  </si>
  <si>
    <t>Regenaplex Nr. 84b remedy  for feet / pain of the soles</t>
  </si>
  <si>
    <t>Regenaplex Nr. 84c remedy  for feet / stinking sweat of feet</t>
  </si>
  <si>
    <t>Regenaplex Nr. 85 remedy  for eyes / infection of eyes accompanied by light-sensitivity</t>
  </si>
  <si>
    <t>Regenaplex Nr. 86a remedy for bladder / cystitis, prostatitis, urinary tract infection</t>
  </si>
  <si>
    <t>Regenaplex Nr. 86b remedy  for bladder / chronic cystitis, bladder stones, bladder carcinoma /  prostatic troubles / myogelosis</t>
  </si>
  <si>
    <t>Regenaplex Nr. 86c remedy  for bladder / chronic cystitis / activation of cells</t>
  </si>
  <si>
    <t>Regenaplex Nr. 87a remedy for head and ears / headache and earache by infection or sclerosis</t>
  </si>
  <si>
    <t>Regenaplex Nr. 88a remedy  for bladder / weakness of bladder, enuresis nocturna</t>
  </si>
  <si>
    <t>Regenaplex Nr. 88bN remedy  for bladder / weakness of bladder, enuresis nocturna,  scclerosis of sphincter</t>
  </si>
  <si>
    <t>Regenaplex Nr. 89a remedy  for  cell  regeneration and activation / chronic diseases, cicatrization or necrosis after operation or accident / connective tissue</t>
  </si>
  <si>
    <t>Regenaplex Nr. 89b remedy  for  cell  regeneration and activation  / cicatrization,  burn trauma, fracture, activation of circulation</t>
  </si>
  <si>
    <t>Regenaplex Nr. 90 remedy for head, brain / cerebral circulation / apoplexy prophylactic, congestion without headache</t>
  </si>
  <si>
    <t>Regenaplex Nr. 91 remedy for head, brain / cerebral circulation / apoplexy, risk of apoplectic stroke, vertigo, bad headache</t>
  </si>
  <si>
    <t>Regenaplex Nr. 91b remedy for head, , brain  / vertigo due to cerebral congestion related to epilepsy</t>
  </si>
  <si>
    <t>Regenaplex Nr. 91d remedy  for head, brain / vertigo caused by ischemia</t>
  </si>
  <si>
    <t>Regenaplex Nr. 92a remedy for head, brain / epilepsy, mental development at childhood (stressed with school)</t>
  </si>
  <si>
    <t>Regenaplex Nr. 92b remedy for head, brain / epilepsy , too much sexual desire</t>
  </si>
  <si>
    <t>Regenaplex Nr. 93a remedy for hair, bones / calcification of skullcap, baldness</t>
  </si>
  <si>
    <t>Regenaplex Nr. 93b remedy for hair, bones / calcification of articulations /  calcification of skullcap, baldness</t>
  </si>
  <si>
    <t>Regenaplex Nr. 94a remedy for head / headache, also related to menorrhoea</t>
  </si>
  <si>
    <t>Regenaplex Nr. 94b remedy  for head / migraine</t>
  </si>
  <si>
    <t>Regenaplex Nr. 94c remedy  for head / migraine, right forehead</t>
  </si>
  <si>
    <t>Regenaplex Nr. 94d remedy  for head / migraine, left forehead</t>
  </si>
  <si>
    <t>Regenaplex Nr. 95 remedy for genital system, head, psyche / adnexitis / vertigo, sleep disorder, under psychological strain, depression</t>
  </si>
  <si>
    <t>Regenaplex Nr. 95a remedy for all kinds of inflammation</t>
  </si>
  <si>
    <t>Regenaplex Nr. 97a remedy  for allergy / hay fever and similar allergies, rhinitis allergica, biological "antihistamine"</t>
  </si>
  <si>
    <t>Regenaplex Nr. 98a remedy for skin / german measles, chickenpox, genital pruritus (vulvitis), urticaria</t>
  </si>
  <si>
    <t>Regenaplex Nr. 98b remedy  for skin, blood / erysipelas, sepsis</t>
  </si>
  <si>
    <t>Regenaplex Nr. 98c remedy  for skin, nerves / herpes zoster</t>
  </si>
  <si>
    <t>Regenaplex Nr. 99a remedy  for head, brain / cerebral sclerosis, circulatory disorder, vertigo</t>
  </si>
  <si>
    <t xml:space="preserve">Regenaplex Nr. 99b remedy for head, brain / cerebral- and arteriosclerosis, circulatory disorder, congestion </t>
  </si>
  <si>
    <t>Regenaplex Nr. 100/1 remedy for cell metabolism / regeneration, activation, cell respiration, regulating pH-value /  pains</t>
  </si>
  <si>
    <t>Regenaplex Nr. 100/3 remedy for cell metabolism / metabolic disorder, circulatory disorder, x-ray related damages (also prophylactic), solar radiation related damages / jet-lag</t>
  </si>
  <si>
    <t>Regenaplex Nr. 105 remedy  for blood, detoxication / gout- or rheumatism related processes, uric acid solving remedy</t>
  </si>
  <si>
    <t>Regenaplex Nr. 108a remedy  for bones, spine / pain in the back, spinal pain, spondylarthrosis, spondylitis, arthrosis of hip / bone-carcinoma</t>
  </si>
  <si>
    <t xml:space="preserve">Regenaplex Nr. 108bN remedy  for bones, spine / periostitis, neuritis, arthrosis </t>
  </si>
  <si>
    <t>Regenaplex Nr. 108c remedy  for bones / fractures, Sudeck‘s syndrome</t>
  </si>
  <si>
    <t>Regenaplex Nr. 109 remedy  for glands, cells / regeneration of hypophysis, epiphysis and gonads, menopause / weakness of memory</t>
  </si>
  <si>
    <t>Regenaplex Nr. 109a remedy for nerves / school related stress, exam nerves</t>
  </si>
  <si>
    <t>Regenaplex Nr. 111a remedy for genital system / all troubles  with genital system, sclerosis, adhesions, polyps, cysts</t>
  </si>
  <si>
    <t>Regenaplex Nr. 111b remedy for genital system / rigidification of adenoids, tissues, blood vessels, adhesions, excrescences, especially in genital system</t>
  </si>
  <si>
    <t>Regenaplex Nr. 111c remedy for genital system / genital paresis with radiation in limbs</t>
  </si>
  <si>
    <t>Regenaplex Nr. 112 remedy  for brain / weakness of memory, colloidal debris in brain, risk of apoplexis</t>
  </si>
  <si>
    <t xml:space="preserve">Regenaplex Nr. 114 remedy  for eyes / all kinds of inflammation of the eyes  </t>
  </si>
  <si>
    <t>Regenaplex Nr. 115a remedy  for tonsils, kidneys / scarlet with heamaturia</t>
  </si>
  <si>
    <t>Regenaplex Nr. 115b remedy  for tonsils, kidneys / scarlet with nephritis</t>
  </si>
  <si>
    <t>Regenaplex Nr. 115c remedy for tonsils, nerves / scarlet after neuritis</t>
  </si>
  <si>
    <t>Regenaplex Nr. 116a remedy for bowels / intestinal worms, parasites, amebic infection, mycosis</t>
  </si>
  <si>
    <t>Regenaplex Nr. 116b remedy  for bowels / intestinal worms, parasites, amebic infection, mycosis</t>
  </si>
  <si>
    <t>Regenaplex Nr. 117a remedy for eyes / hordeolum sty, chalazion, blepharadenitis</t>
  </si>
  <si>
    <t>Regenaplex Nr. 118 remedy for detoxication / sepsis, carbon momoxide poisoning</t>
  </si>
  <si>
    <t>Regenaplex Nr. 118a remedy for detoxication / arsenic poisening</t>
  </si>
  <si>
    <t>Regenaplex Nr. 118b remedy for detoxication / heavy metal poisoning, acute and chronic</t>
  </si>
  <si>
    <t>Regenaplex Nr. 118c remedy for detoxication / mercury poisening, acute and chronic</t>
  </si>
  <si>
    <t>Regenaplex Nr. 121a remedy for lungs / pulmonary tuberculosis, pulmonary abscess, weakness of pulmonary tissue, catarrh of lungs</t>
  </si>
  <si>
    <t>Regenaplex Nr. 121b remedy for lungs / pulmonary tuberculosis, pulmonary abscess, weakness of pulmonary tissue</t>
  </si>
  <si>
    <t>Regenaplex Nr. 121e remedy for lungs / pulmonary edema</t>
  </si>
  <si>
    <t>Regenaplex Nr. 122 remedy for lungs, cells / break-up of pulmonary tissue, general cell reinvigoration / sedimentation reaction too quick</t>
  </si>
  <si>
    <t>Regenaplex Nr. 125a remedy  for carcinoma / tumor of glands / carcinoma</t>
  </si>
  <si>
    <t>Regenaplex Nr. 126a remedy  for nerves / spasms, tetanoid infections</t>
  </si>
  <si>
    <t>Regenaplex Nr. 126b remedy  for nerves / infections with spasms</t>
  </si>
  <si>
    <t>Regenaplex Nr. 130a remedy  for nerves / trigeminy neuralgia, analgesic</t>
  </si>
  <si>
    <t>Regenaplex Nr. 139a remedy for nerves, brain / Parkinson's disease</t>
  </si>
  <si>
    <t>Regenaplex Nr. 141a remedy for skin / warts, condyloma</t>
  </si>
  <si>
    <t>Regenaplex Nr. 142c remedy  for mamma / inflamation of nipples</t>
  </si>
  <si>
    <t>Regenaplex Nr. 143a remedy  for genital system / gonorrhea, venereal diseases</t>
  </si>
  <si>
    <t>Regenaplex Nr. 143b remedy  for genital system / gonorrhea, chronic</t>
  </si>
  <si>
    <t>Regenaplex Nr. 143c remedy for genital system / urethritis / gonorrhea</t>
  </si>
  <si>
    <t>Regenaplex Nr. 143d Remedy for bladder  / incontinence (cystitis)</t>
  </si>
  <si>
    <t>Regenaplex Nr. 144a remedy  for kidneys, liver / ascites</t>
  </si>
  <si>
    <t>Regenaplex Nr. 144b remedy  for kidneys / diuretic (lungs)</t>
  </si>
  <si>
    <t>Regenaplex Nr. 144c remedy for bowel, liver / ascites with ulceration</t>
  </si>
  <si>
    <t>Regenaplex Nr. 145a remedy for genital system / discharge</t>
  </si>
  <si>
    <t>Regenaplex Nr. 147a remedy for genital system / tedious labor</t>
  </si>
  <si>
    <t>Regenaplex Nr. 147b remedy for genital system / premature labor</t>
  </si>
  <si>
    <t>Regenaplex Nr. 147 remedy for genital system / inefficent contractions</t>
  </si>
  <si>
    <t>Regenaplex Nr. 147e remedy for genital system / uterine contractions</t>
  </si>
  <si>
    <t>Regenaplex Nr. 148a remedy for genital system / ailments during menopause</t>
  </si>
  <si>
    <t>Regenaplex Nr. 148b remedy for genital system / bleeding in menopause</t>
  </si>
  <si>
    <t>Regenaplex Nr. 150 remedy for virus infection</t>
  </si>
  <si>
    <t>Regenaplex Nr. 154a remedy for genital system / syphilis (chancre)</t>
  </si>
  <si>
    <t>Regenaplex Nr. 154 remedy for genital system / syphilis  (ulcerations)</t>
  </si>
  <si>
    <t>Regenaplex Nr. 155a remedy for connective tissue / umbilical hernia</t>
  </si>
  <si>
    <t>Regenaplex Nr. 157b remedy  for skin / chilblains</t>
  </si>
  <si>
    <t>Regenaplex Nr. 157c remedy  for skin / chilblains</t>
  </si>
  <si>
    <t xml:space="preserve">Regenaplex Nr. 161a remedy skin and connective tissue  / adhesions (also after operations), proliferations, warts, polypes, fissures </t>
  </si>
  <si>
    <t>Regenaplex Nr. 161b remedy skin and connective tissue  / adhesions (also after operations),</t>
  </si>
  <si>
    <t>Regenaplex Nr. 161c remedy skin and connective tissue  / adhesions (also after operations),</t>
  </si>
  <si>
    <t>Regenaplex Nr. 165a,b remedy for nerves / multiple sclerosis</t>
  </si>
  <si>
    <t>Regenaplex Nr. 180a remedy for carcinoma</t>
  </si>
  <si>
    <t>Regenaplex Nr. 182a remedy for carcinoma of tongue</t>
  </si>
  <si>
    <t>Regenaplex Nr. 200a remedy for heart, blood vessels /  myocardial infarction /  disturbence of blood flow</t>
  </si>
  <si>
    <t>Regenaplex Nr. 200b remedy  for heart / myocardial infarction ( aftercare)</t>
  </si>
  <si>
    <t>Regenaplex Nr. 202 remedy for lymphatic system / adenomegaly, chronic swelling  of lymph nodes / regeneration of glands and cells /  tumors of glands / parotitis</t>
  </si>
  <si>
    <t>Regenaplex Nr. 202a remedy for lymphatic system / acute inflammation of lymph nodes, adenomegaly</t>
  </si>
  <si>
    <t>Regenaplex Nr. 203 Remedy for nerves / pain, regeneration of  nerve cells / paresis, paralysis / herpes zoster / improvement of circulation</t>
  </si>
  <si>
    <t>Regenaplex Nr. 203c remedy for nerves / nerve injury, irritation</t>
  </si>
  <si>
    <t>Regenaplex Nr. 204a remedy for teeth an bones / dentition, malformation of jaw,</t>
  </si>
  <si>
    <t>Regenaplex Nr. 211a remedy portal vein / detoxication of portal vein / liver disease / hemorrhoids</t>
  </si>
  <si>
    <t>Regenaplex Nr. 212a remedy for vertigo / motion sickness</t>
  </si>
  <si>
    <t>Regenaplex Nr. 213b remedy  for psyche /  weaning of tobacco</t>
  </si>
  <si>
    <t>Regenaplex Nr. 214 remedy for psyche / weaning oft alcohol</t>
  </si>
  <si>
    <t>Regenaplex Nr. 215 remedy for ears / otitis media</t>
  </si>
  <si>
    <t xml:space="preserve">Regenaplex Nr. 302a remedy  for genital organs/ difficult accouchement </t>
  </si>
  <si>
    <t>Regenaplex Nr. 302d remedy  for genital organs  / uterus after accouchement</t>
  </si>
  <si>
    <t>Regenaplex Nr. 302e remedy for support of lactorrhea</t>
  </si>
  <si>
    <t>Regenaplex Nr. 302f remedy for detachment of the placenta</t>
  </si>
  <si>
    <t xml:space="preserve">Regenaplex Nr. 506a remedy for circulation / disturbence of blood flow / varocosis, phlebitis </t>
  </si>
  <si>
    <t>Regenaplex Nr. 506b Remedy for circulation / thrombophlebtis / uveitis</t>
  </si>
  <si>
    <t>Regenaplex Nr. 506c remedy  for circulation / disturbence of blood flow / thrombosis</t>
  </si>
  <si>
    <t>Regenaplex Nr. 506d remedy  for circulation / prophylaxis to embolism</t>
  </si>
  <si>
    <t xml:space="preserve">Regenaplex Nr. 506fN remedy for circulation / disturbance of blood flow, improvement of capillary circulation, growth of capillary vessels </t>
  </si>
  <si>
    <t>Regenaplex Nr. 507 remedy / chronic disease of blood and mucous membranes / sepsis / leukemia / pruritus</t>
  </si>
  <si>
    <t>Regenaplex Nr. 508a remedy  for skin / measles</t>
  </si>
  <si>
    <t>Regenaplex Nr. 510a remedy for detoxation / blood and lymphatic system (especially liver, stomach, bowel) / all kinds of intoxication / bites or stings of insects</t>
  </si>
  <si>
    <t>Regenaplex Nr. 511a remedy for eyes / cataract</t>
  </si>
  <si>
    <t>Regenaplex Nr. 511b remedy for eyes /  glaukoma</t>
  </si>
  <si>
    <t>Regenaplex Nr. 512 remedy for lymphatic system / stitches in the side / inflammations in the lymphatic system</t>
  </si>
  <si>
    <t>Skin-Fluid G remedy  for skin / eczemas, allergies, mycosis, acne, milk crust, scab, sunburn</t>
  </si>
  <si>
    <t>Skin-Fluid W remedy for skin / wounds, injuries, burn /  allergies, pruritus, bites or stings of insects</t>
  </si>
  <si>
    <t>NEW VISTAS OF HUNGARY CONSCIOUSNESS FEEL GOOD FACTORS  (Collection of all feel good hormones, homeopathics, vitamins and herbs)</t>
  </si>
  <si>
    <t>NEW VISTAS OF HUNGARY CONSCIOUSNESS | Memory and Mental Acuity stimulation formula</t>
  </si>
  <si>
    <t>Inflammation</t>
  </si>
  <si>
    <t>Toxicity</t>
  </si>
  <si>
    <t>Circulation</t>
  </si>
  <si>
    <t>Respiratory</t>
  </si>
  <si>
    <t>Liver</t>
  </si>
  <si>
    <t>Kidney</t>
  </si>
  <si>
    <t>Parathyroid</t>
  </si>
  <si>
    <t>Pineal</t>
  </si>
  <si>
    <t>Pituitary</t>
  </si>
  <si>
    <t>Thyroid</t>
  </si>
  <si>
    <t>Bacteria</t>
  </si>
  <si>
    <t>Fungus</t>
  </si>
  <si>
    <t>Thymus</t>
  </si>
  <si>
    <t>Virus</t>
  </si>
  <si>
    <t>Bone</t>
  </si>
  <si>
    <t>过敏</t>
  </si>
  <si>
    <t>血压</t>
  </si>
  <si>
    <t>心脏</t>
  </si>
  <si>
    <t>胆汁</t>
  </si>
  <si>
    <t>结肠</t>
  </si>
  <si>
    <t>肝</t>
  </si>
  <si>
    <t>胃</t>
  </si>
  <si>
    <t>溃疡</t>
  </si>
  <si>
    <t>巴哈花精</t>
  </si>
  <si>
    <t>肾上腺</t>
  </si>
  <si>
    <t>下丘脑</t>
  </si>
  <si>
    <t>垂体</t>
  </si>
  <si>
    <t>松果体</t>
  </si>
  <si>
    <t>甲状腺</t>
  </si>
  <si>
    <t>甲状旁腺</t>
  </si>
  <si>
    <t>眼</t>
  </si>
  <si>
    <t>细菌</t>
  </si>
  <si>
    <t>血液</t>
  </si>
  <si>
    <t>淋巴</t>
  </si>
  <si>
    <t>脾脏</t>
  </si>
  <si>
    <t>胸腺</t>
  </si>
  <si>
    <t>病毒</t>
  </si>
  <si>
    <t>肌肉</t>
  </si>
  <si>
    <t>骨骼</t>
  </si>
  <si>
    <t>韧带</t>
  </si>
  <si>
    <t>关节</t>
  </si>
  <si>
    <t>维生素</t>
  </si>
  <si>
    <t>哮喘</t>
  </si>
  <si>
    <t>气管</t>
  </si>
  <si>
    <t>膀胱</t>
  </si>
  <si>
    <t>肾脏</t>
  </si>
  <si>
    <t>肾结石</t>
  </si>
  <si>
    <t>尿酸</t>
  </si>
  <si>
    <t>Volt,         normal=80 to 100, below 50 chronic, reflects adrenal function and will power</t>
  </si>
  <si>
    <t>Amper,        normal=80 to 100, below 50 chronic, reflects brain function serotonin, and life force</t>
  </si>
  <si>
    <t>Resistance,   normal=80 to 100, below 50 chronic, reflects ease of flow of energy through the body</t>
  </si>
  <si>
    <t>Hydration,    normal=80 to 100, below 50 chronic, reflects ease of water flow and water amount, thirst</t>
  </si>
  <si>
    <t>Oxidation,    normal=80 to 100, below 50 chronic, reflects ease of flow of oxygen, and oxygenation</t>
  </si>
  <si>
    <t>Proton Pressure, ph    65 to 70 norm  above alkaline, below acid</t>
  </si>
  <si>
    <t>Electron Pressure, eh</t>
  </si>
  <si>
    <t>Reactance Speed Index, below 15 ideal, below 40 norm, above 100 diseased</t>
  </si>
  <si>
    <t>Emotion Report</t>
  </si>
  <si>
    <t>Rejection</t>
  </si>
  <si>
    <t>Agression</t>
  </si>
  <si>
    <t>Anger</t>
  </si>
  <si>
    <t>Anxiety</t>
  </si>
  <si>
    <t>Awareness</t>
  </si>
  <si>
    <t>Sadness</t>
  </si>
  <si>
    <t>Guilt</t>
  </si>
  <si>
    <t>Autistic</t>
  </si>
  <si>
    <t>Denial</t>
  </si>
  <si>
    <t>Careless</t>
  </si>
  <si>
    <t>Delusion</t>
  </si>
  <si>
    <t>Depression</t>
  </si>
  <si>
    <t>Power</t>
  </si>
  <si>
    <t>Self Doubt</t>
  </si>
  <si>
    <t>Fear</t>
  </si>
  <si>
    <t>Confusion</t>
  </si>
  <si>
    <t>Hesitation</t>
  </si>
  <si>
    <t>Jealosy</t>
  </si>
  <si>
    <t>Joy</t>
  </si>
  <si>
    <t>Lust</t>
  </si>
  <si>
    <t>Greed</t>
  </si>
  <si>
    <t>ESP</t>
  </si>
  <si>
    <t>Psychic Pain</t>
  </si>
  <si>
    <t>Passivity</t>
  </si>
  <si>
    <t>Projection</t>
  </si>
  <si>
    <t>Rationalization</t>
  </si>
  <si>
    <t>Reckless</t>
  </si>
  <si>
    <t>Worry</t>
  </si>
  <si>
    <t>Abandoned</t>
  </si>
  <si>
    <t>Embaressed</t>
  </si>
  <si>
    <t>Betrayal</t>
  </si>
  <si>
    <t>Misunderstood</t>
  </si>
  <si>
    <t>Curiosity</t>
  </si>
  <si>
    <t>Awe</t>
  </si>
  <si>
    <t>Religous Conflict</t>
  </si>
  <si>
    <t>Identity Conflict</t>
  </si>
  <si>
    <t>Resistance To Change</t>
  </si>
  <si>
    <t>Nervous</t>
  </si>
  <si>
    <t>Laughter</t>
  </si>
  <si>
    <t>Enthusiasm</t>
  </si>
  <si>
    <t>Vaniety</t>
  </si>
  <si>
    <t>Bargaining</t>
  </si>
  <si>
    <t>Courage</t>
  </si>
  <si>
    <t>Shame</t>
  </si>
  <si>
    <t>Monotony</t>
  </si>
  <si>
    <t>Need to change</t>
  </si>
  <si>
    <t>Observant</t>
  </si>
  <si>
    <t>Antagonism</t>
  </si>
  <si>
    <t>Sensuality</t>
  </si>
  <si>
    <t>Spirituality</t>
  </si>
  <si>
    <t>Sexuality</t>
  </si>
  <si>
    <t>Addictive</t>
  </si>
  <si>
    <t>Judgemental</t>
  </si>
  <si>
    <t>Apathy</t>
  </si>
  <si>
    <t>Ecstasy</t>
  </si>
  <si>
    <t>Inadequacy</t>
  </si>
  <si>
    <t>Desire for things to be different</t>
  </si>
  <si>
    <t>Perfectionistic</t>
  </si>
  <si>
    <t>Dominating</t>
  </si>
  <si>
    <t>Submissive</t>
  </si>
  <si>
    <t>Pride</t>
  </si>
  <si>
    <t>Resentment</t>
  </si>
  <si>
    <t>Shock</t>
  </si>
  <si>
    <t>Unaware</t>
  </si>
  <si>
    <t>Obsessive</t>
  </si>
  <si>
    <t>Compulsive</t>
  </si>
  <si>
    <t>Manic uncontrollable</t>
  </si>
  <si>
    <t>Impulsive</t>
  </si>
  <si>
    <t>Steadfast Loyal</t>
  </si>
  <si>
    <t>Easily Distracted</t>
  </si>
  <si>
    <t>Focus mind</t>
  </si>
  <si>
    <t>UnRealistic</t>
  </si>
  <si>
    <t>Frustration</t>
  </si>
  <si>
    <t xml:space="preserve"> = Vitamin A family</t>
  </si>
  <si>
    <t xml:space="preserve"> = Vitamin B complex family</t>
  </si>
  <si>
    <t xml:space="preserve"> = Vitamin G complex family</t>
  </si>
  <si>
    <t xml:space="preserve"> = Vitamin C family</t>
  </si>
  <si>
    <t xml:space="preserve"> = Vitamin D family</t>
  </si>
  <si>
    <t xml:space="preserve"> = Vitamin E family</t>
  </si>
  <si>
    <t xml:space="preserve"> = Vitamin K family</t>
  </si>
  <si>
    <t xml:space="preserve"> = Vitamin U family (co Q)</t>
  </si>
  <si>
    <t>Digestion/ Absorbstion:</t>
  </si>
  <si>
    <t xml:space="preserve"> = Carbohydrate Digestion</t>
  </si>
  <si>
    <t xml:space="preserve"> = Fat Digestion</t>
  </si>
  <si>
    <t xml:space="preserve"> = General Digestion</t>
  </si>
  <si>
    <t>B Vitamins:</t>
  </si>
  <si>
    <t xml:space="preserve"> = B2 Riboflavin,(inflamation of skin,eyes, and nerves, depression, dementia)</t>
  </si>
  <si>
    <t xml:space="preserve"> = B4 Niacinamide,(digestion, dementia, skin irritation, diarrhea,irritable bowel)</t>
  </si>
  <si>
    <t xml:space="preserve"> = B7 Folic acid,(digestive disease,anemia,energy,hormone function,moody)</t>
  </si>
  <si>
    <t xml:space="preserve"> = B8 Coenzyme A dir,(energy managment,adrenal thyroid and pituitary function)</t>
  </si>
  <si>
    <t xml:space="preserve"> = B10 Biotin Vitamin H,(mental and muscle problems, chronic fatique)</t>
  </si>
  <si>
    <t xml:space="preserve"> = B11 Inositol,(master moleclue of carbon regulation and liver function)</t>
  </si>
  <si>
    <t xml:space="preserve"> = B13 Choline,(digestion,stomach function,gall bladder function,depression)</t>
  </si>
  <si>
    <t xml:space="preserve"> = B15 Pangamic acid,(oxygenation disease,itching,liver function,lungs)</t>
  </si>
  <si>
    <t xml:space="preserve"> = B16 Oxythiamine,(oxygenation energy regulation)</t>
  </si>
  <si>
    <t xml:space="preserve"> = B17 Laetrile,(degeneration regulation of oxygenation)</t>
  </si>
  <si>
    <t xml:space="preserve"> = B20 Carnitine,(oxygenation, heart muscle, energy regulation in muscles)</t>
  </si>
  <si>
    <t>Tissue Salts:</t>
  </si>
  <si>
    <t xml:space="preserve"> = Calc Flour  for bone and teeth, esp enamel, Indic Flabby tissue, vericose veins,</t>
  </si>
  <si>
    <t xml:space="preserve"> = Calc Phos,  horny or skeletal system, Indic: anemia,scrofluous,bones weak,</t>
  </si>
  <si>
    <t xml:space="preserve"> = Ferrum Phos, blood +muscle, Indic: anemia, easy flush, inflamations, congestion</t>
  </si>
  <si>
    <t xml:space="preserve"> = Kali Mur,  mucous, lymph, lungs Indic: Whitish tongue, &lt; heat &gt; fatty foods, movement</t>
  </si>
  <si>
    <t xml:space="preserve"> = Kalti Phos, CNS,Autonomic nerves,Indic:Depression, mental fatique,nervous exhaustion</t>
  </si>
  <si>
    <t xml:space="preserve"> = Kali Sulph, epidermis, epithelium,  Indic: Slow disease,Thick yellow mucous, Broncitis</t>
  </si>
  <si>
    <t xml:space="preserve"> = Mag PhosAntispasms, analgesic,Indic: pains intolerable,mostly Rt.side, weak muscles</t>
  </si>
  <si>
    <t xml:space="preserve"> = Nat Mur, Body fluids and tissues, Promotes digestion, Indic: Headaches,eye inflam,</t>
  </si>
  <si>
    <t xml:space="preserve"> = Nat Sulph, digestive liver perioteneum Indic: Accumulate fluid,Liver gall blad, uric acid,</t>
  </si>
  <si>
    <t xml:space="preserve"> = Nat Phos, muscles nerves brain Indic Hyperacidity, Gout, Joints, arthritis, cystitis</t>
  </si>
  <si>
    <t xml:space="preserve"> = Silcea, Connective tissue, bone, lymph, Indic: immature body or mind, brittle bones</t>
  </si>
  <si>
    <t xml:space="preserve"> = Calc Sulph, tissue integrity, Indic: any ulcers, pimples pustles, purulent disch,&gt;wet.</t>
  </si>
  <si>
    <t>VITAMIN E</t>
  </si>
  <si>
    <t>VITAMIN K</t>
  </si>
  <si>
    <t>VITAMIN C COMPONENTS</t>
  </si>
  <si>
    <t>VITAMIN D</t>
  </si>
  <si>
    <t>VITAMIN A</t>
  </si>
  <si>
    <t>Overall Enzymes:</t>
  </si>
  <si>
    <t xml:space="preserve"> = oxidation reduction enzymes</t>
  </si>
  <si>
    <t>Special Report Nutrition</t>
  </si>
  <si>
    <t xml:space="preserve"> = Animal Protein conversion</t>
  </si>
  <si>
    <t xml:space="preserve"> = Mono-Saccarides</t>
  </si>
  <si>
    <t xml:space="preserve"> = Fructose -Levulose</t>
  </si>
  <si>
    <t xml:space="preserve"> = Michelle balance</t>
  </si>
  <si>
    <t xml:space="preserve"> = Phospholipids</t>
  </si>
  <si>
    <t xml:space="preserve"> = Mouth</t>
  </si>
  <si>
    <t xml:space="preserve"> = Duodenum</t>
  </si>
  <si>
    <t xml:space="preserve"> = Ileum</t>
  </si>
  <si>
    <t xml:space="preserve"> = Colon</t>
  </si>
  <si>
    <t xml:space="preserve"> = Testosterone</t>
  </si>
  <si>
    <t xml:space="preserve"> = Cortisol</t>
  </si>
  <si>
    <t xml:space="preserve"> = Aldosterone</t>
  </si>
  <si>
    <t>Risks Report</t>
  </si>
  <si>
    <t>Allery Meridian(過敏經)</t>
    <phoneticPr fontId="13" type="noConversion"/>
  </si>
  <si>
    <r>
      <t>Agression(</t>
    </r>
    <r>
      <rPr>
        <sz val="14"/>
        <rFont val="MingLiU"/>
        <family val="3"/>
        <charset val="136"/>
      </rPr>
      <t>攻击</t>
    </r>
    <r>
      <rPr>
        <sz val="14"/>
        <rFont val="DFKai-SB"/>
        <family val="2"/>
      </rPr>
      <t>)</t>
    </r>
  </si>
  <si>
    <t>Sex:</t>
    <phoneticPr fontId="13" type="noConversion"/>
  </si>
  <si>
    <t>Bladder Meridian(膀胱經)</t>
    <phoneticPr fontId="13" type="noConversion"/>
  </si>
  <si>
    <r>
      <t>Anger(</t>
    </r>
    <r>
      <rPr>
        <sz val="14"/>
        <rFont val="MingLiU"/>
        <family val="3"/>
        <charset val="136"/>
      </rPr>
      <t>忿怒</t>
    </r>
    <r>
      <rPr>
        <sz val="14"/>
        <rFont val="DFKai-SB"/>
        <family val="2"/>
      </rPr>
      <t>)</t>
    </r>
  </si>
  <si>
    <t>Volt,</t>
    <phoneticPr fontId="13" type="noConversion"/>
  </si>
  <si>
    <t>Volt,反应力</t>
    <phoneticPr fontId="13" type="noConversion"/>
  </si>
  <si>
    <t>Circulation Meridian(循環經)</t>
    <phoneticPr fontId="13" type="noConversion"/>
  </si>
  <si>
    <r>
      <t>Anxiety(</t>
    </r>
    <r>
      <rPr>
        <sz val="14"/>
        <rFont val="MingLiU"/>
        <family val="3"/>
        <charset val="136"/>
      </rPr>
      <t>焦虑</t>
    </r>
    <r>
      <rPr>
        <sz val="14"/>
        <rFont val="DFKai-SB"/>
        <family val="2"/>
      </rPr>
      <t>)</t>
    </r>
  </si>
  <si>
    <t>Amper,</t>
    <phoneticPr fontId="13" type="noConversion"/>
  </si>
  <si>
    <t>Amper,脑力</t>
    <phoneticPr fontId="13" type="noConversion"/>
  </si>
  <si>
    <t>Conception Vessel (任脈)</t>
    <phoneticPr fontId="13" type="noConversion"/>
  </si>
  <si>
    <r>
      <t>Autistic(</t>
    </r>
    <r>
      <rPr>
        <sz val="14"/>
        <rFont val="MingLiU"/>
        <family val="3"/>
        <charset val="136"/>
      </rPr>
      <t>孤独</t>
    </r>
    <r>
      <rPr>
        <sz val="14"/>
        <rFont val="DFKai-SB"/>
        <family val="2"/>
      </rPr>
      <t>)</t>
    </r>
  </si>
  <si>
    <t>Resistance,</t>
    <phoneticPr fontId="13" type="noConversion"/>
  </si>
  <si>
    <t>Resistance,能量</t>
  </si>
  <si>
    <t>Connective Tissue Meridian(結締組織經)</t>
    <phoneticPr fontId="13" type="noConversion"/>
  </si>
  <si>
    <r>
      <t>Awareness(</t>
    </r>
    <r>
      <rPr>
        <sz val="14"/>
        <rFont val="MingLiU"/>
        <family val="3"/>
        <charset val="136"/>
      </rPr>
      <t>识别</t>
    </r>
    <r>
      <rPr>
        <sz val="14"/>
        <rFont val="DFKai-SB"/>
        <family val="2"/>
      </rPr>
      <t>)_</t>
    </r>
  </si>
  <si>
    <t>Hydration,</t>
    <phoneticPr fontId="13" type="noConversion"/>
  </si>
  <si>
    <t>Hydration,  水份</t>
  </si>
  <si>
    <t>Fatty Degeneration Meridian(脂肪退化經)</t>
    <phoneticPr fontId="13" type="noConversion"/>
  </si>
  <si>
    <r>
      <t>Sadness(</t>
    </r>
    <r>
      <rPr>
        <sz val="14"/>
        <rFont val="MingLiU"/>
        <family val="3"/>
        <charset val="136"/>
      </rPr>
      <t>悲伤</t>
    </r>
    <r>
      <rPr>
        <sz val="14"/>
        <rFont val="DFKai-SB"/>
        <family val="2"/>
      </rPr>
      <t>)</t>
    </r>
  </si>
  <si>
    <t>Oxidation,</t>
    <phoneticPr fontId="13" type="noConversion"/>
  </si>
  <si>
    <t>Oxidation, 氧气</t>
    <phoneticPr fontId="13" type="noConversion"/>
  </si>
  <si>
    <t>Fibrous Meridian(纖維經)</t>
    <phoneticPr fontId="13" type="noConversion"/>
  </si>
  <si>
    <r>
      <t>Careless(</t>
    </r>
    <r>
      <rPr>
        <sz val="14"/>
        <rFont val="MingLiU"/>
        <family val="3"/>
        <charset val="136"/>
      </rPr>
      <t>不关心</t>
    </r>
    <r>
      <rPr>
        <sz val="14"/>
        <rFont val="DFKai-SB"/>
        <family val="2"/>
      </rPr>
      <t>)</t>
    </r>
  </si>
  <si>
    <t>Proton Pressure, ph</t>
    <phoneticPr fontId="13" type="noConversion"/>
  </si>
  <si>
    <t>Proton Pressure, ph 质子压力</t>
    <phoneticPr fontId="13" type="noConversion"/>
  </si>
  <si>
    <t>Gall Bladder Meridian(膽經)</t>
    <phoneticPr fontId="13" type="noConversion"/>
  </si>
  <si>
    <r>
      <t>Confusion(</t>
    </r>
    <r>
      <rPr>
        <sz val="14"/>
        <rFont val="MingLiU"/>
        <family val="3"/>
        <charset val="136"/>
      </rPr>
      <t>混乱</t>
    </r>
    <r>
      <rPr>
        <sz val="14"/>
        <rFont val="DFKai-SB"/>
        <family val="2"/>
      </rPr>
      <t>)</t>
    </r>
  </si>
  <si>
    <t>Electron Pressure, eh电子压力</t>
    <phoneticPr fontId="13" type="noConversion"/>
  </si>
  <si>
    <t>Governor Vessel(督脈)</t>
    <phoneticPr fontId="13" type="noConversion"/>
  </si>
  <si>
    <r>
      <t>Delusion(</t>
    </r>
    <r>
      <rPr>
        <sz val="14"/>
        <rFont val="MingLiU"/>
        <family val="3"/>
        <charset val="136"/>
      </rPr>
      <t>消沉</t>
    </r>
    <r>
      <rPr>
        <sz val="14"/>
        <rFont val="DFKai-SB"/>
        <family val="2"/>
      </rPr>
      <t>)</t>
    </r>
  </si>
  <si>
    <t>Heart Meridian(心經)</t>
    <phoneticPr fontId="13" type="noConversion"/>
  </si>
  <si>
    <r>
      <t>Depression(</t>
    </r>
    <r>
      <rPr>
        <sz val="14"/>
        <rFont val="MingLiU"/>
        <family val="3"/>
        <charset val="136"/>
      </rPr>
      <t>抑郁</t>
    </r>
    <r>
      <rPr>
        <sz val="14"/>
        <rFont val="DFKai-SB"/>
        <family val="2"/>
      </rPr>
      <t>)</t>
    </r>
  </si>
  <si>
    <t>Kidney Meridian(腎經)</t>
    <phoneticPr fontId="13" type="noConversion"/>
  </si>
  <si>
    <r>
      <t>Fear(</t>
    </r>
    <r>
      <rPr>
        <sz val="14"/>
        <rFont val="MingLiU"/>
        <family val="3"/>
        <charset val="136"/>
      </rPr>
      <t>恐惧</t>
    </r>
    <r>
      <rPr>
        <sz val="14"/>
        <rFont val="DFKai-SB"/>
        <family val="2"/>
      </rPr>
      <t>)</t>
    </r>
  </si>
  <si>
    <t>Large Intestine Meridian(大腸經)</t>
    <phoneticPr fontId="13" type="noConversion"/>
  </si>
  <si>
    <r>
      <t>Greed(</t>
    </r>
    <r>
      <rPr>
        <sz val="14"/>
        <rFont val="MingLiU"/>
        <family val="3"/>
        <charset val="136"/>
      </rPr>
      <t>贪欲</t>
    </r>
    <r>
      <rPr>
        <sz val="14"/>
        <rFont val="DFKai-SB"/>
        <family val="2"/>
      </rPr>
      <t>)</t>
    </r>
  </si>
  <si>
    <t>Liver Meridian(肝經)</t>
    <phoneticPr fontId="13" type="noConversion"/>
  </si>
  <si>
    <r>
      <t>Hesitation(</t>
    </r>
    <r>
      <rPr>
        <sz val="14"/>
        <rFont val="MingLiU"/>
        <family val="3"/>
        <charset val="136"/>
      </rPr>
      <t>踌躇</t>
    </r>
    <r>
      <rPr>
        <sz val="14"/>
        <rFont val="DFKai-SB"/>
        <family val="2"/>
      </rPr>
      <t>)</t>
    </r>
  </si>
  <si>
    <t>Inflammation (炎症)</t>
  </si>
  <si>
    <t>Lung Meridian(肺经)</t>
    <phoneticPr fontId="13" type="noConversion"/>
  </si>
  <si>
    <r>
      <t>Jealousy(</t>
    </r>
    <r>
      <rPr>
        <sz val="14"/>
        <rFont val="MingLiU"/>
        <family val="3"/>
        <charset val="136"/>
      </rPr>
      <t>羡慕</t>
    </r>
    <r>
      <rPr>
        <sz val="14"/>
        <rFont val="DFKai-SB"/>
        <family val="2"/>
      </rPr>
      <t>)</t>
    </r>
  </si>
  <si>
    <t>Cancer</t>
  </si>
  <si>
    <t>Lymph Meridian (淋巴经)</t>
    <phoneticPr fontId="13" type="noConversion"/>
  </si>
  <si>
    <r>
      <t>Joy(</t>
    </r>
    <r>
      <rPr>
        <sz val="14"/>
        <rFont val="MingLiU"/>
        <family val="3"/>
        <charset val="136"/>
      </rPr>
      <t>欢喜</t>
    </r>
    <r>
      <rPr>
        <sz val="14"/>
        <rFont val="DFKai-SB"/>
        <family val="2"/>
      </rPr>
      <t>)</t>
    </r>
  </si>
  <si>
    <t>Stress</t>
  </si>
  <si>
    <t>Neurological Meridian(神經經)</t>
    <phoneticPr fontId="13" type="noConversion"/>
  </si>
  <si>
    <r>
      <t>Lust(</t>
    </r>
    <r>
      <rPr>
        <sz val="14"/>
        <rFont val="MingLiU"/>
        <family val="3"/>
        <charset val="136"/>
      </rPr>
      <t>欲望</t>
    </r>
    <r>
      <rPr>
        <sz val="14"/>
        <rFont val="DFKai-SB"/>
        <family val="2"/>
      </rPr>
      <t>)</t>
    </r>
  </si>
  <si>
    <t>Hypoadrenia</t>
  </si>
  <si>
    <t>Pancreas Meridian(胰經)</t>
    <phoneticPr fontId="13" type="noConversion"/>
  </si>
  <si>
    <r>
      <t>Passivity(</t>
    </r>
    <r>
      <rPr>
        <sz val="14"/>
        <rFont val="MingLiU"/>
        <family val="3"/>
        <charset val="136"/>
      </rPr>
      <t>被动</t>
    </r>
    <r>
      <rPr>
        <sz val="14"/>
        <rFont val="DFKai-SB"/>
        <family val="2"/>
      </rPr>
      <t>)</t>
    </r>
  </si>
  <si>
    <t>Emotional</t>
  </si>
  <si>
    <t>Emotional (情感)</t>
  </si>
  <si>
    <t>Skin Meridian(皮膚經)</t>
    <phoneticPr fontId="13" type="noConversion"/>
  </si>
  <si>
    <r>
      <t>Power(</t>
    </r>
    <r>
      <rPr>
        <sz val="14"/>
        <rFont val="MingLiU"/>
        <family val="3"/>
        <charset val="136"/>
      </rPr>
      <t>力量</t>
    </r>
    <r>
      <rPr>
        <sz val="14"/>
        <rFont val="DFKai-SB"/>
        <family val="2"/>
      </rPr>
      <t>)</t>
    </r>
  </si>
  <si>
    <t>Infection</t>
  </si>
  <si>
    <t>Infection (感染)</t>
  </si>
  <si>
    <t>Small Intestine Meridian(小腸經)</t>
    <phoneticPr fontId="13" type="noConversion"/>
  </si>
  <si>
    <r>
      <t>Projection(</t>
    </r>
    <r>
      <rPr>
        <sz val="14"/>
        <rFont val="MingLiU"/>
        <family val="3"/>
        <charset val="136"/>
      </rPr>
      <t>投射</t>
    </r>
    <r>
      <rPr>
        <sz val="14"/>
        <rFont val="DFKai-SB"/>
        <family val="2"/>
      </rPr>
      <t>)</t>
    </r>
  </si>
  <si>
    <t>Toxicity (毒性)</t>
  </si>
  <si>
    <t>Spleen Meridian(脾經)</t>
    <phoneticPr fontId="13" type="noConversion"/>
  </si>
  <si>
    <r>
      <t>Rationalization(</t>
    </r>
    <r>
      <rPr>
        <sz val="14"/>
        <rFont val="MingLiU"/>
        <family val="3"/>
        <charset val="136"/>
      </rPr>
      <t>合理化</t>
    </r>
    <r>
      <rPr>
        <sz val="14"/>
        <rFont val="DFKai-SB"/>
        <family val="2"/>
      </rPr>
      <t>)</t>
    </r>
  </si>
  <si>
    <t>Trauma</t>
  </si>
  <si>
    <r>
      <t>Trauma (精神</t>
    </r>
    <r>
      <rPr>
        <sz val="14"/>
        <rFont val="宋体"/>
        <family val="3"/>
        <charset val="134"/>
      </rPr>
      <t>创伤</t>
    </r>
    <r>
      <rPr>
        <sz val="14"/>
        <rFont val="DFKai-SB"/>
        <family val="2"/>
      </rPr>
      <t>)</t>
    </r>
  </si>
  <si>
    <t>Stomach Meridian(胃經)</t>
    <phoneticPr fontId="13" type="noConversion"/>
  </si>
  <si>
    <r>
      <t>Reckless(</t>
    </r>
    <r>
      <rPr>
        <sz val="14"/>
        <rFont val="MingLiU"/>
        <family val="3"/>
        <charset val="136"/>
      </rPr>
      <t>卤莽</t>
    </r>
    <r>
      <rPr>
        <sz val="14"/>
        <rFont val="DFKai-SB"/>
        <family val="2"/>
      </rPr>
      <t>)</t>
    </r>
  </si>
  <si>
    <t>Inherited</t>
  </si>
  <si>
    <t>TripWarm Meridian(三焦經)</t>
    <phoneticPr fontId="13" type="noConversion"/>
  </si>
  <si>
    <r>
      <t>Worry(</t>
    </r>
    <r>
      <rPr>
        <sz val="14"/>
        <rFont val="MingLiU"/>
        <family val="3"/>
        <charset val="136"/>
      </rPr>
      <t>烦恼</t>
    </r>
    <r>
      <rPr>
        <sz val="14"/>
        <rFont val="DFKai-SB"/>
        <family val="2"/>
      </rPr>
      <t>)</t>
    </r>
  </si>
  <si>
    <t>Vit.Def Or Excess</t>
  </si>
  <si>
    <t>Cardiovascular</t>
  </si>
  <si>
    <t>Cardiovascular (心血管)</t>
  </si>
  <si>
    <t>Hormonal</t>
  </si>
  <si>
    <r>
      <rPr>
        <b/>
        <sz val="14"/>
        <rFont val="宋体"/>
        <family val="3"/>
        <charset val="134"/>
      </rPr>
      <t>The Corpus Callosum(胼胝体):</t>
    </r>
    <r>
      <rPr>
        <sz val="12"/>
        <color theme="1"/>
        <rFont val="宋体"/>
        <family val="2"/>
        <scheme val="minor"/>
      </rPr>
      <t xml:space="preserve"> </t>
    </r>
    <r>
      <rPr>
        <sz val="12"/>
        <rFont val="华文楷体"/>
        <family val="3"/>
        <charset val="134"/>
      </rPr>
      <t>胼胝连接着大脑的两个半球。大脑半球对身体的控制是交叉性的，就是说左半脑控制身体的右侧，而右侧大脑控制的是身体的左侧。如果胼胝体出现功能异常，就会表现为交流困难、创造力减弱、分析能力下降、甚至有可能造成半身偏瘫，例如比尔氏瘫痪等。</t>
    </r>
  </si>
  <si>
    <t>Lymphatic</t>
  </si>
  <si>
    <t>Lymphatic (淋巴)</t>
  </si>
  <si>
    <t>The Parietal Lobes(顶叶): 顶叶主要是处理除了触觉意外的各种感官感觉。这个区域的功能不良会出现计算困难、运动不协调，乐器弹奏、绘画、安全驾驶、操纵装卸机械和其他运动功能的身体协作不良。</t>
    <phoneticPr fontId="13" type="noConversion"/>
  </si>
  <si>
    <t>The Temporal Lobes(颞叶): 颞叶主要负责处理听觉和语言，和大脑的情感和长期记忆有关。如果颞叶功能障碍，将会表现出如社交恐惧症、性取向异常、成瘾倾向等性格上的扭曲和改变。</t>
    <phoneticPr fontId="13" type="noConversion"/>
  </si>
  <si>
    <t>The Occipital Lobes (枕叶): 顶叶是视觉中心，主要负责形成视觉图像，比如光线、动作、形式、形状、深度以及颜色等。阅读、写作方面的障碍，例如诵读困难、色盲等症状主要都是由于顶叶的功能减弱有关。顶叶的遗传性疾病最严重时可能造成幻觉和其他精神问题。</t>
    <phoneticPr fontId="13" type="noConversion"/>
  </si>
  <si>
    <t>Digestive</t>
  </si>
  <si>
    <t>Digestive (消化)</t>
  </si>
  <si>
    <t>The Frontal Lobe (额叶): 额叶是精神活动主要的场所。额叶的功能异常会导致ADD、ADHD、诵读困难和学习困难。</t>
    <phoneticPr fontId="13" type="noConversion"/>
  </si>
  <si>
    <t>Connective Tissue</t>
    <phoneticPr fontId="13" type="noConversion"/>
  </si>
  <si>
    <t>The reticular formation (网状结构): 网状结构主要负责身体的最基本的功能，例如从睡眠中清醒、注意力、心反射、知觉和睡眠。如果网状结构功能出现异常，会出现心悸、心律不齐、失眠、和注意力不集中等问题。</t>
    <phoneticPr fontId="13" type="noConversion"/>
  </si>
  <si>
    <r>
      <t xml:space="preserve">The </t>
    </r>
    <r>
      <rPr>
        <sz val="12"/>
        <rFont val="Times New Roman"/>
        <family val="1"/>
      </rPr>
      <t>limbic system(</t>
    </r>
    <r>
      <rPr>
        <sz val="12"/>
        <color theme="1"/>
        <rFont val="宋体"/>
        <family val="2"/>
        <scheme val="minor"/>
      </rPr>
      <t>大脑边缘系统</t>
    </r>
    <r>
      <rPr>
        <sz val="12"/>
        <rFont val="Times New Roman"/>
        <family val="1"/>
      </rPr>
      <t xml:space="preserve">): </t>
    </r>
    <r>
      <rPr>
        <sz val="12"/>
        <color theme="1"/>
        <rFont val="宋体"/>
        <family val="2"/>
        <scheme val="minor"/>
      </rPr>
      <t>大脑边缘系统包括海马体、杏仁外侧核、和大脑皮层。受内分泌系统和自主神经的共同作用，与大脑中主管性唤起的愉悦中枢密切连系。大脑边缘系统功能障碍将出现抑郁、失眠、慢性疲劳、性行为异常等问题。</t>
    </r>
  </si>
  <si>
    <t>Water Acid Alk</t>
  </si>
  <si>
    <t>Cingulate Gyrus (扣带回): 扣带回的功能几乎和整个的边缘系统功能相当。主要处理情绪、学习和记忆。这方面的功能不良会引起社会行为障碍，包括兴奋性过高和学习障碍。</t>
    <phoneticPr fontId="13" type="noConversion"/>
  </si>
  <si>
    <t>Blood</t>
    <phoneticPr fontId="13" type="noConversion"/>
  </si>
  <si>
    <t>Blood (血液)</t>
  </si>
  <si>
    <t>Attention Deficit Disorder (注意力缺陷障碍): 额叶活性降低，注意力分散，额叶血供减少。ADHA症状包括粗心大意、机能亢进、任性，易冲动等。（压力造成的肾上腺素释放不良也会引起行为异常。）得了ADHD的孩子，一般都表现为自尊心比较差，在学校里的人际关系和学习成绩均不理想等。</t>
    <phoneticPr fontId="13" type="noConversion"/>
  </si>
  <si>
    <t>Environmental</t>
  </si>
  <si>
    <t>Ultra high frequency (超高频) : 研究表明，在日常生活中接触手机、微波炉等物品时，如果接触过久，人体就无法处理这些物品产生的热量。这也是为什么随着生活得日益现代化而出现的越来越多的脑瘤、中风、严重学习障碍等问题的原因。</t>
    <phoneticPr fontId="13" type="noConversion"/>
  </si>
  <si>
    <t>Allergy</t>
  </si>
  <si>
    <t>Emotional Risk</t>
  </si>
  <si>
    <r>
      <t>Addiction   Pattern   (</t>
    </r>
    <r>
      <rPr>
        <sz val="11"/>
        <color rgb="FFFF0000"/>
        <rFont val="宋体"/>
        <family val="3"/>
        <charset val="134"/>
      </rPr>
      <t>上瘾波形模式——容易对事物沉迷</t>
    </r>
    <r>
      <rPr>
        <sz val="11"/>
        <color rgb="FFFF0000"/>
        <rFont val="Calibri"/>
        <family val="2"/>
      </rPr>
      <t>)</t>
    </r>
  </si>
  <si>
    <t>Circulation (循环)</t>
    <phoneticPr fontId="13" type="noConversion"/>
  </si>
  <si>
    <r>
      <t xml:space="preserve">Agression   Pattern   ( </t>
    </r>
    <r>
      <rPr>
        <sz val="11"/>
        <color rgb="FFFF0000"/>
        <rFont val="宋体"/>
        <family val="3"/>
        <charset val="134"/>
      </rPr>
      <t>攻击波形模式</t>
    </r>
    <r>
      <rPr>
        <sz val="11"/>
        <color rgb="FFFF0000"/>
        <rFont val="Calibri"/>
        <family val="2"/>
      </rPr>
      <t xml:space="preserve"> </t>
    </r>
    <r>
      <rPr>
        <sz val="11"/>
        <color rgb="FFFF0000"/>
        <rFont val="宋体"/>
        <family val="3"/>
        <charset val="134"/>
      </rPr>
      <t>——容易对他人产生敌对暴躁情绪</t>
    </r>
    <r>
      <rPr>
        <sz val="11"/>
        <color rgb="FFFF0000"/>
        <rFont val="Calibri"/>
        <family val="2"/>
      </rPr>
      <t xml:space="preserve">)                   </t>
    </r>
  </si>
  <si>
    <t>Immune System</t>
  </si>
  <si>
    <r>
      <t xml:space="preserve">Depression   Pattern   ( </t>
    </r>
    <r>
      <rPr>
        <sz val="11"/>
        <color rgb="FFFF0000"/>
        <rFont val="宋体"/>
        <family val="3"/>
        <charset val="134"/>
      </rPr>
      <t>消沉波形模式——</t>
    </r>
    <r>
      <rPr>
        <sz val="11"/>
        <color rgb="FFFF0000"/>
        <rFont val="Calibri"/>
        <family val="2"/>
      </rPr>
      <t xml:space="preserve"> </t>
    </r>
    <r>
      <rPr>
        <sz val="11"/>
        <color rgb="FFFF0000"/>
        <rFont val="宋体"/>
        <family val="3"/>
        <charset val="134"/>
      </rPr>
      <t>容易产生消极的态度或情绪</t>
    </r>
    <r>
      <rPr>
        <sz val="11"/>
        <color rgb="FFFF0000"/>
        <rFont val="Calibri"/>
        <family val="2"/>
      </rPr>
      <t xml:space="preserve"> )</t>
    </r>
  </si>
  <si>
    <t>Radiation</t>
  </si>
  <si>
    <r>
      <t xml:space="preserve">Fear         Pattern        ( </t>
    </r>
    <r>
      <rPr>
        <sz val="11"/>
        <color rgb="FFFF0000"/>
        <rFont val="宋体"/>
        <family val="3"/>
        <charset val="134"/>
      </rPr>
      <t>恐惧波形模式——容易产生恐惧害怕的情绪</t>
    </r>
    <r>
      <rPr>
        <sz val="11"/>
        <color rgb="FFFF0000"/>
        <rFont val="Calibri"/>
        <family val="2"/>
      </rPr>
      <t>)</t>
    </r>
  </si>
  <si>
    <r>
      <t xml:space="preserve">Inability   to   Focus   ( </t>
    </r>
    <r>
      <rPr>
        <sz val="11"/>
        <color rgb="FFFF0000"/>
        <rFont val="宋体"/>
        <family val="3"/>
        <charset val="134"/>
      </rPr>
      <t>无法专注波形模式——注意力容易分散</t>
    </r>
    <r>
      <rPr>
        <sz val="11"/>
        <color rgb="FFFF0000"/>
        <rFont val="Calibri"/>
        <family val="2"/>
      </rPr>
      <t>)</t>
    </r>
  </si>
  <si>
    <t>Fungus (真菌)</t>
  </si>
  <si>
    <r>
      <t xml:space="preserve">Manic   Pattern     ( </t>
    </r>
    <r>
      <rPr>
        <sz val="11"/>
        <color rgb="FFFF0000"/>
        <rFont val="宋体"/>
        <family val="3"/>
        <charset val="134"/>
      </rPr>
      <t>狂躁波形模式——容易产生烦躁易怒等情绪</t>
    </r>
    <r>
      <rPr>
        <sz val="11"/>
        <color rgb="FFFF0000"/>
        <rFont val="Calibri"/>
        <family val="2"/>
      </rPr>
      <t>)</t>
    </r>
  </si>
  <si>
    <t>Virus (病毒)</t>
  </si>
  <si>
    <r>
      <t xml:space="preserve">Obsessive   Pattern   ( </t>
    </r>
    <r>
      <rPr>
        <sz val="11"/>
        <color rgb="FFFF0000"/>
        <rFont val="宋体"/>
        <family val="3"/>
        <charset val="134"/>
      </rPr>
      <t>强迫性波形模式——容易强迫自己去做某事</t>
    </r>
    <r>
      <rPr>
        <sz val="11"/>
        <color rgb="FFFF0000"/>
        <rFont val="Calibri"/>
        <family val="2"/>
      </rPr>
      <t>)</t>
    </r>
  </si>
  <si>
    <t>Parasites</t>
  </si>
  <si>
    <t>Parasites (寄生生物)</t>
  </si>
  <si>
    <r>
      <t xml:space="preserve">Past    Truma   Pattern   ( </t>
    </r>
    <r>
      <rPr>
        <sz val="11"/>
        <color rgb="FFFF0000"/>
        <rFont val="宋体"/>
        <family val="3"/>
        <charset val="134"/>
      </rPr>
      <t>过往创伤波形模式——容易受到过去不良情绪的影响</t>
    </r>
    <r>
      <rPr>
        <sz val="11"/>
        <color rgb="FFFF0000"/>
        <rFont val="Calibri"/>
        <family val="2"/>
      </rPr>
      <t>)</t>
    </r>
  </si>
  <si>
    <t>Ameoba</t>
  </si>
  <si>
    <r>
      <t>Possible Emotional Superimposition   (</t>
    </r>
    <r>
      <rPr>
        <sz val="11"/>
        <color rgb="FFFF0000"/>
        <rFont val="宋体"/>
        <family val="3"/>
        <charset val="134"/>
      </rPr>
      <t>情绪叠加波形模式——表现为性格情绪多样化</t>
    </r>
    <r>
      <rPr>
        <sz val="11"/>
        <color rgb="FFFF0000"/>
        <rFont val="Calibri"/>
        <family val="2"/>
      </rPr>
      <t>)</t>
    </r>
  </si>
  <si>
    <t>Food Poisoning</t>
  </si>
  <si>
    <t>Food Poisoning (食物毒素)</t>
  </si>
  <si>
    <r>
      <t xml:space="preserve">Sadness Pattern   ( </t>
    </r>
    <r>
      <rPr>
        <sz val="11"/>
        <color rgb="FFFF0000"/>
        <rFont val="宋体"/>
        <family val="3"/>
        <charset val="134"/>
      </rPr>
      <t>悲伤波形模式——容易产生悲伤、痛苦的情绪</t>
    </r>
    <r>
      <rPr>
        <sz val="11"/>
        <color rgb="FFFF0000"/>
        <rFont val="Calibri"/>
        <family val="2"/>
      </rPr>
      <t>)</t>
    </r>
  </si>
  <si>
    <t>Sugar Regulation</t>
    <phoneticPr fontId="13" type="noConversion"/>
  </si>
  <si>
    <r>
      <t xml:space="preserve">Vitamin Deficiency Pattern   ( </t>
    </r>
    <r>
      <rPr>
        <sz val="11"/>
        <color rgb="FFFF0000"/>
        <rFont val="宋体"/>
        <family val="3"/>
        <charset val="134"/>
      </rPr>
      <t>维生素缺乏波形模式——在维生素的吸收方面存在障碍</t>
    </r>
    <r>
      <rPr>
        <sz val="11"/>
        <color rgb="FFFF0000"/>
        <rFont val="Calibri"/>
        <family val="2"/>
      </rPr>
      <t>)</t>
    </r>
  </si>
  <si>
    <t>Neurological</t>
  </si>
  <si>
    <t>Neurological (神经)</t>
    <phoneticPr fontId="13" type="noConversion"/>
  </si>
  <si>
    <r>
      <t>Worry  Pattern   (</t>
    </r>
    <r>
      <rPr>
        <sz val="11"/>
        <color rgb="FFFF0000"/>
        <rFont val="宋体"/>
        <family val="3"/>
        <charset val="134"/>
      </rPr>
      <t>忧虑波形模式——容易产生担心焦虑的情绪</t>
    </r>
    <r>
      <rPr>
        <sz val="11"/>
        <color rgb="FFFF0000"/>
        <rFont val="Calibri"/>
        <family val="2"/>
      </rPr>
      <t>)</t>
    </r>
  </si>
  <si>
    <t>Sensory</t>
  </si>
  <si>
    <t>Sensory (知觉)</t>
    <phoneticPr fontId="13" type="noConversion"/>
  </si>
  <si>
    <t>目前無明顯異常反應</t>
    <phoneticPr fontId="13" type="noConversion"/>
  </si>
  <si>
    <t>Cholesterol</t>
  </si>
  <si>
    <t>Cholesterol (胆固醇)</t>
    <phoneticPr fontId="13" type="noConversion"/>
  </si>
  <si>
    <t>维他命Ａ: 鱼肝油、鳗鱼、牛奶、乳类制品、肝脏、菠菜、小麦草、蛋、黄色或绿色水果和蔬菜、胡萝卜</t>
  </si>
  <si>
    <t>Respiratory (呼吸)</t>
  </si>
  <si>
    <t>维他命B1(硫胺): 啤酒酵母、花生、小麦胚芽、米糠、大豆、蛋黄、肝脏、猪肉、鳗鱼、奶酪。</t>
  </si>
  <si>
    <t>Oxidation</t>
  </si>
  <si>
    <t>Oxidation (氧化)</t>
  </si>
  <si>
    <t>维他命B2(核黄素): 未经精制的榖类、杏仁、鳗鱼、卷心菜、肝脏、内脏、牛奶、鲭鱼。</t>
  </si>
  <si>
    <t>Hydration</t>
  </si>
  <si>
    <t>Hydration (水合作用)</t>
  </si>
  <si>
    <t>维他命B3(烟酸): 啤酒酵母、肝脏、未经精制的榖类、蛋、肉、鱼、豆类、绿色的蔬菜。</t>
  </si>
  <si>
    <t>Cognition</t>
  </si>
  <si>
    <r>
      <t>Cognition (</t>
    </r>
    <r>
      <rPr>
        <sz val="14"/>
        <rFont val="MingLiU"/>
        <family val="3"/>
        <charset val="136"/>
      </rPr>
      <t>认知</t>
    </r>
    <r>
      <rPr>
        <sz val="14"/>
        <rFont val="DFKai-SB"/>
        <family val="2"/>
      </rPr>
      <t>)</t>
    </r>
  </si>
  <si>
    <t>维他命B5(泛酸): 肝脏、未经精制的榖类、牛奶、蛋、鲑鱼、鳕鱼、肉、鱼、豆类。</t>
  </si>
  <si>
    <t>Emotion Report (情感报告)</t>
    <phoneticPr fontId="13" type="noConversion"/>
  </si>
  <si>
    <t>维他命B6(吡哆醇): 啤酒酵母、肝脏、未经精制的榖类、肉、鱼、豆类、蜜糖、玉蜀黍、菠菜、香蕉。</t>
  </si>
  <si>
    <t>Frustration (挫折,失败)</t>
    <phoneticPr fontId="13" type="noConversion"/>
  </si>
  <si>
    <t>维他命B7(叶酸): 绿叶蔬菜、荚豆类、肝脏、芦笋、绿花菜、菇类、柑橘、香蕉、哈密瓜。</t>
  </si>
  <si>
    <t>Betrayal (背叛;密告;泄密,辜负)</t>
    <phoneticPr fontId="13" type="noConversion"/>
  </si>
  <si>
    <t>维他命B12(氰钴胺): 奶酪、奶粉、乳制品、肝脏、内脏、肉、蛋、鱼贝类。</t>
  </si>
  <si>
    <t>维生素Ｈ(生物素): 未经精制的榖类、啤酒酵母、蛋黄、荚豆类、大豆、牛肝、西红柿。</t>
  </si>
  <si>
    <t>维他命C(抗坏血酸): 各式水果、蔬菜、豌豆、柳橙、草莓、蕃茄、蕃薯、奇异果。</t>
  </si>
  <si>
    <t>维他命Ｄ: 蛋、鱼肝油、肝脏、奶油、牛奶、鱼。植物油、常接触阳光、可从皮肤制造</t>
  </si>
  <si>
    <t>维他命Ｅ(生育酚): 肝脏、绿色黄色的蔬菜、南瓜、芝麻、小麦胚芽、蛋、大豆、核果、植物油</t>
  </si>
  <si>
    <t>钙(Calcium): 乳制品、大豆、沙丁鱼、鲑鱼、花生、胡桃、豆类、绿色叶菜</t>
  </si>
  <si>
    <t>钾(Potassium): 柑橘类、水芹、绿色叶菜、薄荷叶、向日葵的种子、香蕉、马铃薯</t>
  </si>
  <si>
    <t>氯(Chlorine): 盐、全麦面粉、橄榄、酵母玉米油等</t>
  </si>
  <si>
    <t>钠(Sodium): 盐、甲壳类、胡萝卜、甜菜、朝鲜蓟、干燥牛肉、脑、肾脏、熏咸肉</t>
  </si>
  <si>
    <t>镁(Magnesium): 无花果、柠檬、葡萄柚、玉米、核果类、各类种子、深绿色蔬菜、苹果</t>
  </si>
  <si>
    <t>铁(Iron): 肝脏、生蛤、瘦肉、卵黄、牡蛎、核果类、豆类、芦荀、糖蜜、燕麦</t>
  </si>
  <si>
    <t>硫(Sulphur): 瘦牛肉、豆类、鱼、卵、高丽菜。</t>
  </si>
  <si>
    <t>Psychic Pain (精神痛苦)</t>
  </si>
  <si>
    <t>锰(Manganese): 核果类、绿色叶菜、豌豆、甜菜、卵黄、未精制谷类的加工品。</t>
  </si>
  <si>
    <t>铬(Chrominum): 肉、甲壳类、鸡肉、玉米油、蛤类、啤酒酵母。</t>
  </si>
  <si>
    <t>Unaware (未觉察到的)</t>
    <phoneticPr fontId="13" type="noConversion"/>
  </si>
  <si>
    <t>锌(Zinc): 牛、羊、猪腰肉、小麦胚芽、啤酒酵母、南瓜子、脱脂奶粉、芥末粉。</t>
  </si>
  <si>
    <t>Focus mind (集中注意)</t>
  </si>
  <si>
    <t>硒(Selenium): 小麦胚芽、子麦糠、鲔鱼、洋葱、蕃茄、绿色花菜。</t>
  </si>
  <si>
    <t>碘(Iodine): 海带和其它的海藻类、丰富碘质的土壤所生产的蔬菜、洋葱、鱼贝类。</t>
  </si>
  <si>
    <t>Denial (拒绝相信,否认)</t>
    <phoneticPr fontId="13" type="noConversion"/>
  </si>
  <si>
    <t>磷(Phosphorous): 鱼、家禽类、牛肉、未精制榖类、卵、核果类、各类种子。</t>
  </si>
  <si>
    <t>硼(Boron): 葡萄干、干梅、花生、青菜水果、豆类。</t>
  </si>
  <si>
    <t>钼(Molybdenum): 深绿色叶菜、未精制榖类、荚豆类。</t>
  </si>
  <si>
    <t>Sensuality (感性)</t>
  </si>
  <si>
    <t>硅(Silicon): 牛乳和乳制品、高丽菜、生菜、芦笋、青椒与糙米。</t>
  </si>
  <si>
    <t>钴(Cobalt): 无花果、甘篮、甜菜叶、肉类、肾脏、肝、牛奶、牡蛎、蛤类。</t>
  </si>
  <si>
    <t>Nervous (神经质,神经紧张)</t>
    <phoneticPr fontId="13" type="noConversion"/>
  </si>
  <si>
    <t>锗(Germanium): 蒜头、香菇、人参、西伯利亚人参、绿茶和芦荟等。</t>
  </si>
  <si>
    <t>Shock (震撼,震惊,震动)</t>
    <phoneticPr fontId="13" type="noConversion"/>
  </si>
  <si>
    <t>锡(Tin): 鱼及海产类。</t>
  </si>
  <si>
    <t>钒(Vanadium): 鱼、大豆、玉米、橄榄油、亚麻油、花生等。</t>
  </si>
  <si>
    <t>Delusion (妄想,错觉)</t>
    <phoneticPr fontId="13" type="noConversion"/>
  </si>
  <si>
    <t>辅酶Q10 : 牛肉、豆油、沙丁鱼、鲭鱼和花生</t>
    <phoneticPr fontId="13" type="noConversion"/>
  </si>
  <si>
    <t>Easily Distracted (容易分散,心烦意乱)</t>
    <phoneticPr fontId="13" type="noConversion"/>
  </si>
  <si>
    <t>必须脂肪酸 (EFA): 深海鱼油、亚麻子油或有叶绿素的蔬菜，某些坚果(如核桃)</t>
    <phoneticPr fontId="13" type="noConversion"/>
  </si>
  <si>
    <t>Vaniety (自负;虚荣,过于自信)</t>
    <phoneticPr fontId="13" type="noConversion"/>
  </si>
  <si>
    <t>Observant (观察力敏锐的)</t>
    <phoneticPr fontId="13" type="noConversion"/>
  </si>
  <si>
    <t>Ecstasy (狂喜;出神;入迷)</t>
    <phoneticPr fontId="13" type="noConversion"/>
  </si>
  <si>
    <t>Enthusiasm (热心,热情,热忱)</t>
    <phoneticPr fontId="13" type="noConversion"/>
  </si>
  <si>
    <t>Misunderstood (被误解的)</t>
    <phoneticPr fontId="13" type="noConversion"/>
  </si>
  <si>
    <t>Depression (沮丧,意气消沉)</t>
    <phoneticPr fontId="13" type="noConversion"/>
  </si>
  <si>
    <t>Awe (敬畏;畏怯)</t>
  </si>
  <si>
    <t>Projection (预测,推测;估计)</t>
    <phoneticPr fontId="13" type="noConversion"/>
  </si>
  <si>
    <t>Shame (羞辱,耻辱,羞愧)</t>
    <phoneticPr fontId="13" type="noConversion"/>
  </si>
  <si>
    <t>Monotony (单调;无变化,千篇一律)</t>
    <phoneticPr fontId="13" type="noConversion"/>
  </si>
  <si>
    <t>Spirituality (精神上的事情;灵性)</t>
    <phoneticPr fontId="13" type="noConversion"/>
  </si>
  <si>
    <t>Impulsive (冲动的;易冲动的,易冲动的)</t>
    <phoneticPr fontId="13" type="noConversion"/>
  </si>
  <si>
    <r>
      <t xml:space="preserve">Allergy </t>
    </r>
    <r>
      <rPr>
        <sz val="11"/>
        <color rgb="FFFF0000"/>
        <rFont val="PMingLiU"/>
        <family val="1"/>
      </rPr>
      <t>（过敏问题）</t>
    </r>
  </si>
  <si>
    <t>Rationalization (合理化;理性化)</t>
  </si>
  <si>
    <r>
      <t>Heredity</t>
    </r>
    <r>
      <rPr>
        <sz val="11"/>
        <color rgb="FFFF0000"/>
        <rFont val="PMingLiU"/>
        <family val="1"/>
      </rPr>
      <t>（</t>
    </r>
    <r>
      <rPr>
        <sz val="11"/>
        <color rgb="FFFF0000"/>
        <rFont val="Calibri"/>
        <family val="2"/>
      </rPr>
      <t xml:space="preserve"> </t>
    </r>
    <r>
      <rPr>
        <sz val="11"/>
        <color rgb="FFFF0000"/>
        <rFont val="PMingLiU"/>
        <family val="1"/>
      </rPr>
      <t>遗传因素）</t>
    </r>
  </si>
  <si>
    <t>Awareness (察觉;觉悟;意识)</t>
    <phoneticPr fontId="13" type="noConversion"/>
  </si>
  <si>
    <r>
      <t>Injury    (</t>
    </r>
    <r>
      <rPr>
        <sz val="11"/>
        <color rgb="FFFF0000"/>
        <rFont val="PMingLiU"/>
        <family val="1"/>
      </rPr>
      <t>生理性损伤</t>
    </r>
    <r>
      <rPr>
        <sz val="11"/>
        <color rgb="FFFF0000"/>
        <rFont val="Calibri"/>
        <family val="2"/>
      </rPr>
      <t>)</t>
    </r>
  </si>
  <si>
    <t>Joy (欢乐,高兴)</t>
    <phoneticPr fontId="13" type="noConversion"/>
  </si>
  <si>
    <r>
      <t xml:space="preserve">Trauma </t>
    </r>
    <r>
      <rPr>
        <sz val="11"/>
        <color rgb="FFFF0000"/>
        <rFont val="PMingLiU"/>
        <family val="1"/>
      </rPr>
      <t>（心灵深处的创伤</t>
    </r>
    <r>
      <rPr>
        <sz val="11"/>
        <color rgb="FFFF0000"/>
        <rFont val="Calibri"/>
        <family val="2"/>
      </rPr>
      <t xml:space="preserve"> </t>
    </r>
    <r>
      <rPr>
        <sz val="11"/>
        <color rgb="FFFF0000"/>
        <rFont val="PMingLiU"/>
        <family val="1"/>
      </rPr>
      <t>）</t>
    </r>
  </si>
  <si>
    <t>Identity Conflict (身分冲突,身份差别,地位悬殊)</t>
    <phoneticPr fontId="13" type="noConversion"/>
  </si>
  <si>
    <r>
      <t>Lack   of   awareness   (</t>
    </r>
    <r>
      <rPr>
        <sz val="11"/>
        <color rgb="FFFF0000"/>
        <rFont val="PMingLiU"/>
        <family val="1"/>
      </rPr>
      <t>对自身的健康缺乏认识</t>
    </r>
    <r>
      <rPr>
        <sz val="11"/>
        <color rgb="FFFF0000"/>
        <rFont val="Calibri"/>
        <family val="2"/>
      </rPr>
      <t xml:space="preserve">) </t>
    </r>
  </si>
  <si>
    <t>Submissive (服从的;柔顺的,顺从)</t>
    <phoneticPr fontId="13" type="noConversion"/>
  </si>
  <si>
    <r>
      <t xml:space="preserve">Mental Factors </t>
    </r>
    <r>
      <rPr>
        <sz val="11"/>
        <color rgb="FFFF0000"/>
        <rFont val="PMingLiU"/>
        <family val="1"/>
      </rPr>
      <t>（精神情绪因素）</t>
    </r>
  </si>
  <si>
    <t>Careless (粗心的,疏忽的;草率的)</t>
  </si>
  <si>
    <r>
      <t xml:space="preserve">Pathogens </t>
    </r>
    <r>
      <rPr>
        <sz val="11"/>
        <color rgb="FFFF0000"/>
        <rFont val="PMingLiU"/>
        <family val="1"/>
      </rPr>
      <t>（病原体的危害）</t>
    </r>
  </si>
  <si>
    <t>ESP (extrasensory perception 超感知觉,有第六感觉)</t>
    <phoneticPr fontId="13" type="noConversion"/>
  </si>
  <si>
    <r>
      <t xml:space="preserve">Perverse Energy </t>
    </r>
    <r>
      <rPr>
        <sz val="11"/>
        <color rgb="FFFF0000"/>
        <rFont val="PMingLiU"/>
        <family val="1"/>
      </rPr>
      <t>（电磁波、辐射等影响）</t>
    </r>
  </si>
  <si>
    <t>Laughter (笑;笑声)</t>
    <phoneticPr fontId="13" type="noConversion"/>
  </si>
  <si>
    <r>
      <t>Stress</t>
    </r>
    <r>
      <rPr>
        <sz val="11"/>
        <color rgb="FFFF0000"/>
        <rFont val="PMingLiU"/>
        <family val="1"/>
      </rPr>
      <t>（压力）</t>
    </r>
  </si>
  <si>
    <t>Hopeless despair</t>
    <phoneticPr fontId="13" type="noConversion"/>
  </si>
  <si>
    <t>Hopeless despair (绝望,丧失信心)</t>
    <phoneticPr fontId="13" type="noConversion"/>
  </si>
  <si>
    <r>
      <t>Toxins</t>
    </r>
    <r>
      <rPr>
        <sz val="11"/>
        <color rgb="FFFF0000"/>
        <rFont val="PMingLiU"/>
        <family val="1"/>
      </rPr>
      <t>（</t>
    </r>
    <r>
      <rPr>
        <sz val="11"/>
        <color rgb="FFFF0000"/>
        <rFont val="Calibri"/>
        <family val="2"/>
      </rPr>
      <t xml:space="preserve"> </t>
    </r>
    <r>
      <rPr>
        <sz val="11"/>
        <color rgb="FFFF0000"/>
        <rFont val="PMingLiU"/>
        <family val="1"/>
      </rPr>
      <t>毒素）</t>
    </r>
  </si>
  <si>
    <t>Curiosity (好奇心)</t>
  </si>
  <si>
    <r>
      <t>Unconscious Resistance to change</t>
    </r>
    <r>
      <rPr>
        <sz val="11"/>
        <color rgb="FFFF0000"/>
        <rFont val="PMingLiU"/>
        <family val="1"/>
      </rPr>
      <t>（在潜意识里拒绝改变）</t>
    </r>
  </si>
  <si>
    <t>Perfectionistic (追求完美)</t>
  </si>
  <si>
    <r>
      <t xml:space="preserve">Allersode   Treatment   </t>
    </r>
    <r>
      <rPr>
        <sz val="11"/>
        <rFont val="PMingLiU"/>
        <family val="1"/>
      </rPr>
      <t>脱敏治疗</t>
    </r>
  </si>
  <si>
    <r>
      <t xml:space="preserve">Acupuncture  Therapy   </t>
    </r>
    <r>
      <rPr>
        <sz val="11"/>
        <rFont val="PMingLiU"/>
        <family val="1"/>
      </rPr>
      <t>针灸治疗</t>
    </r>
    <r>
      <rPr>
        <sz val="11"/>
        <rFont val="Calibri"/>
        <family val="2"/>
      </rPr>
      <t xml:space="preserve"> </t>
    </r>
  </si>
  <si>
    <r>
      <t xml:space="preserve">Control  Diet   </t>
    </r>
    <r>
      <rPr>
        <sz val="11"/>
        <rFont val="PMingLiU"/>
        <family val="1"/>
      </rPr>
      <t>控制饮食</t>
    </r>
  </si>
  <si>
    <r>
      <t xml:space="preserve">Auto Focusing Energy Medicine   </t>
    </r>
    <r>
      <rPr>
        <sz val="11"/>
        <rFont val="PMingLiU"/>
        <family val="1"/>
      </rPr>
      <t>能量医学相关疗法</t>
    </r>
  </si>
  <si>
    <r>
      <t xml:space="preserve">Deal with Mental Factors &amp; Imponderables   </t>
    </r>
    <r>
      <rPr>
        <sz val="11"/>
        <rFont val="PMingLiU"/>
        <family val="1"/>
      </rPr>
      <t>处理好与情绪相关的问题</t>
    </r>
  </si>
  <si>
    <r>
      <t xml:space="preserve">Detoxification of Bowel and Liver   </t>
    </r>
    <r>
      <rPr>
        <sz val="11"/>
        <rFont val="PMingLiU"/>
        <family val="1"/>
      </rPr>
      <t>对肝脏和肠道进行排毒治疗</t>
    </r>
  </si>
  <si>
    <t>Need to change (需要改变)</t>
    <phoneticPr fontId="13" type="noConversion"/>
  </si>
  <si>
    <r>
      <t xml:space="preserve">Develop Mental Healing Skills   </t>
    </r>
    <r>
      <rPr>
        <sz val="11"/>
        <rFont val="PMingLiU"/>
        <family val="1"/>
      </rPr>
      <t>适当地运用心理及精神疗法</t>
    </r>
  </si>
  <si>
    <r>
      <t xml:space="preserve">Exercise   </t>
    </r>
    <r>
      <rPr>
        <sz val="11"/>
        <rFont val="PMingLiU"/>
        <family val="1"/>
      </rPr>
      <t>合理增加运动量</t>
    </r>
  </si>
  <si>
    <r>
      <t xml:space="preserve">Cardiovascular Exercise   </t>
    </r>
    <r>
      <rPr>
        <sz val="11"/>
        <rFont val="PMingLiU"/>
        <family val="1"/>
      </rPr>
      <t>增强循环功能的运动</t>
    </r>
  </si>
  <si>
    <t>Pride (自豪,得意)</t>
  </si>
  <si>
    <r>
      <t xml:space="preserve">Yoga   </t>
    </r>
    <r>
      <rPr>
        <sz val="11"/>
        <rFont val="PMingLiU"/>
        <family val="1"/>
      </rPr>
      <t>瑜伽</t>
    </r>
  </si>
  <si>
    <r>
      <t xml:space="preserve">Explore Self    </t>
    </r>
    <r>
      <rPr>
        <sz val="11"/>
        <rFont val="PMingLiU"/>
        <family val="1"/>
      </rPr>
      <t>注重自我发展</t>
    </r>
  </si>
  <si>
    <r>
      <t xml:space="preserve">Herbal Therapy </t>
    </r>
    <r>
      <rPr>
        <sz val="11"/>
        <rFont val="PMingLiU"/>
        <family val="1"/>
      </rPr>
      <t>在专业医师的指导下使用中草药进行治疗</t>
    </r>
  </si>
  <si>
    <r>
      <t xml:space="preserve">Homeopathy   </t>
    </r>
    <r>
      <rPr>
        <sz val="11"/>
        <rFont val="PMingLiU"/>
        <family val="1"/>
      </rPr>
      <t>运用生物仪器进行顺势疗法（能量医学的一部分）</t>
    </r>
  </si>
  <si>
    <r>
      <t xml:space="preserve">Increase  Awareness  &amp; or Education   </t>
    </r>
    <r>
      <rPr>
        <sz val="11"/>
        <rFont val="PMingLiU"/>
        <family val="1"/>
      </rPr>
      <t>增进自我健康相关知识的了解</t>
    </r>
  </si>
  <si>
    <r>
      <t xml:space="preserve">Mineral  Oligo  Therapy   </t>
    </r>
    <r>
      <rPr>
        <sz val="11"/>
        <rFont val="PMingLiU"/>
        <family val="1"/>
      </rPr>
      <t>（科学补充微量元素</t>
    </r>
  </si>
  <si>
    <t>）</t>
  </si>
  <si>
    <t>Embaressed (窘的,尴尬的)</t>
  </si>
  <si>
    <r>
      <t>Nutritional Therapy   (</t>
    </r>
    <r>
      <rPr>
        <sz val="11"/>
        <rFont val="PMingLiU"/>
        <family val="1"/>
      </rPr>
      <t>科学补充营养元素</t>
    </r>
    <r>
      <rPr>
        <sz val="11"/>
        <rFont val="Calibri"/>
        <family val="2"/>
      </rPr>
      <t>)</t>
    </r>
  </si>
  <si>
    <r>
      <t>Posture &amp; Adjustment Therapy   (</t>
    </r>
    <r>
      <rPr>
        <sz val="11"/>
        <rFont val="PMingLiU"/>
        <family val="1"/>
      </rPr>
      <t>矫形治疗</t>
    </r>
    <r>
      <rPr>
        <sz val="11"/>
        <rFont val="Calibri"/>
        <family val="2"/>
      </rPr>
      <t>)</t>
    </r>
  </si>
  <si>
    <t>Organ Chart</t>
  </si>
  <si>
    <t>Organ Chart (內臟器官报告)</t>
  </si>
  <si>
    <r>
      <t>Sarcodal   Therapy :  (</t>
    </r>
    <r>
      <rPr>
        <sz val="11"/>
        <color rgb="FF0070C0"/>
        <rFont val="PMingLiU"/>
        <family val="1"/>
      </rPr>
      <t>生物平衡疗法</t>
    </r>
    <r>
      <rPr>
        <sz val="11"/>
        <color rgb="FF0070C0"/>
        <rFont val="Calibri"/>
        <family val="2"/>
      </rPr>
      <t>)</t>
    </r>
  </si>
  <si>
    <t>Crown Chackra</t>
  </si>
  <si>
    <t>Crown (頂輪)</t>
  </si>
  <si>
    <r>
      <t xml:space="preserve">Treat   Bowel  flora   </t>
    </r>
    <r>
      <rPr>
        <sz val="11"/>
        <rFont val="PMingLiU"/>
        <family val="1"/>
      </rPr>
      <t>（处理好肠道菌群失调的问题）</t>
    </r>
  </si>
  <si>
    <t>Brow Chackra</t>
  </si>
  <si>
    <t>Brow (眉心輪)</t>
  </si>
  <si>
    <r>
      <t xml:space="preserve">Vitamin   Therapy   </t>
    </r>
    <r>
      <rPr>
        <sz val="11"/>
        <rFont val="PMingLiU"/>
        <family val="1"/>
      </rPr>
      <t>（科学补充维生素）</t>
    </r>
  </si>
  <si>
    <t>Throat Chackra</t>
  </si>
  <si>
    <t>Throat (喉輪)</t>
  </si>
  <si>
    <r>
      <t xml:space="preserve"> Isode    or    Zenobiotic    Detoxification  </t>
    </r>
    <r>
      <rPr>
        <sz val="11"/>
        <rFont val="PMingLiU"/>
        <family val="1"/>
      </rPr>
      <t>（</t>
    </r>
    <r>
      <rPr>
        <sz val="11"/>
        <rFont val="Calibri"/>
        <family val="2"/>
      </rPr>
      <t xml:space="preserve"> </t>
    </r>
    <r>
      <rPr>
        <sz val="11"/>
        <rFont val="PMingLiU"/>
        <family val="1"/>
      </rPr>
      <t>清除病原体和异生物毒素）</t>
    </r>
  </si>
  <si>
    <t>Heart  Chackra</t>
  </si>
  <si>
    <t>Heart (心輪)</t>
  </si>
  <si>
    <r>
      <t>Stress  Reduction</t>
    </r>
    <r>
      <rPr>
        <sz val="11"/>
        <rFont val="PMingLiU"/>
        <family val="1"/>
      </rPr>
      <t>（</t>
    </r>
    <r>
      <rPr>
        <sz val="11"/>
        <rFont val="Calibri"/>
        <family val="2"/>
      </rPr>
      <t xml:space="preserve"> </t>
    </r>
    <r>
      <rPr>
        <sz val="11"/>
        <rFont val="PMingLiU"/>
        <family val="1"/>
      </rPr>
      <t>减轻压力）</t>
    </r>
  </si>
  <si>
    <t>Stomach Chackra</t>
  </si>
  <si>
    <t>Stomach (太陽輪)</t>
  </si>
  <si>
    <t>Spleen Chackra</t>
  </si>
  <si>
    <t>Spleen (臍輪)</t>
  </si>
  <si>
    <t>Base Chackra</t>
  </si>
  <si>
    <t>Base (海底輪)</t>
  </si>
  <si>
    <t>Brain   Endocrine</t>
  </si>
  <si>
    <t>Brain   Endocrine 脑内分泌</t>
  </si>
  <si>
    <t>Hypothalamus</t>
  </si>
  <si>
    <t>Hypothalamus 下丘脑</t>
  </si>
  <si>
    <t>Pituitary 垂体</t>
  </si>
  <si>
    <t>Pineal 松果体</t>
  </si>
  <si>
    <t>Thyroid 甲状腺</t>
  </si>
  <si>
    <t>Parathyroid 甲状旁腺</t>
  </si>
  <si>
    <t>Thymus 胸腺</t>
  </si>
  <si>
    <t>Heart  Endocrine</t>
  </si>
  <si>
    <t>Heart  Endocrine 心脏内分泌</t>
  </si>
  <si>
    <t>Lung  Endocrine</t>
  </si>
  <si>
    <t>Lung  Endocrine 龙内分泌</t>
  </si>
  <si>
    <t>Stomach  Endocrine</t>
  </si>
  <si>
    <t>Stomach  Endocrine 胃内分泌</t>
  </si>
  <si>
    <t>Pancreas  Endocrine</t>
  </si>
  <si>
    <t>Pancreas  Endocrine 胰腺内分泌</t>
  </si>
  <si>
    <t>Gall Bladder   Endo</t>
  </si>
  <si>
    <t>Gall Bladder   Endo 胆内分泌</t>
  </si>
  <si>
    <t>Liver  Endocrine</t>
  </si>
  <si>
    <t>Liver  Endocrine 肝内分泌</t>
  </si>
  <si>
    <t>Allergy (过敏)</t>
  </si>
  <si>
    <t>Spleen  Endocrine</t>
  </si>
  <si>
    <t>Spleen  Endocrine 脾内分泌</t>
  </si>
  <si>
    <t>Ameoba (阿米巴虫)</t>
  </si>
  <si>
    <t>Kidney  Endocrine</t>
  </si>
  <si>
    <t>Kidney  Endocrine 肾脏内分泌</t>
  </si>
  <si>
    <t>Bacteria (细菌)</t>
  </si>
  <si>
    <t>Adrenal  Endocrine</t>
  </si>
  <si>
    <t>Adrenal  Endocrine 肾上腺内分泌</t>
  </si>
  <si>
    <t>Gonads</t>
  </si>
  <si>
    <t>Gonads 性腺</t>
  </si>
  <si>
    <t>Bone (骨头)</t>
  </si>
  <si>
    <t>Immune Sarcodes</t>
  </si>
  <si>
    <t>Immune Sarcodes 免疫Sarcodes</t>
  </si>
  <si>
    <t>Cancer (肿瘤)</t>
  </si>
  <si>
    <t>Emotion immune</t>
  </si>
  <si>
    <t>Emotion immune 情感免疫</t>
  </si>
  <si>
    <t>Cardiovascular (心血管)</t>
    <phoneticPr fontId="13" type="noConversion"/>
  </si>
  <si>
    <t>Brain  immune</t>
  </si>
  <si>
    <t>Brain  immune 脑免疫</t>
  </si>
  <si>
    <t>Cholesterol (胆固醇)</t>
  </si>
  <si>
    <t>Hypothalamus Immune</t>
  </si>
  <si>
    <t>Hypothalamus Immune 下丘脑免疫</t>
  </si>
  <si>
    <t>Adenoids</t>
  </si>
  <si>
    <t>Adenoids 腺樣體</t>
  </si>
  <si>
    <t>Cognition (认知)</t>
    <phoneticPr fontId="13" type="noConversion"/>
  </si>
  <si>
    <t>Tonsils</t>
  </si>
  <si>
    <t>Tonsils 扁桃体</t>
  </si>
  <si>
    <t>Connective Tissue (结缔组织)</t>
  </si>
  <si>
    <t>Thymus immune</t>
  </si>
  <si>
    <t>Thymus immune 胸腺免疫</t>
  </si>
  <si>
    <t>Bone Marrow</t>
  </si>
  <si>
    <t>Bone Marrow 骨髓</t>
  </si>
  <si>
    <t>Liver  Immune</t>
  </si>
  <si>
    <t>Liver  Immune 肝脏免疫</t>
  </si>
  <si>
    <t>Emotional Risk (情感风险)</t>
  </si>
  <si>
    <t>Spleen  Immune</t>
  </si>
  <si>
    <t>Spleen  Immune 脾脏免疫</t>
  </si>
  <si>
    <t>Environmental (环境)</t>
  </si>
  <si>
    <t>Appendix  Immune</t>
  </si>
  <si>
    <t>Appendix  Immune 闌尾免疫</t>
  </si>
  <si>
    <t>Digestive/Alimentary</t>
  </si>
  <si>
    <t>Digestive/Alimentary 消化系统/消化道</t>
  </si>
  <si>
    <t>Brain to digestion</t>
  </si>
  <si>
    <t>Brain to digestion 大脑有關消化</t>
  </si>
  <si>
    <t>Hormonal (荷尔蒙)</t>
  </si>
  <si>
    <t>Foods</t>
  </si>
  <si>
    <t>Foods 食品</t>
  </si>
  <si>
    <t>Oral</t>
  </si>
  <si>
    <t>Oral 口腔</t>
  </si>
  <si>
    <t>Hypoadrenia (低肾上腺)</t>
  </si>
  <si>
    <t>Autonomic Nerval Sys</t>
  </si>
  <si>
    <t>Autonomic Nerval Sys 自主神經系統</t>
  </si>
  <si>
    <t>Immune System (免疫系统)</t>
  </si>
  <si>
    <t>Stomach to digestion</t>
  </si>
  <si>
    <t>Stomach to digestion 胃的消化</t>
  </si>
  <si>
    <t>Small Intestine</t>
  </si>
  <si>
    <t>Small Intestine 小肠</t>
  </si>
  <si>
    <t>Illeocecal Valve</t>
  </si>
  <si>
    <t>Illeocecal Valve 回盲瓣</t>
  </si>
  <si>
    <t>Inherited (遗传)</t>
  </si>
  <si>
    <t>Pancreas to digest</t>
  </si>
  <si>
    <t>Pancreas to digest 胰腺消化</t>
  </si>
  <si>
    <t>Kidney (肾脏)</t>
  </si>
  <si>
    <t>Liver  to digestion</t>
  </si>
  <si>
    <t>Liver  to digestion 肝脏消化</t>
  </si>
  <si>
    <t>Liver (肝脏)</t>
  </si>
  <si>
    <t>Large Intestine</t>
  </si>
  <si>
    <t>Large Intestine 大肠</t>
  </si>
  <si>
    <t>Solar Plexus</t>
  </si>
  <si>
    <t>Solar Plexus 太阳神经丛</t>
  </si>
  <si>
    <t>Salvia Glands</t>
  </si>
  <si>
    <t>Salvia Glands 唾液腺</t>
  </si>
  <si>
    <t>Gall Bladder</t>
  </si>
  <si>
    <t>Gall Bladder 胆</t>
  </si>
  <si>
    <t>Chackra to Endocrine</t>
  </si>
  <si>
    <t>Chackra to Endocrine Chackra的内分泌</t>
  </si>
  <si>
    <t>Radiation (辐射)</t>
  </si>
  <si>
    <t>Digestive to all</t>
  </si>
  <si>
    <t>Digestive to all 消化所有</t>
  </si>
  <si>
    <t>Special Report Nutrition (专题报告营养)</t>
  </si>
  <si>
    <t>Stress (压力)</t>
  </si>
  <si>
    <t>Sugar Regulation (血糖调节)</t>
  </si>
  <si>
    <t>Trauma (精神创伤)</t>
  </si>
  <si>
    <t>Vit.Def Or Excess (维生素不足或剩余)</t>
  </si>
  <si>
    <t>Water Acid Alk (水的酸碱)</t>
  </si>
  <si>
    <t>Fructose -Levulose (果糖，左旋糖)</t>
  </si>
  <si>
    <t>Maltose, starch (麦芽糖，淀粉)</t>
  </si>
  <si>
    <t>Di Glceride, Acetyl Transferase(二酰甘油，乙酰转移酶 )</t>
    <phoneticPr fontId="13" type="noConversion"/>
  </si>
  <si>
    <t>Phospholipids (磷脂酶)</t>
    <phoneticPr fontId="13" type="noConversion"/>
  </si>
  <si>
    <t>Monoglyceride (甘油一酸酯)</t>
    <phoneticPr fontId="13" type="noConversion"/>
  </si>
  <si>
    <t>Adenoids(腺样体)</t>
  </si>
  <si>
    <t>Adrenal(肾上腺)</t>
  </si>
  <si>
    <r>
      <t>Fatty Acid , coA ligase (</t>
    </r>
    <r>
      <rPr>
        <sz val="14"/>
        <rFont val="MingLiU"/>
        <family val="3"/>
        <charset val="136"/>
      </rPr>
      <t>脂肪酸，</t>
    </r>
    <r>
      <rPr>
        <sz val="14"/>
        <rFont val="DFKai-SB"/>
        <family val="2"/>
      </rPr>
      <t xml:space="preserve"> </t>
    </r>
    <r>
      <rPr>
        <sz val="14"/>
        <rFont val="MingLiU"/>
        <family val="3"/>
        <charset val="136"/>
      </rPr>
      <t>辅酶</t>
    </r>
    <r>
      <rPr>
        <sz val="14"/>
        <rFont val="DFKai-SB"/>
        <family val="2"/>
      </rPr>
      <t>A</t>
    </r>
    <r>
      <rPr>
        <sz val="14"/>
        <rFont val="MingLiU"/>
        <family val="3"/>
        <charset val="136"/>
      </rPr>
      <t>连接酶</t>
    </r>
    <r>
      <rPr>
        <sz val="14"/>
        <rFont val="DFKai-SB"/>
        <family val="2"/>
      </rPr>
      <t>)</t>
    </r>
  </si>
  <si>
    <t>Appendix(闌尾)</t>
  </si>
  <si>
    <t>triglycerides (甘油三酸酯)</t>
    <phoneticPr fontId="13" type="noConversion"/>
  </si>
  <si>
    <t>Bladder(膀胱)</t>
  </si>
  <si>
    <t>Mouth (嘴)</t>
    <phoneticPr fontId="13" type="noConversion"/>
  </si>
  <si>
    <t>Bone Marrow(骨髓)</t>
  </si>
  <si>
    <t>Stomach (胃)</t>
    <phoneticPr fontId="13" type="noConversion"/>
  </si>
  <si>
    <t>Bowel(肠道)</t>
    <phoneticPr fontId="13" type="noConversion"/>
  </si>
  <si>
    <t>Brain(脑)</t>
  </si>
  <si>
    <t>Breast(乳房)</t>
  </si>
  <si>
    <t>Ileum (回肠)</t>
    <phoneticPr fontId="13" type="noConversion"/>
  </si>
  <si>
    <t>Cervix(子宫颈)</t>
  </si>
  <si>
    <t>Colon(结肠)</t>
  </si>
  <si>
    <t>Duodenum(十二指肠)</t>
  </si>
  <si>
    <t xml:space="preserve"> = Oxidation-Reduction,Energy</t>
  </si>
  <si>
    <t>Gallbladder(胆)</t>
  </si>
  <si>
    <t xml:space="preserve"> = Hydrolyzing ,Digestion</t>
  </si>
  <si>
    <t>Gonads(性腺)</t>
  </si>
  <si>
    <t>Heart (心)</t>
  </si>
  <si>
    <t xml:space="preserve"> = De-Carboxylase,Breathing</t>
  </si>
  <si>
    <t>Hypothalamus(下丘脑)</t>
  </si>
  <si>
    <t xml:space="preserve"> = Mutase-Isomers,transmutation</t>
  </si>
  <si>
    <t>Ileocecal(回盲瓣)</t>
  </si>
  <si>
    <t>Ileum(回肠)</t>
  </si>
  <si>
    <t>Intestine (肠道)</t>
    <phoneticPr fontId="13" type="noConversion"/>
  </si>
  <si>
    <t>Jejunum(空肠)</t>
  </si>
  <si>
    <t>Kidney(肾)</t>
  </si>
  <si>
    <t>Large Intestine(大肠)</t>
  </si>
  <si>
    <t>Liver(肝)</t>
  </si>
  <si>
    <t>Lung(肺)</t>
  </si>
  <si>
    <t>Lymph(淋巴)</t>
  </si>
  <si>
    <t>Oral(口腔)</t>
  </si>
  <si>
    <t>Ovaries(卵巢)</t>
  </si>
  <si>
    <t>Pancreas(胰腺)</t>
  </si>
  <si>
    <t>Parathyroid(甲状旁腺)</t>
  </si>
  <si>
    <t>Pineal(松果体)</t>
  </si>
  <si>
    <t>Pituitary(脑下垂体)</t>
  </si>
  <si>
    <t>Sex hormones collective (性激素)</t>
    <phoneticPr fontId="13" type="noConversion"/>
  </si>
  <si>
    <t>Prostate(前列腺)</t>
  </si>
  <si>
    <t>Sinuses(鼻窦)</t>
  </si>
  <si>
    <t>Small Intestine(小肠)</t>
  </si>
  <si>
    <t>Spleen(脾)</t>
  </si>
  <si>
    <t>Stomach(胃)</t>
  </si>
  <si>
    <t>AMINO ACID REPORT</t>
  </si>
  <si>
    <r>
      <t>AMINO ACID REPORT (</t>
    </r>
    <r>
      <rPr>
        <b/>
        <sz val="14"/>
        <color indexed="10"/>
        <rFont val="MingLiU"/>
        <family val="3"/>
        <charset val="136"/>
      </rPr>
      <t>氨基酸报告</t>
    </r>
    <r>
      <rPr>
        <b/>
        <sz val="14"/>
        <color indexed="10"/>
        <rFont val="DFKai-SB"/>
        <family val="1"/>
      </rPr>
      <t>)</t>
    </r>
  </si>
  <si>
    <t>Thymus(胸腺)</t>
  </si>
  <si>
    <t>Thyroid(甲状腺)</t>
  </si>
  <si>
    <t xml:space="preserve"> = Alanine, (kidney and nerves )</t>
  </si>
  <si>
    <t>Tonsil(扁桃体)</t>
  </si>
  <si>
    <t>Uterus(子宫)</t>
  </si>
  <si>
    <t xml:space="preserve"> = Cysteine, (kidney utilization )</t>
  </si>
  <si>
    <t>Vagina(阴道)</t>
  </si>
  <si>
    <t xml:space="preserve"> = Isoleucine, (emotional control, nerves)</t>
  </si>
  <si>
    <t xml:space="preserve"> = Serine, (carbohydrate energy conversion)</t>
  </si>
  <si>
    <t xml:space="preserve"> = Tryptophan, (serotonin and relaxation)</t>
  </si>
  <si>
    <t>Histidine,  (组氨酸，(反炎症，反过敏))</t>
    <phoneticPr fontId="13" type="noConversion"/>
  </si>
  <si>
    <t xml:space="preserve"> = Methionine, (liver and oxygenation)</t>
  </si>
  <si>
    <r>
      <t>Methionine,  (</t>
    </r>
    <r>
      <rPr>
        <sz val="14"/>
        <rFont val="MingLiU"/>
        <family val="3"/>
        <charset val="136"/>
      </rPr>
      <t>蛋氨酸，</t>
    </r>
    <r>
      <rPr>
        <sz val="14"/>
        <rFont val="DFKai-SB"/>
        <family val="2"/>
      </rPr>
      <t xml:space="preserve"> (</t>
    </r>
    <r>
      <rPr>
        <sz val="14"/>
        <rFont val="MingLiU"/>
        <family val="3"/>
        <charset val="136"/>
      </rPr>
      <t>肝脏和氧化</t>
    </r>
    <r>
      <rPr>
        <sz val="14"/>
        <rFont val="DFKai-SB"/>
        <family val="2"/>
      </rPr>
      <t>))</t>
    </r>
  </si>
  <si>
    <t xml:space="preserve"> = Lysine, (anti herpes lesion, nerves)</t>
  </si>
  <si>
    <t xml:space="preserve"> = Valine, (for regulation of blood cells)</t>
  </si>
  <si>
    <t xml:space="preserve"> = Proline,(sulphur disorders)</t>
  </si>
  <si>
    <t xml:space="preserve"> = Glutaminic Acid (supplies energy to brain)</t>
  </si>
  <si>
    <r>
      <t>Aspartic Acid, (</t>
    </r>
    <r>
      <rPr>
        <sz val="14"/>
        <rFont val="MingLiU"/>
        <family val="3"/>
        <charset val="136"/>
      </rPr>
      <t>天门冬氨酸，</t>
    </r>
    <r>
      <rPr>
        <sz val="14"/>
        <rFont val="DFKai-SB"/>
        <family val="2"/>
      </rPr>
      <t xml:space="preserve"> (</t>
    </r>
    <r>
      <rPr>
        <sz val="14"/>
        <rFont val="MingLiU"/>
        <family val="3"/>
        <charset val="136"/>
      </rPr>
      <t>代糖，神经系统的破坏</t>
    </r>
    <r>
      <rPr>
        <sz val="14"/>
        <rFont val="DFKai-SB"/>
        <family val="2"/>
      </rPr>
      <t>))</t>
    </r>
  </si>
  <si>
    <r>
      <t>Adenosine, (</t>
    </r>
    <r>
      <rPr>
        <sz val="14"/>
        <rFont val="MingLiU"/>
        <family val="3"/>
        <charset val="136"/>
      </rPr>
      <t>腺苷，</t>
    </r>
    <r>
      <rPr>
        <sz val="14"/>
        <rFont val="DFKai-SB"/>
        <family val="2"/>
      </rPr>
      <t xml:space="preserve"> (</t>
    </r>
    <r>
      <rPr>
        <sz val="14"/>
        <rFont val="MingLiU"/>
        <family val="3"/>
        <charset val="136"/>
      </rPr>
      <t>循环，能量</t>
    </r>
    <r>
      <rPr>
        <sz val="14"/>
        <rFont val="DFKai-SB"/>
        <family val="2"/>
      </rPr>
      <t>))</t>
    </r>
  </si>
  <si>
    <t xml:space="preserve"> = Adenine,(for DNA RNA function)</t>
  </si>
  <si>
    <t xml:space="preserve"> =  Tryptophan,(mood control, energy, healing, sleep)</t>
  </si>
  <si>
    <t>GABA (γ-氨基丁酸(思考控制))</t>
    <phoneticPr fontId="13" type="noConversion"/>
  </si>
  <si>
    <t>NUTRITIONAL REPORT</t>
  </si>
  <si>
    <t>Vitamin A family (维生素A群)</t>
    <phoneticPr fontId="0" type="noConversion"/>
  </si>
  <si>
    <t>Vitamin B complex family (维生素B群)</t>
    <phoneticPr fontId="0" type="noConversion"/>
  </si>
  <si>
    <t>Vitamin G complex family (维生素G群)</t>
    <phoneticPr fontId="0" type="noConversion"/>
  </si>
  <si>
    <t>Vitamin C family (维生素C群)</t>
    <phoneticPr fontId="0" type="noConversion"/>
  </si>
  <si>
    <t>Vitamin D family (维生素D群)</t>
    <phoneticPr fontId="0" type="noConversion"/>
  </si>
  <si>
    <t>Vitamin E family (维生素E群)</t>
    <phoneticPr fontId="0" type="noConversion"/>
  </si>
  <si>
    <t>Vitamin F (fatty acids) (维生素F (脂肪酸))</t>
    <phoneticPr fontId="0" type="noConversion"/>
  </si>
  <si>
    <t>Vitamin K family (维生素K群)</t>
    <phoneticPr fontId="0" type="noConversion"/>
  </si>
  <si>
    <t>Vitamin U family (co Q) (维生素U群 (輔酵素Q))</t>
    <phoneticPr fontId="0" type="noConversion"/>
  </si>
  <si>
    <t>Digestion/ Absorbstion (消化/吸收):</t>
    <phoneticPr fontId="0" type="noConversion"/>
  </si>
  <si>
    <t>Protein Digestion (蛋白质消化)</t>
    <phoneticPr fontId="0" type="noConversion"/>
  </si>
  <si>
    <t>Carbohydrate Digestion (碳水化合物消化)</t>
    <phoneticPr fontId="0" type="noConversion"/>
  </si>
  <si>
    <t>Fat Digestion (脂肪消化)</t>
    <phoneticPr fontId="0" type="noConversion"/>
  </si>
  <si>
    <t>General Digestion (一般消化)</t>
    <phoneticPr fontId="0" type="noConversion"/>
  </si>
  <si>
    <t>B Vitamins (B维生素):</t>
    <phoneticPr fontId="0" type="noConversion"/>
  </si>
  <si>
    <t>B1，硫胺， (神经问题、脚气病、心肌、浮肿，能量)</t>
    <phoneticPr fontId="0" type="noConversion"/>
  </si>
  <si>
    <t>B2，核黄素， (皮肤的炎症、眼睛和神经、消沉，老年痴呆)</t>
    <phoneticPr fontId="0" type="noConversion"/>
  </si>
  <si>
    <t>B3，烟酸， (鳞状皮炎白色，神经系统疾病，老年痴呆，狂放)</t>
    <phoneticPr fontId="0" type="noConversion"/>
  </si>
  <si>
    <t>B4， 烟碱酸， (消化、老年痴呆、皮肤过敏、腹泻，过敏性肠胃)</t>
    <phoneticPr fontId="0" type="noConversion"/>
  </si>
  <si>
    <t>B5，泛酸， (协调、肾上腺作用、能量，未聚焦的想法)</t>
    <phoneticPr fontId="0" type="noConversion"/>
  </si>
  <si>
    <t>B6，吡哚素， (抽风贫血症，火爆，记不住梦)</t>
    <phoneticPr fontId="0" type="noConversion"/>
  </si>
  <si>
    <t>B7，叶酸， (消化系统症状、贫血症、能量，激素作用，喜怒无常)</t>
    <phoneticPr fontId="0" type="noConversion"/>
  </si>
  <si>
    <t>B8， (能量消耗监控、肾上腺甲状腺和脑下垂体的作用)</t>
    <phoneticPr fontId="0" type="noConversion"/>
  </si>
  <si>
    <t>B9，對胺安息香酸 (、失去神經元作用能量、消沉)</t>
    <phoneticPr fontId="0" type="noConversion"/>
  </si>
  <si>
    <t>B10，生物素，维生素H， (精神和肌肉问题，慢性疲勞)</t>
    <phoneticPr fontId="0" type="noConversion"/>
  </si>
  <si>
    <t>B11，肌醇， (碳調節和肝功能主要因子)</t>
    <phoneticPr fontId="0" type="noConversion"/>
  </si>
  <si>
    <t>B12，腺苷鈷胺， (恶性贫血、白细胞作用，免疫)</t>
    <phoneticPr fontId="0" type="noConversion"/>
  </si>
  <si>
    <t>B13，胆碱， (消化、胃作用、胆囊作用，消沉)</t>
    <phoneticPr fontId="0" type="noConversion"/>
  </si>
  <si>
    <t>B14，甜菜碱， (消化和肝脏壓力的神经)</t>
    <phoneticPr fontId="0" type="noConversion"/>
  </si>
  <si>
    <t>B15，泛配子酸， (氧化疾病，发痒，肝功能，肺)</t>
    <phoneticPr fontId="0" type="noConversion"/>
  </si>
  <si>
    <t>B16，氧基硫胺， (氧化能源管理)</t>
    <phoneticPr fontId="0" type="noConversion"/>
  </si>
  <si>
    <t>B17，苦杏仁素， (氧化調節的退化)</t>
    <phoneticPr fontId="0" type="noConversion"/>
  </si>
  <si>
    <t>B18，FAD， (氧化，能源管理，眼睛功用)</t>
    <phoneticPr fontId="0" type="noConversion"/>
  </si>
  <si>
    <t>B19，黃素單核苷酸， (免疫、氧化，能量)</t>
    <phoneticPr fontId="0" type="noConversion"/>
  </si>
  <si>
    <t>B20，肉毒碱， (氧化、心肌，在肌肉的能源管理)</t>
    <phoneticPr fontId="0" type="noConversion"/>
  </si>
  <si>
    <t>Tissue Salts (组织盐):</t>
    <phoneticPr fontId="0" type="noConversion"/>
  </si>
  <si>
    <t>FATTY ACIDS (脂肪酸):</t>
    <phoneticPr fontId="0" type="noConversion"/>
  </si>
  <si>
    <t>Low carbon chains (低碳链)</t>
    <phoneticPr fontId="0" type="noConversion"/>
  </si>
  <si>
    <t>Midrange carbon chains (中碳链)</t>
    <phoneticPr fontId="0" type="noConversion"/>
  </si>
  <si>
    <t>Aracadonic related chains (花生四烯酸關連链)</t>
    <phoneticPr fontId="0" type="noConversion"/>
  </si>
  <si>
    <t>Mylein Chains (髓鞘链)</t>
    <phoneticPr fontId="0" type="noConversion"/>
  </si>
  <si>
    <t>Nutritional deficiency all (营养缺乏)</t>
    <phoneticPr fontId="0" type="noConversion"/>
  </si>
  <si>
    <t>High carbon chains (高碳链)</t>
    <phoneticPr fontId="0" type="noConversion"/>
  </si>
  <si>
    <t>Enzymatic related (酶相关)</t>
    <phoneticPr fontId="0" type="noConversion"/>
  </si>
  <si>
    <t>VITAMIN E (维生素E)</t>
    <phoneticPr fontId="0" type="noConversion"/>
  </si>
  <si>
    <t>vitamin E1 (维生素E1)</t>
    <phoneticPr fontId="0" type="noConversion"/>
  </si>
  <si>
    <t>vitamin E2 (维生素E2)</t>
    <phoneticPr fontId="0" type="noConversion"/>
  </si>
  <si>
    <t>vitamin E3 (维生素E3)</t>
    <phoneticPr fontId="0" type="noConversion"/>
  </si>
  <si>
    <t>VITAMIN K (维生素K)</t>
    <phoneticPr fontId="0" type="noConversion"/>
  </si>
  <si>
    <t>vitamin K1 (维生素K1)</t>
    <phoneticPr fontId="0" type="noConversion"/>
  </si>
  <si>
    <t>vitamin K3 (维生素K3)</t>
    <phoneticPr fontId="0" type="noConversion"/>
  </si>
  <si>
    <t>vitamin K all (维生素K, 全部)</t>
    <phoneticPr fontId="0" type="noConversion"/>
  </si>
  <si>
    <t>VITAMIN U /ubiquinone (维生素U/泛昆)</t>
    <phoneticPr fontId="0" type="noConversion"/>
  </si>
  <si>
    <t>coQ6 (輔酶Q6)</t>
    <phoneticPr fontId="0" type="noConversion"/>
  </si>
  <si>
    <t>coQ7 (輔酶Q7)</t>
    <phoneticPr fontId="0" type="noConversion"/>
  </si>
  <si>
    <t>coQ8 (輔酶Q8)</t>
    <phoneticPr fontId="0" type="noConversion"/>
  </si>
  <si>
    <t>coQ9 (輔酶Q9)</t>
    <phoneticPr fontId="0" type="noConversion"/>
  </si>
  <si>
    <t>coQ10 (輔酶Q10)</t>
    <phoneticPr fontId="0" type="noConversion"/>
  </si>
  <si>
    <t>coQ all (輔酶Q 全部)</t>
    <phoneticPr fontId="0" type="noConversion"/>
  </si>
  <si>
    <t>ubiquinone cycle (泛昆循環)</t>
    <phoneticPr fontId="0" type="noConversion"/>
  </si>
  <si>
    <t>VITAMIN C COMPONENTS (维生素C组分)</t>
    <phoneticPr fontId="0" type="noConversion"/>
  </si>
  <si>
    <t>bioflavenoids (生物黃酮類物)</t>
    <phoneticPr fontId="0" type="noConversion"/>
  </si>
  <si>
    <t>rutin (芸香素)</t>
    <phoneticPr fontId="0" type="noConversion"/>
  </si>
  <si>
    <t>hesparic acid ()</t>
    <phoneticPr fontId="0" type="noConversion"/>
  </si>
  <si>
    <t>tyrosine (酪氨酸)</t>
    <phoneticPr fontId="0" type="noConversion"/>
  </si>
  <si>
    <t>tyrosinase (酪氨酸酶)</t>
    <phoneticPr fontId="0" type="noConversion"/>
  </si>
  <si>
    <t>vitamin C ase (维生素C酶)</t>
    <phoneticPr fontId="0" type="noConversion"/>
  </si>
  <si>
    <t>ascorbic acid (抗坏血酸)</t>
    <phoneticPr fontId="0" type="noConversion"/>
  </si>
  <si>
    <t>VITAMIN D (维生素D)</t>
    <phoneticPr fontId="0" type="noConversion"/>
  </si>
  <si>
    <t>vitamin D1 (维生素D1)</t>
    <phoneticPr fontId="0" type="noConversion"/>
  </si>
  <si>
    <t>vitamin D2 (维生素D2)</t>
    <phoneticPr fontId="0" type="noConversion"/>
  </si>
  <si>
    <t>vitamin D3 (维生素D3)</t>
    <phoneticPr fontId="0" type="noConversion"/>
  </si>
  <si>
    <t>vitamin D4 (维生素D4)</t>
    <phoneticPr fontId="0" type="noConversion"/>
  </si>
  <si>
    <t>VITAMIN A (维生素A)</t>
    <phoneticPr fontId="0" type="noConversion"/>
  </si>
  <si>
    <t>beta carotene (β -胡萝卜素)</t>
    <phoneticPr fontId="0" type="noConversion"/>
  </si>
  <si>
    <t>fish oil (鱼油)</t>
    <phoneticPr fontId="0" type="noConversion"/>
  </si>
  <si>
    <t>retinol (维生素A,A醇, 視黃醇)</t>
    <phoneticPr fontId="0" type="noConversion"/>
  </si>
  <si>
    <t>A precursors (A前体)</t>
    <phoneticPr fontId="0" type="noConversion"/>
  </si>
  <si>
    <t>cartilage vitamin A (软骨维生素A)</t>
    <phoneticPr fontId="0" type="noConversion"/>
  </si>
  <si>
    <t>Overall Enzymes (整体酵素):</t>
    <phoneticPr fontId="0" type="noConversion"/>
  </si>
  <si>
    <t>oxidation reduction enzymes (氧化还原酶)</t>
    <phoneticPr fontId="0" type="noConversion"/>
  </si>
  <si>
    <t>hydrolyzing digestion enzymes (水解消化酶)</t>
    <phoneticPr fontId="0" type="noConversion"/>
  </si>
  <si>
    <t>phosphorylation thinking enzymes (磷酸化思考的酵素)</t>
    <phoneticPr fontId="0" type="noConversion"/>
  </si>
  <si>
    <t>decarboxxylase breathing enzymes (脫羧酶呼吸的酵素)</t>
    <phoneticPr fontId="0" type="noConversion"/>
  </si>
  <si>
    <t>hydrolase water regulation enzymes (水解酶水調節酵素)</t>
    <phoneticPr fontId="0" type="noConversion"/>
  </si>
  <si>
    <t>DNA rgulation enzymes (脱氧核糖核酸調節酵素)</t>
    <phoneticPr fontId="0" type="noConversion"/>
  </si>
  <si>
    <t>mutase isomers transmutation enzymes (變位酶异构体变形酵素)</t>
    <phoneticPr fontId="0" type="noConversion"/>
  </si>
  <si>
    <t>Name:</t>
    <phoneticPr fontId="13" type="noConversion"/>
  </si>
  <si>
    <t>Date:</t>
    <phoneticPr fontId="13" type="noConversion"/>
  </si>
  <si>
    <t>MRF</t>
    <phoneticPr fontId="0" type="noConversion"/>
  </si>
  <si>
    <t>RSI</t>
    <phoneticPr fontId="0" type="noConversion"/>
  </si>
  <si>
    <t>Phase angle</t>
    <phoneticPr fontId="0" type="noConversion"/>
  </si>
  <si>
    <t>Abandoned (被放弃的;被遗弃的,孤独)</t>
    <phoneticPr fontId="13" type="noConversion"/>
  </si>
  <si>
    <t>Confusion (困惑;慌乱,困惑迷茫)</t>
    <phoneticPr fontId="13" type="noConversion"/>
  </si>
  <si>
    <t>Autistic (自我中心的,孤僻的,自我)</t>
    <phoneticPr fontId="13" type="noConversion"/>
  </si>
  <si>
    <t>Apathy (无兴趣,冷淡;漠不关心,不感兴趣)</t>
    <phoneticPr fontId="13" type="noConversion"/>
  </si>
  <si>
    <t>Steadfast Loyal (坚定不移的忠诚的)</t>
    <phoneticPr fontId="13" type="noConversion"/>
  </si>
  <si>
    <t>Compulsive (强迫性,禁不住)</t>
    <phoneticPr fontId="13" type="noConversion"/>
  </si>
  <si>
    <t>Hesitation (犹豫)</t>
    <phoneticPr fontId="13" type="noConversion"/>
  </si>
  <si>
    <t>Sadness (悲哀,悲伤)</t>
    <phoneticPr fontId="13" type="noConversion"/>
  </si>
  <si>
    <t>Bargaining (协商)</t>
    <phoneticPr fontId="13" type="noConversion"/>
  </si>
  <si>
    <t>UnRealistic (不真实的,不切实际)</t>
    <phoneticPr fontId="13" type="noConversion"/>
  </si>
  <si>
    <t>Addictive (沉溺于,着迷于)</t>
    <phoneticPr fontId="13" type="noConversion"/>
  </si>
  <si>
    <t>Resentment (怨恨,埋怨)</t>
    <phoneticPr fontId="13" type="noConversion"/>
  </si>
  <si>
    <t>Anger (愤怒)</t>
    <phoneticPr fontId="13" type="noConversion"/>
  </si>
  <si>
    <t>Self Doubt (缺少自信,否定自我)</t>
    <phoneticPr fontId="13" type="noConversion"/>
  </si>
  <si>
    <t>Desire for things to be different (希望事情有所改变,追求创新)</t>
    <phoneticPr fontId="13" type="noConversion"/>
  </si>
  <si>
    <t>Dominating (专横的,好于拿主意替别人做主)</t>
    <phoneticPr fontId="13" type="noConversion"/>
  </si>
  <si>
    <t>Agression (侵略;侵犯,侵入)</t>
    <phoneticPr fontId="13" type="noConversion"/>
  </si>
  <si>
    <t>Guilt (内疚)</t>
    <phoneticPr fontId="13" type="noConversion"/>
  </si>
  <si>
    <t>Antagonism (对抗;敌对,对立;敌意)</t>
    <phoneticPr fontId="13" type="noConversion"/>
  </si>
  <si>
    <t>Worry (担心,发愁)</t>
    <phoneticPr fontId="13" type="noConversion"/>
  </si>
  <si>
    <t>Judgemental (判断;断定;认为)</t>
    <phoneticPr fontId="13" type="noConversion"/>
  </si>
  <si>
    <t>Resistance To Change (对变动的抵抗,拒绝改变保守)</t>
    <phoneticPr fontId="13" type="noConversion"/>
  </si>
  <si>
    <t>Rejection (拒绝;退回;剔除)</t>
    <phoneticPr fontId="13" type="noConversion"/>
  </si>
  <si>
    <t>Anxiety (焦虑,挂念,渴望)</t>
    <phoneticPr fontId="13" type="noConversion"/>
  </si>
  <si>
    <t>Power (操纵权力,充满力量)</t>
    <phoneticPr fontId="13" type="noConversion"/>
  </si>
  <si>
    <t>Fear (害怕,恐惧)</t>
    <phoneticPr fontId="13" type="noConversion"/>
  </si>
  <si>
    <t>Sexuality (性欲,性能力,渴望异性)</t>
    <phoneticPr fontId="13" type="noConversion"/>
  </si>
  <si>
    <t>Courage (胆量,勇气,英勇)</t>
    <phoneticPr fontId="13" type="noConversion"/>
  </si>
  <si>
    <t>Basic Peptides, trypsin, duodenum (基本的肽，胰蛋白，十二指肠)</t>
    <phoneticPr fontId="13" type="noConversion"/>
  </si>
  <si>
    <t>Aromatic Peptides, chymotrypsin, jejunum (芳香肽，糜胆白酶，空肠)</t>
    <phoneticPr fontId="13" type="noConversion"/>
  </si>
  <si>
    <t>Aliphatic Peptides, elastase (脂肪族肽，弹性蛋白酶)</t>
    <phoneticPr fontId="13" type="noConversion"/>
  </si>
  <si>
    <t>Di-8-Tri-Peptides, (Di-8-Tri-Peptides,)</t>
    <phoneticPr fontId="13" type="noConversion"/>
  </si>
  <si>
    <t>Tetra-Peptides, jejunum (四肽，空肠)</t>
    <phoneticPr fontId="13" type="noConversion"/>
  </si>
  <si>
    <t>Ubiquinone cycle (泛醌周期)</t>
    <phoneticPr fontId="13" type="noConversion"/>
  </si>
  <si>
    <t>Di-Saccarides, sodium deficiency (双醣，钠缺乏)</t>
    <phoneticPr fontId="13" type="noConversion"/>
  </si>
  <si>
    <t>Mono-Saccarides (单醣)</t>
    <phoneticPr fontId="13" type="noConversion"/>
  </si>
  <si>
    <t>Glucose Galactose (葡萄糖半乳糖)</t>
    <phoneticPr fontId="13" type="noConversion"/>
  </si>
  <si>
    <t>Lactose type (乳糖类型)</t>
    <phoneticPr fontId="13" type="noConversion"/>
  </si>
  <si>
    <t>Sucrose, isomaltose type (蔗糖，异麦芽糖)</t>
    <phoneticPr fontId="13" type="noConversion"/>
  </si>
  <si>
    <t>Michelle balance (米歇尔平衡)</t>
    <phoneticPr fontId="13" type="noConversion"/>
  </si>
  <si>
    <t>Duodenum (十二指肠)</t>
    <phoneticPr fontId="13" type="noConversion"/>
  </si>
  <si>
    <t>Jejunum (空肠)</t>
    <phoneticPr fontId="13" type="noConversion"/>
  </si>
  <si>
    <t>Colon ( 结肠)</t>
    <phoneticPr fontId="13" type="noConversion"/>
  </si>
  <si>
    <t>Bowel flora (肠道益生菌)</t>
    <phoneticPr fontId="13" type="noConversion"/>
  </si>
  <si>
    <t>Oxidation-Reduction,Energy (氧化-还原，能量)</t>
    <phoneticPr fontId="13" type="noConversion"/>
  </si>
  <si>
    <t>Hydrolyzing ,Digestion (水解，消化)</t>
    <phoneticPr fontId="13" type="noConversion"/>
  </si>
  <si>
    <t>Phosphorylating,Thinking (磷酸化，思考)</t>
    <phoneticPr fontId="13" type="noConversion"/>
  </si>
  <si>
    <t>De-Carboxylase,Breathing (脱羧酶，呼吸)</t>
    <phoneticPr fontId="13" type="noConversion"/>
  </si>
  <si>
    <t>Mutase-Isomers,transmutation (变位酶异构体，变形)</t>
    <phoneticPr fontId="13" type="noConversion"/>
  </si>
  <si>
    <t>Hydrolases, Water regulation (水解，水调节)</t>
    <phoneticPr fontId="13" type="noConversion"/>
  </si>
  <si>
    <t>DNA regulation,cell division (脱氧核糖核酸调节，细胞分裂)</t>
    <phoneticPr fontId="13" type="noConversion"/>
  </si>
  <si>
    <t>Estrogen (雌激素)</t>
    <phoneticPr fontId="13" type="noConversion"/>
  </si>
  <si>
    <t>Progestrone (黄体素,黄体酮)</t>
    <phoneticPr fontId="13" type="noConversion"/>
  </si>
  <si>
    <t>Adrenalin (肾上腺素)</t>
    <phoneticPr fontId="13" type="noConversion"/>
  </si>
  <si>
    <t>Growth Hormone (生长激素)</t>
    <phoneticPr fontId="13" type="noConversion"/>
  </si>
  <si>
    <t>Testosterone (睾甾酮)</t>
    <phoneticPr fontId="13" type="noConversion"/>
  </si>
  <si>
    <t>Folicule Stimulating Hormone (卵泡刺激素)</t>
    <phoneticPr fontId="13" type="noConversion"/>
  </si>
  <si>
    <t>Leutinizing Hormone (促黄体生成素)</t>
    <phoneticPr fontId="13" type="noConversion"/>
  </si>
  <si>
    <t>Pineal Pituitary Hypothalamus (松果体下丘脑-垂体)</t>
    <phoneticPr fontId="13" type="noConversion"/>
  </si>
  <si>
    <t>Oxytocin (催产素)</t>
    <phoneticPr fontId="13" type="noConversion"/>
  </si>
  <si>
    <t>Cortisol (皮质醇)</t>
    <phoneticPr fontId="13" type="noConversion"/>
  </si>
  <si>
    <t>Aldosterone (醛甾酮)</t>
    <phoneticPr fontId="13" type="noConversion"/>
  </si>
  <si>
    <t>Corticotropin Releasing factor (促肾上腺皮质激素释放因子)</t>
    <phoneticPr fontId="13" type="noConversion"/>
  </si>
  <si>
    <t>ACTH (促肾上腺皮质激素)</t>
    <phoneticPr fontId="13" type="noConversion"/>
  </si>
  <si>
    <t>Phenylalanine, (苯基丙氨酸， (痛苦控制，神经))</t>
    <phoneticPr fontId="13" type="noConversion"/>
  </si>
  <si>
    <t>Alanine, (丙氨酸， (肾脏和神经))</t>
    <phoneticPr fontId="13" type="noConversion"/>
  </si>
  <si>
    <t>Asparatine, (天门冬酰胺， (代用糖，神经系统的破坏))</t>
    <phoneticPr fontId="13" type="noConversion"/>
  </si>
  <si>
    <t>Cysteine, (kidney utilization ) (半胱氨酸， (肾脏运用))</t>
    <phoneticPr fontId="13" type="noConversion"/>
  </si>
  <si>
    <t>Leucine,  (亮氨酸， (心情控制，情感))</t>
    <phoneticPr fontId="13" type="noConversion"/>
  </si>
  <si>
    <t>Isoleucine, (异亮氨酸， (情感控制，神经))</t>
    <phoneticPr fontId="13" type="noConversion"/>
  </si>
  <si>
    <t>Serine,  (丝氨酸， (碳水化合物能量转换))</t>
    <phoneticPr fontId="13" type="noConversion"/>
  </si>
  <si>
    <t>Tryptophan,  (色氨酸， (5-羟色胺和放松))</t>
    <phoneticPr fontId="13" type="noConversion"/>
  </si>
  <si>
    <t>Lysine,  (赖氨酸， (反疱疹损害，神经))</t>
    <phoneticPr fontId="13" type="noConversion"/>
  </si>
  <si>
    <t>Threonine,  (苏氨酸， (荷尔蒙和产生能量))</t>
    <phoneticPr fontId="13" type="noConversion"/>
  </si>
  <si>
    <t>Tyrosine,  (酪氨酸， (甲状腺、肾上腺作用))</t>
    <phoneticPr fontId="13" type="noConversion"/>
  </si>
  <si>
    <t>Valine,  (缬氨酸， (为血细胞的调节))</t>
    <phoneticPr fontId="13" type="noConversion"/>
  </si>
  <si>
    <t>Glutamine,  (谷氨酰胺， (对脑子的供应能量))</t>
    <phoneticPr fontId="13" type="noConversion"/>
  </si>
  <si>
    <t>Proline, (脯氨酸， (硫失衡))</t>
    <phoneticPr fontId="13" type="noConversion"/>
  </si>
  <si>
    <t>Arginine ,  (精氨酸， (神经和皮肤))</t>
    <phoneticPr fontId="13" type="noConversion"/>
  </si>
  <si>
    <t>Glutaminic Acid  (谷氨酸(对脑子的供应能量))</t>
    <phoneticPr fontId="13" type="noConversion"/>
  </si>
  <si>
    <t>Uracil , (尿嘧啶， (为核糖核酸作用))</t>
    <phoneticPr fontId="13" type="noConversion"/>
  </si>
  <si>
    <t>Adenine, (腺嘌呤， (为脱氧核糖核酸核糖核酸作用))</t>
    <phoneticPr fontId="13" type="noConversion"/>
  </si>
  <si>
    <t>Guanine, (鸟嘌呤， (为脱氧核糖核酸核糖核酸作用))</t>
    <phoneticPr fontId="13" type="noConversion"/>
  </si>
  <si>
    <t>Cytosine, (胞嘧啶， (为脱氧核糖核酸核糖核酸作用))</t>
    <phoneticPr fontId="13" type="noConversion"/>
  </si>
  <si>
    <t>Thymine, (胸腺嘧啶， (为脱氧核糖核酸核糖核酸作用))</t>
    <phoneticPr fontId="13" type="noConversion"/>
  </si>
  <si>
    <t>Tryptophan, (色氨酸， (心情控制，能量，愈合，睡眠))</t>
    <phoneticPr fontId="13" type="noConversion"/>
  </si>
  <si>
    <t>Taurine (牛磺酸(能量))</t>
    <phoneticPr fontId="13" type="noConversion"/>
  </si>
  <si>
    <t>Citruline (瓜氨酸 (思考))</t>
    <phoneticPr fontId="13" type="noConversion"/>
  </si>
  <si>
    <t>迷走神经</t>
  </si>
  <si>
    <t>咽喉</t>
  </si>
  <si>
    <t>血糖</t>
  </si>
  <si>
    <t>钙</t>
  </si>
  <si>
    <t>钾</t>
  </si>
  <si>
    <t>钴</t>
  </si>
  <si>
    <t>美容,美发毒素</t>
  </si>
  <si>
    <t>杀虫剂</t>
  </si>
  <si>
    <t>乳糖</t>
  </si>
  <si>
    <t>蔗糖</t>
  </si>
  <si>
    <t>芥末</t>
  </si>
  <si>
    <t>薄荷</t>
  </si>
  <si>
    <t>体力指数</t>
  </si>
  <si>
    <t>Risks Report (风险报告)</t>
  </si>
  <si>
    <t>压力</t>
  </si>
  <si>
    <t>精神创伤</t>
  </si>
  <si>
    <t>遗传</t>
  </si>
  <si>
    <t>环境</t>
  </si>
  <si>
    <t>Circulation (循环)</t>
  </si>
  <si>
    <t>免疫系统</t>
  </si>
  <si>
    <t>辐射</t>
  </si>
  <si>
    <t>寄生生物</t>
  </si>
  <si>
    <t>阿米巴虫</t>
  </si>
  <si>
    <t>食物毒素</t>
  </si>
  <si>
    <t>Neurological (神经)</t>
  </si>
  <si>
    <t>Sensory (知觉)</t>
  </si>
  <si>
    <t>知觉</t>
  </si>
  <si>
    <t>胆固醇</t>
  </si>
  <si>
    <t>氧化</t>
  </si>
  <si>
    <t>认知</t>
  </si>
  <si>
    <t>口腔</t>
  </si>
  <si>
    <t>果糖</t>
  </si>
  <si>
    <t>麦芽糖</t>
  </si>
  <si>
    <t>葡萄糖</t>
  </si>
  <si>
    <t>甘油三酯</t>
  </si>
  <si>
    <t>胰腺酶</t>
  </si>
  <si>
    <t>淀粉酶</t>
  </si>
  <si>
    <t>蛋白酶</t>
  </si>
  <si>
    <t>雌激素</t>
  </si>
  <si>
    <t>黄体酮</t>
  </si>
  <si>
    <t>睾酮</t>
  </si>
  <si>
    <t>胰岛素</t>
  </si>
  <si>
    <t>皮质醇</t>
  </si>
  <si>
    <t>二磷酸果糖酶</t>
  </si>
  <si>
    <t>转氨酶</t>
  </si>
  <si>
    <t>胆红素</t>
  </si>
  <si>
    <t>血容量</t>
  </si>
  <si>
    <t>血浆铜蓝蛋白</t>
  </si>
  <si>
    <t>肌酸磷酸激酶</t>
  </si>
  <si>
    <t>肌酐</t>
  </si>
  <si>
    <t>乳酸盐</t>
  </si>
  <si>
    <t>乳酸脱氢酶</t>
  </si>
  <si>
    <t>渗透压</t>
  </si>
  <si>
    <t>血氧饱和度</t>
  </si>
  <si>
    <t>碱性磷酸酶</t>
  </si>
  <si>
    <t>白蛋白</t>
  </si>
  <si>
    <t>球蛋白</t>
  </si>
  <si>
    <t>丙酮酸</t>
  </si>
  <si>
    <t>尿素氮</t>
  </si>
  <si>
    <t>XQ</t>
  </si>
  <si>
    <t>颈椎C1</t>
  </si>
  <si>
    <t>颈椎C2</t>
  </si>
  <si>
    <t>颈椎C3</t>
  </si>
  <si>
    <t>颈椎C4</t>
  </si>
  <si>
    <t>颈椎C5</t>
  </si>
  <si>
    <t>颈椎C6</t>
  </si>
  <si>
    <t>颈椎C7</t>
  </si>
  <si>
    <t>胸椎T1</t>
  </si>
  <si>
    <t>胸椎T2</t>
  </si>
  <si>
    <t>胸椎T3</t>
  </si>
  <si>
    <t>胸椎T4</t>
  </si>
  <si>
    <t>胸椎T5</t>
  </si>
  <si>
    <t>胸椎T6</t>
  </si>
  <si>
    <t>胸椎T7</t>
  </si>
  <si>
    <t>胸椎T8</t>
  </si>
  <si>
    <t>胸椎T9</t>
  </si>
  <si>
    <t>胸椎T10</t>
  </si>
  <si>
    <t>胸椎T11</t>
  </si>
  <si>
    <t>胸椎T12</t>
  </si>
  <si>
    <t>腰椎L1</t>
  </si>
  <si>
    <t>腰椎L2</t>
  </si>
  <si>
    <t>腰椎L3</t>
  </si>
  <si>
    <t>腰椎L4</t>
  </si>
  <si>
    <t>腰椎L5</t>
  </si>
  <si>
    <t>骶骨</t>
  </si>
  <si>
    <t>椎间盘</t>
  </si>
  <si>
    <t>耳</t>
  </si>
  <si>
    <t>鼻</t>
  </si>
  <si>
    <t>女贞子</t>
  </si>
  <si>
    <t>养血安神片</t>
  </si>
  <si>
    <t>六味地黄丸</t>
  </si>
  <si>
    <t>玄参</t>
  </si>
  <si>
    <t>麦门冬</t>
  </si>
  <si>
    <t>足少阳胆经</t>
  </si>
  <si>
    <t>足厥阴肝经</t>
  </si>
  <si>
    <t>手太阴肺经</t>
  </si>
  <si>
    <t>手阳明大肠经</t>
  </si>
  <si>
    <t>足阳明胃经</t>
  </si>
  <si>
    <t>足太阴脾经</t>
  </si>
  <si>
    <t>手少阴心经</t>
  </si>
  <si>
    <t>手太阳小肠经</t>
  </si>
  <si>
    <t>足太阳膀胱经</t>
  </si>
  <si>
    <t>足少阴肾经</t>
  </si>
  <si>
    <t>手厥阴心包经</t>
  </si>
  <si>
    <t>手少阳三焦经</t>
  </si>
  <si>
    <t>海底轮</t>
  </si>
  <si>
    <t>脐轮</t>
  </si>
  <si>
    <t>太阳轮</t>
  </si>
  <si>
    <t>心轮</t>
  </si>
  <si>
    <t>喉轮</t>
  </si>
  <si>
    <t>眉心轮</t>
  </si>
  <si>
    <t>顶轮</t>
  </si>
  <si>
    <t>龙芽草</t>
  </si>
  <si>
    <t>白杨</t>
  </si>
  <si>
    <t>山毛榉</t>
  </si>
  <si>
    <t>矢车菊</t>
  </si>
  <si>
    <t>水蕨</t>
  </si>
  <si>
    <t>樱桃李</t>
  </si>
  <si>
    <t>栗苞</t>
  </si>
  <si>
    <t>菊苣</t>
  </si>
  <si>
    <t>野苹果</t>
  </si>
  <si>
    <t>龙胆</t>
  </si>
  <si>
    <t>荆豆</t>
  </si>
  <si>
    <t>石楠</t>
  </si>
  <si>
    <t>冬青</t>
  </si>
  <si>
    <t>凤仙花</t>
  </si>
  <si>
    <t>落叶松</t>
  </si>
  <si>
    <t>沟酸浆</t>
  </si>
  <si>
    <t>橡树</t>
  </si>
  <si>
    <t>松树</t>
  </si>
  <si>
    <t>红栗</t>
  </si>
  <si>
    <t>岩水</t>
  </si>
  <si>
    <t>圣心百合</t>
  </si>
  <si>
    <t>甜栗</t>
  </si>
  <si>
    <t>马鞭草</t>
  </si>
  <si>
    <t>葡萄</t>
  </si>
  <si>
    <t>胡桃</t>
  </si>
  <si>
    <t>水堇</t>
  </si>
  <si>
    <t>野燕麦</t>
  </si>
  <si>
    <t>野蔷薇</t>
  </si>
  <si>
    <t>杨柳</t>
  </si>
  <si>
    <t>挫折,失败</t>
  </si>
  <si>
    <t>背叛;辜负</t>
  </si>
  <si>
    <t>被遗弃的</t>
  </si>
  <si>
    <t>困惑迷茫</t>
  </si>
  <si>
    <t>自我中心的</t>
  </si>
  <si>
    <t>漠不关心</t>
  </si>
  <si>
    <t>坚定不移的</t>
  </si>
  <si>
    <t>渴望</t>
  </si>
  <si>
    <t>强迫性</t>
  </si>
  <si>
    <t>强烈欲望</t>
  </si>
  <si>
    <t>隔阂代沟</t>
  </si>
  <si>
    <t>犹豫</t>
  </si>
  <si>
    <t>悲伤</t>
  </si>
  <si>
    <t>精神痛苦</t>
  </si>
  <si>
    <t>协商</t>
  </si>
  <si>
    <t>未觉察</t>
  </si>
  <si>
    <t>集中注意</t>
  </si>
  <si>
    <t>不切实际</t>
  </si>
  <si>
    <t>拒绝相信</t>
  </si>
  <si>
    <t>沉溺于</t>
  </si>
  <si>
    <t>埋怨</t>
  </si>
  <si>
    <t>感性</t>
  </si>
  <si>
    <t>愤怒</t>
  </si>
  <si>
    <t>神经紧张</t>
  </si>
  <si>
    <t>震惊</t>
  </si>
  <si>
    <t>易怒不易控制</t>
  </si>
  <si>
    <t>妄想</t>
  </si>
  <si>
    <t>心烦意乱</t>
  </si>
  <si>
    <t>自负</t>
  </si>
  <si>
    <t>观察力敏锐</t>
  </si>
  <si>
    <t>被动</t>
  </si>
  <si>
    <t>出神</t>
  </si>
  <si>
    <t>力不从心</t>
  </si>
  <si>
    <t>羡慕</t>
  </si>
  <si>
    <t>热忱</t>
  </si>
  <si>
    <t>被误解的</t>
  </si>
  <si>
    <t>沮丧</t>
  </si>
  <si>
    <t>敬畏</t>
  </si>
  <si>
    <t>不顾后果的</t>
  </si>
  <si>
    <t>预测</t>
  </si>
  <si>
    <t>羞愧</t>
  </si>
  <si>
    <t>单调</t>
  </si>
  <si>
    <t>易冲动的</t>
  </si>
  <si>
    <t>合理化</t>
  </si>
  <si>
    <t>察觉</t>
  </si>
  <si>
    <t>高兴</t>
  </si>
  <si>
    <t>身分冲突</t>
  </si>
  <si>
    <t>柔顺的</t>
  </si>
  <si>
    <t>草率的</t>
  </si>
  <si>
    <t>超感知觉</t>
  </si>
  <si>
    <t>大笑</t>
  </si>
  <si>
    <t>绝望</t>
  </si>
  <si>
    <t>好奇心</t>
  </si>
  <si>
    <t>缺少自信</t>
  </si>
  <si>
    <t>追求完美</t>
  </si>
  <si>
    <t>希望事情有所改变</t>
  </si>
  <si>
    <t>专横的</t>
  </si>
  <si>
    <t>侵略</t>
  </si>
  <si>
    <t>内疚</t>
  </si>
  <si>
    <t>对立</t>
  </si>
  <si>
    <t>发愁</t>
  </si>
  <si>
    <t>需要改变</t>
  </si>
  <si>
    <t>判断</t>
  </si>
  <si>
    <t>拒绝改变</t>
  </si>
  <si>
    <t>自豪</t>
  </si>
  <si>
    <t>拒绝</t>
  </si>
  <si>
    <t>焦虑</t>
  </si>
  <si>
    <t>权力</t>
  </si>
  <si>
    <t>恐惧</t>
  </si>
  <si>
    <t>渴望异性</t>
  </si>
  <si>
    <t>尴尬的</t>
  </si>
  <si>
    <t>胆量</t>
  </si>
  <si>
    <t>小木通</t>
  </si>
  <si>
    <t>川芎</t>
  </si>
  <si>
    <t>山楂</t>
  </si>
  <si>
    <t>北美升麻</t>
  </si>
  <si>
    <t>知 母</t>
  </si>
  <si>
    <t>野山药</t>
  </si>
  <si>
    <t>白芍药</t>
  </si>
  <si>
    <t>木通</t>
  </si>
  <si>
    <t>泽泻</t>
  </si>
  <si>
    <t>远志</t>
  </si>
  <si>
    <t>翻白草</t>
  </si>
  <si>
    <t>枸杞子</t>
  </si>
  <si>
    <t>黄蘖</t>
  </si>
  <si>
    <t>白芷</t>
  </si>
  <si>
    <t>苍术</t>
  </si>
  <si>
    <t>山药</t>
  </si>
  <si>
    <t>柴胡</t>
  </si>
  <si>
    <t>山茱萸</t>
  </si>
  <si>
    <t>甘草</t>
  </si>
  <si>
    <t>石斛</t>
  </si>
  <si>
    <t>龙胆草</t>
  </si>
  <si>
    <t>郁金</t>
  </si>
  <si>
    <t>党参</t>
  </si>
  <si>
    <t>茯苓</t>
  </si>
  <si>
    <t>七叶胆</t>
  </si>
  <si>
    <t>五加皮</t>
  </si>
  <si>
    <t>藿香</t>
  </si>
  <si>
    <t>砂仁</t>
  </si>
  <si>
    <t>穿心莲</t>
  </si>
  <si>
    <t>杏仁</t>
  </si>
  <si>
    <t>沉香</t>
  </si>
  <si>
    <t>马兜铃</t>
  </si>
  <si>
    <t>细辛</t>
  </si>
  <si>
    <t>紫菀</t>
  </si>
  <si>
    <t>沙苑子</t>
  </si>
  <si>
    <t>冬瓜子</t>
  </si>
  <si>
    <t>柏子仁</t>
  </si>
  <si>
    <t>冰片</t>
  </si>
  <si>
    <t>楮实子</t>
  </si>
  <si>
    <t>红花</t>
  </si>
  <si>
    <t>儿茶</t>
  </si>
  <si>
    <t>鸡内金</t>
  </si>
  <si>
    <t>菊花</t>
  </si>
  <si>
    <t>狗脊</t>
  </si>
  <si>
    <t>肉苁蓉</t>
  </si>
  <si>
    <t>枳实</t>
  </si>
  <si>
    <t>青皮</t>
  </si>
  <si>
    <t>蛇床子</t>
  </si>
  <si>
    <t>黄连</t>
  </si>
  <si>
    <t>冬虫夏草</t>
  </si>
  <si>
    <t>延胡索</t>
  </si>
  <si>
    <t>菟丝子</t>
  </si>
  <si>
    <t>川牛膝</t>
  </si>
  <si>
    <t>香附子</t>
  </si>
  <si>
    <t>瞿麦</t>
  </si>
  <si>
    <t>续断</t>
  </si>
  <si>
    <t>白扁豆</t>
  </si>
  <si>
    <t>血竭</t>
  </si>
  <si>
    <t>八月札</t>
  </si>
  <si>
    <t>麻黄</t>
  </si>
  <si>
    <t>淫羊藿</t>
  </si>
  <si>
    <t>杜仲</t>
  </si>
  <si>
    <t>芡实</t>
  </si>
  <si>
    <t>吴茱萸 -</t>
  </si>
  <si>
    <t>夜交藤</t>
  </si>
  <si>
    <t>乳香</t>
  </si>
  <si>
    <t>川贝母</t>
  </si>
  <si>
    <t>天麻</t>
  </si>
  <si>
    <t>北沙参</t>
  </si>
  <si>
    <t>石膏</t>
  </si>
  <si>
    <t>板蓝根</t>
  </si>
  <si>
    <t>大青叶</t>
  </si>
  <si>
    <t>红枣</t>
  </si>
  <si>
    <t>秦艽</t>
  </si>
  <si>
    <t>百合</t>
  </si>
  <si>
    <t>乌药</t>
  </si>
  <si>
    <t>路路通</t>
  </si>
  <si>
    <t>龙眼肉</t>
  </si>
  <si>
    <t>金银花</t>
  </si>
  <si>
    <t>桑寄生</t>
  </si>
  <si>
    <t>莲子</t>
  </si>
  <si>
    <t>金钱草</t>
  </si>
  <si>
    <t>厚朴</t>
  </si>
  <si>
    <t>麦芽</t>
  </si>
  <si>
    <t>神曲</t>
  </si>
  <si>
    <t>川楝子</t>
  </si>
  <si>
    <t>鸡血藤</t>
  </si>
  <si>
    <t>巴戟天</t>
  </si>
  <si>
    <t>牡丹皮</t>
  </si>
  <si>
    <t>桑白皮</t>
  </si>
  <si>
    <t>诃子</t>
  </si>
  <si>
    <t>羌活</t>
  </si>
  <si>
    <t>牡蛎</t>
  </si>
  <si>
    <t>西洋参</t>
  </si>
  <si>
    <t>败酱草</t>
  </si>
  <si>
    <t>桃仁</t>
  </si>
  <si>
    <t>车前子</t>
  </si>
  <si>
    <t>龟板</t>
  </si>
  <si>
    <t>桔梗</t>
  </si>
  <si>
    <t>猪苓</t>
  </si>
  <si>
    <t>夏枯草</t>
  </si>
  <si>
    <t>补骨脂</t>
  </si>
  <si>
    <t>葛根</t>
  </si>
  <si>
    <t>使君子</t>
  </si>
  <si>
    <t>覆盆子</t>
  </si>
  <si>
    <t>赤芍药</t>
  </si>
  <si>
    <t>大黄</t>
  </si>
  <si>
    <t>金樱子</t>
  </si>
  <si>
    <t>丹参</t>
  </si>
  <si>
    <t>檀香</t>
  </si>
  <si>
    <t>海蒿子</t>
  </si>
  <si>
    <t>木香</t>
  </si>
  <si>
    <t>防风</t>
  </si>
  <si>
    <t>三棱</t>
  </si>
  <si>
    <t>篙本</t>
  </si>
  <si>
    <t>橘红</t>
  </si>
  <si>
    <t>当归尾</t>
  </si>
  <si>
    <t>蒲公英</t>
  </si>
  <si>
    <t>通草</t>
  </si>
  <si>
    <t>三七</t>
  </si>
  <si>
    <t>鳖甲</t>
  </si>
  <si>
    <t>王不留行</t>
  </si>
  <si>
    <t>肉桂</t>
  </si>
  <si>
    <t>蔓荆子</t>
  </si>
  <si>
    <t>安神补心丸</t>
  </si>
  <si>
    <t>逍遥丸</t>
  </si>
  <si>
    <t>龙胆泻肝丸</t>
  </si>
  <si>
    <t>心叶牛青胆</t>
  </si>
  <si>
    <t>大补阴丸</t>
  </si>
  <si>
    <t>当归片</t>
  </si>
  <si>
    <t>生田七片</t>
  </si>
  <si>
    <t>杞菊地黄丸</t>
  </si>
  <si>
    <t>健脾丸</t>
  </si>
  <si>
    <t>金匮肾气丸</t>
  </si>
  <si>
    <t>香砂养胃丸</t>
  </si>
  <si>
    <t>十全大补丸</t>
  </si>
  <si>
    <t>明目地黄丸</t>
  </si>
  <si>
    <t>补中益气丸</t>
  </si>
  <si>
    <t>补肾强身片</t>
  </si>
  <si>
    <t>复方公英片</t>
  </si>
  <si>
    <t>左归丸</t>
  </si>
  <si>
    <t>右归丸</t>
  </si>
  <si>
    <t>保和丸</t>
  </si>
  <si>
    <t>首乌片</t>
  </si>
  <si>
    <t>复方穿心莲片</t>
  </si>
  <si>
    <t>鼻敏感丸</t>
  </si>
  <si>
    <t>平喘片</t>
  </si>
  <si>
    <t>湿毒清胶囊</t>
  </si>
  <si>
    <t>乌鸡白凤丸</t>
  </si>
  <si>
    <t>元胡止痛片</t>
  </si>
  <si>
    <t>天麻袪风补片</t>
  </si>
  <si>
    <t>健脑灵</t>
  </si>
  <si>
    <t>三黄片</t>
  </si>
  <si>
    <t>附子理中汤</t>
  </si>
  <si>
    <t>复方丹参片</t>
  </si>
  <si>
    <t>清热解毒液</t>
  </si>
  <si>
    <t>冬凌草片</t>
  </si>
  <si>
    <t>益寿调脂片</t>
  </si>
  <si>
    <t>银黄口服液</t>
  </si>
  <si>
    <t>冠心苏合丸</t>
  </si>
  <si>
    <t>当归丸</t>
  </si>
  <si>
    <t>香砂六君丸</t>
  </si>
  <si>
    <t>归脾丸</t>
  </si>
  <si>
    <t>知柏地黄片</t>
  </si>
  <si>
    <t>复方青黛丸</t>
  </si>
  <si>
    <t>清热灵</t>
  </si>
  <si>
    <t>养胃颗粒</t>
  </si>
  <si>
    <t>八正散</t>
  </si>
  <si>
    <t>当归四逆汤</t>
  </si>
  <si>
    <t>蠲痹汤</t>
  </si>
  <si>
    <t>桃核承气汤</t>
  </si>
  <si>
    <t>天麻钩藤饮</t>
  </si>
  <si>
    <t>清肺汤</t>
  </si>
  <si>
    <t>桂皮汤</t>
  </si>
  <si>
    <t>天王补心丹</t>
  </si>
  <si>
    <t>四物汤</t>
  </si>
  <si>
    <t>当归芍药散</t>
  </si>
  <si>
    <t>乌金丸</t>
  </si>
  <si>
    <t>炙甘草汤</t>
  </si>
  <si>
    <t>小青龙汤</t>
  </si>
  <si>
    <t>血府逐瘀汤</t>
  </si>
  <si>
    <t>四君子汤</t>
  </si>
  <si>
    <t>小柴胡汤</t>
  </si>
  <si>
    <t>藿香正气散</t>
  </si>
  <si>
    <t>四逆散</t>
  </si>
  <si>
    <t>五苓散</t>
  </si>
  <si>
    <t>润肠丸</t>
  </si>
  <si>
    <t>黄连解毒汤</t>
  </si>
  <si>
    <t>五味消毒饮</t>
  </si>
  <si>
    <t>柴胡加龙骨牡蛎汤</t>
  </si>
  <si>
    <t>镇肝熄风汤</t>
  </si>
  <si>
    <t>止嗽散</t>
  </si>
  <si>
    <t>寿胎丸</t>
  </si>
  <si>
    <t>半夏泻心汤</t>
  </si>
  <si>
    <t>菟丝子丸</t>
  </si>
  <si>
    <t>参附汤</t>
  </si>
  <si>
    <t>九味羌活汤</t>
  </si>
  <si>
    <t>越鞠散</t>
  </si>
  <si>
    <t>痛泻要方</t>
  </si>
  <si>
    <t>消风散</t>
  </si>
  <si>
    <t>三痹汤</t>
  </si>
  <si>
    <t>辛芩冲剂</t>
  </si>
  <si>
    <t>苍耳散</t>
  </si>
  <si>
    <t>二仙汤</t>
  </si>
  <si>
    <t>托里消毒饮</t>
  </si>
  <si>
    <t>逍遥散</t>
  </si>
  <si>
    <t>桑菊饮</t>
  </si>
  <si>
    <t>生脉散</t>
  </si>
  <si>
    <t>玉屏风散</t>
  </si>
  <si>
    <t>茵陈蒿汤</t>
  </si>
  <si>
    <t>增液汤</t>
  </si>
  <si>
    <t>消瘰丸</t>
  </si>
  <si>
    <t>三子养亲汤</t>
  </si>
  <si>
    <t>治头疮一方</t>
  </si>
  <si>
    <t>抗毒散</t>
  </si>
  <si>
    <t>鼠尾草</t>
  </si>
  <si>
    <t>黄蓍草</t>
  </si>
  <si>
    <t>百日草</t>
  </si>
  <si>
    <t>芦荟</t>
  </si>
  <si>
    <t>孤挺花</t>
  </si>
  <si>
    <t>曼陀罗</t>
  </si>
  <si>
    <t>杏</t>
  </si>
  <si>
    <t>白桦</t>
  </si>
  <si>
    <t>琉璃苣</t>
  </si>
  <si>
    <t>金盏花</t>
  </si>
  <si>
    <t>月桂</t>
  </si>
  <si>
    <t>罂粟</t>
  </si>
  <si>
    <t>玫瑰</t>
  </si>
  <si>
    <t>香柏</t>
  </si>
  <si>
    <t>龙舌兰</t>
  </si>
  <si>
    <t>德国甘菊</t>
  </si>
  <si>
    <t>铁线莲</t>
  </si>
  <si>
    <t>野生蔷薇</t>
  </si>
  <si>
    <t>榆树</t>
  </si>
  <si>
    <t>桉树</t>
  </si>
  <si>
    <t>小米草</t>
  </si>
  <si>
    <t>无花果</t>
  </si>
  <si>
    <t>勿忘草</t>
  </si>
  <si>
    <t>栀子</t>
  </si>
  <si>
    <t>黄花</t>
  </si>
  <si>
    <t>白毛崀</t>
  </si>
  <si>
    <t>葡萄柚</t>
  </si>
  <si>
    <t>蛇麻花</t>
  </si>
  <si>
    <t>茉莉</t>
  </si>
  <si>
    <t>熏衣草</t>
  </si>
  <si>
    <t>肉豆蔻</t>
  </si>
  <si>
    <t>橙子</t>
  </si>
  <si>
    <t>西番莲</t>
  </si>
  <si>
    <t>石榴</t>
  </si>
  <si>
    <t>迷迭香</t>
  </si>
  <si>
    <t>仙人掌</t>
  </si>
  <si>
    <t>含羞草</t>
  </si>
  <si>
    <t>金鱼草</t>
  </si>
  <si>
    <t>艾菊</t>
  </si>
  <si>
    <t>香草</t>
  </si>
  <si>
    <t>金缕梅</t>
  </si>
  <si>
    <t>白蓍草</t>
  </si>
  <si>
    <t>兰花</t>
  </si>
  <si>
    <t>栎树</t>
  </si>
  <si>
    <t>风铃草</t>
  </si>
  <si>
    <t>晚樱草</t>
  </si>
  <si>
    <t>鸢尾</t>
  </si>
  <si>
    <t>紫罗兰</t>
  </si>
  <si>
    <t>紫藤</t>
  </si>
  <si>
    <t>野樱草</t>
  </si>
  <si>
    <t>狗舌草</t>
  </si>
  <si>
    <t>雏菊</t>
  </si>
  <si>
    <t>向日葵</t>
  </si>
  <si>
    <t>麝香草</t>
  </si>
  <si>
    <t>郁金香</t>
  </si>
  <si>
    <t>睡莲</t>
  </si>
  <si>
    <t>天竺葵</t>
  </si>
  <si>
    <t>香槐</t>
  </si>
  <si>
    <t>海芋百合</t>
  </si>
  <si>
    <t>茶树</t>
  </si>
  <si>
    <t>鳄梨</t>
  </si>
  <si>
    <t>忍冬</t>
  </si>
  <si>
    <t>万年青</t>
  </si>
  <si>
    <t>大波斯菊</t>
  </si>
  <si>
    <t>月见草</t>
  </si>
  <si>
    <t>凤凰木</t>
  </si>
  <si>
    <t>木棉花</t>
  </si>
  <si>
    <t>芙蓉</t>
  </si>
  <si>
    <t>总蛋白</t>
  </si>
  <si>
    <t>虎杖</t>
  </si>
  <si>
    <t>Major Resonant Frequency of the Patient/Client,below 1000=risk degener, above 10,000=nervous energy</t>
    <phoneticPr fontId="42" type="noConversion"/>
  </si>
  <si>
    <t xml:space="preserve"> = Basic Peptides, trypsin, duodenum</t>
  </si>
  <si>
    <t xml:space="preserve"> = Aromatic Peptides, chymotrypsin, jejunum</t>
  </si>
  <si>
    <t xml:space="preserve"> = Di-Saccarides, sodium deficiency</t>
  </si>
  <si>
    <t xml:space="preserve"> = Phosphorylating,Thinking</t>
  </si>
  <si>
    <t xml:space="preserve"> = Hydrolases, Water regulation </t>
  </si>
  <si>
    <t xml:space="preserve"> = DNA regulation,cell division </t>
  </si>
  <si>
    <t xml:space="preserve"> = Estrogen </t>
  </si>
  <si>
    <t xml:space="preserve"> = Progestrone </t>
  </si>
  <si>
    <t xml:space="preserve"> = Adrenalin </t>
  </si>
  <si>
    <t xml:space="preserve"> = Growth Hormone </t>
  </si>
  <si>
    <t xml:space="preserve"> = Folicule Stimulating Hormone</t>
  </si>
  <si>
    <t xml:space="preserve"> = Leutinizing Hormone </t>
  </si>
  <si>
    <t xml:space="preserve"> = Pineal Pituitary Hypothalamus </t>
  </si>
  <si>
    <t xml:space="preserve"> = Oxytocin </t>
  </si>
  <si>
    <t xml:space="preserve"> = Dopamine </t>
  </si>
  <si>
    <t xml:space="preserve"> = Serotonin </t>
  </si>
  <si>
    <t xml:space="preserve"> = Sex hormones collective </t>
  </si>
  <si>
    <t xml:space="preserve"> = Corticotropin Releasing factor </t>
  </si>
  <si>
    <t xml:space="preserve"> = ACTH </t>
  </si>
  <si>
    <t xml:space="preserve"> = Phenylalanine, (pain control,nerves) </t>
  </si>
  <si>
    <t xml:space="preserve"> = Asparatine,(nutrasweet, nerval destruction) </t>
  </si>
  <si>
    <t xml:space="preserve"> = Leucine, (mood control, emotions)  </t>
  </si>
  <si>
    <t xml:space="preserve"> = Histidine, (antiinflammation, antiallergy) </t>
  </si>
  <si>
    <t xml:space="preserve"> = Threonine, (hormonal and energy production) </t>
  </si>
  <si>
    <t xml:space="preserve"> = Tyrosine, (thyroid,pit and adrenal function) </t>
  </si>
  <si>
    <t xml:space="preserve"> = Glutamine, (supplies energy to brain) </t>
  </si>
  <si>
    <t xml:space="preserve"> = Arginine, (nerves and skin)</t>
  </si>
  <si>
    <t xml:space="preserve"> = Aspartic Acid,(nutrasweet, nerval destruction) </t>
  </si>
  <si>
    <t xml:space="preserve"> = Adenosine,(circulation, energy) </t>
  </si>
  <si>
    <t xml:space="preserve"> = Uracil,(for RNA function)</t>
  </si>
  <si>
    <t xml:space="preserve"> = Guanine,(for DNA RNA function) </t>
  </si>
  <si>
    <t xml:space="preserve"> = Cytosine,(for DNA RNA function) </t>
  </si>
  <si>
    <t xml:space="preserve"> = Thymine,(for DNA RNA function) </t>
  </si>
  <si>
    <t xml:space="preserve"> = Taurine(energy) </t>
  </si>
  <si>
    <t xml:space="preserve"> = Citruline(thinking) </t>
  </si>
  <si>
    <t xml:space="preserve"> = GABA(thought control)</t>
  </si>
  <si>
    <t xml:space="preserve"> = Vitamin F (fatty acids)</t>
  </si>
  <si>
    <t xml:space="preserve"> = Protein Digestion</t>
  </si>
  <si>
    <t xml:space="preserve"> = B1 Thiamine,(nerve problems,Beriberi,heart muscle,edema, energy)</t>
  </si>
  <si>
    <t xml:space="preserve"> = B3 Niacin,(Pelagra,scaly dermatitis white, nerval disease, dementia, wild)</t>
  </si>
  <si>
    <t xml:space="preserve"> = B5 Pantothenic acid,(coordination,adrenal function,energy,unfocused thought)</t>
  </si>
  <si>
    <t xml:space="preserve"> = B6 Pyridoxine,(convulsions anemia,irritability,cannot remember dreams)</t>
  </si>
  <si>
    <t xml:space="preserve"> = B9 PABA,(skin,energy,loss of motor neuorn function,depression)</t>
  </si>
  <si>
    <t xml:space="preserve"> = B12 Dibencozide,(pernicious anemia,white blood cell function,immunity)</t>
  </si>
  <si>
    <t xml:space="preserve"> = B14 Betaine,(nerves of digestion and liver depression)</t>
  </si>
  <si>
    <t xml:space="preserve"> = B18 FAD,(oxygenation,energy regulation eye function)</t>
  </si>
  <si>
    <t xml:space="preserve"> = B19 Flavin Mononucleotide,(immunity, oxygenation,energy)</t>
  </si>
  <si>
    <t xml:space="preserve"> = Nat Mur, Body fluids and tissues, Promotes digestion, Indic: Headaches,eye inflam,  </t>
  </si>
  <si>
    <t xml:space="preserve"> = Nat Sulph, digestive liver perioteneum Indic: Accumulate fluid,Liver gall blad, uric acid, </t>
  </si>
  <si>
    <t>FATTY ACIDS:</t>
  </si>
  <si>
    <t xml:space="preserve"> = Low carbon chains  </t>
  </si>
  <si>
    <t xml:space="preserve"> = Midrange carbon chains  </t>
  </si>
  <si>
    <t xml:space="preserve"> = Aracadonic related chains  </t>
  </si>
  <si>
    <t xml:space="preserve"> = Mylein Chains  </t>
  </si>
  <si>
    <t xml:space="preserve"> = Nutritional deficiency all  </t>
  </si>
  <si>
    <t xml:space="preserve"> = High carbon chains  </t>
  </si>
  <si>
    <t xml:space="preserve"> = Enzymatic related  </t>
  </si>
  <si>
    <t xml:space="preserve"> = vitamin E1  </t>
  </si>
  <si>
    <t xml:space="preserve"> = vitamin E2  </t>
  </si>
  <si>
    <t xml:space="preserve"> = vitamin E3  </t>
  </si>
  <si>
    <t xml:space="preserve"> = vitamin K1  </t>
  </si>
  <si>
    <t xml:space="preserve"> = vitamin K3  </t>
  </si>
  <si>
    <t xml:space="preserve"> = vitamin K all  </t>
  </si>
  <si>
    <t>VITAMIN U /ubiquinone</t>
  </si>
  <si>
    <t xml:space="preserve"> = coQ6  </t>
  </si>
  <si>
    <t xml:space="preserve"> = coQ7  </t>
  </si>
  <si>
    <t xml:space="preserve"> = coQ8  </t>
  </si>
  <si>
    <t xml:space="preserve"> = coQ9  </t>
  </si>
  <si>
    <t xml:space="preserve"> = coQ10  </t>
  </si>
  <si>
    <t xml:space="preserve"> = coQ all  </t>
  </si>
  <si>
    <t xml:space="preserve"> = ubiquinone cycle  </t>
  </si>
  <si>
    <t xml:space="preserve"> = bioflavonoids  </t>
  </si>
  <si>
    <t xml:space="preserve"> = rutin  </t>
  </si>
  <si>
    <t xml:space="preserve"> = hesparic acid  </t>
  </si>
  <si>
    <t xml:space="preserve"> = tyrosine  </t>
  </si>
  <si>
    <t xml:space="preserve"> = tyrosinase  </t>
  </si>
  <si>
    <t xml:space="preserve"> = vitamin C ase  </t>
  </si>
  <si>
    <t xml:space="preserve"> = ascorbic acid  </t>
  </si>
  <si>
    <t xml:space="preserve"> = vitamin D1 </t>
  </si>
  <si>
    <t xml:space="preserve"> = vitamin D2 </t>
  </si>
  <si>
    <t xml:space="preserve"> = vitamin D3 </t>
  </si>
  <si>
    <t xml:space="preserve"> = vitamin D4 </t>
  </si>
  <si>
    <t xml:space="preserve"> = beta carotene </t>
  </si>
  <si>
    <t xml:space="preserve"> = fish oil </t>
  </si>
  <si>
    <t xml:space="preserve"> = retinol </t>
  </si>
  <si>
    <t xml:space="preserve"> = A precursors </t>
  </si>
  <si>
    <t xml:space="preserve"> = cartilage vitamin A </t>
  </si>
  <si>
    <t xml:space="preserve"> hydrolyzing digestion enzymes </t>
  </si>
  <si>
    <t xml:space="preserve"> = phosphorylation thinking enzymes </t>
  </si>
  <si>
    <t xml:space="preserve"> = decarboxxylase breathing enzymes </t>
  </si>
  <si>
    <t xml:space="preserve"> = hydrolase water regulation enzymes </t>
  </si>
  <si>
    <t xml:space="preserve"> = DNA regulation enzymes </t>
  </si>
  <si>
    <t xml:space="preserve"> = mutase isomers transmutation enzymes </t>
  </si>
  <si>
    <t xml:space="preserve"> = 50 hz</t>
  </si>
  <si>
    <t xml:space="preserve"> = 60 hz</t>
  </si>
  <si>
    <t xml:space="preserve"> = Power tools</t>
  </si>
  <si>
    <t xml:space="preserve"> = Giga hz range</t>
  </si>
  <si>
    <t xml:space="preserve"> = Xray</t>
  </si>
  <si>
    <t xml:space="preserve"> =  Mobile Telephone Radiation</t>
  </si>
  <si>
    <t xml:space="preserve"> =  Color TV</t>
  </si>
  <si>
    <t xml:space="preserve"> = Computer terminal</t>
  </si>
  <si>
    <t xml:space="preserve"> = Geopathic stress</t>
  </si>
  <si>
    <t>Interpersonal Stress</t>
  </si>
  <si>
    <t>Job or school Stress</t>
  </si>
  <si>
    <t>Stress from Sickness</t>
  </si>
  <si>
    <t>Desire Stress</t>
  </si>
  <si>
    <t>Struggle with self</t>
  </si>
  <si>
    <t>Family Stress</t>
  </si>
  <si>
    <t>Heredity</t>
  </si>
  <si>
    <t>Lack of Awareness</t>
  </si>
  <si>
    <t>Mental Factors</t>
  </si>
  <si>
    <t>Pathogens</t>
  </si>
  <si>
    <t>Deficiency of Nutrients</t>
  </si>
  <si>
    <t>Excess Nutrients</t>
  </si>
  <si>
    <t>Perverse Energy</t>
  </si>
  <si>
    <t>Allopathy</t>
  </si>
  <si>
    <t>Karma</t>
  </si>
  <si>
    <t>Over Intellectualization</t>
  </si>
  <si>
    <t xml:space="preserve"> </t>
  </si>
  <si>
    <t>ACHILLEA MILLEFOLIUM -- 伤口愈合，提示未痊愈的创伤。 \</t>
  </si>
  <si>
    <t>ACHYRANTHES -- 使用方式与乌头相似的墨西哥药物，但范围更为广泛，风湿，伤寒，发热。 @ \ ]</t>
  </si>
  <si>
    <t>ACIDOPHILUS - COLOSTRUM -- 肠道（结肠、肠）菌丛稳定剂。 \ ]</t>
  </si>
  <si>
    <t>ACONITUM CARMICHAELI -- 精神上和肉体上的痛苦、发热、酸性解毒剂，改善功能。 \ ]</t>
  </si>
  <si>
    <t>ACORUS CALAMUS Acorus     菖蒲属
-- 利胃，提示胃部疾病。 \</t>
  </si>
  <si>
    <t>ADIANTUM -- 用于肺部不适的除痰剂或是缺氧。 \</t>
  </si>
  <si>
    <t>红豆|消炎药，优质食物。对A型和B型血者有益，其他血型应当避免。</t>
  </si>
  <si>
    <t>ARUM MACULATUM -- 有益于咽喉，喉炎，喉痛，黏膜发炎。 \ ]</t>
  </si>
  <si>
    <t>AESCULUS HIPPO -- 七叶树，马栗，肠道（结肠，肠）、痔疮和心静脉问题。 \ ]</t>
  </si>
  <si>
    <t>AFRICUM FLOWER -- 解毒剂，身体系统滋养品，情绪上无法意识到过往创伤。 \</t>
  </si>
  <si>
    <t>ALARIA ESCULENTA -- 含有钙元素和微量矿物质。 \</t>
  </si>
  <si>
    <t>ALCHEMILLA VULGARIS -- 用于乳房问题的斗篷草。 \</t>
  </si>
  <si>
    <t>AGRIMONIA -- 肾脏疼痛，消化不良，月经不调。 \</t>
  </si>
  <si>
    <t>AKEBIA -- 利肝，不明疼痛。 \ ]</t>
  </si>
  <si>
    <t>ALETRIS -- 利尿，提示肾脏或是膀胱（尿道）问题，含有黄体酮，提示经前综合症(PMS)。 \ ]</t>
  </si>
  <si>
    <t>葱、大蒜--对肠内（肠道，结肠，肠）黏膜产生蠕动作用，purative 血管扩张，优质食物。 对各种血型均有益。</t>
  </si>
  <si>
    <t>ALTHAEA -- 蜀葵植物，用于膀胱、喉咙和支气管（肺部）发炎。 \ ]</t>
  </si>
  <si>
    <t>ALOE VERA LIPOQUINONES -- 刺激淋巴和循环，建立恒定性，优质食物。 \ ]</t>
  </si>
  <si>
    <t>ANTHEMIS -- 罗马甘菊，〉感冒，胃部，鼻炎。 \</t>
  </si>
  <si>
    <t>AMARYLLIS -- 红色，干燥，狂躁不安，神经痛，癫痫症，颤搐。 \</t>
  </si>
  <si>
    <t>ANEMONE -- 情绪变动，敏感，易哭，悲伤，黏液。 \</t>
  </si>
  <si>
    <t>ANGELICA -- 供给人体所需维生素，提示营养不良，优质食物。 \</t>
  </si>
  <si>
    <t>ANTENNARIA -- 围角片。利胆剂（肝脏），提示胆囊疾病，能延年益寿和预防未老先衰。\ ]</t>
  </si>
  <si>
    <t>AGARICUS -- 蘑菇，用于大脑疲惫，皮肤不适，优质食物。 \</t>
  </si>
  <si>
    <t>APIUM GRAVEOLENS -- 肾结石，解毒系统虚弱。 \ ]</t>
  </si>
  <si>
    <t>ALOE SOCOTRINA -- 在大量服药之后建立恒定性，刺激门脉循环和淋巴，优质食物。 \ ]</t>
  </si>
  <si>
    <t>ANGELICA ARCHANGELICA --提示营养不良，身体虚弱。 \</t>
  </si>
  <si>
    <t>ARCTIUM LAPPA -- 牛蒡，清肝，抗癌，清肠（肠道，结肠，肠）。 \ ]</t>
  </si>
  <si>
    <t>ARNICA MONTANA -- 损伤，耳鸣，化脓感染，中风，脑充血。 \ ]</t>
  </si>
  <si>
    <t>ARGEMONE -- 出血，凝血剂，提示血液问题。 \</t>
  </si>
  <si>
    <t>ARTEMISIA ABSINTHIUM -- 癫痫症，青春期少女使用的药物。 \</t>
  </si>
  <si>
    <t>ARTEMISIA VULGARIS -- 癫痫症，抽搐，青春期少女使用的药物，失眠。 \ ]</t>
  </si>
  <si>
    <t>ARTEMISIA DRACUNCULUS -- 青春期少女使用的药物，抽搐，失眠。 \ ]</t>
  </si>
  <si>
    <t>朝鲜蓟--用于消除新想法带来的恐惧。对A、O型血有益，其他血型避免。</t>
  </si>
  <si>
    <t>ARMENICAE SEMEN  -- 杏，有着Laetril（维生素B17）的抗癌功效，呵护皮肤，清洁组织。 \ ]</t>
  </si>
  <si>
    <t>ASCLEPIAS TUBEROSA -- 胸膜炎根（蝴蝶草），支气管炎和胸膜炎（肺），胸肌。 \ ]</t>
  </si>
  <si>
    <t>酪梨-- 血凝素，用于增加血液浓度，富含脂肪酶有益于脂肪消化，每个月服用两次，优质食物。 对A型血中性，其他血型应避免。</t>
  </si>
  <si>
    <t>ARCTOSTAPHYLOS -- 对肾和泌尿系统起作用。 \ ]</t>
  </si>
  <si>
    <t>MALABSORPTION SYNDROME -- 饮食良好也无法吸收营养。 \</t>
  </si>
  <si>
    <t>ASTRAGALUS RADIX -- 疯草，对动物的影响就如鸦片对人的影响。 \ ]</t>
  </si>
  <si>
    <t>AVENA SATIVA -- 燕麦，为脑部和神经提供营养，可用于（治疗）精疲力竭，上瘾，酗酒。 \ $</t>
  </si>
  <si>
    <t>ASTRAGALUS - OXYTROPIS LAMBERITA -- 疯草，对动物的影响就如鸦片对人的影响。 \ ]</t>
  </si>
  <si>
    <t>BAPTISIA TINCTORIA -- 板蓝根。肠（肠道，结肠，肠）血毒症，免疫刺激剂，接种（疫苗）。 \ ]</t>
  </si>
  <si>
    <t>JACARANDA -- 巴西木，肾虚（膀胱，尿道），氧化和水合，用于梅毒和须疮瘴毒。 \ ]</t>
  </si>
  <si>
    <t>BERBERIS VULGARIS 柏 -- 症状迅速改变，肝，保肝药，风湿药物。 \ ]</t>
  </si>
  <si>
    <t>B COMPLEX -- 维生素B，痴呆，沮丧，痢疾（肠道，结肠，肠），皮肤炎（皮肤），提示concern。 \ ]</t>
  </si>
  <si>
    <t>BAROSMA BETULINA -- 用于生殖泌尿系统（肾脏，膀胱，尿道），前列腺，卵巢。 \ ]</t>
  </si>
  <si>
    <t>BRYONIA ALBA -- Wild Hops，肌肉疼痛，干燥，易怒，口干，&gt;动作，&lt; 休息。 \ ]</t>
  </si>
  <si>
    <t>BETULA ALBA -- 桦树皮，用于肾结石，利尿，镇静，收敛剂。 \ ]</t>
  </si>
  <si>
    <t>花粉--为前列腺提供营养和加强氧化。</t>
  </si>
  <si>
    <t>BORAGO OFFICINALIS -- 琉璃苣，用于经前综合症（PMS），发汗剂（增加出汗），解热，肺病，惊厥剂。 \ ]</t>
  </si>
  <si>
    <t>BRASSICA HIRTA -- 芥菜，emotional purity，皮肤上的抗毒素，有助于消化，过氧化物酶，优质食物。 \</t>
  </si>
  <si>
    <t>BRASSICA NIGRA - Black mustard -- 舄药，影响过氧化物酶，刺激胃液，有助于消化。 \ ]</t>
  </si>
  <si>
    <t>BETA VULGARIS -- 用于治疗慢性黏膜炎（鼻）和肺结核（TB），肺结核患者，防止未老先衰。 \ ]</t>
  </si>
  <si>
    <t>BRASSICA LERACCA -- 芥菜，用于花粉热，上呼吸道疾病（鼻炎）（鼻，咽喉，气管，支气管，肺），喉炎（咽喉），天花。 \ ]</t>
  </si>
  <si>
    <t>CINNAMOMUM LOUREIR -- 用于治疗癌症疼痛，出血，痢疾（肠道，结肠，肠），肠胃气胀（风/气），优质食物。 \ ]</t>
  </si>
  <si>
    <t>CALENDULA OFFICINALIS -- 金盏花，治疗伤口，手冷，丹毒（皮肤）。 \ @ ]</t>
  </si>
  <si>
    <t>CACTUS GRANDIFLORUS -- 对括约肌起作用，收缩协助心脏循环。\</t>
  </si>
  <si>
    <t>CARDUUS MARIANUS -- 肝脏和门脉系统（静脉，毛细管），静脉曲张，酒精中毒，哮喘（肺）。 \ ]</t>
  </si>
  <si>
    <t>CHAMOMILLA --洋甘菊 好动的孩子，敏感，易怒，口干，燥热，麻木，过度疼痛。 \</t>
  </si>
  <si>
    <t>CALAMUS -- 止痛药和镇静剂，用于神经衰竭。 \</t>
  </si>
  <si>
    <t>LOBELIA SIPHILITICA -- 抗烟草（尼古丁吸食）能量哮喘除痰剂肺部心智睡眠，瘾发，偏头痛晕眩 植物/自主神经系统，脑神经 10 迷走神经 \ ]</t>
  </si>
  <si>
    <t>CAPSELLA BURSA PASTORIS -- 荠菜，止血剂，抗尿酸剂，蛋白尿（肾，膀胱，尿道）。 \ ]</t>
  </si>
  <si>
    <t>CALIFORNIA POPPY -- 金英花，很好的睡眠（失眠）药物，刺激循环，呼吸（肺）。 \ ]</t>
  </si>
  <si>
    <t>CAPSICUM FRUTESCENS -- 红辣椒，purative，用于虚弱，伤风，肥胖，迟缓。 \ ]</t>
  </si>
  <si>
    <t>CARDUUS BENEDICTUS -- 对眼睛和挛缩症状有强烈作用。 \</t>
  </si>
  <si>
    <t>CARDAMON -- 刺激消化，抗寄生虫，与霉运的情感联系，必须清除。 \ * ]</t>
  </si>
  <si>
    <t>CRATAEGUS OXYACANTHA -- 山楂，心脏滋养品，对心肌起作用。 \</t>
  </si>
  <si>
    <t>COLOSTRUM -- 母亲产后的初次泌乳，用于肠道（结肠，肠）菌丛。 \ ]</t>
  </si>
  <si>
    <t>MUSTARD SEED OIL -- Thiosinaminum- Rhodalini，芥籽油提取物用于消除瘢痕瘤。 \</t>
  </si>
  <si>
    <t>CALCIUM ASCORBATE -- 维生素C的矿物形式，用于酸型。 \</t>
  </si>
  <si>
    <t>CARBO VEGETABILIS -- 阻止瓦解衰变，纠正氧化，用于迟缓，懒惰，肥胖。 \</t>
  </si>
  <si>
    <t>CARBO POWDER -- 解毒剂，从肠道（结肠，肠）移除毒素，优质食物。 \ ]</t>
  </si>
  <si>
    <t>CARTHAMI FLOS -- 红花，轻泻药（肠道，结肠，肠），发汗剂（增加排汗/发汗），麻疹，皮肤疾病。 \ # ]</t>
  </si>
  <si>
    <t>CHOKE CHERRIES 樱桃 -- 用于治疗咳嗽，支气管炎，心脏虚弱，&gt; 夜晚，&gt; 躺下。 \ ]</t>
  </si>
  <si>
    <t>CUCURBITA - SQUASH -- 南瓜子，用于背痛（脊椎），泌尿（肾，膀胱，尿道）问题。 \ ]</t>
  </si>
  <si>
    <t>CASSIA ANGUSTIFOLIA -- 桂皮，沙枣。刺激肠道（结肠，肠），当胀风（气）时使用，抑制氮增加。 \ ]</t>
  </si>
  <si>
    <t>CAULOPHYLLUM THALICTROIDES -- 女性药物，补器官，小关节，FNG。 \ ^ ]</t>
  </si>
  <si>
    <t>CATNIP - Cataria Nepeta -- 薄荷。用于治疗腹痛（肠道，结肠，肠），神经性头痛，胃痛，小孩哭吵。 \ ]</t>
  </si>
  <si>
    <t>CHINCHONA OFFICINALIS -- 天门冬、龙须菜。用于治疗头痛，月经（月经来潮），肝，脾，冷漠。 \ ]</t>
  </si>
  <si>
    <t>CEDRUS SPP. - CEDAR CHIPS -- 用作抗寄生虫和解毒剂。 \ * ]</t>
  </si>
  <si>
    <t>CETRARIA ISLANDICA -- 慢性痢疾（肠道，结肠，肠），咳血，黏膜炎（鼻）。 \ ]</t>
  </si>
  <si>
    <t>CHAPARRAL -- 灌木丛。用于治疗慢性痢疾（肠道，结肠，肠），liver tender，大便黏稠。 \ ]</t>
  </si>
  <si>
    <t>CHEBULAR FRUCTUS -- 东方草本，用于能量和激素（荷尔蒙）调节，情绪成长迟缓。 \ ]</t>
  </si>
  <si>
    <t>CHIA SEEDS - GUALENGLAN -- 情绪成长受挫，提供氨基酸，优质食物。 \</t>
  </si>
  <si>
    <t>CHELIDONIUM MAJUS -- 肝药，天气变化使病情恶化，感觉沉重。 \</t>
  </si>
  <si>
    <t>CARYOPHYLLUS AROMATICUS - Cloves -- 丁香。清洁组织，止痛，抗寄生虫的泻药，催情剂。 \ *]</t>
  </si>
  <si>
    <t>菊苣--烟草缓和剂（尼古丁，烟草），利尿剂（肾，膀胱，尿道，输尿管），利脾，胆囊，胃炎（胃）。对A型和O型血者有益。</t>
  </si>
  <si>
    <t>CHRIST CONSCIOUSNESS (NV) -- Gold frankincense，myrhh，稳定认识力（大脑）。 \ ]</t>
  </si>
  <si>
    <t>CHRYSANTHEMUM LEUCANTHEMUM -- 抗寄生虫的泻药。喉咙痛，发烧，流感，静脉曲张，artheriosclerosis，多余的热量，循环</t>
  </si>
  <si>
    <t>CHRYSANTHEMUM PARTHENIUM -- 抗寄生虫的舄药。 \ * ]</t>
  </si>
  <si>
    <t>CIMICIFUGA RACEMOSA -- 大脑，脊椎，肌肉系统起作用，电击疼痛。 \ $ ]</t>
  </si>
  <si>
    <t>CINA -- 年蒿。用于治疗肠内（肠道，结肠，肠）寄生虫和发炎疼痛，小孩乖戾，饥饿，易怒，敏感。 \ * ]</t>
  </si>
  <si>
    <t>CLEMATIDIS RADIX -- 用于治疗风湿，淋巴，淋巴结核，梅毒和须疮瘴毒。 \ @ ]</t>
  </si>
  <si>
    <t>CLEMATIDIS ERECTA -- 用于治疗风湿，淋巴，淋巴结核，梅毒和须疮瘴毒。 \ @ ]</t>
  </si>
  <si>
    <t>CIRSIUM ARVENSE -- 用于治疗出血，肿胀，情感过度，太多感情需要解决。 \</t>
  </si>
  <si>
    <t>CUCUMIS SATIVUS -- 黄瓜，从身体释放水分，利尿剂（肾，膀胱，尿道），轻舄药（肠道，结肠，肠轻舄剂）。 \ ]</t>
  </si>
  <si>
    <t>COCOA -- 刺激消化，用于治疗维生素C毒性，优质食物。 \</t>
  </si>
  <si>
    <t>COIX -- 利脾，恋母情结。 \</t>
  </si>
  <si>
    <t>CORNSILK 玉米雌穗花丝- 有效治疗肾病和泌尿（膀胱，尿道）疾病。 \ ]</t>
  </si>
  <si>
    <t>COCCULUS INDICUS -- 用于半身的症状，过于浪漫，传播。 \</t>
  </si>
  <si>
    <t>CODONOPSIS PILOSULA -- 人参身体滋补品的替代品。 \</t>
  </si>
  <si>
    <t>CORIANDRUM SATIVUM coriandrum     芜荽, 胡荽
-- 消化刺激物，肝药。 \</t>
  </si>
  <si>
    <t>COLLINSONIA CANADENSIS -- 门静脉骨盆的静脉充血，静脉曲张。 \</t>
  </si>
  <si>
    <t>COMMIPHORA MYRRHA -- 用于净化的情绪药物。 \</t>
  </si>
  <si>
    <t>CONVOLVULUS ARVENSIS -- 旋花，空心菜。心脏的（心脏）条件，利尿剂（肾，膀胱，尿道），轻泻剂（肠道，结肠，肠）。 \ ]</t>
  </si>
  <si>
    <t>CONVALLARIA MAJALIS -- 心脏药物，增加流入大脑的血液，扩张动脉。 \</t>
  </si>
  <si>
    <t>CYTISUS SCOPARIUS -- 利尿剂（肾，膀胱，尿道），催吐剂（引发呕吐），情绪受挫和悔恨。 \ ]</t>
  </si>
  <si>
    <t>COPTIDIS RHIMOMA -- 用于发热，皮肤疼痛，情绪紧张和过于怒气。 \</t>
  </si>
  <si>
    <t>CARYDALIS FORMOSA -- 用于能量和情绪稳定性，分离导致的紧张，焦虑。 \</t>
  </si>
  <si>
    <t>MALUS PUMILA -- 山楂子，用于自主神经系统（ANS）的类胆碱（乙酰胆碱类）刺激。 \ $ ]</t>
  </si>
  <si>
    <t>CREAM OF TARTAR -- 用于高血压，提示肾（膀胱，尿道）堵塞。 \ ]</t>
  </si>
  <si>
    <t>CURCUMA LONGA -- 东印度竹芋，用于镇痛（减轻黏膜疼痛），肠道（结肠，肠）病，康复期的滋养品。 \ ]</t>
  </si>
  <si>
    <t>CYPERI RHIMOMA -- 月经困难（月经疼痛），女性问题，无法接受女性的自我特质。 \ ]</t>
  </si>
  <si>
    <t>CYRUTA -- 荞麦, 用于治疗胆固醇过高，血液毒性，优质食物。 \</t>
  </si>
  <si>
    <t>CEANOTHUS AMERICANUS -- 用于脾，左边，肝，贫血，减少血液凝块。 \ ]</t>
  </si>
  <si>
    <t>DAMIANA LEAF -- 高质量性生活和能量的刺激物，可以确认隐藏的信心和自尊缺乏。 \</t>
  </si>
  <si>
    <t>DAUCUS CAROTA胡萝卜-- 用于胃和肠 (肠道,结肠)，驱风剂（缓解来自消化道的气/风/肠胃气胀），驱虫剂。 \ * ]</t>
  </si>
  <si>
    <t>DESMODII HERBA -- 减轻焦虑和压力的药物，对往事所产生恐惧的情感联系－瘴毒。 \</t>
  </si>
  <si>
    <t>DIABATINA -- 治疗糖尿病的墨西哥草药，稳定血糖（胰腺）。 \ ]</t>
  </si>
  <si>
    <t>DIGITALIS PURPUREA 洋地黄-- 心脏药物，扩张心脏血管，虚弱。 \ ]</t>
  </si>
  <si>
    <t>DIOSCOREA VILLOSA -- 野山药，用于治疗疼痛和胆石，疝气和肠胃气胀/气/风（肠道，结肠， 肠），消化不良。 \ ]</t>
  </si>
  <si>
    <t>DU-HUA -- 用于刺激性系统，心智和精神的东方草本。 \</t>
  </si>
  <si>
    <t>DRAGON BONE -- 适用于老年人的东方草本，包括对年老和未来产生恐惧的情绪问题。 \ ]</t>
  </si>
  <si>
    <t>DONG QUEI -- 用于女性疾病（女性问题）或是刺激生殖系统。 \ ]</t>
  </si>
  <si>
    <t>DONKEY TAIL -- 肝和肌肉药物，抵抗改变/成长的顽固情绪。 \ ]</t>
  </si>
  <si>
    <t>DULCAMARA -- 用于皮肤，消化，腺，膜，伤寒，情绪低沉。 \</t>
  </si>
  <si>
    <t>EQUISETUM ARVENSE -- 马尾。自然柳叶刀，用于膀胱（肾，尿道），排尿困难，黏液似的。 \ ]</t>
  </si>
  <si>
    <t>ERYSIPELAS MEDIA -- 培养炼球菌，提示对细菌敏感。 \ @ ]</t>
  </si>
  <si>
    <t>EUPATORIUM PURPUREUM -- 蛋白尿（肾），糖尿病（胰腺），前列腺炎，阳萎（前列腺），不育。 \ ]</t>
  </si>
  <si>
    <t>EUPHRASIA OFFICINALIS -- 小米草，用于眼睛，伤寒和流感症状，〉傍晚。 \ # ]</t>
  </si>
  <si>
    <t>EUPATORIUM PERFOLIATUM -- 贯叶泽兰，兰草，胃（肠道，结肠，肠），肝的（肝），所有瘴毒。 \ ]</t>
  </si>
  <si>
    <t>EGG WHITE POWDER -- 富含铝（肾），补充蛋白质并提升免疫力的优质食物，手术前使用。 \ ]</t>
  </si>
  <si>
    <t>ELETTARIA CARDAMOMUM -- Purative用于呕吐，脚气病，喜欢在晚上游荡。 \ ]</t>
  </si>
  <si>
    <t>ECHINOPSIS RADIX -- 开始溃疡并感觉疼痛，自尊的情绪泄漏。 \</t>
  </si>
  <si>
    <t>ERIODICTYON CALIFORNICUM -- 山达草，用来治疗哮喘和氧化疾病（肺）。 \ ]</t>
  </si>
  <si>
    <t>EUGENIA CARYOPHYLLATA -- 用于痤疮（皮肤），恶心，对事情抱有美好幻想但随之感觉沮丧。 \ @ ]</t>
  </si>
  <si>
    <t>EUCALYPTUS GLOBULUS --桉树 防腐和purative，除痰（肺），发汗剂（促进排汗），用于治疗充血。 \ ]</t>
  </si>
  <si>
    <t>ECHINACEA PURPUREA -- 纠正血液疾病，用于自身免疫感染，狼疮（皮肤），毒性。 \ ]</t>
  </si>
  <si>
    <t>FERULA ASAFOETIDA -- 用于胃食管反流（食道），消化痉挛，歇斯底里忧郁症，梅毒瘴毒。 \ ]</t>
  </si>
  <si>
    <t>FOENICULUM VULGARE 茴香-- 利胃。 \</t>
  </si>
  <si>
    <t>FORSYTHIA FRUCTUS -- 用于发热，头疼，工作焦虑带来的情绪紧张。 \ ]</t>
  </si>
  <si>
    <t>FUCUS VESICULOSUS -- 海藻富含碘，用于肥胖，甲状腺，消化。 \</t>
  </si>
  <si>
    <t>FRANKINCENSE TEARS -- 净化心灵的情感药物。 \</t>
  </si>
  <si>
    <t>FAGOPYRUM ESCULENTUM -- 荞麦，作用于皮肤，热激性皮炎（痕痒），刺鼻的排泄物。 \ ]</t>
  </si>
  <si>
    <t>GARDENIA -- 刺激排毒和清除寄生虫。 \ * ]</t>
  </si>
  <si>
    <t>GENTIANAE SCABRAE RADIX -龙胆- 治胃，如补品般刺激食欲。 \</t>
  </si>
  <si>
    <t>GAULTHERIA PROCUMBENS -- 鹿蹄草，炎性风湿病（肌肉，关节，纤维组织），坐骨神经痛（神经卡压，下背，髋，臀），头疼，所有疼痛。 \ @ ]</t>
  </si>
  <si>
    <t>GALIUM SPP -- 一种作用于泌尿系统（肾，膀胱，尿道）的利尿剂，用于治疗结石。 \ ]</t>
  </si>
  <si>
    <t>GUAR GUM -- 高效降低胆固醇的纤维素，情感问题造成生活危机。 \</t>
  </si>
  <si>
    <t>GELSEMIUM SEMPERVIRENS -- 用于神经麻痹，晕眩，情感冷漠（大脑），迟缓。 \ ]</t>
  </si>
  <si>
    <t>GIGARTINA PAPILLATE -- 海带，含有氨基酸和微量矿物质。 \</t>
  </si>
  <si>
    <t>GINKGO BILOBA -- 对记忆力非常有好处，消除精神疲乏，加强集中力（大脑）。 \ ]</t>
  </si>
  <si>
    <t>GLYCYRRHIZA GLABRA -- 稳定血糖（胰腺），女性问题和药物依赖。 \ ]</t>
  </si>
  <si>
    <t>GOTA KOLA -- 印度圆叶，能量草本，可作补品，用于发热和肠道（结肠，肠）疾病，刺激。 \ ]</t>
  </si>
  <si>
    <t>GENTIANA LUTEA龙胆 -- 补胃，增强食欲，&gt;动作，&lt; 户外。 \</t>
  </si>
  <si>
    <t>GRINDELIA -- 用于心肺（心脏），催吐剂（引发呕吐），哮喘（肺），烧伤，脓包（皮肤），带状疱疹。 \ # ]</t>
  </si>
  <si>
    <t>GERANIUM MACULATUM - 天竺葵
用于呕吐性头痛，大出血，夏天疾病，溃疡恶臭，呕吐。 \</t>
  </si>
  <si>
    <t>HAWAIIAN LILY --  情感释放过度，或是被另一更微不足道的情感释放阻塞。 \</t>
  </si>
  <si>
    <t>HAMAMELIS VIRGINIANA -- 金缕梅，用于静脉充血，曲张（静脉），痔疮（肠道，结肠，肠）。 \ ]</t>
  </si>
  <si>
    <t>HEPATICA TRILOBA -- 地钱，声嘶和黏膜炎（鼻），喉咙沙哑，喉炎（咽喉）。 \ ]</t>
  </si>
  <si>
    <t>HELIANTHUS ANNUUS -- 向日葵，间歇热，脾药，&gt; 发热，左膝疼痛。 \</t>
  </si>
  <si>
    <t>HYDRASTIS CANADENSIS -- 白毛茛，用于黏膜机能障碍，细菌感染。 \ @ ]</t>
  </si>
  <si>
    <t>HEDEOMA PULEGIOIDES -- 薄荷，女性疾病/症状/问题，神经紧张，尿液中有赤色结石（肾，膀胱，尿道）。 \ ]</t>
  </si>
  <si>
    <t>HORDEUM VULGARE -- 大麦，有助于消化，镇痛（减轻黏膜疼痛），软化组织，优质食物。 \ ]</t>
  </si>
  <si>
    <t>HOMINIS PLACENTA -- 人的胎盘，痤疮（皮肤）药物，阳萎，体弱。 \ @ ]</t>
  </si>
  <si>
    <t>HOUTTUYNIAE HERBU -- 有助于解毒，肿胀。 \</t>
  </si>
  <si>
    <t>HYDROCOTYLE -- 雷公根，印度薄荷，用于间质性炎症，细胞增殖。 \ ]</t>
  </si>
  <si>
    <t>HUMULUS LUPULUS -- 啤酒花，镇静剂，催情剂（激发性欲），修复神经，优质食物。 \ $ ]</t>
  </si>
  <si>
    <t>HYOSCYAMUS -- 天仙子，用于神经系统，就像一些恶魔力量或是实体影响。 \ $ ]</t>
  </si>
  <si>
    <t>HYPERICUM PERFORATUM -- 金丝桃，可用于受损神经，手指，脚趾，下巴。 \ $ ]</t>
  </si>
  <si>
    <t>HYDRANGEA ROOT -- 八仙花。用于治疗尿结石，肾结石（膀胱，尿道），前列腺炎（前列腺），辐射照射。 \ ]</t>
  </si>
  <si>
    <t>HAEMATITUM  -- 赤铁矿，用于平滑肌，增强消化力，治疗流鼻血，哮喘（肺），呕吐。 \ ]</t>
  </si>
  <si>
    <t>HYDRANGEA ARBORESCENS -- 用于治疗肾结石（膀胱，尿道），前列腺炎（前列腺），辐射照射。 \ ]</t>
  </si>
  <si>
    <t>IRIS VERSICOLOR -- 用于甲状腺，胰腺，唾液，肠内黏膜（肠道，结肠），增加胆汁（肝）。 \ ]</t>
  </si>
  <si>
    <t>IRIS FLORENTINA -- 用于甲状腺，胰腺，唾液，肠内机能障碍（肠道，结肠，肠），增加胆汁（肝）。 \ ]</t>
  </si>
  <si>
    <t>ILEX PARAGUARIENSIS -- 间歇热，眼睛症状，冬天更佳。 \</t>
  </si>
  <si>
    <t>IMPERATAE RHIMOMA -- 膀胱药物（肾，尿道），出血。 \ ]</t>
  </si>
  <si>
    <t>JUGLANS NIGRA -- 黑胡桃，用于寄生虫，皮肤出疹，困惑性头痛，月经（月经来潮）提前。 \ * ]</t>
  </si>
  <si>
    <t>JASMINUM OFFICINAL -- 隐藏的情绪障碍，优质食物。 \</t>
  </si>
  <si>
    <t>JALAPENO 墨西哥辣椒-- 富含维生素C，经常提示胃部疾病，优质食物。 \</t>
  </si>
  <si>
    <t>JUNIPERUS COMMUNIS -- 肾结石，慢性肾盂炎，肾宝，浮肿（水肿），优质食物。\ ]</t>
  </si>
  <si>
    <t>KALI BITARTRATE -- 退烧，失忆（大脑），食物加入剂敏感。 \ ]</t>
  </si>
  <si>
    <t>KALI MURIATICUM -- 用于治疗亚急性炎症和fibrousness，舌头灰白。 \ ]</t>
  </si>
  <si>
    <t>KALI LATIFOLIA -- 收敛剂（收缩黏膜），镇静剂，情感停滞，懒惰。 \ ]</t>
  </si>
  <si>
    <t>KOREAN PANAX -- 人参，用于消除疲劳，精神衰弱（大脑），滋补身体系统，优质食物。 \ ]</t>
  </si>
  <si>
    <t>莴苣--用于治疗睪丸激素过剩和败顶的药物，优质食物。</t>
  </si>
  <si>
    <t>LYCOPODIUM CLAVATUM -- 用于肝，消化，泌尿障碍（肾，膀胱，尿道），营养不良，&gt; 右边。 \ ]</t>
  </si>
  <si>
    <t>LECITHIN -- 有助于降低胆固醇，增强记忆力，集中力（大脑），肺结核（TB）瘴毒，优质食物。 \ @ ]</t>
  </si>
  <si>
    <t>LAVANDULA OFFICINALIS -- 隐藏的情感障碍，难以清除。 \</t>
  </si>
  <si>
    <t>LICORICE - GLYCYRRHIZAE RADIX -- 如雌激素般，有利于女性系统，伤寒和流感，优质食物。 \ # ]</t>
  </si>
  <si>
    <t>LONICERA FLOS -- 忍冬。痉挛，肾，膀胱，蛋白尿（肝），不规则瞳孔缩小，眼疾，梅毒。 \ ]</t>
  </si>
  <si>
    <t>LAMINARIA -- 海藻，大蔓草，可助减肥，用于排出寄生虫，与海有情感联系。 \ * ]</t>
  </si>
  <si>
    <t>LENTILS -- 对过敏性反应和感染调节提供调理素，优质食物。 \</t>
  </si>
  <si>
    <t>LEPIDII SEMEN -- 建立感染性免疫耐受性，刺激呼吸系统（肺部）。 \ ]</t>
  </si>
  <si>
    <t>LEONURUS CARDIACA -- 益母草，影响骨盆器官，减少痉挛发作，神经，用于治疗无月经症（无月经）。 \ ]</t>
  </si>
  <si>
    <t>LONGA CURCUMA -- 竹芋，有助于消化，对处于康复期的患者有益，滋养品。 \ ]</t>
  </si>
  <si>
    <t>LEMON GRASS -- 肾（膀胱，尿道）解毒剂，有助于情感释放，优质食物。 \ ]</t>
  </si>
  <si>
    <t>LYGODII SPORA -- 用于泌尿障碍（肾，膀胱，尿道），紧张情绪无法得以释放。 \ ]</t>
  </si>
  <si>
    <t>LOBELIA CARDINALIS 半边莲。-- 抗烟草（尼古丁吸食）能量 哮喘 祛痰 肺部 心智 睡眠，瘾发，偏头痛性晕眩，植物/自主神经系统，脑神经 10 迷走神经 \ ]</t>
  </si>
  <si>
    <t>LOBELIA INFLATA -- 抗烟草（尼古丁吸食）能量 哮喘 祛痰 肺部 心智 睡眠，瘾发，偏头痛性晕眩，植物/自主神经系统，脑神经 10 迷走神经 \ ]</t>
  </si>
  <si>
    <t>LYCOPERSICUM ESCULENTUM -- 西红柿，风湿和流行性感冒，身体疼痛，充血性头痛。 \ @ # ]</t>
  </si>
  <si>
    <t>ENDOXINOL -- 用于治疗细菌感染和虚弱的免疫系统。 \ @ ]</t>
  </si>
  <si>
    <t>MAHONIA REPENS -- 顾虑的情感释放，困难，否认问题。 \</t>
  </si>
  <si>
    <t>MAGNOLIA FLOWER -- 用于治疗风湿症和心脏的损伤，僵硬, 疼痛，&gt; 沮丧，早上。 \ @ ]</t>
  </si>
  <si>
    <t>MENTHA PIPERITA 薄荷-- 刺激冷觉, 肺和皮肤，用于治疗肿胀，气/风/肠胃气胀（肠道，结肠，肠），疼痛，优质食物。 \ ]</t>
  </si>
  <si>
    <t>MENTHA HERBA -- 刺激冷觉, 肺，皮肤，用于治疗肿胀，气/风/肠胃气胀（肠道，结肠，肠），疼痛。 \ ]</t>
  </si>
  <si>
    <t>MARANTA ARUNDINACEA -- 镇痛剂（缓和黏膜疼痛），接受问题导致的情绪障碍，否认问题。 \ ]</t>
  </si>
  <si>
    <t>MEDICAGO SATIVA苜蓿属 -- 须疮瘴毒药物，肺出血。 \ ]</t>
  </si>
  <si>
    <t>MAGNOLIGE OFFICIN -- 木兰，风湿，心脏的损伤，身体僵硬, 疼痛，脾和心痛。 \ @ ]</t>
  </si>
  <si>
    <t>MENTA PULEGIUM --  刺激肺，皮肤，消化，清除其它药物，优质食物。 \</t>
  </si>
  <si>
    <t>MELIAE TOOSENDAN FRUCTUS -- 体重减轻，能量，因情绪无法看到问题所在。 \</t>
  </si>
  <si>
    <t>MARRUBIUM VULGARE -- 苦薄荷，黏膜刺激物，伤寒和流感，肝，肝损伤。 \ # ]</t>
  </si>
  <si>
    <t>MENYANTHES TRIFOLIATA -- 用于治疗间歇性头痛，腹冷，颤搐，烦躁。 \ ]</t>
  </si>
  <si>
    <t>MENTHA SPICATA 麦冬-- 刺激肺，皮肤，消化，清除其它药物。 \</t>
  </si>
  <si>
    <t>LAC CANINUM -- 狗奶，缓解过敏，风湿。 \ @ ]</t>
  </si>
  <si>
    <t>MORI FOLIUM 欧洲夏至草。-- 利肺和肝，无法感受情感和释放怒火。 \</t>
  </si>
  <si>
    <t>MORUS BARK -- 浆果，用于治疗过敏，能量体重减轻。 \ ]</t>
  </si>
  <si>
    <t>MYROXYLON BALSAMUM -- 秘鲁香树脂，有效治疗支气管（肺）黏膜炎（鼻）。 \ ]</t>
  </si>
  <si>
    <t>MILLEFOLIUM -- 西洋蓍草，治疗出血，血液鲜红，疝气，Fall，overlifting，优质食物。 \ ]</t>
  </si>
  <si>
    <t>MYRICA CERIFERA -- 野梅属，作用于肝，黄疸，黏膜，忧郁的，优质食物。 \ ]</t>
  </si>
  <si>
    <t>MYRTUS COMMUNIS -- 桃金娘，杀菌剂，胸口疼痛，神经镇静剂，黏膜刺激物。 \ $ ]</t>
  </si>
  <si>
    <t>MALVA ROTUNDIFOLIA -- 圆叶锦葵，有助消化，强效镇痛剂，黏膜问题。 \</t>
  </si>
  <si>
    <t>MYRISTIC SEB -- 杀菌剂，皮肤，发炎，外伤感染，手指甲专用。 \ ]</t>
  </si>
  <si>
    <t>MOUNTAIN TUNDRA FLORA -- 有助建立耐寒性。 \</t>
  </si>
  <si>
    <t>NUX MOSCHATA -- 肉豆蔻，用于治疗晕厥，心脏衰竭，厥冷，昏睡。 \</t>
  </si>
  <si>
    <t>NAGARI, MAGNESIUM, CHLORIDA -- 肝药，用于治疗便秘（肠道，结肠，肠）。 \ ]</t>
  </si>
  <si>
    <t>NEPETA CATARIA (CATNIP) -- Breaks up cold hysteria, 精神疾病对身体的情绪投射。 \</t>
  </si>
  <si>
    <t>NUX VOMICA -- 现代生活药物，压力，成瘾倾向，生活无节制。 \</t>
  </si>
  <si>
    <t>NICOTINUM TABACUM -- 控制烟草中尼古丁的吸食欲望或清除其毒性。 \ ]</t>
  </si>
  <si>
    <t>NASTURTIUM OFFICINAL -- 坏血病（坏血病），结肠（肠道，肠）便秘，催情剂（激发性欲），解毒剂 烟草尼古丁吸食。 \ ]</t>
  </si>
  <si>
    <t>OENOTHERA BIENNIS -- 夜来香，收敛剂（收缩黏膜），杀虫药，用于治疗经前综合症（PMS），补品。 \ * ]</t>
  </si>
  <si>
    <t>OCIMUM BASILICUM -- 罗勒，肾病，膀胱，（尿道）尿酸，right side acid。 \ ]</t>
  </si>
  <si>
    <t>LAC FELINE -- 猫奶，治疗恐光症，眼睛症状，睫状神经痛。神经紊乱，眼睛障碍 \ $ ]</t>
  </si>
  <si>
    <t>ORYZYA SATIVA 苜蓿-- 有助于消化，利胃 \</t>
  </si>
  <si>
    <t>CARNOSINE -- 氨基酸，提示肌肉RNA机能不良。 \</t>
  </si>
  <si>
    <t>OSTRAEA TESTA -- 用于治疗酸过剩，失眠（失眠），因情绪而失去控制力和责任心。 \ ]</t>
  </si>
  <si>
    <t>OLDENLANDIAE -- 用于解毒，肿胀，对生活中缓冲物的情绪需求。 \</t>
  </si>
  <si>
    <t>PAEONIA OFFICINALIS -- 芍药，有利于治疗直肠和肛门症状（肠道，结肠，肠），缓解溃疡和疼痛。 \ ]</t>
  </si>
  <si>
    <t>欧洲防风草--震颠性谵妄，错觉或幻影，对色拉中的牛奶乳糖不耐受。优质食物，对所有血型均有益。</t>
  </si>
  <si>
    <t>PANICUM MILIACEUM -- 蛋白质的新陈代谢虚弱。 \</t>
  </si>
  <si>
    <t>PAU D'ARCO -- 以其抗真菌性着称的南美草本。 \ ^ ]</t>
  </si>
  <si>
    <t>PERSEA AMERICANA -- 鳄梨，以往压力的情绪释放，脂肪增多。 \</t>
  </si>
  <si>
    <t>PROPHYRA -- 紫菜，海洋植物，肝药，提示缺乏氨基酸，缺硫。 \</t>
  </si>
  <si>
    <t>POLYGONATUM MULTIFLORUM -- 黄精，用于治疗糖尿病（胰腺），缓解压力，女人/女性弊病/问题/疾病。 \ ]</t>
  </si>
  <si>
    <t>PODOPHYLLUM PELTATUM -- 影响小肠，结肠和直肠（肠道），刺鼻的粪便，肝。 \ ]</t>
  </si>
  <si>
    <t>PINELLIA TUBER -- 有助于清除体内过多的粘液，肺。 \</t>
  </si>
  <si>
    <t>PEPSIN -- 用于治疗消化不良，及蛋白质新陈代谢。 \</t>
  </si>
  <si>
    <t>PASSIFLORA INCARNATA -- 西番莲，镇痉药剂，用于治疗痉挛。 \</t>
  </si>
  <si>
    <t>PORIA -- 东方草本，因对消化力和心脏的功效而闻名。 \ ]</t>
  </si>
  <si>
    <t>PHELLODENDRIA CORDEX -- 治疗呼吸（肺）问题的药物，肺结核（TB）瘴毒。 \ @ ]</t>
  </si>
  <si>
    <t>PLATYCODI RADIX -- 桔梗的根，利喉，促使脓汁流出。 \</t>
  </si>
  <si>
    <t>PHARBITIDIS SEMEN -- 牵牛花子，刺激成长创伤的情感释放，驱虫剂。 \ * ]</t>
  </si>
  <si>
    <t>PULSATILLAE RADIX -- 适用于敏感的女性，谈话时易哭泣，青春期始发的疾病。 \</t>
  </si>
  <si>
    <t>PETROSELINUM SATIVUM -- 欧芹，利肾（膀胱，尿道），提供许多营养，优质食物。 \ ]</t>
  </si>
  <si>
    <t>PHYTOLACCA -- 美洲商陆，腺体药物，用于消除疼痛，瘦弱（体重减轻），体弱。 \ ]</t>
  </si>
  <si>
    <t>POLGONATI RHIZOMA (黃精)-- 窦，黏膜，情感上无法接受或认可爱情。 \</t>
  </si>
  <si>
    <t>PISUM SATIVUM -- 豌豆，利肾（膀胱，尿道），刺激胸腺T细胞的生长。 \ ]</t>
  </si>
  <si>
    <t>PAULLINIA -- Guarana，富含咖啡因，用于治疗呕吐性头痛，唤醒药。 \</t>
  </si>
  <si>
    <t>POGOSTEMON CABLIN -- 镇静剂，情绪紧张，担忧，深思。\ ]</t>
  </si>
  <si>
    <t>POPULUS CANDICANS -- 乳香，用于治疗感冒，喉炎（咽喉），声嘶和咳嗽（肺）。 \ ]</t>
  </si>
  <si>
    <t>POTENTILLA RECTA -- 直立委陵菜，收敛剂（收缩黏膜），English sarsparilla，用于治疗痢疾（肠道，结肠，肠）。 \ ]</t>
  </si>
  <si>
    <t>PRUNUS LAUROCERASUS -- 美洲稠李，用于治疗咳嗽，肺。 \ ]</t>
  </si>
  <si>
    <t>PRUNELLA VULGARIS -- 洋槐花，镇痛剂（减轻黏膜疼痛），适用于损伤，情感上的依赖。 \</t>
  </si>
  <si>
    <t>PRUNUS SPINOSA -- 黑刺李，specific head，泌尿（肾，膀胱，尿道），神经痛，水肿（浮肿）。 \ $ ]</t>
  </si>
  <si>
    <t>PYRETHRUM FLOWERS -- (No. 92 CHRYSANTHEMUM PARTHENIUM) \ * ]</t>
  </si>
  <si>
    <t>POPULUS TREMULOIDES -- 白杨，适用于老年人，可用于治疗胃弱（消化不良），膀胱（肾，尿道），黏膜炎（鼻）。 \ ]</t>
  </si>
  <si>
    <t>PTERIS HERBA -- 欧洲蕨，凤尾蕨，用于制作低糖饮料和治疗溃疡的蜂蜜酒，优质食物。 \</t>
  </si>
  <si>
    <t>PURPLE LAPACHO -- 有抗真菌内容的草本。 \ ^ ]</t>
  </si>
  <si>
    <t>PUMEX -- 除痰剂，泌尿障碍（肾，膀胱，尿道），情绪问题，无法看到问题所在。 \ ]</t>
  </si>
  <si>
    <t>QUERCUS ROBUR -- 脾药，解毒剂酒精。 \</t>
  </si>
  <si>
    <t>QUERCUS, GLANDIUM SPIRITUS -- 蒸馏的橡树果, 脾药，解毒剂酒精。 \</t>
  </si>
  <si>
    <t>QUERCUS ALBA -- 白橡，脾药，过度担忧和深思。 \</t>
  </si>
  <si>
    <t>QUISQUALIS FRUCTUS -- 增强体质，脾，情感上依赖于担忧样式。 \</t>
  </si>
  <si>
    <t>RHAMNUS PURSHIANA -- 用于肌肉和风湿疼痛。 \ @ ]</t>
  </si>
  <si>
    <t>RHAMNUS FRANGULA -- 用于肌肉和风湿疼痛。 \ @ ]</t>
  </si>
  <si>
    <t>RAUWOLFIA SERPENTINA -- 用于治疗高血压和心肌症的药物。 \ ]</t>
  </si>
  <si>
    <t>RHEI RHIZOMA -- 大黄，舄药（肠道，结肠，肠的排泄），有利于结肠的平滑肌，排出热量，降低血压。 \ ]</t>
  </si>
  <si>
    <t>RUTA GRAVEOLENS -- 芸香，适用于骨膜，软骨，眼睛，子宫，瘀伤，胸腔疼痛。 \</t>
  </si>
  <si>
    <t>RIBES ARTERIOSCLEROSIS -- 利尿剂（肾，膀胱，尿道），体重减轻，情感上需要更多地思考生活，优质食物。 \ ]</t>
  </si>
  <si>
    <t>RIBE'S NIGRUM -- 黑醋栗，利尿（肾，膀胱，尿道），退烧，对低人一等感到恐惧，优质食物。 \ ]</t>
  </si>
  <si>
    <t>RAPHANUS SATIVA -- 黑萝卜，肝，脾痛，女性性欲过强，气/风/肠胃气胀（肠道，结肠，肠），悲伤。 \ ]</t>
  </si>
  <si>
    <t>RHUS AROMATICA -- 芬香漆，泌尿（肾脏的）疾病（肾，膀胱，尿道），糖尿病（胰腺）。 \ ]</t>
  </si>
  <si>
    <t>RHODODENDRON CHRYSANTHEMUM -- 风湿和痛风（关节尿酸/尿酸盐的积累）。 \ @ ]</t>
  </si>
  <si>
    <t>RUMEX CRISPUS -- 游走性痛，&gt; cold air，淋巴腺肿大，&gt; evening。 \</t>
  </si>
  <si>
    <t>黑莓--婴儿痢疾（肠道，结肠，肠），拉稀，色彩如泥土，孩童时期未痊愈的疾病，优质食物。 \ ]</t>
  </si>
  <si>
    <t>RHODYMENIA PALMATA -- 掌状红皮藻，海洋蔬菜，适用于缺氨基酸，体重减轻，提示缺镁。 \</t>
  </si>
  <si>
    <t>悬钩子，覆盆子--阳萎，泌尿（肾脏的）疾病（肾，膀胱，尿道），遗尿（尿床），可治疗痢疾（肠道，结肠，肠），收敛剂，创伤，退烧药。</t>
  </si>
  <si>
    <t>RUBIA TINCTORIA -- 茜草，过度愤怒，冲动控制能力，有助于治疗泌尿（肾脏的）疾病（肾，膀胱，尿道），消耗热。 \ ]</t>
  </si>
  <si>
    <t>RNA-DNA --提示 新陈代谢紊乱，与过往的内疚和恐惧瘴毒有情感联系。 \</t>
  </si>
  <si>
    <t>ROSMARINUS OFFICINALIS -- 用于治疗循环障碍，优质食物。 \</t>
  </si>
  <si>
    <t>ROSE HIPS -- 提供丰富的维生素C，治疗伤风和流感的药物，优质食物。 \ # ]</t>
  </si>
  <si>
    <t>REHMANNIA (RAW) -- 适用于身体散发酸味，粪便有酸味的小孩。 \</t>
  </si>
  <si>
    <t>SCUTELLARIA BARBATA HERBA -- 黄芩，神经镇静剂，恐惧，痉挛，混乱（大脑）。 \ ]</t>
  </si>
  <si>
    <t>SCUTELLARIA LATERIFLORA -- 黄芩，神经刺激物，恐惧，痉挛，混乱（大脑）。 \ ]</t>
  </si>
  <si>
    <t>SANGUISORBAE RADI -- Burnet-bloodwort root，清热，促进康复，烧伤，湿疹（皮肤），止吐药（减轻呕吐）。 \ ]</t>
  </si>
  <si>
    <t>SALVIA OFFICINALIS -- 鼠尾草，控制发汗，有利于改善皮肤虚弱循环LP。 \</t>
  </si>
  <si>
    <t>SALVIAE MILTORRHIZA -- 鼠尾草，人格障碍或是posession。 \</t>
  </si>
  <si>
    <t>SOLANUM DULCAMARA -- 茄属，用于治疗会导致颠狂的麦角中毒（真菌），破伤风性（肌肉僵硬）痉挛。 \ ^ ]</t>
  </si>
  <si>
    <t>SAPONARIA OFFICINALIS -- 皂根，治疗感冒，流感，喉咙痛。 \ # ]</t>
  </si>
  <si>
    <t>SARGASSUM -- 海草，甲状腺肿（甲状腺）疾病，对窒息的恐惧，优质食物。 \ ]</t>
  </si>
  <si>
    <t>SCROPHULARIA NODOSA --  睪丸，乳房，或是淋巴肿胀，可能存在的肺结核（TB）瘴毒。 \ @ ]</t>
  </si>
  <si>
    <t>SALVIA LYRATA --  鼠尾草，肺结核（TB）瘴毒，促进循环，滋养皮肤，优质食物。 \ @ ]</t>
  </si>
  <si>
    <t>SAW, PALMETTO -- 用于治疗易怒和泌尿生殖器的（肾脏的）疾病（肾，膀胱，尿道），增加营养，优质食物。 \ ]</t>
  </si>
  <si>
    <t>SENECIO -- 千里光，舄药驱虫剂，虐待情结的情感释放。 \ * ]</t>
  </si>
  <si>
    <t>SIBERIAN GINSENG -- 能量和氧化草本，与对刺激物的需求有情感联系。 \</t>
  </si>
  <si>
    <t>菠菜--提示缺铁和钙过量，渴望帮助他人，优质食物。对O型和B型血有益。</t>
  </si>
  <si>
    <t>SMILAX ORNATA -- 喉咙药，感情的表现受情绪阻碍。 \</t>
  </si>
  <si>
    <t>SOLIDAGO CANADENSIS -- 泌尿（肾脏的）疾病（肾，膀胱，尿道），花粉热，背痛。 \ $ ]</t>
  </si>
  <si>
    <t>SCHIZONEPETAE HERBA -- 用于消除内心隐藏的恐惧和情感障碍。 \</t>
  </si>
  <si>
    <t>SOPHORAE FLOS -- 用于治疗循环疾病，需要更深入地分析情感。 \ ]</t>
  </si>
  <si>
    <t>SPIRULINA -- 海洋植物，营养丰富，有夸大妄想的倾向。 \</t>
  </si>
  <si>
    <t>SOLIDAGO ODORA -- 泌尿（肾脏的）疾病（肾，膀胱，尿道），花粉热，背痛。 \ $ ]</t>
  </si>
  <si>
    <t>STELLARIA MEDIA -- 繁缕，治疗食欲不佳，瘀滞，充血，呆滞。 \</t>
  </si>
  <si>
    <t>SPIGELIA MARILANDICA -- 石竹根，用于治疗心包炎，心脏病，眼睛，神经系统。 \</t>
  </si>
  <si>
    <t>SODIUM ALGINATE -- 防辐射，提示辐射照射。 \</t>
  </si>
  <si>
    <t>STAPHISAGRIA -- 用于治疗神经易激性，治疗愤怒导致的不适，性行为产生的罪恶感过度。 \ ]</t>
  </si>
  <si>
    <t>STACHYS OFFICINALIS -- 驱肠虫剂，补药，神经镇定剂，除痰剂。 \ $ * ]</t>
  </si>
  <si>
    <t>SOLANUM -- 风湿病，流行性感冒，颠狂，麦角中毒，delerium，晕眩，恶梦，优质食物。 \ @ * ^  ]</t>
  </si>
  <si>
    <t>ZIRCONIUM -- 生活中的膺品导致的情感问题。 \</t>
  </si>
  <si>
    <t>SUMAC -- 泌尿（肾脏的）疾病（肾，膀胱，尿道），膀胱炎，年老失禁，糖尿病（胰腺）。 \</t>
  </si>
  <si>
    <t>SALIX ALBA -- 白柳，用于疼痛，情绪悲伤。 \</t>
  </si>
  <si>
    <t>甜莴苣-- 富含纤维以及是钠的优质补给品，用于消除沮丧，优质食物。</t>
  </si>
  <si>
    <t>STEMONAE RADIX -- 减轻咳嗽（肺），杀虫药，对人生的思考过多。 \ * ]</t>
  </si>
  <si>
    <t>SYMPHYTUM OFFICINALIS -- 骨药，溃疡药，有助于伤口愈合。 \</t>
  </si>
  <si>
    <t>SUMBULUS MOSCHATUS -- 用于癔病和神经症状，麻痹，动脉硬化。 \</t>
  </si>
  <si>
    <t>SYZYGIUM JAMBOLANUM -- 稳定血糖，糖尿病处方（胰腺），降低尿糖，弱效。 \</t>
  </si>
  <si>
    <t>SPONGIA TOSTA -- 呼吸道阻塞，咳嗽（肺），腺肿胀，肺结核（TB）瘴毒。 \ @ ]</t>
  </si>
  <si>
    <t>SOLANUM TUBEROSUM -- 风湿病，躁狂，眩晕，噩梦，流行性感冒。 \ @ # ]</t>
  </si>
  <si>
    <t>TANACETUM VULGARE -- 艾菊，紧张疲惫，感觉生不如死，沉重呆滞困惑。 \ ]</t>
  </si>
  <si>
    <t>TANG-KUEI -- 东方草本，泌尿（肾脏的）疾病（肾，膀胱，尿道），便秘（肠道，结肠，肠）。 \ ]</t>
  </si>
  <si>
    <t>EMOTIONS -- 情绪产生过度焦虑，情感缺乏导致迟钝。 \</t>
  </si>
  <si>
    <t>TREE ALLERGENS -- 显示出可能的过敏反应或是毒性敏感度。 \</t>
  </si>
  <si>
    <t>TARAXACUM OFFICINALE -- 蒲公英，用于膀胱癌，解毒，胃痛。 \</t>
  </si>
  <si>
    <t>TRAGOPOGONTRAGOPOGON      婆罗门参 -- 凝血，疼痛，多点接受、少点担忧。 \ ]</t>
  </si>
  <si>
    <t>TEUCRIUM MARUM VERUM -- 猫百里香，神经镇静剂的active powers，头脑混乱。 \ $ ]</t>
  </si>
  <si>
    <t>TORREYAE SEMEN (GRANDIS) -- 可以杀死所有寄生虫的东方草本。 \ * ]</t>
  </si>
  <si>
    <t>CHOLESTEROL -- Cholesterolinum，显示高胆固醇的可能性。 \</t>
  </si>
  <si>
    <t>TURNERA DIFFUSA -- 达米阿那，治疗性无能和神经衰弱症的药物。 \ ]</t>
  </si>
  <si>
    <t>TRIFOLIUM PRATENSE -- 红三叶草生产唾液淀粉酶（唾液中的淀粉酶），治疗腮腺炎（腮腺被细菌感染），落颈疲劳。 \ # ]</t>
  </si>
  <si>
    <t>TRITICUM -- 泌尿（肾脏的）疾病药物（肾，膀胱，尿道），膀胱过敏，膀胱炎，须疮瘴毒。 \ ]</t>
  </si>
  <si>
    <t>TRICHOSANTHES (SEED) -- 强效除痰剂，情感上无法释放过去的冲突。 \ ]</t>
  </si>
  <si>
    <t>THYMUS VULGARIS -- 儿童和老年人的呼吸道感染（肺）。 \ ]</t>
  </si>
  <si>
    <t>THUJA OCCIDENTALIS -- 作用于皮肤，血液，大脑，肾，消化力，静脉血过多。 \</t>
  </si>
  <si>
    <t>TRIOSTEUM PERFOLIATUM -- Fever root，治疗胆病（肝）的药物，痢疾痛，腹痛（肠道，结肠，肠）。 \ ]</t>
  </si>
  <si>
    <t>TRICHOSANTHIS RADIX -- 天花粉，咳嗽（肺），咳带浓痰，导致流产，情感悲伤。 \ ]</t>
  </si>
  <si>
    <t>ULMUS FULVA -- 赤榆皮，手脚麻木，渐痛，刺痛。 \ ]</t>
  </si>
  <si>
    <t>UNDARIA PINNATIFIDA WAKAME -- 海洋蔬菜，用于减轻重量和补充能量。 \</t>
  </si>
  <si>
    <t>URTICA DIOICA荨麻 -- 用于黏膜分泌物，脾，痛风，刺激排泄。 \</t>
  </si>
  <si>
    <t>UVA URSI -- 用于治疗泌尿（肾脏的）疾病（肾，膀胱，尿道），膀胱炎，肾盂炎，发绀（肺），肾结石。 \ ]</t>
  </si>
  <si>
    <t>VACCINUM MACROCARPON -- 越橘，保持肠内（肠道，结肠，肠）清洁，预防再感染。 \ ]</t>
  </si>
  <si>
    <t>VISCUM ALBUM -- 槲寄生，降低血压，扩张血管，有助于治疗癌症。 \</t>
  </si>
  <si>
    <t>VIBURNUM OPULUS -- 蔓越莓，痉挛，泌尿（肾脏的）疾病（肾，膀胱，尿道），预防流产。 \ ]</t>
  </si>
  <si>
    <t>VERBASCUM THAPSUS -- 毛蕊花，作用于脑神经5（三叉神经），用于耳朵感染，脸部。 ] \</t>
  </si>
  <si>
    <t>VERMI-FUGE -- 用于清除肠内（肠道，结肠，肠）寄生虫，蠕虫。 \ * ]</t>
  </si>
  <si>
    <t>VANILLA PLANIFOLIA -- 皮肤排泄物像牛奶，毒橡树，刺激大脑和效能力，优质食物。 \ ]</t>
  </si>
  <si>
    <t>VERBENA OFFICINALIS -- 用于皮肤和神经系统，沮丧，瘀伤，精疲力竭。 \ ]</t>
  </si>
  <si>
    <t>VITA MARA -- 一种远古海床植物，含有浓缩矿物质。 \</t>
  </si>
  <si>
    <t>VINCA SPP. 长春花-- 皮肤药物，湿疹，痔疮（肠道，结肠，肠），癌症，白喉（细菌，棒状杆菌，白喉）影响心脏和神经系统。 \ @ ]</t>
  </si>
  <si>
    <t>VIOLA HERBA -- 堇菜，耳朵专用，还可用于蛇咬和蜂蜇，右边，&gt; cool air。 \ ]</t>
  </si>
  <si>
    <t>XANTHOXYLUM AMERICANUM -- 花椒，神经专用，黏膜。 \ $ ]</t>
  </si>
  <si>
    <t>XEROPHYLLUM TENAX -- 用于湿疹（皮肤），毒橡树，早期伤寒症（细菌，沙门氏菌），&gt; cold water，evening. \ @ ]</t>
  </si>
  <si>
    <t>YERBE SANTA -- 印度人用其治疗哮喘，增加氧含量（肺）。\ ]</t>
  </si>
  <si>
    <t>YUCA木薯 -- 美国印第安草本，能够辨识哮喘（肺），皮肤疾病或是寄生虫。 \ * ]</t>
  </si>
  <si>
    <t>YOHIMBE -- 一种在非洲用于性刺激的草本。 \</t>
  </si>
  <si>
    <t>ZINGIBER OFFICIN -- 姜，有助于消化，晨吐，呼吸（肺），肾功能衰竭，优质食物。 \ ]</t>
  </si>
  <si>
    <t>ZEA MAYS -- 用于愤怒或是妄想症等情绪障碍。 \</t>
  </si>
  <si>
    <t>ZIZYPHUS VULGARIS -- 枣，易怒，心脏，营养品，用于治疗发热，镇痛剂。 \ ]</t>
  </si>
  <si>
    <t>VALERIANA OFFICINALI -- 驰缓药，癔病，敏感，情绪化。 \</t>
  </si>
  <si>
    <t>MUCOUS DISSOLVER -- 治疗黏液过多的组合药物。 \</t>
  </si>
  <si>
    <t>PLANTAGO -- 解毒，用于耳痛，牙痛，泌尿（肾脏的）疾病（肾，膀胱，尿道），遗尿（尿床），刺痛，沮丧。 \ ]</t>
  </si>
  <si>
    <t>DL-ALANINE -- 用于肾功能和蛋白质新陈代谢的氨基酸。</t>
  </si>
  <si>
    <t>L-ASPARTIC ACID -- 一种非必需的氨基酸，胰腺作用的副产物，提示胰腺疾病。 ]</t>
  </si>
  <si>
    <t>APIS MELLIFICA -- 减轻组织浮肿（水肿），刺痛，红色，压抑。 \ ]</t>
  </si>
  <si>
    <t>FLEX-ABILITY (SHUJIN, CHIH) -- 增强柔韧性的草本。 \</t>
  </si>
  <si>
    <t>APIOL (4X) -- 用于脱敏的苯酚化合物。</t>
  </si>
  <si>
    <t>ACETALDEHYDE (4X) -- 醋酸生产中产生的苯酚，可用于体重减轻或肠（肠道，结肠）排毒。 ]</t>
  </si>
  <si>
    <t>L-ARGININE -- 用于皮肤和结缔组织的氨基酸，疱疹恶化。 # ]</t>
  </si>
  <si>
    <t>BUTYRICUM ACIDUM -- 对食品加入剂敏感，与对友谊的虚假感觉有情感联系。</t>
  </si>
  <si>
    <t>ARGININE, ORNITHINE, LYSINE -- 氨基酸组合物，用于减肥，但会使垂体病情恶化。</t>
  </si>
  <si>
    <t>BIOTIN, VITAMIN H -- 能量维生素，提示缺乏或是毒性，缺乏安全感的情绪药物。</t>
  </si>
  <si>
    <t>BENZOTHIAZOLE -- 芳香族刺激物，它更强的药效有利于改善与窦有关的过敏性反应。</t>
  </si>
  <si>
    <t>BROMELAIN 菠萝蛋白酶-- 能消除关节和肠（肠道，结肠）的炎症。 ]</t>
  </si>
  <si>
    <t>BUTYLATED HYDROXYTOLUENE (BHT) -- 用作食物中的防腐剂，可能会引起过敏。</t>
  </si>
  <si>
    <t>BORICUM ACIDUM -- 强效地抗真菌，purative，固执和obstinancy的情感联系。 ^ ]</t>
  </si>
  <si>
    <t>CALCIUM ASCORBATE -- 人工合成的维生素C。</t>
  </si>
  <si>
    <t>CAFFEIC ACID (4X) -- 苯酚，适用于紧张忧虑时马上脸红的人。</t>
  </si>
  <si>
    <t>CONIFERYL ALCOHOL (4X) -- 木醇，对眼睛和神经有毒。 $ ]</t>
  </si>
  <si>
    <t>CAPROIC ACID -- 抗真菌，苯酚，脂肪酸，用于制造香精。 ^ ]</t>
  </si>
  <si>
    <t>L-CARNITINE (VITAMIN B20) -- 用于心脏和所有肌肉新陈代谢的能量维生素。</t>
  </si>
  <si>
    <t>CHOLINE -- 苯酚，自主神经系统的（副交感神经系统）的营养品，帕金森病，记忆力（大脑）。 ]</t>
  </si>
  <si>
    <t>CINNAMIC ACID -- 从生活中不断的苦痛中辨识牙痛或是情绪敏感。</t>
  </si>
  <si>
    <t>L-CYSTEINE -- 氨基酸提示肾功能障碍或是学习困难。</t>
  </si>
  <si>
    <t>CYTOSINE -- DNA复制的所需的氨基酸，提示bad cross cultural link in past ancestors。</t>
  </si>
  <si>
    <t>COFFEE -- 可以提示失眠，忧虑，易怒，神经过敏。</t>
  </si>
  <si>
    <t>COENZYME Q10 -- 辅酶Q。会让人上瘾的能量营养品。 ]</t>
  </si>
  <si>
    <t>CREATINE -- 肌氨酸。肌肉能量循环的一部分，在病人的尿液中含量过剩，泌尿（肾脏的）疾病（肾，膀胱，尿道）。 ]</t>
  </si>
  <si>
    <t>COUMADIN -- 适用于循环问题的苯酚，哮喘（肺），疲乏，关节炎。 @ ]</t>
  </si>
  <si>
    <t>NN DIMETHYLGLYCINE --提示 疲乏和沮丧。</t>
  </si>
  <si>
    <t>D-XYLOSE -- 用于测试消化吸收，提示碳水化合物的吸收问题。</t>
  </si>
  <si>
    <t>DAY LILLY (N. 108, CONVALLARIA MAJALIS) -- 用于刺激血液流入头部（大脑）。 \ ]</t>
  </si>
  <si>
    <t>L-DOPA -- 激素用于精神（大脑）和肌肉稳定性。 ]</t>
  </si>
  <si>
    <t>DECANOIC ACID -- 苯酚用于治疗酒精中毒和敏感性。</t>
  </si>
  <si>
    <t>FOLIC ACID -- 常见的神经所需营养不足，怀孕时不足。 $ ]</t>
  </si>
  <si>
    <t>FORMICUM ACIDUM -- 疗毒药，用于关节炎，痛风，风湿。 @ ]</t>
  </si>
  <si>
    <t>GLYCINE -- 动物蛋白中的氨基酸，提示糖肌肉障碍。</t>
  </si>
  <si>
    <t>GALLIC ACID 4X -- 发酵产生的针状晶体混合物可以id未确诊的疼痛。</t>
  </si>
  <si>
    <t>GABA -- 大脑神经传递素镇定和控制大脑中的electrical fires。</t>
  </si>
  <si>
    <t>L-GLUTAMIC ACID -- 提供大脑二次能源，会产生刺激反应，苯酚。</t>
  </si>
  <si>
    <t>HYDROCHLORIC ACID -- 盐酸。胃或是血液问题，口和肛门（肠道，结肠，肠）受疾病侵袭，脓毒性的。 ]</t>
  </si>
  <si>
    <t>INOSITOL (VITAMIN B11) -- 肌糖。利肝的维生素，其碳元素上有均等且位置相对称的质子，滋补品。</t>
  </si>
  <si>
    <t>IODIUM -- 碘用于快速新陈代谢，体重减轻，饥饿，口渴，肺结核（TB）瘴毒，矿物质。 ]</t>
  </si>
  <si>
    <t>INDOLE --吲哚。异常肠道（结肠，肠）菌丛的附带产物，能改善失调，苯酚。 ]</t>
  </si>
  <si>
    <t>ISOTONIC PLASMA -- 碱性海水化合物含有各种矿物质，矿物质。 ]</t>
  </si>
  <si>
    <t>L-LEUCINE -- 一种必需的一元羧氨基酸，大部分来自牛奶，提示奶制品敏感。</t>
  </si>
  <si>
    <t>L-KETOGLUTARIC ACID -- 辨识出肾脏毒性，泌尿（肾脏的）疾病（肾，膀胱，尿道）。 ]</t>
  </si>
  <si>
    <t>LIQUID CALCIUM -液体钙- 可以id胃部问题或是矿物失调，矿物质。</t>
  </si>
  <si>
    <t>LACTICUM ACIDUM -- 苯酚用于肌肉疲劳和疼痛。</t>
  </si>
  <si>
    <t>MALIC ACID -苹果酸- 存在于苹果种子中，用于溶解胆石（胆囊，肝），苯酚。 ]</t>
  </si>
  <si>
    <t>MALVIN -- 苯酚存在于许多食物中，用于治疗神经系统疾病，哮喘（肺），关节炎。 $ @ ]</t>
  </si>
  <si>
    <t>MENADIONE --提示 维生素K缺乏，与缺少自我宽恕之心有情感联系。 ]</t>
  </si>
  <si>
    <t>L-METHIONINE -- 氧化和肝功能必需的氨基酸。</t>
  </si>
  <si>
    <t>NICOTINIC ACID -- 用于循环和神经的维生素。 $ ]</t>
  </si>
  <si>
    <t>NIACIN -- 循环维生素也用于神经，可以id细动脉堵塞。 $ ]</t>
  </si>
  <si>
    <t>NIACINAMIDE -- 维生素用于循环能量，新陈代谢。</t>
  </si>
  <si>
    <t>L-LYSINE -- 氨基酸，抗疱疹病毒，利神经。 # ]</t>
  </si>
  <si>
    <t>L-ORNITHINE -- 存在于鸟类尿液中的罕有氨基酸，提示情感联系问题。</t>
  </si>
  <si>
    <t>OCTOPAMINE -- 用于体重减轻和肾上腺功能减退的肾上腺刺激物。</t>
  </si>
  <si>
    <t>OCTACOSANOL -- 辨识脂肪酸缺乏，某些蜡的组成成分，情绪停滞。 ]</t>
  </si>
  <si>
    <t>OXALIC ACID -- 可能有肾结石泌尿（肾脏的）疾病（肾，膀胱，尿道），或是是痛风，与抑制性疼痛有情感联系。 ]</t>
  </si>
  <si>
    <t>OCTANOIC ACID -- 用于合成药物，提示药原性或是医原性疾病。</t>
  </si>
  <si>
    <t>DL2-PHENYLGLYCINE -- 用于染料制造，提示化学不平衡。</t>
  </si>
  <si>
    <t>L-PHENYLALANINE -- 用于控制疼痛的氨基酸。</t>
  </si>
  <si>
    <t>PANCREATIN -- 能够id出酶不足或是胰腺疾病。</t>
  </si>
  <si>
    <t>PAPAIN -- 木瓜中含量高，抗炎，能够id出可能没有症状的炎症。</t>
  </si>
  <si>
    <t>PHYTIC ACID -- 存在于谷物种子的酸，阻止钙质吸收但吸收金属毒素。</t>
  </si>
  <si>
    <t>PROGESTERONE -- 雌激素与经前综合症（PMS）有联系。 ]</t>
  </si>
  <si>
    <t>PHENETHYLAMINE HCL -- 合成的轻舄剂（肠道，结肠，肠），与约束情绪有情感联系。 ]</t>
  </si>
  <si>
    <t>PIPERINE -- 苯酚用于关节炎，消化问题和过敏反应。 @ ]</t>
  </si>
  <si>
    <t>PYRROLE -- 苯酚影响卟啉对精神分裂症，酗酒者，神经病患者的功用。 ]</t>
  </si>
  <si>
    <t>PITC -- 苯酚用于消化过敏或消化不良。</t>
  </si>
  <si>
    <t>PHENYLISOTHIOCYANATE -- 苯酚提示癌症或是免疫系统极度虚弱。</t>
  </si>
  <si>
    <t>PHENETHYL- 2 METHYLBUTYRATE -- 用于合成化学药品产业，提示化学药品的毒性。</t>
  </si>
  <si>
    <t>PYRIDINE --pyridine  n.吡啶(治喘病用)
提示蛋白质新陈代谢问题，痛风或是肾功能不良，泌尿（肾脏的）疾病（肾，膀胱，尿道）。 ]</t>
  </si>
  <si>
    <t>PHOSPHATYDYL CHOLINE -- 蛋黄素，适用于记忆力（大脑）和自主神经系统的（副交感神经系统）障碍。 ]</t>
  </si>
  <si>
    <t>PHLORIDZIN -- 苯酚配糖来自梨，苹果，李的根部，提示化学元素不平衡。</t>
  </si>
  <si>
    <t>QUERCETIN -- 槲皮(黄)素，刺激ATP phase，用于慢性疲劳。</t>
  </si>
  <si>
    <t>RUTIN -- 紫槲皮甙,芦丁,芸香甙,维生素P，富含维生素C，用于刺激免疫系统。</t>
  </si>
  <si>
    <t>SUCCINIC ACID -- 琥珀酸,丁二酸,用于化学制品和香水，提示化学药品过敏反应。</t>
  </si>
  <si>
    <t>SALSOLINOL -- 猪毛菜酚, 用于抗高血压药物，提示化学不平衡。</t>
  </si>
  <si>
    <t>STEARIC ACID -- 硬脂酸, 辨识无精打采，疲乏，体质虚弱，用于洗涤用品，苯酚。 ]</t>
  </si>
  <si>
    <t>L-SERINE -- 许多肾脏相关化合物的氨基酸前体。</t>
  </si>
  <si>
    <t>TRYPTOPHAN -- 色氨酸, 许多大脑稳定激素的氨基酸前体。</t>
  </si>
  <si>
    <t>TYRAMINE --酥胺,酪胺,3-对羟苯基乙胺，用于治疗偏头痛，牛奶过敏，酪氨酸功能障碍。</t>
  </si>
  <si>
    <t>TYROSINE --酪氨酸, 氨基酸用于能量和刺激甲状腺。</t>
  </si>
  <si>
    <t>L-THREONINE -- L-苏氨酸, 成长必需的氨基酸，与情感成长缺乏有情感联系。</t>
  </si>
  <si>
    <t>TRYPSIN --胰蛋白酶, 提示 酵素异常引起的胰腺疾病。</t>
  </si>
  <si>
    <t>TAURINE -- 牛磺酸, 用于提供能量的氨基酸，情感固执，任性行为。 ]</t>
  </si>
  <si>
    <t>L-VALINE -- 缬氨酸, 镰刀状红细胞贫血症中的氨基酸缺乏，影响红细胞的完整性。</t>
  </si>
  <si>
    <t>URIC ACID -- 尿酸, 用于治疗痛风的苯酚，关节疼痛和肾功能衰竭，泌尿（肾脏的）疾病（肾，膀胱，尿道）。 ]</t>
  </si>
  <si>
    <t>XANTHINE -- 黄嘌呤, 血液和尿液中存在的化合物，提示牛奶毒性或是肝不耐受。</t>
  </si>
  <si>
    <t>POAST POST INSECTICIDE -- 杀虫剂, 指明毒物暴露或是对毒物敏感度。</t>
  </si>
  <si>
    <t>ROUND UP INSECTICIDE OR HERBICIDE -- 杀虫剂,农药, 除莠剂,除草剂, 神经，肾上腺有剧毒，抑制所有激素生成。 $ ]</t>
  </si>
  <si>
    <t>NEUTRA FUEL CONTITIONER --燃料, 提示环境毒性。</t>
  </si>
  <si>
    <t>LASSO INSECTICIDE -- 杀虫剂毒性，毒物暴露或毒物敏感度。</t>
  </si>
  <si>
    <t>CONQUEST EXTRAZINE --  杀虫剂，指明毒物暴露或是对毒物敏感度。</t>
  </si>
  <si>
    <t>MOLYBDENUM METALLICUM -- 用于机油制造，能够id毒性或def.，使甲状腺机能减退，矿物质。</t>
  </si>
  <si>
    <t>汽油--提示环境毒性，与现代社会冲突有情感联系。</t>
  </si>
  <si>
    <t>WE SOIL-WETTING AGENT -- 敏感性或毒性暴露。</t>
  </si>
  <si>
    <t>BUCTREL -- 工业和农业的毒素，提示工业毒性。</t>
  </si>
  <si>
    <t>ATTREX ATRAZINE -- 工业毒素，对其敏感性或毒性暴露。生物战争。</t>
  </si>
  <si>
    <t>SYPHILIS FORMULA -- 梅毒药方, 用于刺激对梅毒的免疫性。生物战争 ]</t>
  </si>
  <si>
    <t>CELLULITE脂肪团。通常由于肠道（结肠，肠）毒性增加或是重吸收产生的毒性脂肪细胞的堆积。 ]</t>
  </si>
  <si>
    <t>SODIUM CHLORIDE (NAT MUR) -- 氯化钠,食盐, 作用于血液，黏膜，消化力，肝和脾，治疗恶疾（消耗性疾病）和疟疾（颤抖）。 ]</t>
  </si>
  <si>
    <t>NAD -- 去甲肾上腺素, 能量和代谢程序中的一部分，提示维生素B缺乏或慢性疲劳。 ]</t>
  </si>
  <si>
    <t>SODIUM NITRATE --硝酸钠, 提示肾功能障碍，泌尿（肾脏的）疾病（肾，膀胱，尿道），和硝酸盐过剩，矿物质。 ]</t>
  </si>
  <si>
    <t>SODIUM SULFATE --硫酸钠,芒硝, 提示肝功能障碍和血液毒性，沮丧，音乐使之悲伤流泪 &gt; morning. ]</t>
  </si>
  <si>
    <t>NATRUM BORACICUM -- 方硼酸钠, 虚弱疲劳，解毒剂，治疗热衰竭。</t>
  </si>
  <si>
    <t>NAPHTOL -- 萘酚, 使肾，肝虚弱的毒素，情感静止，既恐惧又愤怒，虚弱。 ]</t>
  </si>
  <si>
    <t>天然气-- 对天然气或环境污染的副产物过敏。</t>
  </si>
  <si>
    <t>NATURAL SUGARS -- 指明对天然糖而不是加工糖的需要。</t>
  </si>
  <si>
    <t>SODIUM BICARBONATE --碳酸氢钠, 提示胰腺中Ph异常或是重碳酸盐缺乏，矿物质。</t>
  </si>
  <si>
    <t>NEUROTENSIN -- 神经降压素, 控制血压和肌张力，指明压力。</t>
  </si>
  <si>
    <t>NATRUM BISULPHITESbisulphites     【机】 亚硫酸氢盐
 食物加入剂敏感，会导致哮喘（肺）或是神经痛。 ]</t>
  </si>
  <si>
    <t>NATRUM CHOLINE --提示自主神经系统（副交感神经系统）障碍，矿物质。 ]</t>
  </si>
  <si>
    <t>MYELOPEROXIDASE (MPO) -- 在脾脏中产生，用于防御真菌，破坏H2O2。 ^ ]</t>
  </si>
  <si>
    <t>MOTHER OF PEARL -- 与母性本能和父性本能有情感问题。</t>
  </si>
  <si>
    <t>MONOSODIUM GLUTAMATE --  对食物加入剂敏感，会损坏神经，导致疼痛。</t>
  </si>
  <si>
    <t>MELATONIN -- 松果体产生的褪黑激素，radian reg，苯酚。</t>
  </si>
  <si>
    <t>MANGANESE -- 锰, 神经、认识、言语和结缔组织所需的金属元素，提示缺乏或过剩，矿物质。 ]</t>
  </si>
  <si>
    <t>麦芽--过敏，与安全感缺乏有情感联系，麦芽汁比较有效。</t>
  </si>
  <si>
    <t>MAGNESIUM PHOSPHATE -- 与痉挛减少、肌肉张力和神经应激性有关，矿物质。 ]</t>
  </si>
  <si>
    <t>MAGNESIUM SUPHURICUM -- 肝药，提示钠过剩和动脉阻塞，矿物质。</t>
  </si>
  <si>
    <t>MAGNESIUM CHLORIDE -- 氯化镁。用于吸收湿气，有轻舄剂（肠道，结肠，肠）效用和脱水（用于促泻（肠道，结肠，肠）和脱水），矿物质。 ]</t>
  </si>
  <si>
    <t>MAGNESIUM METALLICUM --提示神经和认识疾病，矿物质。</t>
  </si>
  <si>
    <t>MAGNESIUM ASPARTATE -- 提示食物加入剂敏感性，矿物质。</t>
  </si>
  <si>
    <t>THYMINE RIBOSIDE --提示维生素B缺乏或是碳水化合物调节疾病（regulation disease）。。</t>
  </si>
  <si>
    <t>THYMOPOIETIN --胸腺生成素[免疫调节剂], 提示血液系统免疫性问题。</t>
  </si>
  <si>
    <t>TARTRAZINE -- 柠檬黄, 食物加入剂造成高度敏感性，苯酚。</t>
  </si>
  <si>
    <t>TKR -- 杀虫剂和工业使用的工业毒素。</t>
  </si>
  <si>
    <t>YCMB -- 农业和工业使用的工业毒素。</t>
  </si>
  <si>
    <t>TKP -- 工业毒素，提示肝功能障碍，好谈论自己的情感，过于健谈的。</t>
  </si>
  <si>
    <t>GE -- 金属和乙烯基产业中的工业毒素。</t>
  </si>
  <si>
    <t>SODIUM BICARB --提示丙胺酸失调和/或胰腺疾病，矿物质。</t>
  </si>
  <si>
    <t>DISODIUM PHOSPHATE 磷酸氢二钠--提示胃和体重增加异常，矿物质。</t>
  </si>
  <si>
    <t>URANIUM -- 辐射暴露和情感停滞，矿物质。生物战争</t>
  </si>
  <si>
    <t>ACETAMINOPHEN -- 对乙酰氨基酚,阿斯匹林类，合成化学药品。</t>
  </si>
  <si>
    <t>ALBUMEN --白蛋白, 提示蛋白质缺乏或过剩，与缺乏有关联的缺乏，与过剩有关联的易怒。</t>
  </si>
  <si>
    <t>SALICYLIC ACID -- 柳酸, 阿斯匹林，阿斯匹林毒性，提示皮肤毒性。</t>
  </si>
  <si>
    <t>PROTEASE -- 蛋白酶, 蛋白质，所有酶（enzymes all），提示胰腺或是系统酶缺乏或发炎。</t>
  </si>
  <si>
    <t>PHOSPATASE -- 磷酸酶, 用于磷酸催化作用的酶，可以id肾石。</t>
  </si>
  <si>
    <t>PSEUDOMONAS -- 假单胞菌(属),假单胞菌属, 侵袭眼睛和肾上腺的细菌。 @ ]</t>
  </si>
  <si>
    <t>PYRUVATE KINASE --丙酮酸激酶, 提示维生素B缺乏，用于能量管理，苯酚。</t>
  </si>
  <si>
    <t>PALMITIC ACID -- 棕榈油，存于棕榈树的浓油，提示油脂问题。</t>
  </si>
  <si>
    <t>PYROGALLOL -- 焦棓酚,连苯三酚, 促成methylglobinuria, 溶血，肾（膀胱，尿道）或是肝功能紊乱。 ]</t>
  </si>
  <si>
    <t>PHOSPHORUS -- 磷。脂肪变性，骨病，害怕费心思，痢疾（肠道，结肠，肠），胸口沉重，矿物质。 ]</t>
  </si>
  <si>
    <t>PYRIDOXAL  -- 维生素b6, 显示维生素B6缺乏或过剩，缺乏时无梦，过度时会做生动的恶梦。 ]</t>
  </si>
  <si>
    <t>PYRIDOXAMINE -- 显示缺乏维生素B6，与缺乏dream work有情感联系。.</t>
  </si>
  <si>
    <t>POTASSIUM CARBONATE --碳酸钾, 提示缺钾和胰腺疾病。 ]</t>
  </si>
  <si>
    <t>PLACENTA -- 胎盘, 显示可能存在的激素过剩导致激素失调。</t>
  </si>
  <si>
    <t>PHYTASE -- 植酸酶,肌醇六磷酸酶, 将感光酸水解成为纤维醇和磷酸的谷类酶。</t>
  </si>
  <si>
    <t>ONCOVIN SOLUTION -- 硫酸长春醛碱，实验室分析时使用。</t>
  </si>
  <si>
    <t>橄榄油--某些情况下用来减少胆固醇。各种血型适宜服用。</t>
  </si>
  <si>
    <t>OROTIC ACID -- 维生素B13,乳清酸（脂肪酸，6-羧基尿嘧啶）嘧啶核苷酸的前体。</t>
  </si>
  <si>
    <t>NITRICUM ACIDUM -- 肾（膀胱，尿道）刺痛，也是治疗皮肤刺痛的药物。 ]</t>
  </si>
  <si>
    <t>NADP -- 和能量有关联，提示疲乏，和动机有关的情感问题。</t>
  </si>
  <si>
    <t>NONANCIC ACID -- 庚酸乙酯，壬酸，工业毒素。</t>
  </si>
  <si>
    <t>METHIONINE 蛋氨酸-- 用于解肝毒和所有氧化作用的氨基酸，苯酚。</t>
  </si>
  <si>
    <t>NEURAMINIDASE -- 流行性感冒粒子（influenza particles）上的酶，增强形式可以预防流行性感冒，提示流感耐受性。 # ]</t>
  </si>
  <si>
    <t>NICKEL METALICUM -- 辨识骨骼或是结缔组织问题，矿物质。</t>
  </si>
  <si>
    <t>NARINGENIN -- 糖的利用提示柑桔属过敏，与缺少关爱之间有情感联系。</t>
  </si>
  <si>
    <t>MYRISTIC ACID -- 肉豆蔻酸,十四酸, 免疫调节所需要的脂肪酸，苯酚。</t>
  </si>
  <si>
    <t>MYOSIN --肌球蛋白, 提示疲弱肌肉或其它肌肉疾病，可能存在肌肉紧张。</t>
  </si>
  <si>
    <t>MONOAMINE OXIDASE -- 抑制沮丧所需的酶，用30x治疗沮丧。</t>
  </si>
  <si>
    <t>MANGANESE -- 神经和激素系统所需，引发舌头问题，矿物质。</t>
  </si>
  <si>
    <t>MAGNESIUM METALLICAM -- 矿物质，与肾结石相关的缺乏，肾上腺功能减退过度。 ]</t>
  </si>
  <si>
    <t>MONOAMMONIUM TARTRATE -- 食物加入剂敏感，用于烘焙粉。</t>
  </si>
  <si>
    <t>METHYLGUANIDINE -- 甲基胍, 用于DNA复制，和过去行为形式（瘴毒）有情感联系。 ]</t>
  </si>
  <si>
    <t>MELANIN -- 黑(色)素, 皮色素，可以id黑素瘤或是松果腺（大脑）疾病。 ]</t>
  </si>
  <si>
    <t>MIMOSA TENUIFLORA -- 含羞草，风湿药，膝盖僵硬，踝肿胀，腿颤抖。 @ ]</t>
  </si>
  <si>
    <t>MANNOSE -- 己醛醣，某些植物中的聚糖，影响肾（膀胱，尿道）。 ]</t>
  </si>
  <si>
    <t>MANNAN -- 甘露聚糖，与怀疑有关的情感问题，优质食物。</t>
  </si>
  <si>
    <t>MALTOSE -- 麦芽二糖被麦芽糖酶分解为葡萄糖，提示糖疾病。</t>
  </si>
  <si>
    <t>MAGNESIUM PHOSPHORICA -- 组织盐类用于治疗抽筋，抽搐，神经紧张的病人，tired lanquid疲劳。</t>
  </si>
  <si>
    <t>MUCIN --粘蛋白, 提示黏液过多或是缺碘，与不安全感有情感联系。</t>
  </si>
  <si>
    <t>LIPOIC ACID -- 神经和组织中的脂肪酸，脱羧酶，提示神经问题和肾上腺。</t>
  </si>
  <si>
    <t>LITHIUM -- 锂, 若面临情感障碍时，很可能会感到不满。</t>
  </si>
  <si>
    <t>LINOLEIC ACID -- 亚麻仁油酸,亚麻子油中的必需脂肪酸，如缺乏，在感觉冷时会颤抖。 ]</t>
  </si>
  <si>
    <t>LITHIUM CARBONICUM -- 情绪火药箱，不要点燃导火线。</t>
  </si>
  <si>
    <t>LACTOSE -- 乳糖，经常出现在乳糖不耐受中。</t>
  </si>
  <si>
    <t>LINALOOL -- 芳樟醇,沉香醇,一种用于调味品和油中的萜烃，能够id食物加入剂的敏感性。</t>
  </si>
  <si>
    <t>KIDNEY DETOX --提示肾（膀胱，尿道）中毒，与恐惧有情感联系。 ]</t>
  </si>
  <si>
    <t>KAEMPFEROL -- 山奈酚, 类黄酮用作抑制植物生长的酵素辅助因子，除草剂。</t>
  </si>
  <si>
    <t>INOSINE -- 肌苷酸, 肌肉产物中的化合物，提示肌肉疾病。</t>
  </si>
  <si>
    <t>ISOLEUCINE -- 异亮氨酸,必需的氨基酸，提示蛋白质疾病。</t>
  </si>
  <si>
    <t>INVERTASE --蔗糖酶, 提示糖分失调（胰腺），与生活中的过度甜蜜有情感联系。 ]</t>
  </si>
  <si>
    <t>HYDROXYSTEROID DEHYDROGENASE -- 羟化类固醇脱氢酶, 用于控制类固醇过剩的酵素(酶)。</t>
  </si>
  <si>
    <t>MANOELIC ACID --提示糖分失调（胰腺），与失控的欲望有情感联系，苯酚。 ]</t>
  </si>
  <si>
    <t>HEPTADECANOIC ACID -- 脂肪酸饱和，十七酸，提示人造黄油毒性。</t>
  </si>
  <si>
    <t>HYALURONIDASE -- 玻璃酸酶,结缔组织中的多糖，细胞中的扩散因子，与过敏反应有关。</t>
  </si>
  <si>
    <t>HEPAR MAGNESIUM -- 对许多东西敏感并出现痉挛。</t>
  </si>
  <si>
    <t>HEADACHE FORMULA 有助于缓解头痛。</t>
  </si>
  <si>
    <t>HISTIDINE -- 组氨酸, 氨基酸，提示过敏或是炎症，能够id类固醇滥用。</t>
  </si>
  <si>
    <t>GELATIN -- 明胶,动物胶,辨识虚弱的蛋白质代谢，明胶毒性或是过敏反应，情绪抵抗。</t>
  </si>
  <si>
    <t>GLUTAMINE -- 谷氨酰胺, 大脑能量的第二来源，用于消除大脑疲劳。</t>
  </si>
  <si>
    <t>GLUCOSE --葡萄糖, 提示糖分调节（胰腺）失调。 ]</t>
  </si>
  <si>
    <t>GERANIUM --天竺葵, 提示能量问题或是情感依赖。</t>
  </si>
  <si>
    <t>GLUTATHIONE -- 谷光苷肽, 呼吸（肺）相关的，能够id氧转移疾病（氧化物减少程序）或是眼睛障碍，辅酶。 ]</t>
  </si>
  <si>
    <t>GLUCURONIDASE -- 葡糖苷酸酶,与过敏反应相关，糖尿病（胰腺），神经痛。 ]</t>
  </si>
  <si>
    <t>GALACTOSE -- 半乳糖, 一些水果中存在的糖分，酷似维生素C的化学形式，但不能取代维生素C。</t>
  </si>
  <si>
    <t>B-GALACTOSIDASE -- B单奶糖苷酶, 用于半乳糖的酶，提示维生素C疾病。</t>
  </si>
  <si>
    <t>GLUCONIC ACID -- 葡糖酸,葡萄糖酸, 葡萄糖中的晶体酸，用于清除金属元素。</t>
  </si>
  <si>
    <t>GLUTAMIC DEHYDROGENASE -- 谷氨酸脱氢酶, 用于谷氨酰胺套用的酵素，能够指出许多神经疾病。 $ ]</t>
  </si>
  <si>
    <t>FLUORIC ACID -- 氟氢酸, 蚀刻玻璃，工业毒素，会出现在带氟的自来水中。</t>
  </si>
  <si>
    <t>FRUCTOSE -- 果糖, 果糖刺激激素产生，延缓衰老。</t>
  </si>
  <si>
    <t>ERUCIC ACID -- 芥酸,神经和肾上腺功能所需的脂肪酸。 $ ]</t>
  </si>
  <si>
    <t>ENTEROKINASE -- 肠激酶, 十二指肠（肠道，结肠，肠）黏膜中的激素，刺激胰腺更好地消化蛋白质。 ]</t>
  </si>
  <si>
    <t>ELEIDIN -- 角母蛋白, 在表皮皮层嗜酸物质明显，提示皮肤过早老化。</t>
  </si>
  <si>
    <t>ELAVIL -- 阿米替林, 抗抑郁症药, 用于控制情绪的合成药物。</t>
  </si>
  <si>
    <t>ETHOXYQUIN -- 乙氧喹[抗氧化剂], 动物饲料的防腐剂，对宠物的负面影响比对人类要大，削弱肾，肝，头发。 ]</t>
  </si>
  <si>
    <t>ERGOSTEROL -- 麦角甾醇,麦角固醇, 组织中的固醇，阳光照射下会转变成维生素D2。</t>
  </si>
  <si>
    <t>ELASTIN -- 弹性硬蛋白, 皮肤中的蛋白复合物，用于保持弹性，提示皮肤老化。</t>
  </si>
  <si>
    <t>ELASTASE -- 弹性蛋白的酶，由此调节弹性，提示皮肤老化和酶缺乏。 ]</t>
  </si>
  <si>
    <t>ELAIDIC ACID -- 反油酸,反十八碳烯-9-酸, 组织中的脂肪酸，用于大脑中的神经调节，提示新陈代谢，苯酚。</t>
  </si>
  <si>
    <t>BOVINE GLANDULARS --提示腺形成和调节的系统疾病。</t>
  </si>
  <si>
    <t>D-XYLOSE -- D-木糖，非发酵戊糖，人类无法消化，苯酚。</t>
  </si>
  <si>
    <t>DRAMAMINE -- 晕动病药丸，提示神经毒性暴露，没有暴露(no exposure)前庭（耳朵）功能障碍。 ]</t>
  </si>
  <si>
    <t>DEOXYRIBONUCLEIC ACID - DNA --脱氧核糖核酸, 提示遗传上的DNA障碍，或是DNA改变，辐射，化学制品。</t>
  </si>
  <si>
    <t>DOPAMINE B HYDROXYLASE -- 多巴胺,3-羟酪胺, 用于多巴胺调节的酶，提示情绪上失去控制。</t>
  </si>
  <si>
    <t>DL-METHIONINE S-METHYLSULFONIUM-VITAMIN U -- 辅酶Q（辅酶COQ10），提示氧化紊乱，情绪窒息。 ]</t>
  </si>
  <si>
    <t>DIBENCOZIDE-VITAMIN B12 --辅酶B12,钴酰胺, 提示恶性贫血风险。</t>
  </si>
  <si>
    <t>DIATOMITE --提示无法维持一个连贯一致的能量场。</t>
  </si>
  <si>
    <t>颈部的病质药，和所有组织的原生质，颈部或颈椎骨疾病，神经失调。 $ ]</t>
  </si>
  <si>
    <t>CONNECTIVE TISSUE -- 结缔组织, 结缔组织的原生质，提示缺陷。</t>
  </si>
  <si>
    <t>COUGH DROPS -- 止咳糖, 减少咳嗽的合成药物，提示以前或现在的支气管炎（肺），如果是以前的，清除相关影响。 ]</t>
  </si>
  <si>
    <t>CURARE - POISON -- 用于治疗肌肉僵硬（手足抽搐）和麻痹的顺势疗法。 ]</t>
  </si>
  <si>
    <t>COCARBOXYLASE -- 分解食物所需要的酶，提示消化道中的腐败物。</t>
  </si>
  <si>
    <t>COBALT --提示 一些贫血症或是维生素B12缺乏。 ]</t>
  </si>
  <si>
    <t>CHROMIUM PICOLINATE 铬-- 有利于血糖管理（胰腺），肌肉调节。 ]</t>
  </si>
  <si>
    <t>ADDEX (NV) -- 食物中食品加入剂和杀虫剂的解毒药。</t>
  </si>
  <si>
    <t>ALGIN (NV) -- 辐射的解毒药，可以指示出辐射暴露或是辐射防御薄弱。</t>
  </si>
  <si>
    <t>AMALGAM (NV) -- 牙齿汞合金（水银）填充物的解毒药。 ]</t>
  </si>
  <si>
    <t>AMEBEX (NV) -- 变形虫的合成药物，用于治疗硅肺病或是其它肺毒。 * ]</t>
  </si>
  <si>
    <t>ASBESTOX (NV) -- 石棉的解毒药，用于硅肺病或是其它肺毒。</t>
  </si>
  <si>
    <t>BAC (NV) -- 细菌性免疫刺激的合成药物。 @ ]</t>
  </si>
  <si>
    <t>BEAUTOX (NV) -- 合成药物，用于美容院毒素，头发定型剂，除臭剂等等，敏感。</t>
  </si>
  <si>
    <t>CHEMEX (NV) -- 合成化学药品的解毒药。</t>
  </si>
  <si>
    <t>CHLOROX (NV) -- 水中的氯和氟以及氯氟溶剂的解毒药。</t>
  </si>
  <si>
    <t>ENVIROX (NV) -- 环境污染物的解毒药。</t>
  </si>
  <si>
    <t>FNG (NV) -- 真菌免疫刺激的合成配方。 ^ ]</t>
  </si>
  <si>
    <t>INDUSTRIOX (NV) -- 工业污染物的解毒药，用于溶剂。</t>
  </si>
  <si>
    <t>METAB (NV) -- 消除新陈代谢的（新陈代谢）障碍的合成药。 ]</t>
  </si>
  <si>
    <t>METEX (NV) -- 用于重金属毒性药物。</t>
  </si>
  <si>
    <t>OPSIN I (NV) -- 有助于降低对各种食物的过敏反应。 ]</t>
  </si>
  <si>
    <t>OPSIN II (NV) -- 有助于降低对各种吸入性过敏原的过敏反应。 ]</t>
  </si>
  <si>
    <t>VERMEX (NV)哌嗪 -- 肠（肠道，结肠，肠）寄生虫，蠕虫的解毒药。 * ]</t>
  </si>
  <si>
    <t>VIR (NV) -- 病毒感染和预防的合成药物。 # ]</t>
  </si>
  <si>
    <t>ABDOMINAL PAIN (NV) -腹痛- 用于治疗胃疼痛的合成药物。</t>
  </si>
  <si>
    <t>ACNE (NV) -- 用于治疗痤疮的合成药物。 @ ]</t>
  </si>
  <si>
    <t>ALO LIQUID (NV) -- 利于减肥的合成药，与抗肥胖激素脑垂体前叶刺激(anterior pituitary stimulation of anti fat hormones)一起作用。 ]</t>
  </si>
  <si>
    <t>ANGINA (NV) -- 合成药物，用于治疗各种原因引起的胸口疼痛，主要是心脏（心）衰竭。 ]</t>
  </si>
  <si>
    <t>ANTI-DIARRHEA (NV) -- 治疗痢疾（肠道，结肠，肠）的合成药，治疗直肠横襞(Valve of Houston), 矿物质缺乏。 ]</t>
  </si>
  <si>
    <t>ANTI-HIVES (NV) -- 用于治疗皮肤过敏或麻疹的合成药。</t>
  </si>
  <si>
    <t>ANTI-INFLAMMATION (NV) -- 合成药物，用于治疗各种炎症，哮喘（肺），窦炎，关节等。 ]</t>
  </si>
  <si>
    <t>ANTI-ITCH (NV) -- 治疗各种疥疮的合成药，利肝，压迫敏感的神经线，以及氧化。</t>
  </si>
  <si>
    <t>ANTI-SCAR (NV) -- 清除中毒伤痕的合成药物。</t>
  </si>
  <si>
    <t>ANTI-SMOKING I (NV) -- 合成药物，开始戒烟时使用，含有尼古丁，所以服用1个月。 ]</t>
  </si>
  <si>
    <t>ANTI-SMOKING II (NV) -- 合成药物，用于治疗戒烟之后的影响，不含尼古丁，所以该药是安全的。 ]</t>
  </si>
  <si>
    <t>ANTI-STRESS (NV) -- 治疗压力过大的合成药，将压力影响改善15％到20％。</t>
  </si>
  <si>
    <t>ASTHMA (NV) -- 合成药物，用于治疗哮喘（肺），炎症，钙缺乏，情感敏感。 ]</t>
  </si>
  <si>
    <t>BARLEY GREEN (NV) -- 过酸型(over acid types)或能量的合成药, 优质食品。</t>
  </si>
  <si>
    <t>BED WETTING (NV) -- 合成药物，用于治疗遗尿(肾，膀胱，尿管，尿道)，治疗甲状腺和括约肌调节。 ]</t>
  </si>
  <si>
    <t>BIOTIN (NV) -- 合成药物，用于消除疲乏，与过度压力、延时压力有情感联系。</t>
  </si>
  <si>
    <t>BLOOD CLENZ (NV) -- 合成药物，用于清洁血液，治疗皮肤或是头发问题。</t>
  </si>
  <si>
    <t>CATARACT (NV) -- 治疗白内障的合成药物。眼睛障碍 ]</t>
  </si>
  <si>
    <t>CIRCULATION (NV) -- 合成药物，治疗循环（心脏）疾病，血液回流会带来痛苦。 ]</t>
  </si>
  <si>
    <t>CONVALLARIA (NV) -- 合成药物，分解大脑中的干硬字段(dried and crusty areas),治疗中风. ]</t>
  </si>
  <si>
    <t>COUGH SYRUP (NV) -- 合成药物，用于治疗咳嗽（肺） ].</t>
  </si>
  <si>
    <t>DEGEX (NV) -- 合成药物，用于治疗变性疾病，预防癌症，服用时要清洁口腔。</t>
  </si>
  <si>
    <t>DIGESTIVE ENZYME (NV) -- 合成药物，用于稳定消化器官，提示消化不良。</t>
  </si>
  <si>
    <t>DNA INSULIN (NV) -- 用于治疗糖尿病（胰腺），可以将胰岛素的功效改善15％到20％。 ]</t>
  </si>
  <si>
    <t>EPILEPSY (NV) -- 合成药物，用于治疗癫痫症或神经或肌肉颤搐。</t>
  </si>
  <si>
    <t>EPSTEIN BARR VIRUS (NV) -- 合成药物，用于治疗人类疱疹病毒第四型(EBV)，细胞放大，慢性疲劳，肝衰竭，鼻咽癌，伯基特淋巴瘤。 # ]</t>
  </si>
  <si>
    <t>ESSENTIAL FATTY AC提示(NV) -- 脂肪酸合成药物，调节机能不良，提示新陈代谢疾病，优质食物。</t>
  </si>
  <si>
    <t>FACIAL PAIN (NV) -- 合成药物，用于治疗脸部疼痛，贝氏麻痹(bell's palsy)，眼下部位（眼睛），三叉神经，等。 ]</t>
  </si>
  <si>
    <t>FEM PRO (NV) -- 合成药物，用于治疗各种女性问题，年轻人或是老年人使用，稳定系统。</t>
  </si>
  <si>
    <t>FLEX (NV) -- 合成药物，用于加强关节和肌肉的柔韧性。</t>
  </si>
  <si>
    <t>FLU SYMPTON I (NV) RESPIRATORY FLU -- 合成药物，用于治疗呼吸（肺）流感症状。 @ # ]</t>
  </si>
  <si>
    <t>FLU SYMPTON II (NV) INTESTINAL FLU SYMPTOMS -- 合成药物，用于治疗肠（肠道，结肠，肠），流感症状。 @ # ]</t>
  </si>
  <si>
    <t>GEOPATHIC STRESS (NV) -- 用于环境病理压力(geopathic stress)副作用的治疗，用于解决所处方位问题（placement problem）。</t>
  </si>
  <si>
    <t>H-CLENZ (NV) -- 肠道（结肠，肠）病质药的合成药物，用于便秘或任何肠道疾病。 ]</t>
  </si>
  <si>
    <t>HEADACHE (NV) -- 治疗不同起因的头痛的合成药物。</t>
  </si>
  <si>
    <t>HEMORRHO提示(NV) -- 痔疮（肠道，结肠，肠）的合成药物。 ]</t>
  </si>
  <si>
    <t>HI-ENERGY GINSENG (NV) -- 普遍补品（universal tonic）和能量的合成药物。</t>
  </si>
  <si>
    <t>HRPZ (NV) -- 合成药，用于治疗病毒疱疹，单纯疱疹，生殖器疱疹，带状疱疹，或是隐性感染。 # ]</t>
  </si>
  <si>
    <t>HYGLY (NV) -- 血糖过低或任何血糖调节（胰腺）的合成药物。 ]</t>
  </si>
  <si>
    <t>HYPERTHYROID (NV) -- 甲状腺功能亢进疾病的合成药物，与硒和维生素E一起使用。</t>
  </si>
  <si>
    <t>HYPOTONIA (NV) -- 用于低血压的合成药物。</t>
  </si>
  <si>
    <t>IMMUNE STIM (NV) -- 用于治疗免疫低下或是过度活跃的合成药物，稳定网状内皮组织系统。 ]</t>
  </si>
  <si>
    <t>INJURY (NV) -- 用于治疗精神上或身体上的任何创伤的合成药物，让有机体恢复正常，清晰。</t>
  </si>
  <si>
    <t>INSOMNIA (NV) -- 治疗失眠症（失眠）的合成药物，提示神经过敏或是睡眠障碍。 ]</t>
  </si>
  <si>
    <t>IRREGULAR PULSE (NV) -- 治疗心律失常或任何心跳不规则的合成药。</t>
  </si>
  <si>
    <t>LARGE JOINT PAIN (NV) -- 治疗任何起因造成的大关节疼痛的合成药物。]</t>
  </si>
  <si>
    <t>SMALL JOINT PAIN (NV) -- 治疗大关节疼痛的合成药物。 ]</t>
  </si>
  <si>
    <t>KIDNEY STONE (NV) -- 结石的合成药物，与10盎司1/3 苹果汁，1/3柠檬汁，1/3杜松茶一起使用。 ]</t>
  </si>
  <si>
    <t>LEARNING DISABILITY (NV) -- 治疗任何学习障碍或是注意力或记忆力（大脑）虚弱的合成药物。 ]</t>
  </si>
  <si>
    <t>LOW BACK PAIN I (NV) -- 治疗体内器官引起的腰痛的合成药物。 $ ]</t>
  </si>
  <si>
    <t>LOW BACK PAIN II (NV) -- 合成药物，治疗因器官结构，脊骨或是神经，造成的腰痛。N sarcode $ ]</t>
  </si>
  <si>
    <t>MEMORY (NV) -- 任何记忆力（大脑）障碍的合成药物，刺激氧，加强注意力。 ]</t>
  </si>
  <si>
    <t>MENO (NV) -- 治疗更年期内分泌失调症状的合成药物，例如热潮红。 ]</t>
  </si>
  <si>
    <t>MICROFLORA (NV) -- 用于稳定肠道（结肠，肠）菌丛的合成药物，使用至直肠气/风/肠胃气胀消退为止。 ]</t>
  </si>
  <si>
    <t>PAIN FORMULA (NV) -- 合成药物，用于消除一般疼痛。</t>
  </si>
  <si>
    <t>PAIN FORMULA I (NV) -- 合成药物，用于消除通过抚摸可减轻的疼痛。</t>
  </si>
  <si>
    <t>PAIN FORMULA II (NV) -- 合成药物，用于消除通过抚摸可减轻的疼痛。</t>
  </si>
  <si>
    <t>PAIN FORMULA III (NV) -- 合成药物，用于消除通过运动可减轻的疼痛。</t>
  </si>
  <si>
    <t>PAIN FORMULA IV (NV) -- 合成药物，用于消除不通过运动可减轻的疼痛。</t>
  </si>
  <si>
    <t>PLEURISY (NV) -- 肋膜炎合成药物，用于消除呼吸疼痛，肺部障碍。 ]</t>
  </si>
  <si>
    <t>PMS (NV) -- 合成药物，用于消除经前紧张，经痛或是易怒。</t>
  </si>
  <si>
    <t>POISON IVY (NV) -- 合成药物，用于治疗毒常春藤暴露。</t>
  </si>
  <si>
    <t>POLYPS &amp; ADHESIONS (NV) -- 合成药物，用于治疗息肉和粘连。</t>
  </si>
  <si>
    <t>PRO-CARE (NV) -- 用于清除GH3-GH7毒性或用药过量，有普鲁卡因和抗衰老的作用。</t>
  </si>
  <si>
    <t>PROSTATE (NV) -- 合成药物，用于治疗前列腺炎（前列腺），减少压力，利肝。 ]</t>
  </si>
  <si>
    <t>PROTEINURIA (NV) -- 合成药物，用于治疗蛋白尿症，利肾。</t>
  </si>
  <si>
    <t>PSORA (NV) -- 合成药物，用于治疗牛皮癣瘴毒。</t>
  </si>
  <si>
    <t>RELAX (NV) -- 合成药物，有助于患者放松（减压器），天然的安定药，使用后不要驾驶。 ]</t>
  </si>
  <si>
    <t>RHEUMATIC PAIN I (NV) -- 用于消除通过加热可减轻的疼痛，主要是肌肉或创伤的疼痛。</t>
  </si>
  <si>
    <t>RHEUMATIC PAIN II (NV) -- 用于消除通过降温可减轻的疼痛，主要是发炎疼痛。 ]</t>
  </si>
  <si>
    <t>RIB CAGE PAIN (NV) -- 合成药物，用于治疗肋间神经痛。N Isode ]</t>
  </si>
  <si>
    <t>SCIATIC (NV) -- 合成药物，用于治疗坐骨神经痛，避免烟草（吸食尼古丁），调整背部。N Isode $ ]</t>
  </si>
  <si>
    <t>SEXUAL STIMULATION (NV) -- 合成药物，用于两性的性刺激。</t>
  </si>
  <si>
    <t>SINUSITIS (NV) -- 合成药物，用于治疗窦障碍。</t>
  </si>
  <si>
    <t>ALGAE AQUA SCOURCE -- 营养补充。</t>
  </si>
  <si>
    <t>STOMACH ENZYME (NV) -胃部酶合成药物，用于治疗溃疡或是任何胃病。</t>
  </si>
  <si>
    <t>SUBSTANCE ABUSE (NV) -- 合成药物，用于治疗对任何药物上瘾，详述该药物，以达到最佳治疗效果。</t>
  </si>
  <si>
    <t>SYCOSIS (NV) -- 合成药物，用于治疗须疮瘴毒。</t>
  </si>
  <si>
    <t>SYPHILLNUM (NV) -- 合成药物，用于治疗梅毒瘴毒。 ]</t>
  </si>
  <si>
    <t>ULCER (NV) -- 合成药物，用于治疗十二指肠或是幽门（肠道，结肠，肠）溃疡，每天和6盎司的卷心菜汁一同使用。 ]</t>
  </si>
  <si>
    <t>VERTIGO (NV) -- 合成药物，用于治疗眩晕。</t>
  </si>
  <si>
    <t>WEIGHT-OFF (NV) -- 合成药物，有助于减肥，用作食欲抑制剂，饥饿时使用10滴。 ]</t>
  </si>
  <si>
    <t>ADRENAL LIQUESCENCE (NV) -- 合成药物，用于治疗肾上腺功能减退或刺激肾上腺。 ]</t>
  </si>
  <si>
    <t>AMINO ACID MINERAL LIQUESCENCE (NV) -- 合成药物，供给氨基酸矿物质，素食者必不可少。</t>
  </si>
  <si>
    <t>B-COMPLEX LIQUESCENCE (NV) -- 合成药物，用于维生素B缺乏，提示缺乏。 ]</t>
  </si>
  <si>
    <t>BLOOD LIQUESCENCE (NV) -- 合成药物，用于治疗各种贫血症。</t>
  </si>
  <si>
    <t>BONE LIQUESCENCE (NV) -- 合成药物，可以为骨骼提供钙以及纠正骨骼疾病。 ]</t>
  </si>
  <si>
    <t>BRAIN LIQUESCENCE (NV) -- 合成药物，用于给大脑提供营养，提示维生素B缺乏。</t>
  </si>
  <si>
    <t>CONNECTIVE TISSUE LIQUESCENCE (NV) -- 合成药物，用于治疗结缔组织疾病，有助于修复组织。</t>
  </si>
  <si>
    <t>DEGEX LIQUESCENCE (NV) -- 自然化学疗法合成药物，仅用于慢性癌症或是疾病变性。</t>
  </si>
  <si>
    <t>DIGESTIVE ENZYME LIQUESCENCE (NV) -- 合成药物，用于稳定消化系统。</t>
  </si>
  <si>
    <t>FATTY ACID LIQUESCENCE (NV) -- 合成药物，补充最主要的慢性营养缺乏。 ]</t>
  </si>
  <si>
    <t>FEMALE LIQUESCENCE (NV) -- 合成药物，用于女性疾病，提供雌性激素，尝试作为激素替代治疗（HRT）。 ]</t>
  </si>
  <si>
    <t>HEART LIQUESCENCE (NV) -- 合成药物，用于降低梗塞形成风险和促进心脏循环。</t>
  </si>
  <si>
    <t>HERBAL DIURETIC LIQUESCENCE (NV) -- 合成药物，用于治疗高血压（肾，膀胱，尿道）。 ]</t>
  </si>
  <si>
    <t>HERBAL LIQUID BEE POLLEN LIQUESCENCE (NV) -- 合成药物，用于增强氧化。</t>
  </si>
  <si>
    <t>KIDNEY LIQUESCENCE (NV) -- 合成药物，用于治疗各种肾（膀胱，尿道）功能障碍。 ]</t>
  </si>
  <si>
    <t>LIBIDO LIQUESCENCE (NV) -- 合成药物，用于治疗性冷淡。</t>
  </si>
  <si>
    <t>LIVER LIQUESCENCE (NV) -- 合成药物，用于治疗各种肝病。</t>
  </si>
  <si>
    <t>LUNG LIQUESCENCE (NV) -- 合成药物，用于治疗肺病。</t>
  </si>
  <si>
    <t>LYMPH LIQUESCENCE (NV) -- Strong herbal remedy to spin and cleanse lymph. ]强草药旋转和清洗淋巴结。 ]</t>
  </si>
  <si>
    <t>MUCOUS DISSOLVER (NV) -- 合成药物，用于分解过多黏液。 ]</t>
  </si>
  <si>
    <t>PITUITARY LIQUESCENCE (NV) -- 合成药物，用于治疗垂体（大脑）虚弱。 ]</t>
  </si>
  <si>
    <t>SEROTONIN-DOPAMINE (NV) -- 合成药物，用于给系统提供激素，治疗沮丧，等。</t>
  </si>
  <si>
    <t>SHARK CARTILAGE LIQUESCENCE (NV) -- 合成药物，用于治疗和预防癌症。</t>
  </si>
  <si>
    <t>SKIN LIQUESCENCE (NV) -- 合成药物，用于治疗皮肤疾病。</t>
  </si>
  <si>
    <t>SPLEEN LIQUESCENCE (NV) -- 合成药物，用于治疗脾疾病，有助于防御真菌。 ^ ]</t>
  </si>
  <si>
    <t>THYMUS LIQUESCENCE (NV) -- 合成药物，用于刺激胸腺和免疫功能。</t>
  </si>
  <si>
    <t>THYROID LIQUESCENCE (NV) -- 合成药物，用于刺激甲状腺功能，不适用于甲状腺机能亢进患者。</t>
  </si>
  <si>
    <t>VITAMIN C LIQUESCENCE (NV) -- 合成药物，维生素C的天然补充来源。</t>
  </si>
  <si>
    <t>BONE GLANDULAR (NV) -- 含原生质的合成药物，用于稳定骨骼功能。</t>
  </si>
  <si>
    <t>BONE MARROW (NV) -- 原生质药物，用于修复骨髓。</t>
  </si>
  <si>
    <t>CEREBELLUM, RETICULAR, MEDULLA (NV) -- 治疗大脑对身体调节的障碍（brain regulatory disorders of body）。</t>
  </si>
  <si>
    <t>EAR (NV) -- 耳朵。原生质药物，用于清洁和重建此字段的组织，用于变性疾病和炎症。 ]</t>
  </si>
  <si>
    <t>EYE (NV) -- 眼睛。原生质药物，用于清洁和重建此字段组织。</t>
  </si>
  <si>
    <t>FRONTAL LOBE (NV) -- 大脑额叶。原生质，用于情绪和认知控制。</t>
  </si>
  <si>
    <t>GALLBLADDER, BEAR (NV) -胆囊癌，|原生质，进行清洗和重建组织的补救措施。</t>
  </si>
  <si>
    <t>HEART, LUNG (NV) -- 心，肺。原生质药物，用于清洁和重建此区域组织。</t>
  </si>
  <si>
    <t>HEMOGLOBIN (NV) --血红蛋白。 原生质药物，用于治疗贫血和疲劳血。</t>
  </si>
  <si>
    <t>KIDNEY, OVARIAN, ADRENAL (NV) -- 肾脏，卵巢，肾上腺。原生质药物，用于清洁和重建此字段组织（膀胱，尿道）（卵巢）。 ]</t>
  </si>
  <si>
    <t>KIDNEY, PROSTATE, ADRENAL (NV) --肾脏，前列腺，肾上腺。 原生质药物，用于清洁和重建此字段组织（膀胱，尿道）。</t>
  </si>
  <si>
    <t>LIMBIC SYSTEM (NV) -- 大脑边缘系统。原生质药物，用于情感控制和稳定。</t>
  </si>
  <si>
    <t>LIVER, GALLBLADDER (NV) -- 肝，胆。原生质药物，用于清洁和重建此范围内的组织。</t>
  </si>
  <si>
    <t>LYMPH, SPLEEN, MAMMARY (NV) -- 淋巴，脾脏，乳房。原生质药物，用于清洁和重建此字段组织。 ]</t>
  </si>
  <si>
    <t>MAJOR NERVES (NV) -- 主要神经。合成药物，用于治疗各种神经疾病，提示神经系统被累及。 N Isode $ ]</t>
  </si>
  <si>
    <t>MUSCLE, LIGAMENT, CARTILAGE (NV) -- 肌肉，韧带，软骨。原生质药, 用于清洁和重建此字段组织。</t>
  </si>
  <si>
    <t>OCCIPITAL LOBE (NV) --枕叶。 合成原生质，用于稳定大脑视觉区皮质(眼睛)。 ]</t>
  </si>
  <si>
    <t>ORCHIC TESTIS / TESTES (NV) -- 睾丸。原生质药物，用于清洁和重建此字段组织。 ]</t>
  </si>
  <si>
    <t>PANCREAS, STOMACH (NV) -- 胰腺，胃。原生质药物，用于清洁和重建此字段组织。</t>
  </si>
  <si>
    <t>PARIETAL LOBE (NV) -- 顶叶。大脑中涉及运动方面的部分，提示对疼痛处理不善。</t>
  </si>
  <si>
    <t>PINEAL, PITUITARY, HYPOTHALAMUS (NV) -- 松果体，脑垂体，下丘脑。原生质药物，用于清洁和重建此字段组织（大脑）。 ]</t>
  </si>
  <si>
    <t>SINUSES (NV) --鼻窦。 原生质药物，用于清洁和重建此字段组织。</t>
  </si>
  <si>
    <t>SKIN &amp; MUCOUS MEMBRANE (NV) -- 皮肤和粘膜。原生质药物，用于清洁和复原此范围的组织。</t>
  </si>
  <si>
    <t>SMALL &amp; LARGE INTESTINE (NV) -- 小肠和大肠。原生质药物，用于清洁和复原此范围的组织（肠道，结肠）。 ]</t>
  </si>
  <si>
    <t>TEMPORAL LOBE (NV) -- 颞叶。原生质药物，用于稳定听觉，言语和记忆力大脑功能。</t>
  </si>
  <si>
    <t>THYROID, THYMUS, PARATHYROID (NV) -- 甲状腺，胸腺，甲状旁腺。原生质药物，用于清洁和重建此范围的组织。</t>
  </si>
  <si>
    <t>TMJ (NV) -- 颞下颌关节综合征。原生质药物，用于颞下颌关节或下巴关节。 ]</t>
  </si>
  <si>
    <t>TONSILS, ADENOIDS, APPENDIX (NV) -- 扁桃体，腺样肿，阑尾。原生质药物，用于清洁和复原此范围的组织。</t>
  </si>
  <si>
    <t>CERVICAL (NV) -- 子宫颈。原生质药物，用于清洁和复原此范围的组织。VERTEBRATE Isode $ ]</t>
  </si>
  <si>
    <t>CRANIAL SACRAL (NV) -- 颅骶。原生质药物，用于清洁和复原此范围的组织。VERTEBRATE Isode $ ]</t>
  </si>
  <si>
    <t>LUMBAR (NV) -- 腰。原生质药物，用于清洁和复原此范围的组织。VERTEBRATE Isode $ ]</t>
  </si>
  <si>
    <t>THORACIC (NV) -- 胸。原生质药物，用于清洁和复原此范围的组织。VERTEBRATE Isode $ ]</t>
  </si>
  <si>
    <t>A-Z FORMULA -- 多种维生素补充。</t>
  </si>
  <si>
    <t>A-Z LIQUID FORMULA -- 合成药物，必需维生素的一个自然来源。</t>
  </si>
  <si>
    <t>VITAMIN B-1 THIAMINE -- 缺乏会导致疲乏，记忆力（大脑）差，愤怒，厌食，睡眠不安，便秘（肠道，结肠，肠）。 ]</t>
  </si>
  <si>
    <t>VITAMIN B-2 RIBOFLAVIN -- 生长障，虚弱，唇裂（cheliosis），舌炎，皮肤萎缩，白内障（眼睛障碍），贫血。 ]</t>
  </si>
  <si>
    <t>VITAMIN B-6 PYRIDOXINE -- 缺乏时会无梦，记忆力（大脑）差，贫血，肠道炎，神经炎（神经），恶心作呕，嘴巴疼痛。 ]</t>
  </si>
  <si>
    <t>DEGEX (NV) -- 合成药物，用于治疗变性疾病，用于预防癌症，服用前要清洁口腔。</t>
  </si>
  <si>
    <t>CHELATED IRON -- 能够id缺乏或溶血性贫血风险，矿物质。</t>
  </si>
  <si>
    <t>CHELATED ZINC -- 缺乏会削弱免疫系统和性欲，矿物质。</t>
  </si>
  <si>
    <t>CRYSTALLIZED CELL SALTS -- 提供所有的矿物质，平衡矿物质功能，提示矿物质失调。</t>
  </si>
  <si>
    <t>E-Z ABSORBABLE CALCIUM -- 乳酸钙补充钙元素，进餐时服用，矿物质。</t>
  </si>
  <si>
    <t>VITAMIN B9 FOLIC ACID -- 烹饪时加入酸，如醋，会破坏叶酸，贫血。 ]</t>
  </si>
  <si>
    <t>VITAMIN B PABA B COMPLEX -- 能够id阳光暴晒过度，或是处于最初状态的皮肤疾病。 ]</t>
  </si>
  <si>
    <t>VITAMIN B5 PANTOTHENIC ACID -- 肾上腺补给，缺乏会导致肾上腺功能减退。 ]</t>
  </si>
  <si>
    <t>POTASSIUM COMPLEX -- 缺乏会导致虚弱疲劳，矿物质。</t>
  </si>
  <si>
    <t>VITAMIN B3 NIACIN -- 缺乏会引发糙皮病，胃肠（肠道，结肠，肠）障碍，精神（大脑）障碍。 ]</t>
  </si>
  <si>
    <t>VITAMIN B3 NIACINAMIDE -- 缺乏会导致精神和胃肠（肠道，结肠，肠）障碍。 ]</t>
  </si>
  <si>
    <t>SELENIUM -- 缺乏会导致脱发，癌症，神经炎（神经），出血，毒性，白发，矿物质。 ]</t>
  </si>
  <si>
    <t>VITAMIN A (BETA CAROTENE) -- 活性较低但毒性也较低的形式，或维生素A的前体。 ]</t>
  </si>
  <si>
    <t>VITAMIN A (FISH OIL) -- 缺乏会导致生长迟缓，感染倾向，皮肤干燥，夜盲症（眼睛）。 ]</t>
  </si>
  <si>
    <t>VITAMIN C -- 缺乏会导致免疫力降低，关节疼痛，牙齿问题，出血。</t>
  </si>
  <si>
    <t>VITAMIN E -- 缺乏会导致红细胞破裂，性欲减退，皮肤干燥。</t>
  </si>
  <si>
    <t>ANTI ACID FORMULA -防酸配方- 能够id过剩的胃酸，压力，或是胃酸过多。 ]</t>
  </si>
  <si>
    <t>ANTI-HISTAMINE BRAIN TABLET -- 苜蓿和欧芹组合，作为抗组织胺剂并起到大脑补品效用。 ]</t>
  </si>
  <si>
    <t>DIGESTIVE GLANDULAR, CARBOHYDRATES -- 提供淀粉酶和其它碳水化合物酶。 ]</t>
  </si>
  <si>
    <t>DIGESTIVE GLANDULAR, GENERAL -- 消化腺。 抗炎症酶和癌症治疗，睡前空腹使用。 ]</t>
  </si>
  <si>
    <t>DIGESTIVE GLANDULAR, FAT -- 消化腺。用于胆汁（肝）供给，以及脂肪的消化和调节。 ]</t>
  </si>
  <si>
    <t>DIGESTIVE GLANDULAR, PROTEIN -- S提供蛋白酶，用于蛋白质消化，能够id蛋白质代谢疾病。 ]</t>
  </si>
  <si>
    <t>ESSENTIAL LIPOID FACTORS -- 大蒜油用于解毒，循环（心脏），哮喘（肺）。 ]</t>
  </si>
  <si>
    <t>L-GLUTAMINE-GLUTAMIC ACID -- 谷氨酰胺,大脑能量的第二来源，过量会导致易怒。</t>
  </si>
  <si>
    <t>H.E.P.A. -- 用于解肝毒的药物，包含脱水肝（dessicated liver），提示肝毒性。</t>
  </si>
  <si>
    <t>HERBAL LAXATIVE -- 缓泻药,轻泻药,分子式中含钾，用于治疗便秘（肠道，结肠，肠）。 ]</t>
  </si>
  <si>
    <t>LIPOTROPIC FACTORS -- 抗脂(肪)肝因素,促脂因素,氨基酸和维生素，用于维持肝功能。</t>
  </si>
  <si>
    <t>OBESEX -- 脱氧麻黄碱,用于减肥的药片，含有钾，海带，维生素B6，和苹果醋。 ]</t>
  </si>
  <si>
    <t>OSTEO GLANDULAR -- 提供骨骼营养成分。</t>
  </si>
  <si>
    <t>PAPAYA ENZYME -- 显示蛋白质消化障碍，优质食物。</t>
  </si>
  <si>
    <t>PHOSPHATYDL CHOLINE -- 维持大脑功能和稳定胆碱能的卵磷脂。</t>
  </si>
  <si>
    <t>SMOKERS VITAMIN -- 吸烟者维生素，用于由抽烟而导致衰竭的尼古丁抽吸者。 ]</t>
  </si>
  <si>
    <t>SPORT FORMULA -- 为训练中或想保持体形的运动员提供营养。 ]</t>
  </si>
  <si>
    <t>STRESS FORMULA -- 补充被压力耗尽的营养。</t>
  </si>
  <si>
    <t>L-TRYPTOPHAN -- (色氨酸)肉和鱼的必需氨基酸，有助于生长发育，血清素的前体。 ]</t>
  </si>
  <si>
    <t>安哥拉山兔--与对性思想的恐惧有关。</t>
  </si>
  <si>
    <t>苹果-- 和不贞想法或是对这类想法的恐惧有情感联系，优质食物。对各种血型均有益。</t>
  </si>
  <si>
    <t>BANANA（香蕉） -- 提示颞下颌关节（TMJ）障碍或是紧张，优质食物。对O型血中性，其他血型尽量避免。</t>
  </si>
  <si>
    <t>黄豆,大豆-- 对硫型和过敏及免疫敏感类病人是优质食物。</t>
  </si>
  <si>
    <t>白桦,桦木混合物--提示过敏反应或敏感，是治疗深层伤痛的情感药物。</t>
  </si>
  <si>
    <t>啤酒酵母--提示过敏反应，是需要外用镇静剂的病人的情感药物。</t>
  </si>
  <si>
    <t>西兰花-- 优质食物，可用于降低癌症风险和系统虚弱。各种血型都适合食用，可用于排毒。</t>
  </si>
  <si>
    <t>CABBAGE （卷心菜,洋白菜）-- 优质食物，对肠道有益。治疗肠内（肠道，结肠，肠）溃疡，富含维生素K，帮助愈合。O型血应避免，A型血中性，蔬菜汁对B和AB血型的人有益。</t>
  </si>
  <si>
    <t>胡萝卜-- 降低癌症风险的极佳食物，治疗长期懊悔的情感药物，优质食物。</t>
  </si>
  <si>
    <t>猫-- 过敏或敏感，不愿意独立，爱逞强。</t>
  </si>
  <si>
    <t>牛-- 过敏或敏感，对杀生有恐惧。</t>
  </si>
  <si>
    <t>菜花-- 治疗变性（癌症）疾病，肠，胃的优质食物，用于意识的情感药物。B型和AB型血型者有益，O型血者应避免。</t>
  </si>
  <si>
    <t>芹菜 -- 优质食物，可用于减肥，消化，消除挫折感。对A型血者有益。</t>
  </si>
  <si>
    <t>奶酪,干酪-- 治疗钙失调的优质食物，可提示蛋白质疾病，消除愤怒的情感药物。</t>
  </si>
  <si>
    <t>干酪混合物-- 过敏或敏感，与对传统感到愤怒有情感联系。</t>
  </si>
  <si>
    <t>鸡肉-- 过敏或敏感，因心理作用而产生的搔痒，优质食物。</t>
  </si>
  <si>
    <t>巧克力-- 过敏或敏感，刺激各种女性疾病，爱情受挫。对各种血型均为中型。</t>
  </si>
  <si>
    <t>咖啡-- 提示神经疾病压力和失眠。对A型B型AB型血型者有益。</t>
  </si>
  <si>
    <t>玉米,谷物-- 过敏或敏感，过度可能导致痴呆（大脑）和异常想法，优质食物。 对A型血者中性，其他的血型者避免。</t>
  </si>
  <si>
    <t>棉花种子-- 过敏或敏感，劣质油，治疗自我破坏倾向的药物。各种血型都应避免。</t>
  </si>
  <si>
    <t>棉花木材-- 对花粉过敏或是对其中的化学物敏感，用于治疗夸大妄想症。</t>
  </si>
  <si>
    <t>黄瓜-- 过敏或敏感，治疗性挫败的情感药物，优质食物。对B型和AB型血型者有益。</t>
  </si>
  <si>
    <t>DOCK SORREL红褐色 --  对这种草的花粉过敏或敏感，治疗恐惧的情绪药物。</t>
  </si>
  <si>
    <t>狗-- 对狗的皮屑过敏或敏感。</t>
  </si>
  <si>
    <t>室内粉尘,尘埃-- 过敏或敏感。</t>
  </si>
  <si>
    <t>床垫粉尘-- 过敏或敏感。</t>
  </si>
  <si>
    <t>地毯灰尘-- 过敏或敏感。</t>
  </si>
  <si>
    <t>室内装修粉尘-- 过敏或敏感。</t>
  </si>
  <si>
    <t>橡树, 橡木-- 对花粉过敏或敏感，和残忍有情感联系。</t>
  </si>
  <si>
    <t>鸡蛋蛋清 -- 过敏或敏感，提示蛋白缺乏，治疗内疚的情感药物。对各种血型中性。</t>
  </si>
  <si>
    <t>榆树-- 过敏或敏感，用于治疗感情变幻无常的情感药物。</t>
  </si>
  <si>
    <t>亚麻种子-- 过敏或敏感，可以指明脂肪酸缺乏，有效缓解害怕疼痛心理。对A型和O型血者有益。</t>
  </si>
  <si>
    <t>鸡鸭鹅毛-- 过敏或敏感，提示病毒或流感防御虚弱。</t>
  </si>
  <si>
    <t>大蒜-- 治疗感染，循环，心脏，哮喘（肺），静脉曲张，头疼，血压的优质食物，优质食物。 对所有血型者有益。</t>
  </si>
  <si>
    <t>玉米粉尘-- 过敏或敏感，提示神经问题或神经虚弱。如果是B型血者，请搜索玉米，再进行具体解释。</t>
  </si>
  <si>
    <t>小麦粉尘-- 过敏或敏感，提示结肠肠内（肠道，肠）敏感。如果是B型血者，请搜索小麦，再进行具体解释。</t>
  </si>
  <si>
    <t>紫花苜蓿-- 过敏或敏感，提示营养缺乏或是垂体（大脑）疾病，优质食物。</t>
  </si>
  <si>
    <t>金钱草 -- 用于治疗过敏或敏感，可提示肾和膀胱（尿道）疾病。</t>
  </si>
  <si>
    <t>蓝色肯塔基草-- 对花粉过敏或敏感。</t>
  </si>
  <si>
    <t>羊茅草-- 对花粉过敏或敏感。</t>
  </si>
  <si>
    <t>果树-- 对花粉过敏或敏感。</t>
  </si>
  <si>
    <t>黑麦-- 对花粉过敏或敏感。</t>
  </si>
  <si>
    <t>红三叶草-- 对花粉过敏或敏感，用于精神（大脑）疾病的情感药物。</t>
  </si>
  <si>
    <t>RED TOP -- 对花粉过敏或敏感。</t>
  </si>
  <si>
    <t>情人草 -- 对花粉过敏或敏感。</t>
  </si>
  <si>
    <t>梯牧草-- 缓解对花粉的过敏或敏感症状，消除疑虑的情感药物。</t>
  </si>
  <si>
    <t>青椒-- 过敏或敏感，补充维生素C缺乏的优质食物，可以消除焦虑的情感药物。 对O型血中性，其他血型避免。</t>
  </si>
  <si>
    <t>山胡桃树, 山胡桃木-- 对花粉过敏或敏感，缓解丧失信心的情感药物。</t>
  </si>
  <si>
    <t>马-- 对动物皮屑过敏或敏感，对性行为有恐惧。</t>
  </si>
  <si>
    <t>杜松乔木-- 优质食物，利肾，泌尿道（膀胱，尿道）被累及，提示肾结石或是结石。</t>
  </si>
  <si>
    <t>木棉花-- 用于填充动物玩具或救生工具的填充料，敏感或过敏。</t>
  </si>
  <si>
    <t>海藻、碘 -- 缓解过敏造成的皮肤红点，避开鱼和碘盐，优质食物，可提示甲状腺及体重问题，可用于排毒或防辐射。</t>
  </si>
  <si>
    <t>柠檬-- 过敏或敏感，提示酸失调，失恋的情感药物，优质食物。对A型AB型B型血者有益。</t>
  </si>
  <si>
    <t>莴苣-- 过敏或敏感，提示睪丸激素过剩，性功能障碍的情感药物，优质食物。 对O型及A型血者有益。</t>
  </si>
  <si>
    <t>枫树-- 对花粉过敏或敏感，与个人成长停滞有关。</t>
  </si>
  <si>
    <t>牛奶-- 过敏或敏感，提示酶类不耐受，优质食物。O型血者应当避免，A型不应经常食用，B型和AB应当避免全奶。</t>
  </si>
  <si>
    <t>霉菌混合物-- 过敏或敏感，提示深部真菌。</t>
  </si>
  <si>
    <t>桑椹-- 对花粉过敏或敏感，用于抗性的情绪药物，优质食物。</t>
  </si>
  <si>
    <t>蘑菇-- 过敏或敏感，工作压力的情绪药物，优质食物。各种血型均应避免香菇，其他菇类的为中性。</t>
  </si>
  <si>
    <t>杏仁-- 过敏或敏感，提示变性，富含维生素B17（苦杏仁苷，苦杏仁素），优质食物。对所有血型中性。</t>
  </si>
  <si>
    <t>巴西果仁-- 过敏或敏感，用于消除素食沮丧的情感药物，优质食物。</t>
  </si>
  <si>
    <t>腰果-- 过敏或敏感，提示脂肪组织过剩，优质食物。</t>
  </si>
  <si>
    <t>椰子果仁--治疗过敏或敏感，治疗对社会落后不满的情感药物，优质食物。各种血型都尽量避免。</t>
  </si>
  <si>
    <t>英国胡桃-- 过敏或敏感，提示寄生虫/寄生蠕虫或是钙疾病，愤怒，优质食物。</t>
  </si>
  <si>
    <t>花生果仁-- 过敏或敏感，作为食物能够预防心脏病，优质食物。O型血应避免，有益于其他血型。</t>
  </si>
  <si>
    <t>美洲山核桃-- 过敏或敏感，为过往心碎的情感药物，优质食物。</t>
  </si>
  <si>
    <t>洋葱-- 过敏或敏感，优质食物，为硫型（sulphur types）提供硫元素，优质食物。对A型O型者有益。</t>
  </si>
  <si>
    <t>柑橘--提示肾上腺和能量管理问题，优质食物。各种血型尽量避免。</t>
  </si>
  <si>
    <t>青霉菌-- 过敏或敏感，存在于过期或者发霉的食物上，优质食物。</t>
  </si>
  <si>
    <t>青霉菌-- 过敏或敏感，存在于过期食物或者奶酪上，优质食物。</t>
  </si>
  <si>
    <t>青霉菌-- 过敏或敏感，出现在过期食物或一些奶酪上面，优质食物。</t>
  </si>
  <si>
    <t>松树叶茶-- 对松树过敏，作用于黏膜，用于治疗咳嗽（肺），优质食物。</t>
  </si>
  <si>
    <t>夏日花粉-- 过敏，对与爱人之间矛盾释放的情感需求。</t>
  </si>
  <si>
    <t>夏日花粉-- 过敏或敏感，春天的花粉。</t>
  </si>
  <si>
    <t>海扇芒刺花粉-- 过敏或敏感，春天或夏天的花粉。</t>
  </si>
  <si>
    <t>雏菊花粉-- 过敏或敏感，春天或夏天的花粉。</t>
  </si>
  <si>
    <t>蒲公英花粉-- 可用于清肾（膀胱，尿道）。</t>
  </si>
  <si>
    <t>蜂蜜-- 过敏或敏感。</t>
  </si>
  <si>
    <t>沼泽地的一种花粉-- 过敏或敏感。 ]</t>
  </si>
  <si>
    <t>艾蒿花粉-- 过敏或敏感。</t>
  </si>
  <si>
    <t>马铃薯,过敏或敏感，提示血糖过低或是糖失调（胰腺），优质食物。A型O型血者应避免。</t>
  </si>
  <si>
    <t>红色肉类--过敏或敏感，或是只是因为饮食规定原因需要避开这种食物。A型血应避免。</t>
  </si>
  <si>
    <t>稻米--对纤维组织，肿胀，肾（膀胱，尿道）有益。富含维生素B6的优质食物，对不详事物感到恐惧的情感药物，优质食物。对所有血型都有益。</t>
  </si>
  <si>
    <t>SAGE -- 鼠尾草，用于清除身体毒素的优质食物，释放心理沉迷的优质食物。</t>
  </si>
  <si>
    <t>鲑鱼，对大脑和心智有利的优质食物，精神紧张（压力）的情感药物。对A型或者O型者血有益。</t>
  </si>
  <si>
    <t>鳞屑--家庭中的人体皮屑过多，过敏会导致不育。</t>
  </si>
  <si>
    <t>芝麻--滋养身体细胞的优质食物，抵抗/思想封闭的情感药物。 A型和AB型者应避免，其他血型者为中性。</t>
  </si>
  <si>
    <t>绵羊毛--过敏或敏感，缺乏安全感，将自己深藏起来。</t>
  </si>
  <si>
    <t>蛤--过敏或敏感，情感上对性生活有不安全感，优质食物。对O型血为中性，其他血型应当避免。</t>
  </si>
  <si>
    <t>贝壳类、 螃蟹--过敏或敏感，情感上不受控制的情绪摇摆不定。只对O型血为中性，其他血型均应避免。</t>
  </si>
  <si>
    <t>牡蛎--过敏或敏感，情感上对性生活有不安全感，优质食物。对O型血为中性，其他血型应当避免。</t>
  </si>
  <si>
    <t>海扇贝--过敏或敏感，富含尿酸，会导致痛风或使之恶化，优质食物。A型血应避免。</t>
  </si>
  <si>
    <t>虾--过敏或敏感，提示痛风或是碘，优质食物。对O型血者中性，其他血型者避免。</t>
  </si>
  <si>
    <t>黄豆--过敏或敏感，贪婪的情感药物，优质食物。对A型B型AB型者有益，O型血不宜过食。</t>
  </si>
  <si>
    <t>菠菜--过敏或敏感，富含草酸盐，会导致痛风或是肾结石（膀胱，尿道），优质食物。对O型和A型者有益。</t>
  </si>
  <si>
    <t>草莓--提示青少年时未解决的问题，优质食物。O型血者应避免。</t>
  </si>
  <si>
    <t>烟草--过敏或敏感，抽烟，尼古丁，提示肺部和身体细胞中的毒素堆积，成瘾性。</t>
  </si>
  <si>
    <t xml:space="preserve"> 西红柿--过敏或敏感，对小肠（肠道，结肠）产生压力，引发低血糖症，优质食物。A型血者应避免。</t>
  </si>
  <si>
    <t>西方栎树混合物--过敏或敏感，自身对双亲或是双亲之一的恐惧。</t>
  </si>
  <si>
    <t>AMEBA FUGE (DR) -- 阿米巴驱除剂(DR)，合成药物，变形虫，可以id关节和肝脏中的变形虫。 * ]</t>
  </si>
  <si>
    <t>ASBESTOS (DR) -- 石棉(DR)，合成药物，用于解除石棉中的毒素。</t>
  </si>
  <si>
    <t>BACTERIA FUGE (DR) -- 细菌驱除剂(DR)，合成药物，用于细菌免疫刺激。 @ ]</t>
  </si>
  <si>
    <t>COSMETIC MATERIALS (DR) -- 化妆品材料(DR)，合成药物，用于解除存在于头发和指甲中的美容产品化学物毒素。</t>
  </si>
  <si>
    <t>DENTAL MATERIALS (DR) -- 牙科材料(DR)，合成药物，用于解除牙齿汞合金水银填充物的毒素和所有牙齿毒素。 ]</t>
  </si>
  <si>
    <t>ENVIROMENTAL POLLUTANTS (DR) -- 环境污染(DR)，合成药物，用于环境解毒或敏感。</t>
  </si>
  <si>
    <t>FOOD ADDITIVES (DR) -- 食物添加剂(DR)，合成药物，用于治疗对食物加入剂敏感，有助于解毒。</t>
  </si>
  <si>
    <t>FUNGI-FUGE (DR) -- 真菌驱除剂(DR)，合成药物，用于治疗真菌免疫刺激。 ^</t>
  </si>
  <si>
    <t>HALOGENS (DR) -- 卤素(DR)，合成药物，用于氯，氟和卤素毒素或是对溶剂的敏感。</t>
  </si>
  <si>
    <t>INDUSTRIAL POLLUTANTS (DR) -- 工业污染(DR)，合成药物，有助于解除工业污染物的毒素。</t>
  </si>
  <si>
    <t>INSECTICIDES (DR) -- 杀虫剂(DR)，合成药物，有助于解除杀虫剂的毒素。</t>
  </si>
  <si>
    <t>METALS (DR) --金属材料(DR)， 合成药物，有助于解除金属元素的毒素。</t>
  </si>
  <si>
    <t>RADIATION (DR) -- 辐射(DR)，合成药物，有助于解除辐射放射的毒素。</t>
  </si>
  <si>
    <t>SYNTHETIC CHEMICALS (DR) -- 合成化学药物(DR)，合成药物，有助于解除合成医药品的毒素。</t>
  </si>
  <si>
    <t>VERMI-FUGE (DR) (356 VERMI-FUGE) -- 驱肠虫药(DR)，合成药物，有助于清除肠内的（肠道，结肠，肠）寄生虫，蠕虫。 * ]</t>
  </si>
  <si>
    <t>VIRAL-FUGE (DR) -- 病毒驱除剂(DR)，合成药物，有助于治疗病毒传染病。 # ]</t>
  </si>
  <si>
    <t>ADRENO LIQUITROPHIC (DR) -- 合成药物，用于治疗肾上腺虚弱。</t>
  </si>
  <si>
    <t>AMINO LIQUITROPHIC (DR) -- 合成药物，补充氨基酸，用于吸收不良者或素食者。</t>
  </si>
  <si>
    <t>ARTHRO LIQUITROPHIC (DR) -- 合成药物，用于修复结缔组织，关节疲劳或扭伤（关节炎）。 ]</t>
  </si>
  <si>
    <t>B LIQUITROPHIC (DR) -- 合成药物，补充B族维生素，精神抑郁，糙皮病。 ]</t>
  </si>
  <si>
    <t>C LIQUITROPHIC (DR) -- 合成药物，补充维生素C，抗感染。</t>
  </si>
  <si>
    <t>CARDIO LIQUITROPHIC (DR) --合成药物，有助于心脏修复，降低梗塞形成风险。</t>
  </si>
  <si>
    <t>DERMA LIQUITROPHIC (DR) -- 合成草药，用于治疗皮肤疾病。</t>
  </si>
  <si>
    <t>FEM LIQUITROPHIC (DR) -- 合成药物，有助于平衡女性系统。</t>
  </si>
  <si>
    <t>G LIQUITROPHIC (DR) -- 合成药物，补充B族维生素，大脑修复，痴呆，记性差。 ]</t>
  </si>
  <si>
    <t>GLUCO LIQUITROPHIC (DR) -- 合成药物，补充B族维生素，大脑修复，痴呆，记性差。 ]</t>
  </si>
  <si>
    <t>HEMO LIQUITROPHIC (DR) -- 合成药物，有助于血液（血色素）细胞修复，贫血。 ]</t>
  </si>
  <si>
    <t>HEMO-A LIQUITROPHIC (DR) -- 合成药物，有助于血液（血色素）自体免疫障碍。 ]</t>
  </si>
  <si>
    <t>HEPATO LIQUITROPHIC (DR) -- 合成药物，有助于肝脏修复和毒性。</t>
  </si>
  <si>
    <t>LIBIDO LIQUITROPHIC (DR) -- 合成药物，有助于治疗性冷淡和性无能。 ]</t>
  </si>
  <si>
    <t>LIENO LIQUITROPHIC (DR) -- 合成药物，有助于修复脾。</t>
  </si>
  <si>
    <t>LIPID LIQUITROPHIC (DR) -- 合成药物，有助于治疗脂肪酸缺乏。</t>
  </si>
  <si>
    <t>LYMPHO LIQUITROPHIC (DR) -- 合成药物，有助于修复和清洁淋巴。 ]</t>
  </si>
  <si>
    <t>NEO LIQUITROPHIC -- 自然化学疗法的合成草本配方，仅用于治疗慢性变性（癌症）。 ]</t>
  </si>
  <si>
    <t>NEPHRO LIQUITROPHIC (DR) -- 功效很强但是温和的肾药，治疗各种肾（膀胱，尿道）疾病。 ]</t>
  </si>
  <si>
    <t>OSTEO LIQUITROPHIC (DR) -- 合成药物，有助于骨骼修复，伤风和流感。 #]</t>
  </si>
  <si>
    <t>OXY LIQUITROPHIC (DR) -- 合成药物，用于氧化并有助于加强活力。</t>
  </si>
  <si>
    <t>PITUI LIQUITROPHIC (DR) -- 合成药物，有助于垂体（大脑）修复和解毒。 ]</t>
  </si>
  <si>
    <t>PROPEPSIA LIQUITROPHIC (DR) -- 合成药物，刺激和平衡消化酶的释放。</t>
  </si>
  <si>
    <t>PULMO LIQUITROPHIC (DR) -- 合成药物，有助于肺修复。</t>
  </si>
  <si>
    <t>SEROTO LIQUITROPHIC (DR) -- 合成药物，用于治疗帕金森症，抑郁（血清素）。 ]</t>
  </si>
  <si>
    <t>THYMO LIQUITROPHIC (DR) -- 合成药物，有助于胸腺修复。</t>
  </si>
  <si>
    <t>THYRO LIQUITROPHIC (DR) -- 合成药物，有助于甲状腺修复。</t>
  </si>
  <si>
    <t>ARRHYTH-I (DR) -- 合成药物，用于治疗心跳不规则或心律失常。</t>
  </si>
  <si>
    <t>ARTHRO-1 (DR) -- 合成药物，用于治疗结缔组织疾病（关节炎）。 ]</t>
  </si>
  <si>
    <t>CEPHALO-LD (DR) -- 合成药物，用于治疗学习障碍，头脑清醒（大脑）。 ]</t>
  </si>
  <si>
    <t>CEPHALO-M (DR) -- 合成药物，刺激血液流向大脑，记忆。</t>
  </si>
  <si>
    <t>CEPHALO-SD (DR) -- 合成药物，增强记忆力，脑力。</t>
  </si>
  <si>
    <t>CO-Q (DR) -- 合成药物，用于补充缺失的Co-Q（辅酶）。 ]</t>
  </si>
  <si>
    <t>COUGH SYRUP (DR) -- 合成药物，用于治疗咳嗽（肺）。 ]</t>
  </si>
  <si>
    <t>DERMA-A (DR) -- 皮肤。可治疗粉刺，脓包，黑头，粟粒疹的合成药物。 @ ]</t>
  </si>
  <si>
    <t>DERMA-I (DR) -- 皮肤。可治疗发痒的合成药物。 ]</t>
  </si>
  <si>
    <t>ENTERO-B (DR) -- 合成药物，用于治疗肠道（结肠，肠）菌丛失调。 ]</t>
  </si>
  <si>
    <t>ENTERO-C (DR) -- 结肠，肠。合成药物，治疗便秘，憩室炎，大肠炎和其它肠道疾病。 ]</t>
  </si>
  <si>
    <t>EU-STRESS (DR) -- 合成药物，有助于减压。</t>
  </si>
  <si>
    <t>FEM-B (DR) -- 合成药物，有助于平衡女性器官。</t>
  </si>
  <si>
    <t>FEM-M (DR) -- 合成药物，有助于减轻女性更年期疾病。 ]</t>
  </si>
  <si>
    <t>FEM-PMS (DR) -- 合成药物，可治疗女性经前症候群（PMS），经痛，易怒和沮丧。 ]</t>
  </si>
  <si>
    <t>GASTRO-I (DR) -- 合成药物，可治疗胃壁溃疡。</t>
  </si>
  <si>
    <t>GLUCO-H (DR) -- 葡萄糖，血糖。合成药物，有助于治疗低血糖症。 ]</t>
  </si>
  <si>
    <t>GLUCO-I (DR) -- 葡萄糖，血糖。合成药物，用于血糖调节，有患糖尿病（胰腺）的遗传倾向。 ]</t>
  </si>
  <si>
    <t>HEMO-L (DR) -- 合成药物，用于治疗白细胞（淋巴细胞）障碍。 ]</t>
  </si>
  <si>
    <t>HYPERTHYRO-1 (DR) -- 合成药物，用于治疗甲状腺功能亢进，对碘敏感。</t>
  </si>
  <si>
    <t>HYPERTONIA-2 (DR) -- 合成药物，用于治疗高血压。</t>
  </si>
  <si>
    <t>HYPOTONIA-1 (DR) -- 合成药物，用于治疗低血压。</t>
  </si>
  <si>
    <t>IMMUNOPOIE (DR) -- 合成药物，有助于刺激免疫系统。</t>
  </si>
  <si>
    <t>INFLU-F (DR) -- 合成药物，用于治疗流感和发热症状。 # ]</t>
  </si>
  <si>
    <t>INFLU-1 (DR) -- 合成药物，用于治疗肠内（肠道，结肠，肠）流感症状。 # ]</t>
  </si>
  <si>
    <t>ME-1 (DR) -- 合成药物，疱疹EB病毒（EBV），细胞扩大，慢性疲劳，肝脏虚弱，鼻咽癌，伯基特淋巴瘤。 ] #</t>
  </si>
  <si>
    <t>METABOLIC-1 (DR) -- 合成药物，用于治疗新陈代谢和染色体疾病。</t>
  </si>
  <si>
    <t>MRNA (DR) -- 合成药物，有助于重组信使RNA用于细胞间调节。</t>
  </si>
  <si>
    <t>MUCOUSLYSIS (DR) -- 合成药物，用于分解黏液。</t>
  </si>
  <si>
    <t>NASO-I (DR) -- 合成药物，用于治疗窦炎和鼻炎（鼻），能够id窦或是垂体（大脑）疾病。 ]</t>
  </si>
  <si>
    <t>NEO-P (DR) -- 合成的顺势疗法，用于癌症治疗和预防。</t>
  </si>
  <si>
    <t>NEURO-R (DR) -- 合成药物，用于减轻压力和神经过度刺激。 $ ]</t>
  </si>
  <si>
    <t>PROSTA-I (DR) --  合成药物，用于治疗前列腺炎或是其它任何前列腺病症。</t>
  </si>
  <si>
    <t>PULMO-A (DR) -- 合成药物，用于治疗哮喘（肺）疾病。 ]</t>
  </si>
  <si>
    <t>PURATIVE (DR) -- 合成药物，有助于清除体内的微生物。</t>
  </si>
  <si>
    <t>RADON -- 镭的放射性衰变产生的化学元素。</t>
  </si>
  <si>
    <t>REN-P (DR) -- 合成药物，尿蛋白（肾，膀胱，尿管，尿道）过剩，酶失调。 ]</t>
  </si>
  <si>
    <t>RENLAPIS (DR) -- 合成药物，用于治疗肾脏疼痛和泌尿结石（膀胱，尿管，尿道）。 ]</t>
  </si>
  <si>
    <t>SARCOESIS (DR) -- 肺。合成药物，用于治疗炎症和肿胀。 ]</t>
  </si>
  <si>
    <t>SHARK CARTILAGE (DR) -- 肺。合成药物，用于治疗炎症和肿胀。</t>
  </si>
  <si>
    <t>THRACEPHALIC (DR) -- 合成药物，用于中风或是大脑损伤之后的大脑循环。</t>
  </si>
  <si>
    <t>THRACIRCULO (DR) -- 合成药物，用于促进循环，消除循环障碍。</t>
  </si>
  <si>
    <t>BEAR GALLBLADDER (DR) -- 用于组织重建和排毒的原生质药物。</t>
  </si>
  <si>
    <t>VENA-H (DR) -- 合成药物，用于治疗直肠（肠道，结肠，肠）疾病。 ]</t>
  </si>
  <si>
    <t>VIR-H (DR) -- 合成药物，用于治疗疱疹和唇疱疹，带状疱疹，生殖器疱疹，EB病毒（EBV），细胞巨化病毒（CMV） # ]</t>
  </si>
  <si>
    <t>ANIMAL HAIR (DR) -- 口服的抗原化合物，用于对动物皮毛敏感。</t>
  </si>
  <si>
    <t>DAIRY (DR) -- 口服的抗原化合物，用于对奶制品敏感。</t>
  </si>
  <si>
    <t>GRAIN (DR) -- 口服的抗原化合物，用于对谷物敏感。</t>
  </si>
  <si>
    <t>MOLD/HOUSE DUST (DR) -- 口服的抗原化合物，用于对真菌和家尘敏感。 ^ ]</t>
  </si>
  <si>
    <t>OLFACTORY SENSITIVITY (DR) -- 口服的抗原化合物，用于对气味敏感（鼻子）。 ]</t>
  </si>
  <si>
    <t>POLLEN (DR) -- 口服的抗原化合物，用于对花粉敏感。</t>
  </si>
  <si>
    <t>SULFITE SENSITIVITY (DR) -- 口服的抗原化合物，用于对亚硫酸盐敏感。</t>
  </si>
  <si>
    <t>ABDOMINAL ANODYNE (DR) --  合成药物，用于治疗腹部疼痛，抽筋，pre-appendicitis（阑尾）。  ]</t>
  </si>
  <si>
    <t>ANODYNE-ACD (DR) -- 合成药物，用于治疗与酸性条件有关的疼痛。</t>
  </si>
  <si>
    <t>ANODYNE-ALK (DR) -- 合成药物，用于治疗与碱性环境有关的疼痛。</t>
  </si>
  <si>
    <t>ANODYNE-AUTOX (DR) -- 合成药物，用于治疗与自制毒素有关的疼痛。</t>
  </si>
  <si>
    <t>ANODYNE-C (DR) -- 合成药物，用于治疗冰冷可以减轻的疼痛。</t>
  </si>
  <si>
    <t>ANODYNE-ELC (DR) -- 合成药物，用于治疗因暴露于能量场而导致的疼痛，微波，等。</t>
  </si>
  <si>
    <t>ANODYNE-G (DR) -- 合成药物，用于治疗一般疼痛。</t>
  </si>
  <si>
    <t>ANODYNE-H (DR) -- 合成药物，用于治疗因受热可减轻的疼痛。</t>
  </si>
  <si>
    <t>ANODYNE-M (DR) -- 合成药物，用于治疗通过运动可减轻的疼痛。</t>
  </si>
  <si>
    <t>ANODYNE-NM (DR) -- 合成药物，用于治疗通过不运动可减轻的疼痛。</t>
  </si>
  <si>
    <t>ANODYNE-T (DR) -- 合成药物，用于治疗通过触摸可减轻的疼痛。</t>
  </si>
  <si>
    <t>ANODYNE-NT (DR) -- 合成药物，用于治疗因没触摸可减轻的疼痛。</t>
  </si>
  <si>
    <t>CEPHALO ANODYNE (DR) -- 合成药物，用于治疗头痛，眼眶下的（眼睛），偏头痛，太阳穴头痛（大脑）。 ]</t>
  </si>
  <si>
    <t>FACIAL ANODYNE (DR) -- 合成药物，用于治疗面部疼痛，治疗贝氏瘫痪，面部神经疼痛。 D Nosode $ ]</t>
  </si>
  <si>
    <t>INTERCOSTO ANODYNE (DR) -- 合成药物，用于治疗肋骨神经疼痛，胸腔疼痛。 $ ]</t>
  </si>
  <si>
    <t>LARGE JOINT ANODYNE (DR) -- 合成药物，用于治疗膝盖，肩膀，手肘，下背的大关节疼痛。 $ ]</t>
  </si>
  <si>
    <t>LUMBO ANODYNE (DR) -- 合成药物，用于治疗下背疼痛。 $ ]</t>
  </si>
  <si>
    <t>SCIATIC ANODYNE (DR) 合成药物，用于治疗坐骨神经和下背疼痛。 $ ]</t>
  </si>
  <si>
    <t>SMALL JOINT ANODYNE (DR) -- 合成药物，用于治疗手指和脚趾的小关节疼痛。 $ ]</t>
  </si>
  <si>
    <t>THORACIC ANODYNE (DR) -- 合成药物，用于治疗急性的胸腔疼痛。</t>
  </si>
  <si>
    <t>TRAUMATIC-I (DR) -- 合成药物，有助于重建细胞组织，损伤。</t>
  </si>
  <si>
    <t>BONE &amp; BONE MARROW (DR) -- 原生质药物，用于重建组织和解毒。</t>
  </si>
  <si>
    <t>BRAIN (DR) -- 原生质药物，用于重建组织和解毒。</t>
  </si>
  <si>
    <t>CERVICAL (DR) -- 原生质药物，用于重建组织和解毒。 N sarcode $ ]</t>
  </si>
  <si>
    <t>CRANIAL SACRAL (DR) -- 原生质药物，用于重建组织和解毒。 N sarcode $ ]</t>
  </si>
  <si>
    <t>EAR (DR) -- 原生质药物，用于重建组织和解毒。</t>
  </si>
  <si>
    <t>EYE (DR) -- 原生质药物，用于重建组织和解毒。</t>
  </si>
  <si>
    <t>HEART, LUNG (DR) -- 原生质药物，用于重建组织和解毒。</t>
  </si>
  <si>
    <t>KIDNEY, OVARIAN, ADRENAL (DR) -- 膀胱，尿道，输尿管。原生质药物，用于重建组织和解毒。 ]</t>
  </si>
  <si>
    <t>KIDNEY, PROSTATE, ADRENAL (DR) -- 膀胱，尿道，输尿管。原生质药物，用于重建组织和解毒。 ]</t>
  </si>
  <si>
    <t>LIVER, GALLBLADDER (DR) -- 原生质药物，用于重建组织和解毒。 ]</t>
  </si>
  <si>
    <t>LUMBAR (DR) -- 原生质药物，用于重建组织和解毒。 $ ]</t>
  </si>
  <si>
    <t>LYMPH, SPLEEN, MAMMARY (DR) -- 乳房。原生质药物，用于重建组织和解毒。 ]</t>
  </si>
  <si>
    <t>MAJOR NERVES (DR) -- 原生质药物，用于重建组织和解毒。 $ ]</t>
  </si>
  <si>
    <t>MUSCLE, LIGAMENT, CARTILAGE (DR) -- 原生质药物，用于重建组织和解毒。 $ ]</t>
  </si>
  <si>
    <t>ORCHIC (DR) -- 原生质药物，用于睪丸，睪丸组织重建和解毒。 ]</t>
  </si>
  <si>
    <t>PANCREAS, STOMACH (DR) -- 原生质药物，用于重建组织和解毒。</t>
  </si>
  <si>
    <t>PINEAL, PITUITARY, HYPOTHALAMUS (DR) -- 大脑。原生质药物，用于大脑组织重建和解毒。 ]</t>
  </si>
  <si>
    <t>SINUSES (DR) -- 原生质药物，用于重建组织和解毒。</t>
  </si>
  <si>
    <t>SKIN &amp; MUCOUS MEMBRANE (DR) -- 原生质药物，用于重建组织和解毒。</t>
  </si>
  <si>
    <t>SMALL &amp; LARGE INTESTINE (DR) -- 原生质药物，用于肠道，结肠，肠组织重建和解毒。 ]</t>
  </si>
  <si>
    <t>THORACIC (DR) -- 原生质药物，用于重建组织和解毒。</t>
  </si>
  <si>
    <t>THYROID, THYMUS, PARATHYROID (DR) -- 原生质药物，用于重建组织和解毒。</t>
  </si>
  <si>
    <t>TMJ (DR) -- 颞下颌关节。原生质药物，用于重建组织和解毒。 D Nosode ]</t>
  </si>
  <si>
    <t>TONSILS, ADENOIDS, APPENDIX (DR) -- 原生质药物，用于重建组织和解毒。</t>
  </si>
  <si>
    <t>ANTIHELMINTHIC (DR) -- 东方合成药物，用于肠内的（肠道，结肠，肠）寄生虫和蠕虫。 \ * ]</t>
  </si>
  <si>
    <t>ANTI-ASTHMATIC (DR) -- 哮喘。东方合成药物，调节肺部能量，寒战和发烧。 \ ]</t>
  </si>
  <si>
    <t>ANTI-PHLOGISTIC (DR) -- 东方合成药物，用于治疗黏液过多、肠胃气胀、感冒、湿气，益气。 \</t>
  </si>
  <si>
    <t>ANTI-PYRETIC (DR) -- 东方合成药物，用于退烧，从外部排除毒热，风，风寒。 \</t>
  </si>
  <si>
    <t>ANTI-RHEUMATIC (DR) -- 东方合成药物，用于治疗风湿疼痛，刺激血液流动。 \ @ ]</t>
  </si>
  <si>
    <t>BLOOD (DR) -- 东方和成药物，补血，恢复体力。 \</t>
  </si>
  <si>
    <t>CARMINATIVE (DR) -- 东方合成药物，用于消除气/风/肠胃气胀和食物积滞。 \ ]</t>
  </si>
  <si>
    <t>DIGESTIVE STIMULATOR (DR) -- 东方合成药物，健胃，脾，肺，心脏。 \</t>
  </si>
  <si>
    <t>EXPECTORANT (DR) -- 东方合成药物，清除肺部黏液，清除肺热。 \</t>
  </si>
  <si>
    <t>FEMALE (DR) -- 东方合成药物，调节月经不调，恢复血液活力。 \</t>
  </si>
  <si>
    <t>HEPATIC (DR) -- 东方的合成药物，从肝脏中移除停滞的能量，重建肝脏中的气。 \</t>
  </si>
  <si>
    <t>HYPERTENSIVE (DR) -- 东方的合成药物，减少肝热，平衡阳气过胜。 \</t>
  </si>
  <si>
    <t>LAXATIVE (DR) -- 东方的合成药物，减轻由于缺乏脾流动引起的便秘（肠道，结肠，肠）。 \ ]</t>
  </si>
  <si>
    <t>MENTAL (DR) -- 东方的合成药物，强壮肾经，衰老（大脑），年老。 \ ]</t>
  </si>
  <si>
    <t>SEDATIVE (DR) -- 东方的合成药物，滋养肝血，疲乏，失眠症（失眠）。 \ ]</t>
  </si>
  <si>
    <t>BONE (DR) -- 东方的合成药物，用于治疗变性的骨骼疾病。 \</t>
  </si>
  <si>
    <t>COLD &amp; FLU (DR) -- 东方的合成药物，治疗感冒，流感。 \ # ]</t>
  </si>
  <si>
    <t>ESOPHAGUS (DR) -- 东方的合成药物，用于治疗变性的食道疾病。 \</t>
  </si>
  <si>
    <t>KIDNEY (DR) -- 东方的合成药物，用于治疗变性的肾（膀胱，尿道，尿管）疾病。 \ ]</t>
  </si>
  <si>
    <t>LARGE INTESTINE (DR) -- 东方的合成药物，用于治疗变性的大肠（肠道，结肠）疾病。 \ ]</t>
  </si>
  <si>
    <t>LIVER (DR) -- 东方的合成药物，用于治疗变性的肝病。 \</t>
  </si>
  <si>
    <t>LUNG (DR) -- 东方的合成药物，用于治疗变性的肺病。 \</t>
  </si>
  <si>
    <t>LYMPH (DR) -- 东方的合成药物，用于治疗变性的淋巴疾病。 \</t>
  </si>
  <si>
    <t>PREVENTATIVE (DR) -- 东方的合成药物，用于滋补和改善免疫系统。 \</t>
  </si>
  <si>
    <t>STOMACH (DR) -- 东方的合成药物，用于治疗变性的胃病。 \</t>
  </si>
  <si>
    <t>UTERINE (DR) -- 东方的合成药物，用于治疗变性的子宫疾病。 \ ]</t>
  </si>
  <si>
    <t>MIASM-ALLER (DR) -- 合成药物，用于因毒气过敏造成的遗传性紊乱- 过敏瘴毒。 ]</t>
  </si>
  <si>
    <t>MIASM-CAN (DR) -- 合成药物，用于因变性（癌症）疾病造成的遗传性紊乱 - 癌瘴毒。 ]</t>
  </si>
  <si>
    <t>MIASM-CF (DR) -- 合成药物，用于因慢性疲劳，精疲力竭造成的遗传性紊乱 - 慢性疲劳瘴毒。 # ]</t>
  </si>
  <si>
    <t>MIASM-CHOL (DR) -- 合成药物，用于因霍乱，肠内（肠道，结肠，肠）障碍造成的遗传性紊乱 - 霍乱瘴毒。 @ ]</t>
  </si>
  <si>
    <t>MIASM-FNG (DR) -- 合成药物，用于因真菌，酵母敏感造成的遗传性紊乱- 真菌瘴毒。 ^ ]</t>
  </si>
  <si>
    <t>MIASM-LEP (DR) -- 合成药物，用于因麻风病，皮肤疾病造成的遗传性紊乱 - 麻风病瘴毒。 @ ]</t>
  </si>
  <si>
    <t>MIASM-MEN (DR) -- 合成药物，用于精神上未解决的对先人的担忧 - 精神因素瘴毒。 ]</t>
  </si>
  <si>
    <t>MIASM-MZL (DR) -- 合成药物，用于因麻疹，皮炎造成的遗传性紊乱 - 麻疹瘴毒。 @ #^* ]</t>
  </si>
  <si>
    <t>MIASM-PSO (DR) -- 合成药物，用于因牛皮癣，皮肤病造成的遗传性紊乱 - 牛皮癣瘴毒。 ]</t>
  </si>
  <si>
    <t>MIASM-SYC (DR) -- 合成药物，用于因须疮，皮肤病造成的遗传性紊乱 - 须疮瘴毒。 ]</t>
  </si>
  <si>
    <t>MIASM-SYP (DR) -- 合成药物，用于因梅毒，皮肤和性疾病造成的遗传性紊乱 - 梅毒瘴毒。 @ ]</t>
  </si>
  <si>
    <t>MIASM-TB (DR) -- 合成药物，用于因肺结核（TB）造成的遗传性紊乱 - 肺结核瘴毒。  @ ]</t>
  </si>
  <si>
    <t>MIASM-TET (DR) -- 合成药物，用于颞下颌关节（TMJ）疾病的遗传性紊乱，破伤风 - 破伤风瘴毒。  D nosode @ ]</t>
  </si>
  <si>
    <t>MIASM-VAC (DR) -- 合成药物，用于因疫苗造成的遗传性紊乱 - 接种疫苗瘴毒 @ # ^* ]</t>
  </si>
  <si>
    <t>MIASM-VIR (DR) -- 合成药物，用于因病毒敏感造成的遗传性紊乱。 # ]</t>
  </si>
  <si>
    <t>PSY-ADJ (DR) -- 用于适应障碍或是无法适应新环境或是生长。</t>
  </si>
  <si>
    <t>PSY-ANX (DR) -- 用于焦虑袭击，在袭击期间用稳定呼吸（肺），meditate love with formula。 ]</t>
  </si>
  <si>
    <t>PSY-DELR (DR) -- 用于delurium，无法控制的行为和思想，没有逻辑。</t>
  </si>
  <si>
    <t>PSY-DEM (DR) -- 用于或是无法控制的异常思想（大脑）。 ]</t>
  </si>
  <si>
    <t>PSY-DEP (DR) -- 用于一般的沮丧，治疗胆囊，自我愤怒，近来失去的心理强化刺激。 ]</t>
  </si>
  <si>
    <t>PSY-DEP-EX (DR) -- 用于性格外向者的沮丧药物。</t>
  </si>
  <si>
    <t>PSY-DEP-IN (DR) -- 用于性格内向者的沮丧药物。 ]</t>
  </si>
  <si>
    <t>PSY-DIS (DR) -- 用于将自身和问题分离的游离性格（disassociative personalities）。</t>
  </si>
  <si>
    <t>PSY-HYS (DR) -- 用于癔病，或是当病人将情感问题投射到某个身体器官。</t>
  </si>
  <si>
    <t>PSY-MANIA (DR) -- 用于狂躁的病人，他们无法控制欲望且无法看到今日所作所为的后果。</t>
  </si>
  <si>
    <t>PSY-MOOD (DR) -- 用于无法控制情绪的病人。</t>
  </si>
  <si>
    <t>PSY-PER (DR) -- 用于人格障碍，病人丧失自身人格。</t>
  </si>
  <si>
    <t>PSY-SCHZ (DR) -- 用于精神分裂症，病人把自己和外界一切事物分离。</t>
  </si>
  <si>
    <t>PSY-SEX (DR) -- 用于存在有性别确认和依从的性别认同问题的病人。</t>
  </si>
  <si>
    <t>ADDIC 1 (DR) -- 用于一般的上瘾问题，用于成瘾个性。</t>
  </si>
  <si>
    <t>SMOKING DEHABITUATE 1 (DR) -- 用于系统刺激，有助于减少烟草尼古丁吸食，在前3至4周使用。 ]</t>
  </si>
  <si>
    <t>SMOKING DEHABITUATE 2 (DR) -- 用于系统刺激，有助于减少烟草尼古丁吸食，在抽烟后使用。 ]</t>
  </si>
  <si>
    <t>阿斯巴甜--人造甜味剂，提示对食物添加剂敏感，对神经，眼睛有害。</t>
  </si>
  <si>
    <t>TAPAZOL -- （甲巯基咪唑）抗甲腺药剂，提示医原性问题或是甲状腺过度。</t>
  </si>
  <si>
    <t>TEGRITOL -- 合成药物，可以id医原性疾病。</t>
  </si>
  <si>
    <t>TELLURIUM METALLICUM -- 元素，健忘（大脑）和疏忽，皮肤出疹，满嘴蒜味，肝痛。生物战 ]</t>
  </si>
  <si>
    <t>THIAMINE MONOPHOSPHATE -- 维生素B1的合成形式，可以显示毒性。</t>
  </si>
  <si>
    <t>TETRAHYDROOXAZIN -- 毒素，大多数和肾（膀胱，尿道，输尿管）障碍有关。 ]</t>
  </si>
  <si>
    <t>THIONYL-CHLOR-FLOUR -- 工业中使用的化学物。</t>
  </si>
  <si>
    <t>TRIMETHYLAMINE -- 工业中使用的化学物，提示毒物暴露。</t>
  </si>
  <si>
    <t>TETRAHYDRONAPHTHALENE -- 工业清洁中使用的化学物，提示毒物暴露。</t>
  </si>
  <si>
    <t>TETRACHLOROSILANE -- 杀虫剂中使用的化学物，提示毒物暴露。</t>
  </si>
  <si>
    <t>TETRATHYLIURAM SULFIDE - TOXIC -- 用于神经毒气中的化学物，用于工业，提示毒物暴露。生物战</t>
  </si>
  <si>
    <t>TETRAHYDROFURAN -- 工业中使用的化学物。</t>
  </si>
  <si>
    <t>THIOSEMICARBAXONE -- 工业中使用的化学物。</t>
  </si>
  <si>
    <t>THIOXANE -- 杀虫剂中的化学物，提示毒物暴露。生物战</t>
  </si>
  <si>
    <t>TETRAETHYL PYROPHOSPHATE -- 用于工业和军火和炸药中的化学物。生物战</t>
  </si>
  <si>
    <t>SKATOL -- 由于肠道中毒而出现于肠道（结肠，肠）中的化学物，造成难闻气味，苯酚。 ]</t>
  </si>
  <si>
    <t>SODIUM NITROPUSSIDE 12X -- 用于工业染料和塑料的化学物，提示毒物暴露。</t>
  </si>
  <si>
    <t>STEROID DEHYDROGENASE 12X -- 分解体内类固醇的酶，提示类固醇失效。</t>
  </si>
  <si>
    <t>STYROFOAM -- 用于包装和储藏的化学物，提示毒物暴露。</t>
  </si>
  <si>
    <t>SULPHURIC ACIDUM --提示 毒物暴露或是酸的新陈代谢，刺痛。</t>
  </si>
  <si>
    <t>STATICAL -- 工业中使用的化学物。</t>
  </si>
  <si>
    <t>STREETEX -- 工业中使用的化学物，用作杀虫剂和医药。</t>
  </si>
  <si>
    <t>STANNUM -- 牙科和工业领域中使用的化学物，提示毒物暴露，矿物质。 D nosode ]</t>
  </si>
  <si>
    <t>SODIUM BICARBONATE -- 可以id酸新陈代谢或是胰腺疾病，矿物质。</t>
  </si>
  <si>
    <t>SILICA --提示 骨骼和结缔组织障碍，分泌黏液过度，系统虚弱，矿物质。 ]</t>
  </si>
  <si>
    <t>SILICON IMPLANT MATERIAL -- 用于乳房和其它的植入，提示毒物暴露。</t>
  </si>
  <si>
    <t>SODIUM SACCHARIN -- 用于合成甜味剂，提示毒物暴露或过敏。</t>
  </si>
  <si>
    <t>人精液-- 可以指明过敏导致的女性不育，提示男性产精、生育力问题。</t>
  </si>
  <si>
    <t>SCOTCHBROOM -- 草本，用于治疗心跳虚弱和不规则的强心剂，提示心脏或血液疾病。 \</t>
  </si>
  <si>
    <t>SEA WEED --提示 碘毒性或缺乏，提示营养缺乏，非特异性。 ]</t>
  </si>
  <si>
    <t>SELENIUM METALLICUM -- 可以id激素或变性疾病，矿物质。</t>
  </si>
  <si>
    <t>SALICYLATES -- 用于工业以及止痛药。</t>
  </si>
  <si>
    <t>ROYAL JELLY -- 蜂窝的产物，补品中的极品，可以id缺氧。 \ ]</t>
  </si>
  <si>
    <t>RENNIN -- 肾激素，调节血压，提示压力障碍。</t>
  </si>
  <si>
    <t>RIBONUCLEASE -- 用于RNA调节的酶，提示RNA障碍。</t>
  </si>
  <si>
    <t>MERCURIUS NITRICUS -- 工业中使用，提示水银毒性，矿物质。</t>
  </si>
  <si>
    <t>MERCURIUS SULPHURICUS -- 工业中使用，提示水银毒性，矿物质。</t>
  </si>
  <si>
    <t>MERCURIUS CHLORIDE -- 工业中使用，提示水银毒性，矿物质。</t>
  </si>
  <si>
    <t>MERCURIUS SOL -- 医药中使用，能够id医原性疾病或是水银毒性，矿物质。</t>
  </si>
  <si>
    <t>MERCURIUS DULCIS -- 工业中使用，提示水银毒性，矿物质。</t>
  </si>
  <si>
    <t>MERCURIUS BROMATUS (12X) -- 医药中使用，提示水银毒性，矿物质。</t>
  </si>
  <si>
    <t>MERCURIUS IODATUS (12X) --提示 水银毒素，喉咙疾病，腺肿胀，右边，乳腺（乳房）肿胀，矿物质。 ]</t>
  </si>
  <si>
    <t>MOTOR NERVE EFFECTOR --提示 运动神经疾病，可能为髓鞘硬化。 $ ]</t>
  </si>
  <si>
    <t>METHYLETHYLKETONE -- 可以id氧化疾病，化学物暴露，治疗大脑疲乏的情感药物。</t>
  </si>
  <si>
    <t>MERCHLOROETHAMINE HYDRO -- 工业中使用的化学物，提示毒物暴露。</t>
  </si>
  <si>
    <t>LYSOZYME -- 用于免疫和新陈代谢的酶，提示新陈代谢或免疫疾病。</t>
  </si>
  <si>
    <t>LEGUME PLANTS --提示 需要吃更多豆类或需要硫磺。 ]</t>
  </si>
  <si>
    <t>LACHNANTHES (Red root) -- 影响肌肉和官能神经系统，反应过度，谵妄和明亮的眼睛。 \ $ ]</t>
  </si>
  <si>
    <t>LEUCINE DEHYDROGENASE -- 调节亮氨酸的酶，提示新陈代谢疾病。</t>
  </si>
  <si>
    <t>LEUCINE ENKEPHALIN -- 一种疼痛调节激素，提示疼痛调节疾病。</t>
  </si>
  <si>
    <t>LINSEED -- 指明脂肪酸毒性或是缺乏，缺乏/虚弱，过度/肿胀。 ]</t>
  </si>
  <si>
    <t>LECITHINASE A, B, C, D -- 分解卵磷脂以方便利用的酶。 ]</t>
  </si>
  <si>
    <t>LIPOTROPIC FACTORS -- 用于肝代谢的维生素和氨基酸。</t>
  </si>
  <si>
    <t>LEAD -- 系统虚弱，头痛，疲乏，脸色苍白，毒性暴露。</t>
  </si>
  <si>
    <t>LAC DEFLORATUM -- 牛奶变异，用于不同疾病的顺势疗法治疗。</t>
  </si>
  <si>
    <t>KALI IODATUM -- 分解黏液，作用于腺和淋巴，悲伤和焦虑，眼睛疲劳。 ]</t>
  </si>
  <si>
    <t>KALI MURIATICUM (POTASSIUM CHLORIDE) -- 用于眼睛，耳朵和喉咙，腺肿，矿物质。 ]</t>
  </si>
  <si>
    <t>KALI CARBONATE -- 黏膜干燥，黏性疼痛，眼睛上方的囊，背部虚弱，矿物质。 ]</t>
  </si>
  <si>
    <t>KALI BICHROMICUM -- 作用于黏膜和子宫，消除充血，破坏，矿物质。</t>
  </si>
  <si>
    <t>KALI ACETICUM -- 作用于能量系统提示疲乏，减轻由于营养不良造成的压力和疲劳。</t>
  </si>
  <si>
    <t>KALI BROMATUM -- 作用于神经， 开始作用于周边神经的麻痹，然后作用于大脑（头脑）的陶醉, 矿物质。 ]</t>
  </si>
  <si>
    <t>KEMPTIDE -- 工业使用的化学物，提示毒性暴露，用于治疗情感迷向的药物。</t>
  </si>
  <si>
    <t>INTERLEUKIN -- 免疫系统调节器，提示免疫功能障碍。</t>
  </si>
  <si>
    <t>ISOPROPYL BUTYRATE --提示食物加入剂毒性，使多动症变复杂（complicates hyperactivity）。</t>
  </si>
  <si>
    <t>ISOOCTANE -- 用于汽油中，提示环境毒性。</t>
  </si>
  <si>
    <t>ISOPRENE -- 在许多任务业品中使用，例如塑料，聚乙烯基薄膜等，提示毒性暴露。</t>
  </si>
  <si>
    <t>ISOMALTOSE -- 食物加入剂中使用的化学物，提示毒性，治疗缺乏信心或是心神不定的药物。</t>
  </si>
  <si>
    <t>ISOPROPYL TIGLATE -- 食物加入剂，提示毒性暴露。</t>
  </si>
  <si>
    <t>IMIPRAMINE -- 合成的化学药物，提示化学医原性影响。</t>
  </si>
  <si>
    <t>PYROGENIUM (PORK) -- 可以id导致酶促反应中发生功能障碍的旧暴露（old exposure）。</t>
  </si>
  <si>
    <t>PYROGENIUM (DEER) -- 以前或是现在的腐烂野生食物，提示无法接受生活中的野蛮。 ]</t>
  </si>
  <si>
    <t>PYROTEX -- 化学制品提示毒性，情感药物，用于治疗固执，心肠硬，愤怒，憎恨。</t>
  </si>
  <si>
    <t>PYRUVATE OXIDASE -- 维生素B利用中使用的酶提示调节障碍。</t>
  </si>
  <si>
    <t>PROTEUS -- 革兰阴性好氧细菌感染提示内脏中的蛋白质分解和细菌腐败。 ]</t>
  </si>
  <si>
    <t>POTASSIUM BITARTRATE -- 用于食物加入剂提示毒性暴露。</t>
  </si>
  <si>
    <t>POTASSIUM -- 肌肉，消化，能量和思维（大脑）所需要的矿物质营养品提示缺乏或过剩。 ]</t>
  </si>
  <si>
    <t>PREDNISONE -- 合成的类固醇，经常用于哮喘（肺）提示毒性暴露。 ]</t>
  </si>
  <si>
    <t>茶叶 -- 过敏或提示不顾他人而妄自尊大的情绪问题。</t>
  </si>
  <si>
    <t>COLCHICUM (MEADOW SAFFRON) -- 易怒的，对诸事不满，其它人的行为使脑袋压力加重。 \</t>
  </si>
  <si>
    <t>PTELEA TRIFOLIATA (WATER ASH) -- 作用于黏液和消化，讨厌脑力工作，混乱，健忘（大脑）。 \ ]</t>
  </si>
  <si>
    <t>PHOSPHYLATED CHOLINE -- 卵磷脂提示胆碱缺乏，自主神经系统（副交感神经系统）障碍或是记忆力（大脑）问题。 ]</t>
  </si>
  <si>
    <t>AMMONIUM MURIATICUM -- 增加尿素（肾，膀胱，尿管，尿道）排泄，用于治疗腺分泌过度，黄点可见。 ]</t>
  </si>
  <si>
    <t>ACALYPHA INDICA -- 作用于呼吸器官（肺），早晨吐血，晚上凝血。 ]</t>
  </si>
  <si>
    <t>VIBURNUM OPULUS - CRANBERRY TREE -- 作用于女性生殖系统，易怒沮丧，无法进行脑力工作（大脑）。 \ ]</t>
  </si>
  <si>
    <t>PLUMBUM SULF. -- （硫化铅）提示有毒的血或是体内腺，怀疑是陈旧的油漆。</t>
  </si>
  <si>
    <t>PLUTONIUM --提示辐射暴露或情绪上无法面对死亡，使用褐藻酸。生物战争</t>
  </si>
  <si>
    <t>PORPHYRIN -- 肝产物，当不稳定时会导致眼睛轻微敏感（卟啉症，畏光，光过敏症），苯酚。眼睛障碍 ]</t>
  </si>
  <si>
    <t>POLYPEPTIDE -- 产生蛋白质和激素的化合物类别提示系统新陈代谢的机能障碍。 ]</t>
  </si>
  <si>
    <t>PECTINASE -- 用于分解食物中的胶质的酶提示水果不耐受性。</t>
  </si>
  <si>
    <t>PERTHANE -- 和DDT有关提示DDT毒性，使用Addex N. 601 ]</t>
  </si>
  <si>
    <t>PERBENZOIC ACID -- 有机的过氧化物酶，用作防腐剂提示毒性暴露敏感，苯酚。</t>
  </si>
  <si>
    <t>PENTASOL -- （合成酒精）指出敏感性或是毒物暴露不会过敏。</t>
  </si>
  <si>
    <t>PHENYLETHYLBARBITIRIC ACID -- （发光氨）工业和医药中的合成化学物，有毒的或是敏感的。</t>
  </si>
  <si>
    <t>PROENKEPHALIN -- 对疼痛或是情绪的大脑调节中的一部分提示调节障碍。 ]</t>
  </si>
  <si>
    <t>PHENYLPROPANOLAMINE HCL -- 盐酸。用于医药和工业中，指出毒性和敏感性。 ]</t>
  </si>
  <si>
    <t>PHOSPHOGLYCERIC PHOSPHOKINASE -- 工业和医药中使用的合成化学物提示毒物暴露。</t>
  </si>
  <si>
    <t>PHENOTHIOXIN -- 工业和医药中使用的合成化学物提示毒物暴露和敏感性。</t>
  </si>
  <si>
    <t>PHOSGENE -- 非常刺鼻的神经毒素，用于化学战和工业。生物战争 ]</t>
  </si>
  <si>
    <t>PHENYLALANINE -- 氨基酸提示疼痛控制。</t>
  </si>
  <si>
    <t>DDT -- 杀虫剂，提示细胞的DDT过度或是敏感。</t>
  </si>
  <si>
    <t>MELILOTUS -- （草木樨），作用于神经系统，不耐烦，不满意，搜寻故障，疏忽。 \</t>
  </si>
  <si>
    <t>PHOSPHOPTHANOLAMINE -- 工业中用于油漆和塑料并在医药中也使用的化学物提示毒性。</t>
  </si>
  <si>
    <t>CHLORAMPHENICOL -- 合成的抗生素或是用委内瑞拉炼霉菌制造提示毒性。 @ ]</t>
  </si>
  <si>
    <t>CHOLESTEROL --提示 胆固醇疾病，过度或是调节，可以id性激素功能失常或神经障碍。 $ ]</t>
  </si>
  <si>
    <t>CHEMICAL DETOX --提示 全面的来源不明的化学毒性。</t>
  </si>
  <si>
    <t>CHONDODENDRON TORMENTOSUM -- （利尿药，ice vine）膀胱（肾，输尿管，尿道）的收敛剂，补品提示结石，须疮瘴毒药物。 ]</t>
  </si>
  <si>
    <t>CELLULOSE -- 植物中主要的多糖，传输水分提示纤维不耐性，肠内的（肠道，结肠，肠）腐败。 ]</t>
  </si>
  <si>
    <t>CESIUM -- 辐射暴露和表达上的情绪控制问题。</t>
  </si>
  <si>
    <t>CAULOPHYLLUM -- （类叶草）作用于女性系统的肌肉，子宫头痛（uterine headaches），男性提示小关节疼痛。</t>
  </si>
  <si>
    <t>COMFREY PEPSIN 紫草 胃蛋白酶-- 用于骨骼，胃，或是损伤修复。</t>
  </si>
  <si>
    <t>CAPRYLIC ACID --提示 真菌相关问题，消化问题或是脾脏虚弱。 ^ ]</t>
  </si>
  <si>
    <t>CHOLINE -- 乙酰胆碱的键（key），自主神经系统（副交感神经系统）的主要激素。 $ ]</t>
  </si>
  <si>
    <t>BISMUTHUM OXIDATUM -- 辨识导致溃疡的胃感染，矿物质。</t>
  </si>
  <si>
    <t>BARIUM CARBONATE -- 碳酸钡，沮丧，与体内的醋母（mother）相冲突，营养不良，变性的矿物质。</t>
  </si>
  <si>
    <t>BENZOIC ACID -- 药物防腐剂，食品加入剂，工业，苯酚。</t>
  </si>
  <si>
    <t>ADENOSINE -- DNA的核苷提示高胆固醇或浓血。</t>
  </si>
  <si>
    <t>ATROPINUM -- 阿托品是颠茄的主要成份，苯酚。</t>
  </si>
  <si>
    <t>ATROPINE SULFATE -- 颠茄中阿托品的另一种形式。 ]</t>
  </si>
  <si>
    <t>ASCORBATE OXIDASE -- 用于维生素C新陈代谢的酶提示维生素C调节障碍或过剩。 ]</t>
  </si>
  <si>
    <t>ACID PHOSPHATASE --提示血液酸性磷酸酶水平问题提示骨，肝和或肾（膀胱，尿道，输尿管）疾病。 ]</t>
  </si>
  <si>
    <t>ANTI-PAIN HORMONE -- 用于疼痛调节的激素酶提示痛阈的耐受性不规则。 ]</t>
  </si>
  <si>
    <t>ANTIMONITE -- （生锑的天然形式）作用于肠内的（肠道，结肠，肠）黏膜，皮肤，儿童谵妄，烦躁的，易怒的。 ]</t>
  </si>
  <si>
    <t>ANDROSTENEDIONE -- 肾上腺皮质（大脑）产生的3种男性激素提示肾上腺功能障碍。 ]</t>
  </si>
  <si>
    <t>AMYLASE -- 在消化道里释放的碳水化合物酶。</t>
  </si>
  <si>
    <t>ALKALINE PAIN CONDITIONS -- 碱度很可能会使病人病情恶化。</t>
  </si>
  <si>
    <t>AMMONIUM PHOSPHORICUM -- 用于治疗关节扭曲的关节炎疾病。 @ ]</t>
  </si>
  <si>
    <t>ACETYLCHOLINE CHLORIDE -- 自主神经系统（副交感神经系统）的主要激素提示系统功能障碍。 ]</t>
  </si>
  <si>
    <t>AMALGAM DETOX II --提示 牙齿植入物或水银汞合金填充物的毒性反应。 ]</t>
  </si>
  <si>
    <t>STRAMONIUM (THORN APPLE) -- 作用于官能活度增加和功能反常，反胃，精神错乱。 \</t>
  </si>
  <si>
    <t>ATROPA BELLADONNA -- 红色，干燥，因神经问题而发狂，充血。</t>
  </si>
  <si>
    <t>AMINO ACID OXIDASE -- 用于氨基酸中脱羧作用的酶提示氨基酸调节功能障碍。 ]</t>
  </si>
  <si>
    <t>TEUCRIUM MARUM VERUM -- （猫百里香）作用于肠道黏膜（结肠，肠），对唱歌有不可抗拒的欲望，呆滞和晕眩，红色。 ]</t>
  </si>
  <si>
    <t>ADENINE --提示 循环障碍，有助于清洁动脉并且是DNA代谢的必需品。</t>
  </si>
  <si>
    <t>COCARBOXYLASE -- 用于代谢调节的酶提示腐败和变性。 ]</t>
  </si>
  <si>
    <t>AMYGDALA AMARA -- （杏仁）可以id变性，大脑疲乏，错觉，不能控制怒火。</t>
  </si>
  <si>
    <t>APIS MELLIFICA -- （蜜蜂）用于治疗肾和炎症，水肿（浮肿），事故多发。 ]</t>
  </si>
  <si>
    <t>ARABINOSE -- 橡胶植物中的一种戊糖提示情感上顽强的生活方式。</t>
  </si>
  <si>
    <t>ACID PAIN -- 用于因酸转变(acid shift)而使疼痛恶化的处方，使用重碳酸盐。 ]</t>
  </si>
  <si>
    <t>ACIDUM MURATICUM -- （盐酸）刺痛和灼热的感觉，针痛。 ]</t>
  </si>
  <si>
    <t>ACETYLESTERASE -- 用于调节自主神经系统（副交感神经系统）的酶，可以id杀虫剂暴露或化学物。 ]</t>
  </si>
  <si>
    <t>PARIS QUADRIFOLIA -- （真爱）作用于神经系统，谈话躁狂，愚蠢，无聊，眩晕的，头脑迟钝（大脑）。 \ ]</t>
  </si>
  <si>
    <t>RHUS TOX -- （毒葛）极度衰弱，坐时感觉酸痛，不安宁的，改变姿势，伤心，害怕。</t>
  </si>
  <si>
    <t>PAREIRA BRAVA -- （Tormentosum）作用于肾，膀胱，（尿道，输尿管）促进排尿，阴茎疼痛。 \ ]</t>
  </si>
  <si>
    <t>QUININE SULFATE -- Ideas群众心理，转喜为哀，耳鸣(耳朵)，晚上出汗，发烧。 ]</t>
  </si>
  <si>
    <t>RAWOLFIA -- 作用于血压交感神经。 \ $ ]</t>
  </si>
  <si>
    <t>SUCROSE -- 糖，显示糖的渴求或调节的问题。</t>
  </si>
  <si>
    <t>SULPHUR -- 草木犀浆，作用于神经节的神经，影响静脉毛细管系统，说明植物性/自主神经系统，脑神经 10 迷走神经－迷走神经的 － 迷走神经。 $ ]</t>
  </si>
  <si>
    <t>SILVER -- 作用于软骨，泌尿生殖（肾，膀胱，尿管，尿道），骨骼，韧带，愉快，健谈，眩晕，矿物质。 ]</t>
  </si>
  <si>
    <t>SILVER IODIDE -- 影响整个系统的营养，为毒性暴露重设时钟（reset clock）。</t>
  </si>
  <si>
    <t>SULF IODIUM -- 影响皮肤黏膜和内部器官，对扁桃体和淋巴有利，矿物质。 ]</t>
  </si>
  <si>
    <t>SODIUM ALGINATE -- 辐射暴露和情感上无法控制能量，矿物质。</t>
  </si>
  <si>
    <t>SELENIUM -- 作用于男性器官和咽喉，阳萎，疲惫，感觉迟钝/大脑疲乏，矿物质。</t>
  </si>
  <si>
    <t>SOMATOTROPIN -- 生长激素和作用提示生长缺陷或是垂体机能障碍。</t>
  </si>
  <si>
    <t>SYNADENIUM GRANTII RUBRA -- 情感上无法面对将来。</t>
  </si>
  <si>
    <t>SQUILLA MARITIMA SEPIA -- 来自墨鱼的墨，情绪保护或是防御。</t>
  </si>
  <si>
    <t>SQUALENE squalene     .(角)鲨烯,三十碳六烯
-- 存在于鲨鱼肝油中，有助于合成固醇和激素提示激素虚弱。</t>
  </si>
  <si>
    <t>SODIUM PHOS (NAT PHOS) -- 用于酸性疾病， 消化不良，痢疾（肠道，结肠，肠），肠道蠕虫，舌头酸黄。 * ]</t>
  </si>
  <si>
    <t>THIOCTIC ACID -- 来自于谷物，用于加工副产品提示谷物的消化不耐受性，苯酚。</t>
  </si>
  <si>
    <t>NERVONIC ACID -- 脂肪酸，覆写于神经或是髓鞘。 $ ]</t>
  </si>
  <si>
    <t>METHIONINE METHYL -- 氧化药物，治疗肝内的有机氧损耗。</t>
  </si>
  <si>
    <t>TYROSINASE -- 用于酪氨酸调节的酶提示甲状腺疾病或是沮丧。</t>
  </si>
  <si>
    <t>TRYPTAMINE -- 用于食品加入剂，能够id对红酒和红肉的不耐受性。</t>
  </si>
  <si>
    <t>TANNIC ACID -- 用于工业，医药，食品提示未老先衰，口炎性腹舄，不满，苯酚。</t>
  </si>
  <si>
    <t>TRYPTOPHANASE -- 调节色氨酸的酶提示睡眠疾病和血清素调节。</t>
  </si>
  <si>
    <t>THIAMINE -- 维生素B1提示碳水化合物代谢疾病，与沮丧和疲乏有情感联系。 ]</t>
  </si>
  <si>
    <t>MAGNESIUM METALLICUM --提示缺乏，如果结石形成，背痛，肌肉痉挛，过度导致疲乏，矿物质。 ]</t>
  </si>
  <si>
    <t>VANADYL SULFATE -- 有时有毒，用于肝和能量。</t>
  </si>
  <si>
    <t>VANILLIN --提示过往的懊悔情感问题，处理自我宽恕和其它。</t>
  </si>
  <si>
    <t>XANTAC -- 商业性胃药，影响脑神经 10 迷走神经 - Pnemuogastric - Pneumatic,在胃里面，溃疡。  $ ]</t>
  </si>
  <si>
    <t>MIMOSA TENUIFLORA POIR -- 用于敏感过度的病人，风湿病，膝盖和脚踝问题。 @ ]</t>
  </si>
  <si>
    <t>XANTHINE -- 作为乳制品的副产品存在于动物中提示奶制品不耐性。</t>
  </si>
  <si>
    <t>D-XYLOSE -- 不能够吸收营养，特别是碳水化合物。</t>
  </si>
  <si>
    <t>ZINCUM METALLICUM -- 晚上脚抽筋，性冷淡或是免疫力缺乏，神经疼痛，如果过度会导致前列腺炎。 N isode ]</t>
  </si>
  <si>
    <t>ZINC -- 用于晚上脚抽筋，性冷淡或是免疫力缺乏，神经疼痛，如果过度会导致前列腺炎。 ]</t>
  </si>
  <si>
    <t>TREE SAP -- 水合作用和渗透作用差提示需要更湿的水。</t>
  </si>
  <si>
    <t>TRI-BORON -- 神经功能差和对死亡的想法（死的愿望），暴露于汽油中，矿物质。 N isode $ ]</t>
  </si>
  <si>
    <t>DISODIUM PHOSPHATE -- 磷酸盐。用于消除胆石（胆囊，肝），体重减少，肠内的（肠道，结肠）清洁，轻舄剂。 ]</t>
  </si>
  <si>
    <t>ENVIROX -- 用于环境污染，毒性暴露提示对环境毒药的不耐性。 ]</t>
  </si>
  <si>
    <t>GOCD INSECTICIDE -- 杀虫剂种类提示杀虫剂问题，酶的破坏，酶促反应不清。 ]</t>
  </si>
  <si>
    <t>DEXTROMETHORPHAN -- 用于咳嗽（肺）糖浆中的合成化学物。 ]</t>
  </si>
  <si>
    <t>TAURINE -- 与能量相关的氨基酸，也用于对恐慌袭击的情感控制。</t>
  </si>
  <si>
    <t>CALCIUM CARBONATE --提示新陈代谢缓慢，无生气，矿物质不均衡，大脑疲乏，矿物质。</t>
  </si>
  <si>
    <t>L-GLUTAMIC ACID -- 大脑能量的第二供给，过度兴奋提示血液大脑障碍机能不良。</t>
  </si>
  <si>
    <t>IRIS VERSICOLOR -- 作用于腺体和腺管，刺激肝脏胆汁，胰腺，呕吐性头痛，无精打采，焦虑。</t>
  </si>
  <si>
    <t>SENECA OFFICINALIS -远志、天门冬。- 草本，用于肠内的(肠道，结肠，肠)和肝的清洁。 \ ]</t>
  </si>
  <si>
    <t>CAUSTICUM -- 慢性风湿病，关节炎，和麻痹症，肌肉中的撕痛和拉痛。 @ # ^ ]</t>
  </si>
  <si>
    <t>QUASSIA AMARA -- 情感上不能够接受或是表达爱。 \</t>
  </si>
  <si>
    <t>ANACARDIUM ORIENTALE -- 作用于感官，镇静剂，神经衰弱，名字记忆，心不在焉（大脑）。 ]</t>
  </si>
  <si>
    <t>COLOCYNTHIS -- 对天气变化敏感，通常是寒冷，神经痛，急躁的。</t>
  </si>
  <si>
    <t>CANTHARIS -- 芫菁，泌尿（肾，膀胱，输尿管，尿道）灼热感，性欲强，炎症严重，狂乱的，精神错乱。 ]</t>
  </si>
  <si>
    <t>NUX VOMICA -- 渴望吃辛辣食物，容易沉溺，压力过度，急躁的，恶毒的。 \ ]</t>
  </si>
  <si>
    <t>ABROTANUM -- （Southernmood）有效的药物，用于下肢，消瘦（消瘦-营养失调），压抑性痛风的后遗症。 \ ]</t>
  </si>
  <si>
    <t>COCCUS CACTI -- 作用于肾（膀胱，输尿管，尿道），消化力，喉，忧虑，急躁的，烦躁的。 ]</t>
  </si>
  <si>
    <t>ARSENICUM ALBUM -- 作用于所有组织和器官，疲惫，燥动，晚上恶化，急躁的。 ]</t>
  </si>
  <si>
    <t>BOVISTA (Puff ball) -- 用于皮肤出疹和湿疹，影响循环，对口吃的小孩有说明。</t>
  </si>
  <si>
    <t>WYETHIA HELENOID -- 利喉，喉炎（喉），花粉热，痔疮（肠道，结肠，肠），发痒。 ]</t>
  </si>
  <si>
    <t>HYOSCYAMUS NIGER (HENBANE) -- 影响神经，纠正沉迷和恶魔精神（diabolical spirit）影响。 N isode</t>
  </si>
  <si>
    <t>PILOSELLA (Hawkweed, mouse ear) -- 腺体刺激物，用于损伤，有助于组织当中的钙元素修复。 ]</t>
  </si>
  <si>
    <t>VIOLA ODORATA  -- （紫罗兰）对耳朵问题和软组织有特效作用。</t>
  </si>
  <si>
    <t>ASAFOETIDA - ASAFETIDA -- 大茴香植物中有恶臭的树胶脂。胃返流，肠胃气胀/气/风，胃收缩并逆蠕动（肠道，结肠，肠），止痉挛的药。 ]</t>
  </si>
  <si>
    <t>SEPIA -- 用于躲避责任或是把责备推卸给他人的病人的情感问题。</t>
  </si>
  <si>
    <t>PROPYL BUTYRATE -- 食物加入剂用作防腐剂会造成激素停滞和虚弱。</t>
  </si>
  <si>
    <t>PROPYL ALDEHYDE --  用于工业中的化学品提示毒性暴露。</t>
  </si>
  <si>
    <t>PENTACHLOROETHANE -- 毒素作用，肾（膀胱，输尿管，尿道），肝或皮肤，用于肺和焦虑失调的药物。 ] ]</t>
  </si>
  <si>
    <t>PERTHANE -- 用于杀虫剂，化学制品，在环境毒物里提示毒性暴露。 ]</t>
  </si>
  <si>
    <t>PARATHIONE -- 杀虫剂，产生胆碱作用提示没有修复的毒性暴露。</t>
  </si>
  <si>
    <t>PARATHIONE HYDROLASE -- 用于分解杀虫剂的酶提示没有处理的毒性暴露。</t>
  </si>
  <si>
    <t>PANGAMATE -- （维生素B15）提示氧化问题，甲基供体促进循环。</t>
  </si>
  <si>
    <t>PALMITELAIDIC ACID -- 脂肪酸饱和的棕榈油变体提示脂肪酸缺乏或是毒性暴露。 ]</t>
  </si>
  <si>
    <t>PALLADIUM -- 金属元素，用于头顶疼痛，神经失调，情感上害怕疼痛。 N isode $ ]</t>
  </si>
  <si>
    <t>油性笔-- 过敏或敏感，提示对公众演说的恐惧。</t>
  </si>
  <si>
    <t>OXALIC ACID -- 肾结石（膀胱，输尿管，尿道），痛风，蛋白质代谢的营养障碍。 ]</t>
  </si>
  <si>
    <t>ORTHO NOVUM -- 合成肥料，可以id毒性或是敏感。</t>
  </si>
  <si>
    <t>OCTANOIC ACID -- 羊脂酸提示真菌风险，腺的失调，治疗大脑疲乏和迷向的药物。 ^ ]</t>
  </si>
  <si>
    <t>NERVE CRANIAL 1 (OLFACTORY) -- 影响嗅觉和味觉和顺势疗法的吸收，清除。 ]</t>
  </si>
  <si>
    <t>AMYL NITROSUM -- 使大脑快速地血管舒张，感觉到某些事情会发生。</t>
  </si>
  <si>
    <t>OROTIC ACID -- （细菌的增长因子）嘧啶前体提示细菌，苯酚。 @ ]</t>
  </si>
  <si>
    <t>DEGEX LIQUESCENCE (NV) -- 自然化学疗法的合成药，仅用于慢性的癌症或是变性。</t>
  </si>
  <si>
    <t>GAMBOGE - CAMBOGIA -- 作用于肠（肠道，结肠），畏光以及眼睛的严重灼热，早晨眩晕。 ]</t>
  </si>
  <si>
    <t>OCTACHLORO-CAMPHENE -- 用于工业，提示毒性暴露或是敏感，用Addex N. 601 或是 Industriox N. 612。 ]</t>
  </si>
  <si>
    <t>OCTAMETHYL PYROPHOS -- 用于工业提示毒性暴露或是敏感，用Addex N. 601 或是 Industriox N. 612。 ]</t>
  </si>
  <si>
    <t>OXYQUINOLINE SULPHATE -- 工业毒素，使用Industriox N. 612 两个星期，和大量水一起使用。 ]</t>
  </si>
  <si>
    <t>HYDROXYLAMINE -- 有机物合成的还原剂提示毒性暴露或是敏感，用Chemx N. 608。 ]</t>
  </si>
  <si>
    <t>HYDROFLUORICUM ACID -- 作用于植物性/自主神经系统，脑神经 10 迷走神经-Pnemuogastric – 气体的，组织修复，罕有的思想乐观，无所畏惧。 $ ]</t>
  </si>
  <si>
    <t>HCL -- 盐酸-自然存在于胃中，情绪上无法忍受生活的刺激。</t>
  </si>
  <si>
    <t>蜂蜜--提示免疫系统疾病，情绪上把生活看得太过甜密。</t>
  </si>
  <si>
    <t>GROWTH HORMONE RELEASING FACTOR -- 害怕成长。</t>
  </si>
  <si>
    <t>JABORANDI -- 作用于唾液和汗水，排汗，脸红，排汗过度长达一小时。 \ ]</t>
  </si>
  <si>
    <t>GLUTATHIONE REDUCTASE -- 能量和眼睛功能必需的酶提示眼睛或是能量疾病。</t>
  </si>
  <si>
    <t>GLUCOSE-6-PHOSPHATASE -- 酶。能量生成中克雷布斯循环的一部分提示能量酶促反应（pathway）问题。 ]</t>
  </si>
  <si>
    <t>GLYCERINE -- 以自然剂量（in raw doses）刺激粘膜，用8x+缓和疼痛提示对化学药品的不耐性。 ]</t>
  </si>
  <si>
    <t>GLUTAMIC DECARBOXYLASE -- 酶。大脑能量系统的一部分提示大脑能量功能障碍。 ]</t>
  </si>
  <si>
    <t>GLUTAMIC DEHYDROGENASE -- 酶。大脑能量系统的一部分提示能量调节系统。 ]</t>
  </si>
  <si>
    <t>GLUCONIC ACID -- 工业上用于清洁提示毒性或是敏感，苯酚。</t>
  </si>
  <si>
    <t>GYPSUM -石膏- 作用于呼吸（肺）系统，治疗疲乏和呼吸问题。 ]</t>
  </si>
  <si>
    <t>GLUCAGON -- .胰高血糖素,胰增血糖素
葡萄糖的储存形式，大部分位于肝有些位于肌肉，需要的时候转化成为葡萄糖。</t>
  </si>
  <si>
    <t>FRUCTOSE DEHYDROGENASE -- 酶，用于使果糖准备好转化提示水果不耐性或是缺乏。 ]</t>
  </si>
  <si>
    <t>FUTH BONE -- 头颅骨，负责回声接收（耳朵）提示情感无反应性，调整。 ]</t>
  </si>
  <si>
    <t>OENANTHE CROCATA -- 布袋莲，作用于神经和延髓（大脑），治疗癫痫发作和扁虱。 ] N isode $</t>
  </si>
  <si>
    <t>FERRUM / FERROUS PHOSPORICUM -- 组织盐，用于发烧，发炎，头痛，感冒，少汗，矿物质。 ]</t>
  </si>
  <si>
    <t>FERRUM / FERROUS ARSENICUM -- 治疗由于贫血导致的疲乏，血液中毒，血液感染，矿物质。 ]</t>
  </si>
  <si>
    <t>FERRUM / FERROUS IODATUM -- 用于慢性疾病和虚弱系统，药物用于治疗虚弱，张力缺乏（缺少肌肉张力），肾炎（肾），矿物质。 ]</t>
  </si>
  <si>
    <t>FERRUM / FERROUS METALLICUM -- 贫血并受风寒，呕吐，脸红，口渴，感冒，未消化食物，矿物质。 ]</t>
  </si>
  <si>
    <t>FERRUM / FERROUS GLUCONATE -- 螯合铁补充品提示贫血或是铁缺乏，矿物质。 ]</t>
  </si>
  <si>
    <t>ACACIA (ROBINA) -- 有效的舄剂特性，镇痛剂（缓和或是减少疼痛的药剂），保护伤口。 \</t>
  </si>
  <si>
    <t>PYROGENIUM (FISH) -- 此患者过去食用的变质的或是被感染的鱼，怀疑是寿司。 ]</t>
  </si>
  <si>
    <t>FERRUM / FERROUS MURIATICUM -- 硫酸亚铁。神经毒药，用于神经痛和肝障碍，矿物质。 ] N isode $</t>
  </si>
  <si>
    <t>FERREDOXIN -- 血液中的铁化合物种类提示贫血症和疲乏。</t>
  </si>
  <si>
    <t>FERRUM / FERROUS SULPHURICUM -- 肝药，血液解毒和系统重建者（systemic rebuilder）。 ]</t>
  </si>
  <si>
    <t>FD&amp;C RED -- 食物色素加入剂提示敏感或是毒性暴露。</t>
  </si>
  <si>
    <t>FD&amp;C YELLOW (1X) -- 食物色素提示食物加入剂的敏感。</t>
  </si>
  <si>
    <t>FD&amp;C BLUE -- 食物色素和加入剂提示敏感或是毒性。</t>
  </si>
  <si>
    <t>HYDROGEN PEROXIDE --提示癌症风险和白细胞功能障碍。</t>
  </si>
  <si>
    <t>ACETONE POWDER --提示反应风险或是敏感，肝和肾（膀胱，输尿管，尿道）药物，治疗焦虑恐惧的药物。 ]</t>
  </si>
  <si>
    <t>ACER CAMPESTRE -- 枫木提示过敏或是敏感，与成长问题有情感联系，沮丧。</t>
  </si>
  <si>
    <t>AFLATOXINS -- 高毒性化合物，可以id过敏或是治疗过敏疾病，苯酚。</t>
  </si>
  <si>
    <t>ANGIOTENSIN II -- 与肌肉紧张和血压有联系的激素。 ]</t>
  </si>
  <si>
    <t>ANTI-REPRODUCTIVE TRIPEPTIDE -- 与繁殖相关的激素。</t>
  </si>
  <si>
    <t>ANGIOTENSIN III -- 激素，用于血压和情感控制，治疗愤怒，憎恨和血压。</t>
  </si>
  <si>
    <t>ARACHIDONIC ACID -- 肾上腺常用的必需脂肪酸提示肾上腺功能减退。</t>
  </si>
  <si>
    <t>ATP-DIBARIUM SALT --提示能量障碍或是钡毒素，与母亲冲突有情感联系。</t>
  </si>
  <si>
    <t>ATP-CALCIUM SALT --提示能量障碍，和过去未愈的紧张狂欢有情感联系。</t>
  </si>
  <si>
    <t>ALUMINUM METALLICUM -- 作用于肠内（肠道，结肠，肠）的肌肉麻痹，干燥，牢骚，害怕邪恶，矿物质。 ]</t>
  </si>
  <si>
    <t>AURUM CHLORIDE NATRUM -- 影响骨骼以及窦和眼睛的腺，厌恶生活，宗教狂，受挫。 ]</t>
  </si>
  <si>
    <t>AGAR -- 用于培养细菌和微生物提示微生物生长。 @ # ^ ]</t>
  </si>
  <si>
    <t>ASPARAGINASE -- 酶。提示白内障眼睛障碍，或是nutra sweet的毒性，神经问题。 $ ]</t>
  </si>
  <si>
    <t>ANABASINE -- 用于治疗酒精中毒，使患者接触酒精时感觉恶心。</t>
  </si>
  <si>
    <t>ACETYLBUTYROLACTONE -- 用于工业和化妆品，用Beautox N.607。 ]</t>
  </si>
  <si>
    <t>ABRIN -- 毒性蛋白，如果吞食或是进入伤口毒性非常厉害提示毒性暴露。</t>
  </si>
  <si>
    <t>ARBENOBENZENE -- 用于工业和化妆品，用Beautox N.607。 ]</t>
  </si>
  <si>
    <t>ANTIMONY TRIETHYL -- 用于工业和化妆品提示皮肤疾病毒性，用Beautox N.607。 ]</t>
  </si>
  <si>
    <t>AMYLENE -- 石油浓缩剂，用于工业和化妆品提示毒性，用Beautox N.607－Envirox N. 1276 或是 N. 610, 苯酚。  ]</t>
  </si>
  <si>
    <t>AMMONIATED CHEMICALS -- 用于炸药，工业，化妆品，药物，影响蛋白质代谢，用Industriox N. 612。 ]</t>
  </si>
  <si>
    <t>ALLYL CHEMICALS -- 用于香水和合成大蒜油提示毒性，苯酚。</t>
  </si>
  <si>
    <t>ANTHRACOSIS -- 肺部的碳，作为煤，灰尘，烟，或是污染提示肺疾病或是危险。 ]</t>
  </si>
  <si>
    <t>AUROUS CYANIDE -- 用于工业和化妆品，影响头部和肾（膀胱，输尿管，尿道）的结缔组织，用 Beautox N. 607。 ]</t>
  </si>
  <si>
    <t>ALLOXANTIN -- 毒素，影响肝，肾（膀胱，输尿管，尿道）提示有毒系统，过敏或是组胺失调，过去的自我创伤（ego trauma），苯酚。 ]</t>
  </si>
  <si>
    <t>ADIPIC ACID -- 用于尼龙制造提示毒性暴露或是尼龙摄取，用Industriox N. 612。 ]</t>
  </si>
  <si>
    <t>AMMONIUM CYANIDE -- 用于化妆品和药物，影响肾（膀胱，输尿管，尿道）和胰腺的蛋白质代谢。 ]</t>
  </si>
  <si>
    <t>AGENT ORANGE -- 强效的除草剂，影响肝，肾（膀胱，输尿管，尿道），神经和系统提示毒性暴露。  ]</t>
  </si>
  <si>
    <t>BUTYLATED HYDROXYTOULENE (BHT) -- 食物加入剂提示未愈的毒性暴露，治疗抑郁的情感药物，苯酚。 ]</t>
  </si>
  <si>
    <t>BEAUVERCIN -- 用于化妆品和工业，影响对自我和他人的认识，用Beautox N. 607。 ] ]</t>
  </si>
  <si>
    <t>AESCULUS GLABRA -- 作用于大肠（结肠，肠），痔疮，静脉曲张，背痛。 $ ]</t>
  </si>
  <si>
    <t>婴幼儿奶粉-- 合成化学制品提示毒性或是过敏。</t>
  </si>
  <si>
    <t>BARIUM OXALATE --提示对钡的毒性，与为母不当的感觉有情感联系。</t>
  </si>
  <si>
    <t>BANTI'S DISEASE -SYNDROME -- 脾肿大和充血（脾肿大）并贫血，白血球减少症，肝硬化。 ]</t>
  </si>
  <si>
    <t>BARIUM NITRATE -- 对钡（氧化钡）的毒性，和母亲有情感联系。</t>
  </si>
  <si>
    <t>BENZENE CHEMICALS -- 用于工业，化妆品和药物中，影响肾，肺，皮肤，神经提示毒性。 $ ]</t>
  </si>
  <si>
    <t>BARYTA MURIATICA  -- 用于衰老或是矮小的器官问题，感觉像个坏母亲。</t>
  </si>
  <si>
    <t>BITHIONOL -- 用于杀菌剂的化学品，用于治疗结肠（肠道，肠），卤化双酚，用Chemex N. 608，缩微程序。 ]</t>
  </si>
  <si>
    <t>BENZEDRINE -- 合成刺激物提示毒性或是过敏。</t>
  </si>
  <si>
    <t>DILANTIN -- 用于控制癫痫发作的药物，镇静剂药物对所有主要的神经都起反应提示神经失调。 N isode $ ]</t>
  </si>
  <si>
    <t>DMSA MERCURY -- 用于螯出水银的化学物提示水银毒性，可以导致水银中毒。</t>
  </si>
  <si>
    <t>2.4.D -- 润滑剂的合成形式，在N. 612中的工业毒素提示关节疾病。 ]</t>
  </si>
  <si>
    <t>DIAZEPAM -- 地西泮,地西潘, 合成化学药物，镇静剂和抗应激（抗神经病）。</t>
  </si>
  <si>
    <t>DICHLORO CHEMICALS -- 用于油漆，化妆品，药物，工业影响神经和组织，用Industriox N. 612。 ]</t>
  </si>
  <si>
    <t>DIMETHYL CHEMICALS -- 用于化妆品，药物，杀虫剂，油漆，塑料，用Industriox N. 612。 ]</t>
  </si>
  <si>
    <t>DIMETHYLBERYLIIUM -- 铍的形式提示以往未愈的毒性暴露，情感上害怕失去。</t>
  </si>
  <si>
    <t>ETHER -- 乙醚, 工业中用于油漆，化妆品等提示毒性暴露，情感上无法处理疼痛。</t>
  </si>
  <si>
    <t>ENDORPHINS-L -- 过度疼痛，无法处理情感或是身体疼痛。</t>
  </si>
  <si>
    <t>ESTERS -- 酯类, 用于食物加入剂和色素的化学品聚积提示毒性，苯酚。</t>
  </si>
  <si>
    <t>ESTRADIOLTBENZOATE -- 与雌性激素相关的合成化学品种类提示未愈的毒性反应。</t>
  </si>
  <si>
    <t>ETHYLENE OXIDE -- 环氧乙烷, 在医院中用于清洁和杀菌的毒性化学品提示毒性暴露。</t>
  </si>
  <si>
    <t>EPHEDRINE -- 麻黄碱,盐酸麻黄素, 类似肾上腺素的化学制品，体育竞技中停用提示肾上腺功能减退。</t>
  </si>
  <si>
    <t>ESTRONE -- 雌酮, 女性激素提示女性疾病，苯酚。</t>
  </si>
  <si>
    <t>ERUSTCATOR -- 用于溶解铁锈的化学物提示未愈的毒性暴露。</t>
  </si>
  <si>
    <t>ETHYL ISOTHIOCYANATE -- 异硫氰酸乙烷酯, 杀虫剂和工业中使用的化学物，用Addex N.601。 ]</t>
  </si>
  <si>
    <t>ETHYLIODINE -- 药品，杀虫剂和化妆品中使用提示毒性，用Industriox N. 612。 ]</t>
  </si>
  <si>
    <t>ETHYL TRICHLOROSILANE -- 药品，杀虫剂和化妆品中使用提示毒性，用Industriox N. 612, Envirox N. 1276 或是 N. 610, Beautox N. 607 ]</t>
  </si>
  <si>
    <t>ETHYL MERCAPTAN -- 乙硫醇, 芳香化学品，使RNA解开，达到总量时重组RNA6x+。</t>
  </si>
  <si>
    <t>CARBONIC ANHYDRASE -- 碳酸酐酶，用于氧化和酸缓冲剂提示酸或是氧疾病。</t>
  </si>
  <si>
    <t>LECITHINASE -- 卵磷脂酶，调节大脑卵磷脂提示大脑中神经胶质细胞障碍。</t>
  </si>
  <si>
    <t>COLLAGENASE -- 胶原酶,胶原蛋白酶，调节胶原质提示皮肤过早衰老。</t>
  </si>
  <si>
    <t>DNA LIGASE --DNA连接酶,多(聚)脱氧核糖核苷酸合酶，调节DNA利用提示代谢疾病或衰老。</t>
  </si>
  <si>
    <t>ERYTHROPOIETIN -- 促红细胞生成素，用于红细胞生成提示贫血。</t>
  </si>
  <si>
    <t>ATPASE (ADENOSINE TRIPHOSPHATE) -- 三磷酸腺苷酶，调节ATP分子能量提示能量机能不良。 ]</t>
  </si>
  <si>
    <t>GLUCOSIDASE -- 糖苷酶，用于糖代谢提示糖调节疾病例如血糖过低等。</t>
  </si>
  <si>
    <t>PEROXIDASE -- 过氧(化)物酶,过氧物酶，用于过氧化物调节，富含于梨子和山葵中提示癌症风险。</t>
  </si>
  <si>
    <t>GLYCOGEN -- 糖原, 肌肉和肝脏中储存的能量，需要时肝糖转化为葡萄糖。 ]</t>
  </si>
  <si>
    <t>HISTAMINASE -- 组胺酶, 用于组胺调节的酶提示脸红过度和组胺增加。</t>
  </si>
  <si>
    <t>LIPOXIDASE -- 脂肪氧化酶,用于脂质氧化的酶提示脂质疾病或缺乏氧化物。</t>
  </si>
  <si>
    <t>SUCRASE -- 蔗糖酶, 用于糖的酶，指示血糖问题，白内障眼睛障碍，或是肌肉问题。 ]</t>
  </si>
  <si>
    <t>MYOKINASE -- 肌激酶, 肌肉运动相关的酶提示肌肉疾病或是肌肉疼痛。</t>
  </si>
  <si>
    <t>L-ASPARTIC ACID -- 用于nutrasweet生产，可导致头痛或是神经疾病。 $ ]</t>
  </si>
  <si>
    <t>HISTIDASE --组氨酸酶，用于消炎提示情况不明显时的炎症隐性或是肝病。</t>
  </si>
  <si>
    <t>HYDROXYPYRUVATE REDUCTASE -- 羟基丙酮酸还原酶, 碳水化合物利用中相关的酶提示维生素B功能不良或缺乏。 ]</t>
  </si>
  <si>
    <t>SECRETIN -- 肠促胰液素, 消化酶的集合提示思想障碍，消化的或是发炎的。</t>
  </si>
  <si>
    <t>GLUCOSE DEHYDROGENASE -- 葡萄糖脱氢酶, 糖代谢相关的酶提示糖调节疾病。</t>
  </si>
  <si>
    <t>MYLEOPEROXIDASE -- 在脾中产生的用于真菌防御的酶，辨认真菌感染。 ^ ]</t>
  </si>
  <si>
    <t>ADENOSINE-5-DIPHOSPHATE - ADP -- 阿糖腺苷, ATP的前体提示能量疾病或是维生素缺乏 ]</t>
  </si>
  <si>
    <t>CATALASE -- 过氧化氢酶，用于调节自由基提示自由基过多或是癌症风险。</t>
  </si>
  <si>
    <t>DNA ASE -- 脱氧核糖核酸酶，用于DNA调节提示新陈代谢疾病。</t>
  </si>
  <si>
    <t>CHOLESTEROL OXIDASE -- 胆固醇氧化酶，用于将胆固醇转化成激素提示胆固醇疾病。</t>
  </si>
  <si>
    <t>GLUCOKINASE -- 葡萄糖激酶，用于葡萄糖调节提示糖类调节疾病。</t>
  </si>
  <si>
    <t>STILLINGEA -- 草乌臼，Queen's delight，用于治疗长骨中的梅毒，骨炎（骨骼炎症）， &gt; night, &gt; damp. ]</t>
  </si>
  <si>
    <t>COENZYME A DEHYDROGENASE -- 用于辅酶A的调节提示肾上腺功能减退或大脑疲乏。 ]</t>
  </si>
  <si>
    <t>GRATIOLA -- 玄参科赤治草，用于喷舄型腹舄（肠道，结肠，肠），冷腹，矿物质缺乏导致疲劳，自我愤怒。 ]</t>
  </si>
  <si>
    <t>GABASE -- 酶，用于调节GABA，它是大脑的电稳定器（electrical stabilizer）。</t>
  </si>
  <si>
    <t>VANILLYLMANDELIC ACID DEHYDROGENASE -- 香草扁桃酸, 无法控制沮丧或是快乐。</t>
  </si>
  <si>
    <t>FISH OIL-A2 -- 可以id过度的胆固醇或甘油三酸脂，也提示阻塞的动脉。 ]</t>
  </si>
  <si>
    <t>VITAMIN B 17 VITAMIN LAETRILE -- 可以id氧缺乏，变性的风险。 ]</t>
  </si>
  <si>
    <t>THYROXINE -- 甲状腺激素，负责管理新陈代谢或是重量。</t>
  </si>
  <si>
    <t>PARATHYROID HORMONE -- 甲状旁腺素, 激素，从骨头或是细胞中移除钙提示钙疾病。</t>
  </si>
  <si>
    <t>LEUTINIZING RELEASING HORMONE -- 促黄体生成素, 无法控制女性特征或是行为。</t>
  </si>
  <si>
    <t>LEUTINIZING HORMONE -- 黄体化激素, 不可以控制女性特征或是行为。</t>
  </si>
  <si>
    <t>VITAMIN B14 BETAINE -- 胃调节器，可以id压力对胃的影响，溃疡或是神经炎（神经发炎）。 $ ]</t>
  </si>
  <si>
    <t>VITAMIN B13 CHOLINE -- 肝调节器和类胆碱功能的调节器。</t>
  </si>
  <si>
    <t>VITAMIN B8 COENZYME A -- 能量系统的关键组成部分，不要服用过量但是可以补充。</t>
  </si>
  <si>
    <t>NERVE GROWTH FACTOR -- 神经生长因子, 存在于蛇毒液中的神经生长激素提示神经疾病。 N sarcode $ ]</t>
  </si>
  <si>
    <t>VITAMIN D3 ERGOCALCIFEROL -- 麦角钙化醇, 用于调节钙提示阳光照射或是营养的缺乏。 ]</t>
  </si>
  <si>
    <t>VITAMIN D2 CHOLECALCIFEROL -- 用于钙的内在调节提示阳光照射缺乏。 ]</t>
  </si>
  <si>
    <t>VITAMIN D1 -- 用于钙的内在调节提示阳光照射缺乏。 ]</t>
  </si>
  <si>
    <t>KETOSTERO提示-- 用于自主炎症控制的肾类固醇，显示肾上腺的和肾疾病。</t>
  </si>
  <si>
    <t>TESTOSTERONE -- 睾(甾)酮,睾丸素, 男性激素提示缺乏或是过多，治疗肝。 ]</t>
  </si>
  <si>
    <t>VITAMIN B16 OXYTHIAMINE HCL -- 氧化的B1，用于氧化控制。</t>
  </si>
  <si>
    <t>VITAMIN B19 FLAVIN MONONUCLEOTIDE -- 维生素B用于氧化提示虚弱的氧化。 ]</t>
  </si>
  <si>
    <t>VITAMIN B18 FAD -- 用于大脑氧化提示大脑的弱氧。</t>
  </si>
  <si>
    <t>VITAMIN B20 CARNITINE -- 用于心肌和其它横纹肌的氧化。</t>
  </si>
  <si>
    <t>ANTIDIURETIC HORMONE -- 血管升压素,存在于垂体前叶，控制身体矿物质和水份。肾，膀胱，输尿管，尿道。 ]</t>
  </si>
  <si>
    <t>POTASSIUM NITRATE -- 硝酸钾, 用作防腐剂并用于减弱性欲提示暴露，矿物质。</t>
  </si>
  <si>
    <t>GLUTAMINE -- 谷氨酰胺, 用于食品加入剂和给大脑提供能量提示缺乏或血脑机能障碍。 ]</t>
  </si>
  <si>
    <t>天然糖-- 合成甜料，对神经产生压力，提示不耐受或过敏。</t>
  </si>
  <si>
    <t>PANTOTHENIC ACID-B5 -- 泛酸, 能量和代谢中关键的维生素。</t>
  </si>
  <si>
    <t>PANGAMIC ACID-B15 -- 甲基供体，对氧化很重要。</t>
  </si>
  <si>
    <t>JABORANDI -- 毛果芸香叶, 汗液过多，排汗，脸红，血糖过低或是肝脏失调导致发汗。 \</t>
  </si>
  <si>
    <t>AMELOPSIS QUIN -- 情感上无法表达内在感情。 \</t>
  </si>
  <si>
    <t>STROPHANTHUS HISP --  毒毛旋花子, 情感上或是身体上未老先衰。</t>
  </si>
  <si>
    <t>SAMBUCUS CANADENSIS -- 接骨木, 咖啡豆种类，刺激T细胞，情感上控制过度。</t>
  </si>
  <si>
    <t>PTELEA TRIFOLIATA -- （水灰, 榆橘）消化不良，肝肺充血，精神混乱，健忘的。</t>
  </si>
  <si>
    <t>WARFARIN -- 华法林,苄酮香豆素钠，用于稀释血液，怀疑是胆固醇和血液问题。</t>
  </si>
  <si>
    <t>ZANTAC -- 善得胃&lt;抗溃疡病药&gt;常用的药物用于阻止胃生产HCL提示不耐性或是毒性影响。</t>
  </si>
  <si>
    <t>DEGEX and DEGEX LIQ. -- 可以id癌症风险，或是变性的组织，确定诊断。</t>
  </si>
  <si>
    <t>XENOPSIN -- 爪蟾降压肽, 外来的起调理作用的化合物提示不适当的调理作用，苯酚，使用豆类。</t>
  </si>
  <si>
    <t>XYLENE -- 二甲苯, 油/酶蒸馏得来的化合物，用于高辛烷气体，溶剂，聚酯树脂。</t>
  </si>
  <si>
    <t>DIETHYLSTILBESTEROL -- 己烯雌酚, 50年代使用的雌激素合成形式，使美国女性和儿童致癌。</t>
  </si>
  <si>
    <t>STIBIUM -- 酒石酸锑，烦躁的，易怒的，舌头发白，发怒的，生气的，悲伤的，自言自语。</t>
  </si>
  <si>
    <t>ZINC -- 锌, 神经补品，肌肉颤搐，〉酒，鸡皮疙瘩，皮肤官能敏感。</t>
  </si>
  <si>
    <t>ZINC CHLORIDE -- 氯化锌, 忘记今天的成就，沮丧的，愠怒的，容易生气， &gt; work.</t>
  </si>
  <si>
    <t>BLACK SPIDER VENOM -- 蜘蛛毒,降低的凝结物（Lowered coagulation），肌肉紧张，胸腔是疼痛和病症的中心。</t>
  </si>
  <si>
    <t>ACANTHOSIS ANTARCTICUS VENOM DEATH ADDER -- 棘皮症, 治疗恐惧死亡和自我的无意识思想的药物。</t>
  </si>
  <si>
    <t>AGKISTRODON PISCIVORUS LEUKOSTOMA VENOM COTTONMOUTH WATER MOCCASIN -- 蝮蛇, 用于动脉阻塞。</t>
  </si>
  <si>
    <t>AGKISTRODON RHODOSTOMA VENOM MALAYAN PIT VIPER -- 用于循环中的血栓症的药物。</t>
  </si>
  <si>
    <t>BOTHROPS ALTERNATA VENOM URUTU -- 用于治疗血液毒性，淋巴充血。</t>
  </si>
  <si>
    <t>BUFO ARENARUM VENOM COLORADO RIVER TOAD -- 癫痫症，阳萎，惊恐，月经，淋巴。</t>
  </si>
  <si>
    <t>BUTHUS TAMULUS VENOM SCORPION -- 用于肌肉机能不良和神经疲乏的药物。</t>
  </si>
  <si>
    <t>MICRURUS FULVIUS VENOM CORAL SNAKE -- 用于缺乏神经作用中或是生长的神经药物。</t>
  </si>
  <si>
    <t>CROTALUS HORRIDUS VENOM RATTLE SNAKE -- 心跳和呼吸加速，血液破坏，黄热病。</t>
  </si>
  <si>
    <t>CROTALUS SCUTULATUS VENOM RATTLE SNAKE -- 砂眼，疫苗的负面影响，破伤风，百日咳（肺）。 ]</t>
  </si>
  <si>
    <t>DIADEMA ANTILLARUM VENOM SEA URCHIN -- 皮肤斑点发炎的药物。</t>
  </si>
  <si>
    <t>ECHIS CARINATUS VENOM SAW SCALED VIPER -- 用于循环和淋巴虚弱的药物，幽闭恐怖症。</t>
  </si>
  <si>
    <t>NOTECHIS SCUTATUS VENOM TIGER SNAKE -- 恐惧药物，用于治疗隐藏和已知恐惧的。</t>
  </si>
  <si>
    <t>PSEUDECHIS AUSTRALIS VENOM BLACK SNAKE -- 神经和循环药物，用于治疗胆小和畏惧。</t>
  </si>
  <si>
    <t>NAJA NAJA VENOM COBRA -- 哮喘（肺），心绞痛（心脏），痉挛的黄疸（肝），心包炎变性。 ]</t>
  </si>
  <si>
    <t>OPHIOPHAGUS HANNAH VENOM KING COBRA -- 组织衰退和变性，用Degex。</t>
  </si>
  <si>
    <t>LACTRODECTUS MACTANS VENOM BLACK WIDOW -- 身体各处剧痛且无法减轻，神经发炎。</t>
  </si>
  <si>
    <t>DENDROSPIS POLYLEPIS VENOM BLACK MAMBA -- 神经退化，神经和免疫系统的组织衰退。</t>
  </si>
  <si>
    <t>NAJA NIGRICOLLIS CRAWSHAWII VENOM SPITTING COBRA -- 神经痛，自毁性精神失常，伤心的，严肃的，垂头丧气。</t>
  </si>
  <si>
    <t>SCORPION VENOM -- 组织的分解，神经发炎，麻痹，情感停滞。</t>
  </si>
  <si>
    <t>ENHYDRINA SCHISTOSA VENOM SEA SNAKE -- 影响血液和神经，外伤导致功能不规律。</t>
  </si>
  <si>
    <t>LACHESIS MUTUS VENOM BUSHMASTER -- 皮肤青紫，血液分解，组织变性，随时间消失（lost in time），荒谬的。</t>
  </si>
  <si>
    <t>BUNGARUS FASCIATUS VENOM KRAIT SNAKE -- 愈加严重的虚弱和病情恶化，麻木的。</t>
  </si>
  <si>
    <t>黄蜂毒液--局部组织膨胀和刺痛，提示局部无菌性感染。</t>
  </si>
  <si>
    <t>烟曲病--提示深部真菌或免疫系统较弱。</t>
  </si>
  <si>
    <t>黄曲病--提示深部真菌或免疫系统较弱。</t>
  </si>
  <si>
    <t>灰绿曲霉--提示深部真菌或免疫系统较弱。</t>
  </si>
  <si>
    <t>曲霉--提示深部真菌或免疫系统较弱。</t>
  </si>
  <si>
    <t>黑曲霉素--提示深部真菌或免疫系统较弱。</t>
  </si>
  <si>
    <t>苹果--粗粮，胆囊，肝，肠（肠道，结肠），容易受诱惑。对于各种血型均中性，O型血者应避免苹果汁。</t>
  </si>
  <si>
    <t>APPLE JUICE -- 苹果汁，胆囊，肝，肠（肠道，结肠），对诱惑的情绪易感性。 ]</t>
  </si>
  <si>
    <t>苹果种子--含有丙二酸，用来溶解胆固醇和胆石。</t>
  </si>
  <si>
    <t>动物上皮细胞--可以辨识被伤害或是留下的冲突恐惧。</t>
  </si>
  <si>
    <t>五香粉--提示敏感性或毒性反应，对刺激的情感恐惧。B型和AB型者避免，对其他血型中性。</t>
  </si>
  <si>
    <t>安哥拉山羊&amp;毛海织物纤维--提示害怕被伤害和抛弃。</t>
  </si>
  <si>
    <t>蚁毒--含有苹果酸，提示皮肤发炎或是发痒。</t>
  </si>
  <si>
    <t>马皮 --提示害怕被伤害和抛弃。</t>
  </si>
  <si>
    <t>牛皮 --提示害怕被伤害和抛弃</t>
  </si>
  <si>
    <t>狗皮,--提示被伤害或被伤害后造成的恐惧。</t>
  </si>
  <si>
    <t>猫皮--提示害怕被伤害和抛弃</t>
  </si>
  <si>
    <t>朝鲜蓟--过敏反应或是敏感，对自我探索的情感恐惧。对A型血和O型血有益，其他血型应避免。</t>
  </si>
  <si>
    <t>芦笋--过敏反应，前列腺增大，膀胱炎，膀胱颈部黏膜炎。</t>
  </si>
  <si>
    <t>紫花苜蓿--过敏敏感或是毒性反应，避开并降低敏感性。对B型AB型血者有益，O型血者避免。</t>
  </si>
  <si>
    <t>沥青;柏油--过敏反应，环境毒性，肝和肾中毒。</t>
  </si>
  <si>
    <t>白腊树 --提示关于宽恕的情感问题。</t>
  </si>
  <si>
    <t>大茴香--过敏，情感过度甜蜜，不现实的梦想。B型AB型者应避免。</t>
  </si>
  <si>
    <t>鳄梨 ( 牛油果 )--过敏或过于情绪化或者坚守过去的价值观。对A型血中性，其他血型者避免。</t>
  </si>
  <si>
    <t>白杨--对起因不明的茫然恐惧，焦虑，忧虑。</t>
  </si>
  <si>
    <t>甜菜头 --过敏, 防衰老的食物,提示过早衰老。对B型AB型血者有益</t>
  </si>
  <si>
    <t>大麦--碱性食物，用于酸过多，有助于消化，镇痛剂，软化组织。</t>
  </si>
  <si>
    <t>黑海龟豆--凝血素，用于治疗凝血疾病，使血液变浓。</t>
  </si>
  <si>
    <t>杂交草莓--新陈代谢缓慢，肾虚弱，大脑疲乏，治疗心理混乱的药物。</t>
  </si>
  <si>
    <t>黑胡椒--富含铬和硒，提示糖失调，低血糖症。</t>
  </si>
  <si>
    <t>啤酒酵母--含有丰富维生素B。</t>
  </si>
  <si>
    <t>面包酵母--含有丰富维生素B。</t>
  </si>
  <si>
    <t>啤酒--恶心，宿醉头痛，整天昏昏欲睡，尿道灼痛，脉搏缓慢，出汗。A型血者避免，其他血型者中性。</t>
  </si>
  <si>
    <t>香蕉--可能对此过敏 , 反映有颚骨咬合不正而引致的不适症状。对O型血者中性，其他血型者避免。</t>
  </si>
  <si>
    <t>豆类--对过敏和免疫敏感患者有益。</t>
  </si>
  <si>
    <t>眉豆--有助于刺激免疫系统。对A型和O型血有益，B型和AB型应避免。</t>
  </si>
  <si>
    <t>椰菜--富含粗粮和纤维，妄自尊大的情绪药物。O型血应避免，其他血型者应避免。</t>
  </si>
  <si>
    <t>西兰花--可以抗癌，抗辐射，增强系统功能。各种血型有益。</t>
  </si>
  <si>
    <t>黑莓--小儿腹泻，稀便的和粘土色彩的大便，肝恶化者可食用。</t>
  </si>
  <si>
    <t>硼砂--恐惧向下运动, 腺障碍,流涎症, 呕吐, 绞痛（肠道，结肠，肠），蛋白尿，精神错乱，癫痫症。</t>
  </si>
  <si>
    <t>桦树--不宽容的,吹毛求疵,没长性的, 爱评论别人。</t>
  </si>
  <si>
    <t>牛肉--过敏敏感或是毒性反应，避开并降低敏感性。</t>
  </si>
  <si>
    <t>奶酪--奶制品敏感, 和愤怒情绪有关。O型和A型血者应避免。</t>
  </si>
  <si>
    <t>巧克力--刺激一切女性疾病, 爱情挫折。</t>
  </si>
  <si>
    <t>泥土 , 黏土--过敏敏感或是毒性反应，避免接触，并注意脱敏治疗。</t>
  </si>
  <si>
    <t>粉笔尘-- 过敏敏感或是毒性反应，避免并降低敏感性。</t>
  </si>
  <si>
    <t>角豆树--,过敏敏感或是敏感，虚弱的情感依附,可以解除肌肉疲惫的药物。对O型血有益。</t>
  </si>
  <si>
    <t>鸡肉--因情感原因而搔抓, 对贫穷和失败感到恐惧。B型和AB型血者应当避免。</t>
  </si>
  <si>
    <t>棉花子--很多食物中的劣质油, 治疗自我毁灭的药物。</t>
  </si>
  <si>
    <t>卷心菜--治疗溃疡和皮肤损害和烧伤的药物。</t>
  </si>
  <si>
    <t>鳕鱼 --过敏或敏感，提示过多的胆固醇或是甘油三酸酯。</t>
  </si>
  <si>
    <t>黄瓜--治疗性功能受挫。</t>
  </si>
  <si>
    <t>棉花木--反映心理上倾向追求丰富之物欲需求。</t>
  </si>
  <si>
    <t>小红苺--反映人生或生活失去方向或基础而受情绪困扰。对A型血有益。</t>
  </si>
  <si>
    <t>哈密瓜--过敏或是敏感, 害怕丢脸或是公开演讲。对O型和A型血者应避免，其他血型者中性。</t>
  </si>
  <si>
    <t>玉米--过多会导致痴呆或是产生异常想法。</t>
  </si>
  <si>
    <t>猫毛--过敏敏感或是毒性反应，注意避免接触和脱敏。</t>
  </si>
  <si>
    <t>咖啡--导致神经疾病压力和失眠，哮喘（肺）等问题。O型血应当避免，对其他血型者有益。</t>
  </si>
  <si>
    <t>芹菜--提示肥胖症和食物中缺少纤维。对A型血者有益。</t>
  </si>
  <si>
    <t>菜花--可以预防退化性疾病 ,肠胃功能的健康食物,反映自负的性格。对B型和AB型血者有益，O型血应避免，A型血中性。</t>
  </si>
  <si>
    <t>胡萝卜--抗癌的极佳食物，治疗长期遗憾的情绪药物。对A型血者有益，其他血型者中性。</t>
  </si>
  <si>
    <t>柏木--对花粉过敏或敏感，用于神经的情绪药物，咖啡饮用过多。</t>
  </si>
  <si>
    <t>红褐色的阔叶野草--对这种草花粉过敏或敏感，对于恐惧心理的治疗。</t>
  </si>
  <si>
    <t>毛皮地毯尘埃--房间内人皮屑过多，引起的过敏，会导致不育。</t>
  </si>
  <si>
    <t>DUST MIX - MATTRESS -- 床褥之尘埃 ,人体皮肤占家尘的50％，过敏会导致不育。</t>
  </si>
  <si>
    <t>房间灰尘-- 人体皮肤占家尘的50％，过敏会导致不育。</t>
  </si>
  <si>
    <t>室内装修灰尘--房间内人皮屑过多，引起的过敏，会导致不育。</t>
  </si>
  <si>
    <t>枣--过敏或敏感, 治疗人工糖造成的血糖问题。对所有血型者中性。</t>
  </si>
  <si>
    <t>莳萝种子--过敏或敏感, 治疗生活态度问题的药物。</t>
  </si>
  <si>
    <t>榆木--偶尔感觉有缺陷，由于追求完美而导致的筋疲力尽。</t>
  </si>
  <si>
    <t>茄子--过敏或敏感, 治疗自我扩张，狂妄的药物。</t>
  </si>
  <si>
    <t>东方橡树--对花粉敏感，和心肠硬有情感联系。</t>
  </si>
  <si>
    <t>鸡蛋白--提示蛋白缺乏，消除内疚的情绪药物。对B型和AB型者有益，其他血型中性。</t>
  </si>
  <si>
    <t>无花果--提示失去父母的担忧。优质食物。对所有血型有益。</t>
  </si>
  <si>
    <t>榛子--过敏或敏感，用于修复友谊的药物，对心脏病的恐惧。对各种血型中性。</t>
  </si>
  <si>
    <t>花粉--过敏敏感或是毒性反应，避免接触，注意脱敏。</t>
  </si>
  <si>
    <t>鸡毛--过敏敏感或是毒性反应，避免接触，注意脱敏。</t>
  </si>
  <si>
    <t>鹅毛--过敏敏感或是毒性反应，避免接触，注意脱敏。</t>
  </si>
  <si>
    <t>鸭毛--过敏敏感或是毒性反应，避免接触，注意脱敏。</t>
  </si>
  <si>
    <t>绿橄榄--过敏或敏感, 轻度催情剂, 消除情感疲乏的药物，对各种血型均为中性。</t>
  </si>
  <si>
    <t>青椒--对治疗维生素C缺乏有利,消除焦虑的情绪药物。对O型血者中性，其他血型者避免。</t>
  </si>
  <si>
    <t>小麦面粉粉尘-- 过敏敏感或是毒性反应，避免接触，注意脱敏。</t>
  </si>
  <si>
    <t>玉米粉(粟米粉)--过敏敏感或是毒性反应，避免接触，注意脱敏。</t>
  </si>
  <si>
    <t>大蒜--用于治疗感染, 循环，心脏,哮喘（肺）, 曲张 (静脉), 头疼, 血压等问题。优良食物。所有血型适宜。</t>
  </si>
  <si>
    <t>RED TOP  -- 本草植物 ,过敏敏感或是毒性反应，避免接触，注意脱敏。</t>
  </si>
  <si>
    <t>红三叶草--过敏敏感或是毒性反应，注意避免接触并脱敏。</t>
  </si>
  <si>
    <t>GOLDEN ROD  -- 本草植物 ,过敏敏感或是毒性反应，避免接触，注意脱敏。</t>
  </si>
  <si>
    <t>KENTUCKY BLUE  -- 本草植物 ,过敏敏感或是毒性反应，避免接触，注意脱敏。</t>
  </si>
  <si>
    <t>SWEET VERNAL  -- 本草植物 ,过敏敏感或是毒性反应，避免接触，注意脱敏。</t>
  </si>
  <si>
    <t>牧草--本草植物 ,过敏敏感或是毒性反应，避免接触，注意脱敏。</t>
  </si>
  <si>
    <t>PERENNIAL RYE  -- 本草植物 ,过敏敏感或是毒性反应，避免接触，注意脱敏。</t>
  </si>
  <si>
    <t>GRASS, ORCHARD  -- 本草植物,过敏敏感或是毒性反应，避开并降低敏感性。</t>
  </si>
  <si>
    <t>梯牧草-- 本草植物 ,过敏敏感或是毒性反应，避免接触，注意脱敏。</t>
  </si>
  <si>
    <t>杂草--本草植物 ,过敏敏感或是毒性反应，避免接触，注意脱敏。</t>
  </si>
  <si>
    <t>胶水--提示因为明胶敏感造成的口炎性腹泻，或是对谷类或花生过敏。O型血者避免。</t>
  </si>
  <si>
    <t>动物明胶--过敏或敏感，提示蛋白质失调。各种血型均应避免。</t>
  </si>
  <si>
    <t>粉燕麦--过敏敏感或是毒性反应，避免接触，注意脱敏。</t>
  </si>
  <si>
    <t>大麦粉--过敏敏感或是毒性反应，避免接触，注意脱敏。</t>
  </si>
  <si>
    <t>红白葡萄--提示血液毒性。优质食物。对B型和AB型者有益，其他血型者中性。</t>
  </si>
  <si>
    <t>鹰嘴豆--对过敏和免疫敏感的患者有益。</t>
  </si>
  <si>
    <t>北方大豆--过敏和敏感。O型血者不宜多食，对其他血型者中性。</t>
  </si>
  <si>
    <t>山核桃--对花粉过敏，用于失望的情绪药物。</t>
  </si>
  <si>
    <t>蜂蜜--过敏或敏感，破坏肠道（结肠，肠）菌丛，婴儿不适用。</t>
  </si>
  <si>
    <t>火腿--过敏或敏感，提示寄生虫接触。各种血型应避免。</t>
  </si>
  <si>
    <t>香蜜瓜--过敏或敏感。O型血者和A型血者应避免。</t>
  </si>
  <si>
    <t>杜松--提示肾结石（膀胱，尿道）或是感染。</t>
  </si>
  <si>
    <t>奇异果--过敏或是敏感，用于治疗影响眼睛的症状的情感联系。对B和AB型血者有益。</t>
  </si>
  <si>
    <t>菜豆--能够辨识免疫虚弱或是过敏，刺激T细胞（胸腺）生成。各种血型者均应避免。</t>
  </si>
  <si>
    <t>KELP IODINE  -- 海带碘，通常伴有皮肤小红点，勿食鱼和碘盐。</t>
  </si>
  <si>
    <t>莴苣--敏感性提示睪丸激素过剩，用于性障碍的情绪药物。对O型和A型者有益，其他血型者中性。</t>
  </si>
  <si>
    <t>柠檬--过敏或敏感，可提示酸碱pH不平衡，对O型血者中性，对其他血型者有益。</t>
  </si>
  <si>
    <t>酸橙--指出柑橘属敏感，用于老年人脾气暴躁的药物。对各种血型者均为中型。</t>
  </si>
  <si>
    <t>羽扇豆--对过敏和免疫敏感病人有利。</t>
  </si>
  <si>
    <t>扁豆--为免疫系统提供活性物质。O型血者需避免，对A型血者有益，B型和AB型血者中性。</t>
  </si>
  <si>
    <t>韭菜--用于治疗消化紊乱。对O型和A型血者有益。</t>
  </si>
  <si>
    <t>奶类制品--敏感型提示肝蛋白酶的不耐受性。O型血者应避免，A型血者不宜多食，B型和AB型者应当避免全奶。</t>
  </si>
  <si>
    <t>利马豆--对过敏和免疫敏感病人有利。</t>
  </si>
  <si>
    <t>乳胶--过敏或敏感，提示毒性反应。</t>
  </si>
  <si>
    <t>木兰花--利肾，尿路（膀胱，尿道）被累及，提示肾结石。</t>
  </si>
  <si>
    <t>蚊子--传播过敏原，提示曾接触过某种过敏原物质。</t>
  </si>
  <si>
    <t>小米--过敏或敏感，碱性谷物。对B型和AB型血型者有益，O型者不宜多食。</t>
  </si>
  <si>
    <t xml:space="preserve"> 霉菌--敏感，提示深部真菌，真菌过敏，人性的拒绝。</t>
  </si>
  <si>
    <t>芥末--用于花粉热，鼻炎，咽喉炎，鼻子干燥，小痘，上唇发汗。 A型血者适宜。</t>
  </si>
  <si>
    <t>蘑菇--用于缓解职业压力的情绪的药物。对各血型中性，应当避免香菇。</t>
  </si>
  <si>
    <t>枫树--对花粉敏感，与个人成长停滞有情感联系。</t>
  </si>
  <si>
    <t>肉类--如果过敏，敏感，需要避免食用。</t>
  </si>
  <si>
    <t>桑树--对花粉敏感，心理上常保护自己 , 对别人有戒心或抗拒感。</t>
  </si>
  <si>
    <t>腰果--敏感，能够辨识脂肪组织过剩。A型和B型血者应避免。</t>
  </si>
  <si>
    <t>椰子--可能对此过敏 , 情绪可能偏向愤世嫉俗。各种血型均应避免。</t>
  </si>
  <si>
    <t>胡桃果仁--过敏或敏感，因过去而心碎的情绪药物。</t>
  </si>
  <si>
    <t>花生--一种能够预防心脏病的食物。O型血者应避免，其他血型者有益。</t>
  </si>
  <si>
    <t>杏仁--过敏或敏感。</t>
  </si>
  <si>
    <t>肉豆蔻之核仁--反映因梦境太多而受情绪困扰。O型血者应避免。</t>
  </si>
  <si>
    <t>白云豆--反映免疫力弱，含有刺激T细胞（胸腺）的植物凝血素。对B型和AB型者有益，其他血型者避免。</t>
  </si>
  <si>
    <t>油桃--过敏或敏感。对所有血型中性。</t>
  </si>
  <si>
    <t>巴西果仁--过敏或敏感。O型和A型者应避免，其他血型者中性。</t>
  </si>
  <si>
    <t>英国胡桃--对花粉敏感, 可能会缺乏怜悯心。对各血型除了A型有益。</t>
  </si>
  <si>
    <t>亚麻子--能够指出脂肪酸缺乏，恐惧疼痛的情绪药物。对A型者有益。</t>
  </si>
  <si>
    <t>菠菜--富含草酸盐，会引发痛风或肾结石，或使之恶化。对O型和A型者有益。</t>
  </si>
  <si>
    <t>奶酪--有利于改善钙失调，提示蛋白质疾病，愤怒的情绪药物。</t>
  </si>
  <si>
    <t>橙--柑橘属过敏，提示肾上腺和能量管理问题。各种血型者均应避免。</t>
  </si>
  <si>
    <t>橄榄油--提示脂肪酸缺乏，胆固醇过剩，因母亲造成的情感问题。各种血型者均有益。</t>
  </si>
  <si>
    <t>黑橄榄--提示性功能障碍或是性冷淡。各种血型均应避免。</t>
  </si>
  <si>
    <t>蚝--敏感，提示细胞发育障碍，未老先衰，体重增加，懒惰。各种血型者均应避免。</t>
  </si>
  <si>
    <t>洋葱--有利于为硫型（sulphur types）提供硫。对A型和O型血者有益。</t>
  </si>
  <si>
    <t xml:space="preserve"> 产黄青霉菌,--提示深部真菌或霉菌造成的免疫系统弱。</t>
  </si>
  <si>
    <t>青霉菌--提示深部真菌或是真菌免疫系统较弱。</t>
  </si>
  <si>
    <t>沙门柏干酪青霉菌--提示深部真菌或是真菌免疫系统较弱。</t>
  </si>
  <si>
    <t>南瓜子油--敏感显示细胞发育障碍，未老先衰。对O型和A型血者有益，其他血型者应避免。</t>
  </si>
  <si>
    <t>红色柿子椒--身体或是头部的一边疼痛，身体发热或发冷。对各种血型者均为中性。</t>
  </si>
  <si>
    <t>PEAR  -- 梨子,过敏或敏感。</t>
  </si>
  <si>
    <t>紫苑--过敏敏感或是毒性反应，避免接触，注意脱敏。。</t>
  </si>
  <si>
    <t>花粉热-- 过敏敏感或是毒性反应，避免接触并注意脱敏治疗。</t>
  </si>
  <si>
    <t>蒲公英花粉--过敏敏感或是毒性反应，避免接触，注意脱敏。</t>
  </si>
  <si>
    <t>雏菊花粉--过敏敏感或是毒性反应，注意避免接触并脱敏。</t>
  </si>
  <si>
    <t>忍冬, 金银花花粉-- 沉浸于过去，怀旧，思乡病。</t>
  </si>
  <si>
    <t>藜属--过敏敏感或是毒性反应，避免接触，注意脱敏。</t>
  </si>
  <si>
    <t>麦芽汁 -- 过敏敏感或是毒性反应，避免接触，注意脱敏。</t>
  </si>
  <si>
    <t>苋属--过敏敏感或是毒性反应，避免接触，注意脱敏。</t>
  </si>
  <si>
    <t>苍耳--持续的多余想法，精神争论。</t>
  </si>
  <si>
    <t>欧洲防风草 ,过敏或敏感，金钱挫折的情绪药物。各种血型者有益。</t>
  </si>
  <si>
    <t>黑白斑豆--用于刺激免疫系统，压力的情绪药物。各种血型有益。</t>
  </si>
  <si>
    <t>马铃薯--提示低血糖症或是糖失调。O型和A型者需避免。</t>
  </si>
  <si>
    <t>豌豆--提示过敏或是免疫功能弱，提供纤维素，对不详食物恐惧的药物。对各种血型者中性。</t>
  </si>
  <si>
    <t>洋李 , 梅子--提示过敏或是肠内（肠道，结肠，肠）虚弱，治疗便秘的药物，情感抑制。对A型血的人有益，其他血型的人中型。</t>
  </si>
  <si>
    <t>聚氨酯--一种化学物质,过敏敏感或是毒性反应，避免接触，注意脱敏。</t>
  </si>
  <si>
    <t>松树--对松树过敏，作用于黏膜，用于咳嗽（肺部）。</t>
  </si>
  <si>
    <t>菠萝--提示过敏或小肠（肠道，结肠）虚弱。对各种血型者有益。</t>
  </si>
  <si>
    <t>葛根--提示过敏或小肠（肠道，结肠）功能弱。</t>
  </si>
  <si>
    <t>杏仁--能够辨识过敏或是B17缺乏，有助于改善小孩的消化不良。对A型血有益，其他血型中性。</t>
  </si>
  <si>
    <t>豌豆荚--对还有过敏和免疫敏感病人有益。对各种血型都为中性。</t>
  </si>
  <si>
    <t>荷兰芹 ( 欧芹 )--用于肾，补充多种营养。对A型血者为中性，其他血型者中性。</t>
  </si>
  <si>
    <t>温柏树--敏感显示细胞发育障碍，未老先衰。</t>
  </si>
  <si>
    <t>藜麦--敏感显示细胞发育障碍，未老先衰。O型血可能有益，对其他血型者中性。</t>
  </si>
  <si>
    <t>辣椒粉--提示过敏或系统虚弱和慢性疲乏，维生素C缺乏，钾缺乏。对各种血型均中性。</t>
  </si>
  <si>
    <t xml:space="preserve"> 南瓜--可能对此过敏。提示肠道寄生虫 , 前列腺炎 , 性生活兴趣减退。O型和A型者有益，B型和AB型者避免食用种子。</t>
  </si>
  <si>
    <t xml:space="preserve"> 红椒 -- 可能对此过敏。但可改善虚弱 , 发冷 , 因肥胖而行动缓慢。对O型血者有益，其他血型者应避免。</t>
  </si>
  <si>
    <t>蛤蜊 ( 蚬 )--可能对此过敏。反映对性爱或异性没有安全感。除了O型以外者，均应避免。</t>
  </si>
  <si>
    <t>扇贝--可能对此过敏。因含丰富尿酸 , 可能会引致痛风。A型血者应避免，其他血型者中性。</t>
  </si>
  <si>
    <t>蟹肉--情感上对性有不安全感，霍乱，肠绞痛，中风，皮肤。对O型血者中性，其他血型者应避免。</t>
  </si>
  <si>
    <t>虾--敏感或过敏，提示痛风或是碘缺乏。对O型血者中性，其他血型者应避免。</t>
  </si>
  <si>
    <t>稻米--可能对此过敏。改善纤维素 , 肿胀 , 肾虚 , 含维生素 B6, 可能有无名恐惧，对不详事物恐惧的情绪药物。对A型血者中性，其他血型者应避免。</t>
  </si>
  <si>
    <t>裸麦--可能对此过敏。反映有细胞生长障碍 , 早衰老现象。O型血者不宜多吃，对其他血型者有益。</t>
  </si>
  <si>
    <t>鼠尾草碎--香辛料,有利于清除身体毒素，释放着迷的情绪药物。</t>
  </si>
  <si>
    <t>鲑鱼 ( 三文鱼 )--对大脑和思想有利，精神压力的情绪药物。对O型和A型者有益。</t>
  </si>
  <si>
    <t>青葱--有利于为硫型（sulphur types）提供硫。对各种血型者中性。</t>
  </si>
  <si>
    <t>麻油--有利于滋养身体细胞，可以用于治疗思想闭塞。对O型血者中性，其他血型者应避免。</t>
  </si>
  <si>
    <t>糖--这种过敏是隐伏的，当入侵器官时会激发欲望，会上瘾的。</t>
  </si>
  <si>
    <t>STRAWBERRY  -- 草莓，过敏或敏感，富含草酸盐，会引发或加重痛风或肾结石。</t>
  </si>
  <si>
    <t>葵花子-- 敏感显示细胞发育障碍，未老先衰。B型和AB型者应当避免，其他血型者为中性。</t>
  </si>
  <si>
    <t>羊毛--过敏敏感或是毒性反应，避免接触，注意脱敏。</t>
  </si>
  <si>
    <t>大豆--有刺激T细胞的植物凝血素，提示免疫缺乏。对A、B、和AB血型者有益。</t>
  </si>
  <si>
    <t>芝麻--过敏或情绪上无法解决过往的冲突并进入未来。B型和AB型应避免，对其他血型者中性。</t>
  </si>
  <si>
    <t>蜘蛛网--凝结降低，肌肉紧绷，胸腔是疼痛和症状。</t>
  </si>
  <si>
    <t>过热的植物油脂--敏感显示细胞发育障碍，未老先衰。</t>
  </si>
  <si>
    <t>瑞士唐蒿苣--有利于为盐酸钠型提供钠。对A型和O型者有益。</t>
  </si>
  <si>
    <t>西红柿--敏感，小肠上坚硬，会刺激低血糖症。A型血者应避免。</t>
  </si>
  <si>
    <t>甘蓝--贪婪和金钱挫折的情绪药物。对O型和A型者有益。</t>
  </si>
  <si>
    <t>百里香--清除身体毒素，释放着迷的情绪药物。对各种血型者中性。</t>
  </si>
  <si>
    <t>烟草--可能对此过敏。反映肺部及身体细胞受污染。</t>
  </si>
  <si>
    <t>大叶灌木--过敏敏感或是毒性反应，避免接触，注意脱敏。</t>
  </si>
  <si>
    <t>灌木--过敏敏感或是毒性反应，避免接触，注意脱敏。</t>
  </si>
  <si>
    <t>醋--过敏或辨识乙酰胆碱缺乏或自主神经系统（副交感神经系统）虚弱。各种血型者都应当避免。</t>
  </si>
  <si>
    <t>蔬菜油--敏感显示细胞生长功能障碍，过早衰老。</t>
  </si>
  <si>
    <t>小麦--过敏敏感或是毒性反应，避免接触，注意脱敏。A型和O型血者应当避免，对其他血型有益。</t>
  </si>
  <si>
    <t>杂草--过敏敏感或是毒性反应，避免接触，注意脱敏。</t>
  </si>
  <si>
    <t>野山药--辨识激素失调，通过神经系统作用于脐，说错事物的名称。</t>
  </si>
  <si>
    <t>意大利瓜--过敏或指示潜在的寄生虫，治疗肝消化不良的药物。 对各种血型均为中性。</t>
  </si>
  <si>
    <t>ALLERGY MERIDIAN -- 过敏经络 , 这个穴位经络能量流通可能受阻</t>
  </si>
  <si>
    <t>STOMACH MERIDIAN -- 胃经络 , 这个穴位经络能量流通可能受阻</t>
  </si>
  <si>
    <t>SMALL INTESTINE MERIDIAN -- （肠道，结肠，肠）小肠经络 , 这个穴位经络能量流通可能受阻</t>
  </si>
  <si>
    <t>P.E.D. MERIDIAN - Degeneration -- 退化经络 , 这个穴位经络能量流通可能受阻。</t>
  </si>
  <si>
    <t>SPLEEN MERDIAN -- 脾经络 , 这个穴位经络能量流通可能受阻</t>
  </si>
  <si>
    <t>SKIN MERIDIAN -- 皮肤经络 , 这个穴位经络能量流通可能受阻。</t>
  </si>
  <si>
    <t>PANCREAS MERIDIAN -- 胰经络 , 这个穴位经络能量流通可能受阻</t>
  </si>
  <si>
    <t>NERVE MERIDIAN -- 神经经络 , 这个穴位经络能量流通可能受阻</t>
  </si>
  <si>
    <t>LYMPH MERIDIAN -- 淋巴经络 , 这个穴位经络能量流通可能受阻</t>
  </si>
  <si>
    <t>LUNG MERIDIAN -- 肺经络 , 这个穴位经络能量流通可能受阻</t>
  </si>
  <si>
    <t>LARGE INTESTINE MERIDIAN -- （肠道，结肠，肠）大肠经络 , 这个穴位经络能量流通可能受阻。</t>
  </si>
  <si>
    <t>LIVER MERIDIAN -- 肝经络 , 这个穴位经络能量流通可能受阻</t>
  </si>
  <si>
    <t>KIDNEY MERIDIAN -- 肾经络 , 这个穴位经络能量流通可能受阻</t>
  </si>
  <si>
    <t>HORMONAL MERIDIAN -- 三焦经络 , 这个穴位经络能量流通可能受阻</t>
  </si>
  <si>
    <t>HEART MERIDIAN -- 心经络 , 这个穴位经络能量流通可能受阻。</t>
  </si>
  <si>
    <t>GALLBLADDER MERIDIAN -- 胆经络 , 这个穴位经络能量流通可能受阻。</t>
  </si>
  <si>
    <t>FIBROUS MERIDIAN -- 纤维经络 , 这个穴位经络能量流通可能受阻</t>
  </si>
  <si>
    <t>FATTY ACID MERIDIAN -- 脂肪经络 , 这个穴位经络能量流通可能受阻</t>
  </si>
  <si>
    <t>CIRCULATION MERIDIAN -- 循环经络 , 这个穴位经络能量流通可能受阻</t>
  </si>
  <si>
    <t>C.A.D. MERIDIAN (Joint or cartilage degeneration) -- (关节或软骨退化)</t>
  </si>
  <si>
    <t>BLADDER MERIDAN -- 膀胱经络 , 这个穴位经络能量流通可能受阻。</t>
  </si>
  <si>
    <t>第五轮：喉轮 -- 相对的颜色为蓝色，当闭锁时，较容易产生咽喉的发炎、感冒、头痛、肌肉酸痛等，而且很容易声哑，无法太长时间持续说话，有时还会产生说话上的困难或甚至口吃。在心理方面，喉轮与沟通、表达能力有关。</t>
  </si>
  <si>
    <t>第二轮：脐轮 -- 颜色为橙色，和人的情绪、情感、直觉及性生活有关。功能失调时，内分泌会失衡，人会变得较为依赖、占有欲强，或甚至冷漠而不易接近，会厌恶他人的身体碰触或是对性爱的排斥感。也会引起上一些与体液有关的症状，</t>
  </si>
  <si>
    <t>第三轮：太阳轮 -- 颜色为黄色，和自我意识，理性面及意志力有关。功能失衡时，会自我意识过度扩张、权威感、贪婪；或是相反的，退缩、自卑与无力感。负面的情感会扩大，而理性与逻辑性会减小，迷惑与不安全感便会不断的增加。</t>
  </si>
  <si>
    <t>第一轮：海底轮 -- 颜色为红色，象征着人存在于真实世界的一切感受，例如：物质、肉体、体力与欲望。海底轮失衡时，人对身体漠不关心、气血循环差、贫血、血压过低、生存意愿薄弱，甚至身体上还会有自律神经失衡的毛病。</t>
  </si>
  <si>
    <t>第四轮：心轮 -- 相对的颜色为绿色，和人的同理心、爱和慈悲有关。功能失调时，会让人产生对他人的不信任感，并且感受不到他人的感觉，对周遭事物的感受力也较为麻木。容易产生心悸、心率不整、紧张、高血压、血液和肺部的疾病。</t>
  </si>
  <si>
    <t>第六轮：眉心轮 -- 相对的颜色为靛色，不能正常运作时，人很容易产生坏习惯，例如：酗酒、吸毒，有时甚至会产生视力以及听力的问题。与身体的内分泌系统有很深的关系。在心理方面，眉心轮与知识、智能以及领导力有关。</t>
  </si>
  <si>
    <t>第七轮：顶轮 -- 相对的颜色为紫色，与眉心轮共同主导松果体的运作，它能分泌出许多微量的荷尔蒙，且足以影响身体所有器官。和人的灵感、生存使命、大智慧，领导力相关。当顶轮闭锁时，会让人产生沮丧、妄想以及精神衰弱的问题。</t>
  </si>
  <si>
    <t>BIOLOGICAL AGE 10 -- 生物龄10, 生物学年龄反应因上皮组织目前状态不同而异。</t>
  </si>
  <si>
    <t>BIOLOGICAL AGE 20 -- 生物龄20, 生物学年龄反应因上皮组织目前状态不同而异。</t>
  </si>
  <si>
    <t>BIOLOGICAL AGE 30 -- 生物龄30, 生物学年龄反应因上皮组织目前状态不同而异。</t>
  </si>
  <si>
    <t>BIOLOGICAL AGE 40 -- 生物龄40, 生物学年龄反应因上皮组织目前状态不同而异。</t>
  </si>
  <si>
    <t>BIOLOGICAL AGE 50 -- 生物龄50, 生物学年龄反应因上皮组织目前状态不同而异。</t>
  </si>
  <si>
    <t>BIOLOGICAL AGE 60 -- 生物龄60, 生物学年龄反应因上皮组织目前状态不同而异。</t>
  </si>
  <si>
    <t>BIOLOGICAL AGE 70 -- 生物龄70, 生物学年龄反应因上皮组织目前状态不同而异。</t>
  </si>
  <si>
    <t>BIOLOGICAL AGE 80 -- 生物龄80, 生物学年龄反应因上皮组织目前状态不同而异。</t>
  </si>
  <si>
    <t>BIOLOGICAL AGE 90 -- 生物龄90, 生物学年龄反应因上皮组织目前状态不同而异。</t>
  </si>
  <si>
    <t>BIOLOGICAL AGE 100 -- 生物龄100, 生物学年龄反应因上皮组织目前状态不同而异。</t>
  </si>
  <si>
    <t>ADNEXITIS -- 子宫附属应用程序（子宫）发炎，真菌或是细菌的女性感染，可以是隐蔽的。 @^ ]</t>
  </si>
  <si>
    <t>ACROCHORDON -- 软垂疣, 表皮和真皮组织的小赘生物，大部分是良性的，痣。</t>
  </si>
  <si>
    <t>ANTHRACNUM - ANTHRAX -- 炭疽热, 脾脱疽, 接触动物而导致的细菌性感染，肺部结缔组织，淋巴， @ ]</t>
  </si>
  <si>
    <t>ANGINA PLANT VINCENT -- 心绞痛草药，用于治疗咽痛和胸痛，情绪悲哀。</t>
  </si>
  <si>
    <t>ALLERGY MALUS - Bad Allergy -- 苹果, 辨识已知或不明的严重过敏。</t>
  </si>
  <si>
    <t>AMEBA -- 阿米巴,变形虫, 辨识关节，肝，口，肠（肠道，结肠，肠）中变形虫暴露或感染。 D Nosode * ]</t>
  </si>
  <si>
    <t>AMEBA HEPAR ABCESS IN LIVER OR JOINTS -- 变形虫 * ]</t>
  </si>
  <si>
    <t>AEROBACTER -- 肠杆菌科中的好氧性革兰氏阴性杆菌。 @ ]</t>
  </si>
  <si>
    <t>ASTHMA -- 哮喘, 支气管树发炎妨碍肺部气体释放。</t>
  </si>
  <si>
    <t>ACUTE BACTERIAL OSTITIS OF JAW -- 颚被细菌感染，会造成二次感染，颞下颌关节（TMJ）被累及。 D Nosode @  ]</t>
  </si>
  <si>
    <t>ANACARDIUM -- 削弱神经系统，造成两种意志间的内在矛盾，失忆，幻听，发誓。 ]</t>
  </si>
  <si>
    <t>ARTERIOSCLEROSIS -- 血管硬化,动脉硬化, 动脉和静脉被钙胆固醇或其它物质阻塞。</t>
  </si>
  <si>
    <t>ACIDOPHILUS -- 嗜酸菌制剂, 肠道（结肠，肠）菌丛细菌，可以辨识菌丛失调，优质食物。 @ ]</t>
  </si>
  <si>
    <t>ANCYLOSTOMA TUBAEFORME -- 蠕虫，可以辨识肠内（肠道，结肠，肠）不同种类或不同来源的寄生虫。 * ]</t>
  </si>
  <si>
    <t>ANOPHELES MOSQUITO VENOM -- 疟蚊, 辨识因维生素B造成的易感性或皮肤毒性。 * ]</t>
  </si>
  <si>
    <t>ANTHRAX -- 炭疽热, 脾脱疽, 接触动物带来的细菌，会造成肺部，淋巴和揭底组织疾病，清除。生物战 @</t>
  </si>
  <si>
    <t>ASCARIDIA GALLI -- 鸡蛔虫, 蠕虫，可以辨识肠内（肠道，结肠，肠）不同种类或不同来源的寄生虫。 * ]</t>
  </si>
  <si>
    <t>ADRENOGENITAL SYNDROME -- 肾上腺性性腺综合征, 男性激素过剩，来自于药物治疗或肾上腺疾病，男性特征发育中。</t>
  </si>
  <si>
    <t>PREMATURE AGING SYNDROME -- 过早老化, 来自于毒性或是脱水。</t>
  </si>
  <si>
    <t>ASCAROPS STRONGYLINA -- 圆形旋翼线虫, 蠕虫，可以辨识肠内（肠道，结肠，肠）不同种类或不同来源的寄生虫。 * ]</t>
  </si>
  <si>
    <t>ADDISON'S DISEASE -- 阿狄森(氏)综合征, 肾上腺皮质功能减退，感染破坏肾上腺皮质，皮肤变黑，疲劳。</t>
  </si>
  <si>
    <t>ADRENAL DISEASE HYPOFUNCTION -- 肾上腺机能减退疾病, 疲劳，站立时晕眩，沮丧，无法集中精神。</t>
  </si>
  <si>
    <t>ANEURISM -- 动脉瘤, 血管膨胀可能是隐秘的，用循环治疗。</t>
  </si>
  <si>
    <t>ARTHRITIS -- 关节炎, 可能是风湿症的（感染发炎）或是骨头（干槽症）种类。</t>
  </si>
  <si>
    <t>ASCARIS LUMBRICOIDES -- 蛔虫, 蛲虫类，可以辨识肠内（肠道，结肠，肠）不同种类或不同来源的寄生虫。 * ]</t>
  </si>
  <si>
    <t>ALZHEIMER'S DISESASE -- 额叶和枕叶（大脑）萎缩所造成的过早衰老，大多是40-60岁的女性。 ]</t>
  </si>
  <si>
    <t>APOPHALLUS DONICUS -- 缺茎吸虫属,蠕虫，可以辨识肠内（肠道，结肠，肠）不同种类或不同来源的寄生虫。 * ]</t>
  </si>
  <si>
    <t>AMIDOSTROMUM ANSERIS -- 可以辨识肠内（肠道，结肠，肠）不同种类或不同来源的寄生虫。 * ]</t>
  </si>
  <si>
    <t>AMENORRHEA (NO MENSES) -- 闭经,经闭,无月经, 通常是来自于对女性特征的否认或是激素失调（Progestex）。</t>
  </si>
  <si>
    <t>ANOPLOCEPHALA MAGNA (10X) -- 大裸头绦虫, 会影响大脑的寄生虫。 *</t>
  </si>
  <si>
    <t>AMEBA GINGIVITIS -- 齿龈中的变形虫感染。D nosode * ]</t>
  </si>
  <si>
    <t>ADRENOMA -- 肾上腺增大，可能是癌症的，紧张时双手通常发热。</t>
  </si>
  <si>
    <t>ANCYLOSTOMA CANIUM WORM PARASITE -- 钩口线虫, 可以辨识肠内（肠道，结肠，肠）不同种类或不同来源的寄生虫。* ]</t>
  </si>
  <si>
    <t>ANGIOSTRONGYLUS VASORUM WORM -- 可以辨识肠内（肠道，结肠，肠）不同种类或不同来源的寄生虫。 * ]</t>
  </si>
  <si>
    <t>PIN WORM IN DUODENUM -- 可以辨识肠内（肠道，结肠，肠）不同种类或不同来源的寄生虫。 * ]</t>
  </si>
  <si>
    <t>ANGIOSTRONGYLUS CANTONENSIS WORM PARASITE -- 广州圆线虫, 可以辨识肠内（肠道，结肠，肠）不同种类或不同来源的寄生虫。 * ]</t>
  </si>
  <si>
    <t>AMEBA HEPAR ABS. -- 肝脏阿米巴或是关节中的变形虫感染，用Amebex治疗。 * ]</t>
  </si>
  <si>
    <t>BRONCHIECTASIS -- 支气管扩张症, 支气管树（肺）的感染状况。 ]</t>
  </si>
  <si>
    <t>BACTEROIDES -- 拟杆菌, 肠道（结肠，肠）中的厌氧性细胞，侵袭静脉组织。 @ ]</t>
  </si>
  <si>
    <t>BOTULINUM (FOOD POISENING) -- 可以辨识在暴露多年后是否影响已经被完全清除。 @</t>
  </si>
  <si>
    <t>BLADDER BILHARZIOSIS -- 血吸虫病, 膀胱的感染状况，用Vermex治疗。 *</t>
  </si>
  <si>
    <t>BRUCELLA ABORTUS -- 与布鲁氏菌奶牛疾病相关，会引发人类肝脏问题。 @</t>
  </si>
  <si>
    <t>BULIMIA (10X) -- 食欲过盛,善饥, 食后呕吐排出。</t>
  </si>
  <si>
    <t>BUERGER'S DISEASE --伯格(氏)病:血栓闭塞性脉管炎, 腿部循环障碍，疼痛并发黑。</t>
  </si>
  <si>
    <t>BLASTOMYCES 1-4 --子囊酵母菌,芽生菌
 玉米上的真菌，如果在肠道（结肠，肠）中繁殖会造成痴呆。 ^ ]</t>
  </si>
  <si>
    <t>BONE CARCINOMA -- 骨癌，可以辨识DNA的风险或趋向。</t>
  </si>
  <si>
    <t>BLADDER POLYP -- 可以辨识膀胱中组织发育的风险或趋向。</t>
  </si>
  <si>
    <t>BASAL GANGLIA DISEASE -- 有多种原因会影响基底神经节。</t>
  </si>
  <si>
    <t>BARTONELLOSIS -- 怀疑存在于肌痛性脑脊髓炎（ME）或是慢性疲劳。 @</t>
  </si>
  <si>
    <t>BADIAGA -- 池塘中的原生动物，用于神经痛，像被鞭打般的一般疼痛，鼻炎，腺肿，头皮屑。 * ]</t>
  </si>
  <si>
    <t>CANNABIS -- 漂白亚麻纤维（大麻纤维），刺激泌尿黏膜，眩晕，悲哀，鼻子干燥，总是失望，恶梦。</t>
  </si>
  <si>
    <t>BLADDER INFLAMATION (cystitis) -- 膀胱炎, 辨识膀胱或是尿路（肾，尿道，尿管）中毒或感染。 ]</t>
  </si>
  <si>
    <t>CARIES TOOTH DECAY BACTERIA  -- 龋,骨疡,骨疽, 在酸性状态并含糖的情况下会大量繁殖。D Nosode @</t>
  </si>
  <si>
    <t>ADRENAL - Sarcode &amp; nosode combo -- 肾上腺, 辨识腺体功能问题，虚弱或机能亢进。</t>
  </si>
  <si>
    <t>ADENO提示-- 辨识免疫虚弱或是敏感，如果切除则能量失调必须纠正。</t>
  </si>
  <si>
    <t>ANTERIOR, PITUITARY -- 大脑。控制身体的水分和脂肪，辨识口渴或是矿物质问题。 ]</t>
  </si>
  <si>
    <t>BROWN FAT -- 褐色脂肪, 辨识代谢调节失调，导致肥胖的可能原因。</t>
  </si>
  <si>
    <t>BONE MARROW -- 所有血细胞形成的地方，辨识血液或是免疫问题。</t>
  </si>
  <si>
    <t>BONE MEAL -- 辨识虚弱或是脆弱的骨头，只能是耳朵的细骨或是大骨。</t>
  </si>
  <si>
    <t>BILE -- 胆汁。乳化小肠中的消化程序，肝脏中生成，胆囊中储存，大肠中（肠道，结肠）恢复。 ]</t>
  </si>
  <si>
    <t>谷物--高度过敏性化合物，提示不耐受，过敏或口炎性腹泻。O型血者应避免接触</t>
  </si>
  <si>
    <t>HEART - Sarcode &amp;nosode combo -- 辨识一些心脏问题。</t>
  </si>
  <si>
    <t>GALLBLADDER BEAR -- 治疗胆囊疾病的强效药。 ]</t>
  </si>
  <si>
    <t>HEMOGLOBIN -- 可以辨识贫血或是血液疾病。</t>
  </si>
  <si>
    <t>KIDNEY - Sarcode &amp; nosode combo -- 辨识肾脏问题。</t>
  </si>
  <si>
    <t>LUNG - Sarcode &amp; nosode combo -- 辨识肺部问题。</t>
  </si>
  <si>
    <t>LYMPH - Sarcode &amp; nosode combo -- 辨识淋巴问题。 D Nosode</t>
  </si>
  <si>
    <t>MYOCARDIAL -- 辨识心肌问题。</t>
  </si>
  <si>
    <t>MAMMARY -- 辨识乳房或是淋巴引流的一些障碍。</t>
  </si>
  <si>
    <t>CARTILAGE - Sarcode &amp; nosode combo -- 辨识软骨问题。 D Nosode</t>
  </si>
  <si>
    <t>LIGAMENT（结带, 纽带, 韧带） - Sarcode &amp; nosode combo -- 辨识问题。 D Nosode</t>
  </si>
  <si>
    <t>LIVER（肝脏） - Sarcode &amp; nosode combo -- 辨识问题。</t>
  </si>
  <si>
    <t>BRAIN （脑）- Sarcode &amp; nosode combo -- 辨识问题。</t>
  </si>
  <si>
    <t>THYMUS（胸腺） - Sarcode &amp; nosode combo -- 辨识问题。</t>
  </si>
  <si>
    <t>SPLEEN（脾） - Sarcode &amp; nosode combo -- 辨识问题。</t>
  </si>
  <si>
    <t>BLADDER（膀胱） - Sarcode &amp; nosode combo -- 辨识问题。</t>
  </si>
  <si>
    <t>OVARIAN（卵巢） - Sarcode &amp; nosode combo -- 辨识问题。</t>
  </si>
  <si>
    <t>SINUSES（窦,窦房结） - Sarcode &amp; nosode combo -- 辨识问题。</t>
  </si>
  <si>
    <t>TENDON（腱） - Sarcode &amp; nosode combo -- 辨识问题。</t>
  </si>
  <si>
    <t>PARATHYROID（甲状旁腺） - Sarcode &amp; nosode combo -- 辨识问题。</t>
  </si>
  <si>
    <t>TONSIL （扁桃体）- Sarcode &amp; nosode combo -- 辨识问题。 D Nosode.</t>
  </si>
  <si>
    <t>THYROID（甲状腺, 甲状软骨） - Sarcode &amp; nosode combo -- 辨识问题。</t>
  </si>
  <si>
    <t>PROSTATE（前列腺） - Sarcode &amp; nosode combo -- 辨识问题。</t>
  </si>
  <si>
    <t>PITUITARY（垂体后叶素） - Sarcode &amp; nosode combo -- 辨识问题。</t>
  </si>
  <si>
    <t>PAROTID（腮腺） - Sarcode &amp; nosode combo -- 辨识问题。</t>
  </si>
  <si>
    <t>PEPSIN（胃液素, 酸蛋白酶） -- 胃部中有助消化的分泌物，仅与盐酸共存时起作用，辨识消化问题。</t>
  </si>
  <si>
    <t>UTERUS（子宫） - Sarcode &amp; nosode combo -- 辨识问题。</t>
  </si>
  <si>
    <t>SUPRARENAL CORTEX （肾上腺皮质）-- 肾上腺的原生质部分，辨识炎症和肾上腺虚弱。</t>
  </si>
  <si>
    <t>TRACHEA（气管） - Sarcode &amp; nosode combo -- 辨识问题，气管辨识感染或损伤。</t>
  </si>
  <si>
    <t>NERVE CRANIAL 10 VAGUS - PNEUMOGASTRIC - PNEUMATIC（肺迷走神经） -- 最大的身体神经，影响消化，心脏，内脏，来自骨髓（大脑），提供自主神经纤维，感觉纤维，运动纤维。 $ ]</t>
  </si>
  <si>
    <t>HYPOTHALAMUS（丘脑下部,下丘脑） -- 身体的主要调温器，可以调节身体和情感需要，辨识变性，原生质。</t>
  </si>
  <si>
    <t>SHARK CARTILAGE （鲨鱼软骨）-- 可以辨识癌症风险或免疫虚弱。</t>
  </si>
  <si>
    <t>CANDIDA STELLA（念珠菌星） -- 可以辨识深部真菌或真菌免疫虚弱。 ^</t>
  </si>
  <si>
    <t>CANDIDA LAURENTI -- 可以辨识深部真菌或真菌免疫虚弱。 ^</t>
  </si>
  <si>
    <t>CANDIDA KRUSEI（克鲁斯氏念珠菌） -- 可以辨识深部真菌或真菌免疫虚弱。 ^</t>
  </si>
  <si>
    <t>CANDIDA LUSITANI -- 可以辨识深部真菌或真菌免疫虚弱。 ^</t>
  </si>
  <si>
    <t>CANDIDA LIPYTI -- 可以辨识深部真菌或真菌免疫虚弱。 ^</t>
  </si>
  <si>
    <t>CANDIDA PSEUDOTROPICALIS（假热带念珠菌） -- 可以辨识深部真菌或真菌免疫虚弱。 ^</t>
  </si>
  <si>
    <t>CANDIDA PARAPSIL -- 可以辨识深部真菌或真菌免疫虚弱。 ^</t>
  </si>
  <si>
    <t>CANDIDA TAMATA -- 可以辨识深部真菌或真菌免疫虚弱。 ^</t>
  </si>
  <si>
    <t>CANDIDA RUGOSA（皱褶念珠菌） -- 假丝酵母的顽固形式，治疗通常缓慢且费力。 ^</t>
  </si>
  <si>
    <t>CANDIDA UTILIS -- 可以辨识深部真菌或真菌免疫虚弱。 ^</t>
  </si>
  <si>
    <t>CYTOMEGALOVIRUS (CMV) -- 疱疹病毒，慢性疲劳，细胞增大，形成嗜曙红细胞包涵体；受损免疫功能的机会感染，使用EB病毒（EBV）药物。 # ]</t>
  </si>
  <si>
    <t>CHLAMYDIA TRACHOMATIS -- 性传播立克次氏体感染，会造成女性不育，使用FNG。 ^</t>
  </si>
  <si>
    <t>CYSTITIS EPITHELIA -- 膀胱虚弱，感染与否。</t>
  </si>
  <si>
    <t>CHRONIC CYSTITIS &amp; ENDOMETRIOSIS -- 膀胱（肾，尿道）发炎和子宫内膜发育，Rx压力，下丘脑。 ]</t>
  </si>
  <si>
    <t>CATARACTA BRUNESCENS -- 血液流动障碍和眼睛铜代谢（如果铜），灰色（如果锌）。</t>
  </si>
  <si>
    <t>CATARACT COMPLICATE -- 因不同原因所引起，毒性，感染，损伤。眼睛障碍。 ]</t>
  </si>
  <si>
    <t>CATARACT SENILIS -- 年老或是过早衰老引起的白内障，可以辨识风险。眼睛障碍。 ]</t>
  </si>
  <si>
    <t>BREAST CARCINOMA -- 乳房癌症或变性。</t>
  </si>
  <si>
    <t>COLOR BLINDNESS -- 染色体缺陷影响眼睛视网膜和视锥细胞，与阿滋海默症相关。眼睛障碍 ]</t>
  </si>
  <si>
    <t>CARDIAC ARRHYTHMIA -- 心律不整。</t>
  </si>
  <si>
    <t>CARCINOSIN -- 辨识癌症风险，消化不良，胃肠气胀，乳痛，腺体硬化，风险或趋向。</t>
  </si>
  <si>
    <t>CIRRHOSIS肝硬化 -- 肝病使指甲发白，肝痛或肝颤。</t>
  </si>
  <si>
    <t>CONJUNCTIVITIS -- 眼睑发炎，治疗风险或趋向，怀疑是立克次氏体，假单胞菌。D Nosode Eye disorders ]</t>
  </si>
  <si>
    <t>COXSACKIE -- 氯病毒，首先使皮肤硬肿，随后侵犯心脏。 D Nosode #</t>
  </si>
  <si>
    <t>CORYNEBACTERIUM ANAEROBES -- 眼睛感染风险，或已感染，需要清除。D Nosode Eye disorders ]</t>
  </si>
  <si>
    <t>CRYPTOCOCCUS -- 真菌，可以辨识深部真菌或真菌免疫虚弱。 ^</t>
  </si>
  <si>
    <t>CAPILLARIA FELIS-CATI -- 蠕虫，可以辨识肠内（肠道，结肠，肠）不同种类或不同来源的寄生虫。 * ]</t>
  </si>
  <si>
    <t>CARDIAC TAMPONADE -- 心脏疾病，心脏流体过多或压力过大，心包肿胀。 ]</t>
  </si>
  <si>
    <t>CHILOMASTIX MESNILI -- Chilomastix     唇鞭毛虫属。
 蠕虫，可以辨识肠内（肠道，结肠，肠）不同种类或不同来源的寄生虫。 * ]</t>
  </si>
  <si>
    <t>LUNG CARCINOMA -- 肺癌风险，停止吸烟。</t>
  </si>
  <si>
    <t>CATATROPIS VERRUCOSA -- Turning worm，可以辨识肠内（肠道，结肠，肠）不同种类或不同来源的寄生虫。 * ]</t>
  </si>
  <si>
    <t>CYSTICAULUS OCREATUS -- 膀胱蠕虫，可以辨识肠内（肠道，结肠，肠）不同种类或不同来源的寄生虫。 * ]</t>
  </si>
  <si>
    <t>CAPILLARIA OBSIGNATA -- 菲律宾蠕虫，可以辨识肠内（肠道，结肠，肠）不同种类或不同来源的寄生虫。 * ]</t>
  </si>
  <si>
    <t>CAPILLARIA BREVIPES -- 来自菲律宾的蠕虫，可以辨识肠内（肠道，结肠，肠）不同种类或不同来源的寄生虫。 * ]</t>
  </si>
  <si>
    <t>CAPILLARIA PUTORII -- 菲律宾蠕虫，可以辨识肠内（肠道，结肠，肠）不同种类或不同来源的寄生虫。 * ]</t>
  </si>
  <si>
    <t>CYST TENOSYOVIAL -- 腱或关节中的囊肿，会由变形虫引发，或是辨识滑液疾病。 * ]</t>
  </si>
  <si>
    <t>CEREBRAL ISCHEMIA / ISCHEMIC STROKE -- 大脑。脑血管意外（CVA）。脑梗死风险。 ]</t>
  </si>
  <si>
    <t>LYMPHOMA -- 淋巴变性或是癌症。</t>
  </si>
  <si>
    <t>COMBO CRYPTOCOCCUS 1-5 -- 系统中的真菌，主要是结肠，导致疲劳，沮丧，使用FNG。 ^</t>
  </si>
  <si>
    <t>MORNING AFTER PILL -- 可以辨识过度愧疚。</t>
  </si>
  <si>
    <t>DYSENTERY -- 严重腹舄（肠道，结肠，肠），通常是贾第虫或是变形虫引起的。 * ]</t>
  </si>
  <si>
    <t>DIPHTHERINUM -- 用于肺部的粘膜炎，腺肿趋向，膜厚且黑，鼻出血，鼻漏。 @ ]</t>
  </si>
  <si>
    <t>DENTAL SACK -- 辨识牙齿疾病。D Nosode</t>
  </si>
  <si>
    <t>DIOCTRPHYMA RENALE -- Dog round worm，可以辨识肠内（肠道，结肠，肠）不同种类或不同来源的寄生虫。 * ]</t>
  </si>
  <si>
    <t>DIABETES INSIPIDUS -- 多尿，烦渴，后叶加压素（抗利尿激素）不足，垂体（大脑）疾病。 ]</t>
  </si>
  <si>
    <t>DYSMENORRHEA -- 月经不调，大多是因为子宫内膜异位引起的，使用Progestex一个月。 ]</t>
  </si>
  <si>
    <t>DIROFILARIA IMMITIS -- 心脏蠕虫，可以辨识肠内（肠道，结肠，肠）不同种类或不同来源的寄生虫。 * ]</t>
  </si>
  <si>
    <t>DAVAINEA PROGLOTTINA -- 蠕虫，可以辨识肠内（肠道，结肠，肠）不同种类或不同来源的寄生虫。 * ]</t>
  </si>
  <si>
    <t>DICTYOCALUS FILARIA -- 心脏蠕虫，可以辨识肠内（肠道，结肠，肠）不同种类或不同来源的寄生虫。* ]</t>
  </si>
  <si>
    <t>DELAFONDIA VULGARIS -- 蠕虫，可以辨识肠内（肠道，结肠，肠）不同种类或不同来源的寄生虫。 * ]</t>
  </si>
  <si>
    <t>DICROCOELIUM LANCEATUM -- 蠕虫，可以辨识肠内（肠道，结肠，肠）不同种类或不同来源的寄生虫。 * ]</t>
  </si>
  <si>
    <t>ENTEROCOCCINUM -- 细菌感染，可能会导致胃溃疡。 @</t>
  </si>
  <si>
    <t>ENDOMETRIOSIS -- 子宫内膜组织发育位置异常，因压力或下丘脑障碍引起。</t>
  </si>
  <si>
    <t>EAR SCLEROSIS -- 纤维组织发育中的组织硬化，或钙化。</t>
  </si>
  <si>
    <t>EPSTEIN BARR -- 疱疹EB病毒（EBV），细胞增大，慢性疲乏，肝虚，鼻咽癌，伯基特氏淋巴瘤。 ] #</t>
  </si>
  <si>
    <t>E. COLI -- 大肠杆菌，细菌感染，需要结肠吸收B12，辨识排泄物暴露。 @</t>
  </si>
  <si>
    <t>ENCEPHALITIS -- 起因不明的大脑感染，可能是蚊子携带的寄生虫。 # *</t>
  </si>
  <si>
    <t>ELEPHANTIASIS -- 蚊子携带的寄生虫感染，影响淋巴和右腿增大。 *</t>
  </si>
  <si>
    <t>ENCEPHALOMALACIA -- 大脑和肌肉疾病，造成组织软化，虚弱，神经系统退化病变（例如，疯雏症），愈加严重。 $ ]</t>
  </si>
  <si>
    <t>EPIDERMOPHYTON -- 皮肤真菌，辨识皮肤真菌风险或存在。 ^ ]</t>
  </si>
  <si>
    <t>ECHINOCOCCUS GRANULOSIS -- 寄生虫（绦虫），可以辨识肠内（肠道，结肠，肠）不同种类或不同来源的寄生虫。 * ]</t>
  </si>
  <si>
    <t>ECHINOSTOMA REVOLUTUM -- 绦虫，可以辨识肠内（肠道，结肠，肠）不同种类或不同来源的寄生虫。 * ]</t>
  </si>
  <si>
    <t>ELATERIUM -- 喷瓜，作用于黏膜，导致watery flow，肠道（结肠，肠）疼痛，坐骨神经痛。 ]</t>
  </si>
  <si>
    <t>ENTEROBIUS VERMICULARIS -- 蠕虫，线虫感染，使肠（肠道，结肠）直肠发痒，阴道（晚上阴道发痒）。 * ]</t>
  </si>
  <si>
    <t>ECHINOSTOMA -- 绦虫，可以辨识肠内（肠道，结肠，肠）不同种类或不同来源的寄生虫。 * ]</t>
  </si>
  <si>
    <t>ELECTRIC OPTHALMIA - PHOTOPHTHALMIA -- 眼睛（光过敏症，畏光）对电和光敏感。 D Nosode Eye disorders ]</t>
  </si>
  <si>
    <t>ERYTHROBLASTOSIS -- 胎儿血液中的Erthroblasts（有核红细胞），黄疸，贫血，脾，肝，水肿（浮肿）。].</t>
  </si>
  <si>
    <t>EARACHE INFECTED -- 可能是目前或过去的，没有得到恰当的清除。 D Nosode</t>
  </si>
  <si>
    <t>ENTOAMOEBA -- 变形虫感染，通常是在口腔里。 D Nosode * ]</t>
  </si>
  <si>
    <t>ENTOAMOEBA HISTOLYTICA -- 变形虫感染，通常是在口腔，肝或是关节，使用Amebex，牙齿病质药。 * ]</t>
  </si>
  <si>
    <t>EMBOLISM -- 外来物使血管阻塞，通常是血凝块，蛇毒6x治疗。</t>
  </si>
  <si>
    <t>ENTAMOEBA COLI -- 接触劣质水导致肠（肠道，结肠）受变形虫感染，使用Amebex。 D Nosode @ * ]</t>
  </si>
  <si>
    <t>ECLAMPSIA -子痫惊厥
 在怀孕－产后的第20周间发生昏迷或突发性痉挛，肾，肝，胎盘。</t>
  </si>
  <si>
    <t>FOOT &amp; MOUTH DISEASE -- 病毒性动物疫病，会促使人类发热，流涎症，口足长小泡。 #</t>
  </si>
  <si>
    <t>FUNGAS FLORA -- 辨识肠道内（结肠，肠），皮肤，或是口腔中的真菌失调，菌丛。 D Nosode ^ ]</t>
  </si>
  <si>
    <t>PREMATURE AGING VIRUS -- #</t>
  </si>
  <si>
    <t>FLU 89' -- #</t>
  </si>
  <si>
    <t>FLU 90' -- #</t>
  </si>
  <si>
    <t>FASCIOLA HEPATICA -- 肝吸虫，可以辨识肠内（肠道，结肠，肠）不同种类或不同来源的寄生虫。 * ]</t>
  </si>
  <si>
    <t>FLUKES - BLOOD -- 感染血液的寄生虫，可以辨识肠内（肠道，结肠，肠）不同种类或不同来源的寄生虫。 * ]</t>
  </si>
  <si>
    <t>FELINE LEUKEMIA VACCINE -- 疫苗，会产生人体血液毒性，对猫暴露。</t>
  </si>
  <si>
    <t>GINGIVITIS -- 齿龈和口腔疾病。 D Nosode @</t>
  </si>
  <si>
    <t>GIARDIA -- 来自劣质水的鞭毛寄生虫，首先造成痢疾（肠道，结肠，肠），之后侵袭肝脏。 * ]</t>
  </si>
  <si>
    <t>GANGRANE -- 通常由于循环堵塞或毒性导致器官或细胞坏死。 D Nosode @</t>
  </si>
  <si>
    <t>GONOCOCCINUM -- 阴茎排出的黄色黏液，尿流缓慢，前盆腔炎，心脏，关节，口腔。 @</t>
  </si>
  <si>
    <t>GARTNER BACTERIA -- 厨房或浴室的排水沟中常见的细菌，辨识过度暴露和免疫虚弱。 @</t>
  </si>
  <si>
    <t>GLOMERULONEPHRITIS -- 血管球性肾炎。肾病，例如狼疮，肾感染，引发高血压，蛋白尿，疼痛。</t>
  </si>
  <si>
    <t>GRADENIGO SYNDROME -- 渗出性中耳炎，伴有颞痛，神经麻痹，腕掌骨隧道。 $ ]</t>
  </si>
  <si>
    <t>GRAPHOSPASM OR GRAPHOPHOBIA -- 书写痉挛或害怕书写，对书写的情感堵塞。 ]</t>
  </si>
  <si>
    <t>VAPCH-GRIPPE -- 流行性感冒#</t>
  </si>
  <si>
    <t>V-GRIPPE ALL -- 流行性感冒#</t>
  </si>
  <si>
    <t>VA2 GRIPPE - FLU VIRUS ALL -- 流行性感冒#</t>
  </si>
  <si>
    <t>V2 GRIPPE -- 流行性感冒#</t>
  </si>
  <si>
    <t>VA2L GRIPPE -- 流行性感冒#</t>
  </si>
  <si>
    <t>V3 GRIPPE -- 流行性感冒#</t>
  </si>
  <si>
    <t>V4 GRIPPE -- 流行性感冒#</t>
  </si>
  <si>
    <t>V5 GRIPPE -- 流行性感冒#</t>
  </si>
  <si>
    <t>V75 GRIPPE --流行性感冒 #</t>
  </si>
  <si>
    <t>V76 GRIPPE -- 流行性感冒#</t>
  </si>
  <si>
    <t>HERPES ZOSTER -- D Nosode 带状疱疹#</t>
  </si>
  <si>
    <t>HERPES SIMPLEX -- D Nosode 单纯性疱疹#</t>
  </si>
  <si>
    <t>HERPES PROGENITALIS -- D Nosode 生殖器疱疹 #</t>
  </si>
  <si>
    <t>HEPATITIS -- Liver inflamation. ] 肝炎 #</t>
  </si>
  <si>
    <t>HAEMOPHILUS INFLUENZA -- D Nosode 嗜血杆菌流行性感冒。 #</t>
  </si>
  <si>
    <t>HEMORROID -- #</t>
  </si>
  <si>
    <t>HEPATITIS A -- Liver D Nosode ] 甲型肝炎#</t>
  </si>
  <si>
    <t>HEPATITIS B -- Liver D Nosode ] 乙型肝炎#</t>
  </si>
  <si>
    <t>HEPATITIS C -- Liver D Nosode ] 丙型肝炎#</t>
  </si>
  <si>
    <t>HABITUATION DISORDER -- 生活方式习惯的问题。 D Nosode</t>
  </si>
  <si>
    <t>HAEMOSPORIDIA -- 生存于红细胞的孢子虫类，可通过蚊子传染。 * ]</t>
  </si>
  <si>
    <t>HEMIPLEGIA DISEASE -- 半身瘫痪，大多是由脑袋受损或是阻塞性中风所致。 $ ]</t>
  </si>
  <si>
    <t>HYMENOLEPIS DIMINUTA -- 矮小的蠕虫（Dwarf worm），存在于鸟类和啮齿动物中，长1英吋，能终生与寄主共存。 *</t>
  </si>
  <si>
    <t>HEART FAILURE -- 许多原因造成心脏血液循环完全停止，检查所有。</t>
  </si>
  <si>
    <t>HIP DISLOCATION LESION -- 过往的创伤或易感性。</t>
  </si>
  <si>
    <t>HYPERTHYROID -- 甲状腺毒性疾病或是代谢紊乱，甲状腺素红色过度，发热，突眼。</t>
  </si>
  <si>
    <t>HERNIATED DISC -- 腰椎间盘突出，风险或是病史。</t>
  </si>
  <si>
    <t>HYPOVOLEMIC SHOCK -- 血液过少造成休克，可以辨识低血容量的风险。</t>
  </si>
  <si>
    <t>HYPOTHYROID -- 甲状腺功能虚弱，身体发冷，脂肪堆积，足部起茧，耳聋，忧郁。</t>
  </si>
  <si>
    <t>HYMENOLEPIS NANA -- 矮小绦虫，存在于鸟类，啮齿动物和宠物中，能终生与寄主共存，长1英吋。 *</t>
  </si>
  <si>
    <t>HISTOPLASMOSIS 1 -- 真菌，可以辨识深部真菌或真菌免疫虚弱。 ^</t>
  </si>
  <si>
    <t>HISTOPLASMOSIS 2 -- 真菌，可以辨识深部真菌或真菌免疫虚弱。 ^</t>
  </si>
  <si>
    <t>HISTOPLASMOSIS 3 -- 真菌，可以辨识深部真菌或真菌免疫虚弱。 ^</t>
  </si>
  <si>
    <t>HISTOPLASMOSIS 4 -- 真菌，可以辨识深部真菌或真菌免疫虚弱。 ^</t>
  </si>
  <si>
    <t>HISTOPLASMOSIS 5 -- 真菌，可以辨识深部真菌或真菌免疫虚弱。 ^</t>
  </si>
  <si>
    <t>HORSE PLASMA -- 辨识血液疾病，或血液，或对疫苗敏感。</t>
  </si>
  <si>
    <t>HAMAMELIS -- 金缕梅，收敛剂，作用于静脉，治疗静脉曲张，动脉瘤。</t>
  </si>
  <si>
    <t>HYDATIGERA TAENIAEFORMIS -- 绦虫，可以辨识肠内（肠道，结肠，肠）不同种类或不同来源的寄生虫。 * ]</t>
  </si>
  <si>
    <t>INFECTIOUS MONONUCLEOSIS -- 疱疹EB病毒（EBV），细胞增大，慢性疲乏，肝虚，鼻咽癌，伯基特氏淋巴瘤。 ] #</t>
  </si>
  <si>
    <t>INFLUENCINUM -- 集合的流行性感冒病毒，辨识敏感或无法清除以往病毒。 #</t>
  </si>
  <si>
    <t>INFECTIOSIS -- 不明的传染性感染，感染来源或性质尚不清楚。</t>
  </si>
  <si>
    <t>INFLUENCINUM VESICULOSUM -- 以流行性感冒泡囊为顺势疗法，用于消除流感类症状。</t>
  </si>
  <si>
    <t>INTRACRANIAL PRESSURE -- 由于肿胀或脑脊液流动约束，辨识失调。 ]</t>
  </si>
  <si>
    <t>NERVE SPINAL LUMBAR (ILIOINGUINAL) DISORDER -- 是腹肌的补给品，大腿皮肤，腹股沟，从下背髂区，辨识疾病或忧虑。N sarcode $ ]</t>
  </si>
  <si>
    <t>IATROGENIC DRUG CAUSE COMBO -- 药物治疗中人工合成化学药品造成的疾病。</t>
  </si>
  <si>
    <t>KLEBSIELLA PNEUMONIA -- 肺或肾的细菌感染，风险或以往感染。 @</t>
  </si>
  <si>
    <t>KIDNEY PAPILLOMA -- 良性上皮性肿瘤或发育，会造成堵塞，使用息肉和粘连。</t>
  </si>
  <si>
    <t>KIDNEY CYST -- 肾中的囊肿或发育，堵塞并妨碍功能。</t>
  </si>
  <si>
    <t>KIDNEY INFLAMED -- 因毒素，感染，创伤，酒精或其它原因造成的肾炎。</t>
  </si>
  <si>
    <t>KIDNEY STONE -- 肾结石，在内部形成，镁缺乏，来自不同形式的钙</t>
  </si>
  <si>
    <t>KLYNEFELTER SYNDROME -- 先天性睪丸内分泌衰竭，长腿，智力低下。</t>
  </si>
  <si>
    <t>LUPUS ERYTHEMATOSIS -- 胶原质疾病，影响颈部，脸部，手臂的皮肤，对阳光敏感，愈加严重的。</t>
  </si>
  <si>
    <t>LEPTOSPIROSIS -- 钩端螺旋体感染的后果，来自日本的spirocyte，发烧，发痒。 #</t>
  </si>
  <si>
    <t>LEGIONELLA -- 肺和主要器官的立克次氏体或细菌感染，咳嗽，肺炎，胃肠疾病。 @ # * ^</t>
  </si>
  <si>
    <t>TOURETTE'S SYNDROME -- 大声刺耳的噪音，触摸会激发暴力行为或使自己的想法脱口而出。</t>
  </si>
  <si>
    <t>LEUKEMIA, MYLOBLASIC + MYELOGENIC -- 骨髓中granulcytes生长过度，由于辐射暴露。</t>
  </si>
  <si>
    <t>LUPUS -- 自身免疫疾病，对太阳敏感，皮肤溃疡，疹斑。</t>
  </si>
  <si>
    <t>LAMBLIA INTESTINALIS (Giardia) -- 肠（肠道，结肠）内有鞭毛的细菌，引发痢疾。 @ * ]</t>
  </si>
  <si>
    <t>LISTERIA -- 一种人畜共有的soil saprocyte细菌，引发脑膜炎和流产， &gt; adults. @</t>
  </si>
  <si>
    <t>LYMPHOGRANULOMA VENEREUM -- 腹股沟淋巴肉芽肿。传染性性病，由革兰氏阴性细菌砂眼衣原体引起，疱疹状，疼痛淋巴肿胀。 @ ]</t>
  </si>
  <si>
    <t>LYMPHOBLASTOMA -- 淋巴细胞组成的瘤。</t>
  </si>
  <si>
    <t>LYMPHOLEUKEMIA -- 淋巴中白细胞过多。</t>
  </si>
  <si>
    <t>LYMPHOCYTE -- 任何与白细胞功能相关的障碍。</t>
  </si>
  <si>
    <t>WBC WEAKNESS AND DEFICIENCY -- 免疫中白细胞的功能障碍或缺乏。</t>
  </si>
  <si>
    <t>MONILLIA ALBICANS -- 白色念珠菌的形成。感染，使用FNG。 ^ ]</t>
  </si>
  <si>
    <t>MALARIA -- 红细胞中的原生动物，来自于蚊子叮咬，影响神经和消化力，发烧感冒，出汗。 * ]</t>
  </si>
  <si>
    <t>MORBILLINUM -- 麻疹顺势疗法，发烧，身体不适，鼻塞，全身出疹，易患多发性硬化（MS）。 # ]</t>
  </si>
  <si>
    <t>MEDORRHINUM -- Suspressed淋病，女性盆腔炎（PID），扁桃腺增大，鼻塞，疲乏。 @ ]</t>
  </si>
  <si>
    <t>MYCOPLASMA PNEUMONIE -- 立克次氏体的军团病形式，最有可能影响肺部。 @ ^</t>
  </si>
  <si>
    <t>MEASLES, MUMPS, RUBELLA -- 疫苗敏感或是以往毒性，治疗疫苗疾病的药物。 #</t>
  </si>
  <si>
    <t>MUCOR MYCOSIS -- 真菌感染，暴发性的，风险或趋向。 ^</t>
  </si>
  <si>
    <t>MYCOSIS FUNGOIDES -- 可以辨识深部真菌或真菌免疫虚弱。 ^</t>
  </si>
  <si>
    <t>MENINGOCOCCINUM -- 会导致终身的慢性刺痛性头痛直至治愈。 @</t>
  </si>
  <si>
    <t>MULTIPLE SCLEROSIS -- （多发性硬化）神经脱髓鞘，有时候自身免疫。 ]</t>
  </si>
  <si>
    <t>MASTITIS -- 由于血液中的肥大细胞过多而影响该部位导致皮肤变红。</t>
  </si>
  <si>
    <t>MAMMA FIBROMATOSIS -- 纤维囊肿或是乳房或肌肉风险。</t>
  </si>
  <si>
    <t>MULTICEPS GAIGERI -- 绦虫，可以辨识肠内（肠道，结肠，肠）不同种类或不同来源的寄生虫。 * ]</t>
  </si>
  <si>
    <t>MULTICEPS SMYTHI -- 绦虫，可以辨识肠内（肠道，结肠，肠）不同种类或不同来源的寄生虫。 * ]</t>
  </si>
  <si>
    <t>MELANOMA -- 皮肤癌或是肝癌风险，会产生黑色素，通常是阳光暴露过多所致。</t>
  </si>
  <si>
    <t>ECHO VIRUS -- 病毒导致痢疾（肠道，结肠，肠），主要侵犯肝，肺，肠。 # ]</t>
  </si>
  <si>
    <t>MESOCESTOIDES LINEATUS -- 蠕虫，可以辨识肠内（肠道，结肠，肠）不同种类或不同来源的寄生虫。 * ]</t>
  </si>
  <si>
    <t>MESOSTEPHANUS SP -- 蠕虫，可以辨识肠内（肠道，结肠，肠）不同种类或不同来源的寄生虫。 * ]</t>
  </si>
  <si>
    <t>MARSHALLAGIA MARSHALLI -- 蠕虫，可以辨识肠内（肠道，结肠，肠）不同种类或不同来源的寄生虫。 * ]</t>
  </si>
  <si>
    <t>MEMORY DISORDER -- 无法充分发挥潜能记忆（大脑），可以辨识缺氧。 ]</t>
  </si>
  <si>
    <t>MOOD SWING DISORDERS -- 无法控制心情和想法，通常是沮丧，妄想，愤怒。</t>
  </si>
  <si>
    <t>GEOGRAPHICAL DISEASE -- 由于环境病理压力（geopathic stress）或在地理字段中产生的疾病。</t>
  </si>
  <si>
    <t>MARFAN'S SYNDROME -- 骨骼和韧带中的结缔组织遗传疾病。</t>
  </si>
  <si>
    <t>METASTRONGYLINAE WORM -- 可以辨识肠内（肠道，结肠，肠）不同种类或不同来源的寄生虫。 * ]</t>
  </si>
  <si>
    <t>MULTICEPS SERIALIS -- 绦虫，可以辨识肠内（肠道，结肠，肠）不同种类或不同来源的寄生虫。 * ]</t>
  </si>
  <si>
    <t>MALABSORPTION SYNDROME -- 无法吸收营养，使用有助于消化的液体酶治疗。</t>
  </si>
  <si>
    <t>MULTICEPS MULTICEPS -- 绦虫，可以辨识肠内（肠道，结肠，肠）不同种类或不同来源的寄生虫。 * ]</t>
  </si>
  <si>
    <t>NEURALGIA -- 神经问题或愤怒所致疼痛。 N sarcode $ ]</t>
  </si>
  <si>
    <t>NOCARDIA -- 细菌，引起帕金森症状和疾病。 @</t>
  </si>
  <si>
    <t>NEPHROSIS -- 肾虚或变性。</t>
  </si>
  <si>
    <t>NEMATOSPIROIDES DUBIA -- 蛲虫，可以辨识肠内（肠道，结肠，肠）不同种类或不同来源的寄生虫。 * ]</t>
  </si>
  <si>
    <t>NECATOR AMERICANUS -- 蛲虫，可以辨识肠内（肠道，结肠，肠）不同种类或不同来源的寄生虫。 * ]</t>
  </si>
  <si>
    <t>NIPPOSTRONGYLUS BRASILIENSIS -- 巴西蠕虫，可以辨识肠内（肠道，结肠，肠）不同种类或不同来源的寄生虫。 * ]</t>
  </si>
  <si>
    <t>NEMATODIRUS SPATHIGER -- 蛲虫，可以辨识肠内（肠道，结肠，肠）不同种类或不同来源的寄生虫。 * ]</t>
  </si>
  <si>
    <t>OXYUREN WORM -- 可以辨识肠内（肠道，结肠，肠）不同种类或不同来源的寄生虫。 @ * ]</t>
  </si>
  <si>
    <t>OVARIAN CYSTADENOMA -- 卵巢部位（卵巢）中异常组织的发育，咖啡因（咖啡）使其恶化。 ]</t>
  </si>
  <si>
    <t>OSTEOPOROSIS -- 因缺钙所致的骨弱。</t>
  </si>
  <si>
    <t>OPISTORCHIS FELINEUS -- 猫的蠕虫，可以辨识肠内（肠道，结肠，肠）不同种类或不同来源的寄生虫。 * ]</t>
  </si>
  <si>
    <t>OLLULANUS TRICUSPIS WORM -- 可以辨识肠内（肠道，结肠，肠）不同种类或不同来源的寄生虫。 * ]</t>
  </si>
  <si>
    <t>ONCHOCERCA WORM -- 侵袭眼睛和结缔组织，通过苍蝇传播。 * ]</t>
  </si>
  <si>
    <t>PEPTOSTREPTOCOCCUS -- 细菌，溃疡最可能的起因。 @</t>
  </si>
  <si>
    <t>PULPITIS -- 牙齿或是骨头受感染。 D nosode ]</t>
  </si>
  <si>
    <t>PARKINSON'S DISEASE -- 慢性神经疾病，伴有肌肉颤动，僵化和奇特的步态。 ]</t>
  </si>
  <si>
    <t>PLEURITIS -- 胸膜（肺）感染或是发炎。 ]</t>
  </si>
  <si>
    <t>PERIODONTITIS -- 感染或创伤所致的齿龈和牙齿疾病。 @ ^ # * D nosode ]</t>
  </si>
  <si>
    <t>PSORIASIS -- 皮炎（皮肤），有暗红色的损伤，与关节炎，感染，饮食或染色体有关。 ]</t>
  </si>
  <si>
    <t>PROTEUS BACTERIA -- 细菌的变化形式，由肠道（结肠，肠）内腐烂的蛋白质分解所致。 @ ]</t>
  </si>
  <si>
    <t>PERTUSSIN -- 来自百日咳分泌物，用于间歇性咳嗽，通常是干咳，用于肺部毒性。 @ #</t>
  </si>
  <si>
    <t>PROGRESSIVE MUSCULAR DYSTROPHY -- 肌肉萎缩和变性，感染或是毒性引起的。</t>
  </si>
  <si>
    <t>POLIOMYELITIS -- 脊髓灰质发炎，病毒性疾病，伴有发烧，喉咙痛。 # $ ]</t>
  </si>
  <si>
    <t>PNEUMOCOCCINUM -- 来自肺炎球菌，肺虚，咳血或是红褐色痰。 @ ]</t>
  </si>
  <si>
    <t>POLYARTHRITIS -- 多个部位患有关节炎或是其它关节疾病，疼痛和失去柔韧性。</t>
  </si>
  <si>
    <t>PROSTATA ADENOMA -- 晚期前列腺疾病，可能变性。</t>
  </si>
  <si>
    <t>PAPILLOMA VIRUS - HUMAN -- 会引发疣和生殖癌。 #</t>
  </si>
  <si>
    <t>POLIO -- 脊髓灰质发炎，落枕，呕吐，发烧，喉痛，萎缩症。 #</t>
  </si>
  <si>
    <t>PSEUDOMONAS FLUORESCENCE -- 体内或腐肉中的细菌，辨识肠道（结肠，肠）中的腐败物，眼睛。 @ ]</t>
  </si>
  <si>
    <t>PORPHYRIA -- 肝问题导致眼睛障碍（畏光症）。 ]</t>
  </si>
  <si>
    <t>PYOGENES -- 细菌，与脓的生成和流出相关。 @</t>
  </si>
  <si>
    <t>PLANTERS WART -- 病毒性疾病，使皮肤出疹，可以辨识风险或抗性。 #</t>
  </si>
  <si>
    <t>PYOCYANEUS -- 与脓相关细菌。 @</t>
  </si>
  <si>
    <t>PARANOIA -- 对社交场合，人，似乎需要防御攻击的情况感到恐惧。</t>
  </si>
  <si>
    <t>PYLORIC VALVE DISEA 幽门阔约肌胃幽门下部问题，溃疡风险或吸收不良。</t>
  </si>
  <si>
    <t>PHOSPHOGENE -- 用于杀虫剂中的剧烈的化学物。</t>
  </si>
  <si>
    <t>PULMONARY INFARCTION AND HEMANIOMA -- 肺部的血液供给堵塞或渗漏。 ]</t>
  </si>
  <si>
    <t>PULMONARY EDEMA -- 肺部范围内的流体异常聚积，浮肿。 ]</t>
  </si>
  <si>
    <t>PITUITARY ADENOMA BASOPH -- 辨识垂体变性，风险或存在。</t>
  </si>
  <si>
    <t>PROTOSTRONGYLUS RUFESCENS WORM -- 可以辨识肠内（肠道，结肠，肠）不同种类或不同来源的寄生虫。 * ]</t>
  </si>
  <si>
    <t>PROTOSTRONGYLUS OVATUS WORM -- 可以辨识肠内（肠道，结肠，肠）不同种类或不同来源的寄生虫。 * ]</t>
  </si>
  <si>
    <t>PARVOVIRUS / LEPTOSPIRA VAC. - CANINE -- 狗的病毒，人类接触时会感染，引发头痛。 #</t>
  </si>
  <si>
    <t>Q-FEVER -- 立克次氏体发烧，头痛，发烧，身体不适，厌食（Cox Burnetti）。 @ ^</t>
  </si>
  <si>
    <t>QUINTANA - TRENCH FEVER -- 立克次氏体发烧，身体不适，每5天疼痛加剧。 @ ^</t>
  </si>
  <si>
    <t>ROCKY MOUNTAIN SPOTTED FEVER -- 立克次氏体，侵犯眼睛。 # ^ @</t>
  </si>
  <si>
    <t>RICKETTSIA -- 小于细菌而大于病毒，会引发许多疾病。 @ ^# ]</t>
  </si>
  <si>
    <t>RHINOPNEUMONITIS -- 病毒感染（肺），可能无限期地拖延，会造成窦炎。 # ]</t>
  </si>
  <si>
    <t>RUBEOLA -- 德国麻疹，如果有可能必须清除，多发性硬化症（MS）。 # ]</t>
  </si>
  <si>
    <t>ROOT GRANULOMUM TEETH -- 通常患者不知的牙病。 D nosode ]</t>
  </si>
  <si>
    <t>RENAL COLIC -- 肾脏疼痛或痉挛，可能是结石的排出所引起的，背痛，腹痛，腹股沟疼痛，大腿疼痛。</t>
  </si>
  <si>
    <t>R. MOOSERI -- 细菌感染，来自于家庭用品或正常接触，免疫虚弱。 @</t>
  </si>
  <si>
    <t>REYES SYNDROME -- 急性脑病（大脑），肝，胰腺，心脏，肾，脾，淋巴的脂肪渗透。 ]</t>
  </si>
  <si>
    <t>RAILLIETINA PARASITE -- 绦虫，在南美，主要是厄瓜多尔。 *</t>
  </si>
  <si>
    <t>STAPHYLOCOCCINUM -- 葡萄球菌（细菌）感染的顺势疗法，皮肤疾病，肺部感染，肠（肠道，结肠）受侵袭。 @ ]</t>
  </si>
  <si>
    <t>SYPHILLINUM -- 早晨彻底虚脱衰弱，风湿疼痛，出疹，白天更严重，健忘症。 @ ]</t>
  </si>
  <si>
    <t>SHIGELLA PARADYSENTERAE -- 非运动性，非乳糖发酵性细菌，存在于肠道（结肠，肠）中，造成消化障碍。 @ ]</t>
  </si>
  <si>
    <t>SWINE INFLUENCINUM -- 猪流行性感冒，可以辨识未解决的病毒免疫缺陷，用Viralfuge治疗。 #</t>
  </si>
  <si>
    <t>MORGAN BACTERIA -- 存在于厕所和水槽中的细菌。 @</t>
  </si>
  <si>
    <t>SHIGA KRUSE -- 志贺氏菌，非运动性，非乳糖发酵性细菌，存在于肠道（结肠，肠）中，造成消化障碍。 @ ]</t>
  </si>
  <si>
    <t>SHANG HAI FLU 90' -- 来自东方国家的流行性感冒，侵袭DNA。 #</t>
  </si>
  <si>
    <t>STREPTOCOCCUS COMBO -- 所有的炼球菌使用多剂量，乳杆菌的多种形式。 @ ]</t>
  </si>
  <si>
    <t>STREPTOCOCCINUM -- 辨识细菌防御的免疫缺陷，用Bacteria Fuge治疗。 @</t>
  </si>
  <si>
    <t>STREPTOCOCCINUM HAEMOLYTICUS -- 炼球菌最危险的形式，导致脓毒性咽炎，2公厘皮肤损害，发烧 @ ]</t>
  </si>
  <si>
    <t>SINUSITIS MAXILLARIS -- 原生质和病质药合成，辨识问题。</t>
  </si>
  <si>
    <t>SINUSITIS FRONTALIS -- 原生质和病质药合成，辨识问题。</t>
  </si>
  <si>
    <t>SALMONELLA -- （细菌）食物中毒的形式，能够在最初暴露之后在体内停留多年。 @ ]</t>
  </si>
  <si>
    <t>SCARLATINUM - SCARLET FEVER - SCARLATINA -- 急性，传染性，热病（发烧）炼球菌，鼻子发炎红肿，喉咙疼痛，舌红，皮疹，脉搏加快，24小时潜伏，突然发作。 @ ]</t>
  </si>
  <si>
    <t>SPONDYLOGLAND. ATROV. PARASITE -- 可以辨识肠内（肠道，结肠，肠）不同种类或不同来源的寄生虫。 * ]</t>
  </si>
  <si>
    <t>STRONGYLUS EQUINUS 可以辨识肠内（肠道，结肠，肠）不同种类或不同来源的寄生虫。 * ]</t>
  </si>
  <si>
    <t>SCHONLEIN'S DISEASE -- 过敏或导致过敏的变色或是皮肤出血，关节疼痛，医原性的。 ]</t>
  </si>
  <si>
    <t>SCHIZOID RELATED PEPTIDE -- 原生质和病质药合成，辨识问题。</t>
  </si>
  <si>
    <t>SCOPOPHILIA -- 从视觉资源，裸体，图片等取得性愉悦，情感幻想倾向。</t>
  </si>
  <si>
    <t>SYPHACIA MURIS PARASITE -- 可以辨识肠内（肠道，结肠，肠）不同种类或不同来源的寄生虫。 * ]</t>
  </si>
  <si>
    <t>SYPHACIA OBVELATA PARASITE -- 可以辨识肠内（肠道，结肠，肠）不同种类或不同来源的寄生虫。 * ]</t>
  </si>
  <si>
    <t>STEPHANURUS DENTATUS PARASITE -- 可以辨识肠内（肠道，结肠，肠）不同种类或不同来源的寄生虫。 * ]</t>
  </si>
  <si>
    <t>SCHISTOSOMA MANSONI PARASITE -- 可以辨识肠内（肠道，结肠，肠）不同种类或不同来源的寄生虫。 * ]</t>
  </si>
  <si>
    <t>SPIRILILLUM -- 革兰氏阴性细菌，水中携带，鼠咬热，存在于啮齿动物的血液中，Rx Bac。 @ ]</t>
  </si>
  <si>
    <t>SCLERODERMA - LUNG -- 结缔组织硬化，女性比男性多四倍，风险需要锻炼。</t>
  </si>
  <si>
    <t>SPRUE (12X) -- 胃壁光滑且无吸收。</t>
  </si>
  <si>
    <t>SCURVY -- 维生素C缺乏，结缔组织虚弱，齿龈出血，眼睛，免疫缺陷，疲乏，肠道（结肠，肠）不稳定。 ]</t>
  </si>
  <si>
    <t>SPONDYLOSIS DISEASE OF SPINE -- 脊椎结构分解，肺结核瘴毒嫌疑，神经的。</t>
  </si>
  <si>
    <t>SCHISTOSOMA HAEMATOBIUM WORM -- 可以辨识肠内（肠道，结肠，肠）不同种类或不同来源的寄生虫。 * ]</t>
  </si>
  <si>
    <t>STRONGYLOIDES STERCORALIS WORM -- 可以辨识肠内（肠道，结肠，肠）不同种类或不同来源的寄生虫。 * ]</t>
  </si>
  <si>
    <t>SYNGAMUS TRACHEA -- 寄生的线虫感染人畜呼吸道（肺），鸟，Rx Vermex。 * ]</t>
  </si>
  <si>
    <t>SCHISTOSOMA BOVIS WORM - CATTLE -- 可以辨识肠内（肠道，结肠，肠）不同种类或不同来源的寄生虫。 * ]</t>
  </si>
  <si>
    <t>TRICHOMONAS VAGINALIS -- 有鞭毛的原生动物寄生虫，普遍出现在手术或是怀孕后，男性中无症状。 *]</t>
  </si>
  <si>
    <t>TUBERCULINUM -- 结合菌素。通过牛奶传播，侵犯肺和肾，疲乏，麻木，前列腺炎（前列腺）， &gt; work, wants change. @ ]</t>
  </si>
  <si>
    <t>FISTULA -- 异常的管子，就像从一个空腔通往另一个的通道，出生时不完全闭合所致，创伤，感染。</t>
  </si>
  <si>
    <t>TRICHINOSIS -- 类细菌寄生虫，存在于生猪肉中，肌肉肿胀，剧痛，腹舄（肠道，结肠，肠），水肿（浮肿）。 @ * ]</t>
  </si>
  <si>
    <t>TULAREMIA -- 兔子中的细菌，治疗食物中毒，治疗害羞和胆怯的情绪药物。 @</t>
  </si>
  <si>
    <t>TONSILLOPHARYNGEAL -- 扁桃腺，咽。原生质和病质药合成，辨识问题。 ]</t>
  </si>
  <si>
    <t>TONSILLOPALATINA -- 扁桃体，腭。原生质和病质药合成，辨识问题。 ]</t>
  </si>
  <si>
    <t>TAENIA WORM -- 可以辨识肠内（肠道，结肠，肠）不同种类或不同来源的寄生虫。 * ]</t>
  </si>
  <si>
    <t>TINEA CURITIS / CURVIS -- 股癣中的真菌。 ^ ]</t>
  </si>
  <si>
    <t>TOXOPLASMOSIS -- 存于猫中的细菌，怀孕期间的问题。 @</t>
  </si>
  <si>
    <t>TYPHOIDINUM -- 沙门氏斑疹伤寒细菌，在胆囊中，通过水和牛奶传播，影响淋巴集结（小肠）。 @ ]</t>
  </si>
  <si>
    <t>TETANUS -- 细菌感染，导致肌肉麻痹，辨识肌肉疾病。 @</t>
  </si>
  <si>
    <t>TYPHUS -- 沙门氏斑疹伤寒细菌。因发烧而昏迷，疲惫，头痛，皮疹，发烧，不卫生情况下会传播，立克次氏体，prowaza。 @ # ^ ]</t>
  </si>
  <si>
    <t>THERMAL BACTERIA -- 肠道（结肠，肠）中的细菌，怀疑痴呆，辨识肠道菌丛失调和直肠气胀。 @ ]</t>
  </si>
  <si>
    <t>TOXASCARIS LEONIA WORM -- 可以辨识肠内（肠道，结肠，肠）不同种类或不同来源的寄生虫。 * ]</t>
  </si>
  <si>
    <t>YERSINA PESTIS -- 引起鼠疫的细菌，由跳蚤，昆虫携带，发烧，皮疹，疲乏，沮丧，躁狂。 @ ]</t>
  </si>
  <si>
    <t>NERVE SPINAL THORACIC -- 原生质和病质药合成，辨识问题。 N sarcode $ ]</t>
  </si>
  <si>
    <t>TREPONEMA PINTA -- 梅毒螺旋菌，会导致普通皮肤损伤，发展成为梅毒。 @</t>
  </si>
  <si>
    <t>TRICHOMONAS HOMINIS -- 可以辨识肠内（肠道，结肠，肠）不同种类或不同来源的寄生虫。 * ]</t>
  </si>
  <si>
    <t>TAENIA SAGINATUM WORM -- 可以辨识肠内（肠道，结肠，肠）不同种类或不同来源的寄生虫。 * ]</t>
  </si>
  <si>
    <t>TAENIA HELM WORM -- 可以辨识肠内（肠道，结肠，肠）不同种类或不同来源的寄生虫。 * ]</t>
  </si>
  <si>
    <t>TAENIA CRASSICEPS WORM -- 可以辨识肠内（肠道，结肠，肠）不同种类或不同来源的寄生虫。 * ]</t>
  </si>
  <si>
    <t>TAENIA SOLIUM WORM -- 可以辨识肠内（肠道，结肠，肠）不同种类或不同来源的寄生虫。 * ]</t>
  </si>
  <si>
    <t>TAENIA KRABBEI WORM -- 可以辨识肠内（肠道，结肠，肠）不同种类或不同来源的寄生虫。 * ]</t>
  </si>
  <si>
    <t>TAENIA HYDATIGENA WORM -- 可以辨识肠内（肠道，结肠，肠）不同种类或不同来源的寄生虫。 * ]</t>
  </si>
  <si>
    <t>TRICHURIS SERRATA -- 寄生虫，可以辨识肠内（肠道，结肠，肠）不同种类或不同来源的寄生虫。 * ]</t>
  </si>
  <si>
    <t>TRICHURIS VULPIS 10X -- 肠内的（肠道，结肠，肠）寄生虫，可以辨识肠内（肠道，结肠，肠）不同种类或不同来源的寄生虫。 * ]</t>
  </si>
  <si>
    <t>TRICHINELLA SPIRALIS -- 寄生虫，劣质猪肉中的蠕虫。 *</t>
  </si>
  <si>
    <t>TRICHOSTRONGYLUS AXEI WORM -- 可以辨识肠内（肠道，结肠，肠）不同种类或不同来源的寄生虫。 * ]</t>
  </si>
  <si>
    <t>THELAZIA RHODESII -- 可以辨识肠内（肠道，结肠，肠）不同种类或不同来源的寄生虫。 * ]</t>
  </si>
  <si>
    <t>TMJ TMD DYSFUNCTION -- 颞下颌关节/颚，原生质和病质药合成，辨识问题。 @ ]</t>
  </si>
  <si>
    <t>GOUT -- 尿酸，草酸和其它嘌呤副产物，刺激脚趾和手指关节，Rx肾（膀胱，输尿管，尿道），饮食，等。 ]</t>
  </si>
  <si>
    <t>URETHRA -- 男性和女性的尿管（肾，膀胱，尿道），易受感染和中毒，低级感染是无症状的。 ]</t>
  </si>
  <si>
    <t>UNCINARIA STENOCEPHALIA -- 可以辨识肠内（肠道，结肠，肠）不同种类或不同来源的寄生虫。 * ]</t>
  </si>
  <si>
    <t>URETHRITIS -- 男性或女性的尿管（肾，膀胱，尿道）发炎，由于感染或中毒，可能是无症状的。 ]</t>
  </si>
  <si>
    <t>ULCERATIVE COLITIS -- 结肠（肠道，肠）损伤导致便秘和腹舄，轮流更替食物，过敏感染。 ]</t>
  </si>
  <si>
    <t>ULCER -- 主要位于消化道中尚未痊愈的开放性损伤，维生素K缺乏，感染，毒素，过敏原因。</t>
  </si>
  <si>
    <t>URETERAL STONE -- 尿管（肾，膀胱，输尿管，尿道）中的钙化形成，男性或女性，可能因感染所致，等。 ]</t>
  </si>
  <si>
    <t>VARIOLINUM -- 来自天花的淋巴（lymph from small pox），脓包，用于带状疱疹，天花，被感染的眼睛，枕骨部疼痛，干热。 @ #</t>
  </si>
  <si>
    <t>VERRUCA -- 跖疣的一种，通常较大并有单独的blood suppy，由细菌导致。 #</t>
  </si>
  <si>
    <t>VARICELLA -- 水痘，疹，出疹急性传染性病毒疾病，阶段：斑疹，丘疹，疱，痂。# ]</t>
  </si>
  <si>
    <t>VAGINITIS -- 阴道炎，维生素B缺乏，毒性，感染，真菌，性传播疾病（STD），原生动物，肠（肠道，结肠）寄生虫。 ^ @ * ]</t>
  </si>
  <si>
    <t>VACCINIUM -- 各种疫苗不同剂量的结合，用于防止疫苗产生的副作用。 @ # ^ ]</t>
  </si>
  <si>
    <t>VISCUM ALBUM -- 槲寄生，降低血压，治疗恶化，风湿病，痛风，哮喘（肺）。 @ ]</t>
  </si>
  <si>
    <t>YELLOW FEVER -- 急性传染病， 两个发烧疗程（fever courses）, 黄疸（肝），呕吐，出血，外衣病毒，蚊子，休息。 # ]</t>
  </si>
  <si>
    <t>WILSON'S DISEASE -- 铜在肝脏中积聚并破坏肝脏。</t>
  </si>
  <si>
    <t>BACTERIA WELCH -- 产气荚膜梭菌，引发气性坏疽，辨识可能的血液感染，使用Envirox N. 1276 或 N. 610。 @ ]</t>
  </si>
  <si>
    <t>WILLIAM AMOEBA -- 变形虫的一种，侵犯眼睛，嘴巴，肝脏或关节，通过坏水传播。 * ]</t>
  </si>
  <si>
    <t>WERNICKE'S SYNDROME -- 老年症状，失去记忆（大脑）和官能作用。 ]</t>
  </si>
  <si>
    <t>WEBER CHRISTIAN DIS.10X -- 皮下脂肪瘤形成的疾病。</t>
  </si>
  <si>
    <t>WHIPPLE'S DIS.10X -- 肠（肠道，结肠，肠）无法吸收营养的障碍。 ]</t>
  </si>
  <si>
    <t>WERDNIG - HOFFMAN DISEASE -- 神经萎缩，始于脊柱，之后造成肌肉萎缩。 $ ]</t>
  </si>
  <si>
    <t>CHROMOSOME 1 P -- 癌症，甲状腺功能减退，肾上腺增生，肾（膀胱，输尿管，尿道）结石。 ]</t>
  </si>
  <si>
    <t>CHROMOSOME 2 P -- 促肾上腺皮质激素缺乏，结肠癌，男性性早熟。</t>
  </si>
  <si>
    <t>CHROMOSOME 3 P -- 肾的（肾脏，膀胱，输尿管，尿道），肺细胞癌，垂体激素缺乏，黏多糖症（MPS）。 ]</t>
  </si>
  <si>
    <t>CHROMOSOME 4 P -- 亨廷顿舞蹈病，苯丙酮尿症（PKU），黏多糖症（MPS），第四染色体短肢部分缺损。</t>
  </si>
  <si>
    <t>CHROMOSOME 5 P -- C6，7，9，脂肪酸缺乏，Laron侏儒症，黏多糖症（MPS）。</t>
  </si>
  <si>
    <t>CHROMOSOME 6 P -- 癫痫症，共济失调，对铍敏感，僵直性脊椎炎。 ]</t>
  </si>
  <si>
    <t>CHROMOSOME 7 P -- Craniosynstosis，肌病，眼睛障碍（视网膜色素变性）。 ]</t>
  </si>
  <si>
    <t>CHROMOSOME 8 P -- 高脂蛋白血，溶血性贫血，血纤维蛋白溶酶原缺乏。</t>
  </si>
  <si>
    <t>CHROMOSOME 9 P -- 卵巢癌，黑素瘤，白血病，（癌）干扰素缺乏。 ]</t>
  </si>
  <si>
    <t>CHROMOSOME 10 P -- 免疫缺陷，贫血，甲状腺癌，神经胶质细胞瘤（癌）。 ]</t>
  </si>
  <si>
    <t>CHROMOSOME 11 P -- 副甲状腺，心肌病（心脏），白血病，生殖泌尿（肾，膀胱，输尿管，尿道）障碍。 ]</t>
  </si>
  <si>
    <t>CHROMOSOME 12 P -- 直肠（结肠，肠道，肠）癌和肺癌，贫血，发作性共济失调，肌纤维颤搐。 ]</t>
  </si>
  <si>
    <t>CHROMOSOME 13 P -- 肌肉营养失调，肌肉发育的关键，限制大小和潜在力量。</t>
  </si>
  <si>
    <t>CHROMOSOME 14 P -- 白血病，淋巴瘤，（癌）嘌呤核苷缺乏。 ]</t>
  </si>
  <si>
    <t>CHROMOSOME 15 P -- Angelman症候群，球形红细胞贫血症。</t>
  </si>
  <si>
    <t>CHROMOSOME 16 P -- 结节性硬化症，眼睛障碍（白内障），多囊性肾（膀胱，输尿管，尿道），地中海热。 ]</t>
  </si>
  <si>
    <t>CHROMOSOME 17 P -- 神经病麻痹，神经纤维瘤，牙病，癌症。 $ ]</t>
  </si>
  <si>
    <t>CHROMOSOME 18 P -- 糖皮质激素缺乏，卟啉症，红细胞生成性原卟啉病，先天代谢性堆积疾病。</t>
  </si>
  <si>
    <t>CHROMOSOME 19 P -- 动脉硬化，钙失调，高胆固醇血症，偏头痛。</t>
  </si>
  <si>
    <t>CHROMOSOME 20 P -- 糖尿病，失眠，脑血管疾病，肌苷三磷酸缺乏。</t>
  </si>
  <si>
    <t>CHROMOSOME 21 P -- 白细胞粘附困难，白血病，（癌）肌萎缩侧索硬化症（ALS），脂肪酸缺乏。 ]</t>
  </si>
  <si>
    <t>CHROMOSOME 22 P -- 猫眼症候群，迪乔治症候群，alpha naga缺陷，白血病（癌）。 ]</t>
  </si>
  <si>
    <t>CHROMOSOME Y P -- 性腺发育不全，通过约束思想控制影响思想程序，异常思想。</t>
  </si>
  <si>
    <t>CHROMOSOME 1 Q -- 神经传导缓慢，狼疮，眼睛障碍（青光眼），肝糖储存，易患麻疹。$ ]</t>
  </si>
  <si>
    <t>CHROMOSOME 2 Q -- 乳糖缺乏，皮皱，乳酸中毒，眼睛障碍（白内障），维生素C和B6缺乏。 ]</t>
  </si>
  <si>
    <t>CHROMOSOME 3 Q -- 淋巴瘤（癌），血钙过多，夜盲（眼睛障碍），蔗糖不耐受。 ]</t>
  </si>
  <si>
    <t>CHROMOSOME 4 Q -- 多囊肾（膀胱，输尿管，尿道），淀粉样变性病，黏脂质症，免疫缺陷。 ]</t>
  </si>
  <si>
    <t>CHROMOSOME 5 Q -- 脊肌萎缩症，直肠（肠道，结肠，肠）癌，五音不全，惊跳症，眼睛障碍（角膜疾病）。 ]</t>
  </si>
  <si>
    <t>CHROMOSOME 6 Q -- 乳癌，arginemia，卵巢癌，冠状（心脏）动脉疾病。 ]</t>
  </si>
  <si>
    <t>CHROMOSOME 7 Q -- 主动脉瓣狭窄（心脏），红斑，囊性纤维性变病，胰蛋白酶原缺乏，黏多糖症（MPS），眼睛障碍（视网膜炎）。 ]</t>
  </si>
  <si>
    <t>CHROMOSOME 8 Q -- 外生骨疣，甲状腺肿，肾（肾，膀胱，输尿管，尿道）酸中毒，癫痫症，碳酸酐酶+维生素E缺乏。 ]</t>
  </si>
  <si>
    <t>CHROMOSOME 9 Q -- 果糖不耐受，贫血，自主（副交感神经系统）神经系统衰竭，对铅敏感，癌症。 $ ]</t>
  </si>
  <si>
    <t>CHROMOSOME 10 Q -- 脑白质营养不良，贫血，脂肪酶和维生素A缺乏，白血病（癌），慢性感染。 ]</t>
  </si>
  <si>
    <t>CHROMOSOME 11 Q -- 高甘油三酸酯，内分泌疾病，过敏，丙酮酸盐羧基缺乏，哮喘（肺），乳酸脱氢酶（LDH）。 ]</t>
  </si>
  <si>
    <t>CHROMOSOME 12 Q -- 组胺酸血症，酒精不耐受，脂肪瘤，干扰素缺乏，维生素D，酪氨酸。 ]</t>
  </si>
  <si>
    <t>CHROMOSOME 13 Q -- 白血病，肝豆状核变性，着色性干皮病，乳癌。</t>
  </si>
  <si>
    <t>CHROMOSOME 14 Q -- 甲状腺功能亢进，肌张力障碍，肺气肿（肺），阿滋海默症 ，肝糖。 ]</t>
  </si>
  <si>
    <t>CHROMOSOME 15 Q -- 酪氨酸，心肌症，马凡氏综合征，黑朦性痴呆，白血病。</t>
  </si>
  <si>
    <t>CHROMOSOME 16 Q -- 眼睛障碍（白内障），酪氨酸血症，高血压，黏多糖症（MPS），granulatomatous。 ]</t>
  </si>
  <si>
    <t>CHROMOSOME 17 Q -- 髓过氧化物酶（MPO）缺乏，肝糖储积障碍，生长激素缺乏，骨质疏松症（骨）。 ]</t>
  </si>
  <si>
    <t>CHROMOSOME 18 Q -- 易患多发性硬化，骨质溶解（骨），神经病（神经），衰老（大脑），直肠癌（肠道，结肠，肠），B细胞（骨髓）。 ]</t>
  </si>
  <si>
    <t>CHROMOSOME 19 Q -- 脂肪肉瘤，偏头痛，免疫缺陷，阿滋海默症，中风（大脑）。 ]</t>
  </si>
  <si>
    <t>CHROMOSOME 20 Q -- 癫痫症，生长激素瘤，免疫缺陷，骨营养不良（骨）。 ]</t>
  </si>
  <si>
    <t>CHROMOSOME 21 Q -- 肌萎缩侧索硬化症, 癫痫症，精神分裂症，中风（大脑），维生素B6，贫血。 ]</t>
  </si>
  <si>
    <t>CHROMOSOME 22 Q -- 脑膜瘤，帕金森症，葡萄糖和半乳糖吸收不良。 ]</t>
  </si>
  <si>
    <t>CHROMOSOME XQ -- 免疫缺陷，躁郁，糖尿病（胰腺），聋的，痛风，发育迟滞，性。 ]</t>
  </si>
  <si>
    <t>COMPSPAN RESIN -- Dental isode (复合物).</t>
  </si>
  <si>
    <t>GILUMA PART 3 -- 用于黏结复合物的黏合剂。 dental isode</t>
  </si>
  <si>
    <t>X-4 DENTIN -- dental isode</t>
  </si>
  <si>
    <t>POST-COM II -- dental isode</t>
  </si>
  <si>
    <t>SCOTCH PREP -- dental isode</t>
  </si>
  <si>
    <t>OPTEC U-BOND -- 用于黏结复合物的黏合剂。dental isode</t>
  </si>
  <si>
    <t>CONQUEST DF -- 复合物。 dental isode</t>
  </si>
  <si>
    <t>PRISMA DENTIN -- dental isode</t>
  </si>
  <si>
    <t>SCOTCH BOND II -- 用于黏结复合物的黏合剂。 dental isode</t>
  </si>
  <si>
    <t>P-10 -- dental isode</t>
  </si>
  <si>
    <t>OPTECH DENTIN -- dental isode</t>
  </si>
  <si>
    <t>PERTAC -- dental isode( composite)</t>
  </si>
  <si>
    <t>X-4 BOND -- 用于黏结复合物的黏合剂。 dental isode</t>
  </si>
  <si>
    <t>HERCULITE XR -- 复合物。 dental isode</t>
  </si>
  <si>
    <t>CONCEPT -- 复合物。 dental isode</t>
  </si>
  <si>
    <t>OCCLUSIN -- dental isode</t>
  </si>
  <si>
    <t>SILUX PLUS -- dental isode</t>
  </si>
  <si>
    <t>HELIMOLAR -- 复合物。 dental isode ]</t>
  </si>
  <si>
    <t>P-50 -- dental isode</t>
  </si>
  <si>
    <t>PROFILE -- 复合物。 dental isode</t>
  </si>
  <si>
    <t>PRISMA APH -- 复合物。 dental isode</t>
  </si>
  <si>
    <t>PRISMA U-BOND 3 -- 用于黏结复合物的黏合剂。 dental isode</t>
  </si>
  <si>
    <t>HELIOBOND -- 用于黏结复合物的黏合剂。 dental isode</t>
  </si>
  <si>
    <t>DISPERSALLOY -- 汞合金水银填充物材料。dental isode ]</t>
  </si>
  <si>
    <t>DYCAL -- 氢氧化钙基部，放于深部填充物之下。 dental isode</t>
  </si>
  <si>
    <t>HYDROXYLINE -- dental isode</t>
  </si>
  <si>
    <t>LIFE -- 氢氧化钙基部，放于深部填充物之下。 dental isode</t>
  </si>
  <si>
    <t>COPALITE -- 汞合金填充物。 dental isode</t>
  </si>
  <si>
    <t>BARRIER -- 牙质密封填充物。dental isode</t>
  </si>
  <si>
    <t>GC DENTIN CEMENT -- dental isode</t>
  </si>
  <si>
    <t>VITRA-BOND -- 用于黏结复合物的黏合剂。 dental isode</t>
  </si>
  <si>
    <t>BIO C -- dental isode</t>
  </si>
  <si>
    <t>FIRMILAX -- dental isode</t>
  </si>
  <si>
    <t>RX-IV -- dental isode</t>
  </si>
  <si>
    <t>DG-63 -- dental isode</t>
  </si>
  <si>
    <t>DEGUDENT G -- dental isode</t>
  </si>
  <si>
    <t>HP3 -- dental isode</t>
  </si>
  <si>
    <t>OLYMPIA -- 复合物。 dental isode</t>
  </si>
  <si>
    <t>WQ -- dental isode</t>
  </si>
  <si>
    <t>REXILLIUM -- dental isode</t>
  </si>
  <si>
    <t>TITANIUM -- 用于植入的金属，螺丝钉，等。 dental isode</t>
  </si>
  <si>
    <t>TITANIUM ALLOY -- 汞合金。 dental isode</t>
  </si>
  <si>
    <t>STAINLESS STEEL -- 用于安装填充物的牙钉。 dental isode</t>
  </si>
  <si>
    <t>NOBILIUM -- dental isode</t>
  </si>
  <si>
    <t>TICONIUM -- dental isode</t>
  </si>
  <si>
    <t>VITA VMK 68 -- 烤瓷冠. dental isode</t>
  </si>
  <si>
    <t>VITADUR N -- dental isode</t>
  </si>
  <si>
    <t>CERAMCO II -- dental isode</t>
  </si>
  <si>
    <t>CERAMCO G -- dental isode</t>
  </si>
  <si>
    <t>OPTEC HSP -- dental isode</t>
  </si>
  <si>
    <t>DICOR -- dental isode</t>
  </si>
  <si>
    <t>IN-CERAM -- 镶嵌/牙冠材料。dental isode</t>
  </si>
  <si>
    <t>HYDROXYAPATITE -- 牙齿组织。dental isode</t>
  </si>
  <si>
    <t>PROCELITE DUAL -- 镶嵌/牙冠材料。dental isode</t>
  </si>
  <si>
    <t>COMPSPAM OPAGUE -- 复合材料。dental isode</t>
  </si>
  <si>
    <t>FLECK'S -- dental isode</t>
  </si>
  <si>
    <t>EBA -- dental isode</t>
  </si>
  <si>
    <t>DURELON -- 暂时冠，dental isode</t>
  </si>
  <si>
    <t>KETAC-CEM -- 用于黏结牙冠/镶嵌等的黏固剂。dental isode</t>
  </si>
  <si>
    <t>AMALGAM -- 合成顺势疗法的聚集，用于解毒。dental isode</t>
  </si>
  <si>
    <t>JET ACRYLIC -- 用于为义齿等加衬。dental isode</t>
  </si>
  <si>
    <t>PROTEMP -- 暂时冠材料。dental isode</t>
  </si>
  <si>
    <t>ZOE 2200 -- 暂时填充物。dental isode</t>
  </si>
  <si>
    <t>ZONE -- dental isode</t>
  </si>
  <si>
    <t>TERM -- dental isode</t>
  </si>
  <si>
    <t>CAVIT-G -- 暂时填充物材料。dental isode</t>
  </si>
  <si>
    <t>GUTTA PERCHA -- 根管填充物材料。dental isode</t>
  </si>
  <si>
    <t>SEALAPEX -- 根管填充物材料。dental isode</t>
  </si>
  <si>
    <t>CARBOCAINE 3% -- 局部麻醉剂。dental isode</t>
  </si>
  <si>
    <t>XYLOCAINE 2% -- 局部麻醉剂。dental isode</t>
  </si>
  <si>
    <t>MARCAINE -- 局部麻醉剂。dental isode</t>
  </si>
  <si>
    <t>CITANEST PLAIN 4% -- 局部麻醉剂。dental isode</t>
  </si>
  <si>
    <t>LUCITONE 199 -- dental isode</t>
  </si>
  <si>
    <t>ASTRON 1180 -- dental isode</t>
  </si>
  <si>
    <t>TRIAD VLC -- dental isode</t>
  </si>
  <si>
    <t>NUPRO NEUTRAL -- dental isode</t>
  </si>
  <si>
    <t>GEL KAM -- 氟化物涂膜。dental isode</t>
  </si>
  <si>
    <t>PURE ALLOY -- 汞合金，dental isode</t>
  </si>
  <si>
    <t>E-2713 -- dental isode</t>
  </si>
  <si>
    <t>BIO-H -- dental isode</t>
  </si>
  <si>
    <t>JELENKO -- dental isode</t>
  </si>
  <si>
    <t>CARBOCAINE 2% -- 局部麻醉剂。dental isode</t>
  </si>
  <si>
    <t>PULPDENTAL -- 辨识牙齿疾病。</t>
  </si>
  <si>
    <t>SILUX PLUS Y -- dental isode</t>
  </si>
  <si>
    <t>FERMIT -- 暂时填充物材料。dental isode</t>
  </si>
  <si>
    <t>HERCULITE A2 1999 -- 复合物。dental isode</t>
  </si>
  <si>
    <t>PRODIGY A2 -- 复合物。dental isode</t>
  </si>
  <si>
    <t>Z100 A3 -- 复合物。dental isode</t>
  </si>
  <si>
    <t>DYRACT A2 -- 复合物。dental isode</t>
  </si>
  <si>
    <t>SILUX PLUS U -- 复合物。dental isode</t>
  </si>
  <si>
    <t>BISFIL -- dental isode</t>
  </si>
  <si>
    <t>CITANEST 4% -- 局部麻醉剂。dental isode</t>
  </si>
  <si>
    <t>A.A.C. -- 终止酒瘾。NUTRI=ARLI，瓜达拉哈拉－墨西哥</t>
  </si>
  <si>
    <t>ADAPTIC II -- dental isode</t>
  </si>
  <si>
    <t>SCOTCHBOND 1999 -- 用于黏结复合物的黏合剂。dental isode</t>
  </si>
  <si>
    <t>ALL BOND RESIN 1+2 -- 用于黏结复合物的黏合剂。dental isode</t>
  </si>
  <si>
    <t>BIACALEX 1999 -- 根管材料。dental isode</t>
  </si>
  <si>
    <t>ALL BOND - PRIME A+B -- 用于黏结复合物的黏合剂。 dental isode</t>
  </si>
  <si>
    <t>TEMP BOND -- 用于黏结复合物的黏合剂。 dental isode</t>
  </si>
  <si>
    <t>PRIME + BOND 2.1 -- 用于黏结复合物的黏合剂。 dental isode</t>
  </si>
  <si>
    <t>CARBOCAINE FORTE 3% -- 局部麻醉剂。 dental isode</t>
  </si>
  <si>
    <t>EPINEPHRINE .5% -- 局部麻醉剂。 dental isode</t>
  </si>
  <si>
    <t>HERCULITA A3 1999 -- 复合物。 dental isode</t>
  </si>
  <si>
    <t>KETAC 1999 -- 用于黏结牙冠的黏固剂等。 dental isode</t>
  </si>
  <si>
    <t>PRODIGY A3 -- 复合物。 dental isode</t>
  </si>
  <si>
    <t>VARIDINK -- dental isode</t>
  </si>
  <si>
    <t>FUJI II LIGHT -- 复合物/玻璃离聚黏固剂混合。 dental isode</t>
  </si>
  <si>
    <t>OPTI BOND SOLO -- 用于黏结复合物的黏合剂。 dental isode</t>
  </si>
  <si>
    <t>CEREC -- dental isode</t>
  </si>
  <si>
    <t>EMPRESS -- 牙冠材料。 dental isode</t>
  </si>
  <si>
    <t>VECTRIS -- 填补牙冠＋牙桥材料。 dental isode</t>
  </si>
  <si>
    <t>NADP -- 能量控制和有效减压所需的</t>
  </si>
  <si>
    <t>FLEXITE ANK -- dental isode</t>
  </si>
  <si>
    <t>TARGIS + VECTRIS -- 用于牙冠和镶嵌物。 dental isode</t>
  </si>
  <si>
    <t>EMPRESS II -- 用于牙冠和镶嵌物。 dental isode</t>
  </si>
  <si>
    <t>BISFIL 2B -- 用于黏结复合物的黏合剂。 dental isode</t>
  </si>
  <si>
    <t>BAND I -- dental isode</t>
  </si>
  <si>
    <t>AELITE FLAW A2 -- 复合物。 dental isode</t>
  </si>
  <si>
    <t>DYRACT PRIME -- 复合物和玻璃离聚物混合。 dental isode</t>
  </si>
  <si>
    <t>VITREMER -- dental isode</t>
  </si>
  <si>
    <t>HELIO MOLAR -- 复合物。 dental isode</t>
  </si>
  <si>
    <t>DYRACT A3 -- 复合物玻璃离聚物混合。 dental isode</t>
  </si>
  <si>
    <t>UNIFAST A2 -- 复合物玻璃离聚物混合。 dental isode</t>
  </si>
  <si>
    <t>SCULPIT A3 -- 复合物玻璃离聚物混合。 dental isode</t>
  </si>
  <si>
    <t>COMPOSIPOST -- dental isode</t>
  </si>
  <si>
    <t>ALL BOND C+B -- 用于黏结复合物的黏合剂。 dental isode</t>
  </si>
  <si>
    <t>WAVE A2 -- 复合物。 dental isode</t>
  </si>
  <si>
    <t>SEPTANEST N ARTICAINE HCl 4% -- 局部麻醉剂。 dental isode</t>
  </si>
  <si>
    <t>HAEMOPHILUS STREP -- 炼球菌的最危险形式，导致脓毒性咽喉炎，2公厘皮肤损伤，发烧。@</t>
  </si>
  <si>
    <t>KAWASAKI -- 淋巴结里积聚的粘液。 @</t>
  </si>
  <si>
    <t>LISTERIA -- 人畜中存在的一种soil saprocyte细菌，造成脑膜炎和早产，&gt; adult. @</t>
  </si>
  <si>
    <t>MELIODOSIS -- 假单胞菌，引起黑斑病并使皮肤变黑，脓肿，败血病，肺炎（肺），危险。 @ ]</t>
  </si>
  <si>
    <t>MYCOPLASMA PNEUMONIAE -- 军团菌，立克次氏体，会伤害肺，肝，神经。 @ ^ $ ]</t>
  </si>
  <si>
    <t>MYOBACTERIUM LEPRAE LEPROSY -- 好酸的，发作1－30年。损害较凉爽皮肤，皮肤麻木。 @ ^</t>
  </si>
  <si>
    <t>PYROGENIUM -- 变质或是劣质的食物。</t>
  </si>
  <si>
    <t>PYROGENIUM CRAB -- 变质或是劣质的食物。 @</t>
  </si>
  <si>
    <t>PYROGENIUM SHRIMP -- 变质或是劣质的小虾，是过去食物中毒的原因。 @</t>
  </si>
  <si>
    <t>PYROGENIUM TURKEY -- 变质或是劣质的食物。 @</t>
  </si>
  <si>
    <t>PYROGENIUM CHICKEN -- 变质或是劣质的食物。 @</t>
  </si>
  <si>
    <t>PYROGENIUM LOBSTER -- 变质或是劣质的食物。 @</t>
  </si>
  <si>
    <t>PYROGENIUM BEEF -- 变质或是劣质的食物。 @</t>
  </si>
  <si>
    <t>PYROGENIUM FISH -- 变质或是劣质的食物。 @</t>
  </si>
  <si>
    <t>PYROGENIUM -- 各种各样的食物中毒。 @</t>
  </si>
  <si>
    <t>YERSINA PESTIS -- 引起瘟疫的细菌，由跳蚤，昆虫携带，发烧，皮疹，疲乏，沮丧，癫狂。 @ ]</t>
  </si>
  <si>
    <t>PROPIONBACTERIUM ACNE -- 引起痤疮的主要细菌，辨识虚弱的免疫功能或过多的细菌。 @</t>
  </si>
  <si>
    <t>PYOCYANEUS -- 细菌，引起脓的生长和排放。 @</t>
  </si>
  <si>
    <t>R. MOOSERI -- 细菌感染，来自家庭物品或正常的接触，免疫虚弱。 @</t>
  </si>
  <si>
    <t>R. QUINTANA - TRENCH FEVER -- 通过体虱传播，发烧，疼痛，头痛，身体不适，胫软。 @</t>
  </si>
  <si>
    <t>RICKETTSIA PROWAZEKI -- 大于病毒而小于细菌，通过动物传播。 ^# ]</t>
  </si>
  <si>
    <t>SHIGA KRUSE -- 志贺氏菌，非运动性，非乳糖发酵性细菌，位于肠道（结肠，肠）中，引起消化疾病。 @ ]</t>
  </si>
  <si>
    <t>SPIRILLUM -- 革兰氏阴性细菌，水中携带，引发鼠咬热，存在于啮齿动物的血液中， Rx Bac. @ ]</t>
  </si>
  <si>
    <t>STAPHYLCOCCUS AUREUS -- 金色葡萄球菌,引发许多不同疾病的细菌，目前对抗生素抵抗。 @</t>
  </si>
  <si>
    <t>STAPHYL PYOGENES IMPETIGO -- 脓疱性皮炎, 造成传染性皮肤损害，大多出现在小孩身上，对抗生素抵抗。 @</t>
  </si>
  <si>
    <t>STAPHYL EPIDERMIS ACNE -- 痤疮, 粉刺,引发许多不同疾病的细菌，目前对抗生素抵抗。 @</t>
  </si>
  <si>
    <t>SYPHILIS -- 梅毒，风湿痛，出疹，在疾病出现之前会健忘。 @</t>
  </si>
  <si>
    <t>CAMPYLOBACTER -- 弯曲杆菌属,侵犯呼吸道的传染性细菌，取代失去的矿物质。 @</t>
  </si>
  <si>
    <t>ASPERGILLUS ALL -- 曲霉, 可以辨识深部真菌或真菌免疫虚弱。 ^</t>
  </si>
  <si>
    <t>BLASTOMYCOSIS 1 -- 酵母病,芽生菌病 1,在玉米上生长的真菌，会导致痴呆。 ^</t>
  </si>
  <si>
    <t>BLASTOMYCOSIS 2 -- 酵母病,芽生菌病 2,可以在玉米上或肠道（结肠，肠）中生长的真菌，会导致痴呆。 ^ ]</t>
  </si>
  <si>
    <t>BLASTOMYCOSIS 3 -- 酵母病,芽生菌病 3,可以在玉米上或肠道（结肠，肠）中生长的真菌，会导致痴呆。 ^ ]</t>
  </si>
  <si>
    <t>BLASTOMYCOSIS 4 -- 酵母病,芽生菌病 4,可以在玉米上或肠道（结肠，肠）中生长的真菌，会导致痴呆。 ^ ]</t>
  </si>
  <si>
    <t>CANDIDA ALBICANS -- 白念珠菌, 可以辨识深部真菌或真菌免疫虚弱。 ] ^</t>
  </si>
  <si>
    <t>CHLAMYDIA -- 衣菌体, 性传播的立克次氏体，造成不育和盆腔炎性疾病，使用FNG-fuge。 ^ ]</t>
  </si>
  <si>
    <t>CRYPTOCOCCUS NEOFORM 1 -- 隐球菌 1, 真菌，侵犯肺，肝，肠（肠道，结肠）。 ^ ]</t>
  </si>
  <si>
    <t>CRYPTOCOCCUS NEOFORM 2 -- 隐球菌 2,可以辨识深部真菌或真菌免疫虚弱。 ^</t>
  </si>
  <si>
    <t>CRYPTOCOCCUS NEOFORM 3 -- 隐球菌 3,可以辨识深部真菌或真菌免疫虚弱。 ^</t>
  </si>
  <si>
    <t>CRYPTOCOCCUS NEOFORM 4-5 -- 隐球菌 4-5,可以辨识深部真菌或真菌免疫虚弱。 ^</t>
  </si>
  <si>
    <t>MYCOSIS FUNDUS -- 真菌病,可以辨识深部真菌或真菌免疫虚弱。 ^</t>
  </si>
  <si>
    <t>PNEUMOCYSTIS CARNII PNEUMONIA -- 肺囊虫原生动物或肺部真菌感染，通常折磨免疫功能低下或免疫缺陷的人。 ^ *] ]</t>
  </si>
  <si>
    <t>SACROMYCOSIS 1 -- 糖酵母指明可能的过敏。 ^</t>
  </si>
  <si>
    <t>SACROMYCOSIS 2 -- 糖酵母指明可能的过敏或深部真菌感染。 ^</t>
  </si>
  <si>
    <t>SACROMYCOSIS 3 -- 糖酵母指明可能的过敏或深部真菌感染。 ^</t>
  </si>
  <si>
    <t>SACROMYCOSIS 4 -- 糖酵母指明可能的过敏或深部真菌感染。 ^</t>
  </si>
  <si>
    <t>SACROMYCOSIS 5, 6, 7, -- 糖酵母指明可能的过敏或深部真菌感染。 ^</t>
  </si>
  <si>
    <t>TINEA CURTIS -- 股癣，可以辨识深部真菌或真菌免疫虚弱。 ^</t>
  </si>
  <si>
    <t>TINEA CURVIS -- 股癣，可以辨识深部真菌或真菌免疫虚弱。 ^</t>
  </si>
  <si>
    <t>TINEA PEDIS -- 香港脚，可以辨识深部真菌或真菌免疫虚弱。 ^</t>
  </si>
  <si>
    <t>TYCOSPORON -- 皮肤真菌，可以辨识深部真菌或真菌免疫虚弱。 ^</t>
  </si>
  <si>
    <t>COCCIODOSIS -- 严重的真菌感染，可以辨识深部真菌或真菌免疫虚弱。 ^</t>
  </si>
  <si>
    <t>MOLD -- 霉菌, 可以辨识深部真菌或真菌免疫虚弱。 ^</t>
  </si>
  <si>
    <t>TRANS FATTY AC提示-- 制造业中对健康有害的脂肪酸，辨识饮食缺点。</t>
  </si>
  <si>
    <t>C 2:0, ACETIC -- 脂肪酸炼的一部分，辨识脂肪酸形成问题或饮食问题。</t>
  </si>
  <si>
    <t>C 4:0, BUTYRIC -- 脂肪酸炼的一部分，辨识脂肪酸形成问题或饮食问题。</t>
  </si>
  <si>
    <t>C 6:0, CAPROIC -- 脂肪酸炼的一部分，辨识脂肪酸形成问题或饮食问题。</t>
  </si>
  <si>
    <t>C 8:0, CAPRYLIC -- 脂肪酸炼的一部分，辨识脂肪酸形成问题或饮食问题。</t>
  </si>
  <si>
    <t>C 10:0, CAPRIC -- 脂肪酸炼的一部分，辨识脂肪酸形成问题或饮食问题。</t>
  </si>
  <si>
    <t>C 12:0, LAURIC -- 脂肪酸炼的一部分，辨识脂肪酸形成问题或饮食问题。</t>
  </si>
  <si>
    <t>C 14:0, MYRISTIC -- 脂肪酸炼的一部分，辨识脂肪酸形成问题或饮食问题。</t>
  </si>
  <si>
    <t>C 16:0, PALMITIC -- 脂肪酸炼的一部分，辨识脂肪酸形成问题或饮食问题。</t>
  </si>
  <si>
    <t>C 17:0, HEPTADECANOIC -- 脂肪酸炼的一部分，辨识脂肪酸形成问题或饮食问题。</t>
  </si>
  <si>
    <t>C 18:0, STEARIC -- 脂肪酸炼的一部分，辨识脂肪酸形成问题或饮食问题。</t>
  </si>
  <si>
    <t>C 18:1, CIS-9 OLEIC -- 脂肪酸炼的一部分，辨识脂肪酸形成问题或饮食问题。</t>
  </si>
  <si>
    <t>C 18:1, TRANS-9 ELAIDIC -- 脂肪酸炼的一部分，辨识脂肪酸形成问题或饮食问题。</t>
  </si>
  <si>
    <t>C 18:2, CIS-9, 12 LINOLEIC -- 脂肪酸炼的一部分，辨识脂肪酸形成问题或饮食问题。</t>
  </si>
  <si>
    <t>C 20:0, ARACHIDONIC -- 肾上腺所用脂肪酸，辨识肾上腺缺陷或发炎。</t>
  </si>
  <si>
    <t>C 20:1, CIS-1111-EICOSENOIC -- 脂肪酸炼的一部分，辨识脂肪酸形成问题或饮食问题。</t>
  </si>
  <si>
    <t>C 22:0, BEHENIC -- 脂肪酸炼的一部分，辨识脂肪酸形成问题或饮食问题</t>
  </si>
  <si>
    <t>C 6:0, DICAPROIN, 1, 3 - ISOMER -- 脂肪酸炼的一部分，辨识脂肪酸的问题。</t>
  </si>
  <si>
    <t>C 8:0, DICAPRYLIN, 1, 2 - 1,3 - AND MIXED ISOMERS -- 脂肪酸炼的一部分，辨识脂肪酸的问题。</t>
  </si>
  <si>
    <t>C 10:0, DICAPRIN, 1, 2 - 1, 3 - AND MIXED ISOMERS -- 脂肪酸炼的一部分，辨识脂肪酸的问题。</t>
  </si>
  <si>
    <t>C 12:0, DILAURIN, 1, 2 - 1, 3 - AND MIXED ISOMERS -- 脂肪酸炼的一部分，辨识脂肪酸的问题。</t>
  </si>
  <si>
    <t>C 14:0, DIMYRISTIN, 1, 2 - 1, 3 - AND MIXED ISOMERS -- 脂肪酸炼的一部分，辨识脂肪酸的问题。</t>
  </si>
  <si>
    <t>C 15:0, DIPENTADECANOIN, 1, 3 - ISOMER -- 脂肪酸炼的一部分，辨识脂肪酸的问题。</t>
  </si>
  <si>
    <t>C 16:0, DIPALMITIN, 1, 2 - 1, 3 - AND MIXED ISOMERS -- 脂肪酸炼的一部分，辨识脂肪酸的问题。</t>
  </si>
  <si>
    <t>C 18:0, DISTEARIN, 1, 2 - 1, 3 - AND MIXED ISOMERS -- 脂肪酸炼的一部分，辨识脂肪酸的问题</t>
  </si>
  <si>
    <t>C 18:1, CIS-9 DIOLEIN, 1, 2 - 1, 3 - AND MIXED ISOMERS -- 脂肪酸炼的一部分，辨识脂肪酸的问题。</t>
  </si>
  <si>
    <t>C 18:1, CIS-9, C2:01 - OLEOYL - 2 - ACETYL -- 脂肪酸炼的一部分，辨识脂肪酸的问题。</t>
  </si>
  <si>
    <t>C 18:1, TRANS-9 DDIELAIDIN, 1, 3 - ISOMER -- 脂肪酸炼的一部分，辨识脂肪酸的问题。</t>
  </si>
  <si>
    <t>C 18:2, CIS-9,12 DILINOLEIN, 1, 3 - ISOMER -- 脂肪酸炼的一部分，辨识脂肪酸的问题。</t>
  </si>
  <si>
    <t>C 20:0, DIARACHIDIN, 1, 3 - MIXED ISOMERS -- 脂肪酸炼的一部分，辨识脂肪酸的问题。</t>
  </si>
  <si>
    <t>C 20:1, CIS-11DI-11-EICOSENOIN AND MIXED ISOMERS -- 脂肪酸炼的一部分，辨识脂肪酸的问题。</t>
  </si>
  <si>
    <t>C 22:1, CIS-13-DIERUCIN AND MIXED ISOMERS -- 脂肪酸炼的一部分，可以辨识脱髓鞘.</t>
  </si>
  <si>
    <t>C 8:01, MONOCAPRYLOYL-RAC-GLYCEROL -- 脂肪酸炼的一部分，辨识脂肪酸的问题。</t>
  </si>
  <si>
    <t>C 10:01, MONODECANOYL-RAC-GLYCEROL -- 脂肪酸炼的一部分，辨识脂肪酸的问题。</t>
  </si>
  <si>
    <t>C 12:01, MONOLAUROYL-RAC-GLYCEROL -- 脂肪酸炼的一部分，辨识脂肪酸的问题。</t>
  </si>
  <si>
    <t>C 14:01, MONOMYRISTOYL-RAC-GLYCEROL -- 脂肪酸炼的一部分，辨识脂肪酸的问题。</t>
  </si>
  <si>
    <t>C 16:01, MONOPALMITOYL-RAC-GLYCEROL -- 脂肪酸炼的一部分，辨识脂肪酸的问题。</t>
  </si>
  <si>
    <t>C 16:1, CIS-91-MONOPALMITOLEOYL-RAC-GLYCEROL -- 脂肪酸炼的一部分 -- 辨识脂肪酸的问题。</t>
  </si>
  <si>
    <t>C 18:01, MONOSTEAROYL-RAC-GLYCEROL -- 脂肪酸炼的一部分，辨识脂肪酸的问题。</t>
  </si>
  <si>
    <t>C 18:1, CIS-91-MONOLEOYL-RAC-GLYCEROL -- 脂肪酸炼的一部分，辨识脂肪酸的问题。</t>
  </si>
  <si>
    <t>C 18:1, TRANS-9 MONOELAIDIN -- 脂肪酸炼的一部分，辨识脂肪酸的问题。</t>
  </si>
  <si>
    <t>C 18:2, CIS-9-121-MONOLINOLEOYL-RAC-GLYCEROL -- 脂肪酸炼的一部分，辨识脂肪酸的问题</t>
  </si>
  <si>
    <t>C 18:3, CIS-9, 12, 151-MONOLINOLENOYL-RAC-GLYCEROL -- 脂肪酸炼的一部分，辨识脂肪酸的问题。</t>
  </si>
  <si>
    <t>C 20:1, CIS-11-MONO-11-EICOSENOIN, 1-ISOMER -- 脂肪酸炼的一部分，辨识脂肪酸的问题。</t>
  </si>
  <si>
    <t>C 22:1, CIS-13-MONOERUCIN, 1-ISOMER -- 脂肪酸炼的一部分，辨识脂肪酸的问题。</t>
  </si>
  <si>
    <t>C 2:0, TRIACETIN -- 脂肪酸炼的一部分，辨识脂肪酸形成问题或饮食问题。</t>
  </si>
  <si>
    <t>C 4:0, TRIBUTYRIN -- 脂肪酸炼的一部分，辨识脂肪酸形成问题或饮食问题。</t>
  </si>
  <si>
    <t>C 6:0, TRICAPROIN -- 脂肪酸炼的一部分，辨识脂肪酸形成问题或饮食问题。</t>
  </si>
  <si>
    <t>C 8:0, TRICAPRYLIN -- 脂肪酸炼的一部分，辨识脂肪酸形成问题或饮食问题。</t>
  </si>
  <si>
    <t>C 9:0, TRINONANOIN -- 脂肪酸炼的一部分，辨识脂肪酸形成问题或饮食问题。</t>
  </si>
  <si>
    <t>C 10:0, TRICAPRIN -- 脂肪酸炼的一部分，辨识脂肪酸形成问题或饮食问题。</t>
  </si>
  <si>
    <t>C 12:0, TRILAURIN -- 脂肪酸炼的一部分，辨识脂肪酸形成问题或饮食问题。</t>
  </si>
  <si>
    <t>C 13:0, TRITRIDECANOIN -- 脂肪酸炼的一部分，辨识脂肪酸形成问题或饮食问题。</t>
  </si>
  <si>
    <t>C 14:0, TRIMYRISTIN -- 脂肪酸炼的一部分，辨识脂肪酸形成问题或饮食问题。</t>
  </si>
  <si>
    <t>C 14:1, CIS-9 TRIMYRISTOLEIN -- 脂肪酸炼的一部分，辨识脂肪酸的问题。</t>
  </si>
  <si>
    <t>C 15:0, TRIPENTADECANOIN -- 脂肪酸炼的一部分，辨识脂肪酸形成问题或饮食问题。</t>
  </si>
  <si>
    <t>C 16:0, TRIPALMITIN -- 脂肪酸炼的一部分，辨识脂肪酸形成问题或饮食问题。</t>
  </si>
  <si>
    <t>C 16:1, CIS-9 TRIELAIDIN -- 脂肪酸炼的一部分，辨识脂肪酸形成问题或饮食问题。</t>
  </si>
  <si>
    <t>C 17:0, TRIHEPTADECANOIN -- 脂肪酸炼的一部分，辨识脂肪酸形成问题或饮食问题。</t>
  </si>
  <si>
    <t>C 18:0, TRISTEARIN -- 脂肪酸炼的一部分，辨识脂肪酸形成问题或饮食问题。</t>
  </si>
  <si>
    <t>C 18:1, TRANS-9 TRIELAIDIN -- 脂肪酸炼的一部分，辨识脂肪酸的问题。</t>
  </si>
  <si>
    <t>C 18:1, CIS-9 TRIOLEIN -- 脂肪酸炼的一部分，辨识脂肪酸形成问题或饮食问题。</t>
  </si>
  <si>
    <t>C 18:1, CIS-6 TRIPETROSELININ -- 脂肪酸炼的一部分，辨识脂肪酸的问题。</t>
  </si>
  <si>
    <t>C 18:2, CIS-9, 12 TRILINOLELAIDIN -- 脂肪酸炼的一部分，辨识脂肪酸的问题。</t>
  </si>
  <si>
    <t>C 18:3, CIS-9, 12, 15 TRILINOLENIN -- 脂肪酸炼的一部分，辨识脂肪酸的问题。</t>
  </si>
  <si>
    <t>C 19:0, TRINONADECANOIN -- 脂肪酸炼的一部分，辨识脂肪酸形成问题或饮食问题。</t>
  </si>
  <si>
    <t>C 20:, TRIARACHIDIN -- 脂肪酸炼的一部分，辨识脂肪酸形成问题或饮食问题。</t>
  </si>
  <si>
    <t>C 20:1, CIS-5, 8, 11, 14 TRIARACHIDONIN -- 脂肪酸炼的一部分，辨识脂肪酸问题。</t>
  </si>
  <si>
    <t>C 22:0, TRIBEHENIN -- 脂肪酸炼的一部分，辨识脂肪酸形成问题或饮食问题。</t>
  </si>
  <si>
    <t>C 22:1, CIS-13 TRIERUCIN -- 脂肪酸炼的一部分，辨识脂肪酸形成问题或饮食问题。</t>
  </si>
  <si>
    <t>C 24:1, CIS-15 TRINERVONIN -- 脂肪酸炼的一部分，辨识脂肪酸问题。</t>
  </si>
  <si>
    <t>C 25 -- 脂肪酸炼的一部分，辨识脂肪酸形成问题或饮食问题。</t>
  </si>
  <si>
    <t>C 26 -- 脂肪酸炼的一部分，辨识脂肪酸形成问题或饮食问题。</t>
  </si>
  <si>
    <t>ALA - ALPHA LINOLENIC ACID -- 脂肪酸 C18:3w3.</t>
  </si>
  <si>
    <t>ARACHIDONIC ACID -- 脂肪酸 C:204w</t>
  </si>
  <si>
    <t>DGLA -- 脂肪酸 C20:3w6.</t>
  </si>
  <si>
    <t>DHA -- 脂肪酸 C22:6w.</t>
  </si>
  <si>
    <t>EPA -- 脂肪酸 C20:5w3.</t>
  </si>
  <si>
    <t>GLA -- 脂肪酸 C18:3w6.</t>
  </si>
  <si>
    <t>LA -- 脂肪酸 C18:2w6.</t>
  </si>
  <si>
    <t>FATTY ACID DEFICIENCY ALL -- 脂肪酸缺乏</t>
  </si>
  <si>
    <t>HIGH CARBON FATTY AC提示-- 脂肪酸</t>
  </si>
  <si>
    <t>LOW CARBON FATTY AC提示-- 脂肪酸。</t>
  </si>
  <si>
    <t>MYELIN CHAINS OF FATTY AC提示-- 髓脂质脂肪酸。</t>
  </si>
  <si>
    <t>ENZYMATIC RELATED FATTY AC提示-- 脂肪酸。</t>
  </si>
  <si>
    <t>NELSON FATTY ACID REMEDY -- 用于抗衰老，所有脂肪酸的唯一来源。</t>
  </si>
  <si>
    <t>ELLAGIC ACID -- 脂肪酸会使癌细胞凋亡自我毁灭，组织中的脂肪酸，和大脑中的神经调节，辨识代谢问题，苯酚。</t>
  </si>
  <si>
    <t>PINEAL HORMONES ALL -- 松果体激素,原生质。</t>
  </si>
  <si>
    <t>HYPOTHALAMIC HORMONES ALL -- 下丘脑激素 原生质。</t>
  </si>
  <si>
    <t>LUTEINIZING RELEASE HORMONE(促黄体生成素释放激素) -- 下丘脑激素，用于释放促黄体生成素。</t>
  </si>
  <si>
    <t>LUTEINIZING HORMONE(促黄体生成素) -- 促进女性特征发育，使人感觉性感</t>
  </si>
  <si>
    <t>DOPAMINE(多巴胺) -- 激素，用于启动作用并调节血压和其它激素的许多功能。</t>
  </si>
  <si>
    <t>SEROTONIN(5-羟色胺) -- 快乐激素，还调节损伤。</t>
  </si>
  <si>
    <t>ADRENOCOTROPIC HORMONE (ACTH - CORTICOTROPIN A)肾上腺皮质激素 -- 生物活性肽。</t>
  </si>
  <si>
    <t>ANGIOTENSIN(血管紧张素) I -- 生物活性肽激素，与压力和血压相关。</t>
  </si>
  <si>
    <t>ANGIOTENSIN(血管紧张素) II (HYPERTENSIN II血管紧张肽) -- 生物活性肽激素，与压力和血压相关。</t>
  </si>
  <si>
    <t>ANGIOTENSIN(血管紧张素) III -- 生物活性肽激素，与压力和血压相关。</t>
  </si>
  <si>
    <t>ANGIOTENSIN(血管紧张素) III INHIBITOR -- 生物活性肽激素，与压力和血压相关。</t>
  </si>
  <si>
    <t>ANGIOTENSIN(血管紧张素) CONVERTING ENZYME INHIBITOR血管紧张素转换酶抑制剂 -- 生物活性肽，与压力和血压相关。</t>
  </si>
  <si>
    <t>ANGIOTENSINOGEN(血管紧张素原) (FRAGMENTS 1-14) -- 生物活性肽，与压力和血压相关。</t>
  </si>
  <si>
    <t>Renin bioactive peptide肾素活性肽 -- 血管收缩素的肾激素前体，高血压下会升高。</t>
  </si>
  <si>
    <t>Bradykinin (缓激肽) -- 生物活性肽，可以辨识炎症的血浆激肽，还可以指明消化障碍。</t>
  </si>
  <si>
    <t>Bradykinin Potentiator(缓激肽增强剂) B -- 生物活性肽，产生血管舒张作用的血浆激肽。</t>
  </si>
  <si>
    <t>Bradykinin Potentiato(缓激肽增强剂)r C -- 生物活性肽，产生血管舒张作用的血浆激肽。</t>
  </si>
  <si>
    <t>a-Endorphin(内啡肽) (B-Lipotropin 61-76) -- 疼痛调节激素的一种。</t>
  </si>
  <si>
    <t>B-Lipotropin(β促脂解素) Fragments -- 指明脂肪在不适当的部位堆积。</t>
  </si>
  <si>
    <t>a-Neoendorphin(新内啡肽) -- 用于调节疼痛的激素。</t>
  </si>
  <si>
    <t>Leucine Enkephalin(亮氨酸-脑啡肽) -- 用于控制疼痛和情绪的大脑激素。</t>
  </si>
  <si>
    <t>Leucine Enkephalin-Lys(亮氨酸-脑啡肽) -- 用于控制疼痛和情绪的大脑激素。</t>
  </si>
  <si>
    <t>Enkephalinamide脑啡肽 -- 用于控制疼痛和情绪的大脑激素，辨识社交缺陷。</t>
  </si>
  <si>
    <t>METHIONINE ENKEPHALINE (Tyr-Gly-Gly-Phe-Leu-Lys)蛋氨酸脑啡肽 -- 用于控制情绪和疼痛</t>
  </si>
  <si>
    <t>PROENKEPHALIN(前阿片肽) -- 用于疼痛、神经和情绪控制的激素。</t>
  </si>
  <si>
    <t>SYNDYPHALIN-20 -- 辨识不正常的大脑情绪紊乱。</t>
  </si>
  <si>
    <t>L-Tyrosylglycylglycine酪氨酰双甘氨肽 -- 甲状腺调节肽，用于代谢和忧郁的调节。</t>
  </si>
  <si>
    <t>AMASTATIN ENZYME INHIBITOR(阿吗他定酶抑制剂) -- 炎症调节问题。</t>
  </si>
  <si>
    <t>Angiotensin-Converting Enzyme Inhibitor(血管紧张素转换酶抑制剂) -- 辨识血压或压力调节疾病。</t>
  </si>
  <si>
    <t>ANTIPAIN ENZYME INHIBITOR(抗痛酶抑制剂) -- 用于疼痛调节。</t>
  </si>
  <si>
    <t>Chymostatin Enzyme Inhibitor(糜蛋白酶抑制剂) -- 蛋白质代谢和消化问题。</t>
  </si>
  <si>
    <t>Leupeptin Enzyme Inhibitor(蛋白酶抑制剂) -- 用于免疫和白细胞生成的肽，辨识低免疫性。</t>
  </si>
  <si>
    <t>CAERULEIN(黑蛙素) -- 辨识小肠（胃，肠道，结肠）问题。 有缩胆囊素和胰泌素二者的生物活性促胃液分泌作用相当于四肽胃泌素的30倍。</t>
  </si>
  <si>
    <t>CHOLECYSTOKININ(脑肠肽胆囊收缩素) -- 刺激胆囊，辨识沮丧和胆囊疾病（肠道，结肠，肠，胃）。 胃肠肽</t>
  </si>
  <si>
    <t>GALANIN(甘丙肽) -- 治疗胃肠疾病。调节胃肠平滑肌收缩、抑制 胰岛素分泌、加强吗啡镇痛效应和参与记忆等功能，尤其在损伤组织的修复过程中发挥了重要作用</t>
  </si>
  <si>
    <t>Gastric Inhibitory Polypeptide(肠抑胃肽) -- 抑制胃酸分泌，减缓蠕动和促进胰岛素分泌。</t>
  </si>
  <si>
    <t>Gastrin(胃泌素) -- 促进胃肠道的分泌功能；增加胃肠道的运动；松弛幽门；胆道口和回盲部括约肌；促进胃及上部肠道粘膜细胞的分裂增殖；促进胰岛素和降钙素的释放。。胃溃疡、胃食道返流、十二指肠溃疡病</t>
  </si>
  <si>
    <t>GASTRIN(胃泌素) I FRAGMENTS -- 辨识胃肠疾病。（肠道，结肠，肠，胃） 胃肠肽</t>
  </si>
  <si>
    <t>GASTRIN(胃泌素) II (SULFATED) -- 辨识胃肠疾病。（肠道，结肠，肠，胃） 胃肠肽</t>
  </si>
  <si>
    <t>GASTRIN(胃泌素) RELEASING PEPTIDE -- 辨识胃肠疾病。（肠道，结肠，肠，胃） 胃肠肽</t>
  </si>
  <si>
    <t>GLUCAGON(胰高血糖素) -- 储藏在肌肉和肝脏，转变为葡萄糖取得能量。与胰岛素的作用相反，促进糖原分解，使血糖明显升高</t>
  </si>
  <si>
    <t>PANCREATIC POLYPEPTIDE(胰脏多缩氨基酸 ) -- （肠道，结肠，肠，胃） 胃肠肽</t>
  </si>
  <si>
    <t>SECRETIN(胰泌素) -- 辨识胃肠疾病。（肠道，结肠，肠，胃） 胃肠肽</t>
  </si>
  <si>
    <t>GROWTH HORMONE RELEASING FACTOR -- 促生长激素释放激素 辨识生长疾病或癌症。</t>
  </si>
  <si>
    <t>A-MELANOCYTE STIMULATING HORMONE(α-黑素细胞刺激素) -- 可以辨识松果腺或是癌症问题或风险。促进黑色素合成，使皮肤及毛发颜色加深。</t>
  </si>
  <si>
    <t>NEUROTENSIN(神经降压素) -- 影响高血压，高血糖症，胃肠运动，循环，生长。 胃肠肽</t>
  </si>
  <si>
    <t>ADRENAL PEPTIDE E(肾上腺肽) -- 辨识肾上腺问题。（肠道，结肠，肠，胃） 胃肠肽</t>
  </si>
  <si>
    <t>NEUROTENSIN(神经加压素) -- 影响高血压，高血糖症，胃肠运动，循环，生长。 胃肠肽</t>
  </si>
  <si>
    <t>PROLACTIN(催乳激素) -- 用于激素循环的垂体激素。（肠道，结肠，肠，胃） 胃肠肽</t>
  </si>
  <si>
    <t>B-CASOMORPHIN(B一酪啡肽) -- 辨识疼痛或大脑问题。 阿片肽</t>
  </si>
  <si>
    <t>DERMORPHIN (得吗啡) -- 辨识疼痛和或大脑问题。 阿片肽</t>
  </si>
  <si>
    <t>KYOTORPHIN(京都酚) -- 辨识疼痛和或大脑问题。 阿片肽</t>
  </si>
  <si>
    <t>MORLPHICEPTIN -- 辨识疼痛和或大脑问题。 阿片肽</t>
  </si>
  <si>
    <t>OXYTOCIN(催产素) -- 刺激哺乳期情感结合激素，纠正结合问题。 阿片肽</t>
  </si>
  <si>
    <t>PRESSINOIC ACID -- 辨识大脑和或神经问题。 阿片肽</t>
  </si>
  <si>
    <t>VASOPRESSIN(加压素) -- Antidiuesi, 血压调节器，刺激中枢神经系统。 阿片肽</t>
  </si>
  <si>
    <t>VASOTOCIN(加压催产素) -- 刺激催乳激素，血压，辨识垂体疾病。 阿片肽</t>
  </si>
  <si>
    <t>SOMATOSTATIN(生长抑素) -- 生长激素的一部分，辨识生长问题。 阿片肽</t>
  </si>
  <si>
    <t>SOMATOSTATIN(生长抑素) 25 -- 生长激素炼的一部分，辨识生长疾病。 阿片肽</t>
  </si>
  <si>
    <t>SOMATOSTATIN(生长抑素) 28 (Fragment 1-14) -- 辨识生长激素疾病。 阿片肽</t>
  </si>
  <si>
    <t>GROWTH HORMONE(生长激素) - HUMAN -- 但动物也会对其作出反应，辨识老化。</t>
  </si>
  <si>
    <t>CORTISOL(皮质醇) -- 中间肾上腺产生的分解代谢激素，破坏死亡和虚弱的细胞从而控制炎症。</t>
  </si>
  <si>
    <t>BEAVERICIN -- 生物活性肽，显示感官知觉的情绪问题。</t>
  </si>
  <si>
    <t>CALCITONIN(降钙素) -- 骨钙调节器，甲状腺中产生，辨识骨钙问题。</t>
  </si>
  <si>
    <t>CHOLCYSTOKININ(脑肠肽胆囊收缩素) -- 胃激素，刺激胆囊，同时控制沮丧。</t>
  </si>
  <si>
    <t>CORTICOTROPIN RELEASING FACTOR(促肾上腺皮质激素释放因子) -- 辨识肾上腺或垂体激素释放的障碍。</t>
  </si>
  <si>
    <t>Elastin Chemotactic Fragment(趋化弹力蛋白) -- 辨识结缔组织或皮肤疾病。</t>
  </si>
  <si>
    <t>Erythropoietin(促红细胞生成素) -- 生物活性肽，有助于控制贫血和血液形成。</t>
  </si>
  <si>
    <t>Glutathione(谷胱甘肽) -- 能量调节器和氧控制。</t>
  </si>
  <si>
    <t>Insulin(胰岛素 )  -- 允许葡萄糖穿透细胞膜以生成能量，辨识血糖疾病。</t>
  </si>
  <si>
    <t>Katacalcin(降钙蛋白) -- 降血钙素前体，显示骨或钙疾病。</t>
  </si>
  <si>
    <t>Neuromedin C(神经介素C) -- 大脑或脊柱激素，刺激情绪和子宫，显示情绪干扰。</t>
  </si>
  <si>
    <t>Proenkephalin(前脑啡肽) -- 用于疼痛和情绪控制的激素。</t>
  </si>
  <si>
    <t>Thymosin(胸腺素) -- 刺激白细胞，用于免疫系统对细菌和真菌的防御。 @^</t>
  </si>
  <si>
    <t>Thyrocalcitonin(降钙素) -- 骨和钙调节器，辨识甲状腺或钙疾病。</t>
  </si>
  <si>
    <t>d-Aldosterone(D-醛固酮) -- 调节矿物质主要是钠，辨识矿物质失调激素。</t>
  </si>
  <si>
    <t>DL-Thyroxine(DL-甲状腺素) -- 刺激能量和新陈代谢的主要甲状腺激素，辨识甲状腺问题。</t>
  </si>
  <si>
    <t>Enterokinase(肠激酶) -- 消化酶激素，用于消化调节。</t>
  </si>
  <si>
    <t>(+)-x-Ephedrine(麻黄碱) -- 刺激肾上腺，像肾上腺激素般起作用。</t>
  </si>
  <si>
    <t>ESTRONE(雌酮) -- 雌性激素，辨识女性问题。</t>
  </si>
  <si>
    <t>Follicle Stimulating Hormone and pituitary hormone(卵泡刺激素) -- 刺激卵巢中卵泡生长（女性）和精子生长（男性）。</t>
  </si>
  <si>
    <t>GABA (Gamma Amino Butyric Acid)(伽玛氨基丁酸) -- 大脑因素，控制大脑中的电风暴。</t>
  </si>
  <si>
    <t>IMMUNOGLOBULIN(免疫球蛋白) A -- 黏膜中的过敏控制剂，辨识过敏发作。</t>
  </si>
  <si>
    <t>IMMUNOGLOBULIN(免疫球蛋白) G -- 病毒的抗体，细菌，抗病毒，为胎儿免疫消除胎盘障碍 @ #</t>
  </si>
  <si>
    <t>INSULIN BIOTIN(胰岛素生物素) -- 辨识糖调节疾病，治疗糖尿病和低血糖症（胰腺）。</t>
  </si>
  <si>
    <t>Parathyroid Hormone(甲状旁腺激素) -- 激素，从骨中将钙移出用于血钙。</t>
  </si>
  <si>
    <t>PROGESTERONE(黄体酮) -- 在循环期第二部分期间黄体中产生的激素，刺激经期， &gt; PMS.</t>
  </si>
  <si>
    <t>Prostaglandin(前列腺素) D2 -- 辨识炎症疾病。</t>
  </si>
  <si>
    <t>PROSTAGLANDIN(前列腺素) E -- 辨识炎症疾病。</t>
  </si>
  <si>
    <t>Prostaglandin(前列腺素) F2 -- 辨识炎症疾病。</t>
  </si>
  <si>
    <t>TESTOSTERONE(睪丸酮) -- 男性激素，辨识侵犯和过敏性，男性特征。</t>
  </si>
  <si>
    <t>Thyrotropin Releasing Hormone - TSH(促甲状腺素释放激素) -- 辨识甲状腺障碍，治疗忧郁，疲劳，自杀的。</t>
  </si>
  <si>
    <t>LABYRINTH（迷路） -- 耳朵。原生质</t>
  </si>
  <si>
    <t>AURICLE OR PINNA（耳部,耳廓,翼,羽） -- 耳朵。原生质</t>
  </si>
  <si>
    <t>COCHLEA （耳蜗）-- 耳朵。原生质</t>
  </si>
  <si>
    <t>MALLEUS （锤骨）-- 耳朵。原生质</t>
  </si>
  <si>
    <t>MEATUS（管, 导管） -- 耳朵。原生质</t>
  </si>
  <si>
    <t>MEMBRANA TYMPANI（鼓膜,鼓膜） -- 耳朵。原生质</t>
  </si>
  <si>
    <t>STAPES（镫骨） -- 耳朵。原生质</t>
  </si>
  <si>
    <t>TRAGICUS（耳屏肌） -- 耳朵。原生质</t>
  </si>
  <si>
    <t>MITRAL VALVE HEART （心脏二尖瓣）-- 细菌感染，如果下垂会导致慢性疲劳。原生质 @ ]</t>
  </si>
  <si>
    <t>TRICUSPID VALVE HEART（心脏三尖瓣） -- 通常受药物影响。原生质</t>
  </si>
  <si>
    <t>PULMONARY VALVE HEART（心脏肺动脉瓣） -- 供应给肺部（肺）字段的瓣膜，辨识条件缺乏（lack of condition）,原生质 ]</t>
  </si>
  <si>
    <t>AORTIC VALVE HEART（心脏主动脉瓣） -- 为身体提供血液的瓣膜，辨识条件缺乏（lack of condition），原生质</t>
  </si>
  <si>
    <t>Anterior Chamber （前房）-- 眼睛。原生质</t>
  </si>
  <si>
    <t>Aqueous Humor （房水）-- 眼睛。原生质</t>
  </si>
  <si>
    <t>Canal for Central Artery（中央动脉管） -- 眼睛。原生质</t>
  </si>
  <si>
    <t>Canal of Petit（波替(氏)管,小带间隙） -- 眼睛。原生质</t>
  </si>
  <si>
    <t>Canal of Schlem -- 眼睛巩膜静脉窦。</t>
  </si>
  <si>
    <t>Cavity Occupied by Vitreous Humor（玻璃体液腔） -- 眼睛。原生质</t>
  </si>
  <si>
    <t>Choroid Coat （脉络膜,脉络层）-- 眼睛。原生质</t>
  </si>
  <si>
    <t>Ciliary Body（睫状体） -- 眼睛。原生质</t>
  </si>
  <si>
    <t>Ciliary Processes（睫状突） -- 眼睛。原生质</t>
  </si>
  <si>
    <t>Cones（锥,锥体） -- 眼睛。原生质</t>
  </si>
  <si>
    <t>Conjunctiva（结膜） -- 眼睛。原生质</t>
  </si>
  <si>
    <t>CORNEA（角膜） -- 眼睛。原生质</t>
  </si>
  <si>
    <t>Crystalline Lens （晶状体）-- 眼睛。原生质</t>
  </si>
  <si>
    <t>EYEL-- 眼睛。原生质</t>
  </si>
  <si>
    <t>Internal Rectus Muscle（内直肌） -- 眼睛。原生质</t>
  </si>
  <si>
    <t>Lachrymal / Lacrimal Gland （泪腺）-- 眼睛。原生质 ]</t>
  </si>
  <si>
    <t>Meibomian Glands（迈搏姆腺,睑板腺） -- 眼睛。原生质</t>
  </si>
  <si>
    <t>Nerve Sheath（神经鞘） -- 眼睛。原生质</t>
  </si>
  <si>
    <t>NERVE CRANIAL 2 (OPTIC)（颅神经） -- 眼睛。原生质N原生质 ]</t>
  </si>
  <si>
    <t>POSTERIOR CHAMBER（后房） -- 眼睛。原生质</t>
  </si>
  <si>
    <t>Puncta Lachrymalia / Lacrimal Gland（泪腺） -- 眼睛。原生质 ]</t>
  </si>
  <si>
    <t>Sclerotic Coat（巩膜） -- 眼睛。原生质</t>
  </si>
  <si>
    <t>RETINA（视网膜） -- 眼睛。原生质</t>
  </si>
  <si>
    <t>Rods（眼睛杆状细胞） -- 眼睛。原生质</t>
  </si>
  <si>
    <t>Carotid Sinus（颈动脉窦） -- 原生质</t>
  </si>
  <si>
    <t>Cavernous Sinuses（海绵窦） -- 原生质</t>
  </si>
  <si>
    <t>Circular Sinus（环状窦） -- 原生质</t>
  </si>
  <si>
    <t>Ethmoid Cells Sinuses（筛窦） -- 原生质</t>
  </si>
  <si>
    <t>Frontal Sinus （额窦）-- 原生质</t>
  </si>
  <si>
    <t>Inferior Petrosal Sinuses （次静脉窦）-- 原生质</t>
  </si>
  <si>
    <t>Lateral Sinus （横窦）-- 原生质</t>
  </si>
  <si>
    <t>Maxillary Sinus（上颌窦） -- 原生质</t>
  </si>
  <si>
    <t>NERVE CRANIAL 5 (Nasopalatine)（鼻腭的颅神经） -- 自主（副交感神经系统）和感觉神经，起端在翼腭神经节。 N sarcode ]</t>
  </si>
  <si>
    <t>NERVE CRANIAL 1 (Olfactory)（嗅觉的颅神经） -- 操控嗅觉。 N sarcode ]</t>
  </si>
  <si>
    <t>Sphenoidal Sinus（蝶窦,蝶骨室） -- 原生质</t>
  </si>
  <si>
    <t>Superior Petrosal Sinuses（高级静脉窦） -- 原生质</t>
  </si>
  <si>
    <t>Transverse Sinus （横窦,侧窦）-- 原生质</t>
  </si>
  <si>
    <t>SPINAL LUMBAR (ANTERIOR CRURAL NERVES) -- 上腿部的股神经。大腿神经异常</t>
  </si>
  <si>
    <t>CRANIAL 8 (AUDITORY - PORTIO MOLLIS) -- 听觉神经异常</t>
  </si>
  <si>
    <t>CRANIAL 7 (FACIAL, BUCCAL BRANCH) -- 供应给皮肤和脸颊黏膜。颊神经 , 乃三叉郎经之分支 , 分布在皮肤及脸颊黏膜上</t>
  </si>
  <si>
    <t>SPINAL THORACIC (CARDIAC) -- T1, T2, T3, T4, T5 心脏神经异常</t>
  </si>
  <si>
    <t>SPINAL CERVICAL -- C1, C2, C3, C4, 颈部神经。</t>
  </si>
  <si>
    <t>CRANIAL -- 头盖骨神经异常</t>
  </si>
  <si>
    <t>SPINAL CERVICAL / LUMBAR /SACRAL (DIGITAL) -- 手指神经 (C5, C6, C7, C8, T1) 和脚趾神经 (L4, L5, S1, S2, S3).指骨神经 , 分布在手指及脚指上</t>
  </si>
  <si>
    <t>CRANIAL 5 TRIGEMINAL INFERIOR ALVEOLAR (DENTAL) -- 牙齿神经异常</t>
  </si>
  <si>
    <t>SPINAL DORSOLUMBAR -- 把最后的胸（T8）神经和腰丛 (L1, L2, L3, L4)联机.腰椎神经异常</t>
  </si>
  <si>
    <t>CRANIAL 7 (FACIAL - PORTIO DURA) -- 运动神经，起于脑桥，负责表情表达。 脑神经第七对异常 , 一种运动神经 , 负责控制面部表情</t>
  </si>
  <si>
    <t>SPINAL LUMBAR (GENITO-CRURAL / FEMORAL) -- 起端在L1, L2 ，供应给生殖器和大腿。生殖器及小腿间之神经异常</t>
  </si>
  <si>
    <t>CRANIAL 9 (GLOSSO PHARYNGEAL) -- 主要为咽，舌头和腮腺配备运动神经和感觉神经。 咽喉神经异常</t>
  </si>
  <si>
    <t>CRANIAL 5 (TRIGEMINAL) -- 面部运动神经和感觉神经。三叉神经异常 , 第 5 对脑神经</t>
  </si>
  <si>
    <t>CRANIAL 12 (HYPOGLOSSAL) -- 运动神经，起端位于延髓，作用中舌头。舌下神经 , 第 12 对脑神经</t>
  </si>
  <si>
    <t>CRANIAL 4 (TROCHLEAR) -- 运动神经，起于内腔（Aqueduct of Sylvia）基底通向眼睛，辨识眼睛运动神经。 滑车神经异常 , 第 4 对脑神经</t>
  </si>
  <si>
    <t>SPINAL THORACIC (INTERCOSTAL) -- 胸腔神经，辨识胸膜炎（肺）或胸腔疼痛。肋骨神经异常</t>
  </si>
  <si>
    <t>SPINAL LUMBAR -- 腰段神经 (L1, L2, L3, L4, L5).腰椎神经异常</t>
  </si>
  <si>
    <t>SPINAL LUMBOSACRAL -- 下背神经 (L1, L2, L3, L4, L5, S1, S2, S3, S4, S5).腰椎及荐椎神经异常</t>
  </si>
  <si>
    <t>CRANIAL 9 (GLOSSOPHARYNGEAL) -- 运动和感觉神经，起端在延髓，咽，舌头。第九对脑神经异常</t>
  </si>
  <si>
    <t>NERVAL PLEXUS -- 一般而言，一个放置不明的神经丛问题。神经丛异常 , 网状组织</t>
  </si>
  <si>
    <t>CRANIAL 1 (OLFACTORY) -- 起端在嗅叶，传递气味和形状吸收 ,嗅觉神经 , 第 1 对脑神经</t>
  </si>
  <si>
    <t>CRANIAL 2 (OPTIC) -- 起端在视网膜，传递视力。视觉神经 , 脑神经第二对 , 负责光线聚焦</t>
  </si>
  <si>
    <t>SPINAL THORACIC (GREATER SPLANCHNIC) -- T5, T6, T7, T8, T9, T10. 供应给脾，胰腺，辨识神经问题。内耳神经异常 , 与脾脏有关之神经线</t>
  </si>
  <si>
    <t>SPINAL THORACIC (PULMONARY) -- T1, T2, T3, T4, T5. 供应给肺。肺神经异常</t>
  </si>
  <si>
    <t>SPINAL SACRAL -- 骶骨神经，辨识骶骨的自主神经系统（副交感神经系统）疾病。荐椎神经异常 , 可引致副交感神经失调</t>
  </si>
  <si>
    <t>SPINAL SACRAL (SCIATIC) -- 运动神经，起端在骶丛，腿后部发炎。坐骨神经异常 , 影响腿部不适</t>
  </si>
  <si>
    <t>CRANIAL 6 (ABDUCENT - ABDUCENS) -- 起端位于脑桥，眼睛运动功能。眼睛。脑神经第六对异常 (Abucens nerve), 控制眼部肌肉活动。</t>
  </si>
  <si>
    <t>CRANIAL 10 VAGUS PNEUMOGASTRIC PNEUMATIC -- 植物/自主/副交感神经系统，刺激脏腑，辨识自主神经系统失调。</t>
  </si>
  <si>
    <t>SPINAL THORACIC -- T1, T2, T3, T4, T5, T6, T7, T8, T9, T10, T11, T12. 提供脏腑的交感神经刺激。胸椎神经异常 , 影响胃肠功能之交感神经</t>
  </si>
  <si>
    <t>CRANIAL 12 HYPOGLOSSAL (THYROHYOID) -- 供应给甲状腺，可以辨识神经甲状腺疾病。</t>
  </si>
  <si>
    <t>CRANIAL 9 GLOSSOPHARYNGEAL (TYMPANIC) -- 供应给耳朵听觉，辨识听觉神经问题。鼓膜神经异常</t>
  </si>
  <si>
    <t>SPINAL CERVICAL / THORACIC BRACHIAL PLEXUS MEDIAL CORD (ULNAR) -- C8, T1. 手臂中的神经，辨识掌部隧道疼痛综合征。尺骨神经异常 , 乃手臂上的神经 , 可能有手腕痛症状</t>
  </si>
  <si>
    <t>SPINAL LUMBAR (UTERINE) -- 供应给子宫，辨识子宫的神经问题。子宫神经异常</t>
  </si>
  <si>
    <t>SPINAL LUMBAR (VAGINAL) -- 供应给阴道部位，辨识阴道神经问题。阴道神经异常</t>
  </si>
  <si>
    <t>CRANIAL 10 VAGUS PNEUMOGASTRIC PNEUMATIC -- 植物/自主/副交感神经系统；刺激脏腑，影响消化，心脏。</t>
  </si>
  <si>
    <t>CRANIAL 8 AUDITORY (VESTIBULAR BRANCH) -- 用于平衡和内耳，听觉神经的分支，辨识眩晕。内耳神经异常 , 用作身体平衡 , 是听觉神经之分支 , 表示可能有头晕症状</t>
  </si>
  <si>
    <t>Acid Phosphatase -- 酸性磷酸酯酶，辨识骨骼疾病或肾障碍。酶。 ]</t>
  </si>
  <si>
    <t>Adenosine 5'-Diphosphatase -- 5'-二磷酸腺苷，辨识能量创造疾病。酶。 ]</t>
  </si>
  <si>
    <t>Alkaline Phosphatase --碱性磷酸酶， 辨识肾或骨骼疾病。酶。 ]</t>
  </si>
  <si>
    <t>Alkaline Protease -- 蛋白酶，辨识胰腺或酶疾病。酶。 ]</t>
  </si>
  <si>
    <t>Amino Acid Decarboxylases --氨基酸脱羧酶， 辨识氨基酸调节或缺乏引发的疾病。酶。 ]</t>
  </si>
  <si>
    <t>Aminobutyric Acid Transaminase -- γ-氨基丁酸，辨识大脑或情绪疾病。酶。 ]</t>
  </si>
  <si>
    <t>Angiotensin Converting Enzyme -- 血管紧张素转化酶，辨识血压，愤怒或焦虑。</t>
  </si>
  <si>
    <t>Arginase -- 精氨酸酶，用于精氨酸酶控制的酶，辨识肾上腺和皮肤疾病。</t>
  </si>
  <si>
    <t>Ascorbate Oxidase -- 抗坏血酸氧化酶，辨识维生素C过剩或缺乏。酶。 ]</t>
  </si>
  <si>
    <t>Asparaginase -- 天冬酰胺酶，显示对nutrasweet或是食物加入剂的敏感性。酶。 ]</t>
  </si>
  <si>
    <t>ATPase --腺苷三磷酸酶， 辨识能量调节疾病。 ]</t>
  </si>
  <si>
    <t>Bile Acid Dehydrogenase --胆汁酸脱氢酶， 辨识胆囊或肝脏功能障碍。酶。 ]</t>
  </si>
  <si>
    <t>Carbonic Anhydrase -- 碳酸酐酶，辨识氧疾病或锌缺乏。酶。 ]</t>
  </si>
  <si>
    <t>CATALASE --过氧化氢酶， 辨识癌症前期或中度变性。酶。 ]</t>
  </si>
  <si>
    <t>CELLULASE --纤维素酶， 辨识细胞疾病和纤维不耐受性。酶。 ]</t>
  </si>
  <si>
    <t>Chloroperoxidase -- 氯过氧化物酶，辨识变性组织或极度炎症。酶。 ]</t>
  </si>
  <si>
    <t>Cholesterol Esterase --胆固醇酯酶， 辨识胆固醇疾病。酶。 ]</t>
  </si>
  <si>
    <t>Cholesterol Oxidase -- 胆固醇氧化酶，辨识胆固醇疾病。酶。 ]</t>
  </si>
  <si>
    <t>Choline Acetyltransferase -- 胆碱乙酰基转移酶，辨识自主（副交感神经系统）疾病。酶。 ]</t>
  </si>
  <si>
    <t>Choline Kinase --胆碱激酶， 辨识自主（副交感神经系统）疾病。酶。 ]</t>
  </si>
  <si>
    <t>Choline Oxidase -- 胆碱氧化酶，辨识自主（副交感神经系统）疾病。酶。 ]</t>
  </si>
  <si>
    <t>Cholinesterase, Acetyl -- 乙酰胆碱酯酶，乙酰，辨识杀虫剂暴露或胆固醇疾病。酶。 ]</t>
  </si>
  <si>
    <t>Cholinesterase, Butyryl --乙酰胆碱酯酶，丁酰 辨识杀虫剂暴露或胆固醇疾病。酶。 ]</t>
  </si>
  <si>
    <t>a-Chymotrypsin -- a-糜蛋白酶，辨识酶障碍。酶。 ]</t>
  </si>
  <si>
    <t>Coenzyme A Dehydrogenase -- 辅酶A脱氢酶，辨识慢性疲乏，治疗慢性疲乏。酶。 ]</t>
  </si>
  <si>
    <t>Cortisone Reductase -- 辨识类固醇毒性，治疗类固醇滥用。酶 ]</t>
  </si>
  <si>
    <t>CREATINASE -- 肌酸(脱水)酶，细胞中肌酸的酶，辨识肝脏或肾脏疾病。</t>
  </si>
  <si>
    <t>Creatine Phosphokinase -- 肌酸磷酸激酶，怀孕时增加，甲状腺功能减退时减少，肌肉的产物，辨识梗死。酶。 ]</t>
  </si>
  <si>
    <t>Creatininase -- 肌酸酐酶，用于肌酸酐调节的酶，辨识肾脏或肌肉疾病。</t>
  </si>
  <si>
    <t>Cytochrome B -- 细胞色素b，辨识氧和能量疾病。酶。 ]</t>
  </si>
  <si>
    <t>Cytochrome C Reductase -- 细胞色素c还原酶，辨识氧和能量疾病。酶。 ]</t>
  </si>
  <si>
    <t>Deoxyribonuclease I -- 脱氧核糖核酸酶I，辨识衰老或DNA疾病。酶。 ]</t>
  </si>
  <si>
    <t>Deoxyribonuclease II -- 脱氧核糖核酸酶II，辨识衰老或DNA疾病。酶。 ]</t>
  </si>
  <si>
    <t>Deoxyribonuclease (ATP Dependent) -- 脱氧核糖核酸酶（ATP依赖性）辨识衰老或DNA疾病。酶。 ]</t>
  </si>
  <si>
    <t>Deoxyribonucleic Acid Ligase -- 脱氧核糖核酸连接酶，用于调节DNA的酶。酶。 ]</t>
  </si>
  <si>
    <t>Deoxyribonucleic Acid Polymerase -- 脱氧核糖核酸聚合酶，DNA调节中的酶，辨识代谢问题。</t>
  </si>
  <si>
    <t>DNA LIGASE -- DNA连接酶，辨识DNA调节疾病或衰老。酶。 ]</t>
  </si>
  <si>
    <t>DNA POLYMERASE -- DNA多聚酶，辨识DNA调节或老年疾病。酶。 ]</t>
  </si>
  <si>
    <t>ENTEROKINASE -- 肠激酶，消化调节中的酶，辨识消化问题。</t>
  </si>
  <si>
    <t>Formaldehyde Dehydrogenase -- 甲醛脱氢酶，辨识甲醛毒性和胰腺酶疾病。</t>
  </si>
  <si>
    <t>Gabase -- 调节γ-氨基丁酸（GABA）的酶， 而γ-氨基丁酸（GABA）是用于调节大脑电功能，辨识癫痫病。</t>
  </si>
  <si>
    <t>Glutathione Peroxidase -- 谷胱甘肽过氧化物酶，能量和免疫功能中使用的酶。</t>
  </si>
  <si>
    <t>Glycogen Phosphorylase --α-1,4-聚糖,正磷酸酯葡糖基转移酶， 肌肉能量生成使用的酶，辨识疲乏。</t>
  </si>
  <si>
    <t>Glycogen Synthetase -- 糖原合成酶，辨识肝脏中的糖代谢缺陷。酶。 ]</t>
  </si>
  <si>
    <t>Histaminase -- 组胺酶，用于组胺调节的酶，辨识组胺问题。</t>
  </si>
  <si>
    <t>Histidase -- 组氨酸酶，用于组氨酸调节的酶，辨识食物或吸入性过敏。</t>
  </si>
  <si>
    <t>Hydroxypyruvate Reductase -- 羟基丙酮酸还原酶，碳水化合物代谢的酶，辨识维生素B缺乏或消化疾病。</t>
  </si>
  <si>
    <t>Lactate Oxidase -- 乳酸氧化酶，辨识肌肉或肺部（肺）疾病，治疗肌肉疼痛。酶。 ]</t>
  </si>
  <si>
    <t>Lactic Dehydrogenase -- 乳酸脱氢酶，辨识肌肉或肺部（肺）疾病，治疗肌肉疼痛。酶。 ]</t>
  </si>
  <si>
    <t>Lactoperoxidase -- 乳酸过氧化物酶，辨识前期或中度癌症或氧化疾病。酶。 ]</t>
  </si>
  <si>
    <t>Lipase -- 脂肪酶，指明胰腺生成脂肪消化酶的问题。酶。 ]</t>
  </si>
  <si>
    <t>Lipoxidase -- 脂肪氧化酶，辨识脂肪调节障碍或氧化（肺）疾病。酶。 ]</t>
  </si>
  <si>
    <t>LYSIN -- 细胞溶解酵素，一种特殊的抗体，对细胞和组织有破坏性作用，辨识退化的新陈代谢。]</t>
  </si>
  <si>
    <t>Lytic Enzymes --  分解酶,水解酶，血液和脾中使用的酶，用于破坏红细胞和毒素。</t>
  </si>
  <si>
    <t>Maltase --麦芽糖酶，用于消化麦芽并把麦芽转变成葡萄糖，辨识麦芽不耐性。</t>
  </si>
  <si>
    <t>Myosin -- 肌球蛋白，一种蛋白质，占肌肉组成的65％，负责收缩，辨识肌肉疾病。</t>
  </si>
  <si>
    <t>NADASE -- 烟酰胺腺嘌呤二核苷酸糖水解酶，用于能量调节的酶。</t>
  </si>
  <si>
    <t>Nuclease -- 核酸酶，促进核酸或核素的水解，辨识代谢疾病。</t>
  </si>
  <si>
    <t>Ornithine Decarboxylase -- 鸟氨酸脱羧酶，辨识垂体障碍。酶。 ]</t>
  </si>
  <si>
    <t>Oxalate Oxidase -- 草酸氧化酶，用于肾，结石调节和解毒的酶。酶。 ]</t>
  </si>
  <si>
    <t>Pancreatin -- 胰液素，消化酶，辨识胰腺疾病。</t>
  </si>
  <si>
    <t>Pancreozymin -- 促胰酶素,胆囊收缩素，用于消化的酶，辨识胰腺问题。</t>
  </si>
  <si>
    <t>Parathion Hydrolase -- 对硫磷水解酶，怀疑杀虫剂或毒性暴露。酶。 ]</t>
  </si>
  <si>
    <t>Penicillinase -- 青霉素酶，用于青霉素水解的酶，辨识敏感或代谢利用。</t>
  </si>
  <si>
    <t>PEPSIN -- 胃蛋白酶，胃释放物，在盐酸的存在下消化蛋白质。</t>
  </si>
  <si>
    <t>Pepsinogen -- 胃蛋白酶原，胃中有盐酸存在时活跃，用于蛋白质消化，辨识蛋白质疾病。</t>
  </si>
  <si>
    <t>Peptidase -- 肽酶，用于肽的蛋白质消化，辨识蛋白质代谢问题。</t>
  </si>
  <si>
    <t>Peroxidase -- 过氧化物酶，辨识早期癌症或氧化障碍。酶。 ]</t>
  </si>
  <si>
    <t>Phospholipase A -- 磷脂酶A，用于磷脂调节的酶，辨识磷脂问题。酶。 ]</t>
  </si>
  <si>
    <t>Phytase -- 肌醇六磷酸酶，辨识小麦或真菌过敏。酶。 ] ^</t>
  </si>
  <si>
    <t>Prostaglandin Dehydrogenase -- 前列腺素脱氢酶，辨识身体炎症，怀疑感染。酶。 ]</t>
  </si>
  <si>
    <t>Pseudocholinesterase -- 拟胆碱酯酶，肌肉控制中的酶，怀疑杀虫剂或毒性暴露。</t>
  </si>
  <si>
    <t>Pyruvate Oxidase -- 丙酮酸氧化酶，辨识维生素B缺乏。酶。 ]</t>
  </si>
  <si>
    <t>Renin -- 肾素，肾激素，辨识高血压或肾疾病。</t>
  </si>
  <si>
    <t>Rennin -- 凝乳酶，胃激素，辨识胃控制障碍。</t>
  </si>
  <si>
    <t>Sucrase -- 蔗糖酶，辨识糖障碍，眼睛障碍（白内障），或上瘾。酶。 ]</t>
  </si>
  <si>
    <t>Isoamylase -- 异淀粉酶，辨识腮腺或胰腺障碍。酶。 ]</t>
  </si>
  <si>
    <t>Isocitrate Lyase -- 异柠檬酸裂解酶，用于调节柑桔属纳入的酶，可以辨识柑桔属不耐性。</t>
  </si>
  <si>
    <t>Isomaltase -- 异麦芽糖酶，麦芽转化成葡萄糖中的酶，辨识麦芽不耐性。</t>
  </si>
  <si>
    <t>Lactate Dehydrogenase -- 乳酸脱氢酶，辨识肌肉障碍或肌肉疼痛。酶。 ]</t>
  </si>
  <si>
    <t>Lactate 2-Monooxygenase -- 乳酸2-单加氧酶，辨识肌肉障碍或肌肉疼痛。酶。 ]</t>
  </si>
  <si>
    <t>Trypsin --胰岛素， 辨识胰腺疾病或酶缺乏。</t>
  </si>
  <si>
    <t>TRYPSINOGEN -- 胰蛋白酶原，辨识胰腺或酶障碍。</t>
  </si>
  <si>
    <t>Vanilmandelic Acid Dehydrogenase -- 尿香草扁桃酸脱氢酶，辨识情绪障碍和无法控制血清素。酶。 ]</t>
  </si>
  <si>
    <t>Xanthine Oxidase --黄嘌呤氧化酶， 辨识牛奶过敏或中毒的肠道（结肠，肠）。矿物质酶。 ]</t>
  </si>
  <si>
    <t>CAR EXHAUST -- 汽车废气, 辨识对环境敏感的敏感。</t>
  </si>
  <si>
    <t>NITROUS OXIDE -- 笑气，用于大脑毒性。矿物质</t>
  </si>
  <si>
    <t>CARBON MONOXIDE -- 一氧化碳, 可以辨识慢性暴露或系统堵塞，紧急情况下会黏膜鲜红。</t>
  </si>
  <si>
    <t>CARBON DIOXIDE -- 辨识二氧化碳在组织中的累积，通过运动和呼吸控制（肺）进行治疗。矿物质 ]</t>
  </si>
  <si>
    <t>OZONE -- 臭氧, 带电氧形成一个超带电（supercharged）自由基，中毒或导致癌症/矿物质。如果吸入〜耳，阴道，直肠癌症treatement，肿瘤基因血液insufflation</t>
  </si>
  <si>
    <t>PARATHION -- 对硫磷,对硫酮,硝苯硫磷酯, 杀虫剂，辨识敏感或过去的毒性暴露。</t>
  </si>
  <si>
    <t>PARAQUAT -- 百草枯(除草剂), 用于大麻的杀虫剂，辨识过去的毒性暴露或敏感。</t>
  </si>
  <si>
    <t>SODIUM BISULFIDE -- 硫化氢钠, 在食品加入剂中用作防腐剂，辨识敏感或过去毒性。矿物质</t>
  </si>
  <si>
    <t>SULFIDES -- 硫化物, 用于食品特别是酒的储存，辨识敏感或毒性暴露，矿物质</t>
  </si>
  <si>
    <t>COBALT 钴 -- 用于金属，B12所需，可能有毒。矿物质</t>
  </si>
  <si>
    <t>SILICON 硅 -- 骨骼所需，可能肺中毒。矿物质</t>
  </si>
  <si>
    <t>CHROMIUM 铬 -- 糖代谢所需，存在于黑色食品或蔬菜，可能有毒。矿物质</t>
  </si>
  <si>
    <t>MOLYBDENUM 钼 -- 甲状腺功能所需，用于石油，牙齿治疗，等，可能有毒。</t>
  </si>
  <si>
    <t>MANGANESE 锰 -- 神经所需，缺乏导致舌头敏感，用于结缔组织。矿物质</t>
  </si>
  <si>
    <t>MAGNESIUM 镁 -- 能量和代谢所需，如果缺乏会导致痉挛或生成结石。矿物质</t>
  </si>
  <si>
    <t>HYDROGEN 氢 -- 可以辨识酸碱失调，电敏感。矿物质</t>
  </si>
  <si>
    <t>OXYGEN 氧 -- 辨识氧化障碍。矿物质</t>
  </si>
  <si>
    <t>CARBON 碳 -- 可以辨识脂肪酸或能量障碍。矿物质</t>
  </si>
  <si>
    <t>CHLORINE 氯 -- 神经传递所需，过量可有毒。矿物质</t>
  </si>
  <si>
    <t>BORON 硼 -- 微量为思维连续性所需，过量则对神经和思维有毒。矿物质</t>
  </si>
  <si>
    <t>TIN 锡 -- 微量为结缔组织所需，过量会引起皮肤疾病。矿物质</t>
  </si>
  <si>
    <t>HELIUM -- 氦，会短期阻碍氧转移。矿物质</t>
  </si>
  <si>
    <t>RADON -- 氡，地下室和水中的放射性重元素。矿物质</t>
  </si>
  <si>
    <t>CESIUM -- 铯，地下室和水中的放射性重元素。矿物质</t>
  </si>
  <si>
    <t>HAFNIUM -- 铪，重金属毒素，放射性可以在情绪上暗示自身不坚定。矿物质</t>
  </si>
  <si>
    <t>KRYPTON -- 氪，地下室和水中的放射性重元素。矿物质</t>
  </si>
  <si>
    <t>PLUTONIUM -- 钚，地下室和水中的放射性重元素。矿物质</t>
  </si>
  <si>
    <t>POLONIUM -- 钋，地下室和水中的放射性重元素。矿物质</t>
  </si>
  <si>
    <t>STRONTIUM -- 锶，地下室、水和牛奶中的放射性重元素，会造成骨衰弱。矿物质</t>
  </si>
  <si>
    <t>XENON -- 氙，霓虹灯中使用的惰性气体，有些毒性。矿物质</t>
  </si>
  <si>
    <t>NIOBIUM -- 铌，稀有重金属，辨识毒性，用于情绪困扰。矿物质</t>
  </si>
  <si>
    <t>CORONARY ISCHEMIA -- 冠状动脉缺血，辨识心脏病发作或梗死的风险。</t>
  </si>
  <si>
    <t>KIDNEY STONE OXALATE -- 肾结石，草酸盐</t>
  </si>
  <si>
    <t>KIDNEY STONE URATE -- 肾结石，尿酸盐</t>
  </si>
  <si>
    <t>KIDNEY STONE PHOSPHATE -- 肾结石，磷酸盐</t>
  </si>
  <si>
    <t>KIDNEY STONE COMBO -- 肾结石，综合</t>
  </si>
  <si>
    <t>ENDOTOXIN LPS -- 内毒素, 刺激免疫系统对抗细菌。 @</t>
  </si>
  <si>
    <t>LIPOPOLYSACARIDE ENDOTOX -- 刺激免疫系统。 @</t>
  </si>
  <si>
    <t>AGGRESSION -- 富野心,有抱负主动进取,但容易倾向侵略行为,以获取权力,财富与地位</t>
  </si>
  <si>
    <t>ANGER -- 怒,生气</t>
  </si>
  <si>
    <t>ANXIETY -- 焦虑、害怕 , 焦虑不安 , 挂念</t>
  </si>
  <si>
    <t>AUTISTIC -- 孤独症的,自我中心的,孤僻的</t>
  </si>
  <si>
    <t>AWARENESS -- 自觉意识 , 善于理解事物。</t>
  </si>
  <si>
    <t>CARELESS -- 粗心大意 , 疏忽草率 , 处事随便 , 漫不经心 , 无忧无虑。</t>
  </si>
  <si>
    <t>CONFUSION -- 专注力、记忆力 , 思想混乱 , 困惑 ,</t>
  </si>
  <si>
    <t>DELUSION -- 迷惑,欺骗,误会,错觉;妄想症</t>
  </si>
  <si>
    <t>DEPRESSION -- 沮丧,意气消沉</t>
  </si>
  <si>
    <t>FEAR -- 害怕,恐惧</t>
  </si>
  <si>
    <t>GREED -- 贪婪 , 欲望 , 欲念。这种人大多积极进取，但容易倾向唯利是图</t>
  </si>
  <si>
    <t>HESITATION -- 犹豫不决 , 两难之间 , 抉择之间</t>
  </si>
  <si>
    <t>JEALOUSY -- 妒忌 , 猜忌 , 羡慕</t>
  </si>
  <si>
    <t>JOY -- 喜乐 , 乐观 , 愉快 , 欢喜 , 有助提高免疫力</t>
  </si>
  <si>
    <t>LUST -- 欲念 , 情欲需要 , 爱情 , 恋爱 , 热恋中</t>
  </si>
  <si>
    <t>PASSIVITY -- 被动 , 顺从 , 柔顺 , 迁就</t>
  </si>
  <si>
    <t>POWER -- 具权力 , 有领导力 , 有才干 , 有权威 , 但较易倾向独裁</t>
  </si>
  <si>
    <t>PROJECTION -- 预测,推测;估计;设计,规划</t>
  </si>
  <si>
    <t>RATIONALIZATION -- 合理化;理性化</t>
  </si>
  <si>
    <t>RECKLESS -- 不注意的,不在乎的;鲁莽的,不顾后果的</t>
  </si>
  <si>
    <t>SADNESS -- 悲哀 , 悲伤 , 悲痛 , 不快</t>
  </si>
  <si>
    <t>WORRY -- 忧虑 , 担心 , 烦恼 , 苦恼 , 影响消化不良</t>
  </si>
  <si>
    <t>RIGHT SPIN -- 辨识磁和电容干扰。</t>
  </si>
  <si>
    <t>LEFT SPIN -- 辨识磁和电容干扰，把治疗磁法设定为5。</t>
  </si>
  <si>
    <t>POSITIVE MAGNETIC -- 辨识磁失衡，把治疗磁法设定为2。</t>
  </si>
  <si>
    <t>NEGATIVE MAGNETIC -- 辨识磁失衡，把治疗磁法设定为10。</t>
  </si>
  <si>
    <t>GIARDIA -- 贾第虫, 有鞭毛的原生动物居于肠内（肠道，结肠）。 *]</t>
  </si>
  <si>
    <t>LYMES 1 -- 硬蜱叮咬带来的包柔氏螺旋体菌，发炎，皮肤损害，红斑，慢性疲乏，发冷，发烧，心脏/神经疾病，关节疼痛，关节炎。 @ * ]</t>
  </si>
  <si>
    <t>LYMES 2 -- 硬蜱叮咬带来的包柔氏螺旋体菌，发炎，皮肤损害，红斑，慢性疲乏，发冷，发烧，心脏/神经疾病，关节疼痛，关节炎。 @ * ]</t>
  </si>
  <si>
    <t>ESTROGEN 1 -- 女性特征稳定所需的雌激素，在男性中辨识肝脏和前列腺风险。</t>
  </si>
  <si>
    <t>ESTROGEN 2, 3, 4 -- 女性稳定性所需的雌激素，在男性身上辨识肝和前列腺风险。</t>
  </si>
  <si>
    <t>PROGESTERONE 2 -- 黄体酮, 在排卵期后女性稳定性所需，在男性身上辨识肝和前列腺风险。</t>
  </si>
  <si>
    <t>PARATHYROID HORMONE -- 甲状旁腺素,甲状旁腺激素, 激素，通过把钙从骨骼取出来调节钙。</t>
  </si>
  <si>
    <t>NERVE GROWTH FACTOR -- 辨识神经疾病，神经生长因子存在于某些蛇毒液，可以用于治疗。</t>
  </si>
  <si>
    <t>TESTOSTERONE 1 -- 睾(甾)酮,睾丸素,睾酮,睾丸酮, 生殖力所需的男性激素，在女性身上辨识乳房子宫颈损伤风险。</t>
  </si>
  <si>
    <t>TESTOSTERONE 2 -- 睾(甾)酮,睾丸素,睾酮,睾丸酮, 生殖力所需的男性激素，在女性身上辨识乳房子宫颈损伤风险。</t>
  </si>
  <si>
    <t>KETOSTREO 提示 ALL -- 酮糖尿, 肾上腺或生殖器制造的激素，辨识激素矿物质或脂肪酸疾病。</t>
  </si>
  <si>
    <t>DIURETIC HORMONE -- 利尿激素, 用于水和矿物质调节的垂体激素。</t>
  </si>
  <si>
    <t>ANTI DIURETIC HORMONE -- 抗利尿激素, 用于水和矿物质调节的垂体激素。</t>
  </si>
  <si>
    <t>POLYNEURITIS -- 多发性神经炎</t>
  </si>
  <si>
    <t>ACROPARESTHESIA -- 肢端感觉异常, 手臂和腿部麻木刺痛。</t>
  </si>
  <si>
    <t>POLYPS -- 息肉，存在于血管器官，鼻，肠道，子宫。</t>
  </si>
  <si>
    <t>ADHESIONS -- 粘连, 两个表层的不恰当联机，存于腹部，心包膜，肠道（损伤，发炎）。</t>
  </si>
  <si>
    <t>AFFECTIVE DISORDERS -- 感情失常, 无法控制心情。</t>
  </si>
  <si>
    <t>ACUTE RESPIRATORY DISEASE - ARD -- 急性呼吸道(疾)病，低氧（肺），碱毒症，呼吸困难，白细胞增多，发烧，血压过低。 ]</t>
  </si>
  <si>
    <t>ALLERGY MALLUS - BAD ALLERGY -- 提示吸入或食物微粒上的抗体侵袭，过多肥大细胞。ALR</t>
  </si>
  <si>
    <t>ALZHEIMER-- 记忆和认知能力衰退，疾病的存在或风险。</t>
  </si>
  <si>
    <t>MENTAL DISORDERS -- 多种精神疾病的集合名词，沮丧，癫狂，神经症，精神错乱。</t>
  </si>
  <si>
    <t>MENSES DISORDERS -- 影响月经规律的疾病，导致疼痛，易怒，膨胀，等。</t>
  </si>
  <si>
    <t>MIGRAINE -- 由于大脑半球循环失调引致的头疼。</t>
  </si>
  <si>
    <t>ALS A-Lateral Sclerosis -- 一边神经脱髓鞘的疾病。</t>
  </si>
  <si>
    <t>ANEMIA -- 可导致疲乏，苍白，指甲表面突起，皮肤差，头发和氧化。</t>
  </si>
  <si>
    <t>HYPOADRENIA -- 肾上腺虚弱可导致疲乏，沮丧，睡眠障碍，低血压，等。</t>
  </si>
  <si>
    <t>HYPOTHYROID -- 甲状腺虚弱导致对冷敏感，失聪，冷漠，体重增加，等。</t>
  </si>
  <si>
    <t>ANGINA -- 心功能不全导致的胸口疼痛。</t>
  </si>
  <si>
    <t>STEATORRHEA -- 小肠无法吸收脂肪或其它营养。</t>
  </si>
  <si>
    <t>COLD AND FLU -- 对感冒和流感敏感。 #</t>
  </si>
  <si>
    <t>DIABETES -- 血糖障碍，胰岛素无法降低葡萄糖，口渴，疲乏，排尿。</t>
  </si>
  <si>
    <t>STARVATION -- 饥饿, 缺少进食或是营养吸收缺乏。</t>
  </si>
  <si>
    <t>MALABSORPTION -- 吸收不良, 系统无法吸收营养，由液化纠正。</t>
  </si>
  <si>
    <t>OVARITIS -- 女性卵巢发炎，男性雌性激素过多。</t>
  </si>
  <si>
    <t>ORGAN HYPERTROPHY -- 非特异性的器官肿胀。</t>
  </si>
  <si>
    <t>ORGAN ATROPHY -- 非特异性的器官恶化。</t>
  </si>
  <si>
    <t>GASTRIC REFLUX -- 胃部食物回流至食道，引起裂孔疝，胃灼热。</t>
  </si>
  <si>
    <t>HIATAL HERNIA食管裂孔疝| 胃膨胀至胃前端肌肉，进食后胃灼热。</t>
  </si>
  <si>
    <t>SEXUAL DESIRE DISORDER -- 如果性欲不在正常范围之内或是异常（abnormal items）。</t>
  </si>
  <si>
    <t>INJURY -- 创伤，可能是情绪的，身体的，精神上的，生态的或其它的，并需要纠正。</t>
  </si>
  <si>
    <t>LEUKEMIA -- 白细胞（白血球）的无限制生长，来自于辐射遗传，毒素，等。</t>
  </si>
  <si>
    <t>FATIQUE -- 一般理解范围外的虚弱，休息不会将其纠正。</t>
  </si>
  <si>
    <t>MOOD DISORDER -- 不能保持心情受到控制，经常是消极，不能够控制情绪波动。</t>
  </si>
  <si>
    <t>SHOCK -- 可能是身体或情绪上的损伤所造成，肾上腺枯竭，脂肪酸或维生素B和C。</t>
  </si>
  <si>
    <t>SINUSITIS -- 窦发炎，由于毒性反应，感染，损伤所致。</t>
  </si>
  <si>
    <t>GLUCONIZED HEMOGLOBIN -- 辨识糖尿病风险，摄入过多糖分。</t>
  </si>
  <si>
    <t>HAIR SPRAY -- 喷发剂, 敏感或毒性暴露。</t>
  </si>
  <si>
    <t>DEODERANT -- 除臭剂, 敏感或毒性暴露。</t>
  </si>
  <si>
    <t>PERFUME -- 香水, 敏感或毒性暴露。</t>
  </si>
  <si>
    <t>PYRIDOSTIGMINE BROMIDE -- 溴化吡啶斯的明[骨骼肌兴奋药], 药品制造中的合成化学药品，敏感或毒性。</t>
  </si>
  <si>
    <t>CAT HAIR -- 动物唾液，引发主要的毛发过敏，使不敏感</t>
  </si>
  <si>
    <t>DOG HAIR -- 动物唾液，引发主要的毛发过敏，使不敏感</t>
  </si>
  <si>
    <t>ANIMAL DANDER -- 动物毛发皮屑，引发主要的毛发过敏，使不敏感</t>
  </si>
  <si>
    <t>SCABIES -- 皮肤螨虫，会过量或对螨虫排泄物过敏。 * ]</t>
  </si>
  <si>
    <t>SKIN MITES -- 会对螨虫排泄物或叮咬过敏。 *</t>
  </si>
  <si>
    <t>BALSAM -- 许多洗发水中的化合物，会引起过敏症。</t>
  </si>
  <si>
    <t>CAMPHOR -- 樟脑, 用于呼吸（肺）障碍，有助于重新安排药物问题（reset remedy problems）. ]</t>
  </si>
  <si>
    <t>T-CELL FACTOR -- T-细胞因子, 激素，刺激T细胞。</t>
  </si>
  <si>
    <t>PROGESTEX -- 黄体酮，用于无月经（没有月经），经前综合征（PMS）。 ]</t>
  </si>
  <si>
    <t>PYROGENIUM FOOD POISONING -- 食物中毒的后效应，可能终身持续直至清除。 @ ]</t>
  </si>
  <si>
    <t>ODOR SENSITIVITY -- 用于对香水、汽油和所有味道的敏感。 ]</t>
  </si>
  <si>
    <t>CHYROSPLENIUM -- 治疗白血病的配方。</t>
  </si>
  <si>
    <t>ATP FORMULA -- 腺苷三磷酸，辨识能量问题。</t>
  </si>
  <si>
    <t>CHOLESTERINUM FORMULA -- 辨识高胆固醇。</t>
  </si>
  <si>
    <t>ALLERGY DETOX -- 用于为从过敏性反应中积聚的组胺解毒，建议按摩。</t>
  </si>
  <si>
    <t>CORPUS LUTEUM -- 每月产生的女性腺，释放黄体酮，辨识经前综合征。</t>
  </si>
  <si>
    <t>SALIVA GLANDS -- 毒性反应，会造成功能障碍，口干，必须纠正。</t>
  </si>
  <si>
    <t>AGRIMONY 龙芽草 -- 对象是那些不欲与他人分担自己烦恼的人，同时把自己的痛楚埋藏在愉快的表面，对人欢笑，背地忧愁，对于忧伤或吵架深感痛苦，往往会从药物或酒精寻求解脱。</t>
  </si>
  <si>
    <t>ASPEN 白杨 -- 针对那些经历过无名恐惧及焦虑的人，他们大都杞人忧天，而常有不安的预感。</t>
  </si>
  <si>
    <t>BEECH 山毛榉 -- 针对那些追求尽善尽美但对人、对事、极为挑剔的人，喜欢批评，对他人小小的骚扰或怪癖性格不能容忍，及反应过度。</t>
  </si>
  <si>
    <t>CENTAURY 矢车菊 -- 针对那些过分刻意取悦他人的人，他们通常意志力薄弱极容易被人支配，因此他们可能忽视了自己的利益。</t>
  </si>
  <si>
    <t>CERATO 水蕨 --针对那些对自己的判断没有信心的人，他们经常向人问意见，因此常被误导。</t>
  </si>
  <si>
    <t>CHERRY PLUM 樱桃李 -- 针对害怕自己在精神上或肉体上失去控制的人，或在危急中犯错，或可能因行动而做出一些明知不可为之事。</t>
  </si>
  <si>
    <t>CHESTNUT BUD 栗苞 -- 针对那些不能在经验中记取教训的人，他们经常重复同一方式或错误。</t>
  </si>
  <si>
    <t>CHICORY 菊苣 --针对那些过于关心他人的人，他们认为急需要去指导及控制那些亲近他们的人，他们一般都很具占有欲，时常去寻找一些事物去修改或纠正他人。</t>
  </si>
  <si>
    <t>CLEMATIS 铁线莲 -- 针对那些意图生活在梦里的人，他们不能集中精神，经常发白日梦，昏迷或神游，对于现状漫不经意。</t>
  </si>
  <si>
    <t>CRAB APPLE 海棠 --针对那些自己以为不够清洁或者有恐惧自己被污染的人，亦针对那些对自己感到羞耻或易因某些原因以为自己不够具有吸引力。</t>
  </si>
  <si>
    <t>ELM 榆树 -- 针对那些因责任过重而常感到力不从心的人。</t>
  </si>
  <si>
    <t>GENTIAN 龙胆 -- 针对那些很容易因小小挫折、障碍、拖延而泄气，可能因此怀疑自己能力的人。</t>
  </si>
  <si>
    <t>GORSE 荆豆 -- 针对那些感到绝望及无奈，面对绝小康复机会的人。</t>
  </si>
  <si>
    <t>HEATHER 石楠 -- 针对那些极需要他人陪伴或倾听他们烦恼的人，他们本身既不是好的聆听者，同时也不能孤单的自处。</t>
  </si>
  <si>
    <t>HOLLY 冬青 -- 针对那些被消极情绪困扰的人，例如妒忌、憎恨、报复使心中充满痛苦，这些人需要更多的爱。</t>
  </si>
  <si>
    <t>HONEYSUCKLE 忍冬 -- 针对那些活在过去、恋旧的人，他们时常提起以往的时光，觉得以往的一切都比现在的好。</t>
  </si>
  <si>
    <t>HORNBEAM 鹅耳枥 -- 给予那些在周末假期之后难以面对星期一的人，亦针对那些感到身心某部分需要增强的人，经常疲倦、困倦的人。</t>
  </si>
  <si>
    <t>IMPATIENS 凤仙花 -- 针对那些思想及行动敏捷的人，他们要求所有事物及解决不得拖延，他们对慢动作的人感到不耐烦，而且时常宁可单独工作。</t>
  </si>
  <si>
    <t>LARCH 落叶松 -- 针对那些虽然有才能，但缺乏自信而感到自卑的人，由于经常预测会遭到失败，所以经常拒绝全力以赴，并不为追求成功而努力。</t>
  </si>
  <si>
    <t>MIMULUS 沟酸浆 -- 针对一些已知的事物如：高处、水、黑暗、孤独等感到可怕的人，他们通常亦 会感到害羞及胆小。</t>
  </si>
  <si>
    <t>MUSTARD 芥末 -- 针对没有理由的深沉忧郁，突入而来的忧郁，或严重的忧伤，这些感受可以突然消失。</t>
  </si>
  <si>
    <t>OAK 橡树 -- 针对那些遭受逆境而仍努力不懈的人，就算患病或过劳他们也不会放弃。</t>
  </si>
  <si>
    <t>OLIVE 橄榄 --针对身心力竭，感觉精力耗尽的人，这可能是大病一场或经历一次惨痛经验后的情况。</t>
  </si>
  <si>
    <t>PINE 松树 -- 针对那些感觉到自己可以做的很好，或应该做的更好的人，他们容易自我谴责或因他人的错误责怪自己，勤奋工作，对自己极苛求而感到痛苦，他们对自己的成就感到不满足。</t>
  </si>
  <si>
    <t>RED CHESTNUT 红栗 -- 针对那些过度关怀别人或感到焦虑的人，且常常觉得他们关怀的人，会有不好的遭遇。</t>
  </si>
  <si>
    <t>ROCK ROSE 岩玫瑰 -- 针对那些经历恐慌、惊慌、歇斯底里的人，受恶梦困扰的人。</t>
  </si>
  <si>
    <t>ROCK WATER 岩水 -- 针对那些对自己纪律甚严的人，这些人往往墨守陈规，生活规律而不易改变。</t>
  </si>
  <si>
    <t>SCLERANTHUS 线球草 -- 针对那些在两种选择中作出取舍的人，一时感觉好像某个选择较好，但又不能决定，而导致精神恍惚而情绪变化极大。</t>
  </si>
  <si>
    <t>STAR OF BETHLEHEM 圣心百合 -- 针对忧愁、创伤、损失、尤以在经历创伤时或之后在精神及情绪所产生的后遗症。</t>
  </si>
  <si>
    <t>SWEET CHESTNUT 甜栗 -- 针对那些感到已到了不能再容忍的地步，在绝望的时刻，痛苦到无可忍受的地步。</t>
  </si>
  <si>
    <t>VERVAIN 马鞭草 -- 针对那些过分热心、强硬喜欢使用压力，而态度强横，霸道的人。</t>
  </si>
  <si>
    <t>VINE 葡萄 -- 针对那些意志坚强，已具有权威的人，他们的领导地位无可置疑，然而这种人的压力下降，很可能有独裁的倾向。</t>
  </si>
  <si>
    <t>WALNUT 胡桃 -- 有助于处理如青春期、更年期等过度时期的情绪问题。亦能助人破除以往的牵连而适应新的开始。例如结束一段关系、搬迁或开始一份新的工作。</t>
  </si>
  <si>
    <t>WATER VIOLET 水堇 -- 适用于温和、独立、超然脱俗及自力更生的人，他们不会干扰他人的私事，同时当生病或有麻烦时，他们宁可自己解决。</t>
  </si>
  <si>
    <t>WHITE CHESTNUT 白栗 -- 针对经常受到不悦思绪的困扰，例如精神上的争执、忧虑或被重复的思绪妨碍宁静的心境，降低集中力</t>
  </si>
  <si>
    <t>WILD OAT 野燕麦 -- 针对因未能完成自己事业目标或人生目标而感到失望的人，当自己愿望未能达成，事业前景不明朗，或对自己目前所处环境感到厌倦。</t>
  </si>
  <si>
    <t>WILD ROSE 野蔷薇 -- 针对无缘无故对事物采取放弃态度，对事物漠不关心，无意改变现状或寻找快乐的人。</t>
  </si>
  <si>
    <t>WILLOW 杨柳 -- 针对一些因经历不幸遭遇而感到愤愤不平的人，随后他们愤世嫉俗，怨恨那些他们认为犯错的人。</t>
  </si>
  <si>
    <t>RESCUE REMEDY -- 急救：结合了樱桃李、铁线莲、凤仙花、圣星百合、岩玫瑰而成，是一种用途广泛的花药。主要针对情绪低落、怯场、考试、害怕就医等情况，并可对外敷对付烧伤、虫咬、扭伤、头晕等。</t>
  </si>
  <si>
    <t>URACIL --  核糖核酸构造和利用中的主要氨基酸。</t>
  </si>
  <si>
    <t>MITOCHRONDRIA -- 细胞的能量生产因子。</t>
  </si>
  <si>
    <t>MESENGER RNA -- 负责蛋白质激素和酶功能和制造。</t>
  </si>
  <si>
    <t>RNA TRANSCRIPT -- 核糖核酸合成激素，酶，蛋白质，等等的程序，辨识功能失常。</t>
  </si>
  <si>
    <t>RNA REVERSE TRANSCRIPT -- 核糖核酸制造激素，酶，蛋白质，等等的程序，辨识功能失常。</t>
  </si>
  <si>
    <t>RNA -- 辨识酶，蛋白质，或激素失调。</t>
  </si>
  <si>
    <t>Periodontal Fibrom -- 位于牙齿下的牙囊中形成的纤维组织，损伤，病灶，感染。 D Nosode</t>
  </si>
  <si>
    <t>Periodontal Pocket -- 位于牙齿下的牙囊里形成的纤维组织，损伤，病灶，感染。 D Nosode</t>
  </si>
  <si>
    <t>PERIODONTITIS -- 牙龈感染或发炎，初期或晚期，可能是无症状的。 D Nosode</t>
  </si>
  <si>
    <t>PULPAL STONE -- 牙齿齿端的pupal纤维组织硬化。D Nosode</t>
  </si>
  <si>
    <t>RADICULAR CYST -- 在牙齿或骨骼根端形成的包囊。 D Nosode</t>
  </si>
  <si>
    <t>ROOT GRANULOMA -- 受伤或感染之后在牙齿或是骨骼中形成的纤维组织。 D Nosode</t>
  </si>
  <si>
    <t>ROOT CANAL -- 齿根腐烂的中期或晚期，可能是无症状的。 D Nosode</t>
  </si>
  <si>
    <t>ULCERATIVE GINGIVITIS -- 牙龈感染或发炎，或对合成牙齿材料的或毒性反应。 D Nosode</t>
  </si>
  <si>
    <t>GRANULOMA PURULENT -- 牙齿或骨骼的纤维组织受感染或是受损。 D Nosode</t>
  </si>
  <si>
    <t>JAW OSTITIS --  因感染，损伤，对合成牙齿材料产生毒性反应导致的颚发炎。 D Nosode</t>
  </si>
  <si>
    <t>NECROTIC GINGIVITIS -- 牙龈发炎或是感染，带有一些坏死或是衰退的组织。 D Nosode</t>
  </si>
  <si>
    <t>OSTEOSCLEROSIS OF THE JAW -- 颚骨或头盖骨中钙积聚或纤维腐烂，治疗病灶。 D Nosode</t>
  </si>
  <si>
    <t>PERIODENTAL DISEASE -- 牙齿周围的组织问题，感染，损伤，或是有毒的合成牙齿材料。 D Nosode</t>
  </si>
  <si>
    <t>PAROTIS DENTAL CALCULI -- 牙齿周围组织钙化。 D Nosode</t>
  </si>
  <si>
    <t>PARULIS - STAPH. AUX. -- 牙齿周围组织的感染。 @ D Nosode</t>
  </si>
  <si>
    <t>PARULIS - STREPTOC. MUC. -- 牙齿周围组织的感染。 @ D Nosode</t>
  </si>
  <si>
    <t>PARODONTOSE -- 牙龈的感染，毒性反应或是发炎，初期或是晚期，可能是无症状的。 @ D Nosode</t>
  </si>
  <si>
    <t>CANPROST -- 前列腺生长，利尿剂，有助于排尿，防止前列腺癌。NUTRI=ARLI，瓜达拉哈拉－墨西哥</t>
  </si>
  <si>
    <t>ADEL -- 有助于减轻体重。NUTRI=ARLI，瓜达拉哈拉－墨西哥</t>
  </si>
  <si>
    <t>ANAMU ROOT -- 天然抗生素，抵抗各器官中的各种感染程序。瓜达拉哈拉－墨西哥</t>
  </si>
  <si>
    <t>EXUDATIVE OSTITIS -- 牙齿或是颚周围骨组织的分泌感染或毒性反应。 D Nosode</t>
  </si>
  <si>
    <t>FATTY OSTITIS OF THE JAW -- 颚，牙齿或头颅组织的脂肪变性。 D Nosode</t>
  </si>
  <si>
    <t>FISTULA DENTALIS -- 牙齿部位的血流绕行，导致机能不良。 D Nosode</t>
  </si>
  <si>
    <t>FOLLICULARE CYST -- 可能是牙齿颌，或是背部肌肉。 D Nosode</t>
  </si>
  <si>
    <t>ABSCESS -- 感染性的细菌引起的脓袋和内毒素袋，可能位于牙齿，骨骼，肌肉，intersita. @ D Nosode</t>
  </si>
  <si>
    <t>GANGRANOSE PULPA -- 牙龈发炎，毒性反应，或是感染，带有一些坏死或衰退组织，有毒的。 D Nosode</t>
  </si>
  <si>
    <t>GINGIVITIS -- 牙齿或牙龈周围组织的感染，毒性反应或是发炎。 @ D Nosode</t>
  </si>
  <si>
    <t>DENTAL SACK -- 齿槽疾病，可能是无症状的。 D Nosode</t>
  </si>
  <si>
    <t>EAR SCLEROSIS -- 耳朵或耳朵周围或头颅中的组织钙化，中毒。 D Nosode</t>
  </si>
  <si>
    <t>EPULIS -- 颚骨膜中的纤维性肉瘤。 D Nosode</t>
  </si>
  <si>
    <t>GRANULOMA PURULENT -- 淋巴类上皮细胞生长，来自细菌或是损伤。 @ D Nosode ]</t>
  </si>
  <si>
    <t>JAW OSTITIS -- 颚或是与颚相连的牙齿感染，可能是初期或是晚期。 @ D Nosode</t>
  </si>
  <si>
    <t>NECROTIC GINGIVITIS -- 牙齿周围的组织钙化，带有坏死或衰退的组织。 D Nosode</t>
  </si>
  <si>
    <t>OSTEOSCLEROSIS OF THE JAW -- 颚周围的组织钙化或变性。 D Nosode</t>
  </si>
  <si>
    <t>ACUTE PULPITIS -- 由于蛀牙或是损伤导致的牙齿感染，不要咀嚼冰冻食物。 @ D Nosode</t>
  </si>
  <si>
    <t>APICAL GRANULOMA -- 牙根尖端的淋巴类上皮细胞生长。 D Nosode</t>
  </si>
  <si>
    <t>C. HAMAMELIZ -- 稳定血压并刺激循环，脚肿胀，静脉曲张，血栓。NUTRI=ARLI，瓜达拉哈拉－墨西哥</t>
  </si>
  <si>
    <t>CHRONIC BACTERIA - OSTITIS OF THE JAW --  颚周围的组织感染。 @ D Nosode ]</t>
  </si>
  <si>
    <t>CHRONIC PULPITIS -- 牙齿周围的组织感染或发炎或毒性反应。D Nosode</t>
  </si>
  <si>
    <t>CORYNEBACTERIUM -- 眼角膜上的细菌或立克次氏体，辨识初期或晚期的疾病。 D Nosode Eye disorders ]</t>
  </si>
  <si>
    <t>ANAEROB 7 -- 七种好氧牙齿细菌所带来的牙齿毒素。 D Nosode</t>
  </si>
  <si>
    <t>CYST EPITHELIAL -- 牙齿、头颅、或骨骼中的组织包囊，来自于金属、感染、或化学物的毒素。 D Nosode</t>
  </si>
  <si>
    <t>ACUTE BACTERIAL OSTITIS OF THE JAW -- 颚周围的组织感染。 @ D Nosode ]</t>
  </si>
  <si>
    <t>C.E.P.A. -- 卵巢，更年期，月经不调或疼痛，大量或不足，等。NUTRI=ARLI，瓜达拉哈拉－墨西哥</t>
  </si>
  <si>
    <t>APICAL GRANULOMA -- 位于牙齿病灶的淋巴类上皮细胞的初步生长。 D Nosode</t>
  </si>
  <si>
    <t>C.F. 13 U. --  胃溃疡，疤痕修复。NUTRI=ARLI，瓜达拉哈拉－墨西哥</t>
  </si>
  <si>
    <t>PECTIN -- 粘胶质,果胶过敏或敏感，可以辨识不耐受性。 D Nosode</t>
  </si>
  <si>
    <t>MUSCLE PAIN -- 起因不明的肌肉疼痛。 D Nosode</t>
  </si>
  <si>
    <t>OBESITY -- 肥胖症,多脂风险或敏感，过度瘦弱中可以辨识代谢疾病。</t>
  </si>
  <si>
    <t>CARTILAGE PAIN -- 起于软骨的疼痛, &gt; movement, &lt; sugar. D Nosode</t>
  </si>
  <si>
    <t>ONDINE'S CURSE -- 原发性肺泡换气不足，因对二氧化碳（肺）的反应减弱所致。 ]</t>
  </si>
  <si>
    <t>TAGAMET -- 合成药，阻碍胃酸形成，过度使用削弱营养。</t>
  </si>
  <si>
    <t>(EP) ACHOL -- 肝脏和胆囊支援，含有维生素A.</t>
  </si>
  <si>
    <t>(EP) ALKAPLEX G -- 碱性绿色蔬菜的提取物。</t>
  </si>
  <si>
    <t>(EP) ALKAZYME 1 -- 素食消化酶，含有碱性绿色蔬菜的提取物。</t>
  </si>
  <si>
    <t>(EP) ALKAZYME 2 -- 碱性绿色蔬菜的提取物，含有甜菜碱和胃蛋白酶。</t>
  </si>
  <si>
    <t>(EP) ALKAZYME 3 -- 碱性绿色蔬菜的提取物，含有消化酶。</t>
  </si>
  <si>
    <t>(EP) ALOE-DOPHILUS -- 乳酸菌，嗜酸菌和双叉乳杆菌，含有芦荟。</t>
  </si>
  <si>
    <t>(EP) BETAGEN -- 一种胆碱和肌醇补充，含有甜菜碱。</t>
  </si>
  <si>
    <t>(EP) CERAPHADE LIPO CHELATE -- 磷酸，含有乳酸钙，胆碱和肌醇。</t>
  </si>
  <si>
    <t>(EP) CHLOROPHYLL -- 叶绿素化合物。</t>
  </si>
  <si>
    <t>(EP) COLO CLEN -- 肠内清洁剂，含有膨润土，洋车前子，药草和维生素。</t>
  </si>
  <si>
    <t>(EP) COLO NORM G -- 肠内清洁剂，含有膨润土，洋车前子，药草和维生素。</t>
  </si>
  <si>
    <t>(EP) DIGESZYME V -- 素食消化酶。</t>
  </si>
  <si>
    <t>(EP) ENZY-LAX -- 植物性轻舄剂。</t>
  </si>
  <si>
    <t>(EP) ENZADOPHILUS -- 乳酸菌，嗜酸菌和双叉乳杆菌加维生素C和E。</t>
  </si>
  <si>
    <t>(EP) PANCREAS 523 -- 消化酶，含有胰液素。</t>
  </si>
  <si>
    <t>(EP) SAUREX -- 胃蛋白酶，含有甜菜碱。</t>
  </si>
  <si>
    <t>(EP) ALKAMIN -- 碱性矿物质。</t>
  </si>
  <si>
    <t>(EP) QSB BIOTIN -- 生物素和氨基酸。</t>
  </si>
  <si>
    <t>(EP) BNM -- 三价铬和维生素B。</t>
  </si>
  <si>
    <t>(EP) BONE-C-DENT -- 复合维生素和矿物质补充，含有有机钙。</t>
  </si>
  <si>
    <t>(EP) B-PLUS 复合维生素B。</t>
  </si>
  <si>
    <t>(EP) B12 + LIVER 维生素B12和肝脏浓缩物。</t>
  </si>
  <si>
    <t>(EP) CALCIUM COMPLEX -- 复合螯合钙，含有精选的维生素和矿物质。</t>
  </si>
  <si>
    <t>(EP) CALCIUM LACTATE -- 钙和镁，甜菜碱。</t>
  </si>
  <si>
    <t>(EP) CHROMIUM PICOLINATE -- 补充铬。</t>
  </si>
  <si>
    <t>(EP) EFA 521 -- 冻干的红花油。去除瘀血，疼痛，女性，闭经，dysmenorreal，腹部肿块，受伤，疼痛瓦特/肿胀</t>
  </si>
  <si>
    <t>(EP) HI G -- 烟酸，含有复合维生素B。</t>
  </si>
  <si>
    <t>(EP) LIVEC -- 复合维生素和矿物质补充。</t>
  </si>
  <si>
    <t>(EP) ORTHADREN C -- 缓冲型式维生素C。</t>
  </si>
  <si>
    <t>(EP) ORTHOFLAVIN -- 生物类黄酮。</t>
  </si>
  <si>
    <t>(EP) WHEAT GERM OIL -- 冷加工的小麦胚芽油。</t>
  </si>
  <si>
    <t>(EP) ADRENUCLEO -- 肾上腺的支援，含有A维生素C和泛酸。</t>
  </si>
  <si>
    <t>(EP) CARDI-AMINO -- 用于心脏的氨基酸复合物。</t>
  </si>
  <si>
    <t>(EP) COLLADREN -- 结缔组织支持，含有维生素C和泛酸。</t>
  </si>
  <si>
    <t>(EP) ENZIMMUNE -- 用于免疫系统的维生素，矿物质和药草。</t>
  </si>
  <si>
    <t>(EP) MNX E -- 垂体前叶，含有维生素E。</t>
  </si>
  <si>
    <t>(EP) OVAPLEX --  锌和维生素E，有牛卵巢。</t>
  </si>
  <si>
    <t>(EP) PITUAPLEX -- 垂体支援，含有维生素E，钙和镁。</t>
  </si>
  <si>
    <t>(EP) PNEUMOPLUS -- 肺部支援，含有维生素A，C，E和药草。 @ ^ ]</t>
  </si>
  <si>
    <t>(EP) PRO-T-COMPLEX -- 甲状腺支持，含碘，其它矿物质和腺提取物。</t>
  </si>
  <si>
    <t>(EP) SPLEEN E -- 维生素E和脾提取物。</t>
  </si>
  <si>
    <t>(EP) THYMYDREN -- 胸腺支援，含复合维生素，铬和腺体。</t>
  </si>
  <si>
    <t>(EP) YAKROPLEX -- 特别的肝提取物，维生素B12，铁和铬。</t>
  </si>
  <si>
    <t>(EP) ANAPLEX --  抗分解代谢的配方。</t>
  </si>
  <si>
    <t>(EP) ANTIOXZYME -- 含有抗氧化剂成分的超氧化物歧化酶。</t>
  </si>
  <si>
    <t>(EP) ENZASTATIN -- 抗真菌，含有辛酸，山梨酸钾，维生素和矿物质。 ^ ]</t>
  </si>
  <si>
    <t>(EP) MIKOPLEX -- 草本的抗真菌合成物。 ^ ]</t>
  </si>
  <si>
    <t>(EP) VASOPLEX II -- 用于心脏和循环的银杏和大蒜。</t>
  </si>
  <si>
    <t>(EP) FORMULA ABP III -- 肝和胆囊支援，含维生素A。 ]</t>
  </si>
  <si>
    <t>(EP) FORMULA ADX 133 -- 有助于治疗过敏，肝提取物，维生素A和精选的维生素B。</t>
  </si>
  <si>
    <t>(EP) FORMULA CNG 133 -- 抗充血配方，含有维生素A，泛酸（维生素B5）和矿物质。 ]</t>
  </si>
  <si>
    <t>(EP) FORMULA CPL 144 -- 循环系统支援，含有，复合B和甜菜碱。</t>
  </si>
  <si>
    <t>(EP) FORMULA DPL 155 -- 支持血糖控制机制，含有B化合物，维生素C和铬。 ]</t>
  </si>
  <si>
    <t>IMMUNOGLOBIN D -- 免疫球蛋白 D, 血清中含有少量，用作演化调节器。</t>
  </si>
  <si>
    <t>IMMUNOGLOBULIN E -- 免疫球蛋白E, 存在于呼吸器官（肺）和肠道衬里，辨识过敏反应。 ]</t>
  </si>
  <si>
    <t>IMMUNOGLOBULIN M -- 免疫球蛋白M, 在各种免疫反应的早期阶段形成，辨识对新近项目的反应。</t>
  </si>
  <si>
    <t>CORAL TREE -- 珊瑚, 含有刺激胸腺T细胞生产的外源凝集素。 ]</t>
  </si>
  <si>
    <t>JACK BEAN -- 刀豆, 含有刺激胸腺T细胞生产的外源凝集素，优质食物。 ]</t>
  </si>
  <si>
    <t>CONAPHALIUM -- 含有刺激胸腺T细胞生产的外源凝集素。 ]</t>
  </si>
  <si>
    <t>DIOSCOREA -- 野山药，通过神经系统作用于脐部，说错事物名称（言语障碍）。 ]</t>
  </si>
  <si>
    <t>VOLTAREN -- 扶他林片(含diclofenac sodium)&lt;消炎镇痛药&gt;, 治疗心脏问题的药物。</t>
  </si>
  <si>
    <t>RUMEX -- 酸模，治疗淋巴发炎，黏膜发炎，皮肤发炎，咽喉发炎，气管炎，头重，打喷嚏。</t>
  </si>
  <si>
    <t>RUBBER -- 橡胶, 敏感或毒性暴露，治疗假灵活的情绪药物。</t>
  </si>
  <si>
    <t>MICONAZOLE NITRATE -- 咪康唑硝酸盐,硝酸双氯苯咪唑(抗真菌药), 合成药物，用于杀死真菌，在足粉中。 ^ ]</t>
  </si>
  <si>
    <t>GINKGO BILOBA -- 银杏, 用于增强记忆力，治疗神经，综合补品。 ]</t>
  </si>
  <si>
    <t>PICRIC ACID -- 苦味酸,2,4,6-三硝基苯酚, 用于精神治疗和治疗大脑疲乏。苯酚</t>
  </si>
  <si>
    <t>GAMMA GLOBULIN -- γ-球蛋白,丙种球蛋白, 用于增强免疫系统。</t>
  </si>
  <si>
    <t>SUBSPACE INTERFERENCE PATTERN -- 可以辨识计算机－患者间的连结问题，再次校准。</t>
  </si>
  <si>
    <t>DUMPING SYNDROME -- 倾倒综合征, 进食后，患者的胃囊迅速倒空，&lt; lying down.</t>
  </si>
  <si>
    <t>FROHLICH'S SYNDROME -- 垂体综合征,肥胖性生殖器退化综合征, 脂肪中增加，生殖器萎缩，女性化，垂体和下丘脑损伤。</t>
  </si>
  <si>
    <t>CUSHING SYNDROME -- 皮质醇增多综合征,库欣综合征, 小孩肾上腺生殖器发育早，成年时候过于阳刚，过多的肾上腺皮质激素。</t>
  </si>
  <si>
    <t>KORSAKOFF'S SYNDROME -- 顺性与逆性遗忘及虚谈症, 酒精中毒导致精神错乱，辨识风险或目前的问题。</t>
  </si>
  <si>
    <t>TOXIC SHOCK SYNDROME -- 月经棉栓、宫内避孕器、或其它外界身体毒素所致的阴道问题。</t>
  </si>
  <si>
    <t>XANTAX -- 心情改变药物，用于治疗忧虑或沮丧。</t>
  </si>
  <si>
    <t>NELSON IMMUNE STIM REMEDY -- 用于代谢障碍。阿育吠陀（Ayurvedic）</t>
  </si>
  <si>
    <t>BELLADONNA -- 颠茄, 治疗充血，肿胀，干燥，和疯狂。</t>
  </si>
  <si>
    <t>CALC CARB -- 用于居家人的体重减轻，骨骼修复，骨骼滋补。</t>
  </si>
  <si>
    <t>NAT MUR -- 贫血，白细胞增多，痛风，间歇热，特别衰弱，肾上腺皮质功能减退症（Addison’s Disease）。</t>
  </si>
  <si>
    <t>NAT SULPH -- 肝药，hydrogenoid constitution，脊膜炎，疣，慢性痛风。</t>
  </si>
  <si>
    <t>PHOSPHOROUS -- 易出血者，生龙活虎的人，无法抑制情绪。</t>
  </si>
  <si>
    <t>COPPER -- 用于活化维生素C。</t>
  </si>
  <si>
    <t>ZINC -- 用于治疗腿部痉挛，指甲下有白色斑点，嗅觉虚弱，性冷淡。</t>
  </si>
  <si>
    <t>NELSON ADRENAL REMEDY -- 阿育吠陀（Ayurvedic）</t>
  </si>
  <si>
    <t>NELSON FUNGUS REMEDY -- 阿育吠陀（Ayurvedic） ^ ]</t>
  </si>
  <si>
    <t>NELSON BACTERIAL REMEDY -- 阿育吠陀（Ayurvedic） @ ]</t>
  </si>
  <si>
    <t>NELSON VIRAL REMEDY -- 阿育吠陀（Ayurvedic） # ]</t>
  </si>
  <si>
    <t>NELSON PARASITE REMEDY -- 阿育吠陀（Ayurvedic） * ]</t>
  </si>
  <si>
    <t>NELSON DEPRESSION REMEDY -- 阿育吠陀（Ayurvedic）</t>
  </si>
  <si>
    <t>NELSON NERVAL REMEDY -- 阿育吠陀（Ayurvedic） N sarcode $</t>
  </si>
  <si>
    <t>NELSON DIGESTIVE REMEDY -- 阿育吠陀（Ayurvedic）</t>
  </si>
  <si>
    <t>NELSON ANTI AGING REMEDY -- 阿育吠陀（Ayurvedic）</t>
  </si>
  <si>
    <t>PROZAC -- 百忧解(含fluoxetine)&lt;抗抑郁药&gt;, 合成化学药物，控制情绪并压制情感，用于消除沮丧。</t>
  </si>
  <si>
    <t>ILEO-CECAL VALVE -- 回盲瓣, 辨识小肠与大肠、结肠联机中的阻塞或紊乱。 ]</t>
  </si>
  <si>
    <t>LIFE CRYSTALS -- 可注射的液体。</t>
  </si>
  <si>
    <t>LIFE CRYSTAL ELIXER -- 口服和注射。</t>
  </si>
  <si>
    <t>X-RAY RADIATION X射线辐射</t>
  </si>
  <si>
    <t>EELF -- 极度低频，低于1赫兹。</t>
  </si>
  <si>
    <t>ELF -- 极度低频，低于10赫兹。</t>
  </si>
  <si>
    <t>GLUCOSE 葡萄糖,右旋糖</t>
  </si>
  <si>
    <t>SUCROSE 蔗糖,白糖,</t>
  </si>
  <si>
    <t>MALTOSE -- 麦芽糖，可以辨识敏感或酶不耐受性。</t>
  </si>
  <si>
    <t>PENTOSE 戊糖(类),五碳糖(类)</t>
  </si>
  <si>
    <t>GALACTOSE -- 半乳糖, 像维生素C，可以辨识肾功能障碍或维生素C调节障碍。</t>
  </si>
  <si>
    <t>LACTOSE -- 乳糖，可以指示敏感或酶不耐受性。</t>
  </si>
  <si>
    <t>FRUCTOSE - LEVULOSE -- 果糖，向相反方向循环，所以它优越于其它糖类，优质食物。</t>
  </si>
  <si>
    <t>ACID NITRICUM -- 刺激的, 刺痛，疼痛期短，易怒，刺激的。</t>
  </si>
  <si>
    <t>ACID PHOSPHORICUM --  衰弱，胃灼热，肠胃气胀，腹舄，糖尿病，佝偻病和骨膜炎症。</t>
  </si>
  <si>
    <t>ACID SORBICUM -- 维生素C。</t>
  </si>
  <si>
    <t>ADNEXITIS -- 用于女性感染，或任何酵母疾病。</t>
  </si>
  <si>
    <t>ANGINA -- 胸痛</t>
  </si>
  <si>
    <t>APPENDICITIS -- 阑尾炎, 清洁并恢复。</t>
  </si>
  <si>
    <t>ARSEN ALBUM -- 用于疲惫，恶心，过度重视细节。</t>
  </si>
  <si>
    <t>BILIRUBIN -- 胆红素, 清洁并修复肝脏。</t>
  </si>
  <si>
    <t>CADMIUM -- 呕吐，霍乱，黄热病，寒冷，胃癌，呕吐不止。</t>
  </si>
  <si>
    <t>CHLOROMYCETIN -- 反抗生素作用。</t>
  </si>
  <si>
    <t>CHOLESTERIN -- 用于胆固醇过多，或血液稳定性。</t>
  </si>
  <si>
    <t>DIAZEPAM -- 地西泮,地西潘,反对抗疗法配方。</t>
  </si>
  <si>
    <t>GLIOM -- 用于胸腔疼痛，血液缺陷，心脏虚弱，疲惫不堪，极度易怒，剧烈抽搐，循环不良，坐骨神经痛，博动痛。</t>
  </si>
  <si>
    <t>GRIPPE -- 抗流感，过去或现在。</t>
  </si>
  <si>
    <t>LYMPHANGITIS -- 淋巴管炎, 淋巴感染。</t>
  </si>
  <si>
    <t>MEDORRHINUM -- 贪婪，熬夜至凌晨2－3点，ghonnorea的不良作用。</t>
  </si>
  <si>
    <t>MERC SOL COMPN -- 矿物质，汞合金中毒，脑雾，愤怒，心情差。</t>
  </si>
  <si>
    <t>METHANOL -- 甲醇, 用于毒性暴露或是敏感。</t>
  </si>
  <si>
    <t>MYOSITIS -- 用于肌肉不适。</t>
  </si>
  <si>
    <t>NEPHRITIS -- 用于肾部不适，发炎或是感染。</t>
  </si>
  <si>
    <t>NEURALGIE -- 神经疼痛。</t>
  </si>
  <si>
    <t>OSTITIS -- 骨骼不适。</t>
  </si>
  <si>
    <t>PLUM MET COMP -- 矿物质，用于重金属解毒，一般的硬化疾病，导致瘫痪，局部神经痛，红细胞少，多发性硬化，精神沮丧。</t>
  </si>
  <si>
    <t>PROSTATA -- 用于前列腺炎。</t>
  </si>
  <si>
    <t>PYELITIS -- 肾盂炎。引起胃部疼痛。</t>
  </si>
  <si>
    <t>SALMONELLA -- 辨识食物中毒。</t>
  </si>
  <si>
    <t>SINUSITIS -- 窦炎。</t>
  </si>
  <si>
    <t>PAS TOXA -- 解毒药物。</t>
  </si>
  <si>
    <t>VARIOLA -- 水痘，系统的，在小孩中或在近期非活性暴露下，它不会从系统传递。</t>
  </si>
  <si>
    <t>ZINCUM MET -- 矿物质，腿部痉挛，不安腿，指甲下有白斑，缺乏嗅觉，缺乏性欲。</t>
  </si>
  <si>
    <t>SEPIA -- 激素的，对爱人冷漠，哭泣。</t>
  </si>
  <si>
    <t>SEDA PASC -- 普通硬化疾病，导致瘫痪，局部化神经痛，红血球少，多发性硬化症，精神抑郁。</t>
  </si>
  <si>
    <t>SECALE -- 出血，衰弱，忧虑，憔悴。</t>
  </si>
  <si>
    <t>SCROPHULARIA -- 霍奇金病，皮肤药物，乳房肿瘤，湿疹，狼疮疹，痔疮，睪丸结核。</t>
  </si>
  <si>
    <t>SANGUINARIA -- 右侧，呼吸器官（肺）药物，灼烧感，流行性感冒咳嗽。 # ]</t>
  </si>
  <si>
    <t>RUTIN -- 维生素C成份。</t>
  </si>
  <si>
    <t>RHUS TOX -- 疼痛，&lt; 寒冷潮湿, 红色发痒的皮疹，灼热。</t>
  </si>
  <si>
    <t>RANUNCULUS -- 震颠性谵妄，胸膜积水，慢性坐骨神经痛，作用于胸壁组织和皮肤。</t>
  </si>
  <si>
    <t>QUASSIA -- 补胃药，眼睛－弱视，白内障，肝和脾剧痛，硬化。</t>
  </si>
  <si>
    <t>SILICEA -- 骨骼，裂片，同化作用不良和营养缺陷，骨病，骨疽，化脓程序，瘢痕瘤生长。.</t>
  </si>
  <si>
    <t>SOLIDAGO -- 肾，肺结核引起反复感冒，布赖特氏病，花粉热，虚弱，粘膜炎。</t>
  </si>
  <si>
    <t>SPARTIUM SCOPARIUM -- 降低心脏收缩和舒张的血压、利尿剂(肾、膀胱, 尿道) 、蛋白尿、肾炎, 陈史氏呼吸(肺、肾、心, 脑), 低血压。]</t>
  </si>
  <si>
    <t>SPIGELA -- 心包炎; 对眼睛，心脏，和神经系统具有亲和力；蠕虫，害怕锋利物体 * ]</t>
  </si>
  <si>
    <t>STROPHEUPAS FORTE -- 用于稳定免疫系统。</t>
  </si>
  <si>
    <t>PAS STRONGLIFE -- 系统刺激物。</t>
  </si>
  <si>
    <t>SUMBULUS -- 癔病，神经症状，心脏（心）疾病，麻痹，震颤性精神错乱（DT）导致失眠。 ]</t>
  </si>
  <si>
    <t>SYMPHYTUM -- Knitbone，胃和十二指肠溃疡 (肠道、结肠, 肠) 、损害肌肉、腱和骨膜, 腰肌脓疡。 ]</t>
  </si>
  <si>
    <t>TESTICULUS -- 用于稳定男性系统，在女性中它辨识男性激素过量。</t>
  </si>
  <si>
    <t>THUJA -- 病理性赘疣湿疣(尖锐湿疣) 、疣状赘生物、海绵肿, 痣(血管组成的肿瘤, 例如胎记)。 ]</t>
  </si>
  <si>
    <t>THYMUS -- 胸腺, 用于稳定免疫系统。</t>
  </si>
  <si>
    <t>THYREO PASC -- 甲状腺处方。</t>
  </si>
  <si>
    <t>TUSSIFLORIN -- 系统刺激物（肺）。 ]</t>
  </si>
  <si>
    <t>VALERIANA -- 歇斯特里症, 过度敏感、痉挛，易怒，歇斯底里的空虚 , 怯懦, 幻觉。</t>
  </si>
  <si>
    <t>VESPA -- 皮肤和女性症状, 冷酷, 昏厥, 麻痹, 失明, 寒冷, 抽筋, 腋窝腺肿。</t>
  </si>
  <si>
    <t>VIBURNUM -- 疝气痛（肠道，结肠，肠），骨盆器官痉挛，防止流产。 ]</t>
  </si>
  <si>
    <t>PAS VICORDIN ELIX -- 系统刺激物。</t>
  </si>
  <si>
    <t>VIOLA TRIC -- 儿童湿疹(皮肤)，做生动的梦引起梦遗。 ]</t>
  </si>
  <si>
    <t>YERBA SANTA -- 哮喘和支气管疾病,患流行性感冒后咳嗽, 百日咳 (肺)。]</t>
  </si>
  <si>
    <t>ZINCOM -- 大脑虚弱，大脑疲乏，脑瘫，脊椎疾病，舞蹈病，欠缺活力。</t>
  </si>
  <si>
    <t>ANISAN -- 清除系统寄生虫。 * ]</t>
  </si>
  <si>
    <t>HOCURA SPONDYLOSA -- 背部病症，骨病，极度易怒，女性的天然维生素，女性病症的药物。</t>
  </si>
  <si>
    <t>LYMPHDIARAL -- 淋巴处方</t>
  </si>
  <si>
    <t>PALATOL -- 用于稳定免疫系统。</t>
  </si>
  <si>
    <t>HAMAMELIS VIRGINIANA -- 金缕梅，用于清洁皮肤，收缩。 ]</t>
  </si>
  <si>
    <t>PAS ERIGERON -- 用于稳定免疫系统。 ]</t>
  </si>
  <si>
    <t>EUCALYPTUS -- 清洁肺并起作用以重设系统。</t>
  </si>
  <si>
    <t>EUPHATORIUM ALBUMINARIA -- 糖尿病，膀胱过敏，前列腺疾病，肾脏浮肿（水肿），阳萎。 ]</t>
  </si>
  <si>
    <t>FUCUS -- 体重减轻，刺激新陈代谢。</t>
  </si>
  <si>
    <t>GALOPAS -- 利尿剂，作用于膀胱，肾，用于消除泌尿系统结石。 ]</t>
  </si>
  <si>
    <t>GELSMIUM -- 迟钝，昏昏欲睡，眩晕，发抖，瘫痪，肌肉虚弱，流行性感冒，麻疹，糙皮病，呆滞，怯场。 # ]</t>
  </si>
  <si>
    <t>GLONOIN -- 疲惫不堪，极度易怒，剧烈抽搐，循环不良，坐骨神经痛，博动痛。</t>
  </si>
  <si>
    <t>PAS HEPAR PASC -- 用于刺激肝脏。</t>
  </si>
  <si>
    <t>PAS HEPAR PASC N -- 用于刺激肝脏</t>
  </si>
  <si>
    <t>HEPAR SULPH -- 倾向于化脓，寒冷，渴望吃酸味食物，极度神经过敏，苦恼，悲伤，自杀念头。</t>
  </si>
  <si>
    <t>HEPATICUM -- 用于刺激肝脏</t>
  </si>
  <si>
    <t>HOCURA FEM -- 极度易怒，女性的天然复合维生素，女性疾病的药物。</t>
  </si>
  <si>
    <t>HYOSCAMUS -- 混乱，精神错乱，性欲过强，争吵，伤寒症，还有昏迷，中毒性胃炎。</t>
  </si>
  <si>
    <t>HYLAK -- 用于肠炎，细胞增殖，有助于解毒，肿胀。</t>
  </si>
  <si>
    <t>IRIS -- 影响甲状腺，胰腺，唾液，肠腺和胃肠黏膜。</t>
  </si>
  <si>
    <t>JABORANDI -- 发汗剂。流涎症，缩瞳症。异常排汗。突眼性甲状腺肿。战栗。腮腺炎。</t>
  </si>
  <si>
    <t>JUNIPERUS -- 肾脏卡他性炎症，水肿（浮肿）。 ]</t>
  </si>
  <si>
    <t>KAL CHLOR -- 矿物质，肾－格鲁布性肾炎，血红蛋白尿，滤泡和溃疡性口炎。</t>
  </si>
  <si>
    <t>PAS KALMIA -- 镇静剂，稳定神经疾病，矿物质平衡。</t>
  </si>
  <si>
    <t>KREOSOTUM -- 所有伤口都大量出血，坏疽，神经疼痛，婴儿出牙。</t>
  </si>
  <si>
    <t>LEDUM -- 矿物质，风湿素质，生命所需热量缺乏，有肌肉颤搐症状的破伤风。</t>
  </si>
  <si>
    <t>PAS LEPTANDRA -- 促使体重减轻，植物/自主/副交感神经系统，Nerve Cranial 10 Vagus Pneumogastric Pneumatic。 ]</t>
  </si>
  <si>
    <t>LOBELIA -- 抗烟草（尼古丁吸食）能量 哮喘 化痰剂 肺 心灵 睡眠，瘾发，偏头痛，晕眩，植物/自主神经系统，Nerve Cranial 10 Vagus \ ]</t>
  </si>
  <si>
    <t>LYCOPODIUM -- 肝药，消化，泌尿疾病，营养失调， &gt; Right</t>
  </si>
  <si>
    <t>PAS LYMPHDIARA -- 淋巴清洁。</t>
  </si>
  <si>
    <t>MAG PHOS -- 矿物质，止痉挛的药，放射性疼痛，甲状腺肿，无法清晰思考。</t>
  </si>
  <si>
    <t>MERC CYANAT --  使细胞发炎，导致坏死，败血，导致贫血，淋巴系统受感染，和所有器官，膜，腺和骨。</t>
  </si>
  <si>
    <t>MERC SOL --  使细胞发炎，导致坏死，败血，导致贫血，淋巴系统受感染，和所有器官，膜，腺和骨。</t>
  </si>
  <si>
    <t>MILLIFOLIUM -- 出鲜红血，嵌顿性疝气，天花，咳血，流鼻血。</t>
  </si>
  <si>
    <t>MYRRHA -- 所有疾病的康复药，但对皮肤疾病疗效最佳。</t>
  </si>
  <si>
    <t>MYRTILLUS -- 防腐剂，胸腔疼痛，神经镇静剂，黏膜刺激物，作用于肝脏，黄疸，悲观。</t>
  </si>
  <si>
    <t>PAS MULTIVITS -- 复合维生素。</t>
  </si>
  <si>
    <t>PAS NEUROPAS -- 神经药物。</t>
  </si>
  <si>
    <t>NUX VOMICA -- 用于生活无节制，毒性，坏脾气，A型人格。</t>
  </si>
  <si>
    <t>PETROSELINIUM -- 痔疮痕痒，灼热，尿道发痒，突然尿频尿急，淋病。</t>
  </si>
  <si>
    <t>PHASEOLUS -- 刺激肝脏，胆囊，促进排毒，全部营养的刺激物，有助于营养吸收和刺激，有助于组织再生。</t>
  </si>
  <si>
    <t>PHOSPHORUS -- 脂肪变性，骨疾，畏惧心力衰竭，腹舄，胸口沉重。矿物质 ]</t>
  </si>
  <si>
    <t>PLATINUM -- 用于中毒反应，头顶疼痛，神经障碍，对疼痛的情绪恐惧，害怕成功，害怕失去爱情或尊重。矿物质</t>
  </si>
  <si>
    <t>POPULUS -- 乳香(Balm of Gilead)，用于感冒和喉炎，嘶哑咳嗽（肺），用于系统排毒，刺激自由基对抗。 ]</t>
  </si>
  <si>
    <t>PULSATILLA -- 易变的，矛盾的，黏膜感染，不渴，暴躁，冷漠，欲哭，宗教愁绪。</t>
  </si>
  <si>
    <t>ABROTANUM -- 用于刺激虚弱的系统，刺激思维。</t>
  </si>
  <si>
    <t>ACID OXALIC -- 用于肾结石，痛风，和蛋白质过多的疾病。</t>
  </si>
  <si>
    <t>ACONITUM -- 焦虑，好动，休克，急性的，症状严重，原因：干燥，寒冷的天气。</t>
  </si>
  <si>
    <t>AESCULUS HIPPO -- 七叶树，肠道（结肠，肠）和静脉问题，出血。 ]</t>
  </si>
  <si>
    <t>ALETRIS -- 利尿剂，辨识肾或膀胱问题，含有黄体酮，辨识经前综合征。</t>
  </si>
  <si>
    <t>AMARA TROP -- 用于失恋，或是新欢，稳定思维以处理恋爱或是失恋问题。</t>
  </si>
  <si>
    <t>AMBRA -- 神经过度敏感，用于年老，麻痹，癔病的有效药物。</t>
  </si>
  <si>
    <t>AMBRA TON -- 神经过度敏感，用于年老，麻痹，癔病的有效药物。</t>
  </si>
  <si>
    <t>ANGELICA -- 女性的天然复合维生素，治疗女性疾病的药物。</t>
  </si>
  <si>
    <t>APIS -- 红肿，似蜂蜇，灼热刺痛的疾病，囊肿，没有口渴症状的患者，四处奔忙（buzzing about）.</t>
  </si>
  <si>
    <t>ARGENTUM - SILVER -- 作用于软骨，泌尿生殖器，骨骼，韧带，欢快，多话，头晕，影响整个系统的营养，为毒性暴露重设时间。矿物质</t>
  </si>
  <si>
    <t>ARNICA -- 瘀伤，意外事故，扭伤，感情受伤，有助于预防中风。</t>
  </si>
  <si>
    <t>ARSENUM JODAT -- 衰弱，疲惫，好动，灼痛，易怒，退化性变化。</t>
  </si>
  <si>
    <t>EPILEPSY WITHOUT AURA -- 梦游病，在短时间内痉挛数次发作。</t>
  </si>
  <si>
    <t>ARUM -- 非常沮丧，自杀念头，动脉硬化，高度责任感，影响骨骼，腺。矿物质</t>
  </si>
  <si>
    <t>ASPERULA -- 支气管炎和胸膜炎（肺），用于胸肌。 ]</t>
  </si>
  <si>
    <t>AVENA SATIVA -- 神经颤动，舞蹈病，帕金森病，癫痫症，性欲衰弱，吗啡上瘾。</t>
  </si>
  <si>
    <t>BELLADONNA -- 用于发红，肿胀，干燥，和疯狂。</t>
  </si>
  <si>
    <t>BERBERIS -- 肝，肝的，风湿病，泌尿（膀胱，尿道），肾发炎并有血尿症。 ]</t>
  </si>
  <si>
    <t>PAS BERBERIS TONIC -- 肝，肝的，风湿病，泌尿（膀胱，尿道），肾发炎并有血尿症。 ]</t>
  </si>
  <si>
    <t>BRACHIAPAS -- 支气管炎和胸膜炎（肺），用于胸肌，胸廓出口症候群，神经痛。 $ ]</t>
  </si>
  <si>
    <t>BRYONIA ALBA -- 干燥，疼痛&gt; 压力，黏膜干燥，易怒，口渴，身体虚弱，精神错乱，右侧。</t>
  </si>
  <si>
    <t>CACTUS -- 心脏药，心脏收缩，局部博动，出血，循环问题。</t>
  </si>
  <si>
    <t>CALC CARB --  用于居家人的体重减轻，骨骼修复，骨骼补药。</t>
  </si>
  <si>
    <t>CALC PHOS -- 贫血，骨病，排汗，scrophulosis，萎黄病，肺结核。</t>
  </si>
  <si>
    <t>CALCIVITAN -- 稳定钙代谢，矿物质代谢。</t>
  </si>
  <si>
    <t>CANTHARIS -- 药物，用于治疗膀胱，泌尿和性疾病，精神错乱，膀胱炎，灼热，刺痛，咖啡会使之恶化。</t>
  </si>
  <si>
    <t>CARBO VEG -- 用于消化，刺激消化道细胞。</t>
  </si>
  <si>
    <t>PAS CARDIACUM 1 -- 心脏药，心脏收缩，局部博动，贫血，骨疾，排汗，scrophulosis，萎黄病，肺结核。</t>
  </si>
  <si>
    <t>PAS CARDIACUM 2 -- 心脏药，心脏收缩，局部博动，贫血，骨疾，排汗，scrophulosis，萎黄病，肺结核。</t>
  </si>
  <si>
    <t>CARDUS -- 肝药，黄疸，静脉曲张，干扰糖代谢，流感。</t>
  </si>
  <si>
    <t>CETRARIA -- 体重减轻，刺激不良消化，代谢弱。</t>
  </si>
  <si>
    <t>CHAMOMILLA -- 发怒，脸颊一边红一边白。</t>
  </si>
  <si>
    <t>CHINA LIFELESS -- 必需体液的损失，刺激虚弱代谢。</t>
  </si>
  <si>
    <t>CHOLESTRENIUM -- 辨识胆固醇高或低的疾病。</t>
  </si>
  <si>
    <t>CICUTA -- 痉挛疾病，打嗝（肺），破伤风，抽搐，脖子、脊椎和头部严重向后弯曲，嚎叫，呻吟。 ]</t>
  </si>
  <si>
    <t>CIMICIFUGA -- 广泛作用于脑脊和肌肉系统，以及子宫和卵巢。 $ ]</t>
  </si>
  <si>
    <t>CISTUS --  腺体疾病，疱疹，对寒冷特别敏感，脖子腺体的恶性疾病。 # ]</t>
  </si>
  <si>
    <t>CLEMATUS -- 风湿，scrophulous患者，作用于皮肤，腺体，和睪丸，睡眠，神经痛，非常憔悴，想睡。</t>
  </si>
  <si>
    <t>COCCULUS -- 痉挛，抽搐，破伤风，悲痛，恶心，感觉空洞，空虚。</t>
  </si>
  <si>
    <t>COLCHICUM 秋水仙属-- 消化疾病，痛风，剧痛，非常疲惫，内寒虚脱。</t>
  </si>
  <si>
    <t>COLOCYNTHIS -- 剧烈的神经痛，腹部疼痛难忍，身体外孔手术后细胞痉挛（cytospasm），极度易怒。</t>
  </si>
  <si>
    <t>CONIUM -- 瘤，动脉硬化，失眠，麻痹加强，硬化（硬化症）。 ]</t>
  </si>
  <si>
    <t>CORALLIUM T -- 鼻炎，鼻出血，百日咳，痉挛的，呼吸道（肺）感染。 ]</t>
  </si>
  <si>
    <t>CORVIPAS -- 用于支气管疾病，清洁肺。</t>
  </si>
  <si>
    <t>DIOSOLRIA -- 绞痛（肠道，结肠，肠），腹部和骨盆内脏疼痛，胆石绞痛。 ]</t>
  </si>
  <si>
    <t>DROSERA -- 百日咳，呼吸疾病（肺），喉结核，腺结核。 ]</t>
  </si>
  <si>
    <t>DULCAMARA -- 痢疾（肠道，结肠，肠），皮肤，腺体和消化器官风湿疾病，潮湿寒冷时会恶化，瘫痪。 ]</t>
  </si>
  <si>
    <t>DYSBIOSAN -- 稳定肠道（结肠，肠）菌丛并刺激解毒 ]</t>
  </si>
  <si>
    <t>PLASTIC SOLVENTS -- 塑胶溶剂，苯酚</t>
  </si>
  <si>
    <t>PAINT SOLVENTS -- 油漆溶剂，苯酚</t>
  </si>
  <si>
    <t>FURNITURE STRIPING SOLVENTS -- 家具去胶溶剂，苯酚</t>
  </si>
  <si>
    <t>INDUSTRIAL SOLVENTS -- 工业溶剂，苯酚</t>
  </si>
  <si>
    <t>CONSTRUCTION SOLVENTS -- 建筑溶剂，苯酚</t>
  </si>
  <si>
    <t>BENZENE SOLVENTS -- 苯酚溶剂，苯酚</t>
  </si>
  <si>
    <t>PHOSPHOROUS SOLVENTS -- 含磷溶剂，苯酚</t>
  </si>
  <si>
    <t>ALCOLOID SOLVENTS -- 醇溶剂，苯酚</t>
  </si>
  <si>
    <t>POLYPROPYL SOLVENTS -- 聚丙烯溶剂，苯酚</t>
  </si>
  <si>
    <t>BENZOL SOLVENTS -- 苯酚溶剂，苯酚</t>
  </si>
  <si>
    <t>SULFYL SOLVENTS -- 苯酚</t>
  </si>
  <si>
    <t>AMMONIA SOLVENTS -- 氨水溶剂，苯酚</t>
  </si>
  <si>
    <t>PORPHYRIN SOLVENTS -- 卟啉溶剂，苯酚</t>
  </si>
  <si>
    <t>STEROL SOLVENTS -- 固醇溶剂，苯酚</t>
  </si>
  <si>
    <t>VINYL CHL SOLVENTS -- 乙烯氯仿溶剂，苯酚</t>
  </si>
  <si>
    <t>TOULENE SOLVENTS -- 苯酚</t>
  </si>
  <si>
    <t>TETRA CHLORIDE SOLVENTS -- 四氯化琥珀胆碱，苯酚</t>
  </si>
  <si>
    <t>DRY CLEANING SOLVENTS -- 干洗溶剂，苯酚</t>
  </si>
  <si>
    <t>CHLOROFLOR DETOX NKF -- 氯仿解毒 NKF，用于溶剂</t>
  </si>
  <si>
    <t>INTESTINAL DETOX NKF -- 肠解毒 NKF</t>
  </si>
  <si>
    <t>FOOD ALLERGIES NKF -- 食物过敏NKF</t>
  </si>
  <si>
    <t>INHALANT ALLERGIES NKF -- 吸入剂过敏NKF</t>
  </si>
  <si>
    <t>CIRCULO NKF -- 周围环境NKF</t>
  </si>
  <si>
    <t>COLD AND FLU NKF -- 感冒和流感 NKF</t>
  </si>
  <si>
    <t>CONSTIPATION NKF -- 便秘NKF</t>
  </si>
  <si>
    <t>DEFENSE NKF -- 防御 NKF</t>
  </si>
  <si>
    <t>DIARRHEA NKF -- 腹泻 NKF</t>
  </si>
  <si>
    <t>FLEXIBILITY NKF -- 适应性NKF</t>
  </si>
  <si>
    <t>HEADACHE NKF -- 头痛 NKF</t>
  </si>
  <si>
    <t>HEMORRHOID NKF -- 痔疮 NKF</t>
  </si>
  <si>
    <t>HIVES NKF -- 荨麻疹 NKF</t>
  </si>
  <si>
    <t>INJURY NKF -- 损伤 NKF</t>
  </si>
  <si>
    <t>INFLAMMATION NKF -- 炎症 NKF</t>
  </si>
  <si>
    <t>INSOMNIA NKF 失眠。 ]</t>
  </si>
  <si>
    <t>MEMORY NKF  大脑记忆。 ]</t>
  </si>
  <si>
    <t>MENOPAUSE NKF -- 绝经，更年期 NKF</t>
  </si>
  <si>
    <t>PAIN NKF -- 疼痛NKF</t>
  </si>
  <si>
    <t>POISON IVY NKF -- 野葛NKF</t>
  </si>
  <si>
    <t>SHARK CARTILAGE NKF -- 鲨鱼软骨 NKF</t>
  </si>
  <si>
    <t>SINUSITIS NKF -- 鼻窦炎 NKF</t>
  </si>
  <si>
    <t>STOMACH NKF --  胃 NKF</t>
  </si>
  <si>
    <t>STRESS NKF -- 压力 NKF</t>
  </si>
  <si>
    <t>VERTIGO NKF -- 眩晕 NKF</t>
  </si>
  <si>
    <t>DIGEST AID NKF -- 协助消化配方 NKF</t>
  </si>
  <si>
    <t>ENERGY AID NKF -- 协助能量配方NKF</t>
  </si>
  <si>
    <t>MUCOUS DISSOLVER NKF -- 粘液溶解NKF</t>
  </si>
  <si>
    <t>PMS NKF -- 月经前期综合征NKF</t>
  </si>
  <si>
    <t>RELAX NKF -- 放松NKF</t>
  </si>
  <si>
    <t>EAR DROPS NKF -- 过氧化氢脲甘油溶液NKF</t>
  </si>
  <si>
    <t>LM 1 ANTIBACTERIAL ACUTE（抗菌药，急性）@ ]</t>
  </si>
  <si>
    <t>LM 2 ANTIBACTERIAL CHRONIC （抗菌药，慢性）@ ]</t>
  </si>
  <si>
    <t>LM 3 ANTIVIRAL ACUTE（抗病毒药，急性） # ]</t>
  </si>
  <si>
    <t>LM 4 ANTIVIRAL CHRONIC（抗病毒药，慢性）  # ]</t>
  </si>
  <si>
    <t>LM 5 TEMPERATURE -- 温度</t>
  </si>
  <si>
    <t>LM 6 THROAT -- 咽喉</t>
  </si>
  <si>
    <t>LM 7 LYMPHATIC  -- 淋巴</t>
  </si>
  <si>
    <t>LM 8 IMMUNE BOOSTER -- 加强免疫</t>
  </si>
  <si>
    <t>LM 9 DETOX 1 -- 解毒1</t>
  </si>
  <si>
    <t>LM 10 DETOX 22 -- 解毒22</t>
  </si>
  <si>
    <t>LM 11 ENVIRO DETOX -- 环境解毒</t>
  </si>
  <si>
    <t>LM 12 CANDIDA念珠菌 ^ ]</t>
  </si>
  <si>
    <t>LM 13 WEAKNESS 1 -- 虚弱1</t>
  </si>
  <si>
    <t>LM 14 WEAKNESS 2 -- 虚弱2</t>
  </si>
  <si>
    <t>LM 17 BRAIN -- 大脑</t>
  </si>
  <si>
    <t>LM 18 ARTERIES -- 动脉</t>
  </si>
  <si>
    <t>LM 19 HEART -- 心脏</t>
  </si>
  <si>
    <t>LM 20 CIRCULATION -- 循环</t>
  </si>
  <si>
    <t>LM 21 NEUROLOGICAL 神经学N Sarcode $ ]</t>
  </si>
  <si>
    <t>LM 22 VIRILITY -- 生殖</t>
  </si>
  <si>
    <t>LM 23 PROSTATE -- 前列腺</t>
  </si>
  <si>
    <t>LM 24 VERTIGO -- 眩晕</t>
  </si>
  <si>
    <t>LM 25 ANTI CANCER -- 抗肿瘤</t>
  </si>
  <si>
    <t>LM 27 OLD AGE -- 老化</t>
  </si>
  <si>
    <t>LM 26 MEMORY 大脑记忆. ]</t>
  </si>
  <si>
    <t>LM 29 ALLERGIC -- 过敏</t>
  </si>
  <si>
    <t>LM 30 FOOD ALLERGIES -- 食物过敏</t>
  </si>
  <si>
    <t>LM 31 INHALED ALLERGIES -- 吸入剂过敏</t>
  </si>
  <si>
    <t>LM 32 ENVIRO ALLERGIES -- 环境过敏</t>
  </si>
  <si>
    <t>LM 33 BLOOD SUGAR -- 血糖</t>
  </si>
  <si>
    <t>LM 34 TEETH -- 牙齿</t>
  </si>
  <si>
    <t>LM 35 FILLINGS -- 皮屑</t>
  </si>
  <si>
    <t>LM 36 ECZEMA 皮肤湿疹 ]</t>
  </si>
  <si>
    <t>LM 37 PSORIASIS 皮肤银屑病 ]</t>
  </si>
  <si>
    <t>LM 38 EYES --眼睛</t>
  </si>
  <si>
    <t>LM 39 IMMUNIZATION -- 免疫接种</t>
  </si>
  <si>
    <t>LM 40 BLOOD PRESSURE -- 血压</t>
  </si>
  <si>
    <t>LM 41 ASTHMA 肺，哮喘 ]</t>
  </si>
  <si>
    <t>LM 42 BRONCHITIS 肺，支气管 ]</t>
  </si>
  <si>
    <t>LM 43 CHEST INFECTIONS -- 胸腔感染</t>
  </si>
  <si>
    <t>LM 44 FLU 流感# ]</t>
  </si>
  <si>
    <t>LM 45 COUGH  肺，咳嗽 ]</t>
  </si>
  <si>
    <t>LM 46 LUNGS -- 肺</t>
  </si>
  <si>
    <t>LM 47 ACUTE SINUSITIS -- 急性鼻窦炎</t>
  </si>
  <si>
    <t>LM 48 CHRONIC SINUSITIS -- 慢性鼻窦炎</t>
  </si>
  <si>
    <t>LM 49 HAYFEVER -- 花粉热</t>
  </si>
  <si>
    <t>LM 50 HORMONES -- 激素</t>
  </si>
  <si>
    <t>LM 51 PMS  经前综合征 月经来潮 ]</t>
  </si>
  <si>
    <t>LM 52 PERIODS 月经来潮 ]</t>
  </si>
  <si>
    <t>LM 53 OVARIES -- 卵巢</t>
  </si>
  <si>
    <t>LM 54 WOMB -- 子宫</t>
  </si>
  <si>
    <t>LM 55 INTESTINE 肠道，结肠 ]</t>
  </si>
  <si>
    <t>LM 56 STOMACH -- 胃</t>
  </si>
  <si>
    <t>LM 57 HEART BURN -- 烧心</t>
  </si>
  <si>
    <t>LM 58 FLATULENCE 肠胃胀气。肠道，结肠，肠 ]</t>
  </si>
  <si>
    <t>LM 59 COLIC绞痛，疝气。 肠道，结肠，肠 ]</t>
  </si>
  <si>
    <t>LM 60 PANCREAS -- 胰腺</t>
  </si>
  <si>
    <t>LM 61 LIVER GALLBLADDER -- 肝胆</t>
  </si>
  <si>
    <t>LM 62 ULCER -- 溃疡</t>
  </si>
  <si>
    <t>LM 63 ANXIETY -- 焦虑</t>
  </si>
  <si>
    <t>LM 64 DEPRESSION -- 抑郁</t>
  </si>
  <si>
    <t>LM 65 TRAUMATIC -- 创伤</t>
  </si>
  <si>
    <t>LM 66 IRRITABILITY -- 易怒</t>
  </si>
  <si>
    <t>LM 67 HYPER -- 高超</t>
  </si>
  <si>
    <t>LM 68 MOOD ENHANCER 1 心情强化1 ]</t>
  </si>
  <si>
    <t>LM 69 MOOD ENHANCER 2 心情强化2 ]</t>
  </si>
  <si>
    <t>LM 70 INSOMNIA 失眠 ]</t>
  </si>
  <si>
    <t>LM 71 GRIEF -- 忧愁</t>
  </si>
  <si>
    <t>LM 72 FLUIDS -- 液体</t>
  </si>
  <si>
    <t>LM 73 CYSTITIS 膀胱炎。肾，膀胱，尿道 ]</t>
  </si>
  <si>
    <t>LM 74 KIDNEYS 肾。 膀胱，尿道 ]</t>
  </si>
  <si>
    <t>LM 75 LOW BACK下腰 Isode $ ]</t>
  </si>
  <si>
    <t>LM 76 SCIATICA 坐骨神经痛 N sarcode Isode $ ]</t>
  </si>
  <si>
    <t>LM 77 BONES 骨骼Isode $ ]</t>
  </si>
  <si>
    <t>LM 78 ACUTE ARTHRITIS 急性关节炎@ ]</t>
  </si>
  <si>
    <t>LM 79 CHRONIC ARTHRITIS 慢性关节炎@ ]</t>
  </si>
  <si>
    <t>LM 80 INFLAMMATION炎症</t>
  </si>
  <si>
    <t>LM 81 PAIN 疼痛</t>
  </si>
  <si>
    <t>LM 82 INJURIES 损伤</t>
  </si>
  <si>
    <t>LM 83 RHEUMATISM 风湿 @ ]</t>
  </si>
  <si>
    <t>LM 84 NEURALGIA 神经痛</t>
  </si>
  <si>
    <t>LM 85 PILES 痔疮。肠道，结肠，肠 ]</t>
  </si>
  <si>
    <t>LM 86 MIGRAINE 偏头痛</t>
  </si>
  <si>
    <t>INFIRMARIUS CO. lowe 11 'bryonia' BRYONIA ALBA -- 黏膜干燥，易怒，口渴，体弱，精神错乱，右侧。</t>
  </si>
  <si>
    <t>MELOCITANOL -- 复合维生素</t>
  </si>
  <si>
    <t>INFIRMINZ -- 复合维生素</t>
  </si>
  <si>
    <t>AYUSHI Herbs - Amla (embilica officinalis) -- 阿育吠陀（Ayurvedic）</t>
  </si>
  <si>
    <t>AYUSHI Herbs - Young Female -- 阿育吠陀（Ayurvedic）</t>
  </si>
  <si>
    <t>AYUSHI Herbs - Tylophoro Plus -- 阿育吠陀（Ayurvedic）</t>
  </si>
  <si>
    <t>AYUSHI Herbs - Trifal -- 阿育吠陀（Ayurvedic）</t>
  </si>
  <si>
    <t>AYUSHI Herbs - Rentone -- 阿育吠陀（Ayurvedic）</t>
  </si>
  <si>
    <t>AYUSHI Herbs - Neem Plus -- 阿育吠陀（Ayurvedic）</t>
  </si>
  <si>
    <t>AYUSHI Herbs - Macuna Plus -- 阿育吠陀（Ayurvedic）</t>
  </si>
  <si>
    <t>AYUSHI Herbs - Livit-2 -- 阿育吠陀（Ayurvedic）</t>
  </si>
  <si>
    <t>AYUSHI Herbs - Livit 1 - (Phyllanthus Niruri) -- 阿育吠陀（Ayurvedic）</t>
  </si>
  <si>
    <t>AYUSHI Herbs - Gymnema Sylvestre -- 阿育吠陀（Ayurvedic）</t>
  </si>
  <si>
    <t>AYUSHI Herbs - Guggal -- 阿育吠陀（Ayurvedic）</t>
  </si>
  <si>
    <t>AYUSHI Herbs - Carditone -- 阿育吠陀（Ayurvedic）</t>
  </si>
  <si>
    <t>AYUSHI Herbs - Boswellia Serrata -- 阿育吠陀（Ayurvedic）乳香锯缘青蟹|草药〜“阿拉伯乳香”：疼痛，关节炎，炎症，哮喘，风湿，关节炎。</t>
  </si>
  <si>
    <t>AYUSHI Herbs - Bio Gymnema -- 阿育吠陀（Ayurvedic）</t>
  </si>
  <si>
    <t>AYUSHI Herbs - Ashwagandha -- 阿育吠陀（Ayurvedic）</t>
  </si>
  <si>
    <t>AYUSHI Herbs - Shatawari -- 阿育吠陀（Ayurvedic）</t>
  </si>
  <si>
    <t>AYUSHI Herbs - Pipli -- 阿育吠陀（Ayurvedic）</t>
  </si>
  <si>
    <t>HY formulas - Thin Again 体重减轻 ]</t>
  </si>
  <si>
    <t>HY formulas - Pain-Away 2020</t>
  </si>
  <si>
    <t>FLEA INFECTION OR SENSITIVITY -- 跳蚤感染敏感性*</t>
  </si>
  <si>
    <t>LICE INFECTION OR SENSITIVITY (BODY OR HAIR) -- 虱感染敏感性*</t>
  </si>
  <si>
    <t>SOCIAL INTERACTION DISORDER 社会相互作用,群居相互接触紊乱</t>
  </si>
  <si>
    <t>OVER SUSPICIOUS AND DUBIOUS PERSONALITY 过度猜疑和不确定的个性</t>
  </si>
  <si>
    <t>SUBSPACE DISRUPTION -- 如果为紫色或红色，用“电压脉冲刺激(zap)”修复</t>
  </si>
  <si>
    <t>GRIPPE 80 - 89 -- 流感病毒种类。80-89 年流行之病毒</t>
  </si>
  <si>
    <t>GRIPPE 90 - 98 -- 流感病毒种类。90-98 年流行之病毒</t>
  </si>
  <si>
    <t>AVIAN FLU 98 -- 鸟类携带的流感。 #</t>
  </si>
  <si>
    <t>FACIAL PROCERUS -- 降眉间肌, 鼻子以上的面部表情，刺激嗅觉强度。</t>
  </si>
  <si>
    <t>ORBICULARIS OCULI -- 眼轮匝肌, 面部表情，刺激视觉强度，面部肌肉之眼轮匝肌异常 , 控制视线亮度。</t>
  </si>
  <si>
    <t>FACIAL QUADRATUS LABII SUPERIORUS -- 唇方肌, 面部表情，笑肌。面部肌肉异常 , 控制笑容</t>
  </si>
  <si>
    <t>FACIAL LEVATOR ANGULI ORIS -- 提口角肌, 面部表情，笑肌。面部肌肉异常 , 控制笑容</t>
  </si>
  <si>
    <t>FACIAL ZYGOTMATICUS MAJOR -- 面部表情，笑肌。面部肌肉之颧大肌异常 , 控制笑容之肌肉</t>
  </si>
  <si>
    <t>FACIAL RISORIUS -- 面部表情，笑肌。面部肌肉异常 , 控制笑容</t>
  </si>
  <si>
    <t>FACIAL ORBICULARIS ORIS -- 面部表情。面部肌肉之口轮匝肌异常 , 环绕口唇之肌肉</t>
  </si>
  <si>
    <t>FACIAL BUCCINATOR -- 面部表情。面部肌肉之颊肌异常 , 位于脸颊位置</t>
  </si>
  <si>
    <t>FACIAL NASALIS -- 鼻肌, 涉及气味强度。面部肌肉异常 , 与嗅觉有关</t>
  </si>
  <si>
    <t>FACIAL FRONTALIS -- 额肌, 愁眉苦脸。面部肌肉之枕额肌异常 , 表达消极情绪之肌肉 , 如蹙额眉头</t>
  </si>
  <si>
    <t>FACIAL CORRUGATOR -- 皱眉肌, 愁眉苦脸或情绪消极。面部肌肉之眉肌异常 , 表达消极情绪之肌肉</t>
  </si>
  <si>
    <t>FACIAL DEPRESSOR ANGULI ORIS --降口角肌,  愁眉苦脸或情绪消极。面部肌肉异常 , 表达负面情绪</t>
  </si>
  <si>
    <t>FACIAL DEPRESSOR LABII INFERIORIS -- 下唇方肌,愁眉苦脸或情绪消极。</t>
  </si>
  <si>
    <t>FACIAL MENTALIS + PLATYSMA -- 颏肌+颈阔肌, 愁眉苦脸或思想沉思。面部肌肉之颈阔肌异常 , 表达消极情绪之肌肉</t>
  </si>
  <si>
    <t>FACIAL TEMPORALIS -- 用于咀嚼。面部肌肉之颞肌异常 , 负责嘴嚼食物</t>
  </si>
  <si>
    <t>FACIAL MASSETER -- 用于咀嚼。面部肌肉之嚼肌 ( 咬肌 ) 异常 , 负责嘴嚼食物</t>
  </si>
  <si>
    <t>MEDIAL PTERYGOID -- 用于咀嚼。面部肌肉之翼内肌异常 , 负责嘴嚼食物</t>
  </si>
  <si>
    <t>FACIAL LATERAL PTERYGOID -- 用于咀嚼。面部肌肉之翼外肌异常 , 负责嘴嚼食物</t>
  </si>
  <si>
    <t>FACIAL STERNOCLEIDOMASTOID -- 胸锁乳突肌, 用于头部作用中的主要肌肉，颈动脉、颈静脉和</t>
  </si>
  <si>
    <t>FACIAL ANTERIOR TRIANGLE OF NECK -- 胸锁乳突肌, 那里重要的神经和血管。</t>
  </si>
  <si>
    <t>FACIAL SUPRAHYOID -- 影响舌头和吞咽和唾液。面部肌肉之舌上肌异常 , 影响舌头及吞咽及唾液</t>
  </si>
  <si>
    <t>FACIAL INFRAHYOID -- 对甲状腺的神经和血液供应很重要。面部肌肉之舌下肌异常</t>
  </si>
  <si>
    <t>FACIAL POSTERIOR TRIANGLE OF THE NECK -- 颈后三角, 面部肌肉异常 ,</t>
  </si>
  <si>
    <t>BACK SERATUS -- 嵌在肋骨上的细薄肌肉，起到最后疲劳能量管道的作用。背部肌肉之锯肌异常或酸痛</t>
  </si>
  <si>
    <t>BACK SUBOCCIPITAL -- 转动寰椎，对身体姿态和方位的影响大于对力量的影响。枕骨下部之肌肉异常或酸痛</t>
  </si>
  <si>
    <t>BACK SPLENIUS (CAPITUS AND CERVICUS) -- 夹肌，牵制深部颈肌，作用中头部。</t>
  </si>
  <si>
    <t>BACK ERECTOR SPINAE - SPIN, LONGISS, ILIOCOST -- 竖脊肌, 脊椎作用中的主要原动力，肌肉痉挛的起源。</t>
  </si>
  <si>
    <t>BACK TRANSVERSOSPINALIS -- 背部肌肉之横切棘肌异常或酸痛 , 控制脊椎之转动及伸展</t>
  </si>
  <si>
    <t>BACK INTRASVERSARI INTERSPINALIS -- 小肌肉横印弯曲脊椎。</t>
  </si>
  <si>
    <t>LIGAMENT NUCHAL -- 在枕骨中，看似一张帆，抵抗头部前屈。颈背纽带异常</t>
  </si>
  <si>
    <t>TORSO TRANVERSUS ABDOMINALIS -- 胃部肌肉的最深部，与直肠（肠道，结肠，肠）连结。</t>
  </si>
  <si>
    <t>TORSO RECTUS ABDOMINALIS -- 腹直肌异常或酸痛 , 即腹肌</t>
  </si>
  <si>
    <t>TORSO INTERNAL - EXTERNAL -- 腹部外斜肌，转向90度。</t>
  </si>
  <si>
    <t>TORSO INGUINAL -- 动作和表现，控制能量，腹股沟肌肉异常 , 影响性能力 , 行动 , 多坐会减弱其功能</t>
  </si>
  <si>
    <t>MUSCLE TORSO THORACIC DIAPHRAGM -- 胸部横隔膜肌肉异常或酸痛 原生质 $</t>
  </si>
  <si>
    <t>TORSO INTERCOSTAL -- 胸腔肌肉，与内部器官调节有敏感联系。胸部肋间肌肉异常或酸痛</t>
  </si>
  <si>
    <t>DIAPHRAGM ESOPHAGUS HIATUS -- 膈肌食道裂孔疝, &lt; 酒精，烟草，压力。</t>
  </si>
  <si>
    <t>MUSCLE TORSO DIAPHRAGM AORTIC HIATUS -- 横隔膜大动脉位置之肌肉异常</t>
  </si>
  <si>
    <t>TORSO PERINEUM -- 随着年龄的增加，肌张力变弱造成遗尿。会阴部肌肉异常 , 年纪大时会较弱 , 可能引致遗尿</t>
  </si>
  <si>
    <t>MUSCLE TORSO UROGENITAL TRIANGLE -- 用于排尿（肾，膀胱，输尿管，尿道）和射精的肌肉，辨识性问题</t>
  </si>
  <si>
    <t>TORSO ANAL TRIANGLE -- 肛三角, 排便肌肉，直肠之三角肌异常 , 负责排便。</t>
  </si>
  <si>
    <t>TRAPEZIUS -- 背部斜方肌异常或酸痛</t>
  </si>
  <si>
    <t>RHOMBO提示-- 菱形肌异常或酸痛</t>
  </si>
  <si>
    <t>LEVATOR SCAPULAE -- 肩胛提肌异常或酸痛</t>
  </si>
  <si>
    <t>SERRATUS ANTERIOR -- 前锯肌异常或酸痛</t>
  </si>
  <si>
    <t>PECTORALIS MINOR -- 胸小肌异常或酸痛 , 位于靠手位置</t>
  </si>
  <si>
    <t>SUPRASPINATUS -- 网上肌异常或酸痛</t>
  </si>
  <si>
    <t>INFRASPINATUS -- 网下肌异常或酸痛</t>
  </si>
  <si>
    <t>TERES MINOR -- 背部小圆肌异常或酸痛</t>
  </si>
  <si>
    <t>SUBSCAPULARIS -- 肩胛下肌异常或酸痛</t>
  </si>
  <si>
    <t>DELTO提示-- 三角肌异常或酸痛 , 手臂肩头部位之肌肉</t>
  </si>
  <si>
    <t>PECTORALIS MAJOR -- 胸大肌异常或酸痛 , 位于靠中位置</t>
  </si>
  <si>
    <t>MAJOR -- 背部大圆肌异常或酸痛</t>
  </si>
  <si>
    <t>CORABRACHIALIS -- 喙肱肌异常或酸痛 , 手臂内侧之肌肉</t>
  </si>
  <si>
    <t>BICEPS -- 二头肌异常或酸痛 , 即手臂之老鼠仔</t>
  </si>
  <si>
    <t>TRICEPS -- 三头肌异常或酸痛 , 即手臂背面之肌肉</t>
  </si>
  <si>
    <t>FLEXOR OF HAND AND WRIST -- 手臂及手腕之屈肌异常或酸痛</t>
  </si>
  <si>
    <t>EXTENSOR OF HAND AND WRIST -- 手臂及手腕之伸肌异常或酸痛</t>
  </si>
  <si>
    <t>GRIPPING OF HAND AND WRIST -- 使手腕紧握之肌肉异常或酸痛</t>
  </si>
  <si>
    <t>GLUTEUS MAXIMUS -- 臀大肌异常或酸痛 , 臀部最多肉之部位</t>
  </si>
  <si>
    <t>GLUTEUS MEDIUS -- 臀中肌异常或酸痛</t>
  </si>
  <si>
    <t>TENSOR FASCIAE LATAE -- 阔筋膜张肌异常或酸痛</t>
  </si>
  <si>
    <t>DEEP LATERAL ROTATOR PIRIFORMIS -- 大腿之梨状肌肌异常或酸痛 , 位于臀部 , 用作旋转</t>
  </si>
  <si>
    <t>DEEP LATERAL ROTATOR OBTURATOR INTERNUS -- 大腿之闭孔内肌异常或酸痛 ,</t>
  </si>
  <si>
    <t>LATERAL ROTATORS OBTURATOR EXTERNUS -- 大腿之闭孔外肌异常或酸痛</t>
  </si>
  <si>
    <t>DEEP LATERAL ROTATORS QUADRATUS FEMORIS -- 大腿之股方肌异常或酸痛 ,</t>
  </si>
  <si>
    <t>DEEP LATERAL ROTATORS GEMELLUS SUPERIOR -- 大腿之上孖肌异常或酸痛</t>
  </si>
  <si>
    <t>LATERAL ROTATORS GEMELLUS INFERIOR -- 大腿之下孖肌异常或酸痛</t>
  </si>
  <si>
    <t>DEEP LATERAL ROTATORS ILIOTIBIAL TRACT -- 大腿外侧之髂胫束异常或酸痛 , 用作旋转</t>
  </si>
  <si>
    <t>SEMI MEMBRANOSUS IN THE POSTERIOU THIGH -- 大腿后下部位置的半膜肌异常或酸痛</t>
  </si>
  <si>
    <t>BICEPS FEMORIS IN THE POSTERIOR THIGH -- 大腿后部位置之股二头肌异常或酸痛</t>
  </si>
  <si>
    <t>SEMI TENDINOUS IN THE POSTERIOR THIGH -- 大腿后下部位置的半腱肌异常或酸痛</t>
  </si>
  <si>
    <t>KNEE JOINT FLEXORS IN THE POSTERIOR THIGH -- 大腿后部之膝盖屈肌异常或酸痛 , 心理感到难于开始某事</t>
  </si>
  <si>
    <t>LOWER LIMB PECTINEUS -- 大腿部肌肉之耻骨肌异常或酸痛</t>
  </si>
  <si>
    <t>LOWER LIMB ABDUCTOR BREVUS -- 大腿部肌肉之短收肌异常或酸痛 , 位于大腿之前内侧</t>
  </si>
  <si>
    <t>LOWER LIMB ABDUCTOR LONGUS -- 大腿部肌肉之长收肌异常或酸痛 , 位于大腿之前内侧</t>
  </si>
  <si>
    <t>LOWER LIMB ABDUCTOR MAGNUS -- 大腿部肌肉之大收肌异常或酸痛 , 位于大腿后内侧部位</t>
  </si>
  <si>
    <t>LOWER LIMB GRACILIS -- 大腿部肌肉之股薄肌异常或酸痛 , 位于大腿内侧</t>
  </si>
  <si>
    <t>LOWER LIMB SATORIUS -- 髋屈肌弱，膝关节弯曲。大腿部肌肉之缝匠肌异常或酸痛 ,</t>
  </si>
  <si>
    <t>LOWER LIMB QUADRICEPS FEMORIS EXTENSOR OF KNEE JOINT --</t>
  </si>
  <si>
    <t>LOWER LIMB RECTUS FEMORIS -- 髋屈肌。大腿部肌肉之股直肌异常或酸痛 , 一条使臀部屈曲之肌肉</t>
  </si>
  <si>
    <t>LOWER LIMB VASTUS LATERALIS -- 大腿部肌肉之股外侧肌异常或酸痛 , 位于大脾外侧</t>
  </si>
  <si>
    <t>LOWER LIMB VASTUS INTERMEDIUS -- 大腿部肌肉之股中间肌异常或酸痛 , 位于大脾中间</t>
  </si>
  <si>
    <t>LOWER LIMB VASTUS MEDIALIS -- 大腿部肌肉之股内侧肌异常或酸痛 , 位于大脾内侧</t>
  </si>
  <si>
    <t>LOWER LIMB ILIOPSOAS -- 髋屈肌。大腿部肌肉之髂腰肌异常或酸痛 , 位于小腹 , 乃一条臀部之屈肌</t>
  </si>
  <si>
    <t>LOWER LIMB TIBIALIS POST -- 小腿部肌肉之胫骨后肌异常或酸痛 , 位于小腿后之肌肉</t>
  </si>
  <si>
    <t>LOWER LIMB FLEXOR DIGITORUM LONGUS -- 小腿部肌肉之趾长屈肌异常或酸痛</t>
  </si>
  <si>
    <t>LOWER LIMB FLEXOR HALLUCIS LONGUS -- 小腿部肌肉之拇长屈肌的异常或酸痛</t>
  </si>
  <si>
    <t>LOWER LIMB POPLITEUS -- 小腿后方之肌肉 ( 腘肌 ) 异常或酸痛 , 位于膝头关节背面</t>
  </si>
  <si>
    <t>LOWER LIMB PLANTARIS -- 小腿后方之肌肉 ( 跖肌 ) 异常或酸痛 , 位于膝头关节背面</t>
  </si>
  <si>
    <t>LOWER LIMB SOLEUS -- 比目鱼肌 ( 小腿后侧面的一块扁平肌肉 ) 异常或酸痛</t>
  </si>
  <si>
    <t>LOWER LIMB GASTROCNEMIUS -- 小腿后方的腓肠肌异常或酸痛。</t>
  </si>
  <si>
    <t>LOWER LIMB FOOT -- 脚掌肌肉异常或酸痛</t>
  </si>
  <si>
    <t>LOWER LIMB GLUTEAL -- 臀大肌异常或酸痛</t>
  </si>
  <si>
    <t>LOWER LIMB ANTERIOR THIGH -- 大腿前部肌肉异常或酸痛</t>
  </si>
  <si>
    <t>LOWER LIMB MEDIAL THIGH -- 大腿中部肌肉异常或酸痛</t>
  </si>
  <si>
    <t>LOWER LIMB ANTERIOR LEG -- 小腿前部肌肉异常或酸痛</t>
  </si>
  <si>
    <t>LOWER LIMB LATERAL LEG -- 小腿侧部肌肉异常或酸痛</t>
  </si>
  <si>
    <t>LOWER LIMB POSTERIOR -- 小腿后部肌肉异常或酸痛</t>
  </si>
  <si>
    <t>MUSCLES GENERAL FLEXORS -- 一般屈肌</t>
  </si>
  <si>
    <t>MUSCLES EXTENSORS -- 一般性之伸肌异常或酸痛 , 使身体关节及四肢伸张之肌肉</t>
  </si>
  <si>
    <t>MUSCLES GENERAL ABDUCTORS -- 一般的外展肌异常或酸痛</t>
  </si>
  <si>
    <t>MUSCLES GENERAL ADDUCTORS -- 内收肌</t>
  </si>
  <si>
    <t>MUSCLES GENERAL ROTATORS -- 一般性之旋转肌异常或酸痛</t>
  </si>
  <si>
    <t>MUSCLES GENERAL SCAPULA STABILIZERS -- 一般性之肩胛肌异常或酸痛</t>
  </si>
  <si>
    <t>MUSCLES GENERAL STRIATED -- 一般性之横纹肌肌异常</t>
  </si>
  <si>
    <t>MUSCLES GENERAL UNSTRIATED -- 一般性之非横纹肌肌异常</t>
  </si>
  <si>
    <t>CRANIAL BONES OCCIPITAL -- 枕骨 $ ]</t>
  </si>
  <si>
    <t>CRANIAL BONES PARIETAL -- 头顶骨 $ ]</t>
  </si>
  <si>
    <t>CRANIAL BONES FRONTAL -- 额骨 $ ]</t>
  </si>
  <si>
    <t>CRANIAL BONES TEMPORAL -- 太阳穴的,颞的 $ ]</t>
  </si>
  <si>
    <t>CRANIAL BONES ETHMOID -- 筛骨 $ ]</t>
  </si>
  <si>
    <t>CRANIAL BONES SPHENOID -- 蝶骨 $ ]</t>
  </si>
  <si>
    <t>CRANIAL BONES FACIAL NASAL -- 鼻骨 $ ]</t>
  </si>
  <si>
    <t>CRANIAL BONES FACIAL VOMER -- 面部犁骨 $ ]</t>
  </si>
  <si>
    <t>CRANIAL BONES FACIAL LACRIMAL -- 泪骨 $ ]</t>
  </si>
  <si>
    <t>CRANIAL BONES FACIAL ZYGOMATIC -- 颧骨 $ ]</t>
  </si>
  <si>
    <t>CRANIAL BONES FACIAL PALANTINE -- 腭骨 $ ]</t>
  </si>
  <si>
    <t>CRANIAL BONES FACIAL MAXILLAR -- 上颌骨 $ ]</t>
  </si>
  <si>
    <t>CRANIAL BONES FACIAL MANDIBLE -- 下颌骨 $ ]</t>
  </si>
  <si>
    <t>CRANIAL BONES FACIAL INFERIOR NASAL CONCHA -- 下鼻甲 、外耳$ ]</t>
  </si>
  <si>
    <t>CRANIAL BONES FACIAL GLABELLA --  眉间 $ ]</t>
  </si>
  <si>
    <t>CRANIAL BONES FACIAL INTRAORBITAL FORAMEN -- 眶 $ ]</t>
  </si>
  <si>
    <t>CRANIAL BONES FACIAL FORAMEN -- 用于精神导管和神经。原生质 $ ]</t>
  </si>
  <si>
    <t>CRANIAL BONES FACIAL RAMUS -- 支骨 $ ]</t>
  </si>
  <si>
    <t>CRANIAL BONES FACIAL EXTERNAL AUDITORY MEATUS -- 外耳道 $ ]</t>
  </si>
  <si>
    <t>CRANIAL BONES FACIAL STYLOID PROCESS -- 颅骨茎突 $ ]</t>
  </si>
  <si>
    <t>CRANIAL BONES CORONAL SUTURE -- 冠状缝 $ ]</t>
  </si>
  <si>
    <t>CRANIAL BONES FACIAL TMJ -- 颞下颌关节。原生质 $ ]</t>
  </si>
  <si>
    <t>CRANIAL BONES FACIAL SAGITTAL SUTURE -- 头骨侧面，辨识沟通障碍或身体形象不佳。原生质 $ ]</t>
  </si>
  <si>
    <t>CRANIAL BONES LAMBOIDAL SUTURE -- 在后脑勺底部。原生质 $ ]</t>
  </si>
  <si>
    <t>CRANIAL BONES FACIAL MASTOID PROCESS --  咀嚼骨头，辨识不好的牙列。原生质$ ]</t>
  </si>
  <si>
    <t>CRANIAL BONES FORAMEN MAGNUM -- 枕骨大孔，大脑至脊椎的洞，甩鞭式损伤时受伤。原生质 $ ]</t>
  </si>
  <si>
    <t>CRANIAL BONES PETROUS -- 颞骨的一部分，中耳的所在。原生质 $ ]</t>
  </si>
  <si>
    <t>CRANIAL BONES CRIBIFORM -- 嗅觉神经的外表组织。原生质 $ ] $ ]</t>
  </si>
  <si>
    <t>CRANIAL BONES OVAL FORAMEN -- 用于脑神经5（Nerve Cranial 5）的一部分。原生质 $ ]</t>
  </si>
  <si>
    <t>CRANIAL BONES SELLA TURICA -- 用于垂体。原生质 $ ]</t>
  </si>
  <si>
    <t>CRANIAL BONES FORAMEN INTERNAL -- 用于颈静脉和神经。 ] $ ]</t>
  </si>
  <si>
    <t>CRANIAL BONES ATLAS CONDYLES -- 寰椎髁状突 $ ]</t>
  </si>
  <si>
    <t>C1 -- 颈椎第 1 节异常 , 链接到头部的血液供应，脑垂体，头皮，脸，大脑，内和中耳，sympthetic神经系统，眼，耳骨。可能问题 :头痛、神经过敏、失眠、头伤风、高血压</t>
  </si>
  <si>
    <t>C2 -- 颈椎第 2 节异常 ,链接眼睛，听觉神经，鼻窦，乳突骨，舌，前额，心脏视神经 可能问题 : 鼻窦问题、过敏、斜视眼、耳痛</t>
  </si>
  <si>
    <t>C3 -- 颈椎第 3 节异常 , 链接到脸颊，外耳，面孔，骨骼，牙齿，三叉神经痛三叉神经，肺。可能问题 : 神经痛、神经炎、痤疮或丘疹、湿疹。</t>
  </si>
  <si>
    <t>C5 -- 颈椎第 5 节异常 , 可能问题 : 喉炎、嘶哑、喉咙痛。链接到声带，颈腺，咽〜声音，唱歌，说，laryngytis</t>
  </si>
  <si>
    <t>C6 -- 颈椎第 6 节异常 , 可能问题 : 斜颈、上臂酸痛、扁桃腺炎。链接到颈部肌肉，肩部，扁桃体，〜hgdbs2</t>
  </si>
  <si>
    <t>C7 -- 颈椎第 7 节异常 , 可能问题 : 滑囊炎、感冒、甲状腺疾病。链接，甲状腺，肩，肘〜hgdbs2</t>
  </si>
  <si>
    <t>T1 -- 胸椎第 1 节异常 , 链接肘部下的，包括手，胳膊，手腕和手指，食管和气管，心脏〜hgdbs4可能问题 : 哮喘、咳嗽、呼吸困难、呼吸急促</t>
  </si>
  <si>
    <t>T2 -- 胸椎第 2 节异常 , 可能问题 : 心脏功能问题，冠状动脉和肺部胸腔问题</t>
  </si>
  <si>
    <t>T3 -- 胸椎第 3 节异常 , 可能问题 : 支气管炎、胸膜炎、肺炎 , 一时性窒息。链接到肺部，支气管，胸膜，胸部，乳房，心脏〜hgdbs1</t>
  </si>
  <si>
    <t>T4 -- 胸椎第 4 节异常 , 可能问题 : 胆囊问题、黄疸、带状疱疹胆囊，胆总管，心脏，肺，支气管〜（肝，肝）</t>
  </si>
  <si>
    <t>T5 -- 胸椎第 5 节异常 , 链接到肝脏，太阳神经丛，流通（普通），心脏，食道，胃〜（心血管）</t>
  </si>
  <si>
    <t>T6 -- 胸椎第 6 节异常 , 可能问题 : 神经性胃炎、消化不良、胃灼热、消化不良链接，胃癌，食道癌，腹膜，肝脏，十二指肠〜（消化，小肠）</t>
  </si>
  <si>
    <t>T7 -- 胸椎第 7 节异常 , 链接到胰腺，十二指肠，胃，肝，脾，胆囊，胆囊，腹膜〜（消化，小肠）</t>
  </si>
  <si>
    <t>T8 -- 胸椎第 8 节异常 , 链接，脾，胃，肝，胰腺，胆囊，胆囊，肾上腺皮质，小肠，幽门阀〜（消化，血糖）</t>
  </si>
  <si>
    <t>T9 -- 胸椎第 9 节异常 , 可能问题 : 〜链接，肾上腺皮质，胰腺，脾脏，胆囊，胆囊，卵巢，子宫，小肠〜（女性，生育，生殖，压力）</t>
  </si>
  <si>
    <t>T10 -- 胸椎第 10 节异常 , 可能问题 :肾疾病、动脉硬化、慢性疲劳、肾炎、肾盂炎。链接到肾脏，附录，睾丸，睾丸，卵巢，子宫，肾上腺皮质，脾，胰腺，大肠〜生育，女性，男性，血糖</t>
  </si>
  <si>
    <t>T11 -- 胸椎第 11 节异常 , 可能问题 :痤疮、丘疹、湿疹或疔疮等皮肤问题。链接到肾脏，输尿管，大肠，膀胱，肾上腺髓质，肾上腺皮质，子宫，卵巢，回盲瓣〜女性，血糖</t>
  </si>
  <si>
    <t>T12 -- 胸椎第 12 节异常 , 可能问题 :风湿、胀痛、不育某些症状。链接到小肠，淋巴循环，大肠，膀胱，子宫，肾脏，回盲瓣〜女性，消化，生殖</t>
  </si>
  <si>
    <t>L1 -- 腰椎第 1 节异常 , 可能问题 :便秘、大肠炎、痢疾、腹泻。链接到大肠，腹股沟环，子宫〜消化，生育，女性</t>
  </si>
  <si>
    <t>L2 -- 腰椎第 2 节异常 , 可能问题 :抽筋、呼吸困难、酸毒症、静脉曲张。链接腹部，大腿，膀胱〜消化，免疫，</t>
  </si>
  <si>
    <t>L3 -- 腰椎第 3 节异常 , 可能问题 :膀胱疾病，月经问题、流产。链接到性器官，子宫癌，膀胱癌，膝盖，前列腺癌，大肠〜女性，男性，生育，生殖，消化</t>
  </si>
  <si>
    <t>L4 -- 腰椎第 4 节异常 , 可能问题 :坐骨神经痛、腰痛、小便困难或尿痛。链接到前列腺，下背部的肌肉，坐骨神经〜男性，生育，生殖</t>
  </si>
  <si>
    <t>L5 -- 腰椎第 5 节异常 , 可能问题 :腿部血液循环不畅、足踝肿胀、双脚冰冷。链接到小腿，脚踝，脚，前列腺〜男性，生育，生殖</t>
  </si>
  <si>
    <t>VERTEBRAE SACRAL -- 骶骨 $ ]链接到髋骨，臀部，直肠，性器官，生殖器，膀胱，输尿管，前列腺〜生育率，生殖，女性，男性</t>
  </si>
  <si>
    <t>VERTEBRAE SACROILIAC -- 骶髂关节 $ ]</t>
  </si>
  <si>
    <t>VERTEBRAE ILLIUM -- 原生质 $ ]</t>
  </si>
  <si>
    <t>VERTEBRAE PROMONTORY -- 骶岬 $ ]</t>
  </si>
  <si>
    <t>VERTEBRAE HIP JOINT --  髋关节 $ ]</t>
  </si>
  <si>
    <t>VERTEBRAE PUBIC TUBERCLE -- 耻骨结节 $ ]</t>
  </si>
  <si>
    <t>VERTEBRAE INTERPUBIC JOINT SYMPHYSIS PUBIS -- 原生质 $ ]</t>
  </si>
  <si>
    <t>C4 -- 颈椎第 1 节异常 , 可能问题 : 花粉热、粘膜炎、听觉损失、扁桃腺肥大。颈椎的脊椎，鼻子，嘴唇，口腔，咽鼓管，粘膜链接，粘液，肺〜</t>
  </si>
  <si>
    <t>SENSES SIGHT -- 眼睛。原生质 ]</t>
  </si>
  <si>
    <t>SENSES SMELL -- 鼻子。原生质 ]</t>
  </si>
  <si>
    <t>SENSES TOUCH -- 皮肤。原生质 ]</t>
  </si>
  <si>
    <t>SENSES HEARING -- 耳朵。原生质]</t>
  </si>
  <si>
    <t>SENSES TASTE -- 舌头。原生质 ]</t>
  </si>
  <si>
    <t>SENSES EXTRA SENSORY -- 原生质 ]</t>
  </si>
  <si>
    <t>COPPER -- 体质顺势疗法。矿物质铜</t>
  </si>
  <si>
    <t>IODIUM - IODINE -- 体质顺势疗法。矿物质碘 ]</t>
  </si>
  <si>
    <t>BONES FOOT -- 足部骨骼。原生质 $ ]</t>
  </si>
  <si>
    <t>AMBROTOSE -- 用于glycoconguate合成的一种单糖混合物的营养配方。</t>
  </si>
  <si>
    <t>MUSCLE FACIAL MENTALIS -- 皱眉肌。面部肌肉异常或酸痛</t>
  </si>
  <si>
    <t>MUSCLE FACIAL PLATYSMA -- 皱眉肌。面部肌肉之颈阔肌异常或酸痛</t>
  </si>
  <si>
    <t>MUSCLE FACIAL DEPRESSOR LABII -- 皱眉肌。面部肌肉之降下唇肌异常或酸痛</t>
  </si>
  <si>
    <t>MUSCLE FACIAL DEPRESSOR ANGULI -- 皱眉肌。面部肌肉异常或酸痛</t>
  </si>
  <si>
    <t>MUSCLE FACIAL TMJ SUPERIOR LATERAL PYTEROID -- 面部肌肉之翼外上肌异常或酸痛</t>
  </si>
  <si>
    <t>MUSCLE FACIAL TMJ INFERIOR LATERAL PYTEROID -- 面部肌肉之翼外下肌异常或酸痛</t>
  </si>
  <si>
    <t>MUSCLE FACIAL TMJ SUPERFICIAL MASSETER -- 面部肌肉之外咬肌异常或酸痛</t>
  </si>
  <si>
    <t>MUSCLE FACIAL TMJ DEEP MASSETER -- 面部肌肉之内咬肌异常或酸痛</t>
  </si>
  <si>
    <t>MUSCLE FACIAL TMJ ANTERIOR TEMPORALIS -- 面部肌肉之颞前肌异常或酸痛</t>
  </si>
  <si>
    <t>MUSCLE FACIAL TMJ MEDIAL TEMPORALIS -- 面部肌肉之颞中肌异常或酸痛</t>
  </si>
  <si>
    <t>MUSCLE FACIAL TMJ POST TEMPORALIS -- 面部肌肉之颞后肌异常或酸痛</t>
  </si>
  <si>
    <t>LIGAMENT TMJ CAPSULAR -- 颞下颌关节中的关节囊纽带异常</t>
  </si>
  <si>
    <t>LIGAMENT TMJ TEMPORO MANDIBULAR -- 颞下颌关节纽带异常</t>
  </si>
  <si>
    <t>LIGAMENT TMJ COLLATERAL -- 颞下颌关节之附近纽带异常</t>
  </si>
  <si>
    <t>LIGAMENT TMJ SPHENO MANDIBULAR -- 颞下颌关节中之蝶下颌纽带异常</t>
  </si>
  <si>
    <t>LIGAMENT TMJ STYLO MANDIBULAR -- 颞下颌关节中之茎突下颌纽带异常</t>
  </si>
  <si>
    <t>LIGAMENT TMJ PERIDONTAL TOOTH LIGAMENT -- 颞下颌关节之牙周纽带异常</t>
  </si>
  <si>
    <t>SABINA -- 作用于子宫，出血，流产，剧烈博动。</t>
  </si>
  <si>
    <t>AETMUSA -- 利胆剂，辨识胆囊疾病，用于长寿或未老先衰。</t>
  </si>
  <si>
    <t>AGNUS CASTUS -- 阳痿，记忆力差，过早衰老。</t>
  </si>
  <si>
    <t>SARSAPARILLA -- 肾，肾绞痛，疖子，湿疹（皮肤），沮丧的，敏感，很好的泌尿（膀胱，尿道）药物。 ]</t>
  </si>
  <si>
    <t>TARENTULA HISPANIA --  癔病且带有萎黄病，舞蹈病，脊髓过敏性，痛经，膀胱里急后重，</t>
  </si>
  <si>
    <t>AMMONIUM BENZOICUM -- 痛风，蛋白尿，尿失禁，肾，膀胱，尿道。 ]</t>
  </si>
  <si>
    <t>BURSA PASTORIS -- Tulasp，女性药物，出血，肾结石，白带且痕痒。</t>
  </si>
  <si>
    <t>AMONIAC CARBON -- 用于治疗小关节炎和关节变形的药物。</t>
  </si>
  <si>
    <t>CALCAREA ARSENICA --  慢性疟疾，肾炎，肝肿大。 ]</t>
  </si>
  <si>
    <t>KALI ARSENICUM -- 恶性肿瘤和根深的皮肤疾病，好动，紧张和贫血痕痒。</t>
  </si>
  <si>
    <t>CONDURANGO -- 胃癌，狼疮，溃疡肿，消化疾病，癌症。</t>
  </si>
  <si>
    <t>HELLEBORUS NIGER -- 感觉抑郁，视觉，听觉和味觉。Eye Isode ]</t>
  </si>
  <si>
    <t>KALI IODATUM -- 溶解黏液，作用于腺体和淋巴，悲伤和焦虑，眼睛疲劳。 ]</t>
  </si>
  <si>
    <t>LILLIUM TIGRINUM -- 子宫和卵巢的病理现象，风湿关节炎，宗教方面的矫揉造作，恐惧，猥亵，诅咒，狂躁。 ]</t>
  </si>
  <si>
    <t>TRILLIUM PENDULUM -- 出血药物，严重衰弱并晕眩，慢性腹舄，可能流产，延龄草。</t>
  </si>
  <si>
    <t>VERATRUM ALBUM -- 崩溃，极度寒冷，忧郁，虚弱呕吐，舄清，痉挛，霍乱，愠怒冷漠且狂躁，产后狂躁。</t>
  </si>
  <si>
    <t>COMPUTER TERMINAL RADIATION -- 敏感性，过敏，以前或现在使用，可以辨识作为顺势疗法的反转图片</t>
  </si>
  <si>
    <t>SUN LIKE SKIN BRONZER -- 敏感性，过敏，以前或现在使用，可以辨识作为顺势疗法的反转图片</t>
  </si>
  <si>
    <t>BLATTA ORIENTALIS -- 哮喘，特别是伴有支气管炎（肺），脓样黏液。</t>
  </si>
  <si>
    <t>CADMIUM SULPH -- 呕吐，霍乱，黄热病，寒冷，胃癌，持续呕吐。 ]</t>
  </si>
  <si>
    <t>STRONTIA CARB -- 风湿疼痛，慢性扭伤，食道狭窄，动脉硬化，神经炎。 N Isode $ ]</t>
  </si>
  <si>
    <t>CARCINOSIN --  癌肿瘤（乳腺癌），腺体，子宫。 ]〜肿瘤基因，癌症。</t>
  </si>
  <si>
    <t>LAC CAN -- 白喉，风湿，无规律性疼痛，两侧交替，乳腺炎（乳房），严重衰弱。 @ ]</t>
  </si>
  <si>
    <t>EUPATORIUM PERFOLIATUM -- 蛋白尿，糖尿病，膀胱过敏，前列腺问题，肾脏水肿（浮肿），阳萎。 ]</t>
  </si>
  <si>
    <t>VIAGRA -- 伟哥, 男性性功能药物，反硝基（counter to nitro），造成血液快速向动脉流动，心脏风险。 ]</t>
  </si>
  <si>
    <t>DPT -- (白喉,百日咳,破伤风混合制剂),儿童接种疫苗，可以辨识毒性反应或敏感性。 ]</t>
  </si>
  <si>
    <t>BCG -- 卡介苗;疫苗。</t>
  </si>
  <si>
    <t>HIB -- 溶血性免疫体,疫苗。</t>
  </si>
  <si>
    <t>POLIO --  小儿麻痹症,疫苗。</t>
  </si>
  <si>
    <t>DPT -- 白喉,百日咳,破伤风混合制剂,儿童接种疫苗，可以辨识毒性反应或敏感性。疫苗。 ]</t>
  </si>
  <si>
    <t>MMR, MUMPS / MEASLES / RUBEOLA -- 麻疹疫苗。 ]</t>
  </si>
  <si>
    <t>TETANUS -- 破伤风疫苗。</t>
  </si>
  <si>
    <t>SMALL POX -- 天花疫苗。</t>
  </si>
  <si>
    <t>VACCINATION ALL 牛痘接种</t>
  </si>
  <si>
    <t>CHICKEN POX -- 水痘疫苗。 ]</t>
  </si>
  <si>
    <t>MEASLES -- 麻疹疫苗。 ]</t>
  </si>
  <si>
    <t>DIPTHERIA -- 白喉疫苗。 ]</t>
  </si>
  <si>
    <t>YELLOW FEVER -- 黄热病疫苗。 ]</t>
  </si>
  <si>
    <t>COCAINE -- 可卡因，敏感性，过敏，</t>
  </si>
  <si>
    <t>MARIHUANA CANABIS TOXICITY -- 北美大麻敏感性，过敏，以前或现在使用，</t>
  </si>
  <si>
    <t>Lysergic Acid Diethylamide (LSD) -- 麦角酰二乙胺[抗精神失常药]敏感性，过敏，以前或现在使用，</t>
  </si>
  <si>
    <t>HEROIN -- 海洛因, 二乙酰吗啡, 海洛因。敏感性，过敏，以前或现在使</t>
  </si>
  <si>
    <t>CRACK AMPHETAMINE -- 安非他明敏感性，过敏，以前或现在使用，</t>
  </si>
  <si>
    <t>NAZI CRACK AMPETAMINE -- 敏感性，过敏，以前或现在使用，</t>
  </si>
  <si>
    <t>DOWNERS SLEEPING PILLS -- 镇静剂敏感性，过敏，以前或现在使用，</t>
  </si>
  <si>
    <t>PEYOTE -- 墨西哥仙人球膏敏感性，过敏，以前或现在使用，</t>
  </si>
  <si>
    <t>GLUE SNIFFING -- 上瘾敏感性，过敏，以前或现在使用，</t>
  </si>
  <si>
    <t>ALOE VERA GELLY -- 芦荟, 永久生活产品（Forever Living Product）</t>
  </si>
  <si>
    <t>ALOE HEAT LOTION -- 永久生活产品（Forever Living Product）</t>
  </si>
  <si>
    <t>ALOE PROPOLIS -- 永久生活产品（Forever Living Product）</t>
  </si>
  <si>
    <t>GARCINIA PLUS -- 永久生活产品（Forever Living Product）</t>
  </si>
  <si>
    <t>LYCIUM PLUS -- 永久生活产品（Forever Living Product）</t>
  </si>
  <si>
    <t>ANABOLIC STERO提示-- 敏感性，过敏，以前或现在使用，可以辨识作为顺势疗法的反转图片（reverse picture）。</t>
  </si>
  <si>
    <t>FLU VIRUS 96 -- 96 年流行的流行性感冒病毒 , 表示有潜伏危机</t>
  </si>
  <si>
    <t>FLU VIRUS 97 -- 97 年流行的流行性感冒病毒 , 表示有潜伏危机</t>
  </si>
  <si>
    <t>FLU VIRUS 98 -- 98 年流行的流行性感冒病毒 , 表示有潜伏危机</t>
  </si>
  <si>
    <t>FLU VIRUS 99 -- 99 年流行的流行性感冒病毒 , 表示有潜伏危机</t>
  </si>
  <si>
    <t>SUNSPOT RADIATION -- 太阳的黑点,环境病理压力（Geopathic stress），指明太阳干扰能量。</t>
  </si>
  <si>
    <t>WATER CROSS -- 环境病理压力（Geopathic stress），指明水流干扰能量。</t>
  </si>
  <si>
    <t>HARTMAN CROSS -- 环境病理压力（Geopathic stress），指明致癌或变性干扰能量。</t>
  </si>
  <si>
    <t>RETRO VIRUSES -- 数百艾滋病病毒以高混合剂量积聚。 #</t>
  </si>
  <si>
    <t>CATAPHASIA -- 过于经常重复短语，有重复短语的冲动。</t>
  </si>
  <si>
    <t>DIOXIN RELATED TOXIC -- 敏感性，过敏，以前或现在使用，可以辨识作为顺势疗法的反转图片（reverse picture）。</t>
  </si>
  <si>
    <t>NONI JUICE -- 塔希提岛植物的汁液提取物。</t>
  </si>
  <si>
    <t>MOBILE TELEPHONE RADIATION -- 敏感性，过敏，以前或现在使用，可以辨识作为顺势疗法的反转图片（reverse picture）。</t>
  </si>
  <si>
    <t>WATER CROSS -- 环境病理压力（Geopathic stress），指示干扰水流的能量。</t>
  </si>
  <si>
    <t>LEY CROSS -- 环境病理压力（Geopathic stress），辨识干扰陆上线路的能量</t>
  </si>
  <si>
    <t>SZENT GEORGYI CROSS -- 环境病理压力（Geopathic stress），辨识干扰血糖的能量。</t>
  </si>
  <si>
    <t>CURRY CROSS -- 环境病理压力（Geopathic stress），辨识干扰电的能量。</t>
  </si>
  <si>
    <t>HARTMAN CROSS -- 环境病理压力（Geopathic stress），辨识导致癌症或疾病变性的能量。</t>
  </si>
  <si>
    <t>METAL SENSITIVITY -- 干扰身体能量的金属问题。</t>
  </si>
  <si>
    <t>NELSON HERBAL TONIC -- 用于肝功能障碍，代谢修复，DNA修复和抗衰老。</t>
  </si>
  <si>
    <t>LACTOSE INTOLERANCE -- 敏感性，过敏，以前或现在使用，可以辨识作为顺势疗法的反转图片（reverse picture）。</t>
  </si>
  <si>
    <t>ENZYME INTOLERANCE UNSPECIFIC 酶不耐受</t>
  </si>
  <si>
    <t>AMBER（琥珀） -- 回忆过去，使头脑清晰以增强记忆，提升善心和灵魂。</t>
  </si>
  <si>
    <t>AMETHYST（紫水晶,蓝紫色） -- 振奋精神，增强免疫力+内分泌，影响大脑右侧，清洁血液。</t>
  </si>
  <si>
    <t>AQUAMARINE（碧绿色, 海蓝宝石） -- 平静之石, 镇定神经，减少体液滞留，刺激创造力和思维清晰度。</t>
  </si>
  <si>
    <t>AGATE（玛瑙） -- 火之石，give fire to the loins，勇气＋坚韧有助于发现真相。</t>
  </si>
  <si>
    <t>ALEXANDRITE（变色石, 一种绿宝石） -- 私生子，有助于使受到创伤的身体和精神复原，喜悦，生长，爱情生活。</t>
  </si>
  <si>
    <t>AMAZONITE（天河石; 绿长石） -- 思想家，缓和免疫系统，强壮心脏和气体（auric body），有助于释放。</t>
  </si>
  <si>
    <t>ADVENTURINE -- 刺激肌肉组织＋血液，大脑之石，净化精神＋以太体，把你置于中心。</t>
  </si>
  <si>
    <t>AZURITE（石青,蓝铜矿） -- 决策者，有助于神经系统的能量循环，克服幻想。</t>
  </si>
  <si>
    <t>BLOOD STONE（血统石） -- 对血液有益，增强氧气循环，增强活力，减少压力＋贫血。</t>
  </si>
  <si>
    <t>CALCITE（方解石） -- 平衡者，利肾，胰腺，脾，减少恐惧＋压力，平衡男性＋女性。</t>
  </si>
  <si>
    <t>CARNELIAN（红玉髓, 玛瑙） -- 友谊之石，极好的治疗物，能量身心和情绪自我，社交刺激物。</t>
  </si>
  <si>
    <t>CELESTINE（天青石） -- 天堂之石，松弛心智以促使精神成长，发展创造性表达。</t>
  </si>
  <si>
    <t>CITRINE（黄水晶） -- 拥抱之石，利肾，结肠，肝脏，胆囊，消化，带来财富。</t>
  </si>
  <si>
    <t>COPPER （铜）-- 有助于血液，提供能量，有助于关节炎和结缔组织障碍，清除毒素。</t>
  </si>
  <si>
    <t>DIAMOND（钻石） -- 治疗大师，驱除消极性，净化身体＋精神，增强能量。</t>
  </si>
  <si>
    <t>DIOPTASE（绿铜矿） -- 激发平衡并增强身体和心智，有助于溃疡和血压。</t>
  </si>
  <si>
    <t>EMERALD（翡翠, 绿宝石） -- 无条件的爱，强大力量之石，有助于心脏，肝，肾，免疫系统，耐心。</t>
  </si>
  <si>
    <t>FLUORITE（荧石,氟石,紫石英） -- 聚集之石，聚集并吸收重要的营养能量，有助于牙齿和骨骼。</t>
  </si>
  <si>
    <t>GARNET（石榴石, 深红色） -- 空想家之石，在经受压力和失恋造成的性伤害后，使身体重生。</t>
  </si>
  <si>
    <t>GOLD （金；黄金）-- 增强免疫系统，净化身体，吸引正能量，使之思想开明。</t>
  </si>
  <si>
    <t>HEMATITE（赤铁矿） -- 刺激氧，脾，血液，鼓舞意志，勇气，个人吸引力，增强集中力。</t>
  </si>
  <si>
    <t>HERKIMER DIAMOND （金刚钻,钻石）-- 收获或解毒之石，增强康复，增加内视野。</t>
  </si>
  <si>
    <t>JADE（玉, 翡翠） -- 道德之石，强心肾，延长寿命＋增强生殖力，有助于治疗眼疾。</t>
  </si>
  <si>
    <t>JASPER （碧玉,墨绿色）-- 护身之石， 用于诊断和预言康复，振奋精神, 培养洞察力。</t>
  </si>
  <si>
    <t>KYANITE（ 蓝晶石），守信之石，对喉咙嗓子有治疗功用，增强歌手的创造力，等。</t>
  </si>
  <si>
    <t>LAPIS LAZULI（青金石; 天青石色） -- 夜晚之石，提高睡眠质量，强壮甲状腺＋骨骼，充实心灵。</t>
  </si>
  <si>
    <t>LEPIDOLITE（红云母,鳞云母） -- 锂的集中，消除沮丧和强迫性冲动以及释放旧伤。</t>
  </si>
  <si>
    <t>MALACHITE（孔雀石） -- 有利于胰腺，脾和循环系统，有助于良好的睡眠，想象者。</t>
  </si>
  <si>
    <t>METEORITE （陨石）-- 与宇宙能量联机。</t>
  </si>
  <si>
    <t>MOON STONE（月光石） -- 大地之石，非常女性的石头，减轻女性的疾病，激发生殖力＋养鱼。</t>
  </si>
  <si>
    <t>OBSIDIAN（黑曜石, 十胜石） -- 黑色天鹅绒是男性之石，束腰，刺激冒险和精神寻求。</t>
  </si>
  <si>
    <t>ONYX （缟玛瑙）-- 平衡男性和女性之间的冲突，强化骨髓，有助于冷漠和平静。</t>
  </si>
  <si>
    <t>OPAL （蛋白石）-- 彩虹石，刺激垂体＋松果腺，增强视力＋直觉。</t>
  </si>
  <si>
    <t>PERIDOT（橄榄石） -- Let's go stone, 抗毒素之石，清洁器官和腺体，全面补药，新机遇。</t>
  </si>
  <si>
    <t>PYRITE（黄铁矿） -- 说明消化，改善循环，对生活保持积极态度，给生活带来生气。</t>
  </si>
  <si>
    <t>QUARTZ（石英,水晶） -- 歌舞之石，对大脑有益，驱散消极情绪，带来好的想法。</t>
  </si>
  <si>
    <t>ROSE QUARTZ（玫瑰石英,水晶） -- 爱之石，轻抚内心让自己宽恕他人，释放心中积聚的怒火，怨恨，愧疚。</t>
  </si>
  <si>
    <t>RUBY（红宝石,） --  仆人的仆人，保护身心，提升力量，宁静，免疫。</t>
  </si>
  <si>
    <t>SAPPHIRE（蓝宝石; 青玉） -- 忠诚之石，利心和胃，同时刺激垂体和腺体系统。</t>
  </si>
  <si>
    <t>GYPSUM（石膏） -- 返老还童之石，对生育能力和性欲的缺失有说明，增强皮肤弹性。</t>
  </si>
  <si>
    <t>SILVER（银） -- 新开始之矿石，经常引导一个人开始新生活，把它作为向导。</t>
  </si>
  <si>
    <t>SMOKEY QUARTZ （烟熏水晶）-- 梦之石，释放以前的消极怨恨和愤怒，平衡性功能。</t>
  </si>
  <si>
    <t>SUGALITE -- 心之石，加强康复和净化，平衡大脑。</t>
  </si>
  <si>
    <t>TIGER EYE （虎睛）-- 这种石英有助于消化，激励你勇敢，使感知明朗化。</t>
  </si>
  <si>
    <t>TOPAZ （黄晶,黄玉）-- T富裕之石，antidotes二十世纪生活，让人安宁。</t>
  </si>
  <si>
    <t>TOURMALINE（电气石） -- 宝瓶座之石，把一个人和新时代相连，提供强有力的保护。</t>
  </si>
  <si>
    <t>TURQUOISE（土耳其玉, 蓝玉） --  生态之石，有助于营养的吸收和刺激，有助于组织更新。</t>
  </si>
  <si>
    <t>VARISCITE -- 发电机，正面影响DNA以促进生长和突变修复。</t>
  </si>
  <si>
    <t>ZIRCON（锆石） -- 谨慎之石，平息情绪，提供保护，有助于失眠和沮丧。</t>
  </si>
  <si>
    <t>MINERAL DEFICIENDY -- 矿物不足, 全部或未指明的。</t>
  </si>
  <si>
    <t>SYNTHETIC DESIGNER AROMATICS -- 对香水过敏。</t>
  </si>
  <si>
    <t>转基因食物--情绪或身体的敏感性。</t>
  </si>
  <si>
    <t>NEW MILLENIA FEVER -- 为接下来的一千年忧虑。</t>
  </si>
  <si>
    <t>小木通 威灵仙 -- 中草药。祛风湿，通经络：主治风寒湿痹，肢节疼痛，屈伸不利者，可治诸骨鲠咽。</t>
  </si>
  <si>
    <t>女贞子 -- 中草药。 \补肾滋阴，养肝明目。又可强心、健腰膝、滋养通便、乌须明目、镇静镇痛、消炎解热、益阴安神、清虚弱。女贞子叶可治疮、除风、散血、消肿定痛</t>
  </si>
  <si>
    <t>锯棕榈 -- 中草药。 \ 保持前列腺正常体积及其功能</t>
  </si>
  <si>
    <t>大黑根 -- 中草药。 \治疗伤口愈合</t>
  </si>
  <si>
    <t>川芎 -- 中草药。 \性味辛，性温。归肝、胆、心包经。功能活血行气、袪风止痛。</t>
  </si>
  <si>
    <t>虎杖 -- 中草药。 \祛风利湿，散瘀定痛，止咳化痰。用于关节痹痛、湿热黄疸、经闭、症瘕、咳嗽痰多、水火烫伤；跌扑损伤、痈肿疮毒。</t>
  </si>
  <si>
    <t>北美升麻 -- 用于女性问题和沮丧的中草药。 舒缓风湿症引起的肿痛,帮助身心松弛,解除肌肉痉挛,减轻神经痛,镇咳,并帮助支气管放松,帮助生产过程顺利</t>
  </si>
  <si>
    <t>知 母 -- 中草药。 \清 热 泻 火 、 清 泄 肺 胃 、 退 蒸 除 热 的 功 能 。</t>
  </si>
  <si>
    <t>野山药 -- 用于女性的更年期的中草药。 \降血脂，预防心血管疾病, 缓解更年期障碍及经期不适症候群</t>
  </si>
  <si>
    <t>玄参 -- 中草药。 \清热凉血药的一种，也是滋阴降火的常用药，不仅可以解热，还有除烦止渴、润燥滑肠、利尿、消炎、利咽解毒、强心降压的作用。</t>
  </si>
  <si>
    <t>麦门冬 -- 中草药。 \养阴生津，润肺清火。用于肺燥干咳、津伤口渴、心烦失眠、内热消渴。</t>
  </si>
  <si>
    <t>EUPATORIUM CHINENSIS TU NYO QI --  中草药，能量和系统补品。 \</t>
  </si>
  <si>
    <t>远志 -- 爱情和性爱协调，联机心经和肾经。 \安神益智，祛痰，消肿。用于心肾不交，失眠多梦，健忘惊悸，神志恍惚，咳痰不爽，疮疡肿毒，乳房肿痛。</t>
  </si>
  <si>
    <t>翻白草 -- 中草药，补气。 \ 清热，解毒，止血，消肿。</t>
  </si>
  <si>
    <t>地黄 -- 中草药，强肾阴，防止肾衰竭。 \清热生津，凉血止血。用于热病伤阴，舌绛烦渴，发斑发疹，吐血衄血，咽喉肿痛。</t>
  </si>
  <si>
    <t>黄蘖 -- 中草药。 \清热解毒。用治心火亢盛之疮疡肿毒、口舌生疮。</t>
  </si>
  <si>
    <t>白芷 -- 中草药，整体营养的刺激物。 \祛风解表、止痛、消肿、排脓、燥湿止带、解蛇毒的功用。</t>
  </si>
  <si>
    <t>苍术 -- 中草药。 \治湿盛困脾，倦怠嗜卧，脘痞腹胀，食欲不振，呕吐，泄泻，痢疾，疟疾，痰饮，水肿，时气感冒，风寒湿痹，足痿，夜盲。</t>
  </si>
  <si>
    <t>山药 -- 中草药，用于女性问题，浓缩精液。 \健脾胃, 补虚赢, 益肾气, 止泻痢, 强筋骨, 化痰涎, 润皮毛, 除寒热邪气久服耳聪目明, 轻身不饥延年.</t>
  </si>
  <si>
    <t>柴胡 -- 中草药，强肝经。 \疏散风热，舒肝升阳。用于感冒发热，寒热往来，胸胁胀痛，月经不调，子宫脱垂，脱肛，疟疾。</t>
  </si>
  <si>
    <t>山茱萸 -- 中草药，强肾经和肝经，纠正早泄。 \扶助正气的要药，有补益肝肾，固涩精气的功效。用于眩晕耳鸣、腰膝酸痛、阳痿遗精、遗尿尿频、崩漏带下、大汗虚脱、内热消渴等症。</t>
  </si>
  <si>
    <t>甘草 -- 中草药，强壮经络，抵抗草药的副作用。\补脾益气，清热解毒，祛痰止咳，缓急止痛，调和药性。</t>
  </si>
  <si>
    <t>天门冬 -- 中草药养阴生津、清火润燥、袪痰止咳、利尿解热之功效、为治疗肺肾虚热之要药。</t>
  </si>
  <si>
    <t>石斛 -- 中草药，补体液和肾阴，因性生活过度所致。 \益胃生津，滋阴清热。用于阴伤津亏，口干烦渴，食少干呕，病后虚热，目暗不明</t>
  </si>
  <si>
    <t>白朮 -- 中草药，平衡食欲过大或缺乏。健脾燥湿、利水、止汗、安胎、脾虚 食少、便溏泄泻、消化不良、食少胀满、胸腹胀满</t>
  </si>
  <si>
    <t>龙胆草 -- 中草药，刺激肝脏和胆囊，促进排毒。 \清热燥湿，泻肝胆火。用于湿热黄疸，阴肿阴痒，带下，强中，湿疹瘙痒，目赤，耳聋，胁痛，口苦，惊风抽搐。</t>
  </si>
  <si>
    <t>郁金 -- 中草药，预防肝癌。 \功能行气化瘀，清心解郁，利胆退黄</t>
  </si>
  <si>
    <t>党参 -- 中草药，强脾、肺和气。 \补中，益气、生津、养血、健脾、镇静的功效</t>
  </si>
  <si>
    <t>茯苓 -- 中草药，用于胃和心脏，养阴。 \利尿、镇静、消烦燥、泻热、安胎、降血糖等作用</t>
  </si>
  <si>
    <t>咔瓦根 -- 中草药，用于调节压力。 \轻度抑郁、焦虑、亚健康心理保健，是失眠的理想食物</t>
  </si>
  <si>
    <t>VISU EYA -- 中草药，益气。 \</t>
  </si>
  <si>
    <t>藤黄果 -- 中草药，妨碍碳水化合物转化为脂肪。 \过抑制脂肪的合成，促进脂肪酸的燃烧，减少食物的摄入</t>
  </si>
  <si>
    <t>CHITOSAN -- 贝壳的贝类纤维提取物，妨碍脂肪吸收。 \</t>
  </si>
  <si>
    <t>UNA DE GATO -- 猫爪草，用于关节和炎症。 \</t>
  </si>
  <si>
    <t>PYGEUM B-SITOSTEROLS -- 用作前列腺缓和剂。</t>
  </si>
  <si>
    <t>PHOSPHATIDYL SERINE --  营养品，用于刺激记忆力。</t>
  </si>
  <si>
    <t>ESTROVE -- 从大豆中提取的天然雌性激素。</t>
  </si>
  <si>
    <t>BRIGHAM TEA -- 用于缓和过敏的草本。</t>
  </si>
  <si>
    <t>ALPHA LIPOIC ACID -- 活化剂。</t>
  </si>
  <si>
    <t>LUTEIN -- 金盏花精华，眼睛营养品。</t>
  </si>
  <si>
    <t>SEXUAL TRANSMITTED DISEASE ALL -- 可以辨识瘴毒或愧疚。</t>
  </si>
  <si>
    <t>ST. JOHN'S WORT -- 用于抗压抑的草本。阿育吠陀（Ayurvedic）</t>
  </si>
  <si>
    <t>BILBERRY -- 用于减轻体重的草本。</t>
  </si>
  <si>
    <t>GLUCOSAMINE HCL -- 用于记忆，关节疼痛和肠道衬里的复原和再生。</t>
  </si>
  <si>
    <t>DHENGEY FEVER -- 老虎携带的传染病。</t>
  </si>
  <si>
    <t>MALARIA -- 蚊子携带的传染病。 ^ ]</t>
  </si>
  <si>
    <t>VIRAL INFECTIONS ALL -- 蚊子携带的。 # ]</t>
  </si>
  <si>
    <t>LOTUS ESSENCE -- 喷雾，用于调节压力.</t>
  </si>
  <si>
    <t>EVERGREE TREE -- 香精喷雾，用于康复和净化。</t>
  </si>
  <si>
    <t>THYME ESSENCE -- 香精喷雾，用于时间管理。</t>
  </si>
  <si>
    <t>LILAC ESSENCE -- 喷雾，用于生命能量。</t>
  </si>
  <si>
    <t>DAISY -- 香精喷雾，用于集中思想。</t>
  </si>
  <si>
    <t>MAGNET EXPOSURE -- 磁性暴露过度，停止磁性治疗一个星期。不可估计的</t>
  </si>
  <si>
    <t>ELF -- 极低频。不可估计的</t>
  </si>
  <si>
    <t>EELF -- 极度低频。不可估计的</t>
  </si>
  <si>
    <t>60 CYCLE HUM -- 北美的电动工具，电吹风，等。不可估计的</t>
  </si>
  <si>
    <t>50 CYCLE HUM -- 欧洲能量工具，电吹风，等。不可估计的</t>
  </si>
  <si>
    <t>RADIO FREQUENCIES -- 不可估计的</t>
  </si>
  <si>
    <t>TV FREQUENCIES -- 不可估计的</t>
  </si>
  <si>
    <t>COSMIC RAYX -- 不可估计的</t>
  </si>
  <si>
    <t>X-RAY -- 不可估计的</t>
  </si>
  <si>
    <t>MICROWAVE RADIATION -- 不可估计的</t>
  </si>
  <si>
    <t>NEUTRINO RADIATION -- 不可估计的</t>
  </si>
  <si>
    <t>DIGITAL EXPOSURE EXCESS -- 过多接触数字电视或音乐。不可估计的</t>
  </si>
  <si>
    <t>GIGA HZ -- 不可估计的</t>
  </si>
  <si>
    <t>GAMMA RADIATION -- 不可估计的</t>
  </si>
  <si>
    <t>ALPHA BETA RADIATION -- 不可估计的</t>
  </si>
  <si>
    <t>CARTOON CYCLE EFFECTS ON BRAIN -- 不可估计的</t>
  </si>
  <si>
    <t>SCHUMAN WAVE DEFICIENCY -- 不可估计的</t>
  </si>
  <si>
    <t>COMPUTER CPU AND/OR MONITOR RADIATION EFFECTS -- 不可估计的</t>
  </si>
  <si>
    <t>TV EPILEPSY -- 来自于大脑频率。不可估计的</t>
  </si>
  <si>
    <t>EXCESS NERVOUSNESS ENERGY -- 来自于外部暴露。不可估计的</t>
  </si>
  <si>
    <t>MOBILE TELEPHONE -- 辐射和家庭物品。不可估计的</t>
  </si>
  <si>
    <t>PRION FUNGUS ATTACHED -- ^</t>
  </si>
  <si>
    <t>PRION BACTERIA ATTACHED -- @</t>
  </si>
  <si>
    <t>PRION RICKETTSIA ATTACHED -- ^</t>
  </si>
  <si>
    <t>PRION ANTIBODY ATTACHED -- ^</t>
  </si>
  <si>
    <t>PRION UNSPECIFIC -- ^</t>
  </si>
  <si>
    <t>HYDRAZINE SULFATE -- 用于癌症治疗，辨识变性疾病。</t>
  </si>
  <si>
    <t>ADERMINE VITAMIN B6 --  缺乏，包括缺乏梦的记忆，水分滞留(hold water)，易怒，恐惧，皮疹，腹舄。</t>
  </si>
  <si>
    <t>ANEURINE VITAMIN B1 --  碳水化合物代谢所需，缺乏时症状包括：皮炎（发红），腹舄，沮丧。 ]</t>
  </si>
  <si>
    <t>TRIGONELINE B-3 -- 维生素，缺乏或过量会导致思想异常和消化问题，盐酸，可能脸发红。</t>
  </si>
  <si>
    <t>ARACADONIC ACID -- 脂肪酸，用于完善肾上腺功能，辨识肾上腺问题。</t>
  </si>
  <si>
    <t>BETA CAROTENE -- 维生素A的前体，缺乏会导致夜盲，牛皮癣，免疫功能障碍，生长停滞。</t>
  </si>
  <si>
    <t>CAPROIC ACID -- 抗真菌的脂肪酸，辨识真菌生长或脂肪酸缺乏。 ^ ]</t>
  </si>
  <si>
    <t>LINOLEIC ACID -- 所有细胞壁发育必需的脂肪酸，辨识缺乏，影响所有系统。</t>
  </si>
  <si>
    <t>CONDING -- 消化不良，腹舄，大肠炎，呕吐，胃肠气胀，食欲不振，胃胀。 NUTRI=ARLI, Guadalajara - Mexico</t>
  </si>
  <si>
    <t>LIPOIC ACID -- 用于肝代谢和所有激素生长的脂肪酸，辨识缺乏。</t>
  </si>
  <si>
    <t>THIOCTIC ACID -- 肝脏和细胞发育所需的硫(sulphured)脂肪酸，辨识缺乏，使用大蒜和洋葱。</t>
  </si>
  <si>
    <t>OLEIC ACID -- 所有细胞壁必需的脂肪酸，辨识缺乏。</t>
  </si>
  <si>
    <t>LINOLENIC ACID -- 所有细胞壁必需的脂肪酸，辨识缺乏。</t>
  </si>
  <si>
    <t>BIOFLAVINO提示-- 复合维生素C的部分，富含于柑桔皮和玫瑰果中，有助于结缔组织。</t>
  </si>
  <si>
    <t>CO-ENZYME A - ACETYL CoA -- 辅酶A, 脂肪酸和所有激素的生物合成所需，辨识缺乏，系统疾病。</t>
  </si>
  <si>
    <t>CO-ENZYME Q6 - UBIQUINONE 30 -- 酶，用于能量和能量调节需要整条炼。</t>
  </si>
  <si>
    <t>CO-ENZYME Q7 - UBIQUINONE 35 -- 酶，用于能量和能量调节需要整条炼。</t>
  </si>
  <si>
    <t>CO-ENZYME Q8 - UBIQUINONE 40 -- 酶，用于能量和能量调节需要整条炼。</t>
  </si>
  <si>
    <t>CO-ENZYME Q9 - UBIQUINONE 45 -- 酶，用于能量和能量调节需要整条炼。</t>
  </si>
  <si>
    <t>CO-ENZYME Q10 - UBIQUINONE 50 -- 酶，用于能量和能量调节需要整条炼。</t>
  </si>
  <si>
    <t>UBIQUINONE ALL VITAMIN U -- 辅酶Q10,癸烯醌, 调节约能源量，辨识缺乏或调节问题。</t>
  </si>
  <si>
    <t>ORTHOQUINONE -- 邻醌, 酶，用于能量和能量调节需要整条炼。</t>
  </si>
  <si>
    <t>COLLAGEN -- 胶原, 皮肤中结缔组织的主要成分，辨识过早衰老或皮肤老化。</t>
  </si>
  <si>
    <t>CYTOCHROME -- 细胞色素, 糖分和能量调节所需的能量化合物，眼睛必需的。</t>
  </si>
  <si>
    <t>CYTOCHROME FAD -- 糖分和能量调节所需的能量化合物，眼睛必需的。</t>
  </si>
  <si>
    <t>DESTHIOBIOTIN -- 脱硫生物素, 能量所需的硫(sulphured)生物素，在现在的加工食物中很容易缺乏。</t>
  </si>
  <si>
    <t>PHYKO BIOTIN -- 能量所需的维生素H，在现在的加工食物中很容易缺乏。</t>
  </si>
  <si>
    <t>DICHLOROFOLIC ACID -- 影响肾脏，肺部能量。</t>
  </si>
  <si>
    <t>ELASTIN -- 弹性硬蛋白, 皮肤中结缔组织的主要成分，辨识过早衰老或皮肤老化。</t>
  </si>
  <si>
    <t>NAD -- 二氢尿嘧啶脱氢酶, 细胞中能量调节和传递必需酶化合物，三羧酸循环（Kreb’s cycle）的一部分。</t>
  </si>
  <si>
    <t>NADP -- 腺嘌呤二核苷酸磷酸,能量控制和有效减压所需。</t>
  </si>
  <si>
    <t>PORPHYRIN -- 卟啉, 肝排泄，如果被干扰会导致光敏感或硬化。</t>
  </si>
  <si>
    <t>ATP - ADENOSINE TRI PHOSPHATE -- 三磷腺苷, 三羧酸循环（Kreb’s cycle）的末端能量分子，辨识能量循环问题。</t>
  </si>
  <si>
    <t>PYCOCYANIN -- 含有苦杏仁苷的营养品，用于免疫系统过度与不足，癌症风险。</t>
  </si>
  <si>
    <t>ACTINOMYOSIS -- 一种真菌细菌化合物，会导致帕金森症，肌肉退化，沮丧。 @ ^</t>
  </si>
  <si>
    <t>ASCARDINUM --  蛔虫的一种，感染肠道，引发癫痫症，阑尾炎，头痛，沮丧。 *</t>
  </si>
  <si>
    <t>BARTONELOSIS -- 牛细菌，会引发一些肌痛性脑脊髓炎或慢性疲乏症状。 @</t>
  </si>
  <si>
    <t>HELICOBACTER -- 细菌，会造成溃疡或肠内（肠道，结肠，肠）疾病，例如腹舄。 @ ]</t>
  </si>
  <si>
    <t>CHOLERA -- 劣质水或海洋中的细菌，感染小肠（肠道，结肠，肠），患胆病，腹舄，电解液崩溃，发烧。 @ ]</t>
  </si>
  <si>
    <t>BIFIDUS LACTOBACILUS -- 肠内有益的细菌，辨识肠道（结肠，肠）菌丛失调。 @ ]</t>
  </si>
  <si>
    <t>CAUCAUOUS LACTOBACILUS -- 鲜为人知的有益的肠道（结肠，肠）细菌，辨识肠道菌丛失调。 @ ]</t>
  </si>
  <si>
    <t>ACIDOPHILUS LACTOBACILUS --  肠内有益的细菌，辨识肠道（结肠，肠）菌丛失调。 @ ]</t>
  </si>
  <si>
    <t>SALVARIS LACTOBACILUS -- 肠道菌丛中的细菌，用于平衡肠道（结肠，肠）菌丛。@ ]</t>
  </si>
  <si>
    <t>VULGARIS LACTOBACILUS -- 肠内有益的细菌，辨识肠道（结肠，肠）菌丛失调。@ ]</t>
  </si>
  <si>
    <t>BRUCELOSIS -- 牛细菌，与慢性疲乏症状有关。 @</t>
  </si>
  <si>
    <t>ENTEROCOCINUM -- 菌族，会感染消化道（肠道，结肠，肠）并导致溃疡和发炎。 @ ]</t>
  </si>
  <si>
    <t>GASTROENTEROCOLI -- 引发多数溃疡并导致肠内（肠道，结肠，肠）失调的细菌。 @ ]</t>
  </si>
  <si>
    <t>HAEMOPHILUS STREP -- 链球菌的最危险形式，导致炼球菌性喉炎，2公厘的皮肤损伤，发烧。@</t>
  </si>
  <si>
    <t>KAWASAKI -- 淋巴结中积聚的黏液。 @</t>
  </si>
  <si>
    <t>LISTERIA -- 一种存在人畜中的soil saprocyte细菌，导致脑膜炎和流产，&gt; adult. @</t>
  </si>
  <si>
    <t>MELIODOSIS -- 假单胞菌，细菌，导致黑斑和皮肤变黑，脓肿，败血病，肺炎（肺），危险。 @ ]</t>
  </si>
  <si>
    <t>MYCOPLASMA PNEUMONIAE -- 军团菌，立克次氏体，会伤肺，肝，神经。 @ ^</t>
  </si>
  <si>
    <t>MYOBACTERIUM LEPRAE LEPROSY -- 喜酸，发作1－30年。在较凉爽的皮肤处会有损伤，皮肤感觉缺失。 @ ^</t>
  </si>
  <si>
    <t>STACHYBOTRYS FUNGAL -- 由于使用类固醇或暴露于抗生素所致的感染。 ^</t>
  </si>
  <si>
    <t>METALLOTHIONEIN -- 金属硫蛋白, 实验室中使用的化学物，辨识毒性暴露。</t>
  </si>
  <si>
    <t>SECRETIN -- 肠促胰液素, 酶的集合用于消化。</t>
  </si>
  <si>
    <t>AFRICAN WILLOW -- 具有抗癌特性的植物，导致combrestatin。</t>
  </si>
  <si>
    <t>PREMATURE AGING -- 过早老化, 毒素或脱水所致。</t>
  </si>
  <si>
    <t>血液，ACETO ACETATE PLUS ACETONE(乙酰乙酸盐加丙酮)一种分子离子, 由乙酰乙酸衍生而来</t>
  </si>
  <si>
    <t>血液，ALDOLASE Enzyme.(二磷酸果糖酶)是对肌肉损伤的指示. 醛缩酶是一种用于分解葡萄糖，果糖，和半乳糖的酶，是细胞生成ATP (三磷酸腺苷)形式能量的过程. 醛缩酶在肌肉里浓度特别高.</t>
  </si>
  <si>
    <t>血液，AMINO TRANSFERASE(转氨酶)帮助诊断肝病，尤其是肝炎和肝硬化. 肝病可能产生以下症状如上腹部疼痛、反胃、呕吐，且有时会患黄疸. 监视肝病的康复状况或治疗状况.</t>
  </si>
  <si>
    <t>血液，AMMONIA(氨)在人体内分解有机物质期间发生很多新陈代谢作用引起的重要反应而形成该物质.</t>
  </si>
  <si>
    <t>血液，AMYLASE (淀粉酶)诊断或监视胰腺疾病. 其也可能反映出一些胃与肠的问题. 淀粉酶是一种用于帮助消化肝糖和淀粉的酶. 其主要产生于唾液腺和胰腺。当胰腺患病或发炎时，淀粉酶就会渗透到血液中.</t>
  </si>
  <si>
    <t>血液，ASCROBIC ACID(抗坏血酸,维生素C)是支持结缔组织和骨骼所必要的。作为一种还原剂和辅酶，在若干代谢途径中起作用. 维生素C被认为是一种抗氧化剂.</t>
  </si>
  <si>
    <t>血液，BILIRUBIN(胆红素 )判断某个病人是否患有肝病或胆管堵塞</t>
  </si>
  <si>
    <t>血液，VOLUME(血容量)取决于水和钠的量，为了将血容量维持在一个正常范围，肾脏会调节通过尿排出的水和钠</t>
  </si>
  <si>
    <t>血液，CALCIUM(钙)身体中钙的流动性不足会导致神经和肌肉过度兴奋. 而血液凝结、神经冲动传输、肌肉收缩和放松、正常心跳、刺激激素分泌、启动酶反应和其它作用都需要少量的钙.</t>
  </si>
  <si>
    <t>血液，CARBAMAZEPINE(氨甲酰氮草)一种抗痉挛药物，用于控制癫痫大发作和精神运动或病灶发作</t>
  </si>
  <si>
    <t>血液，CO2 CONTENT(二氧化碳含量)血液中二氧化碳的含量受到呼吸器官(肺)功能的影响.</t>
  </si>
  <si>
    <t>血液，CO(一氧化碳)用于检测由如硝化甘油等药物产生或由受一氧化碳中毒引起血液中出现异常血红蛋白衍生物的百分比.</t>
  </si>
  <si>
    <t>血液，CAROTENOIS(类胡萝卜素)类胡萝卜素的唯一知名作用是在饮食中作为维生素A的一种来源.</t>
  </si>
  <si>
    <t>血液，CERULOPLASMIN(血浆铜蓝蛋白)提示肝脏对于铜的代谢，当怀疑铜新陈代谢以及/或储存出现紊乱时，可以采取进行该测试.</t>
  </si>
  <si>
    <t>血液，CHLORIDE(氯化物)身体内主要的细胞外阴离子. 维持电子中性，作为钠的相反离子. 帮助测定容量状态、盐摄入量、低钾血的成因以及诊断肾小管性酸中毒.</t>
  </si>
  <si>
    <t>血液，CHOLESTEROL(胆固醇)测量胆固醇含量以及血清（部分血液）中甘油三酸酯含量, 用于评定心脏病风险,</t>
  </si>
  <si>
    <t>血液，CK (肌酸磷酸激酶)诊断心脏病发作 - 判断胸腔疼痛的原因 - 确定由于药物、外伤或固定引起的肌肉损害程度 - 检测早期皮肌炎和多肌炎 - 将恶性过高热与手术后感染进行区别 - 帮助发现肌肉萎缩症</t>
  </si>
  <si>
    <t>血液，CK - ISOENZYMES(肌酸磷酸激酶同工酶)由3种同工酶组成，CPK-BB主要在大脑和肺脏，CPK-MB主要在心脏，CPK-MM主要在骨骼肌中，CPK-MM通常是健康人体中几乎所有CPK酶活性的根源. 其通常会指示骨骼肌受到伤害或应力.</t>
  </si>
  <si>
    <t>血液，COPPER(铜)一种重金属微量元素，提示肝脏需进一步检查</t>
  </si>
  <si>
    <t>血液，CREATININE(肌酐)用于评估肾功能，肌酸酐是肌氨酸的一种分解产物，是肌肉的一个重要组成部分，肌酸酐完全是由身体内肾脏分泌的。</t>
  </si>
  <si>
    <t>血液，DIGOXIN(地高辛)一种强心剂葡糖苷，主要从毛花洋地黄中获得;地高辛拥有积极的影响肌肉收缩力作用及消极的慢性活性作用.其用于控制心房纤颤的心室率并控制在心房纤颤时充血性心力衰竭.</t>
  </si>
  <si>
    <t>血液，ETHANOL(乙醇)可以快速被胃肠道吸收并输送到身体各部分的液体，在酒精饮料中被用作主要成分.</t>
  </si>
  <si>
    <t>血液，GLUCOSE (葡萄糖)用于确定血液中葡萄糖含量. 用于诊断或防止糖尿病并可以监视对患有糖尿病的病人的控制.为血糖含量有一个限制范围，只有在这个范围内，大脑才能正常活动.</t>
  </si>
  <si>
    <t>血液，IRON(铁)当怀疑缺铁时进行该测试。身体内大约65%铁元素都存在于血色蛋白（在红血球中）中而大约4%存在于肌红蛋白（在骨骼肌中）中.</t>
  </si>
  <si>
    <t>血液，LACTATE(乳酸盐)在糖发酵（氧化、新陈代谢）过程中的一种普通媒介. 这种浓缩形式在身体内用于防止胃与肠发酵.</t>
  </si>
  <si>
    <t>血液，LACTIC DEHYDROGANASE (乳酸脱氢酶)是一种有助于生成能量的酶. 它存在于几乎所有身体组织中并在应对细胞受到伤害时数量会增加.含量有助于诊断心脏病发作、肺病、淋巴瘤、贫血症和肝脏疾病. 它们还有助于确定在治疗淋巴瘤过程中化疗效果如何.</t>
  </si>
  <si>
    <t>血液，LEAD(铅)成年人身体中低含量并不被认为有害，但是在婴儿和儿童身体中，铅低含量可能导致中毒，这样会引起智力或认知发展缺陷.</t>
  </si>
  <si>
    <t>血液，LIPASE(脂肪分解酶)用于评定胰腺功能. 脂肪酶是一种由胰腺分泌到小肠中的酶. 它催化甘油三酸酯分解成脂肪酸. 在胰腺的腺细胞受到伤害后，与淀粉酶一起，脂肪酶出现在血液中.</t>
  </si>
  <si>
    <t>血液，LITHIUM(锂)用于治疗躁狂抑郁性混乱.</t>
  </si>
  <si>
    <t>血液，MAGNESIUM(镁)对许多酶的活性也是必需的，尤其是与氧化磷酸化作用相关的酶. 它既是细胞内也是细胞外流体的成分并通过小便和粪便被排泄. 缺镁会导致神经系统兴奋，伴随手足抽搐、血管舒张抽搐、抖颤、沮丧和精神错乱行为.</t>
  </si>
  <si>
    <t>血液，5' - Nucleotidase(5'- 核苷酸酶)非球形红细胞溶血性贫血病人中应该怀疑该酶的缺陷.患得嘧啶-5'-核苷酸酶缺乏 -严重的铅中毒是与一种相似的综合病症相关的，这种病可能包括溶血性贫血症和显着的碱性点彩红血球.</t>
  </si>
  <si>
    <t>血液，OSMOLALITY(渗透压)溶液中渗透性粒子浓度， 随着脱水而升高，随着水合过度而降低.如果吸收了乙醇、甲醇或其它化合物，血液渗透压度会升高. 与糖尿病相似，多余的血糖会增加血液渗透压度.</t>
  </si>
  <si>
    <t>血液，OXYGEN SATURATION(血氧饱和度)如果肺病体内携带平常氧气量的红血球数量会减少，而氧饱和度可能会低于95%.如果氧饱和度长时间低于90%，可能会引起一些问题，如心力衰竭.</t>
  </si>
  <si>
    <t>血液，Pco2(二氧化碳分压)血液中二氧化碳含量.</t>
  </si>
  <si>
    <t>血液，PH(酸碱值)许多影响血液pH值的因素，包括吸收、呕吐、腹泻、肺脏功能、内分泌功能、肾功能以及尿道感染. 正常血液pH值是牢固控制在7.35与7.45之间的.</t>
  </si>
  <si>
    <t>血液，PO2(氧分压)氧浓度</t>
  </si>
  <si>
    <t>血液，PHENOBARBITAL(苯巴比妥)一种巴比妥酸衍生物，一种无选择性中枢神经系统镇静剂.</t>
  </si>
  <si>
    <t>血液，PHOSPHATASE - ACID(酸性磷酸酶)由肝脏、脾、骨髓和前列腺生成的. 例如，这种酶若在血浆中异常高的含量时，会显示出现前列腺疾病（感染、受伤或癌症）.</t>
  </si>
  <si>
    <t>血液，PHOSPHATASE - ALKALINE(碱性磷酸酶)生成于肝脏、骨以及胎盘的酶，通常存在于正在生长的骨骼和胆汁中.在受伤及正常发育如骨骼生长和怀孕过程中，碱性磷酸酶会被释放到血液中. 血液含量异常高会指示骨骼或肝脏疾病、胆管堵塞或某种恶性肿瘤.</t>
  </si>
  <si>
    <t>血液，PHOSPHORUS - INORGANIC(无机磷)一种骨骼中矿物部分的主要成分，而它在所有组织中都很丰富，在几乎所有新陈代谢过程中，它都会以某种形式存在.</t>
  </si>
  <si>
    <t>血液，POTASSIUM(钾)代谢性酸中毒 (例如，由未受控制的糖尿病引起) 或碱毒症 (例如,由过多呕吐引起) 可能会影响血钾含量.低钾含量会导致增强活性（这可能导致无规律心跳），而高含量则会导致减弱活性，任何一种情况都可能导致心博停止.</t>
  </si>
  <si>
    <t>血液，PRIMIDONE(普里米酮)含有巴比妥酸盐的抗癫痫药剂; 该药物部分通过新陈代谢作用在身体里生成镇静安眠剂</t>
  </si>
  <si>
    <t>血液，PROCAINAMIDE(普鲁卡因胺)一种普鲁卡因衍生物，其受到较少中枢神经作用.</t>
  </si>
  <si>
    <t>血液，PROTEIN - TOTAL(蛋白)血液里清蛋白和所有其它蛋白质，包括用于抵抗传染病的抗体.. 除了肝病诊断外，还可以帮助鉴别肾脏疾病、血癌、营养失调或异常身体肿胀.</t>
  </si>
  <si>
    <t>血液，PROTEIN - ALBUMIN(蛋白质-白蛋白)有助于确定某个病人是否患有肝病或肾病，或由营养不良或低蛋白质饮食引起.</t>
  </si>
  <si>
    <t>血液，PROTEIN - GLOBULIN(蛋白质-球蛋白)蛋白质是由氨基酸所组成的，同时也是所有细胞和组织的重要成分.被粗略地分成α，β和γ球蛋白. γ球蛋白类分支包括不同类型的抗体（免疫球蛋白M，G和A）</t>
  </si>
  <si>
    <t>血液，PYRUVIC - ACID(丙酮酸-酸)在碳水化合物、蛋白质和脂肪新陈代谢过程中生成的中间化合物. 当缺乏硫胺时，其氧化作用会被延缓，而它积聚在组织中，尤其是神经组织中.</t>
  </si>
  <si>
    <t>血液，QUINIDINE(奎尼定)从金鸡纳树皮中提取出来的. 该生物碱通过阻塞穿过细胞膜的钠和钾电流来抑制心肌和骨骼肌的兴奋性. 它可以延长细胞作用潜能以及减少自动性.</t>
  </si>
  <si>
    <t>血液，SALICYLATE(水杨酸盐 )水杨酸盐的正常含量值为: 100到250 mcg/ml</t>
  </si>
  <si>
    <t>血液，SODIUM(钠)血液中的钠含量是你消耗的食物和饮料中钠的数量与你肾脏排泄量之间的平衡量</t>
  </si>
  <si>
    <t>血液，SULFATE(硫酸盐)DHEA-硫酸盐血液测试测量血液中DHEA-硫酸盐的含量.</t>
  </si>
  <si>
    <t>血液，TRIGLICERIDES(甘油三酸酯)脂肪摄入量和新陈代谢的反映或作为评定冠心病风险因素的一部分而被测量.</t>
  </si>
  <si>
    <t>血液，UREA NITROGEN(尿素氮)用于评定蛋白质平衡及患有严重疾病的病人所需要的饭食蛋白质量.可以用于指示肾脏可以从血流中过滤并分泌尿素的功能.</t>
  </si>
  <si>
    <t>血液，URIC ACID(尿酸)用于评定肾结石. 没有痛风的病人可能也需要采用这种测试方法评定，因为很多没有痛风的病人的病情都可能发展成为尿酸肾结石. 尿酸是嘌呤分解代谢的最终产物.</t>
  </si>
  <si>
    <t>血液，VITAMIN A(维生素A)对视网膜的新陈代谢功能、上皮组织的生长和分化、骨骼的生长、再生以及免疫反应都起到至关重要的作用.</t>
  </si>
  <si>
    <t>血液，VITAMIN D DERIVATES(维生素D衍生物)作为肠内钙吸收、骨骼钙代谢作用以及可能的肌肉活性作用的媒介. 从鱼肝油中分离出来的，并用于治疗和预防软骨病.</t>
  </si>
  <si>
    <t>尿液，ACETONE PLUS ACETOACETATE(丙酮加乙酰乙酸)酮体的一种，在酮酸中毒期间生成</t>
  </si>
  <si>
    <t>尿液，AMYLASE Enzyme.(淀粉酶)一种有助于消化肝糖和淀粉的酶. 它主要是在胰腺和唾液腺中生成. 淀粉酶通常是由胰腺分泌的，通过胰腺管输送到小肠.</t>
  </si>
  <si>
    <t>尿液，CALCIUM(尿，钙)监视骨骼疾病或钙调节混乱（即，甲状旁腺或肾脏疾病）.尿液中钙含量也对肾结石的医学诊断起到必要的作用.</t>
  </si>
  <si>
    <t>尿液，CATECHOLAMINES(尿，儿茶酚胺)用于诊断嗜铬细胞瘤和成神经细胞瘤，以及监视他们治疗的效果. 尿液中儿茶酚胺含量在大多数成神经细胞瘤病例中都被提高.</t>
  </si>
  <si>
    <t>尿液，CHORIONIC GONADOTROPIN(尿，人类绒毛膜促性腺激素)是一种激素，也是在怀孕期间由胎盘正常生成的.女性用于帮助产生受精.男性促性腺激素刺激睾丸生成雄性激素，如睾丸激素.</t>
  </si>
  <si>
    <t>尿液，COPPER(尿，铜)一种重金属微量元素</t>
  </si>
  <si>
    <t>尿液，COPROPORPHYLIN(粪卟啉)用于诊断红血球中卟啉混乱状态. 与其它测试相结合，该测试对诊断身体失调很有用，如铅中毒和一些泌尿道失调和皮肤组织紊乱.</t>
  </si>
  <si>
    <t>尿液，CREATINE Enzyme. (尿，肌酸)存在于脊椎动物组织和小便中的氨基酸. 在肌肉组织中，肌氨酸一般作为磷酸肌酸存在. 肌氨酸在小便中作为肌氨酸酐被排泄.</t>
  </si>
  <si>
    <t>尿液，CREATININE Enzyme. (尿，肌酸酐酶)用于评定肾脏功能.肌酸酐完全是由肾脏排出身体的. 当肾脏功能正常时，血清（血液）中肌酸酐含量会保持不变且正常.</t>
  </si>
  <si>
    <t>尿液，CYSTINE OR CYSTEINE(尿、胱氨酸或者半胱氨酸)是一种氨基酸，其被用于生成蛋白质.并且容易沉淀以形成结石，胱氨酸结石可能发展成为像大鹿角形状的结石，其会充满肾腔.</t>
  </si>
  <si>
    <t>尿液，HEMOGLOBIN AND MYOGLOBIN(尿、血红蛋白和肌红蛋白)血红蛋白 -红血球中携带氧的色素.肌红蛋白 - 一种结合蛋白，其是肌肉中输送氧的色素.</t>
  </si>
  <si>
    <t>尿液，17 - HYDROXYCORTICOSTEROIDS(17-羟基皮质类固醇)一组携带羟基的皮质类固醇，他们包含了大部分身体组织使用的皮质类固醇.</t>
  </si>
  <si>
    <t>尿液，5 - HYDROXYINDOLEACETIC ACID(5-羟吲哚乙酸)是人体中5-羟色胺主要的代谢产物. 在对尿样进行化学分析时，5 HIAA被用于确定人体中5-羟色胺的含量.</t>
  </si>
  <si>
    <t>尿液，17 - KETOSTEROIDS(17-酮类固醇)通过氧化一个甲基的支链或一个亚甲基的环构架以形成一个酮，以此形成类固醇衍生物.</t>
  </si>
  <si>
    <t>尿液，LEAD(尿，铅)一种软的灰色金属，其含有有毒盐份</t>
  </si>
  <si>
    <t>尿液，PHOSPHORUS - INORGANIC(尿，磷-无机)是饮食中的一种必需元素，骨骼矿物状态的主要成分，并且在所有组织中都很丰富，在几乎所有新陈代谢过程中都以某种形式参与.</t>
  </si>
  <si>
    <t>尿液，PORPHOBILINOGEN(胆色素原)测量尿液中亚铁血红素的含量. 在红血球中发现的血红蛋白中携带氧的部分.</t>
  </si>
  <si>
    <t>尿液，PROTEIN(尿，蛋白质)蛋白质是复式有机化合物. 蛋白质的基本结构是一个氨基酸链.</t>
  </si>
  <si>
    <t>尿液，SUGAR - QUANTITATIVE GLUCOSE(尿，糖-定量葡萄糖)有生命的生物体的一种主要能量来源. 它自然地出现并在水果和植物其它部分发现</t>
  </si>
  <si>
    <t>尿液，UROBILINOGEN(尿胆素原)通过减少胆红素，在肠内形成的一种无色化合物. 部分通过粪便被排泄，而正如此它被氧化成尿胆素.</t>
  </si>
  <si>
    <t>尿液，UROPORPHYRIN(尿卟啉)卟啉最重要的功能是作为亚铁血红素成分. 亚铁血红素是由铁分子+原卟啉生成的.</t>
  </si>
  <si>
    <t>尿液，VANILLYLMANDELIC ACID (VMA)(香草苦杏仁酸)测量尿液中儿茶酚胺或儿茶酚胺代谢物含量的测试.</t>
  </si>
  <si>
    <t>MINERAL WATER ADDITIVE -- Pure Life矿泉水添加剂|纯净的生活</t>
  </si>
  <si>
    <t>New Dimensions Weight loss Garcinia, cola, carnelia uva ursi</t>
  </si>
  <si>
    <t>SEA HORSE MALE GENITAL TONIC -- Pure Life</t>
  </si>
  <si>
    <t>GOLDEN SEAL -- Pure Life</t>
  </si>
  <si>
    <t>FLANAGAN'S MICROCLUSTERS AND PHYCOTENE ENZYMATIC -- Pure Life</t>
  </si>
  <si>
    <t>BEE POLLEN -- Pure Life</t>
  </si>
  <si>
    <t>CALCIUM ASCORBATE -- Pure Life</t>
  </si>
  <si>
    <t>MICROHYDRIN -- Pure Life</t>
  </si>
  <si>
    <t>CAPRYLIC ACID -- Pure Life</t>
  </si>
  <si>
    <t>COLOSTRUM FIRST FOOD -- Pure Life</t>
  </si>
  <si>
    <t>SPIRULINA -- Pure Life</t>
  </si>
  <si>
    <t>DIOSIN -- Pure Life</t>
  </si>
  <si>
    <t>VITAMIN E -- Pure Life纯洁的人生</t>
  </si>
  <si>
    <t>TRUE LECITHIN -- Pure Life</t>
  </si>
  <si>
    <t>ALOE MANNAN -- Pure Life</t>
  </si>
  <si>
    <t>PAU D'ARCO -- Pure Life</t>
  </si>
  <si>
    <t>FORMULA 9 -- Pure Life</t>
  </si>
  <si>
    <t>EVENING PRIMROSE OIL -- Pure Life</t>
  </si>
  <si>
    <t>ECHINACEA -- Pure Life</t>
  </si>
  <si>
    <t>HIS NUCLEO PROTEIN -- Pure Life</t>
  </si>
  <si>
    <t>FOLIC ACID -- Pure Life</t>
  </si>
  <si>
    <t>GREEN GOLD SPIRULINA -- 木瓜，人参，蜂花粉。</t>
  </si>
  <si>
    <t>ADRENAL SUBSTANCE -- Pure Life纯洁的人生</t>
  </si>
  <si>
    <t>PROSTATE SUBSTANCE -- Pure Life纯洁的人生</t>
  </si>
  <si>
    <t>PANTOTHENIC ACID -- Pure Life</t>
  </si>
  <si>
    <t>EYE BRIGHT -- Pure Life</t>
  </si>
  <si>
    <t>THYMUS SUBSTANCE -- Pure Life</t>
  </si>
  <si>
    <t>NARAYANI OM 29 MACULA LUTEA (EYE) -- 为在SCIO上的复制而设计的配方。 ]</t>
  </si>
  <si>
    <t>NARAYANI 48 VITAMIN EYE MIX -- 为在SCIO上的复制而设计的配方。同源眼睛的营养支持</t>
  </si>
  <si>
    <t>NARAYANI 39 TEETH DECAY -- 为在SCIO上的复制而设计的配方。</t>
  </si>
  <si>
    <t>NARAYANI 35 WORMS -- 为在SCIO上的复制而设计的配方。 * ]</t>
  </si>
  <si>
    <t>NARAYANI 29 SUFI -- 为在SCIO上的复制而设计的配方。胃，溃疡，腹胀，消化不良，</t>
  </si>
  <si>
    <t>NARAYANI 36 WAR -- 为在SCIO上的复制而设计的配方。</t>
  </si>
  <si>
    <t>NARAYANI 42 SS PILLS -- 为在SCIO上的复制而设计的配方。</t>
  </si>
  <si>
    <t>NARAYANI 14 CRAMPS -- 为在SCIO上的复制而设计的配方。</t>
  </si>
  <si>
    <t>NARAYANI 38 BACK PAIN -- 为在SCIO上的复制而设计的配方。 腰痛$ ]</t>
  </si>
  <si>
    <t>NARAYANI 5 BRAIN TISSUES SALTS -- 脑组织无机盐|为在SCIO上的复制而设计的配方。</t>
  </si>
  <si>
    <t>NARAYANI 58 HAND RHEUMATISM -- 为在SCIO上的复制而设计的配方。 @ ]</t>
  </si>
  <si>
    <t>NARAYANI OM 19 CARDIAC AND LUNG -- 为在SCIO上的复制而设计的配方。心脏和肺|</t>
  </si>
  <si>
    <t>NARAYANI 4 BRAIN -- 为在SCIO上的复制而设计的配方。学习障碍。ADD</t>
  </si>
  <si>
    <t>NARAYANI 41 PSORIASIS -- Skin. 为在SCIO上的复制而设计的配方。 ]</t>
  </si>
  <si>
    <t>NARAYANI 18 GENERAL FLU MIX -- 为在SCIO上的复制而设计的配方。 # ]</t>
  </si>
  <si>
    <t>NARAYANI 6 CALMING -- 为在SCIO上的复制而设计的配方。</t>
  </si>
  <si>
    <t>NARAYANI 40 KNEES -- 为在SCIO上的复制而设计的配方。</t>
  </si>
  <si>
    <t>NARAYANI 10 CLIMATERIC -- 为在SCIO上的复制而设计的配方。</t>
  </si>
  <si>
    <t>NARAYANI OM 6 COLON -- 肠道，肠。为在SCIO上的复制而设计的配方。 ]结肠</t>
  </si>
  <si>
    <t>NARAYANI 8 CHEST -- 为在SCIO上的复制而设计的配方。</t>
  </si>
  <si>
    <t>NARAYANI 37 ACIDITY -- 为在SCIO上的复制而设计的配方。</t>
  </si>
  <si>
    <t>NARAYANI 45 ATOMIC RADIATION -- 为在SCIO上的复制而设计的配方。</t>
  </si>
  <si>
    <t>NARAYANI 17 EYE -- 为在SCIO上的复制而设计的配方。同源混合物工程青光眼，混浊，眼睛肌肉，黄斑变性，</t>
  </si>
  <si>
    <t>NARAYANI 3 BONE IRREGULARITIES -- 为在SCIO上的复制而设计的配方。骨损伤，变性，钙，磷平衡，吸收。 〜</t>
  </si>
  <si>
    <t>NARAYANI 34 WATER BALANCE -- 为在SCIO上的复制而设计的配方。</t>
  </si>
  <si>
    <t>NARAYANI 16 DRAWING -- 为在SCIO上的复制而设计的配方。耳，tonsiles，直肠癌，子宫癌，痈，裂隙，坏疽等</t>
  </si>
  <si>
    <t>NARAYANI 13 CONSTIPATION -- 肠道，结肠，肠。为在SCIO上的复制而设计的配方。 ]</t>
  </si>
  <si>
    <t>NARAYANI OM 5 CIRCULATION -- 为在SCIO上的复制而设计的配方。为动脉硬化有机混合物，循环不畅，腿部溃疡，静脉曲张，心脏病</t>
  </si>
  <si>
    <t>NARAYANI 44 TRIGEMINAL NEURALGIA -- Nerve Cranial 5. 为在SCIO上的复制而设计的配方。 $ ]</t>
  </si>
  <si>
    <t>NARAYANI OM 17 LIVER GALLBLADDER -- 为在SCIO上的复制而设计的配方。肝，胆、膀胱疾病</t>
  </si>
  <si>
    <t>NARAYANI BR23 SKELETAL BALANCE -- 有机/同源的骨骼，脊椎混合物，关节，肌肉，和伤害为在SCIO上的复制而设计的配方。</t>
  </si>
  <si>
    <t>NARAYANI OM 33 SPINE AND BRAIN STEM -- 为在SCIO上的复制而设计的配方。脊椎损伤有机混合物</t>
  </si>
  <si>
    <t>NARAYANI OM 7 HEART -- 为在SCIO上的复制而设计的配方。心脏补品</t>
  </si>
  <si>
    <t>NARAYANI OM 21 PARALYSIS SPASTIC -- 麻痹痉挛| 有机混合物的痉挛性瘫痪，不自主运动，没有肌肉萎缩，为在SCIO上的复制而设计的配方。</t>
  </si>
  <si>
    <t>NARAYANI OM 1 BLOOD -- ，有机贫血，aenemia，为在SCIO上的复制而设计的配方。</t>
  </si>
  <si>
    <t>NARAYANI OM 9 DIGESTIVE PSYCHOMATIC -- 为在SCIO上的复制而设计的配方。消化问题，胃炎，胰腺炎，十二指肠球部溃疡</t>
  </si>
  <si>
    <t>NARAYANI OM 12 HAIR -- 为在SCIO上的复制而设计的配方。 ]</t>
  </si>
  <si>
    <t>NARAYANI OM 8 HYPOGLYCEMIA HYPERGLYCEMIA -- 为在SCIO上的复制而设计的配方。 ]</t>
  </si>
  <si>
    <t>NARAYANI OM 4 CERVICAL -- 为在SCIO上的复制而设计的配方。 $ ]有机为颈椎，肩部，颈部的混合物，并在肩部肌肉问题，配方设计</t>
  </si>
  <si>
    <t>NARAYANI 1 AMEOBIC DYSENTERY -- 阿米巴/变形虫。为在SCIO上的复制而设计的配方。 *]</t>
  </si>
  <si>
    <t>NARAYANI 33 VITILIGO -- 为在SCIO上的复制而设计的配方。 ^ ]</t>
  </si>
  <si>
    <t>NARAYANI 23 MENSES IRREGULARITIES -- 月经来潮。为在SCIO上的复制而设计的配方。 ]</t>
  </si>
  <si>
    <t>NARAYANI 30 THROAT -- 为在SCIO上的复制而设计的配方。同源的咽喉感染的混合物，如果有发烧也使杀虫，也看到扁桃体矩阵项目4057。〜</t>
  </si>
  <si>
    <t>NARAYANI 31 TONSILS -- 为在QXCI上的复制而设计的配方 ]同源急性条件，喉咙矩阵项目4056混合使用，一旦使用稳定，长期这种混合物，公式设计的重复的QXCI]〜</t>
  </si>
  <si>
    <t>NARAYANI BR 13 ALLERGY BALANCE -- 为在SCIO上的复制而设计的配方。</t>
  </si>
  <si>
    <t>NARAYANI 46 ALLERGY 2 -- 为在SCIO上的复制而设计的配方。</t>
  </si>
  <si>
    <t>NARAYANI 43 TREMORS -- 为在SCIO上的复制而设计的配方。〜神经，肌肉，控制问题</t>
  </si>
  <si>
    <t>NARAYANI OM 18 SACRAL LUMBAR -- 为在SCIO上的复制而设计的配方。 $ ]</t>
  </si>
  <si>
    <t>NARAYANI 47 CATARACT (EYE) COMPOUND -- 为在SCIO上的复制而设计的配方。</t>
  </si>
  <si>
    <t>NARAYANI 26 SHOCK -- 为在SCIO上的复制而设计的配方。从手术，死亡，创伤时，环境的变化，导致休克的混合物。采用HGD〜肿瘤基因</t>
  </si>
  <si>
    <t>NARAYANI 24 PENMYCIN -- 为在SCIO上的复制而设计的配方。 @#^ ]</t>
  </si>
  <si>
    <t>NARAYANI 28 SLEEP -- 为在SCIO上的复制而设计的配方。</t>
  </si>
  <si>
    <t>NARAYANI OM 27 SUPPORTIVE TISSUE -- 为在SCIO上的复制而设计的配方。</t>
  </si>
  <si>
    <t>NARAYANI BR 11 KIDNEY BALANCE -- 膀胱，尿道，输尿管。为在SCIO上的复制而设计的配方。 ]</t>
  </si>
  <si>
    <t>NARAYANI BR 21 INJURY BALANCE -- 为在SCIO上的复制而设计的配方。肌肉萎缩，多发性硬化症</t>
  </si>
  <si>
    <t>NARAYANI BR 17 MALE BALANCE -- 为在SCIO上的复制而设计的配方。</t>
  </si>
  <si>
    <t>NARAYANI BR 16 FEMALE BALANCE -- 为在SCIO上的复制而设计的配方。平衡激素，内分泌同源混合物，腺体，女性，体重</t>
  </si>
  <si>
    <t>NARAYANI 59 PAIN -- 为在SCIO上的复制而设计的配方。疼痛</t>
  </si>
  <si>
    <t>NARAYANI 57 HEART PALPITATIONS -- 为在SCIO上的复制而设计的配方。心脏〜流通，肌肉</t>
  </si>
  <si>
    <t>NARAYANI 22 LIVER -- 为在SCIO上的复制而设计的配方。同源肝脏痛风，乏力，头晕，黄疸，脾。</t>
  </si>
  <si>
    <t>NARAYANI 19 HAYFEVER -- 为在SCIO上的复制而设计的配方。</t>
  </si>
  <si>
    <t>NARAYANI BR 10 FEVER AND INFECTION -- 为在SCIO上的复制而设计的配方。</t>
  </si>
  <si>
    <t>NARAYANI 54 SPASMS -- 为在SCIO上的复制而设计的配方。</t>
  </si>
  <si>
    <t>NARAYANI 25 RHEUMATISM AND ARTHRITIS -- 为在SCIO上的复制而设计的配方。 @]同源的风湿和关节炎，痛风坐骨神经痛mixutre和炎症。 〜自身免疫性疾病，骨，脊椎</t>
  </si>
  <si>
    <t>NARAYANI BR 5 HEART BALANCE -- 为在SCIO上的复制而设计的配方。</t>
  </si>
  <si>
    <t>NARAYANI BR 19 EAR BALANCE -- 为在SCIO上的复制而设计的配方。耳神经，耳聋，tinnitis，乳突感染，〜听觉，耳痛，关节，肾脏链接？</t>
  </si>
  <si>
    <t>NARAYANI BR 4 FEAR BALANCE -- 为在SCIO上的复制而设计的配方。〜恐惧影响肾脏，降低大脑压力，自主神经系统</t>
  </si>
  <si>
    <t>NARAYANI OM 28 IMMUNE SYSTEM -- 为在SCIO上的复制而设计的配方。有机混合物用在疾病的抵抗力低</t>
  </si>
  <si>
    <t>NARAYANI 32 VEINS + PILES -- 肠道，结肠，肠。为在SCIO上的复制而设计的配方。 ]</t>
  </si>
  <si>
    <t>NARAYANI 9 CHEST TISSUE SALTS -- 为在SCIO上的复制而设计的配方。</t>
  </si>
  <si>
    <t>NARAYANI 11 COLD -- 为在SCIO上的复制而设计的配方。 # ]</t>
  </si>
  <si>
    <t>NARAYANI 15 DIARRHEA -- 肠道，结肠，肠。为在SCIO上的复制而设计的配方。 ]</t>
  </si>
  <si>
    <t>NARAYANI OM 14 SMALL INTESTINES -- 肠道，结肠。为在SCIO上的复制而设计的配方。 ]</t>
  </si>
  <si>
    <t>NARAYANI OM 32 SPINE DORSAL -- 为在SCIO上的复制而设计的配方。 $ ]</t>
  </si>
  <si>
    <t>NARAYANI 27 SKIN -- 为在SCIO上的复制而设计的配方。</t>
  </si>
  <si>
    <t>NARAYANI OM 26 EYE MUSCLES -- 为在SCIO上的复制而设计的配方。</t>
  </si>
  <si>
    <t>NARAYANI 53 RIGHT SIDED PAIN -- 为在SCIO上的复制而设计的配方。</t>
  </si>
  <si>
    <t>NARAYANI BR 18 CIRCULATION BALANCE -- 为在SCIO上的复制而设计的配方。有机/可流通，动脉硬化同源的混合物，中风，配方设计</t>
  </si>
  <si>
    <t>NARAYANI OM 10 EAR -- 为在SCIO上的复制而设计的配方。</t>
  </si>
  <si>
    <t>NARAYANI 50 EPILEPSY -- 为在SCIO上的复制而设计的配方。</t>
  </si>
  <si>
    <t>NARAYANI 60 HERPES -- 为在SCIO上的复制而设计的配方。 # ]</t>
  </si>
  <si>
    <t>IMMUNIZEN UNICITY -- 专有权</t>
  </si>
  <si>
    <t>NARAYANI OM 34 PARKINSON'S -- 为在SCIO上的复制而设计的配方。</t>
  </si>
  <si>
    <t>NARAYANI OM 23 SINUS -- 为在SCIO上的复制而设计的配方。有机鼻腔粘膜，鼻窦，蝶窦，上颌窦</t>
  </si>
  <si>
    <t>NARAYANI OM 20 PARALYSIS-FLACCID -- 为在SCIO上的复制而设计的配方。</t>
  </si>
  <si>
    <t>CARDIO ESSENTIALS UNICITY -- 心脏。专利所有。 ]</t>
  </si>
  <si>
    <t>NARAYANI OM 30 CONNECTIVE TISSUE -- 为在SCIO上的复制而设计的配方。</t>
  </si>
  <si>
    <t>NARAYANI 52 LEFT SIDED PAIN -- 为在SCIO上的复制而设计的配方。</t>
  </si>
  <si>
    <t>NARAYANI BR 9 DIGESTION -- 为在SCIO上的复制而设计的配方。</t>
  </si>
  <si>
    <t>NARAYANI BR 8 CONSTIPATION BALANCE -- 肠道，结肠，肠。为在SCIO上的复制而设计的配方。 ]</t>
  </si>
  <si>
    <t>NARAYANI BR 1 ANEMIA BALANCE -- 为在SCIO上的复制而设计的配方。</t>
  </si>
  <si>
    <t>NARAYANI BR 6 HYSTERIA BALANCE -- 为在SCIO上的复制而设计的配方。</t>
  </si>
  <si>
    <t>CELLULAR ESSENTIALS UNICITY -- 专利所有</t>
  </si>
  <si>
    <t>NARAYANI MENOPAUSE -- 为在SCIO上的复制而设计的配方。</t>
  </si>
  <si>
    <t>NARAYANI 49 CHEST TONIC -- 为在SCIO上的复制而设计的配方。</t>
  </si>
  <si>
    <t>NARAYANI OM 2 RESPIRATORY -- 肺。为在SCIO上的复制而设计的配方。 ]有机的肾上腺素，组胺，肺，甲状腺，肺的混合物。]〜过敏，自身免疫性，hgdbs1</t>
  </si>
  <si>
    <t>NARAYANI BR 14 LUNG -- 为在SCIO上的复制而设计的配方。</t>
  </si>
  <si>
    <t>NARAYANI BR 7 STRESS BALANCE -- 为在SCIO上的复制而设计的配方。</t>
  </si>
  <si>
    <t>NARAYANI 51 EARACHE -- 为在SCIO上的复制而设计的配方。</t>
  </si>
  <si>
    <t>NARAYANI BR 2 BLOOD SUGAR -- 胰腺。为在SCIO上的复制而设计的配方。 ]</t>
  </si>
  <si>
    <t>NARAYANI BR 3 DEPRESSION BALANCE -- 为在SCIO上的复制而设计的配方。</t>
  </si>
  <si>
    <t>NARAYANI BR12 LIVER BALANCE -- 为在SCIO上的复制而设计的配方。</t>
  </si>
  <si>
    <t>VITAMIN C 500 -- NUTRILITE</t>
  </si>
  <si>
    <t>CO ENZ Q10 -- 辅酶Q10, COQ10, 辅酶Q。 NUTRILITE ]</t>
  </si>
  <si>
    <t>ECHINACEA WITH ASTRAGALUS -- NUTRILITE</t>
  </si>
  <si>
    <t>CHEWABLE E WITH LECITHIN -- 维生素E。NUTRILITE ]</t>
  </si>
  <si>
    <t>STRESS B -- 维生素B。NUTRILITE ]</t>
  </si>
  <si>
    <t>DOUBLE X MINERAL SUPPLEMENT -- NUTRILITE双X矿物质补充剂|纽崔莱</t>
  </si>
  <si>
    <t>SALMON OIL EXTRACT -- NUTRILITE</t>
  </si>
  <si>
    <t>PASSION FLOWER WITH CHAMOMILLE -- NUTRILITE</t>
  </si>
  <si>
    <t>PROFESSOR ALPHA CHEWABLE - MULTIVITAMIN WITH IRON -- NUTRILITE</t>
  </si>
  <si>
    <t>PROFESSO ALPHA CHEWABLE - VIT C -- 维生素C。NUTRILITE ]</t>
  </si>
  <si>
    <t>SELENIUM 硒 -- 矿物质。</t>
  </si>
  <si>
    <t>VITAMIN C PLUS -- 维生素C。 NUTRILITE ]</t>
  </si>
  <si>
    <t>SAW PALMETTO + NETTLES -- NUTRILITE</t>
  </si>
  <si>
    <t>GARLIC + LICORICE -- NUTRILITE</t>
  </si>
  <si>
    <t>SIBERIAN GINSENG + GINKO BILOBA -- NUTRILITE ]</t>
  </si>
  <si>
    <t>FE-NATE -- 铁，矿物质。NUTRILITE ]</t>
  </si>
  <si>
    <t>NATURAL SOURCE BETA CAROTENE -- 可转变成维生素A。NUTRILITE ]</t>
  </si>
  <si>
    <t>BILBERRY WITH LUTEIN -- NUTRILITE</t>
  </si>
  <si>
    <t>CALCIUM MAGNESIUM WITH TRACE MINERAL -- NUTRILITE</t>
  </si>
  <si>
    <t>PRIMROSE PLUS -- NUTRILITE</t>
  </si>
  <si>
    <t>HANDS -- 手部骨骼异常</t>
  </si>
  <si>
    <t>BONES IN GENERAL -- 一般骨骼异常</t>
  </si>
  <si>
    <t>FOOT -- 脚部骨骼异常</t>
  </si>
  <si>
    <t>LUMBAR SPINE -- 腰椎骨骼异常</t>
  </si>
  <si>
    <t>CERVICAL SPINE -- 颈椎骨骼异常</t>
  </si>
  <si>
    <t>THORACIC SPINE -- 胸椎骨骼异常</t>
  </si>
  <si>
    <t>SACRAL SPINE -- 荐骨异常</t>
  </si>
  <si>
    <t>SKULL -- 头骨异常</t>
  </si>
  <si>
    <t>JAW -- 头骨异常</t>
  </si>
  <si>
    <t>RIB CAGE -- 胸骨异常</t>
  </si>
  <si>
    <t>SHOULDER CARRIAGE -- 肩胛骨异常</t>
  </si>
  <si>
    <t>HIP AND PELVIC GIRDLE -- 髋关节及盘骨异常</t>
  </si>
  <si>
    <t>UPPER ARM - HUMERUS -- 手臂上部之肱骨</t>
  </si>
  <si>
    <t>LOWER ARM - RADIUS, ULNA -- 挠骨、尺骨。</t>
  </si>
  <si>
    <t>WRIST -- 手腕骨异常</t>
  </si>
  <si>
    <t>ANKLE -- 足部踝骨异常</t>
  </si>
  <si>
    <t>UPPER LEG - FEMUR, HIP JOINT HEAD -- 大腿上部之股骨</t>
  </si>
  <si>
    <t>LOWER LEG - TIBIA, FIBIA, PETULLA -- 大腿下部之胫骨 , 腓骨 , 膝盖骨</t>
  </si>
  <si>
    <t>FOOD INTAKE -- 辨识食物摄入问题。原生质</t>
  </si>
  <si>
    <t>ORAL -- 口腔, 辨识患者的齿状问题。原生质</t>
  </si>
  <si>
    <t>STOMACH -- 胃, 辨识胃部问题。原生质</t>
  </si>
  <si>
    <t>SMALL INTESTINE -- 小肠, 辨识小肠问题（肠道，结肠）。原生质 ]</t>
  </si>
  <si>
    <t>ILEO CECAL VALVE -- 回肠盲肠瓣, 辨识瓣膜（肠道，结肠，肠）的障碍。原生质 ]</t>
  </si>
  <si>
    <t>LARGE INTESTINE -- 大肠,（肠道，结肠，肠）原生质 ]</t>
  </si>
  <si>
    <t>LIVER -- 肝, 辨识疾病。原生质</t>
  </si>
  <si>
    <t>AUTONOMIC NERVAL SYSTEM (PARASYMPATHETIC)-- 自主神经系统(副交感神经)原生质 $ ]</t>
  </si>
  <si>
    <t>PANCREAS -- 胰腺, 原生质</t>
  </si>
  <si>
    <t>Synthetic Drug Unknown or Unspecified （不在我们的数据库之内）</t>
  </si>
  <si>
    <t>Synthetic Chemical Toxin Unknown or Unspecified  （不在我们的数据库之内）</t>
  </si>
  <si>
    <t>Beta Carotene -- 15毫克。可转变为维生素A。SHRC KABR ]</t>
  </si>
  <si>
    <t>Betaine HCL -- 350毫克 SHRC KABR ]甜菜碱盐酸盐| 可考虑使用柠檬水代替刺激胃部的甜菜碱。</t>
  </si>
  <si>
    <t>Biotin -- 1毫克维生素H。 SHRC KABR ]</t>
  </si>
  <si>
    <t>Calcium D-Glucarate -- 500 毫克 Thorne KABR ]</t>
  </si>
  <si>
    <t>我负责任</t>
  </si>
  <si>
    <t>七叶胆 -- 中草药配方，增强免疫反应并疏通情绪释放。 \功能清热解毒，补元气，生津，健脾固精安神。</t>
  </si>
  <si>
    <t>安神补心丸 -- 中草药配方，缓解压力并疏通受抑的情感融合。 \养心安神。用于心悸失眠、头晕耳鸣。</t>
  </si>
  <si>
    <t>逍遥丸 -  -- 中草药配方，促进轻松消化并疏通情绪释放。 \疏肝解郁，健脾养血。用于肝郁气滞之两胁作痛、头痛目眩、口燥咽干、神疲食少、月经不调、乳房作胀等症。</t>
  </si>
  <si>
    <t>龙胆泻肝丸 -- 中草药配方，补肝和胆囊，并疏通阻碍健康的抗拒情感。 \清肝胆，利湿热。用于肝胆湿热，头晕目赤，耳鸣耳聋，耳肿疼痛，胁痛口苦，尿赤涩痛，湿热带下。</t>
  </si>
  <si>
    <t>心叶牛青胆 -- 阿育吠陀补药，消除疲乏的补药，增强效能量，带来平静。 \镇静止痛、降血压和降心率作用</t>
  </si>
  <si>
    <t>SHILAJIT(喜来芝) -- 阿育吠陀草本，阳气过亢时可补阴，用于促进情绪平静。 \</t>
  </si>
  <si>
    <t>TRIPHALA -- 阿育吠陀草本配方，平衡三种生命能量(doshas)，疏通阻碍健康的抗拒情感。 \</t>
  </si>
  <si>
    <t>PHYLLANTUS AMARUS -- 阿育吠陀补肝药，护肝并使之重生，用于怀疑的情绪。 \</t>
  </si>
  <si>
    <t>NELSON NERVE TONIC -- 用于各种神经疼痛和发炎。 \ Ayurvedic</t>
  </si>
  <si>
    <t>ADRENAL PEPTIDE - E OPIOID PEPTIDE -- 辨识肾上腺疾病，用于情绪压抑。 \</t>
  </si>
  <si>
    <t>有机锗 (羧乙基锗倍半氧化物) -- 营养补品，保护遗传讯息不受侵袭。 \</t>
  </si>
  <si>
    <t>NELSON LIVER TONIC -- 西藏草药和阿育吠陀草药的混合，用于解肝毒，强肝。 \</t>
  </si>
  <si>
    <t>养血安神片 -- 缓解精神紧张，用于友谊的背叛。安神定志作用。用于因气血不足、心神不宁所致的入睡困难或睡后易醒、多梦、心悸、神疲乏力、脑力迟钝、注意力不集中、记忆力下降、情绪易波动等症。</t>
  </si>
  <si>
    <t>大补阴丸 -- 滋阴降火。潮热盗汗，咳嗽咯血，耳鸣遗精。</t>
  </si>
  <si>
    <t>当归片 -- 补血活血，调经止痛。用于血虚引起的面色萎黄，眩晕心悸，月经不调，痛经。</t>
  </si>
  <si>
    <t>生田七片 -- 活血、散瘀、通脉、止血、消肿、定痛、心绞痛、胆固醇过高</t>
  </si>
  <si>
    <t>六味地黄丸 -- 滋阴养肾。 \滋阴补肾。用于头晕耳鸣，腰膝酸软，遗精盗汗。</t>
  </si>
  <si>
    <t>杞菊地黄丸 -- 肝肾阴虚的各种疾病。 \肝肾阴虚而致两眼昏花、视物不明，或眼睛干涩，迎风流泪、耳鸣、腰膝酸软、舌偏红、少苔、脉细数。</t>
  </si>
  <si>
    <t>健脾丸 -- 健脾，减少食物停滞，用于肛门滞留。 \健脾开胃。用于脾胃虚弱，脘胀满，食少便溏。</t>
  </si>
  <si>
    <t>金匮肾气丸 -- 温补肾阳， 治脾肾大虚，腰重脚重，小便不利，肚腹肿胀，四肢浮肿，喘急痰盛，</t>
  </si>
  <si>
    <t>香砂养胃丸 -- 健调胃脾。 \温中和胃。用于不思饮食，胃脘满闷或泛吐酸水。</t>
  </si>
  <si>
    <t>十全大补丸 -- 养血益中。 \培补气血，治诸虚百损，头目眩晕，羸瘦不食，面色萎黄，精神倦怠，四肢乏力，气短心悸，体倦乏力，四肢不温，对放疗，化疗的毒副作用，恶性肿瘤患者增加食欲有一定功效。</t>
  </si>
  <si>
    <t>明目地黄丸 -- 明目，用于肝肾阴虚。 \虚证慢性眼病，如证见视物不清及头晕等；所谓肝开窍于目，视物不清者，源于肝虚，归经肝肾，滋补其虚</t>
  </si>
  <si>
    <t>补中益气丸 -- 脾/胃阴虚，呼吸短促（肺），虚弱。 \补中益气，升阳举陷。用于脾胃虚弱，中气下陷，体倦乏力，食少腹胀，久泻、脱肛，子宫脱垂。</t>
  </si>
  <si>
    <t>补肾强身片 --  补肾强身。用于腰酸足软，头晕耳鸣，眼花心悸。</t>
  </si>
  <si>
    <t>复方公英片 -- 减轻感冒，疏通受抑的情感融合。\清热解毒。上呼吸道感染。</t>
  </si>
  <si>
    <t>龙胆泻肝丸 -- 清肝胆，利湿热。用于肝胆湿热，头晕目赤，耳鸣耳聋，耳肿疼痛，胁痛口苦，尿赤涩痛，湿热带下。</t>
  </si>
  <si>
    <t>左归丸 -- 滋阴补肾、填精益髓，降低对困窘的精神恐惧。</t>
  </si>
  <si>
    <t>右归丸 -- 阳萎遗精、腰酸肢冷、肾上腺皮质功能减退、甲状腺功能低下</t>
  </si>
  <si>
    <t>保和丸 -- 促进消化，调胃，食积停滞，胸膈痞满，腹胀时痛，吐酸泄泻，嗳腐厌食，食疟下利，或大便不调，舌苔厚腻黄而脉滑。</t>
  </si>
  <si>
    <t>首乌片 -- 补肝，肾髓，精子活力，降低对困窘的精神恐惧。 \补肝肾，强筋骨，乌须发。用于肝肾两虚所致的头晕目花，耳鸣，腰酸肢麻，须发早白。</t>
  </si>
  <si>
    <t>复方穿心莲片 -- 清热解毒、抗菌消炎的作用。用于治疗上呼吸道感染、急性扁桃腺炎、咽喉炎、支气管炎</t>
  </si>
  <si>
    <t>黄连上清片 -- 清热通便，散风止痛。头晕目眩，暴发火眼，牙齿疼痛，口舌生疮</t>
  </si>
  <si>
    <t>鼻敏感丸 -- 急慢性鼻炎、过敏性鼻炎、鼻窦炎、咽喉炎 \</t>
  </si>
  <si>
    <t>平喘片 -- 清热化痰,止咳平喘,用于急慢性气管炎,肺气肿,咳痰多</t>
  </si>
  <si>
    <t>湿毒清胶囊 -- 养血润燥，化湿解毒，祛风止痒。 \</t>
  </si>
  <si>
    <t>乌鸡白凤丸 -- 气血亏虚引起的月经不调、崩漏带下等症 养血，止白带，</t>
  </si>
  <si>
    <t>元胡止痛片 -- 镇痛、镇静、催眠、抗溃疡、抑制胃液分泌等。用于怀疑情绪。</t>
  </si>
  <si>
    <t>天麻袪风补片 袪风除湿，舒筋活络，活血止痛,肝肾阴虚</t>
  </si>
  <si>
    <t>冬虫夏草 -- 养肝补肾、滋阴清热、益精明目,抗心律失常，促进新陈代谢，增强免疫力。</t>
  </si>
  <si>
    <t>健脑灵 -- 滋肾，镇静，安神。用于肾阳不足引起的神经衰弱、头晕、失眠、尿频 、多梦。宁神，用于神经衰弱， opens the spirit to insight.</t>
  </si>
  <si>
    <t>三黄片 -- 消炎、降火、排毒、减轻炎症和发烧，去热，降低对困窘的精神恐惧。</t>
  </si>
  <si>
    <t>附子理中汤 -- 脾胃虚寒、饮食不化、脘腹冷痛、呕吐泄泻、四肢不温</t>
  </si>
  <si>
    <t>复方丹参片  -- 活血化瘀，理气止痛。用于胸中憋闷，心绞痛。</t>
  </si>
  <si>
    <t>小儿清热解毒口服液 -- 清热邪，解毒，流行性感冒，喉咙疼痛。 \</t>
  </si>
  <si>
    <t>冬凌草片 -- 急性的，慢性扁桃腺炎，咽炎，喉炎，口腔炎。 \</t>
  </si>
  <si>
    <t>益寿调脂片 -- 健脾补肾益气，活血化痰之功效，用于原发性高脂血症的治疗，除具有降血脂、抗动脉粥样硬化</t>
  </si>
  <si>
    <t>银黄口服液 -- 清热疏风，利咽解毒。用于外感风热、肺胃热盛所致的咽干、咽痛、喉核肿大、口渴、发热；急慢性扁桃体炎、急慢性咽炎、上呼吸道感染</t>
  </si>
  <si>
    <t>BEAUTY XI SHI -- 肥胖，体重减轻，疏通情绪释放。 \</t>
  </si>
  <si>
    <t>三精双黄连口服液 -- 疏风解表，清热解毒。用于外感风热所致的感冒，症见发热，咳嗽，咽痛。肺炎，呼吸道感染（肺），咽炎，扁桃腺炎。</t>
  </si>
  <si>
    <t>冠心苏合丸 -- 理气宽胸，止痛。用于心绞痛，胸闷憋气。 \</t>
  </si>
  <si>
    <t>当归丸 -- 补血活血，调经止痛。用于血虚萎黄，月经不调，经行腹痛，养血，调经，自我情感斗争。 \</t>
  </si>
  <si>
    <t>逍遥丸 -- 肝郁、血虚、脾弱所引起的胁痛、郁证、低热、乳癖、月经不调、内眼病等。养血，疏通阻碍健康的抗拒情感。 \</t>
  </si>
  <si>
    <t>香砂六君丸 -- 胃溃疡、十二指肠溃疡。慢性胃炎、慢性肝炎、慢性胆囊炎、妊娠反应、胃下垂等症。补气，健脾，消化不良，食欲不振，腹舄。</t>
  </si>
  <si>
    <t>归脾丸 -- 用于心脾两虚，气短心悸，失眠多梦，头昏头晕，肢倦乏力，补气，健脾，养血，心脏虚弱。 \</t>
  </si>
  <si>
    <t>知柏地黄片 -- 滋阴清热。用于潮热盗汗，耳鸣遗精，口干咽燥。滋阴，发烧，夜汗，口干，喉痛，耳鸣（耳朵）。 \</t>
  </si>
  <si>
    <t>复方青黛丸 -- 清热解毒,消斑化瘀,祛风止痒。用于进行期银屑病、玫瑰糠疹、药疹等。牛皮癣（皮肤），疏通阻碍健康的抗拒情感。 \</t>
  </si>
  <si>
    <t>五加皮 -- 祛风胜湿，强筋骨。向下驱风，肝经和肾经。 \</t>
  </si>
  <si>
    <t>藿香 -- 纠正肠风（结肠，肠），用于肛门滞留 \</t>
  </si>
  <si>
    <t>砂仁 -- 健胃，理气，自我情感斗争。 \</t>
  </si>
  <si>
    <t>穿心莲 -- 抗菌消炎、抗病毒、溶栓、扩张血管、清热，用于情绪压抑。</t>
  </si>
  <si>
    <t>杏仁 -- 降气止咳，润肠通便。咳嗽气喘、胸满痰多、血虚津枯、肠燥便秘。</t>
  </si>
  <si>
    <t>沉香 -- 腹胀疼痛，气逆胸满、喘急心绞痛、积痞、胃寒呕吐、霍乱、男子精冷、恶气恶疮</t>
  </si>
  <si>
    <t>槟榔 -- 泻下消滞和行气利水功效，有治痢杀虫固齿功能，据说其花粉还是治疗胃病的良药 杀寄生虫，疏通阻碍健康的抗拒情感。</t>
  </si>
  <si>
    <t>马兜铃 -- 清肺降气，化痰止咳。治肺热咳喘，咯血，失音，痔廔肿痛</t>
  </si>
  <si>
    <t>细辛 -- 风寒感冒、头痛、咳喘、风湿痛、四肢麻木、跌伤。</t>
  </si>
  <si>
    <t>紫菀 -- 痰多喘咳，新久咳嗽，劳嗽咳血。疏通情绪释放。 \ Ayurvedic</t>
  </si>
  <si>
    <t>沙苑子 -- 肾虚阳萎，遗精早泄，尿频遗溺，腰膝酸痛，头昏目花，视力减退等。</t>
  </si>
  <si>
    <t>冬瓜子 -- 润肺，化痰，消痈，利水。疏通情绪释放。 \</t>
  </si>
  <si>
    <t>柏子仁 -- 养心安神，润肠通便。</t>
  </si>
  <si>
    <t>冰片 -- 开窍醒神，散郁火，去翳明目，消肿止痛。使头脑清晰，改善视敏度</t>
  </si>
  <si>
    <t>楮实子 -- 滋肾，清肝，明目，虚劳，目昏黑，目生翳膜，水气浮肿，喉痹。</t>
  </si>
  <si>
    <t>BUDDHA GRASS -- 用于意识刺激，用于肛门滞留。 \</t>
  </si>
  <si>
    <t>茵陈蒿 -- 传染性肝炎（有黄疸者效果佳），小便赤短，风疹，疮疥，胃炎，胃出血，感冒，清热利湿，利胆。治黄疸，胆囊炎，膀胱湿热，小便不利。</t>
  </si>
  <si>
    <t>红花 -- 活血通经，散瘀止痛。兴奋子宫、降血压作用、扩张心冠状动脉血管。</t>
  </si>
  <si>
    <t>儿茶 -- 痰热咳嗽，消渴，吐血，尿血，血痢，消化不良，牙疳，口疮，湿疹。</t>
  </si>
  <si>
    <t>鸡内金 -- 健胃消食，化积排石，固摄缩尿，增加胃液分泌量和胃肠消化能力，加快胃的排空速率</t>
  </si>
  <si>
    <t>菊花 -- 解毒散结,疏散风热,平肝明目,降血压(治高血压\冠心病)</t>
  </si>
  <si>
    <t>肉苁蓉 -- 补肾阳，益精血，润肠通便。用于阳痿,不孕,腰膝酸软，筋骨无力，肠燥便秘。</t>
  </si>
  <si>
    <t>枳实 -- 积滞内停；痞满胀痛；大便秘结；泻痢后重；结胸；胃下垂；子宫脱垂；脱肛</t>
  </si>
  <si>
    <t>陈皮 -- 理气健脾，燥湿化痰。用于胸脘胀满、食少吐泻、咳嗽多痰。</t>
  </si>
  <si>
    <t>青皮 -- 破气疏肝,清热解毒,食积气滞，脘腹痞闷。</t>
  </si>
  <si>
    <t>蛇床子 -- 补肾阳，治疗阳萎，男性不育。温肾壮阳，燥湿，祛风，杀虫。用于阳痿、宫冷、寒湿带下、湿痹腰痛；外治外阴湿疹、妇人阴痒、滴虫性阴道炎。</t>
  </si>
  <si>
    <t>黄连 -- 清热燥湿，泻火解毒。用于湿热痞满，呕吐泻痢，湿热黄疸，高热神昏，心火亢盛，心烦不眠，血热吐衄，目赤牙痛，胃热吞酸，痈肿疔疮，内热消渴等</t>
  </si>
  <si>
    <t>冬虫夏草 -- 强身延年，耐缺氧，降血脂，抗菌解毒，镇静安神，调节免疫，平喘祛痰，抗癌作用，增强心血管、血液、肝、肾功能。</t>
  </si>
  <si>
    <t>延胡索 -- 镇痛、镇静、催眠、增加冠状动脉及心肌血流量、抗溃疡、解痉。</t>
  </si>
  <si>
    <t>菟丝子 -- 滋补肝肾，固精缩尿，安胎，明目，止泻。用于阳痿遗精、尿有余沥、遗尿尿频、腰膝酸软、目昏耳鸣、肾虚、胎动不安、脾肾虚泻；外治白癜风。</t>
  </si>
  <si>
    <t>川牛膝 -- 祛风，利湿，通经，活血。风湿腰膝疼痛，脚痿筋挛，尿血，妇女经闭，关节痹痛，足痿筋挛，尿血血淋，跌扑损伤。</t>
  </si>
  <si>
    <t>香附子 -- 肝郁气滞,胸、肋、脘腹胀痛,消化不良，胸脘痞闷，寒疝腹痛，乳房胀痛，月经不调，经闭痛经。</t>
  </si>
  <si>
    <t>瞿麦 -- 利尿通淋，破血通经。小便不通、淋沥涩痛、增长经。</t>
  </si>
  <si>
    <t>续断 -- 功能补肝肾，强筋骨，续折伤，止崩漏</t>
  </si>
  <si>
    <t>白扁豆 -- 解暑袪湿、消渴、解砒霜之毒、</t>
  </si>
  <si>
    <t>血竭 -- 祛瘀定痛，止血生肌。用于跌扑折损，内伤瘀痛；外伤出血不止。</t>
  </si>
  <si>
    <t>旱莲草 -- 滋补肝肾，乌须固齿，凉血止血,肝肾不足，眩晕耳鸣，视物昏花，腰膝酸软，发白齿摇，劳淋带浊，咯血，吐血，</t>
  </si>
  <si>
    <t>八月札 -- 舒肝理气，活血止痛，除烦利尿。治肝胃气痛，胃热食呆，烦渴，亦白痢疾，腰痛，胁痛，疝气，窟经，子宫下坠。</t>
  </si>
  <si>
    <t>麻黄 -- 拟肾上腺素刺激物，发汗散寒，宣肺平喘，利水消肿。用于风寒感冒，胸闷喘咳，风水浮肿，支气管哮喘。</t>
  </si>
  <si>
    <t>淫羊藿 -- 补肾阳，补肾壮阳，强筋健骨，袪风除湿。</t>
  </si>
  <si>
    <t>杜仲 -- 补肝阳和肝能量，提高生活热情和喜悦。补肝肾，强筋骨，安胎。用于肾虚腰痛，筋骨无力，妊娠漏血，胎动不安；高血压症。</t>
  </si>
  <si>
    <t>芡实 -- 益肾、固精，补脾、止泻，祛湿、止带。用于梦遗、滑精、遗尿、尿频、脾虚久泻、白浊、带下。</t>
  </si>
  <si>
    <t>吴茱萸 -- 散寒止痛，降逆止呕，助阳止泻。用于头痛、疝痛、脚气、痛经、脘腹胀痛、呕吐吞酸、口疮。</t>
  </si>
  <si>
    <t>夜交藤 -- 养心，安神，通络，祛风。治失眠，劳伤，多汗，血虚身痛</t>
  </si>
  <si>
    <t>乳香 -- 镇痛作用，消炎防腐,心腹疼痛；风湿痹痛；经闭痛经；跌打瘀痛；痈疽肿毒；肠痈；疮溃不敛</t>
  </si>
  <si>
    <t>川贝母 -- 清热化痰止咳,润肺止咳，治疗肺有燥热之咳嗽痰少而粘之证，及阴虚燥咳劳嗽等虚证</t>
  </si>
  <si>
    <t>天麻 -- 镇痛,镇静,抗惊厥,降低血压,明目、增智，祛风，控制痉挛和颤动。</t>
  </si>
  <si>
    <t>北沙参 -- 养阴清肺，祛痰止咳,肺热燥咳，虚痨久咳，阴伤咽干、口渴。</t>
  </si>
  <si>
    <t>石膏 -- 清热泻火，解毒除烦。高热烦渴，肺热咳喘，胃热齿痛，口渴咽干，温 病发斑，腹中坚痛，心下逆气。清热下火，高烧，多汗，疏通情绪释放。</t>
  </si>
  <si>
    <t>茯苓 -- 利水渗湿，健脾宁心。用于水肿尿少，痰饮眩悸，脾虚食少，便溏泄泻，心神不宁，惊悸失眠。\</t>
  </si>
  <si>
    <t>HU ZHANG - Hu chang -- 用于湿热，疏通阻碍健康的抗拒情感。 \</t>
  </si>
  <si>
    <t>板蓝根 -- 清热解毒，凉血利咽的功效。流行性疾病，腮腺炎，用于怀疑情绪。流感、病毒感染引起的急性扁桃体炎、咽炎、流行性腮腺炎等预防和治疗作用。</t>
  </si>
  <si>
    <t>大青叶 -- 时行热病，热入营血，高热神昏、发斑，丹毒、咽喉肿痛、口疮、肿毒、疮瘫热疖。清热解毒，凉血消斑</t>
  </si>
  <si>
    <t>红枣 -- 补中益气、养血安神、缓和药性的功能</t>
  </si>
  <si>
    <t>秦艽 -- 祛风湿，清湿热，止痹痛。用于风湿痹痛、筋脉拘挛，骨节烦痛</t>
  </si>
  <si>
    <t>百合 -- 养阴清热，润肺止渴，宁心安神，治肺结核久咳、阴虚咳血、潮热肺痈、热病后余热未清、虚烦惊悸、神志恍惚、失眠多梦、脚气浮肿等症。</t>
  </si>
  <si>
    <t>乌药 -- 胸闷腹胀，胃胀腹痛，下焦虚寒，小便频数，遗尿，白浊。</t>
  </si>
  <si>
    <t>路路通 -- 祛风活络，利水通经。关节痹痛、麻木拘挛、水肿胀满、乳少经闭。</t>
  </si>
  <si>
    <t>龙眼肉 -- 补心脾，益气血。用于气血不足，心悸怔忡，健忘失眠，血虚萎黄等。</t>
  </si>
  <si>
    <t>金银花 -- 清热解毒，凉散风热。用于痈肿疔疮，喉痹，丹毒，热血毒痢，风热感冒，温病发热。解菌毒。热痛，肿胀，乳房，眼睛，用于情绪压抑。 \</t>
  </si>
  <si>
    <t>桑寄生 -- 有补肝肾，强筋骨，祛风湿，安胎，生长发齿等，增强体力。 \</t>
  </si>
  <si>
    <t>莲子 -- 养心，益肾，补脾。，止慢性痢疾，用于情绪压抑。</t>
  </si>
  <si>
    <t>金钱草 -- 清热，利尿，镇咳，消肿，解毒。，自我情感斗争。 \</t>
  </si>
  <si>
    <t>厚朴 -- 食积气滞，脘腹胀满，呕吐嗳气，便秘，降低发炎反应，很好的抗氧化剂，降低哮喘的发生，抑制忧郁的效果，治疗发炎所产生的疼痛</t>
  </si>
  <si>
    <t>麦芽 -- 消食健胃，回乳消胀。疏通受抑的情感融合。 \</t>
  </si>
  <si>
    <t>神曲 -- 六神曲，消食和胃。用于饮食积滞证。</t>
  </si>
  <si>
    <t>川楝子 -- 行气止痛，杀虫疗癣，杀寄生虫，，杀死真菌。 \ * ^</t>
  </si>
  <si>
    <t>鸡血藤 -- 养血补血，行血通脉，暖腰膝。有降血压，兴奋子宫之效。</t>
  </si>
  <si>
    <t>巴戟天 -- 补肾阳、强筋骨、祛风湿、特别用于阳萎，不育，稳定情绪。 \</t>
  </si>
  <si>
    <t>牡丹皮 -- 清热凉血，活血行瘀。疏通情绪释放。 \</t>
  </si>
  <si>
    <t>桑白皮 -- 肺热喘咳，吐血，水肿，脚气，小便不利。驱风，利尿，利关节。 \</t>
  </si>
  <si>
    <t>梅 -- 敛肺，涩肠，生津，安蛔。敛肺止咳，涩肠止舄(腹舄).</t>
  </si>
  <si>
    <t>诃子 -- 涩肠敛肺，降火利咽。久泻久痢，便血脱肛，肺虚喘咳，疏通情绪释放。</t>
  </si>
  <si>
    <t>羌活 -- 驱寒发汗，排汗（普通感冒）。散寒祛风、胜湿止痛</t>
  </si>
  <si>
    <t>牡蛎 -- 镇肝，益阴并抑制阳亢，疏通受抑的情感融合。 \</t>
  </si>
  <si>
    <t>西洋参 -- 益肺阴，清虚火，生津止渴。肺虚久嗽，失血，咽干口渴，虚热烦倦</t>
  </si>
  <si>
    <t>败酱草 -- 热解毒药 清热、解毒、消疮肿药从经络驱风湿，疏通情绪释放。 \</t>
  </si>
  <si>
    <t>桃仁 -- 刺激血液循环，润肠道，结肠，肠，镇定情绪。 \</t>
  </si>
  <si>
    <t>车前子 -- 清热，利尿清热利尿，渗湿通淋，明目，祛痰。用于情绪压抑。 \</t>
  </si>
  <si>
    <t>龟板 -- 阴血不足，腰脚酸痛，久泻久痢。养阴，抑制阳亢，益肾和骨。 \</t>
  </si>
  <si>
    <t>桔梗 -- 宣肺，利咽，祛痰，排脓。咳嗽痰多、胸闷不畅，咽喉肿痛，支气管炎</t>
  </si>
  <si>
    <t>猪苓 -- 利水渗湿。用于小便不利、水肿、泄泻、淋浊、带下。用于因缘固定。</t>
  </si>
  <si>
    <t>夏枯草 -- 清肝火（头痛），眼睛障碍（结膜炎），畏光，镇定情绪。 \</t>
  </si>
  <si>
    <t>补骨脂 -- 补肾，补阳祛寒，疏通受抑的情感融合。\</t>
  </si>
  <si>
    <t>葛根 -- 升阳，促进体液，疏通情绪释放。 \</t>
  </si>
  <si>
    <t>使君子 -- 杀寄生虫（蛔虫），补脾。 \ *</t>
  </si>
  <si>
    <t>覆盆子 -- 益肾精，提升视（眼睛）敏度，镇定情绪。 \</t>
  </si>
  <si>
    <t>赤芍药 -- 清热，凉血活血，用于友谊的背叛。 \</t>
  </si>
  <si>
    <t>大黄 -- 泄热毒，纯化血液，用于便秘（肠道，结肠，肠），胆汁（肝）的分泌</t>
  </si>
  <si>
    <t>金樱子 -- 减缓遗精（不自觉的射精）白带。 \</t>
  </si>
  <si>
    <t>丹参 -- 促进血液循环，特别是胸部和心脏周围。 \</t>
  </si>
  <si>
    <t>檀香 -- 助气，镇定，解痛，冠心病。 \</t>
  </si>
  <si>
    <t>海藻海蒿子 -- 祛痰（肺），软化肿块，降低血压。 \</t>
  </si>
  <si>
    <t>木香 -- 行气止痛，健脾消食。用于肝能量滞留，怀疑情绪。 \</t>
  </si>
  <si>
    <t>酸枣仁 -- 养肝，安神，宁心，镇静，兴奋子宫，止汗，降压。 \</t>
  </si>
  <si>
    <t>橘红 -- 治风寒痰嗽，恶心，吐水，胸痛胀闷</t>
  </si>
  <si>
    <t>当归尾 -- 月经不调，经闭腹痛，血虚头痛，肠燥便难，痈疽疮疡，跌打损伤 \</t>
  </si>
  <si>
    <t>蒲公英 -- 利尿、清热解毒、消肿散结及催乳作用，</t>
  </si>
  <si>
    <t>通草 -- 清热利尿，通气下乳。用于湿温尿赤，淋病涩痛，水肿尿少，乳汁不下,清热，利尿（肾，膀胱，输尿管，尿道），自我情感斗争。</t>
  </si>
  <si>
    <t>三七 -- 止血，用于情绪压抑。止血化瘀、消肿止痛，是云南白药主要成分，</t>
  </si>
  <si>
    <t>鳖甲 -- 养阴，固阳，用于因缘固定。养阴清热，平肝熄风，软坚散结。</t>
  </si>
  <si>
    <t>钩藤 -- 熄风，缓解痉挛，用于因缘固定。清热平肝，息风定惊。用于头痛眩晕，感冒夹惊，惊痫抽搐，妊娠子痫；高血压症。</t>
  </si>
  <si>
    <t>王不留行 -- 促进上半身的血液流动。 \活血通经，下乳消肿。用于乳汁不下、经闭、痛经、乳痈肿痛。</t>
  </si>
  <si>
    <t>肉桂 -- 补元阳﹐暖脾胃﹐除冷积﹐通血脉的功效。常用来治疗肢冷脉微﹐腹痛泄泻﹐腰膝冷痛﹐经闭等常见症。</t>
  </si>
  <si>
    <t>蔓荆子 -- 清热，散风。 \感冒，偏正头痛，目赤齿痛等，风热上攻所致头目诸症。老年体虚之手脚抽搐。</t>
  </si>
  <si>
    <t>苍耳子 -- 疏通鼻道特别是额窦，平静情绪。 \ 抗炎、镇痛、抗微生物、降血糖、抗氧化、抗凝血酶作用，有抑制心脏作用。</t>
  </si>
  <si>
    <t>ZEDORIA - E zhu -- 解毒purative，用于肛门滞留，用于因缘固定。 \</t>
  </si>
  <si>
    <t>(FE) BROCCOLI（花茎甘蓝） -- 稳定身心，the person won't close down.</t>
  </si>
  <si>
    <t>(FE) CAULIFLOWER（花椰菜） -- 在分娩程序稳定平衡婴儿。</t>
  </si>
  <si>
    <t>(FE) CELERY（芹菜） -- 在受压或细菌感染期间恢复系统平衡。 @ ]</t>
  </si>
  <si>
    <t>(FE) CHIVES（细香葱） -- 当内在的女性/男性动力平衡时恢复力量。</t>
  </si>
  <si>
    <t>(FE) COMFREY（紫草科植物，聚合草） -- 修复现在或以前出现的较高振动的灵魂伤害。</t>
  </si>
  <si>
    <t>(FE) CORN（玉米，谷类） -- 精神扩张时的稳定性，用于友谊背叛。</t>
  </si>
  <si>
    <t>(FE) CUCUMBER （黄瓜）--  沮丧时重新平衡，再次恢复对生活的依恋。</t>
  </si>
  <si>
    <t>(FE) DILL（莳萝） -- 协助一个人收回他让度给他人的势力均衡。</t>
  </si>
  <si>
    <t>(FE) NASTURTIUM（旱金莲） -- 在精神高度集中时恢复身体生命能量。</t>
  </si>
  <si>
    <t>(FE) OKRA（秋葵） -- 恢复看到生活和环境中正面事物的能力。</t>
  </si>
  <si>
    <t>(FE) SALVIA（洋苏草，鼠尾草） -- 在极端压力时期恢复情绪稳定。</t>
  </si>
  <si>
    <t>(FE) SNAP PEA（豌豆） -- 在恶梦之后重新平衡成人或小孩，自我情感斗争。</t>
  </si>
  <si>
    <t>(FE) SUMMER SQUASH（南瓜） -- 说明害怕面对日常事务的人恢复勇气，。</t>
  </si>
  <si>
    <t>(FE) SWEET BELL PEPER（聚磷脂雌二醇） -- 在受压时期稳定身心平衡。</t>
  </si>
  <si>
    <t>(FE) TOMATO（西红柿） -- 清除身体的感染或疾病。 @ # ^ * ]</t>
  </si>
  <si>
    <t>(FE) YELLOW YARROW（黄蓍草） -- 在脆弱时期的情感保护，为一体化行程提供援助。</t>
  </si>
  <si>
    <t>(FE) ZINNIA（百日草） -- 唤回童心，重拾童趣，健康优先的意识。</t>
  </si>
  <si>
    <t>(FE) ZUCCHINI（西葫芦） -- 在康复期协助恢复体力。</t>
  </si>
  <si>
    <t>(FE) ALLSPICE（多香果） -- 提升记忆。</t>
  </si>
  <si>
    <t>(FE) ALMOND（杏仁） -- 成熟/返老还童。</t>
  </si>
  <si>
    <t>(FE) ALLYSSUM-SWEET（甜蜜，糖果） -- 人内在的神性。</t>
  </si>
  <si>
    <t>(FE) ALOE VERA（芦荟） -- 个人的生存。</t>
  </si>
  <si>
    <t>(FE) AMARANTHUS - RED（ -- 免疫系统。</t>
  </si>
  <si>
    <t>(FE) AMARYLLIS(孤挺花） -- 第七个脉轮－顶轮。 ]</t>
  </si>
  <si>
    <t>(FE) ANGELICA(当归） -- 城市压力。</t>
  </si>
  <si>
    <t>(FE) ANGEL'S TRUMPET（曼陀罗） -- 刺激视力。</t>
  </si>
  <si>
    <t>(FE) APRICOT（杏） -- 欢乐无忧。 ]</t>
  </si>
  <si>
    <t>(FE) BANANA（香蕉） -- 男性性特征。</t>
  </si>
  <si>
    <t>(FE) BEECH（山毛榉） -- 更好的接受。</t>
  </si>
  <si>
    <t>(FE) BIRCH - FEMALE(白桦--女性） -- 人际关系。</t>
  </si>
  <si>
    <t>(FE) BIRCH - MALE(白桦--男性） -- 人际关系。</t>
  </si>
  <si>
    <t>(FE) BIRD OF PARADISE（极乐鸟） -- 自由。</t>
  </si>
  <si>
    <t>(FE) BLACK - EYED SUSAN（黑眼圈） -- 提高自尊。</t>
  </si>
  <si>
    <t>(FE) BLEEDING HEART（软心肠的，对社会问题太伤感的人） -- 平静和谐。 ]</t>
  </si>
  <si>
    <t>(FE) BO TREE -- 刺激灵量（kundalini）。</t>
  </si>
  <si>
    <t>(FE) BORAGE（琉璃苣） -- 冷静。</t>
  </si>
  <si>
    <t>(FE) CALENDULA（金盏花） -- 内心之光。</t>
  </si>
  <si>
    <t>(FE) CALIFORNIA BAY LAUREL（加利福尼亚海湾的月桂树） -- 适应性与智慧。</t>
  </si>
  <si>
    <t>(FE) CALIFORNIA POPPY（罂粟） -- 心灵，精神平衡。</t>
  </si>
  <si>
    <t>(FE) CALLA LILY（百合） -- 宽恕。</t>
  </si>
  <si>
    <t>(FE) CAROB（豆角树） -- 移情作用，小组互动。</t>
  </si>
  <si>
    <t>(FE) CASTILIAN ROSE（玫瑰） -- 权力的恰当使用。</t>
  </si>
  <si>
    <t>(FE) CEDAR（雪松，香柏） -- 净化，压力。</t>
  </si>
  <si>
    <t>(FE) CELANDINE（白屈菜） -- 交流。</t>
  </si>
  <si>
    <t>(FE) CENTURY AGAVE（龙舌兰） -- 智慧。</t>
  </si>
  <si>
    <t>(FE) CERATO(角质） -- 自力更生，降低对困窘的精神恐惧。</t>
  </si>
  <si>
    <t>(FE) CHAMOMILE GERMAN（德国甘菊) -- 和谐，更高的智慧。</t>
  </si>
  <si>
    <t>(FE) CHAPARRAL（浓密常绿阔叶灌丛） -- 可视。</t>
  </si>
  <si>
    <t>(FE) CHERVIL（香叶芹） -- 精神特性。</t>
  </si>
  <si>
    <t>(FE) CINNAMON（肉桂） -- 情感表现。</t>
  </si>
  <si>
    <t>(FE) CLEMATIS(铁线莲） -- 热情，稳定性。</t>
  </si>
  <si>
    <t>(FE) COFFEE（咖啡） -- 果断。</t>
  </si>
  <si>
    <t>(FE) COMFREY（紫草） -- 心灵感应。</t>
  </si>
  <si>
    <t>(FE) CORN SWEET（甜玉米） --  城市居民。</t>
  </si>
  <si>
    <t>(FE) COTTON（棉花） -- 精神研究。</t>
  </si>
  <si>
    <t>(FE) CRAB APPLE（山楂） -- 心理净化。</t>
  </si>
  <si>
    <t>(FE) CYCLAMEN（仙客来） -- 疏导（Channeling）。</t>
  </si>
  <si>
    <t>(FE) DANDELION(蒲公英） -- 放松，降低对困窘的精神恐惧。</t>
  </si>
  <si>
    <t>(FE) DATE PALM（椰枣树） -- 放松。</t>
  </si>
  <si>
    <t>(FE) DATURA SANGUINEA（红色曼陀罗） -- 视力。</t>
  </si>
  <si>
    <t>(FE) DOG ROSE（野生蔷薇） -- 热情。</t>
  </si>
  <si>
    <t>(FE) DOGWOOD（山茱萸） -- 新能力。</t>
  </si>
  <si>
    <t>(FE) ELM（榆树） -- 力量，自信。</t>
  </si>
  <si>
    <t>(FE) EUCALYPTUS（桉树） -- 呼吸（肺）/ 悲痛。 ]</t>
  </si>
  <si>
    <t>(FE) EYEBRIGHT（小米草） -- 心灵感知。</t>
  </si>
  <si>
    <t>(FE) FIG（无花果） -- 心理明晰，降低对困窘的精神恐惧。</t>
  </si>
  <si>
    <t>(FE) FIREWEED（杂草） -- 改变因缘。</t>
  </si>
  <si>
    <t>(FE) FLAME OF THE FOREST（森林火焰） -- 催化突破。</t>
  </si>
  <si>
    <t>(FE) FORGET-ME-NOT（勿忘草） -- 梦，降低对困窘的精神恐惧。</t>
  </si>
  <si>
    <t>(FE) FUSCHIA（暗褐菌素） -- 童年问题。</t>
  </si>
  <si>
    <t>(FE) GARDENIA（栀子） -- 怜悯。</t>
  </si>
  <si>
    <t>(FE) GARLIC（大蒜） -- 减轻焦虑。</t>
  </si>
  <si>
    <t>(FE) GINSENG（人参） -- 心理明晰。</t>
  </si>
  <si>
    <t>(FE) GOLDENROD（黄花） --  精神鼓舞。</t>
  </si>
  <si>
    <t>(FE) GOLDENSEAL（白毛崀） -- 情感创伤，降低对困窘的精神恐惧。</t>
  </si>
  <si>
    <t>(FE) GRAPEFRUIT（葡萄柚） -- 精神压力。</t>
  </si>
  <si>
    <t>(FE) GREEN ROSE（绿色玫瑰） -- 心灵平衡。</t>
  </si>
  <si>
    <t>(FE) HEATHER（欧石楠） -- 自信。</t>
  </si>
  <si>
    <t>(FE) HELICONIA（海里康） -- 灵感。</t>
  </si>
  <si>
    <t>(FE) HIBISCUS（芙蓉） -- 女性性特征。</t>
  </si>
  <si>
    <t>(FE) HOLLYHOCK（蜀葵） -- 快乐状态。</t>
  </si>
  <si>
    <t>(FE) HOPS（蛇麻花） -- 精神成长。</t>
  </si>
  <si>
    <t>(FE) JASMINE（茉莉） -- 永久原子。</t>
  </si>
  <si>
    <t>(FE) JIMSON WEED（曼陀罗） -- 刺激梦。</t>
  </si>
  <si>
    <t>(FE) JOJOBA（好好霸树） -- 按摩治疗。</t>
  </si>
  <si>
    <t>(FE) KIDNEY BEAN（四季豆，芸豆） -- 深藏的恐惧。</t>
  </si>
  <si>
    <t>(FE) KINNICK - KINNICK -- 终止关系。</t>
  </si>
  <si>
    <t>(FE) KOENIGN VAN DAENMARK -- 左脑，右脑。 ]</t>
  </si>
  <si>
    <t>(FE) LAVENDER（欧薄荷，熏衣草） -- 警惕。</t>
  </si>
  <si>
    <t>(FE) LEMON（柠檬） -- 心理作用中。</t>
  </si>
  <si>
    <t>(FE) LIMA BEAN（扁白豆） -- 基础(grounding)。</t>
  </si>
  <si>
    <t>(FE) LION'S TAIL（狮子的尾巴） -- 勇气。</t>
  </si>
  <si>
    <t>(FE) LIVE FOREVER -- 更高的指引。</t>
  </si>
  <si>
    <t>(FE) LOTUS（忘忧树） -- 情绪和谐精神和谐。 ]</t>
  </si>
  <si>
    <t>(FE) LUFFA（丝瓜） -- 净化。</t>
  </si>
  <si>
    <t>(FE) MACADAMIA -- 友谊/亲密关系。</t>
  </si>
  <si>
    <t>(FE) MANGO（芒果） --  情绪兴奋剂。</t>
  </si>
  <si>
    <t>(FE) MAPLE（枫树） -- 阴－阳。</t>
  </si>
  <si>
    <t>(FE) MILKMA提示-- 自尊。</t>
  </si>
  <si>
    <t>(FE) MORNING GLORY（牵牛花） -- 神经过敏。</t>
  </si>
  <si>
    <t>(FE) NECTARINE（油桃） -- 心理－精神平衡。</t>
  </si>
  <si>
    <t>(FE) NUTMEG（肉豆蔻） -- 往世疗法。</t>
  </si>
  <si>
    <t>(FE) OAK（橡树） -- 坚定不移。</t>
  </si>
  <si>
    <t>(FE) ONION（洋葱） --  情绪净化。</t>
  </si>
  <si>
    <t>(FE) ORANGE（柑橘，橙子） -- 心理咨询。</t>
  </si>
  <si>
    <t>(FE) ORCHID（兰花） -- 解梦。</t>
  </si>
  <si>
    <t>(FE) PANSY（三色紫罗兰） -- 直觉。</t>
  </si>
  <si>
    <t>(FE) PAPAYA（番木瓜） -- 大我（higher self）－同化。</t>
  </si>
  <si>
    <t>(FE) PASSION FLOWER（西番莲） -- 基督意识。</t>
  </si>
  <si>
    <t>(FE) PEACH（粉红色，桃子） -- 通用放大器。</t>
  </si>
  <si>
    <t>(FE) PENNYROYAL（薄荷类） -- 心灵的保护。</t>
  </si>
  <si>
    <t>(FE) PEONY（牡丹） -- 坦诚交流。</t>
  </si>
  <si>
    <t>(FE) PERILLA（紫苏） -- 身体力行的能量。</t>
  </si>
  <si>
    <t>(FE) PERIWINKLE（玫瑰红长春花） -- 更高的精神观念。</t>
  </si>
  <si>
    <t>(FE) PINE - MONTEREY（松树） -- 心灵清澈。</t>
  </si>
  <si>
    <t>(FE) PINEAPPLE（菠萝） -- 脉轮放大。</t>
  </si>
  <si>
    <t>(FE) PLUM TREE(李树） -- 灵感，新想法。</t>
  </si>
  <si>
    <t>(FE) POMEGRANATE（石榴） -- 滋养。</t>
  </si>
  <si>
    <t>(FE) POTATO（马铃薯） -- 维的探测。</t>
  </si>
  <si>
    <t>(FE) PURPLE NIGHTSHADE（紫龙葵） -- 宁静平和。</t>
  </si>
  <si>
    <t>(FE) QUINOA（昆诺阿藜） -- 灵量（Kundalini)的开启和降落。</t>
  </si>
  <si>
    <t>(FE) RASPBERRY（覆盆子） -- 自我表达。</t>
  </si>
  <si>
    <t>(FE) RED GINGER（红姜） -- 男性/女性融合。  ]</t>
  </si>
  <si>
    <t>(FE) REDWOOD（美国杉树） -- 做决定。</t>
  </si>
  <si>
    <t>(FE) ROSA BINKSIAE（玫瑰） -- 神圣智慧。</t>
  </si>
  <si>
    <t>(FE) ROSA BEGGERIANA（玫瑰） -- 增强直觉。</t>
  </si>
  <si>
    <t>(FE) ROSA CHINENSIS MUTABILIS（玫瑰） -- 创造力。</t>
  </si>
  <si>
    <t>(FE) ROSA CORILFOLIA FROEBELII（玫瑰） -- 表现(Manifestation)。</t>
  </si>
  <si>
    <t>(FE) ROSA CORYMBIFERA（玫瑰可里比芬） -- 冷静/安宁。</t>
  </si>
  <si>
    <t>(FE) ROSA DAMASCENA VERSICOLOR（变色玫瑰) -- 思想上瘾。</t>
  </si>
  <si>
    <t>(FE) ROSA GALLICA OFFICINALIS（玫瑰） -- 精神复兴。</t>
  </si>
  <si>
    <t>(FE) ROSA HARDII（玫瑰） -- 内心喜悦。</t>
  </si>
  <si>
    <t>(FE) ROSA HORRIDA（玫瑰） -- 博爱。</t>
  </si>
  <si>
    <t>(FE) ROSA MACROPHYLLA(玫瑰） -- 更伟大的爱。</t>
  </si>
  <si>
    <t>(FE) ROSA SINOWILSONII（玫瑰） -- 神听。</t>
  </si>
  <si>
    <t>(FE) ROSA WEBBIANA(玫瑰） -- 大地和天使的调和。 ]</t>
  </si>
  <si>
    <t>(FE) ROSEMARY（迷迭香） -- 内心安宁。</t>
  </si>
  <si>
    <t>(FE) SAGUARO（仙人掌） -- 自信。</t>
  </si>
  <si>
    <t>(FE) SANDALWOOD（檀香） -- 芳香疗法。</t>
  </si>
  <si>
    <t>(FE) SELF HEAL（自我愈合） -- 禁食援助。</t>
  </si>
  <si>
    <t>(FE) SENSITIVE PLANT（含羞草） -- 羞怯。</t>
  </si>
  <si>
    <t>(FE) SHASTA LILY(百合） -- 启示。</t>
  </si>
  <si>
    <t>(FE) SHOOTING STAR（流星） -- 占星意识。</t>
  </si>
  <si>
    <t>(FE) SILVERSWORD（银器) -- 精神觉醒。</t>
  </si>
  <si>
    <t>(FE) SKULLCAP（黄芩） -- 按摩/心灵治疗。</t>
  </si>
  <si>
    <t>(FE) SNAPDRAGON（金鱼草） -- 言语。</t>
  </si>
  <si>
    <t>(FE) SOLOMON'S SEAL（黄精） -- 心灵仁慈。</t>
  </si>
  <si>
    <t>(FE) SQUASH - ZUCCHINI（南瓜--西葫芦) -- 青年。</t>
  </si>
  <si>
    <t>(FE) ST. JOHN'S WORT -- 精神疗法。</t>
  </si>
  <si>
    <t>(FE) STRAWBERRY（草莓） -- 刺激视觉。</t>
  </si>
  <si>
    <t>(FE) TANSY（艾菊） -- 洞察力/ 理解。</t>
  </si>
  <si>
    <t>(FE) TREE OF LIFE -- 振奋。</t>
  </si>
  <si>
    <t>(FE) TREE TOBACCO（烟草） -- 无烟。</t>
  </si>
  <si>
    <t>(FE) VANILLA（香草） -- 平衡的体重减轻。</t>
  </si>
  <si>
    <t>(FE) WAKE ROBBIN -- 超凡魅力。</t>
  </si>
  <si>
    <t>(FE) WATERMELON（西瓜） -- 怀孕情绪。</t>
  </si>
  <si>
    <t>(FE) WINTERGREEN（冬绿树） -- 往世疗法。</t>
  </si>
  <si>
    <t>(FE) WITCH HAZEL（北美金缕梅） -- 精神治疗。</t>
  </si>
  <si>
    <t>(FE) YARROW WHITE（白蓍草） -- 心灵保护。</t>
  </si>
  <si>
    <t>(FE) YLANG YLANG -- 地之调和。</t>
  </si>
  <si>
    <t>(FE) YUCCA(丝兰） -- 转化愤怒。</t>
  </si>
  <si>
    <t>(FE) ZINNIA（百日草） -- 笑。</t>
  </si>
  <si>
    <t>(FE) AGRESSION ORCHID（兰花） -- 释放并转换位于第一脉轮—海底轮中阻塞的能量。 ]</t>
  </si>
  <si>
    <t>(FE) AMAZONAS ORCHID(兰花） -- 释放位于脊椎中阻塞的能量。 $ ]</t>
  </si>
  <si>
    <t>(FE) ANGEL ORCHID(兰花) -- 振奋并增强物理振动。</t>
  </si>
  <si>
    <t>(FE) ANGEL OF PROTECTION ORCHID(兰花） --  起到保护盾的作用。</t>
  </si>
  <si>
    <t>(FE) CHANNELING ORCHID（兰花） -- 有助于与精神世界中的向导交流。</t>
  </si>
  <si>
    <t>(FE) CHOCHOLATE ORCHID（兰花） -- 适用于那些学习如何活于喜悦中的人。</t>
  </si>
  <si>
    <t>(FE) COLOUR ORCHID（彩色兰花） -- 有助于辨识出思想是影响生活的强大力量。</t>
  </si>
  <si>
    <t>(FE) COORDINATION ORCHID（兰花） -- 有助于在物理平面上体验细胞意识。</t>
  </si>
  <si>
    <t>(FE) DEVA ORCHID（兰花） -- 使与大自然的精灵王国(Devic kingdom)的接触简单化。</t>
  </si>
  <si>
    <t>(FE) FULLHORN CATTLEYA, HORN OF PLENTY ORCHID（兰花） -- 内心的富裕感。</t>
  </si>
  <si>
    <t>(FE) FUN ORCHID（兰花） -- 提升幽默感和喜悦。</t>
  </si>
  <si>
    <t>(FE) HEART ORCHID（兰花） -- 有助于增强能量并把它转化为爱。</t>
  </si>
  <si>
    <t>(FE) HIGHER SELF ORCHID（兰花） -- 与大我相连。</t>
  </si>
  <si>
    <t>(FE) INSPIRATION ORCHID（兰花） -- 用于艺术灵感。</t>
  </si>
  <si>
    <t>(FE) LOVE ORCHID（兰花） -- 对第四脉轮－心轮有解放作用。 ]</t>
  </si>
  <si>
    <t>(FE) PAST LIFE ORCHID（兰花） -- 通向意识的新状态。</t>
  </si>
  <si>
    <t>(FE) PSYCHE ORCHID（兰花） -- 有助于发掘潜意识的深度</t>
  </si>
  <si>
    <t>(FE) SUN ORCHID（兰花） -- 稳定自我。</t>
  </si>
  <si>
    <t>(FE) VENUS ORCHID（兰花） -- 刺激女性阴廉。</t>
  </si>
  <si>
    <t>(FE) VICTORIA REGIA（维多利亚区域） -- 有助于那些即将离世的人。</t>
  </si>
  <si>
    <t>(FE) ALPINE MINT BUSH -（薄荷矮灌木）- 新生和喜悦。</t>
  </si>
  <si>
    <t>(FE) ANGELSWORD --  明确精神交流。</t>
  </si>
  <si>
    <t>(FE) BANKSIA ROBUR（栎树） -- 享受生活中的兴趣，热情〜与倦怠，压力，挫折，嗜睡、沮丧，清除消极</t>
  </si>
  <si>
    <t>(FE) BAUHINIA -- 思想开明或抗拒改变。</t>
  </si>
  <si>
    <t>(FE) BILLY GOAT PLUM（李子） -- 羞愧或性愉悦。</t>
  </si>
  <si>
    <t>(FE) BLACK EYED SUSAN（黑眼圈） -- 不耐烦。</t>
  </si>
  <si>
    <t>(FE) BLUEBELL（风铃草，风信子）） -- 开启心扉。打开心〜害怕不自信，贪婪，力量，抑制情绪，普遍的信任，快乐分享无条件的爱。信任</t>
  </si>
  <si>
    <t>(FE) BOAB（野猪） -- 放弃家庭样式获得人身自由。</t>
  </si>
  <si>
    <t>(FE) BORONIA -- 平静，创造性想象.〜迷恋的想法，消瘦，碎心，释放旧的关系/</t>
  </si>
  <si>
    <t>(FE) BOTTLEBRUSH（天花菜） -- 放手，母子感情。</t>
  </si>
  <si>
    <t>(FE) BUSH FUCHSIA（晚樱草） -- 开发直觉，可以整合讯息。</t>
  </si>
  <si>
    <t>(FE) BUSH GARDENIA（栀子） -- 恢复对他人的兴趣。</t>
  </si>
  <si>
    <t>(FE) BUSH IRIS（鸢尾） -- 超越物质平面的认识和理解。</t>
  </si>
  <si>
    <t>(FE) CROWEA（科绕魏素，2-甲氧基黄樟醚） -- 平衡个人并将其置于中心。</t>
  </si>
  <si>
    <t>(FE) DAGGER HAKEA（哈克木） -- 宽恕，情感的公开表达。</t>
  </si>
  <si>
    <t>(FE) DOG ROSE（野生蔷薇） -- 自信，勇气。</t>
  </si>
  <si>
    <t>(FE) DOG ROSE OF THE WILD FORCES（野生蔷薇） -- 出现内在和外在混乱时保持冷静和自信。平静，并在内部和外部动荡的时刻能被中心失控：歇斯底里，没有明显的原因，疼痛的恐惧
波罗尼（远东）4663 |，创造性可视化宁静〜迷恋的想法，消瘦，碎心肠</t>
  </si>
  <si>
    <t>(FE) FIVE CORNERS（五角形） -- 爱和自我接受。</t>
  </si>
  <si>
    <t>(FE) FLANNEL FLOWER（法兰绒花） -- 爱和自我接受。</t>
  </si>
  <si>
    <t>(FE) FRESHWATER MANGROVE（红树林） -- 对新经验开放。</t>
  </si>
  <si>
    <t>(FE) FRINGED VIOLET（紫罗兰） -- 移除以前和现在的悲痛。</t>
  </si>
  <si>
    <t>(FE) GREEN SPIDER ORCHID（绿蜘蛛兰花（远东）467|心灵感应沟通〜噩梦，对过去的生活恐惧，害怕看到血</t>
  </si>
  <si>
    <t>(FE) GREY SPIDER FLOWER灰色蜘蛛花（远东）4677 |信心勇气，信任〜平静。极端恐怖，外伤，危及生命的情况下，心理攻击，痛苦，绝望绝望交易，恶梦，失眠，压力</t>
  </si>
  <si>
    <t>(FE) GYMEA LILY（百合） -- 允许他人表达自我和作出贡献。</t>
  </si>
  <si>
    <t>(FE) HIBBERTIA（蛰伏） -- 自我接受和自己的良知。</t>
  </si>
  <si>
    <t>(FE) ILLAWARRA FLAME TREE（凤凰木） -- 自我认同。</t>
  </si>
  <si>
    <t>(FE) ISOPOGON -- 能够从过去的经历吸取教训。连接心脏和头部，不忘过去和无控制有关，检索遗忘的技能，衰老</t>
  </si>
  <si>
    <t>(FE)JACARANDA(紫薇树）果断。果断〜分散，多变，抖动，膀胱，大脑，思维敏捷</t>
  </si>
  <si>
    <t>(FE) KANGAROO PAW（袋鼠） -- 放松的敏感性。</t>
  </si>
  <si>
    <t>(FE) KAPOK BUSH（木棉花） 坚持不懈，乐于给予。冷漠，放弃，气馁，不愿意去应用，尝试，感觉</t>
  </si>
  <si>
    <t>(FE) LITTLE FLANNEL（法兰绒） -- 否定儿童。</t>
  </si>
  <si>
    <t>(FE) MACROCARPA（大白蓬草） -- 恢复热情。精疲力尽，疲惫不堪，老化。挖掘内心的热情，内在的力量，耐力，力量，肾上腺，能源，强度</t>
  </si>
  <si>
    <t>(FE) MINT BUSH （薄荷）-- 顺利的精神启蒙。</t>
  </si>
  <si>
    <t>(FE) MOUNTAIN DEVIL -- 无条件的爱，宽恕。</t>
  </si>
  <si>
    <t>(FE) MULLA MULLA（药布） -- 减少火气的不良作用。</t>
  </si>
  <si>
    <t>(FE) OLD MAN BANKSIA（拔克西木） -- 应付生活带来的任何问题的能力。有能力应付任何的生活带来了〜为疲倦，低能量运动的人，挫折，检查甲状腺，重量缓慢，再次在生活和热情</t>
  </si>
  <si>
    <t>(FE) PAW PAW -- 焦点和清晰。</t>
  </si>
  <si>
    <t>(FE) PEACH - FLOWERED TEA TREE（桃花，茶树） -- 平衡，为自身健康负责。</t>
  </si>
  <si>
    <t>(FE) PHILOTHECA（喜热植物） -- 接受赞扬的能力。</t>
  </si>
  <si>
    <t>(FE) RED GREVILLEA（银桦酚） -- 脱离不愉快状况的力量。</t>
  </si>
  <si>
    <t>(FE) RED HELMET ORCHID（兰花） -- 父子感情，尊重。</t>
  </si>
  <si>
    <t>(FE) RED LILY（百合） -- Grounded，成为焦点。</t>
  </si>
  <si>
    <t>(FE) RED SUVA FRANGIPANI（赤素馨花） -- 心情平静和熏陶。悲伤，震惊，悲痛，创伤破碎的心</t>
  </si>
  <si>
    <t>(FE) ROUGH BLUEBELL（风铃草） -- 怜悯，释放内心爱的振动。</t>
  </si>
  <si>
    <t>(FE) SHE OAK（栎树） -- 克服女性的失调。</t>
  </si>
  <si>
    <t>(FE) SILVER PRINCESS -- 生活目的和方向。</t>
  </si>
  <si>
    <t>(FE) SLENDER RICE FLOWER（稻谷） -- Cooperation and group harmony.</t>
  </si>
  <si>
    <t>(FE) SOUTHERN CROSS（南十字座） -- Personal power, positive attitude.</t>
  </si>
  <si>
    <t>(FE) SPINIFEX（刺状的） -- Sense of being a victim of illness.</t>
  </si>
  <si>
    <t>(FE) STURT DESERT PEA （豌豆）-- Deep hurt, sadness, emotional pain.深深的伤害，悲伤，痛苦〜RTC的情绪，心理创伤，帮助放手，触发健康的情愫，释放深抑制的悲痛</t>
  </si>
  <si>
    <t>(FE) SUNDEW（毛膏菜） -- Practical, attention to detail.</t>
  </si>
  <si>
    <t>(FE) SUNSHINE WATTLE（金合欢树） -- Optimism, hope.</t>
  </si>
  <si>
    <t>(FE) TURKEY BUSH（土耳其矮灌木） -- Inspired creativity.</t>
  </si>
  <si>
    <t>(FE) WEDDING BUSH -- Commitment to relationships and goals.</t>
  </si>
  <si>
    <t>(FE) WILD POTATO BUSH（野生马铃薯） -- Freedom to move on in life.</t>
  </si>
  <si>
    <t>(FE) WISTERIA（紫藤） -- Women who feel uncomfortable about their sexuality.</t>
  </si>
  <si>
    <t>(FE) YELLOW COWSLIP（黄花九轮草，野樱草） -- Critical, judgemental.</t>
  </si>
  <si>
    <t>(FE) ROELLA -- Pride, negative ego.</t>
  </si>
  <si>
    <t>(FE) SAUSAGE TREE（香肠） -- Yin-yang balance, integration of polarities.</t>
  </si>
  <si>
    <t>(FE) SCILLA（海葱） -- Domination, self importance, a need to be right.</t>
  </si>
  <si>
    <t>(FE) SENECIO（狗舌草） -- Fear of aging.</t>
  </si>
  <si>
    <t>(FE) SHASTA DAISY（雏菊） -- Integration of matter and spirit.</t>
  </si>
  <si>
    <t>(FE) SILVERLEAF（银箔） -- The female warrior.</t>
  </si>
  <si>
    <t>(FE) SNAPDRAGON（金鱼草） -- Misdirected sexual energy resulting in verbal aggression.</t>
  </si>
  <si>
    <t>(FE) SONDERINA（索纳明） -- Repetitive thought patterns, insomnia.</t>
  </si>
  <si>
    <t>(FE) SOUR FIG（变质的无花果） -- Emotional neediness, attention seeking.</t>
  </si>
  <si>
    <t>(FE) SPUR FLOWER（马刺花） -- Integration of knowledge.</t>
  </si>
  <si>
    <t>(FE) SQUASH（南瓜） -- Personal adversity and turmoil.</t>
  </si>
  <si>
    <t>(FE) STRELITZIA -- Indecisiveness, self doubt, lack of personal power.</t>
  </si>
  <si>
    <t>(FE) SUGAR BUSH PROTEA（龙眼） -- Repressed childhood longings.</t>
  </si>
  <si>
    <t>(FE) SUNBONNET（遮阳帽） -- Lack of self worth, personal inadequacy.</t>
  </si>
  <si>
    <t>(FE) SUNFLOWER（向日葵） -- Threatened masculine energy.</t>
  </si>
  <si>
    <t>(FE) SURING -- Over aroused passion.</t>
  </si>
  <si>
    <t>(FE) SWEETPEA（香豌豆） -- Lack of personal space, need for inner peace.</t>
  </si>
  <si>
    <t>(FE) THYME（麝香草） -- Facilitates communication with subconscious mind.</t>
  </si>
  <si>
    <t>(FE) TIGER LILY（萱草） -- Awareness of dignity and usefulness of the crone.</t>
  </si>
  <si>
    <t>(FE) TULIP MAGNOLIA（郁金香，木兰） -- Vulnerability hidden by defensiveness, dissatisfaction.</t>
  </si>
  <si>
    <t>(FE) UMSIPANE -- Excessive mental energy, perfectionism.</t>
  </si>
  <si>
    <t>(FE) VYGIE -- Manipulation and punishing of others through victim hood.</t>
  </si>
  <si>
    <t>(FE) WATER LILY（睡莲） -- Numbing of emotions, emotional repression of pain.情感麻木，压抑疼痛情绪</t>
  </si>
  <si>
    <t>(FE) WATTLE（金合欢树） -- Negative expectation, pessimism.</t>
  </si>
  <si>
    <t>(FE) WHITE GERANIUM（白色天竺葵） -- Irresponsibility.</t>
  </si>
  <si>
    <t>(FE) WILD DAGGA（野生印度大麻） -- Lack of will power, avoidance of pain.缺乏力量，避免痛苦〜hgd2人类基因组多样化，体重，成瘾</t>
  </si>
  <si>
    <t>(FE) WILD GARDENIA（野生栀子） -- Death and dying terminations.</t>
  </si>
  <si>
    <t>(FE) YELLOW PINCUSHION -- Fear of loss of control, fear of deprivation.</t>
  </si>
  <si>
    <t>(FE) YELLOWWOOD（香槐） -- Guards against abuse of authority and self importance.</t>
  </si>
  <si>
    <t>(FE) ZIMBABWE CREEPER（蔓草，葡萄枝） -- Inability to accept help, polarization in masculine energy.</t>
  </si>
  <si>
    <t>(FE) ARISTEA（磺胺-5对甲氧嘧啶） -- Attunement to nature.</t>
  </si>
  <si>
    <t>(FE) AGAPANTHUS（爱情花） -- Willingness to receive.</t>
  </si>
  <si>
    <t>(FE) ARUM LILY（海芋百合） -- Sense of individuality, personal power.</t>
  </si>
  <si>
    <t>(FE) AUSTRALIAN TEA TREE （澳大利亚茶树）-- Inability to finish what one starts, perseverance.</t>
  </si>
  <si>
    <t>(FE) AVOCADO（鳄梨） -- Releasing negativity, enhancement of intuitive and telepathic abilities.</t>
  </si>
  <si>
    <t>(FE) AZALEA（杜鹃花） -- Acceptance of responsibility.</t>
  </si>
  <si>
    <t>(FE) BAEOMETRA -- Fatigue, overwhelm.</t>
  </si>
  <si>
    <t>(FE) BASIL（矮糠） -- Misuse of sexual energy.</t>
  </si>
  <si>
    <t>(FE) BAUHINIA -- Emotional authenticity.</t>
  </si>
  <si>
    <t>(FE) BELLADONNA LILY（颠茄百合） -- Anger, rage.</t>
  </si>
  <si>
    <t>(FE) BELL GARDENIA(山栀子） -- Apathy, emotional repression.</t>
  </si>
  <si>
    <t>(FE) BLUSHING BRIDE -- Strengthens female energy, yin-yang balance.</t>
  </si>
  <si>
    <t>(FE) BORAGE（琉璃苣） -- Disheartened.灰心〜</t>
  </si>
  <si>
    <t>(FE) BUCHU(布枯） -- Helps establish emotional boundaries, auric protection.帮助建立感情的界限</t>
  </si>
  <si>
    <t>(FE) CALENDULA（金盏菊） -- Intellectual arrogance and coldness.</t>
  </si>
  <si>
    <t>(FE) CANCER BUSH（矮灌木） -- Confrontation of the shadow, inner torment.</t>
  </si>
  <si>
    <t>(FE) CAPE ALMOND（杏仁） -- Insecurity, fear of the unknown.</t>
  </si>
  <si>
    <t>(FE) CAPE HONEYSUCKLE（忍冬） -- Inflexibility, ruthlessness, arrogance.</t>
  </si>
  <si>
    <t>(FE) CHESTNUT（栗子，栗树）） -- Visualization, ability to contact spiritual realms.</t>
  </si>
  <si>
    <t>(FE) CHINKERINCHEE（万年青） -- Unethical behavior.</t>
  </si>
  <si>
    <t>(FE) CHRIST THORN（荆棘） -- Lack of self worth, self neglect.</t>
  </si>
  <si>
    <t>(FE) CLIVIA（斜坡） -- Uncontrollable thoughts of catastrophy.</t>
  </si>
  <si>
    <t>(FE) CORAL TREE(珊瑚） -- Generalized fear.</t>
  </si>
  <si>
    <t>(FE) CORN(玉米） -- Disorientation, lack of personal space.</t>
  </si>
  <si>
    <t>(FE) COSMOS（大波斯菊） --chakra.秋英（远东）4766 |思想整合，喉咙第五轮穴，</t>
  </si>
  <si>
    <t>(FE) CRAB APPLE（山楂） -- Shame, self forgiveness.</t>
  </si>
  <si>
    <t>(FE) CRASSULA（景天） -- Excessive use of the will.</t>
  </si>
  <si>
    <t>(FE) CUCUMBER（黄瓜） -- Pessimism.</t>
  </si>
  <si>
    <t>(FE) DAFFODIL（水仙花） -- Self criticism, self hatred, depression.</t>
  </si>
  <si>
    <t>(FE) DANDELION（蒲公英） -- Stress, tension.</t>
  </si>
  <si>
    <t>(FE) DISA（残疾） -- Hopelessness, despair.</t>
  </si>
  <si>
    <t>(FE) DOG ROSE（野生蔷薇） -- Inability to express deep emotions.</t>
  </si>
  <si>
    <t>(FE) DUNE CALENDULA（沙漠金盏花） -- Periods of transition and change e.g. divorce.</t>
  </si>
  <si>
    <t>(FE) ENGLISH HAWTHORNE -- Broken heartedness.心碎的，受挫的</t>
  </si>
  <si>
    <t>(FE) EVENING PRIMROSE（月见草） -- Abandonment, sexual repression.</t>
  </si>
  <si>
    <t>(FE) FELICIA -- Unhappiness, disconnectedness.</t>
  </si>
  <si>
    <t>(FE) FIG（无花果） -- Archetypal sexual shame and fear.</t>
  </si>
  <si>
    <t>(FE) FLOWERING CHERRY（樱桃） -- Gentleness, inner peace.</t>
  </si>
  <si>
    <t>(FE) FRANGIPANI（赤素馨花） -- Grief and shock of karmic origins.</t>
  </si>
  <si>
    <t>(FE) FREESIA（鸢尾） -- Overwhelmed by life itself, apathy.</t>
  </si>
  <si>
    <t>(FE) FUMARIA -- Transmutation of suffering.</t>
  </si>
  <si>
    <t>(FE) GAZANIA -- Feminine sexuality and creativity, breaking down repressive attitudes.</t>
  </si>
  <si>
    <t>(FE) GERANIUM INCANUM（天竺葵） -- Vengeful or morbid thoughts, destructive relationships.</t>
  </si>
  <si>
    <t>(FE) GIANT PROTEA（龙眼） -- Blocked or crushed creativity, lack of vitality.</t>
  </si>
  <si>
    <t>(FE) GRAPEVINE（葡萄藤） -- Self destructive or erratic or behavior patterns.</t>
  </si>
  <si>
    <t>(FE) GRASSY BELL(风铃草） -- Deep hurt, pain and fear relating to betrayal. 深伤害，痛苦和恐惧与背叛〜</t>
  </si>
  <si>
    <t>(FE) GREEN PEPPER（青椒） -- Over involvement in detail.</t>
  </si>
  <si>
    <t>(FE) GREVILLEA（银桦酚） -- Affected by criticism.</t>
  </si>
  <si>
    <t>(FE) HIBISCUS（芙蓉） -- Focusing creative abilities and energy.</t>
  </si>
  <si>
    <t>(FE) HOLLY（冬青） -- Deep pain, desire to hurt others.深深的痛苦，以至要想要伤害他人。</t>
  </si>
  <si>
    <t>(FE) HYACINTH（风信子 -- Inner stillness, spiritual connection.</t>
  </si>
  <si>
    <t>(FE) HYPERICUM（金丝桃） -- Integration of incoming spiritual energies.</t>
  </si>
  <si>
    <t>(FE) IXIA（鸢尾） -- Lack of confidence, shyness.</t>
  </si>
  <si>
    <t>(FE) JACARANDA(紫薇科） -- Escapism, indecisiveness.</t>
  </si>
  <si>
    <t>(FE) KEURTJIE -- Nurturing, parenting.</t>
  </si>
  <si>
    <t>(FE) LAVENDER（欧薄荷，熏衣草） -- Panic, hysteria.</t>
  </si>
  <si>
    <t>(FE) LEMON（柠檬） -- Disallowed anger in woman, sexual imbalance.</t>
  </si>
  <si>
    <t>(FE) LOQUAT（枇杷） -- Apathy.</t>
  </si>
  <si>
    <t>(FE) LOTUS（忘忧草） -- Alignment of chakra energy, meditation.</t>
  </si>
  <si>
    <t>(FE) MAIDENHAIR FERN（银杏，蕨类植物） -- 生活目的的指数理解力</t>
  </si>
  <si>
    <t>(FE) MANGO（芒果） -- 无法表达温暖，个人不足。</t>
  </si>
  <si>
    <t>(FE) MAPLE（枫树） -- 平衡身体和个性的问题。</t>
  </si>
  <si>
    <t>(FE) MARIGOLD（金盏花） -- 怀疑，理性思维和线性思维。</t>
  </si>
  <si>
    <t>(FE) MOCK ORANGE（山梅花） -- 男效能量的扩张。</t>
  </si>
  <si>
    <t>(FE) MORNING GLORY（牵牛花） -- 清醒与睡眠样式的不平衡。</t>
  </si>
  <si>
    <t>(FE) MOUNTAIN CABBAGE TREE（卷心菜，甘蓝） -- 避开责任与承诺。</t>
  </si>
  <si>
    <t>(FE) MOUNTAIN DAHLIA（大丽花） -- 对他人不敏感，心灵感应。</t>
  </si>
  <si>
    <t>(FE) MOUNTAIN ROSE（玫瑰） -- 深刻的或存在的疼痛，孤独感。</t>
  </si>
  <si>
    <t>(FE) NASTURTIUM（旱金莲） -- 过分强调智力。</t>
  </si>
  <si>
    <t>(FE) NICOTIANA(烟草） -- 感觉不值和情绪分离。</t>
  </si>
  <si>
    <t>(FE) ORANGE(柑橘，桔树） -- 情绪紧张。</t>
  </si>
  <si>
    <t>(FE) ORANGE PINCUSHION -- 原型的疼痛(Archetypal pain)，休克。</t>
  </si>
  <si>
    <t>(FE) ORANGE WATSONIA(寄生虫） -- 残酷，无情。</t>
  </si>
  <si>
    <t>(FE) OREGANUM -- 优雅，安逸。</t>
  </si>
  <si>
    <t>(FE) OXALIS（醋浆草） -- 自卑和自负的极端对立。</t>
  </si>
  <si>
    <t>(FE) PAINTED LADY（苎胥，蝴蝶的一种） -- 嫉妒，怨恨。</t>
  </si>
  <si>
    <t>(FE) PANSY(三色紫罗兰） -- 对批评很敏感，脸皮薄。</t>
  </si>
  <si>
    <t>(FE) PARSLEY（荷兰芹） -- 完美主义，自我批评。</t>
  </si>
  <si>
    <t>(FE) PEACH(桃树，桃子） -- 忧郁，以前创伤的影响。</t>
  </si>
  <si>
    <t>(FE) PELARGONIUM（天竺葵） -- 孤独，孤立。</t>
  </si>
  <si>
    <t>(FE) PERIWINKLE（玫瑰红长春花） -- 愤世嫉俗，第四脉轮——心轮的治疗。 ]</t>
  </si>
  <si>
    <t>(FE) PETUNIA（喇叭花） -- 灵感，想象。</t>
  </si>
  <si>
    <t>(FE) PINE（松树） -- 自我惩罚，自我谴责。</t>
  </si>
  <si>
    <t>(FE) PINK BELL HEATHER（粉色石南花） -- 自我欺骗。</t>
  </si>
  <si>
    <t>(FE) PINK WATSONIA（石竹花） -- 感觉涣散。</t>
  </si>
  <si>
    <t>(FE) PLUM（李子） -- 感觉不值。</t>
  </si>
  <si>
    <t>(FE) PLUMBAGO(石墨） -- 羞愧，对判断缺乏信任。</t>
  </si>
  <si>
    <t>(FE) POMPOM TREE（球形大丽花） -- 逃避弱点并对之恐惧。</t>
  </si>
  <si>
    <t>(FE) RED CAMELLIA（红山茶花） -- 内心幼童的震惊和畏惧。</t>
  </si>
  <si>
    <t>(FE) RED ERICA（红石南花） -- 忧郁症，羞愧。</t>
  </si>
  <si>
    <t>(FE) RED HOT POKER（红色的、热的火钳） -- 身心虐待的治疗。</t>
  </si>
  <si>
    <t>(FE) RHODODENDRON（杜鹃花） -- 刻板，武断。</t>
  </si>
  <si>
    <t>(FE) ARROYO WILLOW（柳树） -- 说明我们负责地创造生活经验。</t>
  </si>
  <si>
    <t>(FE) BEAR GRASS（青草，草地) -- 没有任何外界影响能压制我们的目标。</t>
  </si>
  <si>
    <t>(FE) BIG ROOT JATROPHA(有巨大根的麻风树 ）-- 增强安全感。</t>
  </si>
  <si>
    <t>(FE) BISBEE BEEHIVE CACTUS（仙人球） -- 性虐待或身体虐待的康复。</t>
  </si>
  <si>
    <t>(FE) BOUGAINVILLEA（九重葛） -- 感觉平和与安逸。</t>
  </si>
  <si>
    <t>(FE) BRIGHT STAR（星星） -- 它有助于通过相信人能如愿以偿来拥有健康的界限。</t>
  </si>
  <si>
    <t>(FE) BUFFALO GOURD（葫芦） -- 有助于保持一种深层的内心安宁。</t>
  </si>
  <si>
    <t>(FE) CAMPHORWEED（樟脑酰基） -- 有助于感觉踏实(grounded)并能把事物表现出来。</t>
  </si>
  <si>
    <t>(FE) CANDY BARREL CACTUS（仙人掌） -- 培养精神上和感情上的平静。</t>
  </si>
  <si>
    <t>(FE) CANE CHOLLA CACTUS（仙人掌） -- 有助于开启新视野。</t>
  </si>
  <si>
    <t>(FE) CANYON GRAPEVINE（葡萄腾） -- 有助于在支配与依赖之间寻求平衡。</t>
  </si>
  <si>
    <t>(FE) CARDON CACTUS（仙人掌） -- 释放强大的能量。</t>
  </si>
  <si>
    <t>(FE) CHAPARRAL（浓密常绿落叶灌丛） -- 释放未表现出来的东西。</t>
  </si>
  <si>
    <t>(FE) CLARET CUP HEDGEHOG CACTUS（仙人掌） -- 这是一种用于表现和沉思的极好香精。</t>
  </si>
  <si>
    <t>(FE) DESERT HOLLY（冬青） -- 有助于生活在一种以心为中心的状态 。</t>
  </si>
  <si>
    <t>(FE) DESERT MARIGOLD(金盏花） -- 有助于认清能力。</t>
  </si>
  <si>
    <t>(FE) DESERT SUMAC（漆树） -- 有助于转化孤独和孤立的痛苦。</t>
  </si>
  <si>
    <t>(FE) EPHEDRA(麻黄） -- 活化意志和先天的治疗资源。</t>
  </si>
  <si>
    <t>(FE) FAIRY DUSTER（蘑菇圈） -- 平衡在高能态和低能态之间摇摆的趋向。</t>
  </si>
  <si>
    <t>(FE) FIRE PRICKLY PEAR CACTUS（仙人球） -- 有助于分配能量。</t>
  </si>
  <si>
    <t>(FE) FISHHOOK CACTUS（仙人球） -- 激励在公开演说时的自信心。</t>
  </si>
  <si>
    <t>(FE) FOOTHILL PALOVERDE -- 有助于冷静头脑和寻求完美的自我。</t>
  </si>
  <si>
    <t>(FE) HOPTREE -- 用于那些过于容易因他人需求而分心的人。</t>
  </si>
  <si>
    <t>(FE) INDIAN RPPT -- 有助于重视简单化(value simplicity)。</t>
  </si>
  <si>
    <t>(FE) INDIAN TOBACCO（北美山梗菜） -- 用提升的深层且意义重大的感知来深入理解。</t>
  </si>
  <si>
    <t>(FE) INDIGO BUSH（靛蓝） -- 有助于把精神上实作品的理念融入日常生活。</t>
  </si>
  <si>
    <t>(FE) INMORTAL -- 对长期沮丧的治疗极佳。</t>
  </si>
  <si>
    <t>(FE) JOJOBA（好好霸树) -- 带来安逸感和安全感。</t>
  </si>
  <si>
    <t>(FE) MALA MUJER (BAD WOMAN)（甲基十一基甲酮） -- 有利于女性特质的积极表达 。</t>
  </si>
  <si>
    <t>(FE) MARIOLA -- 恢复内心体验和外在表现的一致性。</t>
  </si>
  <si>
    <t>(FE) MESQUITE（牧豆树） -- 向富裕和快乐开放自己。</t>
  </si>
  <si>
    <t>(FE) MEXICAN SHELL FLOWER(贝壳花） -- 这种香精支持积极地去面对生活。</t>
  </si>
  <si>
    <t>(FE) MEXICAN STAR(星形） -- 有助于体现强烈和独立的个性。</t>
  </si>
  <si>
    <t>(FE) MILKY NIPPLE CACTUS（仙人球） -- 给予一种属于大地和自养自治的感觉。</t>
  </si>
  <si>
    <t>(FE) MOUNTAIN MAHOGANY(桃花心木） -- 提供一种温和但坚定的动力以推向下一个发展阶段。</t>
  </si>
  <si>
    <t>(FE) OCOTILLO -- 有助于接受我们的情绪。</t>
  </si>
  <si>
    <t>(FE) ORGAN PIPE CACTUS(仙人掌） -- 说明对待世俗生活。</t>
  </si>
  <si>
    <t>(FE) PURPLE MAT（视紫质目视凝集试验） -- 有助于冒险以便对自已和他人保持真诚。</t>
  </si>
  <si>
    <t>(FE) QUEEN OF THE NIGHT CACTUS(仙人掌的大输柱） -- 有助于体验深刻理解的幸福观点。</t>
  </si>
  <si>
    <t>(FE) RAINBOW CACTUS(彩色仙人掌） -- 对沉思和回归工作(regression work)极佳。</t>
  </si>
  <si>
    <t>(FE) RATANY -- 能使人认清自己内心的真理。</t>
  </si>
  <si>
    <t>(FE) RED-ORANGE EPIPHYLLUM（红柑橘） -- 一种用于表现(manifestation)的极佳香精。</t>
  </si>
  <si>
    <t>(FE) SACRED DATURA（曼陀罗) -- 有助于放开一种熟悉的现实且不觉得受到威胁。</t>
  </si>
  <si>
    <t>(FE) SAGUARO CACTUS(仙人掌0 -- 有助于了解并相信内心的智慧与权威。</t>
  </si>
  <si>
    <t>(FE) SCORPION WEED（杂草） -- 说明克服多种恐惧。</t>
  </si>
  <si>
    <t>(FE) SENITA CACTUS（仙人掌） -- 无痛苦地开启情绪的涌流。.</t>
  </si>
  <si>
    <t>(FE) SOAPTREE YUCCA -- 激发表达意愿和意向的果断自信。</t>
  </si>
  <si>
    <t>(FE) SOW THISTLE（苦菜） -- 有助于处理受到专横人格威胁的感觉。</t>
  </si>
  <si>
    <t>(FE) SPANISH BAYONET YUCCA(丝兰） -- 是一种极佳的香精，在优柔寡断或恐惧时起说明作用。</t>
  </si>
  <si>
    <t>(FE) STAGHORN CHOLLA CACTUS(仙人掌） -- 激发先天的能力，用于自治和自我重建。</t>
  </si>
  <si>
    <t>(FE) STAR LEAF（树叶） -- 有助于做一个简朴和纯洁的自我。</t>
  </si>
  <si>
    <t>(FE) STAR PRIMOSE（已酸孕诺酮） -- 用于那些对性和精神感到困惑的人。</t>
  </si>
  <si>
    <t>(FE) STRAWBERRY CACTUS(仙人掌） -- 鼓励放手，改变不良情绪。</t>
  </si>
  <si>
    <t>(FE) SYRIAN RUE（芸香） -- 有助于了解和相信自己的真理。</t>
  </si>
  <si>
    <t>(FE) TARBUSH（美国胶粘木） -- 有助于辨识和释放在潜意识下起作用的信念。</t>
  </si>
  <si>
    <t>(FE) TEDDY BEAR CHOLLA CACTUS（仙人掌） -- 说明克服对亲密行为的深度恐惧。</t>
  </si>
  <si>
    <t>(FE) THERESA CACTUS（仙人掌） -- 培养一种强烈的自理意识。</t>
  </si>
  <si>
    <t>(FE) THISTLE（大蓟） -- 有助于认清自身的魅力。</t>
  </si>
  <si>
    <t>(FE) THURBER'S GILIA -- 有助于克服恐惧感和各种缺陷。</t>
  </si>
  <si>
    <t>(FE) VIOLET CURLS(紫罗兰） -- 有助于释放受阻的情绪。</t>
  </si>
  <si>
    <t>(FE) WHITE DESERT PRIMOSE（已酸孕诺酮） -- 加强对自己的信念。</t>
  </si>
  <si>
    <t>(FE) WHITEHORN -- 有助于更友善地对待自己，乐观。</t>
  </si>
  <si>
    <t>(FE) WOVEN SPINE PINEAPPLE CACTUS（仙人掌） -- 放松体内往昔的情绪压力。</t>
  </si>
  <si>
    <t>(FE) RELEASE CACTUS（仙人掌） -- 让身体解除旧伤带来的创伤，协助再生。</t>
  </si>
  <si>
    <t>(FE) INNER CLEANSING CACTUS（仙人掌） -- 保护头部的气场(aura)。</t>
  </si>
  <si>
    <t>(FE) AURA CLEANSING CACTUS(仙人掌） -- 用于气场和灵体的净化及再生。</t>
  </si>
  <si>
    <t>(FE) GOLDEN BARREL CACTUS（仙人掌） -- 用于保护和成为中心(being centered)。</t>
  </si>
  <si>
    <t>(FE) BEAUTY CACTUS（仙人掌） -- 发展心的自然温暖。</t>
  </si>
  <si>
    <t>(FE) INSPIRATION CACTUS（仙人掌) -- 扩大并净化理智体，刺激第六脉轮－第三眼－眉轮。 ]</t>
  </si>
  <si>
    <t>(FE) SELF-ESTEEM CACTUS（仙人掌） -- 培养怜悯心和对团体能量的认识。</t>
  </si>
  <si>
    <t>(FE) HERE AND &amp; CACTUS（仙人掌） -- 有助于接受被具体化(being incarnated)：到这里来。</t>
  </si>
  <si>
    <t>(FE) FORMATION CACTUS（仙人掌） -- 有助于清除内在的负面能量。</t>
  </si>
  <si>
    <t>(FE) BLUEBERRY CACTUS（仙人掌） -- 有助于发展自身潜能。</t>
  </si>
  <si>
    <t>(FE) JOYFUL OPUNTIA（仙人掌） -- 提供一种欢乐和解脱的感觉。</t>
  </si>
  <si>
    <t>(FE) GROUNDING OPUNTIA（仙人掌） -- 有助于找到内在的魅力,加强与地球的联系。</t>
  </si>
  <si>
    <t>(FE) LIFE FORCE CACTUS（仙人球） -- 增强生命力，有助于摆脱能量寄生虫。</t>
  </si>
  <si>
    <t>(FE) INSIDE/OUTSIDE CACTUS（仙人球） --  在一个能量水平上起作用保护皮肤并使之再生。</t>
  </si>
  <si>
    <t>(FE) WARM LOVE CACTUS（仙人球） --  加强，刺激并再生自身的生命能量。</t>
  </si>
  <si>
    <t>(FE) NOBLE HEART CACTUS（仙人球） -- 有助于开启并扩大第四脉轮－心轮，发展心的本质。 ]</t>
  </si>
  <si>
    <t>(FE) EARTH STAR CACTUS（仙人球） -- 刺激第一脉轮－海底轮－根轮，清除并释放消极情绪。 ]</t>
  </si>
  <si>
    <t>(FE) A ALI I（急性肺损伤） -- 清理第四脉轮－心轮，有助于协调关系。 ]</t>
  </si>
  <si>
    <t>(FE) AKIA -- 用于克服日常生活中受到的挫折和约束。</t>
  </si>
  <si>
    <t>(FE) AMAZON SWORDPLANT -- 在过去的治疗中，它有效地集中于情绪阻塞的起因。</t>
  </si>
  <si>
    <t>(FE) AVOCADO（鳄梨） -- 促进放松的接受，愉悦，对触摸敏感。</t>
  </si>
  <si>
    <t>(FE) AWAPUHI MELEMELE -- 说明清除隐藏在潜意识里的创伤记忆。</t>
  </si>
  <si>
    <t>(FE) BAMBOO ORCHID（兰花） -- 鼓励自立，激发对自己的信念和信任。</t>
  </si>
  <si>
    <t>(FE) CHINESE VIOLET（紫花地丁） -- 当信念不同引发敌意时修复亲密的家庭关系。</t>
  </si>
  <si>
    <t>(FE) CUP OFGOLD -- 用爱来开启(opening up)并分享内在的知识。</t>
  </si>
  <si>
    <t>(FE) HAU（血凝单位） -- 在神经紧张时起到一种镇定且平衡的作用</t>
  </si>
  <si>
    <t>(FE) HINAHINA KU KAHAKAI -- 一种能给予能量的香精，主要用于让女性恢复意志力。</t>
  </si>
  <si>
    <t>(FE) HAWAIIAN SANDALWOOD（檀香） -- 用于增强冥想，它能活跃第七脉轮——顶轮。 ]</t>
  </si>
  <si>
    <t>(FE) ILIMA（髂骨） -- 用于清除关于精神实体的根深蒂固的往世阻碍(past life blockage)。</t>
  </si>
  <si>
    <t>(FE) IMPATIENS（凤仙花） -- 用于恢复对境遇和境况的容忍与接受。</t>
  </si>
  <si>
    <t>(FE) JADE VINE（绿色藤本植物） -- 用于发展深层的以心为中心的诚挚交流。</t>
  </si>
  <si>
    <t>(FE) KAMANI -- 治疗第四脉轮——心轮的创伤和不协调。 ]</t>
  </si>
  <si>
    <t>(FE) KOA（相思树，洋槐的一种） -- 促进更深的安宁、转化和康复。</t>
  </si>
  <si>
    <t>(FE) KOU -- 刺激第六脉轮——第三只眼——眉轮，以提高感知的清晰度、医治(physic)能力和洞察能力。 ]</t>
  </si>
  <si>
    <t>(FE) KUKUI -- 激发理解和镇静，情绪上向他人开放。</t>
  </si>
  <si>
    <t>(FE) ALLAMANDA（黄蝉花） -- 这是一种用于加强和激发意志力的香精。</t>
  </si>
  <si>
    <t>(FE) CASTOR BEAN（蓖麻子） -- 一种能使人镇静的香精，用于那些焦虑和恐惧症已经根深蒂固的人。</t>
  </si>
  <si>
    <t>(FE) LEHUA（花） -- 用于女性特质的乐趣和自尊。</t>
  </si>
  <si>
    <t>(FE) MACADAMIA -- 终止破坏性样式，使人变得积极并充满爱。</t>
  </si>
  <si>
    <t>(FE) MAMAKI(毒蛇） -- 镇静并理清头脑里的繁忙事物(the busyness of one's headspace)。</t>
  </si>
  <si>
    <t>(FE) MAMANE（毒蛇） -- 阐明，为了理解神的真理，促进宗教思想。</t>
  </si>
  <si>
    <t>(FE) MARICA IRIS(虹膜） -- 加强和改善治疗程序的能力。</t>
  </si>
  <si>
    <t>(FE) MELASTOMA（褪黑激素） -- 使身体充满活力。</t>
  </si>
  <si>
    <t>(FE) MILO（高粱） -- 使生活在受限环境中的人恢复意志力和动力。</t>
  </si>
  <si>
    <t>(FE) NAIO（萘普生） -- 用于加强意志力来克服暴食成瘾。</t>
  </si>
  <si>
    <t>(FE) NANI-AHIAHI -- 用于释放在胃部形成的重型能量(heavy energy)。</t>
  </si>
  <si>
    <t>(FE) NAUPAKA-KAHAKAI -- 修复生命能量连结(vital energy link)，治疗精神消极。</t>
  </si>
  <si>
    <t>(FE) NIU / COCONUT(椰子） -- 平衡心灵中的男性－女效能量。</t>
  </si>
  <si>
    <t>(FE) NOHO MALIE / BE STILL（杆菌性乳剂，炎症） -- 用于镇静和振奋。</t>
  </si>
  <si>
    <t>(FE) NONI(舌下神经，第九对脑神经） -- 净化分娩前母亲的情绪。</t>
  </si>
  <si>
    <t>(FE) OHAI-ALI I（急性肺损伤） -- 用于心理灵活性以及消除消极的信仰样式。</t>
  </si>
  <si>
    <t>(FE) OHELO -- 消除对黑暗和孤立的深层潜意识恐惧。</t>
  </si>
  <si>
    <t>(FE) OHI-A-AI（高眼压指征） -- 当免疫系统减弱时，加强思想对其的控制。</t>
  </si>
  <si>
    <t>(FE) PAKALANA -- 清理灵体里的光纤，恢复和谐安宁。</t>
  </si>
  <si>
    <t>(FE) NIGHT BLOOMING CEREUS（夜后草，仙人掌的一种） -- 用于白天和夜间能量的平衡吸收。</t>
  </si>
  <si>
    <t>(FE) PAPALA KEPAU（罂粟碱，血管扩张药） -- 当处理金钱问题时激发整体观念，包括更高的真理。</t>
  </si>
  <si>
    <t>(FE) PAPAYA（番木瓜） -- 清除精神错乱和紧张。</t>
  </si>
  <si>
    <t>(FE) PLEOMELE FRAGRANS（肉豆蔻素） -- 用于心理积极性和消除沮丧。</t>
  </si>
  <si>
    <t>(FE) POHA（渤海） -- 消除妨碍自由学习能力的情绪障碍。</t>
  </si>
  <si>
    <t>(FE) PORT ST. JOHN'S VINE / SISSINKA（藤、蔓，藤本植物） -- 影响理智体，当被挖苦时使其软化。</t>
  </si>
  <si>
    <t>(FE) PUA-HOKU（陈腐 的场面或手法，愚笨之事） -- 与所参与组织的宗旨融洽协调。</t>
  </si>
  <si>
    <t>(FE) PUA KALA（甘蓝类蔬菜） -- 用于广纳他人意见。</t>
  </si>
  <si>
    <t>(FE) PUA-KENIKENI -- 有助于克服心理上对药物的渴望。</t>
  </si>
  <si>
    <t>(FE) PLUMERIA -- 加强意志并促使个人去实践种族和宗教传统。</t>
  </si>
  <si>
    <t>(FE) PUA-PILO（毛果芸香碱） -- 克服呆滞和自尊低的情绪。</t>
  </si>
  <si>
    <t>(FE) PUKIAWE -- 对自身和环境的关心与兴趣。</t>
  </si>
  <si>
    <t>(FE) STENOGYNE CALIMINTHOIDES -- 一种特别的香精，用于那些患分裂人格障碍的人。</t>
  </si>
  <si>
    <t>(FE) SPIDER LILY（百合） -- 克服心理消极。</t>
  </si>
  <si>
    <t>(FE) STREPTOCARPUS（棙荚草） -- 明净并治疗内心，问心无愧。</t>
  </si>
  <si>
    <t>(FE) TI（钛） -- 有助于应对身体上受压的环境。</t>
  </si>
  <si>
    <t>(FE) ULEI（乌勒因） -- 增强沟通技能。</t>
  </si>
  <si>
    <t>(FE) WATER POPPY（罂粟） -- 促进过度活跃和了无生气之间的流动性平衡。</t>
  </si>
  <si>
    <t>(FE) WILIWILI -- 激发面对主要生活问题的积极性、勇气和真诚。</t>
  </si>
  <si>
    <t>PLEO - Alb: Candida albicans 5x -- 在Pleo – Fort和Pleo - Pef.之后使用，齿龈炎，真菌病，泌尿生殖器（肾，膀胱，尿道，输尿管）。 ^ ]</t>
  </si>
  <si>
    <t>PLEO - Art A": Propionibacterium acnes 6x -- 骨关节炎，脊椎退化，颞下颌关节。@ ]"	145</t>
  </si>
  <si>
    <t>PLEO - Art U": Corynebacterium sp. 6x -- 免疫系统的刺激物。 @"</t>
  </si>
  <si>
    <t>PLEO - Ex: Candida albicans 3x and parapsilosis 3x, Penicillium roquefortii 3x -- ^</t>
  </si>
  <si>
    <t>PLEO - Fort: Penicillium roquefortii 5x -- 腺体共生（GIandular symbiosis）, 消化道真菌病。 ^</t>
  </si>
  <si>
    <t>PLEO - Lat: Bacillus cereus M. U. 345a 6x -- 发炎，风湿性肝/胆囊。 @</t>
  </si>
  <si>
    <t>PLEO - Mucedo: Mucor mucedo 5x -- 循环，代谢性疾病，心肌绞痛（心脏）。 ^]</t>
  </si>
  <si>
    <t>PLEO - Muc: Mucor racemosus 5x -- 循环障碍，静脉疾病。 @ ^</t>
  </si>
  <si>
    <t>PLEO - Nig: Aspergillus niger 5x -- 淋巴，结核性疾病，溃疡，中耳炎(耳朵)，皮肤障碍。 ^ ]</t>
  </si>
  <si>
    <t>PLEO - Not: Penicillium chrysogenum 5x -- 细菌性炎症，膀胱炎（膀胱），扁桃腺炎，窦炎。 @ ^ ]</t>
  </si>
  <si>
    <t>PLEO - Pef: Candida parapsilosis 5x -- 炎症，齿龈炎，牙周病，霉菌病，腺管。 @ ^</t>
  </si>
  <si>
    <t>PLEO - Quent: Penicillium glabrum 5x -- 病毒性感染，混合性病毒细菌，耳炎（耳），疱疹。 ^ @ # ]</t>
  </si>
  <si>
    <t>PLEO - Reb: Peyer's patches extract 4x -- 免疫刺激物，慢性肠炎，肠漏（结肠，肠）。 ]</t>
  </si>
  <si>
    <t>PLEO - Rec: Bacillus firmus SA. C. 501 6x -- 局部使用，黏膜炎。 @</t>
  </si>
  <si>
    <t>PLEO - Rub: Aspergillus ruber 5x -- 过敏，慢性呼吸疾病，肺，黏膜。 ^ ]</t>
  </si>
  <si>
    <t>PLEO - San Brucel: Brucella melitensis 6x -- 流行性感冒，痛经，莱姆氏病（蜱虱叮咬带来的螺旋菌所致）。 @ # * ]</t>
  </si>
  <si>
    <t>PLEO - San Candida: Candida albicans 6x -- 清除念珠菌的副产物(by product)。 ^ ]</t>
  </si>
  <si>
    <t>PLEO - San Coli: Escherichia coli 6x (E coli) -- 食物中毒，腹舄（肠道，结肠，肠），腺管发炎，肝，肾（膀胱，尿道，输尿管）。 @ ]</t>
  </si>
  <si>
    <t>PLEO - San Klebs: Klebsiella pneumoniae 6x -- 肺炎，支气管炎，哮喘，（肺）流行性感冒。 @ ]</t>
  </si>
  <si>
    <t>PLEO - San Myc: Mycobacterium bovis 6x -- 支气管哮喘，胸膜炎（肺），鼻炎（鼻），关节炎，痤疮。 @ ^ ]</t>
  </si>
  <si>
    <t>PLEO - San Prot: Proteus vlgaris 6x -- 胃肠炎，肠道菌丛失衡（肠道，结肠，肠），L－幽门，耳炎（眼睛障碍）。 @ ]</t>
  </si>
  <si>
    <t>PLEO - San Pseu: Pseudomonas aeruginosa 6x -- 慢性支气管炎（肺），耳炎（眼睛障碍），自身免疫，感染，皮肤的（皮肤）。 @ ]</t>
  </si>
  <si>
    <t>PLEO - San Salm: Salmonella enteriditis 6x -- 慢性胰腺炎（胰腺），胃肠炎（肠道，结肠，肠），营养不良。 @ ]</t>
  </si>
  <si>
    <t>PLEO - San Serra: Serratia marcescens 6x -- 医院感染。 @</t>
  </si>
  <si>
    <t>PLEO - San Staph: Staphylococcus aureus 6x -- 脓疱病，痤疮，毛囊病（皮肤），肾炎，泌尿生殖器（肾，膀胱，输尿管，尿道）。 @ ]</t>
  </si>
  <si>
    <t>PLEO - San Strep: Streptococcus pyogenes 6x --  脓菌，皮肤感染，心脏炎（心），多发性关节炎。 @ ]</t>
  </si>
  <si>
    <t>PLEO - San Trich: Trichophyton verrucosum 6x -- 毛发和指甲霉菌病，癣，毛癣菌病。^</t>
  </si>
  <si>
    <t>PLEO - Ut: Bacillus subtillis M. U. 345 6x -- 慢性炎症，血液排毒，在使用Pleo – Muc之后。 @ ^</t>
  </si>
  <si>
    <t>PLEO Ut S": Mycobacterium phlei F. U. 36 6x -- 肺，肺结核，发烧，免疫力虚弱。 ^ @"	73</t>
  </si>
  <si>
    <t>HELIX POMATIA, ASPERSA, (SNAILS) Lectin 血液凝集素-- 促使血液凝结，呈现血液疾病。对O型血中性，其他血型有益。</t>
  </si>
  <si>
    <t>NADH -- 烟酰胺腺嘌呤二核苷酸。存在于大多数细胞中，是新陈代谢中重要的氧化剂。营养补充物 ]</t>
  </si>
  <si>
    <t>POLIO -- 脊髓灰质炎。过去或现在的，或存在风险的敏感。 #</t>
  </si>
  <si>
    <t>COXSACKIE -- 柯萨奇病毒。一种病毒，首先会引起小肿块，随后侵袭心脏。 #</t>
  </si>
  <si>
    <t>NELSON ANTI DEGENERATION -- Nelson抗退化。自然化学疗法。阿育吠陀(Ayurvedic)</t>
  </si>
  <si>
    <t>NELSON IMMUNE STIMULATOR -- Nelson免疫刺激剂。阿育吠陀(Ayurvedic)</t>
  </si>
  <si>
    <t>VISUTEIN - UNICITY -- 独家专卖。</t>
  </si>
  <si>
    <t>NARAYANI 2 BLOOD血液 -- 为在SCIO上的复制而设计的配方。</t>
  </si>
  <si>
    <t>NARAYANI 7 CB7 -- 为在SCIO上的复制而设计的配方。</t>
  </si>
  <si>
    <t>NARAYANI 12 CB12 -- 为在SCIO上的复制而设计的配方。</t>
  </si>
  <si>
    <t>BONEMATE - UNICITY -- 独家专卖，已获专利。</t>
  </si>
  <si>
    <t>NARAYANI 20 Injury损伤 -- 为在SCIO上的复制而设计的配方。</t>
  </si>
  <si>
    <t>NARAYANI 21 KBS -- 为在SCIO上的复制而设计的配方。</t>
  </si>
  <si>
    <t>CORE PACKS - UNICITY -- 由supplementwatch.com侦测，被评为最佳。</t>
  </si>
  <si>
    <t>WOMEN'S FORMULA PLUS 女性处方- UNICITY -- 独家专卖（含calcium d-glucarate）。</t>
  </si>
  <si>
    <t>MEN'S FORMULA PLUS男性处方 - UNICITY -- 独家专卖（含calcium d-glucarate）。</t>
  </si>
  <si>
    <t>BIOSLIFE 2 - UNICITY -- 独家专利。</t>
  </si>
  <si>
    <t>PROSTATE 前列腺TLC - UNICITY -- 独家专卖。</t>
  </si>
  <si>
    <t>CM PLEX - UNICITY -- 独家专利。</t>
  </si>
  <si>
    <t>ENJUVENATE - UNICITY -- 独家专卖。</t>
  </si>
  <si>
    <t>ALL OF DR. BERMAN'S PRODUCTS - UNICITY --  BERMAN博士的所有产品。一些非常有效的化妆品。</t>
  </si>
  <si>
    <t>NATIVE LEGEND TEA - UNICITY -- 肿瘤，肝脏，脾脏，癌症。</t>
  </si>
  <si>
    <t>NARAYANI 55 Menses Pain 经痛-- 为在SCIO上的复制而设计的配方。</t>
  </si>
  <si>
    <t>NARAYANI 56 Menses Bleeding 月经出血-- 为在SCIO上的复制而设计的配方。</t>
  </si>
  <si>
    <t>PARAWAY PLUS - UNICITY -- 独家专卖，寄生虫。 * ]</t>
  </si>
  <si>
    <t>LIFALOE - UNICITY -- 独家专利。</t>
  </si>
  <si>
    <t>CONGO BLEND - UNICITY -- 独家专利，记忆。</t>
  </si>
  <si>
    <t>LIVER ESSENTIALS 肝脏精要- Unicity -- 专有的。</t>
  </si>
  <si>
    <t>ORAREX - UNICITY -- 顺势疗法牙膏，用于牙周病和牙龈炎。 D isode ]</t>
  </si>
  <si>
    <t>NARAYANI BR 15 SINUS BALANCE 鼻窦平衡-- 为在SCIO上的复制而设计的配方。</t>
  </si>
  <si>
    <t>LOVE Rx - UNICITY -- 男人和女人。</t>
  </si>
  <si>
    <t>NARAYANI BR 20 EYE BALANCE 眼睛平衡-- 为在SCIO上的复制而设计的配方。</t>
  </si>
  <si>
    <t>MEGA MINS镁 - UNICITY -- 76种电离矿物。</t>
  </si>
  <si>
    <t>PRO BIONIC - UNICITY -- 最完整最密集的益生菌配方。</t>
  </si>
  <si>
    <t>NARAYANI OM 3 BONE IRREGULARITIES 骨骼谬误-- 为在SCIO上的复制而设计的配方。</t>
  </si>
  <si>
    <t>NARAYANI OM 25 EYE AND RETINA 眼睛和视网膜-- 为在SCIO上的复制而设计的配方。</t>
  </si>
  <si>
    <t>NARAYANI OM 13 TRIGEMINAL 三叉神经-- Muscle 为在SCIO上的复制而设计的配方。 ]</t>
  </si>
  <si>
    <t>NARAYANI OM 15 KIDNEYS 肾脏-- 为在SCIO上的复制而设计的配方。</t>
  </si>
  <si>
    <t>NARAYANI OM 16 KNEES 膝盖-- 为在SCIO上的复制而设计的配方。</t>
  </si>
  <si>
    <t>PHYTO PATH - UNICITY -- 一种高度抗氧化剂配方。</t>
  </si>
  <si>
    <t>NARAYANI OM 31 Sacral and Lumbar 骶骨和腰椎-- 为在SCIO上的复制而设计的配方。 $ ]</t>
  </si>
  <si>
    <t>NARAYANI OM 22 Male Genital男性生殖 -- 为在SCIO上的复制而设计的配方。</t>
  </si>
  <si>
    <t>NARAYANI OM 24 Female Genital女性生殖 -- 为在SCIO上的复制而设计的配方。</t>
  </si>
  <si>
    <t>NARAYANI OM 11 Eye眼睛 -- 为在SCIO上的复制而设计的配方。</t>
  </si>
  <si>
    <t>CAL/MAG CHELATE - UNICITY -- 钙 / 镁螯合物，单一性。没有更好的钙。 ]</t>
  </si>
  <si>
    <t>NARAYANI OM IMMUNE SYSTEM免疫系统 -- 为在SCIO上的复制而设计的配方。</t>
  </si>
  <si>
    <t>NARAYANI OM SPINE DORSAL 背侧脊椎-- 为在SCIO上的复制而设计的配方。 $ ]</t>
  </si>
  <si>
    <t>Aconite 200C Homeopathy Japan -- 焦虑，坐立不安，休克，急性、剧烈的症状，原因：干冷的天气。</t>
  </si>
  <si>
    <t>Arnica 200C Homeopathy Japan -- 外伤，瘀伤，脓毒性疾病。</t>
  </si>
  <si>
    <t>Bellis-Perennis 200C Homeopathy Japan -- 关节和肌肉酸痛，以及疼痛和瘀伤。 ]</t>
  </si>
  <si>
    <t>Calendula 200C Homeopathy Japan -- 用于皮肤的快速痊愈。</t>
  </si>
  <si>
    <t>Carbo-Veg 200C Homeopathy Japan -- 崩溃，出血，衰弱，霍乱时的虚脱状态；伤寒症。 @ ]</t>
  </si>
  <si>
    <t>Caulophyllum 200C Homeopathy Japan -- 用于滋养子宫和诱导分娩。</t>
  </si>
  <si>
    <t>Chamomilla 200C Homeopathy Japan -- 牙齿药物（牙），牢骚躁动，不耐烦、遭责备时不能容忍。 ]</t>
  </si>
  <si>
    <t>Cimicifuga 200C Homeopathy Japan -- 作用于脑脊髓系统和肌肉系统，以及女性子宫和卵巢。 $ ]</t>
  </si>
  <si>
    <t>Gelsemium 200C Homeopathy Japan -- 迟钝，呆滞，眩晕，发抖，瘫痪，肌肉衰弱，流行性感冒，麻疹，糙皮病，无精打采，怯场。 # ]</t>
  </si>
  <si>
    <t>Hypericum 200C Homeopathy Japan -- 神经损伤，尤其是手指、脚趾和指甲的相关神经。 N sarcode $ ]</t>
  </si>
  <si>
    <t>Ipecac 200C Homeopathy Japan -- Nerve Cranial 10 Vagus Pneumogastric Pneumogastric的分支，在胸部和胃部产生痉挛性疼痛。 ]</t>
  </si>
  <si>
    <t>Kali-Carb 200C Homeopathy Japan -- 锐痛， &gt; motion.</t>
  </si>
  <si>
    <t>Kali-Phos 200C Homeopathy Japan -- 极佳的神经药物，虚弱，显着的交感神经系统紊乱。 $ ]</t>
  </si>
  <si>
    <t>Phytolacca 200C Homeopathy Japan -- 疼痛，痛苦，坐立不安，虚弱，极佳的腺体药物。</t>
  </si>
  <si>
    <t>Pulsatilla 200C Homeopathy Japan -- 易变，好争辩，黏膜受侵袭，不口渴，易怒，怕冷，易哭，宗教愁绪。</t>
  </si>
  <si>
    <t>Secale 200C Homeopathy Japan -- 贫血，寒冷，麻痹，出血，衰弱，焦虑，憔悴。 ]</t>
  </si>
  <si>
    <t>Sepia 200C Homeopathy Japan -- 厌恶自己的家庭，缺乏生命热(vital heat)，患肝结核，肝以及女性子宫疾病。 ]</t>
  </si>
  <si>
    <t>Staphisagria 200CHomeopathy Japan -- 愤怒，神经性疾病，易怒，泌尿生殖器（肾、膀胱、输尿管、尿道）以及肌肤。 ]</t>
  </si>
  <si>
    <t>Belladonna 200C Homeopathy Japan -- 发热，发红，悸动和灼热，猩红热，瞳孔放大，甲状腺肿大，不口渴，焦虑或恐惧。 @ ]</t>
  </si>
  <si>
    <t>Bryonia 200C Homeopathy Japan -- 发热，发红，悸动和灼热，猩红热，瞳孔放大，甲状腺肿大，不口渴，焦虑或恐惧。 @ ]</t>
  </si>
  <si>
    <t>Coffea 30C Homeopathy Japan -- 刺激所有器官的机能作用中。</t>
  </si>
  <si>
    <t>Cuprum 200C Homeopathy Japan -- 肠病（肠道，结肠，肠），腹部绞痛，抽搐，阵发性咳嗽（肺）。 ]</t>
  </si>
  <si>
    <t>Euphrasia 30C Homeopathy Japan -- 鼻粘膜疾病，尤其是眼粘膜和鼻粘膜。 ]</t>
  </si>
  <si>
    <t>Ferrum-Phos 30C Homeopathy Japan -- 虚弱不振，断肠草所致的麻痹（衰弱），发烧前期。</t>
  </si>
  <si>
    <t>Hyoscyamus 200C Homeopathy Japan -- 混乱，精神错乱，性欲狂，好争吵，昏迷性伤寒，中毒性胃炎（肠道，结肠，肠）。 @ ]</t>
  </si>
  <si>
    <t>Opium 200C Homeopathy Japan -- 神经系统疾病。 $ ]</t>
  </si>
  <si>
    <t>Pyrogen 30C Homeopathy Japan -- 剧毒，脓毒性疾病，尤其是分娩。 ]</t>
  </si>
  <si>
    <t>Stramonium 200C Homeopathy Japan -- 分泌和排泄受抑制，震颠性谵妄，帕金森病。</t>
  </si>
  <si>
    <t>Thuja 200C Homeopathy Japan -- 病态赘疣，湿疣（生殖器疣），疣状赘生物（心－心内膜炎），海绵肿，痣（胎记，胎块）。 ]</t>
  </si>
  <si>
    <t>Vaccininum 200C Homeopathy Japan -- 神经痛，根深蒂固的皮疹，发寒，伴随严重肠胃气胀的消化不良（肠道，结肠，肠），百日咳（肺）。 ]</t>
  </si>
  <si>
    <t>Zincum 6C Homeopathy Japan -- 脑衰弱，脑衰竭，脑瘫痪，脊椎疾病，舞蹈病，生命力不健全。 $ ]</t>
  </si>
  <si>
    <t>Lung肺脏 Homeopathy Japan</t>
  </si>
  <si>
    <t>Bone and Teeth 骨骼和牙齿Homeopathy Japan ]</t>
  </si>
  <si>
    <t>Blood 血液Homeopathy Japan</t>
  </si>
  <si>
    <t>Nerve神经 Homeopathy Japan  $ ]</t>
  </si>
  <si>
    <t>Vital Salt重要的盐 Homeopathy Japan</t>
  </si>
  <si>
    <t>Spleen脾脏 Homeopathy Japan</t>
  </si>
  <si>
    <t>Cancer 癌症Homeopathy Japan</t>
  </si>
  <si>
    <t>Brain (Hormone) 大脑（荷尔蒙）Homeopathy Japan ]</t>
  </si>
  <si>
    <t>Vein (Congestion)静脉（瘀血） Homeopathy Japan ]</t>
  </si>
  <si>
    <t>Psorinum IM Homeopathy Japan -- 衰弱，皮肤发炎，多汗，令人不悦的排泄物。</t>
  </si>
  <si>
    <t>Proteus bacteria 200C变形菌 Homeopathy Japan @ ]</t>
  </si>
  <si>
    <t>Gartner bacteria 200C Homeopathy Japan @ ]</t>
  </si>
  <si>
    <t>Nose (rhinitis, allergy)鼻子（鼻炎，过敏） Homeopathy Japan ]</t>
  </si>
  <si>
    <t>Kidney 肾脏Homeopathy Japan</t>
  </si>
  <si>
    <t>Morgan 200C Homeopathy Japan @ ]</t>
  </si>
  <si>
    <t>Bacillus 200C 细菌Homeopathy Japan @ ]</t>
  </si>
  <si>
    <t>Liver肝脏 Homeopathy Japan</t>
  </si>
  <si>
    <t>Tuberculin结核 IM Homeopathy Japan @ ]</t>
  </si>
  <si>
    <t>Carcinosin癌症 IM Homeopathy Japan Cancer ]顺势疗法日本癌症]〜肿瘤基因，癌症，nosodal miasm 高效补救nosode。</t>
  </si>
  <si>
    <t>Syphilinum梅毒 IM Homeopathy Japan @ ]</t>
  </si>
  <si>
    <t>NELSON BRAIN STIMULATOR -- Nelson 大脑刺激物。</t>
  </si>
  <si>
    <t>SEXUAL PERVERSION -- 性反常。</t>
  </si>
  <si>
    <t>MOBILE TELEPHONE RADIATION-- 车载电话辐射。</t>
  </si>
  <si>
    <t>RELIGIOUS CONFLICT -- 宗教冲突。这种无法估量的顺势疗法会因过度或受抑制起反应。</t>
  </si>
  <si>
    <t>IDENTITY CONFLICT -- 身份冲突。这种无法估量的顺势疗法会因过度或受抑制起反应。</t>
  </si>
  <si>
    <t>BALANCE FOR BRAIN RIGHT TO LEFT -- 大脑左右平衡。这种无法估量的顺势疗法会因过度或受抑制起反应。</t>
  </si>
  <si>
    <t>BALANCE FOR BRAIN FRONT TO BACK -- 大脑前后平衡。这种无法估量的顺势疗法会因过度或受抑制起反应。</t>
  </si>
  <si>
    <t>BALANCE FOR BRAIN UP TO DOWN -- 大脑上下平衡。这种无法估量的顺势疗法会因过度或受抑制起反应。]</t>
  </si>
  <si>
    <t>VANITY -- 虚荣心。这种无法估量的顺势疗法会因过度或受抑制起反应。</t>
  </si>
  <si>
    <t>ABANDONMENT -- 自暴自弃。这种无法估量的顺势疗法会因过度或受抑制起反应。</t>
  </si>
  <si>
    <t>PSYCHIC PAIN AND EMOTIONAL TENSION -- 精神痛苦和精神紧张。这种无法估量的顺势疗法会因过度或受抑制起反应。</t>
  </si>
  <si>
    <t>RESISTANCE TO CHANGE OR CURE -- 拒绝改变或治愈。这种无法估量的顺势疗法会因过度或受抑制起反应。</t>
  </si>
  <si>
    <t>A-C CARBAMIDE -- A-C尿素。Standard Process</t>
  </si>
  <si>
    <t>DESICCATED ADRENAL -- 干燥的肾上腺。Standard Process</t>
  </si>
  <si>
    <t>A-F BETAFOOD -- Standard Process</t>
  </si>
  <si>
    <t>ALBAPLEX -- 白色念珠菌。Standard Process ^ ]</t>
  </si>
  <si>
    <t>ALLERPLEX -- 过敏。Standard Process ]</t>
  </si>
  <si>
    <t>ALL ORGANIC TRACE MINERALS VITAMIN B12 -- 所有有机矿物质，维生素B12。Standard Process ]</t>
  </si>
  <si>
    <t>ANTRONEX -- Standard Process</t>
  </si>
  <si>
    <t>ARGINEX -- Standard Process</t>
  </si>
  <si>
    <t>VITAMIN B6 NIACINAMIDE -- 维生素B6，烟酰胺。Standard Process ]</t>
  </si>
  <si>
    <t>BETACOL -- Standard Process</t>
  </si>
  <si>
    <t>BETAFOOD -- Standard Process</t>
  </si>
  <si>
    <t>BLACK CURRANT SEED OIL Currant Seed Oil -- （黑色）无核小葡萄干种子油。Standard Process</t>
  </si>
  <si>
    <t>CAL-AMO -- Standard Process</t>
  </si>
  <si>
    <t>CALCIFOOD --  钙。Standard Process ]</t>
  </si>
  <si>
    <t>CALCIUM LACTATE --乳酸钙。 Standard Process</t>
  </si>
  <si>
    <t>CAL-MA PLUS -- 钙/镁。 Standard Process ]</t>
  </si>
  <si>
    <t>CALSOL -- 钙。Standard Process ]</t>
  </si>
  <si>
    <t>CARDIO PLUS -- 强心。心脏。Standard Process ]</t>
  </si>
  <si>
    <t>CARDIOTROPHIN PMG -- 促心激素PMG。心脏。 Standard Process ]</t>
  </si>
  <si>
    <t>CATALYN -- 催化。Standard Process</t>
  </si>
  <si>
    <t>CATAPLEX A -- Standard Process</t>
  </si>
  <si>
    <t>CATAPLEX A-C -- Standard Process</t>
  </si>
  <si>
    <t>CATAPLEX A-C-P -- Standard Process</t>
  </si>
  <si>
    <t>CATAPLEX B -- Standard Process</t>
  </si>
  <si>
    <t>CATAPLEX B12 -- Standard Process</t>
  </si>
  <si>
    <t>CATAPLEX C -- Standard Process</t>
  </si>
  <si>
    <t>CATAPLEX D -- Standard Process</t>
  </si>
  <si>
    <t>CATAPLEX E -- Standard Process</t>
  </si>
  <si>
    <t>CATAPLEX E2 -- Standard Process</t>
  </si>
  <si>
    <t>CATAPLEX F (Perles明胶胶囊) -- Standard Process</t>
  </si>
  <si>
    <t>CATAPLEX F (Tablets片剂) -- Standard Process</t>
  </si>
  <si>
    <t>CATAPLEX G -- Standard Process</t>
  </si>
  <si>
    <t>CATAPLEX GTF -- Standard Process</t>
  </si>
  <si>
    <t>CHEZYN -- Standard Process</t>
  </si>
  <si>
    <t>CHLOROPHILL COMPLEX -- 叶绿素合成物。Standard Process</t>
  </si>
  <si>
    <t>CHLOROPHILL COMPLEX OINTMENT -- 叶绿素合成物软膏。Standard Process</t>
  </si>
  <si>
    <t>CHOLACOL -- Standard Process</t>
  </si>
  <si>
    <t>CHOLACOL ll -- Standard Process</t>
  </si>
  <si>
    <t>CHOLINE -- 胆碱。Standard Process</t>
  </si>
  <si>
    <t>CIRCUPLEX -- 循环系统。Standard Process</t>
  </si>
  <si>
    <t>COLLAGEN C -- 胶原C。Standard Process</t>
  </si>
  <si>
    <t>COLLISONA ROOT -- Standard Process</t>
  </si>
  <si>
    <t>CONGAPLEX -- Standard Process</t>
  </si>
  <si>
    <t>CONGAPLEX (CHEWABLE) -- Standard Process</t>
  </si>
  <si>
    <t>COPPER LIVER CHELATE -- 铜肝螯合物。Standard Process</t>
  </si>
  <si>
    <t>CYROFOOD -- Standard Process</t>
  </si>
  <si>
    <t>CYRO YEAST -- Standard Process</t>
  </si>
  <si>
    <t>CYRUTA -- 荞麦。 Standard Process ]</t>
  </si>
  <si>
    <t>CYRUTA PLUS -- 荞麦。 Standard Process ]</t>
  </si>
  <si>
    <t>DERMATROPHIN PMG -- 促皮肤激素PMG。皮肤。Standard Process ]</t>
  </si>
  <si>
    <t>DIAPLEX -- 第三脑室脉络丛。Standard Process</t>
  </si>
  <si>
    <t>DISODIUM PHOSPHATE --磷酸氢二钠。 Standard Process</t>
  </si>
  <si>
    <t>DRENAMIN -- 肾上腺。 Standard Process ]</t>
  </si>
  <si>
    <t>DRENATROPHIN PMG -- 促肾上腺激素PMG。肾上腺。 Standard Process ]</t>
  </si>
  <si>
    <t>E-MANGANESE -- E-锰。Standard Process</t>
  </si>
  <si>
    <t>ECHINACEA C -- Standard Process</t>
  </si>
  <si>
    <t>EMPHAPLEX -- 肺。 Standard Process ]</t>
  </si>
  <si>
    <t>E-POISE -- Standard Process</t>
  </si>
  <si>
    <t>FEN-CHO -- Standard Process</t>
  </si>
  <si>
    <t>FEN-GRE -- Standard Process</t>
  </si>
  <si>
    <t>FERROFOOD -- 铁。 Standard Process ]</t>
  </si>
  <si>
    <t>FOLIC ACID VITAMIN B12 -- 叶酸，维生素B12。Standard Process ]</t>
  </si>
  <si>
    <t>FOR-TIL FOLIC ACID VITAMIN B12 -- 胡麻，叶酸，维生素B12。Standard Process ]</t>
  </si>
  <si>
    <t>ORGANICALLY GROWN GARLIC -- 有机生长的大蒜。Standard Process</t>
  </si>
  <si>
    <t>GASTREX -- 胃。Standard Process</t>
  </si>
  <si>
    <t>HEPATROPHIN PMG -- 促肝激素PMG。肝。 Standard Process ]</t>
  </si>
  <si>
    <t>HYPOTHALAMUS PMG -- 下丘脑PMG。Standard Process</t>
  </si>
  <si>
    <t>HYPOTHALMEX -- 下丘脑。 Standard Process ]</t>
  </si>
  <si>
    <t>IMMUPLEX -- 免疫系统。 Standard Process ]</t>
  </si>
  <si>
    <t>INOSITOL VITAMIN B -- 肌醇，维生素B。Standard Process ]</t>
  </si>
  <si>
    <t>IODOMERE -- Standard Process</t>
  </si>
  <si>
    <t>IPLEX -- Standard Process</t>
  </si>
  <si>
    <t>LACT-ENZ -- 乳酶。Standard Process</t>
  </si>
  <si>
    <t>LACTIC ACID YEAST -- 乳酸酵母。Standard Process</t>
  </si>
  <si>
    <t>LIGAPLEX l -- Standard Process</t>
  </si>
  <si>
    <t>LIGAPLEX ll -- Standard Process</t>
  </si>
  <si>
    <t>LINUM VITAMIN B6 -- 亚麻，维生素B6。Standard Process ]</t>
  </si>
  <si>
    <t>LIVAPLEX -- 肝。 Standard Process ]</t>
  </si>
  <si>
    <t>MAGNESIUM LACTATE -- 乳酸镁。Standard Process</t>
  </si>
  <si>
    <t>MAMMARY PMG -- 乳房PMG。 Standard Process ]</t>
  </si>
  <si>
    <t>MANGANESE VITAMIN B12 -- 锰，维生素B12.Standard Process ]</t>
  </si>
  <si>
    <t>MIN-CHEX -- Standard Process</t>
  </si>
  <si>
    <t>MIN-TRAN -- Standard Process</t>
  </si>
  <si>
    <t>MULTIZYME -- Standard Process</t>
  </si>
  <si>
    <t>MYO-PLUS -- 肌红蛋白-加。Standard Process</t>
  </si>
  <si>
    <t>MYOTROPHIN PMG -- 重组胰岛素样生长因子1PMG。Standard Process</t>
  </si>
  <si>
    <t>NEUROPLEX -- 神经丛。Standard Process $ ]</t>
  </si>
  <si>
    <t>NEUROTROPHIN PMG --神经营养因子PMG。 Standard Process $ ]</t>
  </si>
  <si>
    <t>NUTRIMERE -- Standard Process</t>
  </si>
  <si>
    <t>OCULOTROPHIN PMG -- 促眼睛激素PMG。眼睛。 Standard Process ]</t>
  </si>
  <si>
    <t>OKRA PEPSIN E3 --秋葵胃蛋白酶E3。 Standard Process</t>
  </si>
  <si>
    <t>ORCHEX -- 睾丸。Standard Process</t>
  </si>
  <si>
    <t>ORCHIC PMG -- 睾丸PMG。Standard Process</t>
  </si>
  <si>
    <t>ORGANIC IODINE -- 有机碘。Standard Process</t>
  </si>
  <si>
    <t>ORGANIC MINERALS -- 有机矿物质。Standard Process</t>
  </si>
  <si>
    <t>OSTARPLEX -- Standard Process</t>
  </si>
  <si>
    <t>OSTROPHIN PMG -- Standard Process</t>
  </si>
  <si>
    <t>OVATROPHIN PMG -- 促卵巢激素PMG。卵巢。 Standard Process ]</t>
  </si>
  <si>
    <t>OVEX -- 甲地孕酮-炔雌醇复合物[口服避孕药]。Standard Process</t>
  </si>
  <si>
    <t>PANCREATROPHIN PMG -- 促胰激素PMG。胰腺。 Standard Process ]</t>
  </si>
  <si>
    <t>PARAPLEX --聚酯树脂。 Standard Process</t>
  </si>
  <si>
    <t>PAROTID PMG -- 腮腺PMG。Standard Process</t>
  </si>
  <si>
    <t>PHOSFOOD LIQUID -- Standard Process</t>
  </si>
  <si>
    <t>PHYTOLYN -- Standard Process</t>
  </si>
  <si>
    <t>PITUTROPHIN PMG -- 垂体。 Standard Process ]</t>
  </si>
  <si>
    <t>PNEUMOTROPHIN PMG --促肺激素PMG。 肺。 Standard Process @ ^ ]</t>
  </si>
  <si>
    <t>PROSTATE PMG -- 前列腺PMG。Standard Process</t>
  </si>
  <si>
    <t>PROST-X -- 前列腺。 Standard Process ]</t>
  </si>
  <si>
    <t>RENAFOOD -- 肾（膀胱，尿道） Standard Process ]</t>
  </si>
  <si>
    <t>RENATROPHIN PMG -- 促肾激素PMG。肾（膀胱，尿道） Standard Process ]</t>
  </si>
  <si>
    <t>RIBONUCLEIC ACID (RNA) -- 核糖核酸（RNA）。Standard Process</t>
  </si>
  <si>
    <t>RUMAPLEX -- Standard Process</t>
  </si>
  <si>
    <t>SENAPLEX -- Standard Process</t>
  </si>
  <si>
    <t>SESAME OIL -- 芝麻油。Standard Process</t>
  </si>
  <si>
    <t>SOY BEAN LECITHIN -- 大豆卵磷脂。Standard Process</t>
  </si>
  <si>
    <t>ORGANICALLY GROWN SPANISH BLACK RADISH -- 有机生长的西班牙黑萝卜。Standard Process</t>
  </si>
  <si>
    <t>SPLEEN PMG -- 脾PMG。Standard Process</t>
  </si>
  <si>
    <t>DESICCATED SPLEEN -- 干燥的脾。Standard Process</t>
  </si>
  <si>
    <t>SP BAR BERRY -- Standard Process</t>
  </si>
  <si>
    <t>SP BAR SOY ALMOND CRUNCH -- Standard Process</t>
  </si>
  <si>
    <t>STANDARD BAR BERRY -- 普通杆浆果。Standard Process</t>
  </si>
  <si>
    <t>SUPER EFF -- 疏合物。Standard Process</t>
  </si>
  <si>
    <t>SYMPLEX F -- 疏合物F。Standard Process</t>
  </si>
  <si>
    <t>SYMPLEX M -- 疏合物M。Standard Process</t>
  </si>
  <si>
    <t>THYMEX -- 胸腺。Standard Process</t>
  </si>
  <si>
    <t>THYMUS PMG -- 胸腺PMG。Standard Process</t>
  </si>
  <si>
    <t>THYTROPHIN PMG -- 促甲状腺激素PMG。Standard Process</t>
  </si>
  <si>
    <t>USF Ointment -- 脲溶软膏。Standard Process</t>
  </si>
  <si>
    <t>UTROPHIN PMG -- Standard Process</t>
  </si>
  <si>
    <t>VASCULIN -- 血管的。 Standard Process ]</t>
  </si>
  <si>
    <t>WHEAT GERM OIL -- 麦胚芽油。Standard Process</t>
  </si>
  <si>
    <t>WHEAT GERM OIL FORTIFIED -- 加强麦胚芽油。Standard Process</t>
  </si>
  <si>
    <t>ZINC LIVER CHELATE -- 锌肝螯合物。Standard Process</t>
  </si>
  <si>
    <t>ZINC TEST -- 锌测试。Standard Process</t>
  </si>
  <si>
    <t>ZYMEX (CAPSULES胶囊) -- Standard Process</t>
  </si>
  <si>
    <t>ZYMEX (WAFERS圆片) -- Standard Process</t>
  </si>
  <si>
    <t>ZYMEX ll -- Standard Process</t>
  </si>
  <si>
    <t>ZYPAN -- Standard Process</t>
  </si>
  <si>
    <t>CELLULITE -- 脂肪团。有毒脂肪细胞的堆积，经常来自于肠道（结肠，肠），有毒集结和再吸收。 ]</t>
  </si>
  <si>
    <t>DHEA -- 脱氢表雄酮.激素前体，传说具有抗衰老功效。</t>
  </si>
  <si>
    <t>MELATONIN PINEAL HORMONE --褪黑激素，松果体激素。 在黑暗中制造，调整昼夜节律。</t>
  </si>
  <si>
    <t>INFLUENZA GRIPPE 80 to 89（流感80-89） -- #</t>
  </si>
  <si>
    <t>INFLUENZA GRIPPE（流感） 90 to 93 -- #</t>
  </si>
  <si>
    <t>INFLUENZA GRIPPE（流感） 91 to 95 -- #</t>
  </si>
  <si>
    <t>INFLUENZA GRIPPE（流感） 95 to 96 -- #</t>
  </si>
  <si>
    <t>INFLUENZA GRIPPE （流感）96 to 97 -- #</t>
  </si>
  <si>
    <t>INFLUENZA GRIPPE（流感） 98 to 99 -- #</t>
  </si>
  <si>
    <t>INFLUENZA GRIPPE ALL（所有流感） -- #</t>
  </si>
  <si>
    <t>INFLUENZA GRIPPE（流感） 20-29 -- #</t>
  </si>
  <si>
    <t>INFLUENZA GRIPPE （流感）30-39 -- #</t>
  </si>
  <si>
    <t>INFLUENZA GRIPPE（流感） 40-49 -- #</t>
  </si>
  <si>
    <t>INFLUENZA GRIPPE（流感） 50-59 -- #</t>
  </si>
  <si>
    <t>INFLUENZA GRIPPE （流感）60-69 -- #</t>
  </si>
  <si>
    <t>INFLUENZA GRIPPE （流感）70-79 -- #</t>
  </si>
  <si>
    <t>INFLUENZA GRIPPE（流感） 2000 -- #</t>
  </si>
  <si>
    <t>DENIAL -- 否认、否定、拒绝。对人对事较易采取消极态度</t>
  </si>
  <si>
    <t>OBSERVANT -- 严格遵守原则、观察力强、处事谨慎。</t>
  </si>
  <si>
    <t>MONOTONY -- 处事单调乏味、千篇一律、无新意、无变化。</t>
  </si>
  <si>
    <t>RESENTMENT -- 愤慨,忿怒,怨恨</t>
  </si>
  <si>
    <t>NERVOUSNESS -- 神经质,焦躁,胆小</t>
  </si>
  <si>
    <t>COURAGE -- 胆量、勇气、英勇。具有或需要冒险精神。</t>
  </si>
  <si>
    <t>LAUGHTER -- 喜乐、欢笑。这种人一般较积极和乐观。</t>
  </si>
  <si>
    <t>GRIEF -- 悲痛,悲伤</t>
  </si>
  <si>
    <t>ANTAGONISM -- 敌视、对抗。这种人可能利益或安全受到威胁。</t>
  </si>
  <si>
    <t>ENTHUSIASM -- 热心、热情、热忱。这种人处事较积极有目标。</t>
  </si>
  <si>
    <t>BARGAINING -- 协议、讨价还价、经谈判后使得</t>
  </si>
  <si>
    <t>SHAME -- 羞耻(心),羞愧(感)</t>
  </si>
  <si>
    <t>PREMATURE AGING FROM EMOTIONAL STRESS（因情感压力过早老化） -- 这种无法估量的顺势疗法会因过度或受抑制起反应。</t>
  </si>
  <si>
    <t>TELOMERES（端粒） -- 基因末端的DNA中防衰老的部分，用于阻止衰老。</t>
  </si>
  <si>
    <t>COLLAGEN（胶原） -- 皮肤和结缔组织的组成成分。</t>
  </si>
  <si>
    <t>PREMATURE AGING FROM SUN OR PERVERSE ENERGY（因太阳和倔强过早老化） -- 这种无法估量的顺势疗法会因过度或受抑制起反应。 ]</t>
  </si>
  <si>
    <t>EXPOSURE TO AIR CONDITIONING（空调环境下） -- 这种无法估量的顺势疗法会因过度或受抑制起反应。</t>
  </si>
  <si>
    <t>HOMEOPATHIC TOOTH PASTE（牙膏） -- 牙齿所用。 Homeopathy Japan ]</t>
  </si>
  <si>
    <t>NORADROSTENOLON-PHENOLPROION（酚磺酞） -- 类固醇样化合物，用于提高运动水平。</t>
  </si>
  <si>
    <t>MSM - METHYSULPHONYLMETHANE -- 用于治疗关节炎和其它关节疾病。</t>
  </si>
  <si>
    <t>GRIFFONIA SIMPLICIFOLIA (5-HTP) -- 血清素前体，用于控制心情。</t>
  </si>
  <si>
    <t>SUN BURN（日光灼伤） -- 皮肤暴晒的结果。</t>
  </si>
  <si>
    <t>NELSON PANGAMIN -- 来自特殊啤酒酵母的B15和其它维生素B。</t>
  </si>
  <si>
    <t>IMMUNO GLOBULIN A （免疫球蛋白A）-- 黏膜中的过敏控制体，辨识过敏侵袭。</t>
  </si>
  <si>
    <t>IMMUNO GLOBULIN G （免疫球蛋白G）-- 病毒、细菌的抗体，抗病毒，为胎儿免疫力清除胎盘屏障。 # @ ]</t>
  </si>
  <si>
    <t>IMMUNO GLOBULIN M （免疫球蛋白M）-- 抗体调节者。</t>
  </si>
  <si>
    <t>IMMUNO GLOBULIN F（免疫球蛋白F） -- 用于生长调控的抗体。</t>
  </si>
  <si>
    <t>IMMUNO GLOBULIN B （免疫球蛋白B）-- 病毒、细菌的抗体,抗病毒。 @ # ]</t>
  </si>
  <si>
    <t>IMMUNO GLOBULIN ALL （所有免疫球蛋白）-- 控制抗体的产生和调节。 ]</t>
  </si>
  <si>
    <t>VIRUS （病毒）-- 未详细说明。 # ]</t>
  </si>
  <si>
    <t>WARTS CONDOMYLOMA（疣） -- 过去或现在的， 或存在风险的 #</t>
  </si>
  <si>
    <t>HUMAN PAPILOMA ALL -- 病毒，会引发疣、某些癌症、湿疣。 #</t>
  </si>
  <si>
    <t>FAEKAL ALKALIZING -- 在肌痛性脑脊髓炎(ME)或慢性疲劳中的可疑病毒。 #</t>
  </si>
  <si>
    <t>RHINOPNEUMONIA （鼻肺炎）-- 过去、现在或存在风险的病毒性感染。 # ]</t>
  </si>
  <si>
    <t>HIV（人类免疫缺陷病毒） -- 暴露或免疫反应，或任何自身侵犯性机能障碍。 #</t>
  </si>
  <si>
    <t>HYPOTHALAMIC CONNECTION TO GALLBLADDER（下丘脑链接到胆囊） -- 会扰乱身心连结，导致消极。</t>
  </si>
  <si>
    <t>JEALOUSY OF OTHERS' ACHIVEMENTS -- 这种无法估量的顺势疗法会因过度或受抑制起反应。</t>
  </si>
  <si>
    <t>CHIN HO SU -- 一种被验证能说明治疗疟疾和原虫感染的中草药。 \ * ]</t>
  </si>
  <si>
    <t>DA HUANG（大黄） -- 一种用于肝再生和体重减少的中草药。 \</t>
  </si>
  <si>
    <t>IMMUNE TRANSFER FACTOR 1（免疫转移因子1） -- HIV1，EB病毒（EBV），巨细胞病毒（CMV），疱疹1，疱疹2，HHV 6，人/牛结核病，pnem. Carini，禽型分支杆菌，chlorospridium。 Chisolm Bio Labs@#]</t>
  </si>
  <si>
    <t>IMMUNE TRANSFER FACTOR 2 （免疫转移因子2）-- EB病毒（EBV），巨细胞病毒（CMV），HHV6，衣原体，肺炎（肺），支原体，莱姆氏病，抗原。 Chisolm Bio Labs @ # ]</t>
  </si>
  <si>
    <t>IMMUNE TRANSFER FACTOR 3（免疫转移因子3） -- 肝脏，甲型肝炎，乙型肝炎，丙型肝炎。Chisolm Bio Labs # ]</t>
  </si>
  <si>
    <t>IMMUNE TRANSFER FACTOR 4（免疫转移因子4） -- 抵抗所有小儿疫苗，小儿麻痹症，狂犬病。 Chisolm Bio Labs @ # ^ * ]</t>
  </si>
  <si>
    <t>IMMUNE TRANSFER FACTOR 5（免疫转移因子5） -- 炼球菌和葡萄球菌的多菌种，大肠杆菌(E Coli)。Chisolm Bio Labs @ ]</t>
  </si>
  <si>
    <t>IMMUNE TRANSFER FACTOR 6（免疫转移因子6） -- 疱疹1，疱疹2以及水痘带状疱疹（水痘）的多菌种。 Chisolm Bio Labs # ]</t>
  </si>
  <si>
    <t>IMMUNE TRANSFER FACTOR 7（免疫转移因子7） -- 念珠菌的多菌株。 Chisolm Bio Labs ^ ]</t>
  </si>
  <si>
    <t>THYBURSYN - TRANSFER FACTOR -- 从有机鸡肉取得的囊和胸腺提取物。 Chisolm Bio Labs</t>
  </si>
  <si>
    <t>IMMUNE SUPPORT FACTORS（免疫支持因素） -- 多价的，非特定的初乳提取物（离子分子量蛋白质）。 Chisolm Bio Labs</t>
  </si>
  <si>
    <t>BETA MAX - BETA GLUCAN 100 OR 500 MG.（β-葡聚糖100或500MG） -- 辨识虚弱的免疫系统。 Chisolm Bio Labs</t>
  </si>
  <si>
    <t>MSM IMMUNE METHYL SULFUR METHIONE （免疫甲基硫磺蛋氨酸）-- 用于关节疼痛和发烧的抗炎症硫源。 Chisolm Bio Labs ]</t>
  </si>
  <si>
    <t>PASTERELLA -- 在腐肉的病变组织中找到的一种细菌，有剧毒并极具破坏性。 @ ]</t>
  </si>
  <si>
    <t>INDONESIAN KOMONO DRAGON VENOM（印度尼西亚的蜥毒） -- 极其有害(perverse)的细菌聚集，会导致腐烂。@ ]</t>
  </si>
  <si>
    <t>ROGAINE (MINOXIDIL)（米诺地尔,长压定,敏乐啶） -- 用于脱发（秃头）和心内科疾病的合成药。 ]</t>
  </si>
  <si>
    <t>PROPECIA（非那雄胺生发剂&lt;脱发治疗药&gt;） -- 用于脱发（秃头）的合成药。 ]</t>
  </si>
  <si>
    <t>IMPONDERABLE FOR EXCESS CONTROL MANIACS（对过度控制发狂无法估量） -- 这种无法估量的顺势疗法会因过度或受抑制起反应。</t>
  </si>
  <si>
    <t>IMPONDERABLE FOR BULLYING OF OTHERS DUE TO SELF INSECURITY（对他人的威胁无安全感无法估量） -- 这种无法估量的顺势疗法会因过度或受抑制起反应。</t>
  </si>
  <si>
    <t>VASCULAR ENDOTHEIAL GROWTH FACTOR（脉管内皮状生长因子） -- 刺激新血管生长的基因。</t>
  </si>
  <si>
    <t>ANXIETY GENE（焦虑因子） -- 在不适当的时候刺激血清素引起恐惧，辨识焦虑。</t>
  </si>
  <si>
    <t>RISK TAKING GENE （危险获取因子）-- 刺激多巴胺，引发新挑战和thrill taking.</t>
  </si>
  <si>
    <t>霉,霉病-- 提示深部真菌或是真菌免疫系统较弱。</t>
  </si>
  <si>
    <t>火鸡肉--A型血者不可多食，其他血型者有益。</t>
  </si>
  <si>
    <t>红葡萄酒--少量饮用可以刺激免疫系统，女性每天2杯，男性每天3杯。对A型血者有益，其他血型者中性。嗜酒，成瘾性。</t>
  </si>
  <si>
    <t>白酒--对所有血型者均为中性。嗜酒，成瘾性。</t>
  </si>
  <si>
    <t>ANTAGONISM -- 对抗 , 敌视之态度 ( 抑制或外显 )</t>
  </si>
  <si>
    <t>SENSUALITY -- 心理上对性需求过度 ( 抑制或外显)</t>
  </si>
  <si>
    <t>SPIRITUALITY -- 创造力 ( 灵感 ), 追求心灵之满足 ( 抑制或外显)</t>
  </si>
  <si>
    <t>SEXUALITY -- 生理上对性需求过度 ( 抑制或外显 )</t>
  </si>
  <si>
    <t>ADDICTIVE -- 对某事物或嗜好有上瘾 , 癖好倾向 ( 抑制或外显 )</t>
  </si>
  <si>
    <t>JUDGMENTAL -- 对人 , 事 , 物采批判 , 论断等态度 ( 抑制或外显 ),</t>
  </si>
  <si>
    <t>APATHY -- 情感冷漠 ( 抑制或外显 )</t>
  </si>
  <si>
    <t>ECSTASY -- 情绪极度高涨 , 进入神迷境界 ( 抑制或外显 )</t>
  </si>
  <si>
    <t>INADEQUACY -- 无力感 , 力不从心 ( 抑制或外显 )</t>
  </si>
  <si>
    <t>DESIRE FOR THINGS TO BE DIFFERENT -- 渴望与别不同 ,</t>
  </si>
  <si>
    <t>PERFECTIONISTIC -- 完美主义 , 对人事物要求极高 ( 抑制或外显 )</t>
  </si>
  <si>
    <t>HOPELESS DESPAIR -- 绝望感 , 极度情绪低落 ( 抑制或外显 )</t>
  </si>
  <si>
    <t>DOMINATING -- 独裁 , 对人事物要完全操控在个人手中 ( 抑制或外显 )</t>
  </si>
  <si>
    <t>SUBMISSIVE -- 顺服 , 顺从态度 ( 抑制或外显 )</t>
  </si>
  <si>
    <t>PRIDE -- 自尊 , 自豪 , 自傲 ( 抑制或外显 )</t>
  </si>
  <si>
    <t>RESENTMENT -- 怨恨 , 愤恨 , 埋怨 ( 抑制或外显 )</t>
  </si>
  <si>
    <t>SHOCK -- 震惊 , 精神受打击 ( 抑制或外显 )</t>
  </si>
  <si>
    <t>UNAWARE -- 不自觉 , 少作自我反省 ( 抑制或外显 )。</t>
  </si>
  <si>
    <t>OBSESSIVE -- 强迫性心理 ( 抑制或外显 )</t>
  </si>
  <si>
    <t>COMPULSIVE -- 强迫性心理 , 一种强迫自己进行某种行为的心理状态 ( 抑制或外显 )</t>
  </si>
  <si>
    <t>MANIC UNCONTROLLABLE -- 无法自控的燥狂心理 ( 抑制或外显 )</t>
  </si>
  <si>
    <t>IMPULSIVE -- 冲动 , 鲁莽 ( 抑制或外显 )</t>
  </si>
  <si>
    <t>STEADFAST LOYAL -- 坚定 , 忠诚 ( 抑制或外显 )</t>
  </si>
  <si>
    <t>LUKOL -- 用于女性保健。 Ayurvedic Natural Product, the Himalaya Drug Co.</t>
  </si>
  <si>
    <t>GASEX -- 用于胃的保健。 Ayurvedic Natural Product, the Himalaya Drug Co.</t>
  </si>
  <si>
    <t>SPEMAN -- 用于男性保健。 Ayurvedic Natural Product , the Himalaya Drug Co.</t>
  </si>
  <si>
    <t>GERFORTE -- 用于一般健康。 Ayurvedic Natural Product, the Himalaya Drug Co.</t>
  </si>
  <si>
    <t>LIV. 52 DS -- 用于肝脏。 Ayurvedic Natural Product, the Himalaya Drug Co.</t>
  </si>
  <si>
    <t>CYSTONE -- 用于尿路。 Ayurvedic Natural Product, the Himalaya Drug Co.</t>
  </si>
  <si>
    <t>RUMALAYA -- 于关节。 Ayurvedic Natural Product, the Himalaya Drug Co.</t>
  </si>
  <si>
    <t>SEPTILIN -- 用于感染和过敏。 Ayurvedic Natural Product, the Himalaya Drug Co. @ # ^ * ]</t>
  </si>
  <si>
    <t>HERBOLAX -- 用于肠道（结肠，肠）。 Ayurvedic Natural Product, the Himalaya Drug Co. ]</t>
  </si>
  <si>
    <t>DIABECOM -- 用于胰腺。 Ayurvedic Natural Product, the Himalaya Drug Co.</t>
  </si>
  <si>
    <t>MENTAT -- 用于心理健康。 Ayurvedic Natural Product, the Himalaya Drug Co.</t>
  </si>
  <si>
    <t>TENTEX FORTE -- 用于男性保健。 Ayurvedic Natural Product, the Himalaya Drug Co.</t>
  </si>
  <si>
    <t>ABANA -- 用于心脏。 Ayurvedic Natural Product, the Himalaya Drug Co.</t>
  </si>
  <si>
    <t>羊奶--O型血者避免，B型和AB型者有益，对A型者中性。</t>
  </si>
  <si>
    <t>山羊奶奶酪 -- (ALR）B、AB、O型血人应当避免, 对A型血人中性</t>
  </si>
  <si>
    <t>CALCIUM 钙 -- 虚弱的骨骼，神经，肾上腺。矿物质</t>
  </si>
  <si>
    <t>POTASSIUM 钾 -- 疲劳，神经），能量，心脏。矿物质</t>
  </si>
  <si>
    <t>SODIUM 钠 -- 沮丧，神经，疲劳，消化。矿物质</t>
  </si>
  <si>
    <t>CHLORINE 氯 -- 酸碱度平衡，胃酸失调，神经。矿物质</t>
  </si>
  <si>
    <t>MAGNESIUM 镁 -- 肾上腺调节，氧能量。矿物质</t>
  </si>
  <si>
    <t>SULPHUR 硫 -- 贫血，能量，情绪，注意力不集中。矿物质</t>
  </si>
  <si>
    <t>MANGANESE 锰 -- 神经和肌肉疾病。矿物质 $</t>
  </si>
  <si>
    <t>Manganese 锰 -- 神经和肌肉疾病。矿物质 $</t>
  </si>
  <si>
    <t>ZINC 锌 -- 免疫，氧，代谢性疾病。矿物质</t>
  </si>
  <si>
    <t>SELENIUM 硒 -- 解毒，神经，能量，皮肤。矿物质</t>
  </si>
  <si>
    <t>IODINE 碘 -- 甲状腺功能，能量，新陈代谢。矿物质</t>
  </si>
  <si>
    <t>PHOSPHOROUS 磷 -- 细胞功能，能量，思想。矿物质</t>
  </si>
  <si>
    <t>BORON 硼 -- 神经调节，痴呆，消沉。矿物质</t>
  </si>
  <si>
    <t>MOLYBDENUM 钼 -- 甲状腺功能，泌乳，疲劳。矿物质</t>
  </si>
  <si>
    <t>SILICON 硅 -- 骨骼，皮肤，神经。矿物质</t>
  </si>
  <si>
    <t>COBALT 钴 -- 贫血，免疫。矿物质</t>
  </si>
  <si>
    <t>LITHIUM 锂 -- 神经，思想，能量，下丘脑功能。矿物质</t>
  </si>
  <si>
    <t>GERMANIUM 锗 -- 神经，氧化，皮肤，能量。矿物质</t>
  </si>
  <si>
    <t>ARSENIC 砷 -- 能量，神经。矿物质</t>
  </si>
  <si>
    <t>ANTIMONY 锑 -- 皮肤，解毒，肠道（结肠，肠）功能。矿物质</t>
  </si>
  <si>
    <t>TIN 锡 -- 神经，肌肉。矿物质 $</t>
  </si>
  <si>
    <t>CARBON 碳 -- 能量，生命调节。矿物质</t>
  </si>
  <si>
    <t>VANADIUM 钒 -- 肝功能，心肌。矿物质，血糖，糖尿病</t>
  </si>
  <si>
    <t>ALUMINIUM 铝 -- 神经，思想调节。矿物质</t>
  </si>
  <si>
    <t>COPPER 铜 -- 神经，能量，解毒。矿物质</t>
  </si>
  <si>
    <t>NICKEL 镍 -- 肝功能，心肌。矿物质</t>
  </si>
  <si>
    <t>GOLD 金 -- 解毒，思想调节。矿物质</t>
  </si>
  <si>
    <t>SILVER 银 -- 免疫，能量，解毒。矿物质</t>
  </si>
  <si>
    <t>TRYPTOPHAN（色氨酸） -- 心情调节，能量，康复，睡眠。氨基酸</t>
  </si>
  <si>
    <t>PHENYLALANINE（苯丙氨酸） -- 镇痛，神经。氨基酸</t>
  </si>
  <si>
    <t>ALANINE（丙胺酸）-- 肾和神经。氨基酸</t>
  </si>
  <si>
    <t>ASPARTINE -- Nutrasweet，神经破坏。氨基酸</t>
  </si>
  <si>
    <t>CYSTEINE（半胱氨酸） -- 肾脏的使用。氨基酸</t>
  </si>
  <si>
    <t>LEUCINE（亮氨酸） -- 控制心情，情绪。氨基酸</t>
  </si>
  <si>
    <t>ISOLEUCINE（异亮氨酸） -- 情绪控制，神经。氨基酸</t>
  </si>
  <si>
    <t>SERINE（丝氨酸） -- 碳水化合物能量转化。氨基酸</t>
  </si>
  <si>
    <t>TRYPTOPHAN （色氨酸）-- 血清素和驰松(relaxation)。氨基酸</t>
  </si>
  <si>
    <t>HISTIDINE（组氨酸） -- 抗炎症，抗过敏。氨基酸</t>
  </si>
  <si>
    <t>METHIONINE（甲硫丁氨酸） -- 肝脏和氧化。氨基酸</t>
  </si>
  <si>
    <t>LYSINE（赖氨酸） -- 抗疱疹感染，神经。氨基酸 # ]</t>
  </si>
  <si>
    <t>THREONINE（苏氨酸） -- 激素的和能量的产物。氨基酸</t>
  </si>
  <si>
    <t>TYROSINE（酪氨酸） -- 甲状腺，垂体和肾上腺功能。氨基酸</t>
  </si>
  <si>
    <t>VALINE（增压素,加压素） -- 血细胞的调节。氨基酸</t>
  </si>
  <si>
    <t>GLUTAMINE（谷氨酰胺） -- 为大脑供给能量。氨基酸</t>
  </si>
  <si>
    <t>PROLINE（脯氨酸） --  硫失调。氨基酸</t>
  </si>
  <si>
    <t>ARGININE（精氨酸） -- 神经和皮肤。氨基酸</t>
  </si>
  <si>
    <t>GLUTAMIC ACID （谷氨酸）-- 为大脑供给能量。氨基酸</t>
  </si>
  <si>
    <t>ASPARTIC ACID（门冬氨酸） -- Nutrasweet，神经破坏。氨基酸</t>
  </si>
  <si>
    <t>ADENOSINE （阿糖腺苷）-- 循环，能量。氨基酸</t>
  </si>
  <si>
    <t>URACIL （尿嘧啶）-- RNA作用。氨基酸</t>
  </si>
  <si>
    <t>ADENINE（腺嘌呤,氨基嘌呤） -- DNA和RNA作用。氨基酸</t>
  </si>
  <si>
    <t>GUANINE（鸟嘌呤） -- DNA和RNA作用。氨基酸</t>
  </si>
  <si>
    <t>CYTOSINE（胞嘧啶） -- DNA和RNA作用。氨基酸</t>
  </si>
  <si>
    <t>THYMINE（胸腺碱,胸腺嘧啶） -- DNA和RNA作用。氨基酸</t>
  </si>
  <si>
    <t>TAURINE （牛磺酸）-- 能量。氨基酸</t>
  </si>
  <si>
    <t>CITRULINE -- 思考。氨基酸</t>
  </si>
  <si>
    <t>GABA（γ-氨酪酸） -- 思想控制。氨基酸</t>
  </si>
  <si>
    <t>ADDICTIVE PERSONALITY FOR HOT AND SPICY FOODS（对热和辛辣的食物成瘾） -- 这种无法估量的顺势疗法会因过度或受抑制起反应。 ]</t>
  </si>
  <si>
    <t>ADDICTIVE PERSONALITY FOR SEXUAL STIMULATION（对性刺激成瘾） -- 这种无法估量的顺势疗法会因过度或受抑制起反应。</t>
  </si>
  <si>
    <t>CINNAMIC ACID（桂皮酸,苯基丙-2-烯酸） -- 苯酚</t>
  </si>
  <si>
    <t>OCTOPAMINE（鱆胺,蛸胺） -- 苯酚</t>
  </si>
  <si>
    <t>APIOL （芹菜脑）-- 苯酚</t>
  </si>
  <si>
    <t>L-DOPA（L-多巴） -- 苯酚</t>
  </si>
  <si>
    <t>DOPAMINE（多巴胺） -- 苯酚</t>
  </si>
  <si>
    <t>PHENYLISOTHIOCYANATE（异硫氰酸苯酯） -- 苯酚</t>
  </si>
  <si>
    <t>ACETALDEHYDE（乙醛,醋醛） -- 苯酚</t>
  </si>
  <si>
    <t>MALVIN（二甲花翠苷） -- 苯酚</t>
  </si>
  <si>
    <t>PIPERINE（苯哌丙烷） -- 苯酚</t>
  </si>
  <si>
    <t>MELATON（N-乙酰-5-氧基色胺） -- 苯酚</t>
  </si>
  <si>
    <t>MENADIONE（甲萘醌） -- 苯酚</t>
  </si>
  <si>
    <t>MANNAN（甘露聚糖） -- 苯酚</t>
  </si>
  <si>
    <t>CARNITINE（康胃素,卡尼丁） -- 苯酚</t>
  </si>
  <si>
    <t>ACETYLCHOLINE CHLORIDE（氯化乙酰胆碱）-- 苯酚</t>
  </si>
  <si>
    <t>CONIFEROL ALCOHOL（松柏醇） -- 苯酚</t>
  </si>
  <si>
    <t>TYRAMINE（酪胺） -- 苯酚</t>
  </si>
  <si>
    <t>CAFFEIC ACID（咖啡酸,二羟基桂皮酸） -- 苯酚</t>
  </si>
  <si>
    <t>LIOTHYRON（碘甲腺氨酸钠） -- 苯酚</t>
  </si>
  <si>
    <t>CHLOROGENIC ACID（绿原酸,氯原酸） -- 苯酚 ]</t>
  </si>
  <si>
    <t>CORTISOL（考的松,皮质醇） -- 苯酚</t>
  </si>
  <si>
    <t>ADDICTIVE PERSONALITY FOR ADRENAL STIMULATION（对肾上腺兴奋的成瘾） -- 这种无法估量的顺势疗法会因过度或受抑制起反应。</t>
  </si>
  <si>
    <t>ADDICTIVE PERSONALITY IN GENERAL（一般而言的成瘾） -- 这种无法估量的顺势疗法会因过度或受抑制起反应。</t>
  </si>
  <si>
    <t>SUTHERLANDIA -- 具有治疗作用的草本，用于退化和提高免疫力。</t>
  </si>
  <si>
    <t>ABDOMINAL PAIN -- 腹部痛</t>
  </si>
  <si>
    <t>STOMACH PAIN -- 胃痛</t>
  </si>
  <si>
    <t>NERVE CRANIAL 6 (ABDUCENS - ABDUCENT) -- 。外展神经 ( 肌肉 ) 失调 , 与第六对脑神经有关</t>
  </si>
  <si>
    <t>ABO INCOMPATIBILITY - ERYTHROBLASTOSIS FETALIS -- 婴儿成红血球增多症</t>
  </si>
  <si>
    <t>ABORTION -- 对怀孕的恐惧或情绪反应。对流产感到恐惧</t>
  </si>
  <si>
    <t>ABRUPTIO PLACENTAE -- 在这种产科并发症中，胎盘释放的促凝血物质会导致血管内凝血，消耗纤维蛋白原。 因胎盘分离而产生血管凝结</t>
  </si>
  <si>
    <t>ABSCESS -- 脓肿 , 砂眼</t>
  </si>
  <si>
    <t>ABETALIPOPROTEINEMIA - BASSEN-KORNZWEIG SYNDROME -- 低密度和超低密度脂蛋白缺乏，导致血清胆固醇和甘油三酸酯降低。</t>
  </si>
  <si>
    <t>ACANTHOCYTOSIS -- 低密度和超低密度脂蛋白缺乏。</t>
  </si>
  <si>
    <t>ACIDOSIS -- 酸毒症</t>
  </si>
  <si>
    <t>ORGANIC ACIDURA -- 饥饿：血电解质的有机酸加入物，导致酸尿。 } DEDIC ]</t>
  </si>
  <si>
    <t>ACNE VULGARIS -- 粉刺</t>
  </si>
  <si>
    <t>ACQUIRED IMMUNE DEFICIENCY SYNDROME --  AIDS后天免疫不全症候</t>
  </si>
  <si>
    <t>AGROMEGALY -- 生长激素的分泌增加，导致胰岛素抵抗，葡萄糖降低，下巴和脚增大。 生长激素分泌过剩</t>
  </si>
  <si>
    <t>ACROPARESTHESIA -- 手足麻痹。 四肢麻痹</t>
  </si>
  <si>
    <t>EXCESS ACTH --  促肾上腺皮质激素。 促肾上腺皮质激素分泌过剩 .</t>
  </si>
  <si>
    <t>BASOPHILIC ADENOMA OF THE PITUITARY -- 脑垂体嗜碱性腺瘤</t>
  </si>
  <si>
    <t>ADAIR DIGHTON SYNDROME - OSTEOGENESIS IMPERFECTA -- 骨骼脆弱，失聪。骨质生长失调 ,</t>
  </si>
  <si>
    <t>ADDICTION -- 上瘾 , 成瘾</t>
  </si>
  <si>
    <t>ADDISON'S DISEASE -- 肾上腺皮质激素分泌不足。</t>
  </si>
  <si>
    <t>ADENO提示-- 扁桃腺肥大</t>
  </si>
  <si>
    <t>ADHESION -- 黏连 , 体内纤维组织黏合在一起</t>
  </si>
  <si>
    <t>HYPOADRENIA - STRESS SYNDROME -- 肾上腺功能过低 , 表示有长期压力</t>
  </si>
  <si>
    <t>STRESS - ADRENAL DISORDERS -- 肾上腺功能失调 , 表示有长期压力</t>
  </si>
  <si>
    <t>ADRENAL TUMOR - PRIMARY ALDOSTERONISM -- 肾上腺瘤</t>
  </si>
  <si>
    <t>ADRENOGENITAL SYNDROME -- 皮质醇合成和相关糖皮质激素受阻，引发一些异性特征。肾上腺性征综合征。在成人，多见于女性，女性呈男性化，男性肌肉发达，体力过人</t>
  </si>
  <si>
    <t>ADULT /ACUTE RESPIRATORY DISTRESS SYNDROME (ARDS) -- 肺细胞受损，之后呼吸衰竭，肺水肿（水肿），流体中的蛋白水平高，血氧不足。呼吸困难综合症候</t>
  </si>
  <si>
    <t>AGGLUTININS - CHRONIC FATIQUE --  凝集素</t>
  </si>
  <si>
    <t>INFECTIOUS MONONUCLEOSIS -- 传染性单核细胞增多症</t>
  </si>
  <si>
    <t>AGING - GROWING OLD -- 老化 , 衰老现像</t>
  </si>
  <si>
    <t>AGNOGENIC MYELOID METAPLASIA -- 脾脏、肝脏和其它网状内皮组织的生血作用。化生 , 组织变形 ,骨髓纤维化</t>
  </si>
  <si>
    <t>AGOMPHIASIS - LOOSE TEETH -- 牙齿脱落</t>
  </si>
  <si>
    <t>AGRANULOCYTOSIS -- 粒性白血球缺乏症</t>
  </si>
  <si>
    <t>ALBUMINURIA - PROTEINURIA -- 蛋白尿(症)</t>
  </si>
  <si>
    <t>ALCOHOLISM -- 嗜酒 , 酒精中毒</t>
  </si>
  <si>
    <t>ALDOLASE DERMATOMYOSITIS -- 过度的肌肉炎症和肌肉坏死。 } DEDIC</t>
  </si>
  <si>
    <t>ALDOSTERONISM -- 可能生成过量的醛固酮，一种有效的盐皮质激素。高血压、低血钾性碱中毒和周期性麻痹，多饮多尿，心电图示低血钾。</t>
  </si>
  <si>
    <t>ALKALOSIS - PYLORIC OBSTRUCTION -- 流体和所有主要血电解液的流失，除重碳酸盐以外。碱毒症 , 因胃部幽门阻塞引致过多的重碳酸盐积聚</t>
  </si>
  <si>
    <t>ALLERGIC REACTIONS -- } DEDIC ]</t>
  </si>
  <si>
    <t>HYPER-IMMUNE RESPONSE -- 免疫反应过强</t>
  </si>
  <si>
    <t>ALLOPURINOL -- 别嘌呤醇 (一种治痛风药物)降尿酸药</t>
  </si>
  <si>
    <t>ALOPECIA - HAIR LOSS -- 秃头</t>
  </si>
  <si>
    <t>BALDNESS -- 光秃 , 脱发</t>
  </si>
  <si>
    <t>ALPHA-1 ANTITRYPSIN DEFICIENCY - ALVEOLAR-CAPILLARY BLOCK -- 肺部 肺泡微血管阻塞</t>
  </si>
  <si>
    <t>EMPHYSEMA -- 肺部。 肺气肿</t>
  </si>
  <si>
    <t>ALZHEIMER'S DISEASE -- 大脑。老人痴呆症倾向</t>
  </si>
  <si>
    <t>AMENORRHEA - LACK OF MENSES -- 月经缺乏。月经闭塞</t>
  </si>
  <si>
    <t>AMPULLA OF VATER - CARCINOMA OF THE HEAD OF THE PANCREAS -- 可能胰脏顶端癌化</t>
  </si>
  <si>
    <t>AMYOTROPHIC LATERAL SCLEROSIS -- ALS 肌肉萎缩性脊髓侧索硬化</t>
  </si>
  <si>
    <t>ANA TEST - LUPUS -- } DEDIC ]</t>
  </si>
  <si>
    <t>LUPUS ERYTHEMATOSUS -- 对红细胞、血小板和白细胞的循环自身抗体的呈现。红斑狼疮 , 在红血球 , 血小板 , 白血球中有自体抗体存在</t>
  </si>
  <si>
    <t>ECZEMA - ANAL ECZEMA --  皮肤。湿疹 , 近肛门位置</t>
  </si>
  <si>
    <t>ANAL FISSURES -- 肠道，结肠，肠，直肠。肛门裂开</t>
  </si>
  <si>
    <t>ANAPHYLACTOID PURPURA - HENOCH-SCHONLEIN PURPURA -- 脉管破裂和出血。因皮肤 , 或粘膜或血管出血而产生紫色斑点或紫块</t>
  </si>
  <si>
    <t>ANEMIA -- 贫血</t>
  </si>
  <si>
    <t>ANEURYSM -- 脉管肿胀和弱化。动脉瘤</t>
  </si>
  <si>
    <t>ANGELUCCI'S SYNDROME -- 极其兴奋，心悸，以及血管舒缩紊乱，眼睛障碍（春季结膜炎/粘膜炎）。 心悸 , 血管收缩 , 眼结膜炎</t>
  </si>
  <si>
    <t>ANGINA PECTORIS -- 心脏 ,心绞痛</t>
  </si>
  <si>
    <t>CHEST PAIN -- 胸腔痛</t>
  </si>
  <si>
    <t>ANKLE, SOFT TISSUES -- 踝骨软组织异常</t>
  </si>
  <si>
    <t>ANKLE SOFT TISSUE INJURIES -- 踝骨软组织受伤</t>
  </si>
  <si>
    <t>CONNECTIVE TISSUE INJURIES -- 结缔组织伤害</t>
  </si>
  <si>
    <t>SPORT INJURIES -- 运动创伤</t>
  </si>
  <si>
    <t>ANKYLOSING SPONDYLITIS -- 腰椎或其它脊椎部位僵硬且灵活性受限。 $ } DEDIC ]</t>
  </si>
  <si>
    <t>ANOREXIA - APPETITE LOSS -- 食欲减退</t>
  </si>
  <si>
    <t>ANOREXIA NERVOSA -- 神经性厌食症 --</t>
  </si>
  <si>
    <t>ANTIBIOTIC EXCESS - IATROGENIC -- 可能服用抗生素过多 --- 一种医源病</t>
  </si>
  <si>
    <t>ANTERIOR PITUITARY INSUFFICIENCY --  大脑。脑垂体前叶功能不足</t>
  </si>
  <si>
    <t>SILICOSIS - ANTHROSILICOSIS -- 硅肺病潜在危机 ---</t>
  </si>
  <si>
    <t>SARCOIDOSIS -- 肺部的“吸收不良综合症”。肉状瘤病潜在危机 ( 结节病 )--</t>
  </si>
  <si>
    <t>HEMOPHILIA - ANTIHEMOPHILIC GLOBULIN -- 无法凝血或治愈伤口。血友病潜在危机 -- 一种遗传性疾病 ,</t>
  </si>
  <si>
    <t>HEMOPHILIA A - CLASSICAL HEMOPHILIA -- 血友病潜在危机</t>
  </si>
  <si>
    <t>AORTIC PAIN - AORTALGIA -- 主动脉痉挛。 } DEDIC</t>
  </si>
  <si>
    <t>AORTIC ANEURYSM主动脉瘤 -- 心脏。通常是腹部大动脉瘤，无征兆或症状。</t>
  </si>
  <si>
    <t>AORTIC SCLEROSIS -- 心脏。 大动脉硬化</t>
  </si>
  <si>
    <t>APHONIA -- 失音症 , 无发音能力 , 因疾病 , 声带损伤或各种心理诱因 , 如歇斯底里而失去声音</t>
  </si>
  <si>
    <t>APOPLEXY 中风潜在危机 , 脑溢血脑微血管阻塞而裂开</t>
  </si>
  <si>
    <t>APPENDICITIS -- 阑尾，肠道，结肠，肠，阑尾炎 , 盲肠炎潜在危机</t>
  </si>
  <si>
    <t>ARTERIOLES DISORDERS - HEREDITARY HEMORRHAGIC TELANGIECTASIA -- 肌肉或结缔组织中的小动脉 , 微丝血管 , 小静脉等容易裂开流血</t>
  </si>
  <si>
    <t>ARTERIOLOSCLEROSIS - HARDENING OF THE ARTERIES --小 动脉硬化</t>
  </si>
  <si>
    <t>ARTHRITIC DISORDERS - ARTHRITIS 关节炎</t>
  </si>
  <si>
    <t>ASCARIASIS - ROUNDWORMS -- 蛔虫病</t>
  </si>
  <si>
    <t>ASCITES -- 腹部肿胀,腹水</t>
  </si>
  <si>
    <t>ASTHMA -- 肺,哮喘</t>
  </si>
  <si>
    <t>ASTHMATIC BRONCHITIS -- 喘息型支气管炎</t>
  </si>
  <si>
    <t>ATHLETE'S FOOT - TINEA PEDIS -- 真菌感染 香港脚 -- 一种脚癣</t>
  </si>
  <si>
    <t>NERVE CRANIAL 8 (AUDITORY) -- 辨识神经紊乱。听觉神经异常</t>
  </si>
  <si>
    <t>AURAL VERTIGO - MENIERE'S DISEASE -- 耳朵障碍 , 听觉眩晕 , 可能有听力减弱 , 晕眩 , 耳鸣等征状 , 应少吸烟及减少盐份</t>
  </si>
  <si>
    <t>AUTO ANTIBODIES DISORDER -- 免疫破坏，如红斑狼疮。 自体免疫失调</t>
  </si>
  <si>
    <t>BACTERIAL INFECTIONS -- 急性和慢性的细菌。  @ } DEDIC ]</t>
  </si>
  <si>
    <t>BACTERIUIRIA -- 淋巴组织中 ALPHA 及 GAMMA 球蛋白异常增多 , 可能与细菌感染有关</t>
  </si>
  <si>
    <t>BACTERIA INFECTION - BACTEREMIA -- BACTEREMIA 菌血症 --- 细菌感染</t>
  </si>
  <si>
    <t>BEHCET'S SYNDROME -- 眼睛中脓液积聚（葡萄膜炎），虹膜发炎（虹膜炎），（2）口腔溃疡疼痛（阿弗他性口腔炎），和（3）外生殖器上的溃疡。</t>
  </si>
  <si>
    <t>BANTI'S DISEASE - SYNDROME -- 脾脏增大和充血（脾肿大），伴有贫血症，白血球减少症，肝硬化 ] }</t>
  </si>
  <si>
    <t>BARBITURATE INTOXICATION - BARBITURATE OVERDOSE -- 巴比妥盐酸中毒</t>
  </si>
  <si>
    <t>BARBITURATES -- 巴比妥盐酸中毒 -- 一种药物 , 用作中枢神经系统之抑制剂 , 用来镇静或催眠</t>
  </si>
  <si>
    <t>EPSTEIN BARR VIRUS (EBV) - INFECTIOUS MONONUCLEOSIS -- 疱疹，细胞肿大，慢性疲劳，肝虚弱，鼻咽癌，Burkitts淋巴瘤。传染性单核细胞增多症</t>
  </si>
  <si>
    <t>BASOPHILIC STIPPLING - ACQUIRED HEMOLYTIC ANEMIA  -- 溶血性贫血的一种形式。一种后天溶血性贫血</t>
  </si>
  <si>
    <t>BASAL GANGLIA DISORDERS -- 基底神经失常，不自主运动的标记，导致过度运动（运动机能亢奋）或不足运动（运动机能减退），姿势不良。</t>
  </si>
  <si>
    <t>BENCE-JONES PROTEINS - MULTIPLE MYELOMA -- 异常的球蛋白，出现在血清中且通常会迁移到丙种球蛋白范围。多重性骨髓瘤</t>
  </si>
  <si>
    <t>PROSTATITIS - BENIGN PROSTATIC HYPERTROPHY (BPH)  -- 前列腺增大或女性体内激素失调 ] 前列腺炎 , 早期前列腺肥大</t>
  </si>
  <si>
    <t>PROSTATITIS - BENIGN PROSTATIC HYPERTROPHY (BPH) -- 前列腺增大或女性体内激素失调。</t>
  </si>
  <si>
    <t>BICEP LESION -- 二头肌受伤</t>
  </si>
  <si>
    <t>UPPER ARM DISORDERS -- 上臂异常</t>
  </si>
  <si>
    <t>BILIARY TRACT LIVER -- ]胆管异常</t>
  </si>
  <si>
    <t>BIRTH DEFECTS - CONGENITAL DISEASE -- 出生缺陷 , 先天性疾病</t>
  </si>
  <si>
    <t>GENETIC DISEASE -- 遗传性疾病</t>
  </si>
  <si>
    <t>BLOOD IMPURITIES - BLOOD POISONING -- 血液污染</t>
  </si>
  <si>
    <t>BONE SPUR -- 骨刺</t>
  </si>
  <si>
    <t>NERVE CERVICAL / THORACIC (BRACHIAL PLEXUS) -- C5, C6, C7, C8, T1. 肾丛异常</t>
  </si>
  <si>
    <t>BRAIN TUMOR -- 脑瘤</t>
  </si>
  <si>
    <t>BREAST CANCER -- 乳癌</t>
  </si>
  <si>
    <t>BRONCHITIS, ACUTE --  肺 , 急性支气管炎</t>
  </si>
  <si>
    <t>BRONCHITIS, CHRONIC --  肺 ,慢性支气管炎</t>
  </si>
  <si>
    <t>BRONCHOSPASM - ASTHMATIC BRONCHITIS --  肺 , 支气管哮喘</t>
  </si>
  <si>
    <t>BRUISE -- 瘀伤</t>
  </si>
  <si>
    <t>BUERGER'S DISEASE -- 四肢中的循环受阻。 心脏循环不良 , 血液循环不良</t>
  </si>
  <si>
    <t>BULIMIA -- 在进食后舄清、催吐以减轻体重。</t>
  </si>
  <si>
    <t>HEART BLOCK - BUNDLE BRANCH BLOCK -- 心梗</t>
  </si>
  <si>
    <t>BURKITT'S LYMPHOMA LEUKOCYTOSIS - INFECTIOUS MONONUCLEOSIS -- 淋巴球被认为是非典型的，带有卵状肾形核或分叶核，核内有粗染色炼。 淋巴白血球增多</t>
  </si>
  <si>
    <t>BURN -- 皮肤。烧伤</t>
  </si>
  <si>
    <t>BURSITIS -- 粘液囊炎，尤其是那些位于骨隆突处和肌肉或腱之间的，如肩膀、膝盖。</t>
  </si>
  <si>
    <t>CANCER -- 癌瘤潜在危机</t>
  </si>
  <si>
    <t>CANDIDA -- 真菌，念珠菌</t>
  </si>
  <si>
    <t>CAR SICKNESS -- 晕车流 , 坐车晕眩</t>
  </si>
  <si>
    <t>CARBON MONOXIDE POISONING -- 一氧化碳中毒</t>
  </si>
  <si>
    <t>CARBUNCLE -- 一种大疖子（皮肤），通常因食用猪肉所致。 红疹 , 红斑</t>
  </si>
  <si>
    <t>CARDIAC ARRHYTHMIA - IRREGULAR PULSE -- 心律不正 -- 心律失常不规则的心跳强度或节奏</t>
  </si>
  <si>
    <t>PALPITATIONS - IRREGULAR PULSE, SKIPS -- 心悸 -- 心脏急速跳动</t>
  </si>
  <si>
    <t>CARDIAC TAMPONADE -- 心肌阻塞</t>
  </si>
  <si>
    <t>CARPAL TUNNEL SYNDROME - WRIST PAIN -- 腕骨疼痛</t>
  </si>
  <si>
    <t>CATARACT -- 白内障 -- 眼球之晶状体或眼膜不透明状态 , 能引致视力损伤或失明</t>
  </si>
  <si>
    <t>CELIAC DISEASE - SPRUE -- 吸收不良或胃衬里硬化，饮用过热的饮料所致或麸质反应。口炎性腹泻</t>
  </si>
  <si>
    <t>CELIAC SPRUE - STOMACH MALABSORPTION SYNDROME -- 吸收不良或胃衬里硬化，饮用过热的饮料所致或麸质反应。口炎性腹泻</t>
  </si>
  <si>
    <t>CELLULITIS -- 蜂窝织炎 -- 一种皮下组织或相连的扩散性发炎 , 像丹毒般扩散</t>
  </si>
  <si>
    <t>CEREBELLAR DISORDERS --  小脑功能异常</t>
  </si>
  <si>
    <t>CEREBRAL DISORDERS -- 大脑功能异常</t>
  </si>
  <si>
    <t>STROKE -- 中风</t>
  </si>
  <si>
    <t>COLORECTAL CANCER -- 肠道，结肠，肠，结肠直肠癌潜在危机</t>
  </si>
  <si>
    <t>COMA -- 昏迷</t>
  </si>
  <si>
    <t>COMMON COLD -- 感冒</t>
  </si>
  <si>
    <t>CONGESTIVE HEART FAILURE LEFT VENTRICULAR -- 左心室充血功能失调</t>
  </si>
  <si>
    <t>CONGESTIVE HEART FAILURE RIGHT VENTRICULAR -- 右心室充血功能失调</t>
  </si>
  <si>
    <t>CONJUNCTIVITIS -- 结膜炎</t>
  </si>
  <si>
    <t>CONSTIPATION -- 便秘</t>
  </si>
  <si>
    <t>CONVALESCENCE RECOVERY -- 逐渐康复</t>
  </si>
  <si>
    <t>CONVULSIONS -- 抽搐</t>
  </si>
  <si>
    <t>CORTICOSPINAL TRACT DISORDERS -- 异常的反射作用，指示出一种反常或病态的状况。  不正常之神经反射</t>
  </si>
  <si>
    <t>COUGH -- 咳嗽</t>
  </si>
  <si>
    <t>CRADLE CAP OR DANDRUFF -- 头皮屑</t>
  </si>
  <si>
    <t>CRAMP - CALF MUSCLE CRAMP -- 抽筋 -- 如腹部及小腿肌肉抽筋</t>
  </si>
  <si>
    <t>MUSCLE CRAMP - MUSCLE SPASM -- 肌肉抽筋</t>
  </si>
  <si>
    <t>CROHN'S DISEASE -- 小肠（肠道，结肠，肠）发炎、出血或肿胀，真菌所致。</t>
  </si>
  <si>
    <t>CROUP LARYNGOTRACHEOBRONCHITIS -- 肺 义膜性喉炎</t>
  </si>
  <si>
    <t>CUSHING'S SYNDROME -- 肾上腺皮质分泌过多，此处糖皮质激素生成过多。</t>
  </si>
  <si>
    <t>CYSTITIS -- 膀胱炎 , 通常伴随有肾炎 , 尿道炎 , 前列腺炎等症状</t>
  </si>
  <si>
    <t>TONI-FANCONI SYNDROME - RENAL GLYCOSURIA -- 肾小管（肾，膀胱，尿道）的再吸收能力缺失。 } DEDIC ]</t>
  </si>
  <si>
    <t>DEAF-MUTISM -- 耳朵障碍 聋哑</t>
  </si>
  <si>
    <t>DEEP VEIN THROMBOPHLEBITIS -- 血栓静脉炎</t>
  </si>
  <si>
    <t>THROMBOPHLEBITIS PHLEBITIS -- 血栓静脉炎 --- 因静脉血管栓塞而引起的发炎</t>
  </si>
  <si>
    <t>DEHYDRATION -- 水，水合作用障碍，脱水</t>
  </si>
  <si>
    <t>DEMENTIA DISORDERS --  痴呆</t>
  </si>
  <si>
    <t>DENTAL ROOT -- 牙根异常</t>
  </si>
  <si>
    <t>SEASONAL AFFECTIVE DISORDER -- 冬天缺少光线导致沮丧。季节性情绪异常</t>
  </si>
  <si>
    <t>DEPRESSION -- ( 忧郁症 ), 情绪低落 , 意志消沉</t>
  </si>
  <si>
    <t>DBTS -- 糖尿病（胰腺），有助于降低血液的葡萄糖浓度。NUTRI=ARLI, Guadalajara - Mexico</t>
  </si>
  <si>
    <t>DIABETES, BRONZE - Hemochromatosis -- 一种（胰腺）代谢性疾病，以色素在身体不同器官沉积为特征。 血色沉着病</t>
  </si>
  <si>
    <t>DIABETES, ENDOCRINE -- 垂体或其它内分泌功能障碍。糖尿病潜在危机 , 可能由脑垂体或其它内分泌腺功能异常引起</t>
  </si>
  <si>
    <t>DIABETES, IATROGENIC -- 医生所致。糖尿病潜在危机 , 可能由医源病引起</t>
  </si>
  <si>
    <t>DIABETES, INSIPIDUS -- 后叶加压素缺乏导致的多尿症。 } DEDIC ]</t>
  </si>
  <si>
    <t>DIABETES, LATENT -- 尿崩症 , 排尿过多 , 因缺乏抗利尿激素 ( 脑垂体后叶加压素 ) 而引起</t>
  </si>
  <si>
    <t>DIABETES, RENAL -- 胰腺，肾，膀胱，尿道，肾性糖尿病</t>
  </si>
  <si>
    <t>DIABETES, KETOACIDOSIS -- 糖尿性酮类酸毒症 --- 有频尿 , 作呕 , 虚弱 , 腹痛 , 神志不清等症状</t>
  </si>
  <si>
    <t>KETOACIDOSIS -- 酮类酸毒症</t>
  </si>
  <si>
    <t>DIARRHEA -- 腹泻</t>
  </si>
  <si>
    <t>DIFFERENTIAL TESTS -- 鉴别诊断</t>
  </si>
  <si>
    <t>DIPHTHERIA --  白喉 ---</t>
  </si>
  <si>
    <t>DIPLOPIA -- 复视，眼睛障碍。</t>
  </si>
  <si>
    <t>DISC LESIONS -- 脊椎障碍，椎间盘损伤</t>
  </si>
  <si>
    <t>DISLOCATION OF JOINTS -- 脱臼</t>
  </si>
  <si>
    <t>DISSEMINATED INTRAVASCULAR COAGULATION -- 动脉，静脉，血管内部散布凝结物</t>
  </si>
  <si>
    <t>DIVERTICULITIS -- 憩室炎 --- 肠道阻塞引起粪便积滞和疼痛</t>
  </si>
  <si>
    <t>DORSAL SEGMENTAL LEVELS -- 脊椎障碍 $ } DEDIC ]</t>
  </si>
  <si>
    <t>DOWAGERS HUMP --  驼背</t>
  </si>
  <si>
    <t>DROWNING -- 溺死</t>
  </si>
  <si>
    <t>DWARFISM - HYPO-PHYSICAL -- 个子矮小</t>
  </si>
  <si>
    <t>PITUITARY DWARFISM -- 脑垂体矮小</t>
  </si>
  <si>
    <t>DYSENTERY -- 肠道，结肠，肠。可能是变形虫所致。痢疾</t>
  </si>
  <si>
    <t>DYSMENORRHEA -- 女性月经缺乏,月经困难 , 经痛</t>
  </si>
  <si>
    <t>DYSPEPSIA - UPSET STOMACH -- 消化不良 , 胃部不适</t>
  </si>
  <si>
    <t>DYSPROTEINEMIA - FAMILIAL IDIOPATHIC DYSPROTEINEMIA -- 因家族性遗传引致血清中的白蛋白含量缺乏</t>
  </si>
  <si>
    <t>EARACHE -- 耳朵痛</t>
  </si>
  <si>
    <t>ECTOPIC PREGNANCY -- 胎儿位置异常。子宫外孕 -- 因受精卵在子宫外 ( 如输卵管 ) 进行并随后发育</t>
  </si>
  <si>
    <t>ECZEMA - CHRONIC DERMATITIS -- 皮肤疾病。湿疹</t>
  </si>
  <si>
    <t>DERMATITIS -- 皮肤疾病。皮肤炎</t>
  </si>
  <si>
    <t>EDEMA -- 浮肿，水肿。结缔组织/浆膜腔中的水样浆液异常积聚。积水或肿胀。</t>
  </si>
  <si>
    <t>ELBOW LESIONS -- 肘损伤</t>
  </si>
  <si>
    <t>ELECTRIC OPHTHALMIA -- 眼睛障碍。看见闪光。电眼炎</t>
  </si>
  <si>
    <t>ELEPHANTIASIS -- 造成腿肿的寄生虫。象皮病</t>
  </si>
  <si>
    <t>EMBOLISM, PULMONARY -- 肺血管栓塞</t>
  </si>
  <si>
    <t>EMPHYSEMA - PULMONARY EMPHYSEMA --  肺。 肺气肿</t>
  </si>
  <si>
    <t>ENCEPHALITIS - BRAIN SWELLING / INFLAMMATION -- 脑炎</t>
  </si>
  <si>
    <t>ENDOANGIITIS OBLITERANS -- 血管内膜炎</t>
  </si>
  <si>
    <t>ENDOCARDITIS --  心脏 心内膜炎</t>
  </si>
  <si>
    <t>ENDOCRINE DISORDERS -- 内分泌失调</t>
  </si>
  <si>
    <t>ENDOMETRIOSIS -- 压力过度导致女性子宫内膜组织的过量生长。子宫内膜异位</t>
  </si>
  <si>
    <t>ENTERITIS -- 肠道，结肠，肠炎</t>
  </si>
  <si>
    <t>ENTEROCOLITIS -- 小肠结肠炎</t>
  </si>
  <si>
    <t>ENURESIS - BED WETTING -- 遗尿 -- 非自觉排尿</t>
  </si>
  <si>
    <t>EOSINOPENIA - CUSHING'S SYNDROME -- 肾上腺皮质素分泌过多</t>
  </si>
  <si>
    <t>EPIDIDYMITIS -- 附睪炎</t>
  </si>
  <si>
    <t>EPIGLOTTITIS -- } DEDIC ]</t>
  </si>
  <si>
    <t>EPISTAXIS - BLOODY NOSE -- 鼻出血</t>
  </si>
  <si>
    <t>ERYSIPELAS -- 急性，发烧并伴有皮肤和皮下组织的局部发炎和肿胀。丹毒</t>
  </si>
  <si>
    <t>EXTRAPYRAMIDAL SYSTEM DISORDERS -- } DEDIC ]</t>
  </si>
  <si>
    <t>NERVE CRANIAL 7 (FACIAL - PORTIO DURA) -- 辨识神经紊乱。颜面神经失调</t>
  </si>
  <si>
    <t>FACIAL PARALYSIS -- 面部麻痹</t>
  </si>
  <si>
    <t>FAINTING -- 昏晕</t>
  </si>
  <si>
    <t>FATIGUE - TIREDNESS -- 疲劳</t>
  </si>
  <si>
    <t>NERVE SPINAL LUMBAR (FEMORAL) -- L1, L2, L3, L4. 辨识神经紊乱 大腿神经失调</t>
  </si>
  <si>
    <t>FEVERS -- 发烧</t>
  </si>
  <si>
    <t>FIBROCYSTIC BREAST DISEASE -- 乳房纤维瘤</t>
  </si>
  <si>
    <t>FLATULENCE -- 肠胃胀气</t>
  </si>
  <si>
    <t>FLOATERS IN THE EYE -- 眼睛障碍，眼部浮肿</t>
  </si>
  <si>
    <t>FOOT LESIONS -- 足部损伤</t>
  </si>
  <si>
    <t>FOOT PAIN -- 脚痛</t>
  </si>
  <si>
    <t>FRACTURES -- 骨折</t>
  </si>
  <si>
    <t>FROSTBITE -- 冻伤</t>
  </si>
  <si>
    <t>FURUNCLE BOIL -- 疖</t>
  </si>
  <si>
    <t>FURUNCULOSIS OF THE EXTERNAL MEATUS -- 疖病 --- 经常出现疖子的一种皮肤状况</t>
  </si>
  <si>
    <t>GALLSTONES - CALCULUS -- 胆结石</t>
  </si>
  <si>
    <t>CHOLELITHIASIS -- 肝管阻塞，通常是胆结石所致。胆结石</t>
  </si>
  <si>
    <t>GASTRIC ANEMIA -- 无法吸收对血红蛋白有用的元素。胃贫血</t>
  </si>
  <si>
    <t>GASTRITIS 胃炎</t>
  </si>
  <si>
    <t>GASTRO INTESTINAL BLEEDING -- 胃出血</t>
  </si>
  <si>
    <t>GERIATRIC -- 衰老</t>
  </si>
  <si>
    <t>GERMAN MEASLES - RUBELLA -- 麻疹病毒。 德国麻疹</t>
  </si>
  <si>
    <t>GIARDIA -- } 肠道，结肠，肠中的寄生虫</t>
  </si>
  <si>
    <t>GLAUCOMA - INCREASED OCCULAR PRESSURE -- 青光眼 (绿内障)</t>
  </si>
  <si>
    <t>GLOMERULONEPHRITIS -- } 肾, 血管球性肾炎 , 肾小球发炎</t>
  </si>
  <si>
    <t>NERVE CRANIAL 9 (GLOSSOPHARYNGEAL) -- 辨识神经紊乱。 舌咽神经失调</t>
  </si>
  <si>
    <t>GOITER - ENLARGED THYROID -- 甲状腺肿大</t>
  </si>
  <si>
    <t>GOUT -- 痛风</t>
  </si>
  <si>
    <t>GRADENIGO'S SYNDROME -- 化脓性(排脓)中耳炎（耳朵障碍），伴有麻痹且颞部疼痛。</t>
  </si>
  <si>
    <t>GUILLAIN-BARRE SYNDROME - LANDRY' PARALYSIS -- 上呼吸道（肺）感染运动障碍，感观异常。 } DEDIC</t>
  </si>
  <si>
    <t>ACUTE POLYNEURITIS 传染急性多发性神经炎</t>
  </si>
  <si>
    <t>ACUTE POLYNEUROPATHY -- 急性多发性神经系统异常</t>
  </si>
  <si>
    <t>HAIR SPLITTING -- 头发开差 , 分裂</t>
  </si>
  <si>
    <t>HALITOSIS - BAD BREATH -- 口臭</t>
  </si>
  <si>
    <t>HAMMAN-RICH SYNDROME -- 肺部的吸收不良综合症。肺部营养不良</t>
  </si>
  <si>
    <t>SARCOIDOSIS - BOECK'S SARCOID -- 种疾病的慢性肉芽肿病程会造成肺泡毛细管膜增厚</t>
  </si>
  <si>
    <t>HAMSTRING TIGHTNESS -- 腿筋僵硬</t>
  </si>
  <si>
    <t>HAND-SCHULLER-CHRISTIAN DISEASE -- 血脂通常正常，但在胆道的表层和其它身体组织里有脂肪沉积，可能会有梗阻性黄疸。</t>
  </si>
  <si>
    <t>HEPATOMAS, PRIMARY -- 肝脏转移癌。早期肝细胞瘤</t>
  </si>
  <si>
    <t>HARTNUP DISEASE - ACQUIRED HEMOLYTIC ANEMIA -- 后天溶血性贫血</t>
  </si>
  <si>
    <t>HAY FEVER - ALLERGIC RHINITIS -- 花粉热 , 鼻粘膜炎</t>
  </si>
  <si>
    <t>AIR-BORNE ALLERGY -- 空气过敏</t>
  </si>
  <si>
    <t>HEADACHE -- 头痛、偏头痛 , 头痛</t>
  </si>
  <si>
    <t>HEART FAILURE -- 心力衰竭</t>
  </si>
  <si>
    <t>HEAT EXHAUSTION -- 中暑</t>
  </si>
  <si>
    <t>HEMATURIA - BLOOD IN THE URINE -- 血尿</t>
  </si>
  <si>
    <t>HEMIPLEGIA DISORDERS -- 脑运动神经中枢疾病或损伤导致的身体一侧瘫痪 ]半身麻痹</t>
  </si>
  <si>
    <t>HEMORRHO提示- PILES -- 肠道，结肠，肠，痔疮</t>
  </si>
  <si>
    <t>HEMOTHORAX -- 胸腔积血</t>
  </si>
  <si>
    <t>HEPATIC ENCEPHALOPATHY - HEPATIC COMA -- 因大脑中氨含量过高而导致的昏迷，肝脏为起源</t>
  </si>
  <si>
    <t>LIVER PROBLEMS - HEPATITIS -- 肝功能失调 , 肝炎</t>
  </si>
  <si>
    <t>LIVER INFLAMMATION -- 肝炎症</t>
  </si>
  <si>
    <t>HEPATOMAS, PRIMARY METASTATIC CARCINOMA OF THE LIVER -- 早期肝细胞瘤</t>
  </si>
  <si>
    <t>HEREDITARY SPHEROCYTOSIS -- 这种疾病以红细胞有缺陷为特征。红细胞小，呈球形，中央不发白。遗传性球状血球性贫血。</t>
  </si>
  <si>
    <t>HERNIATED DISK LUMBAR -- L1, L2, L3, L4, L5 ] 腰椎椎间盘突出</t>
  </si>
  <si>
    <t>HERPES GENITALIS -- 生殖器疱疹</t>
  </si>
  <si>
    <t>HERPES -- 疱疹</t>
  </si>
  <si>
    <t>HERPES ZOSTER -- 带状疱疹</t>
  </si>
  <si>
    <t>HIATAL HERNIA - HEARTBURN -- 胃灼热</t>
  </si>
  <si>
    <t>ESOPHAGITIS - GASTRIC REFLUX -- 食道炎 , 胃液倒流</t>
  </si>
  <si>
    <t>HICCUPS - HICCOUGH -- 打嗝</t>
  </si>
  <si>
    <t>HIP DISLOCATION -- 坐骨移位</t>
  </si>
  <si>
    <t>HIP LESIONS -- 臀部创伤</t>
  </si>
  <si>
    <t>HIVES -- 荨麻疹</t>
  </si>
  <si>
    <t>HODGKIN'S DISEASE -- 霍吉金氏病 (恶性淋巴肉牙肿)</t>
  </si>
  <si>
    <t>HORDEOLUM - CHALAZION -- 眼睑皮脂腺发炎。睑腺炎 ( 麦粒肿 )-- 眼皮之皮脂腺发炎</t>
  </si>
  <si>
    <t>HYPERGLYCEMIA - TACHYALIMENTATION HYPOGLYCEMIA -- 高血糖</t>
  </si>
  <si>
    <t>HYPERHIDROSIS - EXCESSIVE SWEATING -- 多汗</t>
  </si>
  <si>
    <t>HYPERLIPOPROTEINEMIA -- 高脂蛋白血症 ( 血脂蛋白过多 )</t>
  </si>
  <si>
    <t>HYPERPARATHYROIDISM -- 副甲状腺功能亢奋</t>
  </si>
  <si>
    <t>HYPERTENSION -- 高血压</t>
  </si>
  <si>
    <t>HYPERTHYROIDISM - GRAVES' DISEASE -- 甲状腺机能亢奋</t>
  </si>
  <si>
    <t>HYPERTHYROID -- 甲状腺机能亢奋</t>
  </si>
  <si>
    <t>HYPOADRENIA - WEAK ADRENALS -- 肾上腺功能低下</t>
  </si>
  <si>
    <t>STRESS DEPLETED ADRENALS - ADRENAL FATIGUE -- 肾上腺功能衰竭</t>
  </si>
  <si>
    <t>HYPOGAMMAGLOBULINEMIA -- 血丙型球蛋白过少</t>
  </si>
  <si>
    <t>HYPOGLYCEMIA - HYPERGLYCEMIA -- 振荡。高低血糖不稳</t>
  </si>
  <si>
    <t>TACHYALIMENTATION HYPOGLYCEMIA  被吸收的葡萄糖能迅速转移到小肠并被增量吸收，导致高血糖症 }</t>
  </si>
  <si>
    <t>HYPOKALEMIA - LOW BLOOD POTASSIUM -- 血液中钾质含量过低</t>
  </si>
  <si>
    <t>HYPONATREMIA - LOW BLOOD SODIUM -- 血液中钠质含量过低</t>
  </si>
  <si>
    <t>HYPOPARATHYROIDISM -- 副甲状腺功能减退</t>
  </si>
  <si>
    <t>HYPOPLASIA OF RED BLOOD CELLS - SICKLE CELL ANEMIA -- 镰刀状红血球细胞血症</t>
  </si>
  <si>
    <t>HYPOPROTEINEMIA - NEPHROTIC SYNDROME -- 辨识肾功能障碍 } DEDIC</t>
  </si>
  <si>
    <t>HYPOPROTHROMBINEMIA - LEUKEMIA, ACUTE -- 急性白血病</t>
  </si>
  <si>
    <t>HYPOTHYROIDISM - MYXEDEMA -- 严重的甲状腺机能减退，坚硬且无弹性的浮肿（水肿），皮肤干燥，头发干燥，精神/身体失去活力 }甲状腺机能减退</t>
  </si>
  <si>
    <t>HYPOTHYROID -- 甲状腺机能减退</t>
  </si>
  <si>
    <t>HYPOVOLEMIC SHOCK -- 血量不足。循环血量减少</t>
  </si>
  <si>
    <t>HYSTERIA -- 歇斯底里 , 不受控制的情绪表现 , 如过度兴奋 , 恐惧等</t>
  </si>
  <si>
    <t>ICTERUS PRAECOX - ERYTHROBLASTOSIS FETALIS -- 此疾病实际上是母婴间“输血反应”的结果。胎儿骨髓成红血细胞增多症</t>
  </si>
  <si>
    <t>NERVE SPINAL LUMBER 1 (ILIOINGUINAL) -- 骼与腹股沟神经失调</t>
  </si>
  <si>
    <t>IMMUNOGLOBULIN INFORMATION -- 免疫球蛋白异常</t>
  </si>
  <si>
    <t>IMPOTENCE -- 阳萎 , 性能力减退</t>
  </si>
  <si>
    <t>INCREASED INTRACRANIAL PRESSURE -- 颅骨内压力增加</t>
  </si>
  <si>
    <t>INDIGESTION -- 消化不良</t>
  </si>
  <si>
    <t>INFECTIOUS MONONUCLEOSIS -- 传染性单核白细胞增多</t>
  </si>
  <si>
    <t>INFLUENZA - FLU -- 流感</t>
  </si>
  <si>
    <t>INJURIES - ACCIDENTS -- 受伤 , 可能因意外引起</t>
  </si>
  <si>
    <t>INSOMNIA -- 失眠</t>
  </si>
  <si>
    <t>INSULIN SHOCK -- 胰岛素休克 -- 因胰岛素分泌过高引致血糖偏低而产生的症状</t>
  </si>
  <si>
    <t>NERVE SPINAL THORACIC (INTERCOSTAL) -- 神经痛－胸腔痛。胸口神经痛</t>
  </si>
  <si>
    <t>RIB PAIN -- 疼痛、手术后疼痛 , 肋骨疼痛</t>
  </si>
  <si>
    <t>INTERVERTEBRAL DISK SYNDROME -- 椎间盘异常</t>
  </si>
  <si>
    <t>INTESTINAL OBSTRUCTION - SMALL BOWEL OBSTRUCTION -- 肠道，结肠，小肠阻塞</t>
  </si>
  <si>
    <t>INTRACRANIAL PRESSURE DISORDER -- 颅骨内压力异常</t>
  </si>
  <si>
    <t>IRRITABLE BOWEL SYNDROME -- 肠道，结肠，肠胃不适</t>
  </si>
  <si>
    <t>JAUNDICE -- 肝，黄疸</t>
  </si>
  <si>
    <t>KETONEMIA - DIARRHEA -- 肠道，结肠，肠 } 酮血症 , 因大量水分及电解质流失而产生酸毒现象</t>
  </si>
  <si>
    <t>KIDNEY DYSFUNCTION - KIDNEY PROBLEMS -- 肾功能障碍</t>
  </si>
  <si>
    <t>KNEE DISORDERS -- 膝盖异常</t>
  </si>
  <si>
    <t>KYPHOSCOLIOSIS - ANKYLOSING SPONDYLITIS -- 脊柱后侧突 , 僵硬性脊椎炎</t>
  </si>
  <si>
    <t>LABOR INDUCTION -- 分娩前阵痛感应</t>
  </si>
  <si>
    <t>LACTATION, INSUFFICIENT -- 乳液分泌不足</t>
  </si>
  <si>
    <t>LARYNGITIS -- 喉咙发炎</t>
  </si>
  <si>
    <t>LEAD POISONING -- 铅中毒</t>
  </si>
  <si>
    <t>LEG LENGTH - SHORT LEG -- 短腿</t>
  </si>
  <si>
    <t>LEPROSY -- 麻疯</t>
  </si>
  <si>
    <t>LESCH-NYHAN SYNDROME - GOUT -- 痛风</t>
  </si>
  <si>
    <t>LEUKEMIA, ACUTE -- 急性白血病</t>
  </si>
  <si>
    <t>LEUKEMIA, CHRONIC -- 慢性白血病</t>
  </si>
  <si>
    <t>LEUKOPENIA -- 白血球的异常减少，通常低于5000每立方毫升。白血球减少症</t>
  </si>
  <si>
    <t>LEUKORRHEA -- 宫颈管或阴道因发炎或感染而分泌的白色或淡黄色粘液。白带 -- 由子宫颈或阴道排出的白色或黄色粘液 , 通常因感染或发炎引起</t>
  </si>
  <si>
    <t>LOW BACK SPRAIN -- 下腰部扭伤</t>
  </si>
  <si>
    <t>LOW BACK PAIN -- 疼痛、手术后疼痛 , 腰痛</t>
  </si>
  <si>
    <t>LOWER LIMB DISORDERS -- 下肢异常</t>
  </si>
  <si>
    <t>LOWER MOTOR NEURON LESION -- 下肢运动神经受伤</t>
  </si>
  <si>
    <t>LUMBAR LESIONS -- L1, L2, L3, L4, L5 $ ] 腰部受伤</t>
  </si>
  <si>
    <t>LUMBAR SEGMENTAL LEVELS -- L1, L2, L3, L4, L5 $ ] 腰椎部份结构拉平</t>
  </si>
  <si>
    <t>LUNG CANCER -- 肺癌</t>
  </si>
  <si>
    <t>LUPUS ERYTHEMATOSUS -- 红斑性狼疮</t>
  </si>
  <si>
    <t>LUPUS VULGARIS -- 寻常狼疮 -- 一种少见但严重的皮肤结桃病 , 好发于脸部</t>
  </si>
  <si>
    <t>LYMPHADENITIS -- 一般性淋巴结肿大。淋巴腺炎 , 肿胀</t>
  </si>
  <si>
    <t>MACROGLOBULINEMIA -- 大球蛋白血症</t>
  </si>
  <si>
    <t>MALABSORPTION SYNDROME -- 吸收不良</t>
  </si>
  <si>
    <t>MALARIA -- 疟疾</t>
  </si>
  <si>
    <t>MALINGERING - GOLD BRICKING -- 在一定程度上装病。诈病</t>
  </si>
  <si>
    <t>MALNUTRITION -- 营养不良</t>
  </si>
  <si>
    <t>MARFAN'S SYNDROME -- 一种关于结缔组织、骨、肌肉、韧带和骨骼结构的遗传疾病。患者比同龄人和亲属高。马方氏征状</t>
  </si>
  <si>
    <t>MASTITIS -- 乳腺炎</t>
  </si>
  <si>
    <t>MEASLES -- 麻疹</t>
  </si>
  <si>
    <t>NERVE SPINAL CERVICAL / THORACIC BRACHIAL PLEXUS (MEDIAN) -- 正中神经异常</t>
  </si>
  <si>
    <t>MELANOSIS -- 黑素瘤或雀斑，皮肤上的卵形，扁平，褐色，有色斑点，因黑色素沉积增加所致。</t>
  </si>
  <si>
    <t>MELITURIA - RENAL GLYCOSURIA -- 肾脏}肾性糖尿</t>
  </si>
  <si>
    <t>MENINGITIS -- 脑膜炎</t>
  </si>
  <si>
    <t>MENOPAUSE -- 妇科 ( 更年期 ), 更年期</t>
  </si>
  <si>
    <t>MENOPAUSAL SYNDROME -- }</t>
  </si>
  <si>
    <t>MENSTRUATION, IRREGULAR -- 月经失调</t>
  </si>
  <si>
    <t>METAL DETOXIFICATION -- 金属中毒</t>
  </si>
  <si>
    <t>MIGRAINE -- 偏头痛</t>
  </si>
  <si>
    <t>MITRAL STENOSIS -- 僧帽瓣狭窄 ( 二尖瓣狭窄 )</t>
  </si>
  <si>
    <t>MONONUCLEOSIS -- 单核细胞增多</t>
  </si>
  <si>
    <t>MORNING SICKNESS -- 孕妇晨吐 -- 孕妇怀孕初期的反应</t>
  </si>
  <si>
    <t>MULTIPLE MYELOMA -- 多发性骨髓瘤</t>
  </si>
  <si>
    <t>MULTIPLE NEURITIS -- 多发性神经炎</t>
  </si>
  <si>
    <t>MULTIPLE SCLEROSIS -- 神经元脱髓鞘。 多发性硬化症</t>
  </si>
  <si>
    <t>MUMPS -- 腮腺炎</t>
  </si>
  <si>
    <t>MUSCULAR DYSTROPHY -- 肌肉萎缩症</t>
  </si>
  <si>
    <t>NERVE SPINAL CERVICAL / THORACIC BRACHIAL PLEXUS (MUSCULOCUTANEOUS) -- 肌皮神经异常</t>
  </si>
  <si>
    <t>MYASTHENIA GRAVIS -- 胸腺障碍，导致慢性疲乏。 重症肌无力 -- 可能由胸腺异常产生慢性疲劳而引致</t>
  </si>
  <si>
    <t>MYOCARDIAL INFARCTION - HEART ATTACK -- 心肌梗死</t>
  </si>
  <si>
    <t>MYOCARDIAL ISCHEMIA -- 心肌局部缺血</t>
  </si>
  <si>
    <t>MYOCARDIAL INSUFFICIENCY - HEART FAILURE -- 心力衰竭</t>
  </si>
  <si>
    <t>CARDIAC FAILURE -- 心脏衰竭</t>
  </si>
  <si>
    <t>MYOPIA -- 近视</t>
  </si>
  <si>
    <t>ASOSINUITIS - INFLAMED SINUS -- 鼻窦炎</t>
  </si>
  <si>
    <t>NAUSEA -- 晕浪</t>
  </si>
  <si>
    <t>STIFF NECK -- 斜颈</t>
  </si>
  <si>
    <t>NEMATODIASIS -- 寄生虫感染。线虫寄生虫感染</t>
  </si>
  <si>
    <t>NEPHRITIS, CHRONIC -- 肾脏 ]慢性肾炎</t>
  </si>
  <si>
    <t>NEPHROSIS -- 肾脏 ] 肾病变</t>
  </si>
  <si>
    <t>NEPHROTIC SYNDROME -- 肾病变征候</t>
  </si>
  <si>
    <t>NERVE ROOT COMPRESSION -- 辨识神经紊乱。 N 原生质 ] $ }</t>
  </si>
  <si>
    <t>NERVOUSNESS -- , 神经紧张</t>
  </si>
  <si>
    <t>NERVOUS SYSTEM LESIONS -- 神经系统受伤</t>
  </si>
  <si>
    <t>NEURASTHENIA -- 不明确的疾病，一般在一种以虚弱感或筋疲力尽为特征的沮丧状态之后出现。 神经衰弱</t>
  </si>
  <si>
    <t>NEURODERMATITIS - NERVOUS IRRITATION OF SKIN -- 神经性皮肤炎 , 神经性皮肤炎</t>
  </si>
  <si>
    <t>CHRONIC LICHEN SIMPLEX -- 心理性的皮肤炎症，因神经紊乱所致，以痕痒为特征。</t>
  </si>
  <si>
    <t>NIGHT BLINDNESS -- 夜盲 , 在夜晚时视力减退 , 可能因缺乏维生素 A, 或遗传引起</t>
  </si>
  <si>
    <t>OBSTRUCTIVE JAUNDICE -- 肝脏,阻塞性黄疸闭</t>
  </si>
  <si>
    <t>NERVE SPINAL LUMBAR (OBTURATOR) -- L1, L2, L3, L4. 辨识神经紊乱。闭孔肌神经异常</t>
  </si>
  <si>
    <t>NERVE CRANIAL 2 (OPTIC) -- 辨识视神经炎/萎缩症。 视觉神经炎 , 视觉神经萎缩</t>
  </si>
  <si>
    <t>NERVE CRANIAL 3 (MOTOR OCULI - OCULOMOTOR) -- 辨识动眼神经的紊乱，视盘发炎，视乳头炎，坏死性乳头炎。眼球运动神经异常 , 视神经乳头炎</t>
  </si>
  <si>
    <t>NERVE CRANIAL 2 (OPTIC) -- 辨识视觉神经紊乱。 视觉神经异常</t>
  </si>
  <si>
    <t>ORAL CHELATION -- 口腔螫合作用</t>
  </si>
  <si>
    <t>OSTEITIS DEFORMANS - PAGET'S DISEASE -- 畸形性骨炎</t>
  </si>
  <si>
    <t>OSTEOARTHRITIS -- 骨关节炎</t>
  </si>
  <si>
    <t>OSTEOMALACIA -- 软骨病</t>
  </si>
  <si>
    <t>OTITIS MEDIA - GLUE EAR -- 中耳炎 ( 儿童咽鼓管堵塞 )</t>
  </si>
  <si>
    <t>OVARIAN CYST, RECURRENT -- 复发性卵巢纤维瘤</t>
  </si>
  <si>
    <t>OTITIS INTERNA - OTITIS EXTERNA -- 内耳炎或外耳炎</t>
  </si>
  <si>
    <t>OVARIAN CYST, RECURRENT -- 复发性卵巢纤维</t>
  </si>
  <si>
    <t>OVARITIS -- 卵巢炎</t>
  </si>
  <si>
    <t>OVERWEIGHT -- 超重</t>
  </si>
  <si>
    <t>PAGET'S DISEASE -- 骨骼障碍。 脊骨变形</t>
  </si>
  <si>
    <t>PAIN THRESHOLD -- 痛楚之界限 ( 阈 ) 异常</t>
  </si>
  <si>
    <t>PANCREATITIS -- 胰腺 ]胰腺炎</t>
  </si>
  <si>
    <t>PARALYSIS -- 麻痹</t>
  </si>
  <si>
    <t>PARALYSIS AGITANS -- 震颤麻痹 , 帕金森氏病</t>
  </si>
  <si>
    <t>PARAPLEGIA -- 下身麻痹</t>
  </si>
  <si>
    <t>PARKINSON'S DISEASE -- 震颤麻痹 , 帕金森氏病</t>
  </si>
  <si>
    <t>PAROTITIS - MUMPS -- 腮腺炎</t>
  </si>
  <si>
    <t>PATHOLOGIC REFLEXES -- 病态性神经反射</t>
  </si>
  <si>
    <t>PELVIC INFLAMMATORY DISEASE -- 骨盆发炎</t>
  </si>
  <si>
    <t>PELVIC LESIONS -- 骨盆受伤</t>
  </si>
  <si>
    <t>PEPTIC ULCER -- 胃溃疡</t>
  </si>
  <si>
    <t>PERICARDITIS -- 心脏 心包炎</t>
  </si>
  <si>
    <t>PERIPHERY DISTURBANCE -- 神经末梢异常</t>
  </si>
  <si>
    <t>PERITONITIS -- 腹膜炎</t>
  </si>
  <si>
    <t>NERVE SPINAL SACRAL PLEXUS SCIATIC (PERONEAL) -- 脊髓骶丛神经坐骨神经（腓）|标识神经紊乱。 ñ原生质] $）形式的坐骨神经+其他神经到达肌肉，关节和腿，膝，踝，脚，脚趾其他结构〜</t>
  </si>
  <si>
    <t>PERTUSSIS -- 排痰性咳嗽（肺部） 百日咳</t>
  </si>
  <si>
    <t>PHARYNGITIS -- 咽喉炎</t>
  </si>
  <si>
    <t>PHLEGMON -- 皮下结缔组织的急性化脓性炎症。蜂窝织炎</t>
  </si>
  <si>
    <t>PLEURAL EFFUSION -- 肋膜炎（肺）胸痛，可能会向颈部、肩膀、腹部扩散，呼吸困难，心动过速，心音移位，呼吸音减弱，嗓音缺少/减弱。</t>
  </si>
  <si>
    <t>PLEURISY -- 呼吸时疼痛，肺部。 胸膜炎</t>
  </si>
  <si>
    <t>PNEUMONIA -- 肺炎</t>
  </si>
  <si>
    <t>PNEUMOTHORAX -- 胸膜腔（肺）里面气的积聚，呼吸困难，休克，和致命性的呼吸衰竭和循环衰竭，突发的胸部剧痛，干咳。胸腔胀气 , 呼吸困难 , 休克 , 干咳</t>
  </si>
  <si>
    <t>POLYPS - ADHESIONS -- 息肉 , 粘连</t>
  </si>
  <si>
    <t>PORTAL CIRRHOSIS -- 患此病时，受损的肝细胞无法把蛋白质和碳水化合物转化成脂肪，因此血胆固醇（特别是酯）和其它的脂会减少。</t>
  </si>
  <si>
    <t>BANTI'S DISEASE - SYNDROME -- 脾增大和充血（脾肿大），伴有贫血症，leukpienia，肝硬化 ] 慢性脾性贫血</t>
  </si>
  <si>
    <t>POSTERIOR COLUMN DISORDERS -- 脊椎后柱异常</t>
  </si>
  <si>
    <t>PREMENSTRUAL SYNDROME (PMS) -- 经前综合症候群</t>
  </si>
  <si>
    <t>PROLAPSED RECTUM -- 直肠黏膜突出肛门之外（肠道，结肠，肠）。直肠下垂</t>
  </si>
  <si>
    <t>PROLAPSED STOMACH - DROPPED STOMACH -- 胃下垂</t>
  </si>
  <si>
    <t>PROLAPSED UTERUS -- 子宫下垂</t>
  </si>
  <si>
    <t>PROSTATITIS -- 前列腺 } 前列腺炎</t>
  </si>
  <si>
    <t>PROSTRATION -- 疲惫不堪 , 筋疲力尽</t>
  </si>
  <si>
    <t>PSEUDOPSEUDOHYPOPARATHYROIDISM -- 患此病时钙和磷酸盐正常，但碱性磷酸酶可能会减少。假性副甲状腺功能低下</t>
  </si>
  <si>
    <t>PSYCHOSIS -- 精神异常</t>
  </si>
  <si>
    <t>PULMONARY EDEMA -- 浮肿，水肿。肺部中液体的异常积聚 }</t>
  </si>
  <si>
    <t>PULMONARY EMBOLISM -- 肺部（肺）动脉或其支脉的栓塞 } 肺血管栓塞</t>
  </si>
  <si>
    <t>PULMONARY EMPHYSEMA -- 肺气肿|肺部情况变差，鼓胀，丧失弹性，肺泡破裂，呼吸困难，沙哑的咳嗽，损害心脏）]</t>
  </si>
  <si>
    <t>PULMONARY HYPERTENSION -- 肺部的动脉血压异常升高 } 肺血压高</t>
  </si>
  <si>
    <t>PYELITIS -- 肾盂和肾盏发炎。肾盂炎</t>
  </si>
  <si>
    <t>PYELONEPHRITIS -- 肾盂和肾盏发炎。肾盂肾炎</t>
  </si>
  <si>
    <t>NERVE SPINAL CERVICAL / THORACIC MEDIAL CORD (RADIAL) -- 放射状神经异常</t>
  </si>
  <si>
    <t>RADIATION EXPOSURE -- 暴露于辐射线</t>
  </si>
  <si>
    <t>RAYNAUD'S DISEASE -- 肢体循环缺乏, 缺少爱. 雷诺氏坏疽</t>
  </si>
  <si>
    <t>RECTAL GAS -- 肠道，结肠，肠 } 直肠臭氧</t>
  </si>
  <si>
    <t>RENAL CALCULI - RENAL COLIC -- 肾 } 肾结石</t>
  </si>
  <si>
    <t>KIDNEY STONES -- 肾石</t>
  </si>
  <si>
    <t>RETICULOENDOTHELIOSES - PROSTATIC CARCINOMA -- 前列腺。任何癌症。网状内皮系统异常 , 癌化 , 如前列腺癌</t>
  </si>
  <si>
    <t>REYE'S SYNDROME -- 感染病毒后对阿司匹林敏感，呕吐，头晕，昏迷，共济失调，电解质流失，胃肠道出血，1反射作用反应亢进，2 decortate ridgidity 3 瞳孔散大固定 4 虚弱无力。# } ]</t>
  </si>
  <si>
    <t>RHEUMATISM - MUSCLE INFLAMMATION -- 风湿病-肌肉炎症|）</t>
  </si>
  <si>
    <t>RHEUMATOID ARTHRITIS -- 风湿性关节炎</t>
  </si>
  <si>
    <t>RHINITIS - SINUSITIS -- 鼻粘膜炎</t>
  </si>
  <si>
    <t>RICKETS - RACHITIS -- 儿童所患的一种软骨病，因软骨和新生骨生长时的石灰盐积累不足所致。 软骨病 , 驼背</t>
  </si>
  <si>
    <t>ROSACEA -- 鼻子发红或身体上的其它红斑。红鼻</t>
  </si>
  <si>
    <t>PULMONARY HYPERTENSION -- 肺动脉血压异常升高} 肺血管血压升高</t>
  </si>
  <si>
    <t>NERVE SPINAL SACRAL -- 骶骨节段水平S1, S2, S3, S4, S5。荐骨部位拉平</t>
  </si>
  <si>
    <t>SACROILIAC LESIONS -- 胝骨关节受伤</t>
  </si>
  <si>
    <t>SARCOIDOSIS -- 这实际上是一种肺部的“吸收不良综合症”。肉状瘤 , 肺部</t>
  </si>
  <si>
    <t>SCARLET FEVER -- 猩红热</t>
  </si>
  <si>
    <t>SCHISTOSOMIASIS - BLOOD FLUKES -- 寄生虫* 血吸虫病</t>
  </si>
  <si>
    <t>SCHONLEIN'S DISEASE -- 一种发生在个体内（尤其是儿童）的过敏性紫癜，伴有药物过敏，血清病或过敏症。}</t>
  </si>
  <si>
    <t>NERVE SPINAL SACRAL PLEXUS (SCIATIC) -- 辨识神经紊乱。坐骨神经异常脊髓骶丛神经（坐骨神经）|其他神经到达肌肉，关节和腿，膝，踝，脚，脚趾其他结构〜</t>
  </si>
  <si>
    <t>NERVE SPINAL SACRAL PLEXUS (SCIATIC) -- 辨识神经损伤。坐骨神经受伤$）+其他神经到达肌肉，关节和腿，膝，踝，脚，脚趾其他结构〜</t>
  </si>
  <si>
    <t>SEASICKNESS - MOTION SICKNESS -- 晕船</t>
  </si>
  <si>
    <t>SECRETORY DISTURBANCE -- 内分泌失调</t>
  </si>
  <si>
    <t>SEIZURES EPILEPSY -- 癫痫</t>
  </si>
  <si>
    <t>SEQUELAE OF INFANTILE PARALYSIS - POLIO -- 小儿麻痹</t>
  </si>
  <si>
    <t>SHEEHAN'S DISEASE -- 由于垂体前叶功能部分或完全缺失而引起的内分泌缺乏综合症。脑垂体前叶分泌不足</t>
  </si>
  <si>
    <t>SHINGLES -- 带状疱疹</t>
  </si>
  <si>
    <t>SHOCK, ANAPHYLACTIC -- 过敏性休克</t>
  </si>
  <si>
    <t>SHOCK, CARDIOGENIC -- 心原性休克</t>
  </si>
  <si>
    <t>SHOCK, HYPOVOLEMIC -- 心原性休克</t>
  </si>
  <si>
    <t>SHOCK, NEUROGENIC -- 神经性休克</t>
  </si>
  <si>
    <t>SHOCK, SEPTIC -- 败血性休克</t>
  </si>
  <si>
    <t>SHOULDER DISEASES -- 太多“必须”。 肩部疾病</t>
  </si>
  <si>
    <t>SHOULDER DISLOCATION -- 太多“必须”。 肩部移位</t>
  </si>
  <si>
    <t>SHOULDER LESIONS -- 太多“必须”。 肩膀受伤</t>
  </si>
  <si>
    <t>SICKLE CELL ANEMIA -- 血红蛋白内缬氨酸替代所引起的血液障碍。镰刀状红细胞贫血</t>
  </si>
  <si>
    <t>SILICOSIS - PULMONARY EMPHYSEMA -- 肺 }硅肺病</t>
  </si>
  <si>
    <t>SIMULATED COMPLAINTS -- 假性身体不适</t>
  </si>
  <si>
    <t>SINUSITIS -- 鼻窦炎</t>
  </si>
  <si>
    <t>SOFT TISSUE LESIONS -- 软组织受伤</t>
  </si>
  <si>
    <t>SORE THROAT -- 喉咙痛</t>
  </si>
  <si>
    <t>SPERMATORRHEA -- 在没有性高潮情况下的异常频繁和不自觉的遗精。</t>
  </si>
  <si>
    <t>SPINAL CORD DISORDERS -- 脊椎异常</t>
  </si>
  <si>
    <t>SPONDYLOSIS -- 脊椎炎</t>
  </si>
  <si>
    <t>STEATORRHEA, IDIOPATHIC 脂溢, 原发的 -- 小肠中的脂肪消化缺乏，会影响对矿物质和维生素的吸收。}</t>
  </si>
  <si>
    <t>STARVATION -- 饥饿</t>
  </si>
  <si>
    <t>STEIN-LEVENTHAL SYNDROME - OVARIAN CYSTS -- 卵巢纤维瘤</t>
  </si>
  <si>
    <t>POLYCYSTIC OVARIES -- 多发性卵巢囊肿。卵巢多囊肿</t>
  </si>
  <si>
    <t>STENOSYNOVITIS - TENOSYNOVITIS -- 腱鞘发炎，crepitans 意味着在运动时会听到爆裂声。}</t>
  </si>
  <si>
    <t>TENOSYNOVITIS CREPITANS - TENOSYNOVITIS HYPERPLASIA -- 细胞增生腱鞘炎</t>
  </si>
  <si>
    <t>METACARPAL TUNNEL -- 手腕} 手腕痛 , 网球手</t>
  </si>
  <si>
    <t>STOMACH ACHE -- 胃痛</t>
  </si>
  <si>
    <t>STRABISMUS -- 斜视，光轴无法集中于同一物体的眼睛障碍，因缺乏肌肉协调性所致。</t>
  </si>
  <si>
    <t>STUTTERING -- 口吃</t>
  </si>
  <si>
    <t>SUBACUTE BACTERIAL ENDOCARDITIS 亚急性细菌心脏内膜炎</t>
  </si>
  <si>
    <t>SUBARACHNOID HEMORRHAGE -- 在破裂前，大部分动脉瘤都是无症状的，破裂之后通常会有急性剧烈头痛，至少伴有或随之会有短时间昏厥。蛛网膜下部出血</t>
  </si>
  <si>
    <t>SUBLUXATION VERTEBRAE -- 一种半脱位或是关节或其它联机处的错位。脱臼</t>
  </si>
  <si>
    <t>SUNBURN -- 过度暴晒 }晒黑</t>
  </si>
  <si>
    <t>SUN DERMATITIS -- 日晒皮肤炎</t>
  </si>
  <si>
    <t>SUNSTROKE -- 日射病 , 中暑 --- 症状包括体温升高 , 痉挛甚至昏迷</t>
  </si>
  <si>
    <t>NERVE SPINAL CERVICAL / THORACIC BRACHIAL PLEXUS (SUPRASCAPULAR) -- 上肩胛神经异常</t>
  </si>
  <si>
    <t>NERVE SYMPATHETIC NERVOUS SYSTEM -- 交感神经系统异常</t>
  </si>
  <si>
    <t>SYSTEMIC LUPUS ERYTHEMATOSUS -- 系统性红斑狼疮</t>
  </si>
  <si>
    <t>TABES -- 组织或有机体的损耗。消瘦</t>
  </si>
  <si>
    <t>TACHYALIMENTATION HYPOGLYCEMIA -- 不规则运动过速低血糖症</t>
  </si>
  <si>
    <t>TELANGIECTASIA, HEREDITARY HEMORRHAGIC -- 共济失调性毛细血管扩张，遗传性出血性疾病</t>
  </si>
  <si>
    <t>TENDONITIS, ELBOW -- 手肘腱炎</t>
  </si>
  <si>
    <t>TENOSYNOVITIS OF THE FLEXOR DIGITORUM MUSCLE -- 腱鞘发炎，crepitans 意味着在运动时会听到爆裂声。 }</t>
  </si>
  <si>
    <t>TENOSYNOVIAL CYST -- 腱肌囊肿</t>
  </si>
  <si>
    <t>TETANY - NERVOUS RIDGID MUSCLE SPASMS -- 手足抽搐</t>
  </si>
  <si>
    <t>THALASSEMIA MAJOR -- 全部血红蛋白合成有缺陷的贫血疾病，溶血导致血红蛋白减少和红细胞比容下降，同时血清胆红素上升。重型地中海贫血 ,</t>
  </si>
  <si>
    <t>THORACIC LESIONS -- 部位受伤胸椎</t>
  </si>
  <si>
    <t xml:space="preserve">THORACIC OUTLET SYNDROMES -- 胸廓出口综合症,肢有明显的痲痹，刺痛，麻木，感觉异常和软弱无力等现象 
</t>
  </si>
  <si>
    <t>THROMBOCYTOSIS - POLYCYTHEMIA VERA -- 血小板增多</t>
  </si>
  <si>
    <t>THYROTOXICOSIS - HYPERTHYROID FROM TOXIC EFFECTS -- 甲状腺毒症 , 因毒素而影响甲状腺亢奋</t>
  </si>
  <si>
    <t>NERVE SPINAL LUMBAR / SACRAL SCIATIC (TIBIAL) -- 胫骨神经异常</t>
  </si>
  <si>
    <t>DEAFNESS - RINGING IN THE EARS -- 耳朵障碍 }听觉退化 , 耳鸣</t>
  </si>
  <si>
    <t>TONSILLITIS -- 扁桃腺炎</t>
  </si>
  <si>
    <t>TOOTHACHE -- 牙痛</t>
  </si>
  <si>
    <t>TOXIC SHOCK SYNDROME -- 因不小心使用卫生巾而引致的不适</t>
  </si>
  <si>
    <t>TRANSIENT ISCHEMIC ATTACK (TIA) -- 中风。脑部供血临时插断，经常在颈动脉和椎基底动脉中出现。短暂缺血</t>
  </si>
  <si>
    <t>MINI STROKE -- 脑部供血临时插断，经常在颈动脉和椎基底动脉中出现。轻度中风</t>
  </si>
  <si>
    <t>TRICHINOSIS -- 旋毛虫病 ( 毛线虫病</t>
  </si>
  <si>
    <t>NERVE CRANIAL 5 (TRIGEMINAL) -- 辨识神经紊乱。三叉神经痛</t>
  </si>
  <si>
    <t>NERVE CRANIAL 4 (TROCHLEAR) -- 辨识神经错乱。滑车神经异常</t>
  </si>
  <si>
    <t>TUBERCULOSIS -- 肺结核</t>
  </si>
  <si>
    <t>BONE TUMORS -- 骨瘤</t>
  </si>
  <si>
    <t>BONE CANCER -- 潜在骨癌</t>
  </si>
  <si>
    <t>TURNER'S SYNDROME - ABSCENT OVARIES -- 特纳氏综合症</t>
  </si>
  <si>
    <t>TYPHOID FEVER -- 伤寒</t>
  </si>
  <si>
    <t>DUODENAL ULCER -- 十二指肠溃疡</t>
  </si>
  <si>
    <t>ULCERATIVE COLITIS -- 大肠炎</t>
  </si>
  <si>
    <t>NERVE SPINAL CERVICAL / THORACIC BRACHIAL PLEXUS MEDIAL CORD (ULNAR) -- 尺骨神经异常</t>
  </si>
  <si>
    <t>UPPER LIMB LESIONS -- 上肢受伤</t>
  </si>
  <si>
    <t>URETERAL CALCULUS 尿道结石</t>
  </si>
  <si>
    <t>URETHRITIS -- 尿道炎</t>
  </si>
  <si>
    <t>URINARY RETENTION - INCONTINENCE -- 尿潴留或尿失禁</t>
  </si>
  <si>
    <t>URINARY TRACT INFECTION - KIDNEY INFECTION -- 泌尿道感染 , 肾感染</t>
  </si>
  <si>
    <t>KIDNEY DISORDERS -- 肾功能异常</t>
  </si>
  <si>
    <t>URTICARIA -- 皮肤的脉管反应，以苍白、渐消失的疹块为特征，并伴有严重痕痒症状。 风疹 ( 荨麻疹 )-- 因皮肤血管过敏而出现红疹 , 易消散的水疱 , 痕痒</t>
  </si>
  <si>
    <t>UTERINE BLEEDING -- 子宫出血</t>
  </si>
  <si>
    <t>UROCLEPSIA -- 遗尿</t>
  </si>
  <si>
    <t>UVULAR EDEMA -- 水肿，浮肿。小脑下蚓部浆液的异常积聚 }悬壅垂水肿</t>
  </si>
  <si>
    <t>VAGINITIS -- 阴道炎</t>
  </si>
  <si>
    <t>NERVE CRANIAL 10 VAGUS PNEUMOGASTRIC PNEUMATIC -- 最大的神经，起于延髓（大脑），供给内脏，心脏自主感觉运动纤维，影响消化，迷走神经异常</t>
  </si>
  <si>
    <t>VARICOSE VEINS -- 静脉曲张</t>
  </si>
  <si>
    <t>VENEREAL DISEASE -- 性病</t>
  </si>
  <si>
    <t>VERRUCA VULGARIS - WARTS -- 疣 -- 一种因病毒感染而生长在手足部皮肤上的粗硬块</t>
  </si>
  <si>
    <t>VESTIBULAR APPARATUS - SYSTEMS -- 内耳的前庭，与终器和神经纤维一起，起到调处迷路感的作用。 前庭系统异常</t>
  </si>
  <si>
    <t>EPSTEIN BARR VIRUS (EBV) - INFECTIOUS MONONUCLEOSIS -- 疱疹，细胞增大，慢性疲乏，肝虚，鼻炎癌，Burkitts淋巴瘤。EP 病毒感染 , 可能引致单核白细胞增多症</t>
  </si>
  <si>
    <t>VITAMIN A DEFICIENCY -- 维生素 A 缺乏</t>
  </si>
  <si>
    <t>VITAMIN B1 DEFICIENCY - BERI-BERI -- 维生素 B1 缺乏 , 可引致脚气病</t>
  </si>
  <si>
    <t>VITAMIN B2 NIACIN DEFICIENCY - PELLEGRA -- 以皮炎，胃肠功能障碍，心理障碍，失忆为特征 ]维生素 B2 缺乏 , 可引致糙皮病</t>
  </si>
  <si>
    <t>VITAMIN B12 COBALAMIN - CYANOCOBALAMIN DEFICIENCY -- 钴化合物，在肝脏中出现，血液形成、神经功能和神经生长的必需成分。维生素 B12 缺乏</t>
  </si>
  <si>
    <t>VITAMIN C DEFICIENCY - SCURVY -- 维生素 C 缺乏 , 可引致坏血病</t>
  </si>
  <si>
    <t>VITAMIN D DEFICIENCY -- 维生素 D 缺乏</t>
  </si>
  <si>
    <t>VITAMIN E DEFICIENCY -- 维生素 E 缺乏</t>
  </si>
  <si>
    <t>VITAMIN K DEFICIENCY -- 维生素 K 缺乏</t>
  </si>
  <si>
    <t>VITAMIN B9 FOLIC ACID DEFICIENCY - MEGABLASTIC ANEMIA -- 叶酸缺乏 , 可引致巨红细胞性贫血</t>
  </si>
  <si>
    <t>IODINE DEFICIENCY -- HEMOLYTIC ANEMIA -- 碘质缺乏 , 可引致溶血性贫血</t>
  </si>
  <si>
    <t>IRON DEFICIENCY -- 铁质缺乏</t>
  </si>
  <si>
    <t>VITAMIN B2 NIACIN DEFICIENCY - PELLEGRA -- 以皮炎，胃肠功能障碍，心理障碍，失忆为特征，烟碱酸缺乏 ,</t>
  </si>
  <si>
    <t>VITILIGO -- 真菌引起的皮肤变色。白癫风 , 白斑病 , 一种因皮肤感染霉菌而引致皮肤变白的皮肤病</t>
  </si>
  <si>
    <t>VON GIERKE'S DISEASE - GLYCOGEN STORAGE DISEASE -- 德国病理学家吉尔克氏病 ( 糖原质病 ) 肝糖储存异常</t>
  </si>
  <si>
    <t>VON WILLEBRAND'S DISEASE - VASCULAR HEMOPHILIA -- 患此病时出血时间会延长。威兰德氏病 ( 遗传性假血友病 )</t>
  </si>
  <si>
    <t>WEBER CHRISTIAN DISEASE -- 脂肪组织的异常积聚，在皮肤上形成肿块。 }</t>
  </si>
  <si>
    <t>WERNICKE'S SYNDROME -- 常见于老年疾病或酒精中毒，以失忆、迷向和虚构症为特征。 德神经科医师沃尼凯氏征候 , 症状包括衰老</t>
  </si>
  <si>
    <t>WERNIG-HOFFMAN'S DISEASE -- 退化性神经紊乱。神经线退化</t>
  </si>
  <si>
    <t>WHIPPLE'S DISEASE - STEATORRHEA, IDIOPATHIC -- Whipple氏病-脂肪泻，特发性|过量脂肪的粪便（小肠，大肠，小肠））]</t>
  </si>
  <si>
    <t>WHOOPING COUGH -- 百日咳</t>
  </si>
  <si>
    <t>WILSON'S DISEASE - FANCONI SYNDROME -- 威尔逊氏病 : 一种遗传性肝脏对铜元素代谢功能失调的病 ,</t>
  </si>
  <si>
    <t>WORMS -- 寄生虫过多</t>
  </si>
  <si>
    <t>WRIST LESIONS -- 手腕受伤</t>
  </si>
  <si>
    <t>XANTHOMA DISSEMINATUM -- 胆固醇代谢紊乱。 黄瘤 --</t>
  </si>
  <si>
    <t>NUTRITIONAL DISTURBANCE - BAD NUTRITION -- 营养不良</t>
  </si>
  <si>
    <t>FIBROSITIS -- 纤维组织炎</t>
  </si>
  <si>
    <t>CELLULAR INJURY -- 细胞质受伤</t>
  </si>
  <si>
    <t>APOPTOSIS -- 细胞死亡的形式，单细胞从活细胞中被清除，程序性细胞死亡，由包括钙和镁依赖的定型机制(stereotyped mechanism)所致。细胞死亡过程</t>
  </si>
  <si>
    <t>NECROSIS -- 死亡组织。坏疽</t>
  </si>
  <si>
    <t>ATROPHY -- 组织死亡或器官废弃。经织或器官萎缩</t>
  </si>
  <si>
    <t>GRAVES' DISEASE -- 甲状腺障碍。爱尔兰内科医生格雷夫司氏病 : 凸眼性甲状腺肿</t>
  </si>
  <si>
    <t>HYPERPLASIA -- 增生过盛是指在一个器官或组织中细胞数的不正常增加，引起扩大。组织或器官增生变大}</t>
  </si>
  <si>
    <t>METAPLASIA -- 化生是指一种正常的成熟细胞转化为另一种成熟细胞（完全分化）或被其替代，对环境压力的生物反应，组织变形 , 正常细胞变成异类细胞</t>
  </si>
  <si>
    <t>ACUTE INFLAMMATION -- 急性发炎</t>
  </si>
  <si>
    <t>HEALING -- 复原</t>
  </si>
  <si>
    <t>WOUNDS -- 伤口 , 创伤</t>
  </si>
  <si>
    <t>CHRONIC INFLAMMATION -- 慢性发炎</t>
  </si>
  <si>
    <t>IMMUNOPATHOLOGY -- 不明确的。免疫病理学</t>
  </si>
  <si>
    <t>TISSUE TRANSPLANTATION -- 组织移植</t>
  </si>
  <si>
    <t>HASHIMOTO'S DISEASE -- 甲状腺中的两种活性(activities)障碍。日本外科医生桥本氏病 : 慢性甲状腺炎</t>
  </si>
  <si>
    <t>BREAKDOWN OF RESISTANCE TO INFECTION -- 对感染抵抗力弱</t>
  </si>
  <si>
    <t>VIRAL INFECTION -- 病毒感染</t>
  </si>
  <si>
    <t>PROTOZOA AND OR HELMINTH INFECTION -- 原生动物或寄生虫感染 (如蛔虫 ,条虫 )</t>
  </si>
  <si>
    <t>FUNGUS INFECTIONS -- 霉菌感染</t>
  </si>
  <si>
    <t>OPPORTUNISTIC INFECTIONS -- 机会感染</t>
  </si>
  <si>
    <t>IMMUNE WEAKNESS -- 免疫力弱</t>
  </si>
  <si>
    <t>GRANULOMATOUS DISEASE -- 慢性炎症，以肉芽肿为特征，它是由变形的（上皮样的）巨噬细胞的局限性积聚(circumscribed collections)组成。 }</t>
  </si>
  <si>
    <t>SYPHILIS --  螺旋体感染。梅毒 -- 一种接触性性病 , 由梅毒螺旋菌所致</t>
  </si>
  <si>
    <t>INFECTION -- 感染</t>
  </si>
  <si>
    <t>THROMBOSIS -- 血栓塞</t>
  </si>
  <si>
    <t>INFARCTION梗死-- 心脏的血流受阻。 }</t>
  </si>
  <si>
    <t>IATROGENIC DISEASE -- 医源病。 }</t>
  </si>
  <si>
    <t>TARDIVE DYSKINESIA -- 口舌疾病，过度使用治疗心理障碍的化学对抗疗法所致。 }</t>
  </si>
  <si>
    <t>VACCINATION DISEASE -- 疫苗疾病 }因接种疫苗所产生之副作用</t>
  </si>
  <si>
    <t>ALIMENTARY SYSTEM DISEASE -- 消化系统不适</t>
  </si>
  <si>
    <t>SALIVA GLANDS -- 唾液腺异常</t>
  </si>
  <si>
    <t>MOUTH DISEASE -- 口腔疾病</t>
  </si>
  <si>
    <t>SMALL INTESTINE DISEASE -- 小肠不适</t>
  </si>
  <si>
    <t>LARGE INTESTINE DISEASE -- 大肠不适</t>
  </si>
  <si>
    <t>HEPATITIS -- 肝脏炎症，甲型肝炎，乙型肝炎 # }</t>
  </si>
  <si>
    <t>CIRRHOSIS -- 肝脏中的瘢痕组织。肝硬化</t>
  </si>
  <si>
    <t>GALLBLADDER DISEASE -- 胆囊疾病</t>
  </si>
  <si>
    <t>PANCREAS DISEASE 胰脏不适</t>
  </si>
  <si>
    <t>HEART DISEASE -- 心脏病</t>
  </si>
  <si>
    <t>LUNG DISEASE -- 肺病</t>
  </si>
  <si>
    <t>TESTIS / TESTES DISEASE -- 睪丸异常</t>
  </si>
  <si>
    <t>CERVIX FEMALE DISEASE -- 子宫颈异常</t>
  </si>
  <si>
    <t>UTERUS DISEASE -- 子宫异常</t>
  </si>
  <si>
    <t>PLACENTA DISEASES -- 胎盘异常</t>
  </si>
  <si>
    <t>BREAST DISEASE -- 乳房异常</t>
  </si>
  <si>
    <t>PHAECHROMOCYTOMA -- 肾上腺肿瘤。 肾上腺瘤</t>
  </si>
  <si>
    <t>PITUITARY DISEASE -- 脑垂体异常</t>
  </si>
  <si>
    <t>PARATHYROID DISEASE -- 副甲状腺异常</t>
  </si>
  <si>
    <t>HEMOGLOBIN DISEASE -- 血色素异常</t>
  </si>
  <si>
    <t>LYMPH DISEASE -- 淋巴腺异常</t>
  </si>
  <si>
    <t>SPLEEN DISEASE 脾脏异常</t>
  </si>
  <si>
    <t>SCLERODERMA -- 皮肤硬化。硬皮病</t>
  </si>
  <si>
    <t>POLYARTERITIS NODOSA -- 结节性多动脉炎</t>
  </si>
  <si>
    <t>RHEUMATOID DISEASE -- 风湿</t>
  </si>
  <si>
    <t>BONE DISEASE -- 骨质异常</t>
  </si>
  <si>
    <t>JOINT DISEASE -- 关节异常</t>
  </si>
  <si>
    <t>MUSCLOSKELETAL DISEASE -- 肌肉骨骼异常</t>
  </si>
  <si>
    <t>OSTEOPOROSIS -- 骨质疏松</t>
  </si>
  <si>
    <t>BRAIN AND SPINAL CORD DISEASES -- 脑部及脊椎神经异常</t>
  </si>
  <si>
    <t>BICARB DEFICIENCY -- 碳酸钠缺乏</t>
  </si>
  <si>
    <t>CIRCULATION DISEASE -- 心脏循环不良 , 血液循环不良</t>
  </si>
  <si>
    <t>FLEXIBILITY DISEASE -- 伸缩性不良</t>
  </si>
  <si>
    <t>HYPOTENSION -- 血压低倾向</t>
  </si>
  <si>
    <t>THYMUS DISEASE -- 胸腺异常</t>
  </si>
  <si>
    <t>TOXICITY, GENERAL -- 体内毒素过多</t>
  </si>
  <si>
    <t>NERVE CRANIAL -- 脑神经异常</t>
  </si>
  <si>
    <t>TASTE DISORDER -- 味觉异常</t>
  </si>
  <si>
    <t>BRAIN DISEASE SYNDROMES -- 脑疾病症候</t>
  </si>
  <si>
    <t>MYOCLONUS -- 肌肉痉挛，主要是面部和头部的肌肉。肌阵挛</t>
  </si>
  <si>
    <t>REFSUM'S DISEASE -- 植烷酸贮积疾病，是一种罕见的遗传性病 , 因脂肪代谢的副产物</t>
  </si>
  <si>
    <t>MYOGLOBINURIA -- 组织受损导致尿液中肌红蛋白过量，经常由过度运动或退化性疾病或体重减轻所致。尿液肌血球素过多</t>
  </si>
  <si>
    <t>AUTISM -- 自闭症</t>
  </si>
  <si>
    <t>LEARNING DISABILITY -- 学习障碍</t>
  </si>
  <si>
    <t>PROTEINURIA -- 尿液中的蛋白质过量，导致ADD和精神疲乏，尿液起泡。</t>
  </si>
  <si>
    <t>NEUROSIS -- 精神衰弱</t>
  </si>
  <si>
    <t>BIPOLAR DEPRESSION -- 在颠狂和抑郁间摇摆。] }</t>
  </si>
  <si>
    <t>CHRONIC FATIGUE -- 慢性疲劳</t>
  </si>
  <si>
    <t>ATTENTION DEFICIT -- 专注力不足</t>
  </si>
  <si>
    <t>TMJ  TMD颞下颌关节或机能障碍。咬合不良症候</t>
  </si>
  <si>
    <t>VEGETARIAN TENDENCY -- 素食倾向</t>
  </si>
  <si>
    <t>HOMOCYSTEINE -- 动脉内衬受损的一个原因，还可能是神经性疾病中脑部受损（中风）的起因，如阿滋海默病和帕金森病。</t>
  </si>
  <si>
    <t>VITAMIN B COMPLEX -- 8种维生素B的混合物。VITAMIN</t>
  </si>
  <si>
    <t>QUERCETINASE -- 来自于植物的抗炎药。VITAMIN</t>
  </si>
  <si>
    <t>5 HYDROXY TRYPTOPHAN -- 血清素的前体，用于维持正常大脑功能。VITAMIN</t>
  </si>
  <si>
    <t>PHOSPHATIDYL CHOLINE -- 维持正常脑功能之所需。VITAMIN</t>
  </si>
  <si>
    <t>CALCIUM MAGNESIUM CITRAMATE -- 用于强健的骨骼，牙齿，正常的血液Ph值。VITAMIN</t>
  </si>
  <si>
    <t>BORON PICOLINATE -- 骨骼强度所需。 VITAMIN</t>
  </si>
  <si>
    <t>OSCAPS PLUS -- 强健骨骼所需的营养品。VITAMIN</t>
  </si>
  <si>
    <t>NIASAFE -- 维生素B3烟酰胺，能量基本成分。VITAMIN ]</t>
  </si>
  <si>
    <t>FOLOCAL -- 维生素B9叶酸，用于使高半胱氨酸新陈代谢，预防先天性缺陷。VITAMIN ]</t>
  </si>
  <si>
    <t>METHCOBALAMINE -- 大脑和神经组织必需的甲基化维生素B12钴胺素。VITAMIN ]</t>
  </si>
  <si>
    <t>PLANTIZYME -- 来自于植物的消化酶。VITAMIN</t>
  </si>
  <si>
    <t>GLUCOSAMINE SULFATE -- 强壮的腱和关节。VITAMIN</t>
  </si>
  <si>
    <t>BASIC PHYGEN HERBAL -- 用于前列腺健康。VITAMIN</t>
  </si>
  <si>
    <t>COPPER PICOLINATE -- 用于激素和红细胞。VITAMIN</t>
  </si>
  <si>
    <t>BETA CAROTENE -- 维生素A的蔬菜来源，皮肤问题，生长阻滞。VITAMIN</t>
  </si>
  <si>
    <t>METHYL GUARD -- 健康动脉的营养品。VITAMIN</t>
  </si>
  <si>
    <t>MEMORATIVE -- 记忆力和心理敏锐。VITAMIN</t>
  </si>
  <si>
    <t>ULTRA CHROM -- 用于代谢葡萄糖的吡啶甲酸铬。VITAMIN</t>
  </si>
  <si>
    <t>TAURINE 牛磺酸-- 富含于心脏和眼视网膜内的氨基酸。VITAMIN ]</t>
  </si>
  <si>
    <t>VANOXYL -- 用于葡萄糖代谢的钒。VITAMIN</t>
  </si>
  <si>
    <t>IODINE-TYROSINE -- 甲状腺素的基本成分。VITAMIN</t>
  </si>
  <si>
    <t>VACCINUM (BILBERRY) -- 用于健康的眼睛。VITAMIN</t>
  </si>
  <si>
    <t>MANGANESE PICOLINATE -- 共济失调，肌肉衰弱，失聪。VITAMIN</t>
  </si>
  <si>
    <t>CYSTEPLUS -- N-乙酰半胱氨酸，谷胱甘肽的前体。VITAMIN</t>
  </si>
  <si>
    <t>LIPOTREPEIN -- 用于肝脏解毒。VITAMIN</t>
  </si>
  <si>
    <t>GLUTAMINE -- 用于健康的内脏。VITAMIN</t>
  </si>
  <si>
    <t>O.P.C. (GRAPE SEED) -- 自由基清除剂，抗氧化剂。VITAMIN</t>
  </si>
  <si>
    <t>COBANAMIDE -- 维生素B12钴胺素的代谢物。VITAMIN ]</t>
  </si>
  <si>
    <t>BROMELAIN -- 甲基的来源，蛋白水解酶。VITAMIN ]</t>
  </si>
  <si>
    <t>MOLYBDENUM PICOLINATE -- 用于解去酒精和乙醛。VITAMIN</t>
  </si>
  <si>
    <t>POTASSIUM ASPARTATE -- 缺乏与心律失常的联合（Lack association with arrythmias），沮丧。VITAMIN</t>
  </si>
  <si>
    <t>CAPTOMER -- 通过螯合去除水银。VITAMIN</t>
  </si>
  <si>
    <t>TYROSINE -- 甲状腺素里的氨基酸。VITAMIN</t>
  </si>
  <si>
    <t>LYSINE赖氨酸 -- 用于病毒感染的氨基。VITAMIN # ]</t>
  </si>
  <si>
    <t>CYSTEINE -- 硫氨基酸VITAMIN</t>
  </si>
  <si>
    <t xml:space="preserve">HISTIDINEn.组氨酸,组织氨基酸
</t>
  </si>
  <si>
    <t>SULFUR (MSM) -- 能在身体每个细胞中找到，用于力气。VITAMIN</t>
  </si>
  <si>
    <t>VITAMIN B2 RIBOFLAVIN  -- 眼睛问题，皮炎，脱发。VITAMIN ]</t>
  </si>
  <si>
    <t>VITAMIN B1 THIAMIN -- 影响心情和认知功能。VITAMIN ]</t>
  </si>
  <si>
    <t>VITAMIN B5 PANTOTHENIC ACID -- 抗压，支持肾上腺，睡眠，肌肉。VITAMIN ]</t>
  </si>
  <si>
    <t>ZINC PICOLINATE -- 酶所需，用于皮肤，记忆力，前列腺，眼睛。VITAMIN</t>
  </si>
  <si>
    <t>UREA CREATINE -- 肝和肺退化。VITAMIN</t>
  </si>
  <si>
    <t>SELENIUM -- 甲状腺素转化为T3时所必需的，谷胱甘肽。VITAMIN</t>
  </si>
  <si>
    <t>PHOSPHATIDYLSERINE -- 增强脑功能。VITAMIN</t>
  </si>
  <si>
    <t>ALPHA LIPOIC ACID -- 抗氧化剂，解毒剂。VITAMIN</t>
  </si>
  <si>
    <t>CHLORELLA -- 富含营养的藻类。VITAMIN</t>
  </si>
  <si>
    <t>VITAMIN B6 PYRIDOXAL 5 PHOSPHATE (P5P)  -- 动脉里用于解毒的高半胱氨酸活性形式，大脑（中风）。VITAMIN ]</t>
  </si>
  <si>
    <t>ASCORBYL PALMITATE -- 脂溶性维生素C。VITAMIN</t>
  </si>
  <si>
    <t>COLOSTRUM -初乳- 免疫刺激物。VITAMIN</t>
  </si>
  <si>
    <t>NUTRACEUTICS PRODUCT -- Proestron, 激素功能。VITAMIN</t>
  </si>
  <si>
    <t>BYE-LORI -- 用于溃疡和胃炎（肠道，结肠，肠）。VITAMIN ]</t>
  </si>
  <si>
    <t>DHEA     : 脱氢表雄酮。-- 激素。VITAMIN</t>
  </si>
  <si>
    <t>SHARDUNIKHA -- 给糖尿病患者的胰腺支援。 VITAMIN</t>
  </si>
  <si>
    <t>CESIUM -- 使身体碱化。VITAMIN</t>
  </si>
  <si>
    <t>WOBENZYNE N -- 用于炎症的酶。VITAMIN</t>
  </si>
  <si>
    <t>LITHINAZE -- 改善心理机能（大脑）/ VITAMIN ]</t>
  </si>
  <si>
    <t>PHYTOPHARMICA -- 用于心理平静的贯叶连翘，卡法胡椒，缬草。VITAMIN</t>
  </si>
  <si>
    <t>INTECTOSTAT -- 用于感染的橄榄叶提取物。VITAMIN @#^* ]</t>
  </si>
  <si>
    <t>BIOTICS RESEARCH -- A.D.P. 牛至油，抗真菌。 VITAMIN ^ ]</t>
  </si>
  <si>
    <t>GLA -- 欧米加6脂肪酸，女性问题。VITAMIN</t>
  </si>
  <si>
    <t>VITAMINS A AND D -- 钙吸收。 VITAMIN</t>
  </si>
  <si>
    <t>ZINC EASE -- 用于喉咙痛的吸入物。VITAMIN</t>
  </si>
  <si>
    <t>PABA -- 消沉，腺障碍，疲乏。 VITAMIN</t>
  </si>
  <si>
    <t>INOSITOL -- 健康的皮肤和头发，平衡胆固醇。 VITAMIN</t>
  </si>
  <si>
    <t>EYE-RITE -- 用于眼健康的营养品。VITAMIN</t>
  </si>
  <si>
    <t>DHA -- 用于脑功能和眼功能的脂肪酸。VITAMIN</t>
  </si>
  <si>
    <t>CoQ10 -- 辅酶Q。能量，脑功能。 VITAMIN ]</t>
  </si>
  <si>
    <t>SUPER K -- 钙输送至骨骼，清除动脉钙 。VITAMIN</t>
  </si>
  <si>
    <t>L-CARNTINE -- 能量和新陈代谢所需, 把长炼脂肪酸带进线粒体，用于能量转换。VITAMIN</t>
  </si>
  <si>
    <t>N ACETYL CYSTEINE -- 细胞能量。 VITAMIN</t>
  </si>
  <si>
    <t>ULTRA CLA -- 脂肪酸，有助于体重减轻。 VITAMIN</t>
  </si>
  <si>
    <t>DL CARNITINE -- 氨基酸，心血管功能。VITAMIN</t>
  </si>
  <si>
    <t>CHONDROITINE SULFATE -- 止痛，促进软骨块。VITAMIN ]</t>
  </si>
  <si>
    <t>TONUS -- 用于抵抗压力紧张。VITAMIN</t>
  </si>
  <si>
    <t>EXAM --  Mg, K, B6, DL肉碱, ATP, 用于注意力集中，智力（大脑）。 VITAMIN ]</t>
  </si>
  <si>
    <t>ANTI- RADICALAIRE -- 抗氧化剂，抗衰老，（维生素E, C, PP, Zn)。 VITAMIN</t>
  </si>
  <si>
    <t>COEUR -- 刺激心律 (K, Mg, Se2, DL肉碱). VITAMIN ]</t>
  </si>
  <si>
    <t>CALCIUM OROTATE -- 复钙, 抗炎症。 MINERAL</t>
  </si>
  <si>
    <t>CHROME OROTATE -- 调节血液里的葡萄糖，胰腺。MINERAL</t>
  </si>
  <si>
    <t>COPPER OROTATE -- 免疫系统的抗感染，固定FE（铁）。 MINERAL @#^* ]</t>
  </si>
  <si>
    <t>COPPER AND MANGANESE OROTATE -- 抗炎症，抗关节疼痛。 MINERAL</t>
  </si>
  <si>
    <t>LITHIUM OROTATE -- 保护神经系统。 MINERAL</t>
  </si>
  <si>
    <t>MAGNESIUM OROTATE 镁 -- 心律的调节剂，神经涌入(nervous influx)，解痉。 MINERAL ]</t>
  </si>
  <si>
    <t>POTASSIUM 钾-- 解痉,心律（心脏）调节剂。 MINERAL ]</t>
  </si>
  <si>
    <t>ZINC OROTATE -- 抗自由基，干预蛋白质的合成。 (ADN, ARN). MINERAL</t>
  </si>
  <si>
    <t>ORGANIC SELENIUM &amp; VITAMIN E -- 预防癌症，主要的抗自由基。 MINERAL</t>
  </si>
  <si>
    <t>MAGNESIUM AND POTASSIUM OROTATE -- 镁和钾。抗解痉，心律的调节剂。 MINERAL ]</t>
  </si>
  <si>
    <t>EAP-Ca&amp;2-ETHANOL AMINO PHOSPHATE &amp; VITAMIN -- 主要的复钙。MINERAL</t>
  </si>
  <si>
    <t>EAP-Ca-Mg-K&amp;EAP COMPLEX -- 抗过敏，治疗硬化症，斑块。MINERAL ]</t>
  </si>
  <si>
    <t>FERRUM ORORATE -- 贫血，ferriprive (铁). MINERAL ]</t>
  </si>
  <si>
    <t>SQUALENE -- 抗胆固醇, DHEA的前体。 VITAMIN</t>
  </si>
  <si>
    <t>VITAMIN E PEARLS -- 天然抗氧化剂。</t>
  </si>
  <si>
    <t>PARA AMINO BENZOIQUE ACID (PABA) -- 抗氧化剂，用于维生素B9叶酸的合成。 VITAMIN ]</t>
  </si>
  <si>
    <t>AMIODARONE amiodarone     胺碘达隆
-- 减缓心率，治疗危险异常的心律。ALO</t>
  </si>
  <si>
    <t>ANDROGENS 雄性激素-- 男性激素，治疗各种疾病，子宫内膜异位。ALO @#^* ]</t>
  </si>
  <si>
    <t>ANGIOTENSIN 血管紧缩素-- 治疗高血压，充血性心力衰竭，糖尿病（胰腺）。 ALO ]</t>
  </si>
  <si>
    <t>ANTAC提示(Ca, Al, Mg) -- 减轻胃灼热，由胃酸引起的症状。ALO</t>
  </si>
  <si>
    <t>ANTIDRENERGICS -- 治疗高血压，前列腺增大。ALO</t>
  </si>
  <si>
    <t>ANTI COAGULANTS 抗凝剂-- 血液稀释剂，心律不齐，凝血障碍。 ALO</t>
  </si>
  <si>
    <t>ANTI CONVULSANTS -- 预防癫痫症的突然发作。 ALO</t>
  </si>
  <si>
    <t>ANTI FUNGALS -- 杀灭酵母菌，真菌类，治疗皮肤、指甲感染。 ALO ^ ]</t>
  </si>
  <si>
    <t>ANTI HISTAMINES -- 减轻普通的过敏症状，抑制过敏反应。 ALO</t>
  </si>
  <si>
    <t>ANTI PSYCHOTICS -- 治疗幻觉，心理障碍（大脑）。ALO ]</t>
  </si>
  <si>
    <t>ANTIVIRALS -- 抑制病毒生长，治疗病毒性感染。ALO # ]</t>
  </si>
  <si>
    <t>APPETITE SUPPRESSANTS (PHENYLPROPANOLAMINE, PHENTERMINE) -- 降低食欲。 ALO</t>
  </si>
  <si>
    <t>BARBITURATES -- 预防突然发作，有助睡眠，有可能上瘾。 ALO</t>
  </si>
  <si>
    <t>BENZODIAZEPINES -- 镇静剂，减少焦虑，改善睡眠。 ALO</t>
  </si>
  <si>
    <t>BETA BLOCKER -- 治疗血压，松弛心肌，心率。ALO</t>
  </si>
  <si>
    <t>BETA AGONISTS -- 例如哮喘，肺气肿（肺）。ALO ]</t>
  </si>
  <si>
    <t>BISPHOSPHONATES【医】二膦酸盐(结构为一个原子连接两个磷酸盐分子) 治疗骨质疏松症，强壮单薄的骨骼。ALO</t>
  </si>
  <si>
    <t>BUPROPION -- 抗抑郁剂，有助于戒烟 。ALO</t>
  </si>
  <si>
    <t>BUSPIRONE -- 缓解焦虑。ALO</t>
  </si>
  <si>
    <t>CALCIUM CHANNEL BLOCKERS -- 治疗高血压，心绞痛（心脏）。ALO ]</t>
  </si>
  <si>
    <t>CALCIUM SUPPLEMENTS -- 强壮骨骼，增加体内钙含量。ALO</t>
  </si>
  <si>
    <t>CEPHALOSPORINS --先锋霉素族抗菌素
-- 治疗皮肤、耳朵、窦、喉咙、肺部的细菌感染。 ALO @ ]</t>
  </si>
  <si>
    <t>CHOLESTEROL - LOWERING AGENTS -- 胆固醇降低因子。治疗高胆固醇，预防心脏病发作。ALO</t>
  </si>
  <si>
    <t>CISAPRIDE-----------
【医】西沙比利,普瑞博斯,优尼比利[胃肠动力药]-- 胃肠（肠道，结肠）的消化收缩。ALO ]</t>
  </si>
  <si>
    <t>CLONIDINEn.氯压定,可乐宁,可乐亭(一种降压药)-- 降低血压。ALO</t>
  </si>
  <si>
    <t>ORAL CONTRACEPTIVES口服避孕药 -- 避孕的激素。 ALO</t>
  </si>
  <si>
    <t>CORTICOSTERO提示-- 治疗各种各样疾病。 ALO</t>
  </si>
  <si>
    <t>CYCLOSPORINEn.环孢霉素-- 抑制免疫系统，预防移植产生排异反应。 ALO</t>
  </si>
  <si>
    <t>DICYCLOMINE 双环-- 治疗肠易激综合症（结肠，肠）。ALO ]</t>
  </si>
  <si>
    <t>DIGOXIN地高辛 -- 治疗心律异常，充血性心脏的心跳力度。ALO</t>
  </si>
  <si>
    <t>DORZOLAMIDE -- 治疗眼睛障碍（青光眼） 。 ALO ]</t>
  </si>
  <si>
    <t>EPINEPHRINE -- 治疗有生命危险的过敏反应。ALO</t>
  </si>
  <si>
    <t>ERGOT ALKALO麦角碱，提示-- 用于偏头痛的疼痛。ALO</t>
  </si>
  <si>
    <t>ESTROGENS 雌激素类-- 用于强壮骨骼的激素，降低心脏病发作的风险 。ALO</t>
  </si>
  <si>
    <t>GEMFIBROZIL -- 胆固醇，甘油三酸酯水平。ALO</t>
  </si>
  <si>
    <t>HISTAMIINE BLOCKERS -- 治疗溃疡,胃炎,酸返流, 胃酸的产生。ALO</t>
  </si>
  <si>
    <t>INSULIN 胰岛素-- 降低血糖至正常水平。 ALO</t>
  </si>
  <si>
    <t>IODINATED CONTRAST MEDIUM -- 用于X光研究，能与某些药物互相作用。ALO</t>
  </si>
  <si>
    <t>IRON SUPPLEMENTS -- 治疗贫血症，体内铁含量不足。 ALO</t>
  </si>
  <si>
    <t>LOOP DIURETICS -- 利尿剂。治疗充血性心力衰竭和水分滞留（水肿，浮肿）（肾，膀胱，输尿管，尿道）。ALO ]</t>
  </si>
  <si>
    <t>MACROLIDES -- 抗生素，治疗许多常见的细菌感染。ALO @ ]</t>
  </si>
  <si>
    <t>MEPERIDINE 杜冷丁-- 麻醉性止痛药。 ALO</t>
  </si>
  <si>
    <t>METFORMIN -metformin   --
n.甲福明二甲双胍(抗糖尿病药、降血糖药 降低糖尿病患者（胰腺）的血糖。 ALO ]</t>
  </si>
  <si>
    <t>METHOTREXATE methotrexate   
n.甲氨蝶呤,氨甲蝶呤,氨甲叶酸(一种抗肿瘤药)
治疗由免疫系统引起的疾病，某些种类的癌症。 ALO</t>
  </si>
  <si>
    <t>METHYLPHENIDATE -- 治疗沮丧，稳定情绪。ALO</t>
  </si>
  <si>
    <t>METRONIDAZOLE -- 治疗多种常见的感染。ALO</t>
  </si>
  <si>
    <t>MONO AMINE (MAOIs) -- 抗抑郁剂，治疗沮丧。 ALO</t>
  </si>
  <si>
    <t>MUSCLE RELAXANT -- 减轻因使用过度或受伤引起的肌肉痉挛。ALO</t>
  </si>
  <si>
    <t>NARCOTIC ANALGESICS -- 治疗疼痛，可能会上瘾。 ALO ]</t>
  </si>
  <si>
    <t>NEFAZODONE -- 抗抑郁剂，治疗沮丧。 ALO</t>
  </si>
  <si>
    <t>ACETAZOLAMINE -- 青光眼（眼睛障碍），利尿（肾）运动。ALO ]</t>
  </si>
  <si>
    <t>ACETYLSALICYLIC ACID -- 止痛，抗炎，退热。ALO</t>
  </si>
  <si>
    <t>ACYCLOVIR阿昔洛韦 -- 单纯疱疹1和2，EB病毒(EBV), 细胞增大，慢性疲劳，肝脏虚弱，鼻咽癌，Burkitts淋巴瘤。 ALO # ]</t>
  </si>
  <si>
    <t>ALBENZADOLE -- 驱虫（寄生虫）。ALO * ]</t>
  </si>
  <si>
    <t>ALLOPURINOLn.别嘌呤醇(治痛风药)
- 促尿酸尿。ALO</t>
  </si>
  <si>
    <t>ALUMINIUM HYDROXYDE -- 抗酸 。 ALO</t>
  </si>
  <si>
    <t>AMILORIDE -- ALO</t>
  </si>
  <si>
    <t>AMINOPHYLLINE 氨茶碱-- 慢性和急性支气管痉挛（肺）。 ALO ]</t>
  </si>
  <si>
    <t>AMINOTRIPTYLLINE -- 抗抑郁剂 。 ALO</t>
  </si>
  <si>
    <t>AMOXCILLIN -- 杀菌。ALO @ ]</t>
  </si>
  <si>
    <t>AMPHOTERICIN B -- 严重的系统性真菌感染。ALO @ ]</t>
  </si>
  <si>
    <t>COVIRE -- 完全鼻塞。NUTRI=ARLI, Guadalajara - Mexico # ]</t>
  </si>
  <si>
    <t>F-1 -- 维生素增补，立即取代失去的生命能量，手术后，有利于老年人。 NUTRI=ARLI, Guadalajara - Mexico</t>
  </si>
  <si>
    <t>ALBANDAZOLE -- 驱虫（寄生虫）。ALO * ]</t>
  </si>
  <si>
    <t>ALUMINIUM HYDROXYDE -- 抗酸剂。ALO</t>
  </si>
  <si>
    <t>AMILORIDE 阿米洛利;氨氯吡脒
- 利尿（肾）。ALO ]</t>
  </si>
  <si>
    <t>AMINOPHYLLINE n.氨茶碱-- 慢性和急性支气管痉挛（肺）。ALO ]</t>
  </si>
  <si>
    <t>AMINOTRIPTYLLINE -- -- 抗抑郁剂 。ALO</t>
  </si>
  <si>
    <t>AMPHOTERICIN B -- 严重的系统性真菌感染。 ALO @ ]</t>
  </si>
  <si>
    <t>AMPICILLIN -- 杀菌。ALO @ ]</t>
  </si>
  <si>
    <t>ARTEMETHER -- 脑型疟疾(大脑). ALO * ]</t>
  </si>
  <si>
    <t>ASPARAGINASE n.天(门)冬酰胺酶
- 充当抗肿瘤剂的酶。 ALO ]</t>
  </si>
  <si>
    <t>ATENOLOL -- 亲水性β-受体阻滞药。ALO</t>
  </si>
  <si>
    <t>ATROPINE -- 抗蕈毒碱。ALO</t>
  </si>
  <si>
    <t>AZATHIOPRINE n.(硝基)咪唑硫嘌呤(一种免疫抑制剂)
- 免疫抑制剂，抗肿瘤剂。ALO ]</t>
  </si>
  <si>
    <t>BACITRACIN -- 用于局部治疗的抗生素。 ALO</t>
  </si>
  <si>
    <t>BARIUM SULFATE --  X光造影剂（胃肠）（肠道，结肠，肠）。ALO ]</t>
  </si>
  <si>
    <t>BECLOMETASONE -- 糖皮质激素。 ALO</t>
  </si>
  <si>
    <t>BEZATHINE BENZYLPENICILLIN -- 抗菌作用 。ALO @ # ^  * ]</t>
  </si>
  <si>
    <t>BENZNIDAZOLE -- 抗原虫活性。 ALO * ]</t>
  </si>
  <si>
    <t>BENZOYL PEROXYDE -- 促成脱皮。ALO</t>
  </si>
  <si>
    <t>BENZYLPENICILLIN -- 杀菌作用。 ALO @ ]</t>
  </si>
  <si>
    <t>BETAMETHASONE -- 糖皮质激素。 ALO</t>
  </si>
  <si>
    <t>BIPERIDEN -- 抗蕈毒碱剂。ALO</t>
  </si>
  <si>
    <t>BLEOMYCINn.博来霉素,争光霉素 -- 抗肿瘤药,抗生素。ALO ]</t>
  </si>
  <si>
    <t>BUPIVACAIN -- 硬膜外麻醉，全身麻醉。 ALO</t>
  </si>
  <si>
    <t>CALAMINE -- 对皮肤有收敛作用。ALO</t>
  </si>
  <si>
    <t>CALCIUM FOLINATE -- 叶酸 (维生素 B9) 拮抗药的解毒药。 ALO ]</t>
  </si>
  <si>
    <t>CALCIUM GLUCONATE -- 缺钙状态 。ALO</t>
  </si>
  <si>
    <t>CAPTOPRIL -- 抑制血管紧张素转化的酶。ALO</t>
  </si>
  <si>
    <t>CARBAMAZEPINE -- 抗癫痫药。 ALO</t>
  </si>
  <si>
    <t>CARBIDOPA -- 左旋多巴的外周脱羧酶抑制剂，治疗帕金森病。ALO</t>
  </si>
  <si>
    <t>CEFTAZIDINE -- 杀菌作用。 ALO @ ]</t>
  </si>
  <si>
    <t>CEFTRIXONE -- 头孢菌素, 抗生素。 ALO</t>
  </si>
  <si>
    <t>CHARCOAL ACTIVATED -- 吸收毒物和药物。 ALO</t>
  </si>
  <si>
    <t>CHLORAL HYDRATE -- 催眠和镇静。 ALO</t>
  </si>
  <si>
    <t>CHLORAMPHENICOL -- 抗菌物。 ALO @#^* ]</t>
  </si>
  <si>
    <t>CHLORHEXIDINE -- Bisbiguanide消毒药。 ALO</t>
  </si>
  <si>
    <t>CHLORINE -- 迅速有效且简单的杀毒作用。 ALO @ ]</t>
  </si>
  <si>
    <t>CHLORMETHINE氮芥- 抗肿瘤药。 ALO ]</t>
  </si>
  <si>
    <t>CHLOROQUINE 
n.氯喹(疟疾的特效药的一种)
- 血液的杀裂值体药，疟原虫活性。ALO * ]</t>
  </si>
  <si>
    <t>CHLOROXYLENOL -- 皮肤消毒剂。ALO</t>
  </si>
  <si>
    <t>CHLORPHENAMINE -- ] 抗组胺剂的作用和使用。 ALO</t>
  </si>
  <si>
    <t>CHLORPROMAZINE -- 中枢神经系统的镇静作用, 多巴胺抑制剂. ALO ]</t>
  </si>
  <si>
    <t>CICLOSPORIN【医】环孢素
- 强效的免疫抑制剂。 ALO</t>
  </si>
  <si>
    <t>CIMETIDINE n.甲氰咪胍,甲腈咪胍,甲腈咪胺(一种抗消化性溃疡药)
-- 十二指肠(结肠) 溃疡和胃溃疡。 ALO ]</t>
  </si>
  <si>
    <t>CIPROFLOXACIN -- 抗菌剂。ALO @#^* ]</t>
  </si>
  <si>
    <t>CISPLATIN -顺铂- 抗肿瘤剂。 ALO ]</t>
  </si>
  <si>
    <t>CLINDAMYCIN -- 抗微生物活性。ALO @#^* ]</t>
  </si>
  <si>
    <t>CLOFAZIMINE -- 抗麻风药。 ALO</t>
  </si>
  <si>
    <t>IPECACUANHA -- 引起呕吐。ALO</t>
  </si>
  <si>
    <t>KETAMINE -- 抗生素。 ALO</t>
  </si>
  <si>
    <t>LIDOCAINE 利多卡因-- 止痛药。ALO</t>
  </si>
  <si>
    <t>LITHIUM CARBONATE -- 抗抑郁剂, 精神病患者。 ALO</t>
  </si>
  <si>
    <t>MEASLES VACCINE -- 麻疹病毒。 ALO #]</t>
  </si>
  <si>
    <t>MICONAZALE -- 抗真菌。ALO ^ ]</t>
  </si>
  <si>
    <t>MORPHINE吗啡 -- 止痛药。ALO</t>
  </si>
  <si>
    <t>NAXOLONE (NARCAN) -- 用于药物, 阻塞内啡肽, 用药过量的影响，安慰剂反应。ALO</t>
  </si>
  <si>
    <t>NITROUS OXIDE -- 笑气。 ALO</t>
  </si>
  <si>
    <t>NYSTATIN -- 抗真菌。ALO ^ ]</t>
  </si>
  <si>
    <t>ORAL REHYDRATATION SALTS -- 用于葡萄糖电解质溶液。ALO</t>
  </si>
  <si>
    <t>OXYTOCIN -- 融合激素。 ALO</t>
  </si>
  <si>
    <t>PARACETAMOL n.扑热息痛-- 止痛药。 ALO</t>
  </si>
  <si>
    <t>PHENOBARBITAL -- 抗发作。 ALO</t>
  </si>
  <si>
    <t>DIGOXIN 地高辛-- 心脏药。 ALO</t>
  </si>
  <si>
    <t>DIPHTHERIA ANTITOXIN -- 抗毒素。ALO @ ]</t>
  </si>
  <si>
    <t>DIPHTHERIA - PERTUSSIS - TETANUS (DPT) VACCINE 白喉、百日咳、破伤风-- 肺，喉 ALO @ ]</t>
  </si>
  <si>
    <t>DIPHTHERIA TETANUS VACCINE -- ALO @ ]</t>
  </si>
  <si>
    <t>EPHEDRINE -- ALO</t>
  </si>
  <si>
    <t>ERGOCALCIFEROL -- ALO</t>
  </si>
  <si>
    <t>ERYTHROMYCIN -- 抗生素。 ALO ]</t>
  </si>
  <si>
    <t>ETHER -- 麻醉剂。ALO</t>
  </si>
  <si>
    <t>ETHINYLESTRADIOL -- ALO</t>
  </si>
  <si>
    <t>FACTOR IX CONCENTRATED -- 凝血因子 II, VII, IX, X, 浓缩。ALO</t>
  </si>
  <si>
    <t>HALOPERIDOL -- 抗精神病。 ALO</t>
  </si>
  <si>
    <t>HEPARIN SODIUM -- 抗凝血剂。 ALO ]</t>
  </si>
  <si>
    <t>IBUPROFENn.布洛芬,异丁苯丙酸-- 止痛药。ALO ]</t>
  </si>
  <si>
    <t>INFLUENZA VACCINE -- ALO # ]</t>
  </si>
  <si>
    <t>INSULIN INJECTION -- 可溶。糖尿病，胰腺ALO ]</t>
  </si>
  <si>
    <t>INSULIN INTERMEDIATE ACTING -- 糖尿病，胰腺 ALO  ]</t>
  </si>
  <si>
    <t>TETRACYCLINE -- 抗生素。 ALO</t>
  </si>
  <si>
    <t>TUBERCULIN -- 纯化的蛋白衍生物。 @ ALO ]</t>
  </si>
  <si>
    <t>TYPHOID VACCINE -- 细菌，伤寒沙门氏菌ALO @ ]</t>
  </si>
  <si>
    <t>VANCOMYCIN -- 来自于东方炼霉菌抗菌剂，用于对抗葡萄球菌的抗药性。抗生素。ALO @ ]</t>
  </si>
  <si>
    <t>VINCRISTINE - LEUROCRISTINE - ONCOVIN -- 化学疗法, 用于抗人类肿瘤(白血病和威尔姆氏肿瘤).ALO ]</t>
  </si>
  <si>
    <t>WARFARIN - COUMADIN -- Dupont灭鼠药, 用作抗凝血剂. ALO ]</t>
  </si>
  <si>
    <t>YELLOW FEVER - YELLOW JACK VACCINE --  特别是由蚊子传播的黄病毒。 虚脱，发烧，蛋白尿，黄疸（肝脏）出血。ALO # ]</t>
  </si>
  <si>
    <t>RABIES IMMUNOGLOBULIN -- ALO</t>
  </si>
  <si>
    <t>RABIES VACCINE -- ALO</t>
  </si>
  <si>
    <t>RESERPINE 利血平 -- 心脏用药。 ALO</t>
  </si>
  <si>
    <t>RUBELLA VACCINE -- 德国麻疹，麻疹病毒。 ALO # ]</t>
  </si>
  <si>
    <t>SALICYLIC ACID -- 阿司匹林。 ALO</t>
  </si>
  <si>
    <t>STRPTOMYCIN -- 抗生素。ALO</t>
  </si>
  <si>
    <t>SULFADOXINE &amp; PYRIMETHAMINE -- 抗生素。ALO</t>
  </si>
  <si>
    <t>SULFASALAZINE -- 抗生素。 ALO</t>
  </si>
  <si>
    <t>NITRATES硝酸盐类 -- 缓解心绞痛，心脏病发作。ALO</t>
  </si>
  <si>
    <t>NITROFURANTOIN 
n.呋喃妥英,呋喃咀啶(一种治尿路感染药)- 抗生素，治疗尿路（肾，膀胱，尿道）感染。ALO ]</t>
  </si>
  <si>
    <t>NONSTEROIDALnonsteroidal   adj.非甾类化合物的，非类固醇的
- 不会上瘾的止痛药，用于肌肉疼痛，关节炎，头痛。 ALO @ ]</t>
  </si>
  <si>
    <t>OPIO提示-- 鸦片剂，麻醉性止痛药。ALO</t>
  </si>
  <si>
    <t>PENICILLINn.青霉素,盘尼西林-- 抗生素，治疗皮肤、耳朵、窦、喉、肺的细菌感染。ALO @ ]</t>
  </si>
  <si>
    <t>PENTOXIFYLLINE--【化】 己酮可可碱- 缓解引起疼痛的脚抽筋。 ALO</t>
  </si>
  <si>
    <t>POTASSIUM SPARING DIURETICS -- 肾，膀胱，输尿管，尿道。治疗流体积聚，高血压。ALO ]</t>
  </si>
  <si>
    <t>POTASSIUM SUPPLEMENTS -- 用于低血钾浓度者。ALO</t>
  </si>
  <si>
    <t>PROGESTINS -- 激素，一般用于保护子宫衬里。ALO</t>
  </si>
  <si>
    <t>PROPAFENONE PROPAFENONE     普罗帕酮
治疗有潜在危险的异常心律。ALO</t>
  </si>
  <si>
    <t>PROPOXYPHENE -- 止痛药。ALO</t>
  </si>
  <si>
    <t>PROTEASE INHIBITORS -- 杀死一些病毒， HIV。 ALO  Enzyme. # ]</t>
  </si>
  <si>
    <t>PROTOM PUMP INHIBITORS -- 治疗溃疡，胃炎（胃），酸返流 。ALO ]</t>
  </si>
  <si>
    <t>QUINIDINE -- n.奎纳定，治疗有潜在危险的异常心律。 ALO</t>
  </si>
  <si>
    <t>QUINOLONES -- 抗生素，治疗多种细菌感染 。ALO @ ]</t>
  </si>
  <si>
    <t>RIFAMYCIN -- 抗生素，治疗细菌感染 。ALO @ ]</t>
  </si>
  <si>
    <t>SALICYLATES -水杨酸类药物- 治疗许多疾病，包括关节炎、心脏病、中风（脑）。ALO @ ]</t>
  </si>
  <si>
    <t>SELECTIVE SEROTONIN -- 抗抑郁剂，提升激素血清素。 ALO</t>
  </si>
  <si>
    <t>SULFA ANTIBIOTICS -- 治疗多种细菌感染 。 ALO @ ]</t>
  </si>
  <si>
    <t>SULFONYLUREASSULFONYLUREAS  降低血压，糖尿病患者（胰腺）使用 。ALO ]</t>
  </si>
  <si>
    <t>SUMATRIPTAN -- 缓解偏头痛疼痛 。ALO</t>
  </si>
  <si>
    <t>THYROID HORMONE -- 治疗甲状腺激素含量低。ALO</t>
  </si>
  <si>
    <t>TAMOXIFEN -- 治疗乳癌并降低复发风险。ALO</t>
  </si>
  <si>
    <t>TETRACYCLINES -- 抗生素，治疗常见的细菌感染 。 ALO @ ]</t>
  </si>
  <si>
    <t>THEOPHYLLINE -- 改善患肺部疾病（如肺气肿或哮喘）时的呼吸。ALO</t>
  </si>
  <si>
    <t>THIAZIDE DIURETICS -- 肾，膀胱，输尿管，尿道。治疗水分滞留（水肿，浮肿）和高血压 。 ALO ]</t>
  </si>
  <si>
    <t>THYROID FUNCTION INHIBITORS -- 治疗甲状腺机能亢进（甲状腺激素含量高）。ALO ]</t>
  </si>
  <si>
    <t>THYROID HORMONE -- 治疗甲状腺激素含量低 。ALO</t>
  </si>
  <si>
    <t>TRAMADOL -- 有效且不会上瘾的止痛剂。ALO</t>
  </si>
  <si>
    <t>TRICYCLIN ANTI DEPRESSANTS -- 治疗沮丧和慢性疼痛。ALO</t>
  </si>
  <si>
    <t>VITAMIN E -- 减少几种慢性疾病的威胁。ALO</t>
  </si>
  <si>
    <t>ZINC -- 矿物质增补。ALO</t>
  </si>
  <si>
    <t>ZOLPIDEM -- 镇静剂，改善睡眠。 ALO</t>
  </si>
  <si>
    <t>ANTIOXIDANTE -- 抗氧化剂。 EuroNatur</t>
  </si>
  <si>
    <t>ARTROCARTIL -- 用于风湿病。 EuroNatur</t>
  </si>
  <si>
    <t>COENZYME Q-10 (COQ10) -- 辅酶Q。 强心剂（心脏）。 EuroNatur ]</t>
  </si>
  <si>
    <t>COLESPLEX -- 高胆固醇。 EuroNatur</t>
  </si>
  <si>
    <t>DIGESPLEX -- 助消化，驱风。 EruoNatur</t>
  </si>
  <si>
    <t>GERMANIUM -- 免疫，治疗风湿病。 EuroNatur @ ]</t>
  </si>
  <si>
    <t>HEPAPLEX -- 肝脏，作用于肝脏的。 EuroNatur ]</t>
  </si>
  <si>
    <t>INMUNITAT -- 抗感染。 EuroNatur</t>
  </si>
  <si>
    <t>JALEAKIND -- 滋补剂，促进食欲。EuroNatur</t>
  </si>
  <si>
    <t>LAXAPLEX -- 轻舄剂，肠梗塞（肠道，结肠，肠）。EuroNatur ]</t>
  </si>
  <si>
    <t>MEMOCIR -- 循环，记忆力（脑部）。EuroNatur ]</t>
  </si>
  <si>
    <t>MENOPLEX -- 更年期。 EuroNatur</t>
  </si>
  <si>
    <t>MOD -- 防御。 EuroNatur ]</t>
  </si>
  <si>
    <t>NEUROCOMPLEX -- 沮丧，动脉高血压，失眠。EuroNatur ]</t>
  </si>
  <si>
    <t>OBESPLEX -- 用于体重过重的人，高血压。EuroNatur ]</t>
  </si>
  <si>
    <t>OMEGAPLEX -- 循环，激素。EuroNatur</t>
  </si>
  <si>
    <t>PRIMULNAT -- 循环，激素和皮肤。 EuroNatur</t>
  </si>
  <si>
    <t>RENALPLEX -- 肾，膀胱，尿道，输尿管，利尿，抗痉挛 。EuroNatur ]</t>
  </si>
  <si>
    <t>RES -- 多维生素, 再生的、基本的维生素。 EuroNatur</t>
  </si>
  <si>
    <t>SEDAPLEX -- 感应器(Inductor), 私家轿车(sedan). EuroNatur</t>
  </si>
  <si>
    <t>OROCAL -- 抗炎，复钙，肌肉组织，高血压，动脉。 EuroNatur ]</t>
  </si>
  <si>
    <t>OROFER -- 用于免疫系统，贫血症。 EuroNatur</t>
  </si>
  <si>
    <t>OROLIT -- 用于神经系统，过度亢奋。EuroNatur</t>
  </si>
  <si>
    <t>OROMAG -- 矿化，抗炎，保护脉管系统。EuroNatur ]</t>
  </si>
  <si>
    <t>OROPLEX -- 用于心律（心脏），肌肉组织。EuroNatur ]</t>
  </si>
  <si>
    <t>OROZINC -- 调节免疫系统和代谢中的脂肪酸。EuroNatur</t>
  </si>
  <si>
    <t>VITAMIN B9 FOLIC ACID -- Natureplant - Ortomolecular Vitamin ]维生素B9叶酸</t>
  </si>
  <si>
    <t>ACIDOFILUS -- Natureplant - Ortomolecular Vitamin</t>
  </si>
  <si>
    <t>ACNE AIDE -- Natureplant - Ortomolecular Vitamin痤疮</t>
  </si>
  <si>
    <t>ALOE VERA -- Natureplant - Ortomolecular Vitamin芦荟</t>
  </si>
  <si>
    <t>BETA CAROTENE -- Natureplant - Ortomolecular Vitamin ]胡萝卜素</t>
  </si>
  <si>
    <t>BRITE EYES -- Natureplant - Ortomolecular Vitamin光亮眼睛</t>
  </si>
  <si>
    <t>BROMELAIN -- 酶。 Natureplant - Ortomolecular Vitamin ]</t>
  </si>
  <si>
    <t>BRONCHIAL AIDE -- 肺部，支气管。 Natureplant - Ortomolecular Vitamin</t>
  </si>
  <si>
    <t>CALCIUM ASCORBATE -- Natureplant - Ortomolecular Vitamin钙和抗坏血酸盐</t>
  </si>
  <si>
    <t>CAL-BOR -- 钙固定。 Natureplant - Ortomolecular Vitamin</t>
  </si>
  <si>
    <t>CAL-MAG-ZINC HCL -- 钙，镁，锌，盐酸。 Natureplant - Ortomolecular Vitamin ]</t>
  </si>
  <si>
    <t>CALMA B + C -- 维生素。 Natureplant - Ortomolecular Vitamin</t>
  </si>
  <si>
    <t>CHLORELLA -- Natureplant - Ortomolecular Vitamin</t>
  </si>
  <si>
    <t>CHONDROITIN &amp; GLUCOSAMINE SULFATE -- Natureplant - Ortomolecular Vitamin软骨素和氨基葡萄糖</t>
  </si>
  <si>
    <t>CHROMIUM PICOLINATE -- Natureplant - Ortomolecular Vitamin ]吡啶羧酸铬</t>
  </si>
  <si>
    <t>SHARK CARTILAGE -- Natureplant - Ortomolecular VitaminVitamin维生素〜肿瘤基因</t>
  </si>
  <si>
    <t>DHEA -- Natureplant - Ortomolecular Vitamin脱氢表雄酮|</t>
  </si>
  <si>
    <t>DIET AID - 6 -- Natureplant - Ortomolecular Vitamin</t>
  </si>
  <si>
    <t>DLPA DL -- 苯基丙氨酸。Natureplant - Ortomolecular Vitamin</t>
  </si>
  <si>
    <t>DIURETIC -- 肾，膀胱，尿道，输尿管。 Natureplant - Ortomolecular Vitamin ]</t>
  </si>
  <si>
    <t>DOLOMINE &amp; HCL -- 钙，镁，盐酸甜菜碱。 Natureplant - Ortomolecular Vitamin ]</t>
  </si>
  <si>
    <t>EVENING PRIMROSE -- Natureplant - Ortomolecular Vitamin</t>
  </si>
  <si>
    <t>FIGURE TONE -- 用于减轻体重。Natureplant - Ortomolecular Vitamin</t>
  </si>
  <si>
    <t>F.O.S. -- Fructo oli sacardios. Natureplant - Ortomolecular Vitamin</t>
  </si>
  <si>
    <t>GARLIC &amp; PARSLEY -- Natureplant - Ortomolecular Vitamin</t>
  </si>
  <si>
    <t>GERMANIUM + SUMA -- G-132 75 mg. Natureplant - Ortomolecular Vitamin</t>
  </si>
  <si>
    <t>GLUCOSAMINE SULFATE 500 mg. -- Natureplant - Ortomolecular Vitamin</t>
  </si>
  <si>
    <t>HAIR FACTORS MEGA -- 掉发。 Natureplant - Ortomolecular Vitamin</t>
  </si>
  <si>
    <t>IMMUNE PROTECTORS WITH ANTI OXIDANTS -- Natureplant - Ortomolecular Vitamin免疫保护器与抗氧化剂| Natureplant - Ortomolecular维生素〜肿瘤基因</t>
  </si>
  <si>
    <t>INOSITOL PURE POWDER 60 grs. -- Natureplant - Ortomolecular Vitamin肌醇纯粉60</t>
  </si>
  <si>
    <t>L-CARNITINE 250 mg. -- Natureplant - Ortomolecular VitaminL -肉碱250毫克</t>
  </si>
  <si>
    <t>L-GLUTAMINE 500 mg. -- Natureplant - Ortomolecular VitaminL -谷氨酰胺500毫克</t>
  </si>
  <si>
    <t>LACTASE ENZIME 50 mg. + Ca 27 mg. -- Natureplant - Ortomolecular Vitamin乳糖酶酶50毫克</t>
  </si>
  <si>
    <t>LACTOSPORE + ACID PHOSPHATE -- Natureplant - Ortomolecular Vitamin</t>
  </si>
  <si>
    <t>LECITIN TRIPLE ACTION -- 卵磷脂。 Natureplant - Ortomolecular Vitamin</t>
  </si>
  <si>
    <t>LIVER AID -- Natureplant - Ortomolecular Vitamin</t>
  </si>
  <si>
    <t>MEGAMINO COMPLEX AMINO ACID + VITAMIN B -- Natureplant - Ortomolecular Vitamin</t>
  </si>
  <si>
    <t>MEGAPLAN -- 复合维生素＋矿物。 Natureplant - Ortomolecular Vitamin</t>
  </si>
  <si>
    <t>MIND &amp; BODY BOOSTER -- Natureplant - Ortomolecular Vitamin</t>
  </si>
  <si>
    <t>MULTI COMPLETE -- 酶消化。 Natureplant - Ortomolecular Vitamin</t>
  </si>
  <si>
    <t>ORGANIC MINERALS -- 全部有机矿物。 Natureplant - Ortomolecular Vitamin</t>
  </si>
  <si>
    <t>OPC + 85 ANTI OXIDANT COMPLEX -- Natureplant - Ortomolecular Vitamin维生素〜肿瘤基因</t>
  </si>
  <si>
    <t>PANCREATIN ACTIVITY 2000 mg. -- Natureplant - Ortomolecular Vitamin</t>
  </si>
  <si>
    <t>PLEASURE AID -- 阳萎。 Natureplant - Ortomolecular Vitamin</t>
  </si>
  <si>
    <t>PMS AID -- 经前综合征。Natureplant - Ortomolecular Vitamin ]</t>
  </si>
  <si>
    <t>PRENATAL AID -- Natureplant - Ortomolecular Vitamin胎儿期援助</t>
  </si>
  <si>
    <t>PROSTATE AID -- Natureplant - Ortomolecular Vitamin前列腺援助</t>
  </si>
  <si>
    <t>COENZYME Q-10 (COQ10) 20 mg. -- 辅酶Q。 Natureplant - Ortomolecular Vitamin ]</t>
  </si>
  <si>
    <t>RUTIN 500 mg. -- Natureplant - Ortomolecular Vitamin芸香苷</t>
  </si>
  <si>
    <t>SOD 2100 UNITS -- Natureplant - Ortomolecular Vitamin</t>
  </si>
  <si>
    <t>SILYMARIN -- 牛奶蓟。 肝脏。多种提取物。 Natureplant - Ortomolecular Vitamin ]</t>
  </si>
  <si>
    <t>SYSTEM CLEANSER -- 清洁肠道 (结肠，肠)。 Natureplant - Ortomolecular Vitamin ]</t>
  </si>
  <si>
    <t>SUPER FAT BURNER -- 用于肥胖。Natureplant - Ortomolecular Vitamin</t>
  </si>
  <si>
    <t>TAMACAL -- 镇静药。 Natureplant - Ortomolecular Vitamin</t>
  </si>
  <si>
    <t>UNA DE GATO -- 刺激免疫系统。Natureplant - Ortomolecular Vitamin</t>
  </si>
  <si>
    <t>ULTRA EPA -- 海洋脂肪酸。Natureplant - Ortomolecular Vitamin</t>
  </si>
  <si>
    <t>VANADYL SULFATE 10 mg. -- Natureplant - Ortomolecular Vitamin</t>
  </si>
  <si>
    <t>VITAMIN B6 PYRIDOXINE 50 mg. -- Natureplant - Ortomolecular Vitamin ]</t>
  </si>
  <si>
    <t>VITAMIN B6 PYRIDOXINE 100 mg. -- Natureplant - Ortomolecular Vitamin ]</t>
  </si>
  <si>
    <t>VITAMIN B12 COBALAMIN 500 mg. -- Natureplant - Ortomolecular Vitamin ]</t>
  </si>
  <si>
    <t>VITAMIN B12 COBALAMIN 1000 -- Natureplant - Ortomolecular Vitamin ]</t>
  </si>
  <si>
    <t>VITAMIN C COMPLEX + BIOFLAVIN -- Natureplant - Ortomolecular Vitamin</t>
  </si>
  <si>
    <t>VITAMIN C -- 双黄酮(Biflavonoids)。 Natureplant - Ortomolecular Vitamin</t>
  </si>
  <si>
    <t>ROSE PETALS -- 维生素C。 Natureplant - Ortomolecular Vitamin</t>
  </si>
  <si>
    <t>VITAMIN E, D &amp; ALPHA TOCOFEROL -- 维生素E，D和阿尔法TOCOFEROL | Natureplant - Ortomolecular维生素</t>
  </si>
  <si>
    <t>VITAMIN E 600 I.U. + SELENIUM + ZINC -- Natureplant - Ortomolecular Vitamin ]维生素E 600 I.U. +硒+锌| Natureplant - Ortomolecular维生素]</t>
  </si>
  <si>
    <t>VITAMIN F 1200 mg. -- Natureplant - Ortomolecular Vitamin1200毫克维生素E。 | Natureplant - Ortomolecular维生素</t>
  </si>
  <si>
    <t>NU-NEFARIOUS -- Natureplant - Ortomolecular Vitamin</t>
  </si>
  <si>
    <t>VARIOUS -- Natureplant - Ortomolecular Vitamin</t>
  </si>
  <si>
    <t>COLMEINA -- 胆碱+ methionina +肌醇，肝脏。 Natureplant -</t>
  </si>
  <si>
    <t>CARTIPLANT --鲨鱼软骨提取物，变性。 Natureplant Orthomolecular维生素〜肿瘤基因</t>
  </si>
  <si>
    <t>ERBASIT -- PH值固定。Natureplant - Ortomolecular Vitamin</t>
  </si>
  <si>
    <t>MAGNESIT -- 植物中的镁。 Natureplant - Ortomolecular Vitamin</t>
  </si>
  <si>
    <t>ENDOCRINOTOX 1 -- 经前综合征。 GUNA s.r.l. MILANO</t>
  </si>
  <si>
    <t>ENDOCRINOTOX 2 -- 一般的阳性再生。 GUNA s.r.l. MILANO</t>
  </si>
  <si>
    <t>ENDOCRINOTOX 3 -- 一般的阴性再生。 GUNA s.r.l. MILANO</t>
  </si>
  <si>
    <t>ENDOCRINOTOX 4 -- 左卵巢障碍，有助调节。GUNA s.r.l. MILANO</t>
  </si>
  <si>
    <t>ENDOCRINOTOX 5 -- 卵巢障碍。GUNA s.r.l. MILANO</t>
  </si>
  <si>
    <t>ENDOCRINOTOX 6 -- 垂体异常。 GUNA s.r.l. MILANO</t>
  </si>
  <si>
    <t>ENDOCRINOTOX 7 -- 性腺的男性内分泌型。GUNA s.r.l. MILANO</t>
  </si>
  <si>
    <t>ENDOCRINOTOX 8 -- 性腺的女性内分泌型。GUNA s.r.l .MILANO</t>
  </si>
  <si>
    <t>ENDOCRINOTOX 9 -- 肾上腺功能减退，有助于刺激。 GUNA s.r.l. MILANO ]</t>
  </si>
  <si>
    <t>ENDOCRINOTOX 10 -- 甲状腺机能亢进代谢，有助于调节。 GUNA s.r.l. MILANO</t>
  </si>
  <si>
    <t>ENDOCRINOTOX 11 -- 甲状腺机能亢进代谢，有助于调节。GUNA s.r.l. MILANO</t>
  </si>
  <si>
    <t>ENDOCRINOTOX 12 -- 月经周期短，有助于刺激。GUNA s.r.l. MILANO</t>
  </si>
  <si>
    <t>ENDOCRINOTOX 13 -- 月经周期量多(Abundant menstrual cycle)，有助于调节。GUNA s.r.l .MILANO</t>
  </si>
  <si>
    <t>ENDOCRINOTOX 14 -- 月经周期不规律，有助于调节。GUNA s.r.l .MILANO</t>
  </si>
  <si>
    <t>ENDOCRINOTOX 15 -- 月经周期短或缺乏。 GUNA s.r.l. MILANO</t>
  </si>
  <si>
    <t>ENDOCRINOTOX 16 -- 更年期开始。 GUNA s.r.l. M ILANO</t>
  </si>
  <si>
    <t>ENDOCRINOTOX 17 -- 更年期的高度障碍。 GUNA s.r.l. MILANO</t>
  </si>
  <si>
    <t>ENDOCRINOTOX 18 -- 经痛，有助于缓解。GUNA s.r.l. MILANO</t>
  </si>
  <si>
    <t>ENDOCRINOTOX 19 -- 子宫障碍，有助于调节。GUNA s.r.l MILANO</t>
  </si>
  <si>
    <t>ENDOCRINOTOX 20 -- 乳房障碍。GUNA s.r.l. MILANO</t>
  </si>
  <si>
    <t>ENDOCRINOTOX 21 -- 前列腺障碍，有助于调节。GUNA s.r.l. MILANO</t>
  </si>
  <si>
    <t>ENDOCRINOTOX 22 -- 产后障碍。GUNA s.r.l. MILANO</t>
  </si>
  <si>
    <t>ENDOCRINOTOX 23 -- 酶再生。GUNA s.r.l .MILANO</t>
  </si>
  <si>
    <t>ENDOCRINOTOX 24 -- 婴儿的神经免疫调节。 GUNA s.r.l. MILANO</t>
  </si>
  <si>
    <t>ENDOCRINOTOX 25 -- 压力引起的神经免疫障碍。GUNA s.r.l. MILANO</t>
  </si>
  <si>
    <t>ENDOCRINOTOX 26 -- 副甲状腺功能障碍。 GUNA s.r.l. MILANO</t>
  </si>
  <si>
    <t>DETOX N.1 -- 过敏程序。GUNA s.r.l., MILANO</t>
  </si>
  <si>
    <t>DETOX N.2 -- 细菌毒素。 GUNA s.r.l., MILANO @ ]</t>
  </si>
  <si>
    <t>DETOX N.3 -- 联机毒素(Connective toxins)。 GUNA s.r.l., MILANO</t>
  </si>
  <si>
    <t>DETOX N.4 -- 细胞毒素。 GUNA s.r.l., MILANO</t>
  </si>
  <si>
    <t>DETOX N.5 -- 菌丛失调(肠道，结肠，肠),有助于调节。GUNA s.r.l., MILANO ]</t>
  </si>
  <si>
    <t>DETOX N.6 -- 能量毒素。GUNA s.r.l., MILANO</t>
  </si>
  <si>
    <t>DETOX N.7 -- 激素回馈毒素。GUNA s.r.l., MILANO</t>
  </si>
  <si>
    <t>DETOX N.8 -- 免疫系统毒素。 GUNA s.r.l., MILANO ]</t>
  </si>
  <si>
    <t>DETOX N.9 -- 肝毒素。GUNA s.r.l., MILANO</t>
  </si>
  <si>
    <t>DETOX N.10 -- 淋巴毒素。GUNA s.r.l., MILANO</t>
  </si>
  <si>
    <t>DETOX N.11 -- 金属毒素。GUNA s.r.l., MILANO</t>
  </si>
  <si>
    <t>DETOX N.12 -- 环境毒素。GUNA s.r.l., MILANO</t>
  </si>
  <si>
    <t>DETOX N.13 -- 肾，肾脏（膀胱，尿道）毒素。GUNA s.r.l., MILANO ]</t>
  </si>
  <si>
    <t>DETOX N.14 -- 一般毒素。GUNA s.r.l., MILANO</t>
  </si>
  <si>
    <t>DETOX N.15 -- 石油毒素。GUNA s.r.l., MILANO</t>
  </si>
  <si>
    <t>DETOX N.16 -- 解毒再生。GUNA s.r.l., MILANO</t>
  </si>
  <si>
    <t>DETOX N.17 -- 压力毒素。 GUNA s.r.l., MILANO</t>
  </si>
  <si>
    <t>DETOX N.18 -- 病毒毒素。 GUNA s.r.l., MILANO # ]</t>
  </si>
  <si>
    <t>ENDOTOX N.1 -- 循环的内毒素，有助于解毒。 GUNA s.r.l., MILANO</t>
  </si>
  <si>
    <t>ENDOTOX N.2 -- 结肠(肠道，肠)的内毒素。GUNA s.r.l., MILANO ]</t>
  </si>
  <si>
    <t>ENDOTOX N.3 -- 由蛋白质代谢引起的内毒性。GUNA s.r.l., MILANO ]</t>
  </si>
  <si>
    <t>ENDOTOX N.4 -- 额外的细胞液内毒素。GUNA s.r.l., MILANO</t>
  </si>
  <si>
    <t>ENDOTOX N.5 -- 关节的内毒素GUNA s.r.l., MILANO</t>
  </si>
  <si>
    <t>ENDOTOX N.6 -- 大脑的内毒素。GUNA s.r.l., MILANO</t>
  </si>
  <si>
    <t>ENDOTOX N.7 -- 由代谢亢进引起的内毒素。GUNA s.r.l., MILANO</t>
  </si>
  <si>
    <t>ENDOTOX N.8 -- 由代谢亢进毒素引起的内毒素。GUNA s.r.l., MILANO</t>
  </si>
  <si>
    <t>ENDOTOX N.9 -- 免疫系统的内毒素。 GUNA s.r.l., MILANO ] ]</t>
  </si>
  <si>
    <t>ENDOTOX N.10 -- 碳水化合物的内毒素。GUNA s.r.l., MILANO ]</t>
  </si>
  <si>
    <t>ENDOTOX N.11 -- 韧带的内毒素。 GUNA s.r.l., MILANO ]</t>
  </si>
  <si>
    <t>ENDOTOX N.12 -- 肌肉的内毒素。GUNA s.r.l., MILANO ]</t>
  </si>
  <si>
    <t>ENDOTOX N.13 -- 糖的内毒素。GUNA s.r.l., MILANO ]</t>
  </si>
  <si>
    <t>ENDOTOX N.14 -- 胸腺的内毒素。 GUNA s.r.l., MILANO ]</t>
  </si>
  <si>
    <t>ENDOTOX N.15 -- 脂肪的内毒素。GUNA s.r.l., MILANO ]</t>
  </si>
  <si>
    <t>ENDOTOX N.16 -- 盐的内毒素。 GUNA s.r.l., MILANO ]</t>
  </si>
  <si>
    <t>ENDOTOX N.17 -- 由内毒素引起的Ph障碍。GUNA s.r.l., MILANO ]</t>
  </si>
  <si>
    <t>METATOX N.1 -- 抗对烟草、酒精、糖、毒品的依赖。GUNA s.r.l., MILANO</t>
  </si>
  <si>
    <t>METATOX N.2 -- 由烟草戒断综合症引起的压力。GUNA s.r.l., MILANO ]</t>
  </si>
  <si>
    <t>METATOX N.3 -- GUNA s.r.l., MILANO</t>
  </si>
  <si>
    <t>METATOX N.4 -- 用于新陈代谢，降低食欲和减轻低血糖症。 GUNA s.r.l., MILANO ]</t>
  </si>
  <si>
    <t>6TH CHAKRA WOMEN - THIRD EYE - BROW -- 平衡脉轮。 Prof. Orsatti, Milan - Italy ]</t>
  </si>
  <si>
    <t>7TH CHAKRA WOMEN - CROWN -- 平衡脉轮。Prof. Orsatti, Milan - Italy ]</t>
  </si>
  <si>
    <t>COLESTERINUM D30 -- GUNA s.r.l., MILANO</t>
  </si>
  <si>
    <t>INSULINUM D30 -- 胰岛素 (胰腺) GUNA s.r.l., MILANO ] ]</t>
  </si>
  <si>
    <t>LIPASI D30 -- 脂肪酶 (酶) GUNA s.r.l., MILANO ]</t>
  </si>
  <si>
    <t>PROTEASI D30 -- 蛋白酶(酶) GUNA s.r.l., MILANO ]</t>
  </si>
  <si>
    <t>THYROID GLAND 4CH -- GUNA s.r.l., MILANO心情，体重，新陈代谢，</t>
  </si>
  <si>
    <t>CAUSTICUM D30 -- GUNA s.r.l., MILANO</t>
  </si>
  <si>
    <t>HISTAMINUM D30 -- GUNA s.r.l., MILANO</t>
  </si>
  <si>
    <t>HISTAMINUM D 60 -- GUNA s.r.l., MILANO</t>
  </si>
  <si>
    <t>HISTAMINUM D200 -- GUNA s.r.l., MILANO</t>
  </si>
  <si>
    <t>BDNF（脑源性神经营养(细胞诱向)因子） -- 免疫学。GUNA s.r.l., MILANO</t>
  </si>
  <si>
    <t>CNTF（亲胆碱能神经元因子） -- 免疫学。GUNA s.r.l., MILANO</t>
  </si>
  <si>
    <t>EGF （表皮生长因子）-- 免疫学。GUNA s.r.l., MILANO</t>
  </si>
  <si>
    <t>G1（自交第一代） -- 免疫学。GUNA s.r.l., MILANO</t>
  </si>
  <si>
    <t>GCSF（粒细胞集落刺激因子） -- 免疫学。GUNA s.r.l., MILANO</t>
  </si>
  <si>
    <t>IGF 1（胰岛素样生长因子） -- 免疫学。 GUNA s.r.l., MILANO</t>
  </si>
  <si>
    <t>Interferon alfa （干扰素）-- 免疫学。GUNA s.r.l., MILANO</t>
  </si>
  <si>
    <t>Interferon gamma（干扰素γ） -- 免疫学。GUNA s.r.l., MILANO</t>
  </si>
  <si>
    <t>INTERLUKIN 1 BETA -- 免疫学。 GUNA s.r.l., MILANO</t>
  </si>
  <si>
    <t>INTERLUKIN 2 BETA -- 免疫学。 GUNA s.r.l., MILANO</t>
  </si>
  <si>
    <t>INTERLUKIN 3 BETA -- 免疫学。GUNA s.r.l., MILANO</t>
  </si>
  <si>
    <t>INTERLUKIN 4 BETA -- 免疫学。 GUNA s.r.l., MILANO</t>
  </si>
  <si>
    <t>INTERLUKIN 5 BETA -- 免疫学。GUNA s.r.l., MILANO</t>
  </si>
  <si>
    <t>INTERLUKIN 6 BETA -- 免疫学。 GUNA s.r.l., MILANO</t>
  </si>
  <si>
    <t>INTERLUKIN 7 BETA -- 免疫学。GUNA s.r.l., MILANO</t>
  </si>
  <si>
    <t>INTERLUKIN 8 BETA -- 免疫学。 GUNA s.r.l., MILANO</t>
  </si>
  <si>
    <t>INTERLUKIN 9 BETA -- 免疫学。GUNA s.r.l., MILANO</t>
  </si>
  <si>
    <t>INTERLUKIN 10 BETA -- 免疫学。 GUNA s.r.l., MILANO</t>
  </si>
  <si>
    <t>INTERLUKIN 11 BETA -- 免疫学。 GUNA s.r.l., MILANO</t>
  </si>
  <si>
    <t>INTERLUKIN 12 BETA -- 免疫学。GUNA s.r.l., MILANO</t>
  </si>
  <si>
    <t>NGF（神经生长因子）免疫学。GUNA s.r.l., MILANO</t>
  </si>
  <si>
    <t>NT 3 -- 免疫学。GUNA s.r.l., MILANO</t>
  </si>
  <si>
    <t>NT 4 -- 免疫学。 GUNA s.r.l., MILANO</t>
  </si>
  <si>
    <t>PDGF（血小板来源的生长因子） -- 免疫学。GUNA s.r.l., MILANO</t>
  </si>
  <si>
    <t>TGF BETA（β-转化生长因子） -- 免疫学。 GUNA s.r.l., MILANO</t>
  </si>
  <si>
    <t>TNF（肿瘤坏死因子） -- 免疫学。 GUNA s.r.l., MILANO</t>
  </si>
  <si>
    <t>ACTH D6（促肾上腺皮质激素D6） -- 内分泌学。 GUNA s.r.l., MILANO</t>
  </si>
  <si>
    <t>ACTH D30 （促肾上腺皮质激素D30）-- 内分泌学。 GUNA s.r.l., MILANO</t>
  </si>
  <si>
    <t>B-Endorfina 4 CH（B内啡呔4染色体） -- 内分泌学。 GUNA s.r.l., MILANO</t>
  </si>
  <si>
    <t>B-Endorfina 15 CH（B内啡呔15染色体） -- 内分泌学。 GUNA s.r.l., MILANO</t>
  </si>
  <si>
    <t>B-Endorfina 30 CH（B内啡呔30染色体） -- 内分泌学。 GUNA s.r.l., MILANO</t>
  </si>
  <si>
    <t>Beta-Estradiolo D6 -- 内分泌学。 GUNA s.r.l., MILANO</t>
  </si>
  <si>
    <t>Beta-Estradiolo D30 -- 内分泌学。 GUNA s.r.l., MILANO</t>
  </si>
  <si>
    <t>Calcitonina D6 -- 内分泌学。 GUNA s.r.l., MILANO</t>
  </si>
  <si>
    <t>Calcitonina D30 -- 内分泌学。 GUNA s.r.l., MILANO</t>
  </si>
  <si>
    <t>F.S.H D6(促卵泡刺激素D6) -- 内分泌学。 GUNA s.r.l., MILANO</t>
  </si>
  <si>
    <t>F.S.H D30（促卵泡刺激素D30） -- 内分泌学。 GUNA s.r.l., MILANO</t>
  </si>
  <si>
    <t>L.H. D6（促黄体生成素D6） -- 内分泌学。 GUNA s.r.l., MILANO</t>
  </si>
  <si>
    <t>L.H. D30 （促黄体生成素D30）-- 内分泌学。 GUNA s.r.l., MILANO</t>
  </si>
  <si>
    <t>Melatonina 4CH -- 内分泌学。 GUNA s.r.l., MILANO</t>
  </si>
  <si>
    <t>Melatonina 15CH -- 内分泌学。 GUNA s.r.l., MILANO</t>
  </si>
  <si>
    <t>Melatonina 30CH -- 内分泌学。 GUNA s.r.l., MILANO</t>
  </si>
  <si>
    <t>Paratormone D6 -- 内分泌学。 GUNA s.r.l., MILANO</t>
  </si>
  <si>
    <t>Paratormone D30 -- 内分泌学。 GUNA s.r.l., MILANO</t>
  </si>
  <si>
    <t>Progesterone D6（黄体酮D6） -- 内分泌学。 GUNA s.r.l., MILANO</t>
  </si>
  <si>
    <t>Progesteron D30（黄体酮D30） -- 内分泌学。 GUNA s.r.l., MILANO</t>
  </si>
  <si>
    <t>Prolattina D6 -- 内分泌学。 GUNA s.r.l., MILANO</t>
  </si>
  <si>
    <t>Prolattina D30 -- 内分泌学。 GUNA s.r.l., MILANO</t>
  </si>
  <si>
    <t>Serotonina D6 -- 内分泌学。 GUNA s.r.l., MILANO</t>
  </si>
  <si>
    <t>Serotonina F30 -- 内分泌学。 GUNA s.r.l., MILANO</t>
  </si>
  <si>
    <t>Somatostatina 4CH（生长抑[制]素瘤4染色体） -- 内分泌学。 GUNA s.r.l., MILANO</t>
  </si>
  <si>
    <t>Somatostatina 15CH（生长抑[制]素瘤15染色体） -- 内分泌学。 GUNA s.r.l., MILANO</t>
  </si>
  <si>
    <t>Somatostatina 30CH（生长抑[制]素瘤30染色体） -- 内分泌学。 GUNA s.r.l., MILANO</t>
  </si>
  <si>
    <t>Testosterone D6（睾酮D6） -- 内分泌学。 GUNA s.r.l., MILANO</t>
  </si>
  <si>
    <t>Testosterone D30（睾酮D30） -- 内分泌学。 GUNA s.r.l., MILANO</t>
  </si>
  <si>
    <t>Tiroxina (T4) D6 -- 内分泌学。 GUNA s.r.l., MILANO</t>
  </si>
  <si>
    <t>Tiroxina (T4) D30 -- 内分泌学。 GUNA s.r.l., MILANO</t>
  </si>
  <si>
    <t>Triiodotironina (T3) D6 -- 内分泌学。 GUNA s.r.l., MILANO</t>
  </si>
  <si>
    <t>Triiodotironina (T3) D30 -- 内分泌学。 GUNA s.r.l., MILANO</t>
  </si>
  <si>
    <t>Triptofano D6 -- 内分泌学。 GUNA s.r.l., MILANO</t>
  </si>
  <si>
    <t>Triptoffano D30 -- 内分泌学。 GUNA s.r.l., MILANO</t>
  </si>
  <si>
    <t>T.S.H. D6 （促甲状腺生成素D6）-- 内分泌学。 GUNA s.r.l., MILANO</t>
  </si>
  <si>
    <t>T.S.H. D30 （促甲状腺生成素D30）-- 内分泌学。 GUNA s.r.l., MILANO</t>
  </si>
  <si>
    <t>DENTOTOX 1 -- 汞齐 I （水银）。 GUNA s.r.l., MILANO D Nosode dental isode  ]</t>
  </si>
  <si>
    <t>DENTOTOX 2 -- 汞齐 II （水银）。 GUNA s.r.l., MILANO D Nosode dental isode ]</t>
  </si>
  <si>
    <t>DENTOTOX 3 -- Pre amalgama （水银）。 GUNA s.r.l., MILANO D Nosode dental isode ]</t>
  </si>
  <si>
    <t>DENTOTOX 4 -- 牙齿排出物(Dental drainage). GUNA s.r.l., MILANO D Nosode dental isode</t>
  </si>
  <si>
    <t>DENTOTOX 5 -- 合成物。 GUNA s.r.l., MILANO D Nosode dental isode</t>
  </si>
  <si>
    <t>DENTOTOX 6 -- 瓷。 GUNA s.r.l., MILANO D Nosode dental isode</t>
  </si>
  <si>
    <t>DENTOTOX 7 -- 感觉缺失。 GUNA s.r.l., MILANO D Nosode dental isode ]</t>
  </si>
  <si>
    <t>DENTOTOX 8 -- 感染。 GUNA s.r.l., MILANO D Nosode dental isode</t>
  </si>
  <si>
    <t>DENTOTOX 9 -- 牙龈。 GUNA s.r.l., MILANO D Nosode dental isode</t>
  </si>
  <si>
    <t>DENTOTOX 10 -- 氟。 GUNA s.r.l., MILANO D Nosode dental isode ]</t>
  </si>
  <si>
    <t>DENTOTOX 11 -- 神经镇静剂。 GUNA s.r.l., MILANO D Nosode dental isode ]</t>
  </si>
  <si>
    <t>DENTOTOX 12 -- 一般的牙齿刺激物。 GUNA s.r.l., MILANO D Nosode dental isode</t>
  </si>
  <si>
    <t>DENTOTOX 13 -- 黏固粉。 GUNA s.r.l., MILANO D Nosode dental isode</t>
  </si>
  <si>
    <t>DENTOTOX 14 -- 根管。 GUNA s.r.l., MILANO D Nosode dental isode</t>
  </si>
  <si>
    <t>DENTOTOX 15 -- 手术之前。 GUNA s.r.l., MILANO D Nosode dental isode</t>
  </si>
  <si>
    <t>DENTOTOX 16 -- 手术之后。 GUNA s.r.l., MILANO D Nosode dental isode</t>
  </si>
  <si>
    <t>过敏方.1 -- 乳制品。 GUNA s.r.l., MILANO (ALR)</t>
  </si>
  <si>
    <t>过敏方.2 -- 肉类。 GUNA s.r.l., MILANO (ALR)</t>
  </si>
  <si>
    <t>过敏方.3 -- Sue（猪肉）产品。 GUNA s.r.l., MILANO (ALR) ]</t>
  </si>
  <si>
    <t>过敏方.4 -- 鸡肉。 GUNA s.r.l., MILANO (ALR) A型的不易过服。</t>
  </si>
  <si>
    <t>过敏方.5 -- 鱼肉。 GUNA s.r.l., MILANO (ALR)</t>
  </si>
  <si>
    <t>过敏方.6 -- 贝类。 GUNA s.r.l., MILANO (ALR)</t>
  </si>
  <si>
    <t>过敏方.7 -- 谷类 I. GUNA s.r.l., MILANO (ALR)</t>
  </si>
  <si>
    <t>过敏方.8 -- 谷类 II. GUNA s.r.l., MILANO (ALR)</t>
  </si>
  <si>
    <t>过敏方.9 -- 坚果。 GUNA s.r.l., MILANO (ALR)</t>
  </si>
  <si>
    <t>过敏方.10 -- 水果 I. GUNA s.r.l., MILANO (ALR)</t>
  </si>
  <si>
    <t>过敏方.11 水果 II. GUNA s.r.l., MILANO (ALR)</t>
  </si>
  <si>
    <t>过敏方.12 -- Agrumi. GUNA s.r.l., MILANO (ALR)</t>
  </si>
  <si>
    <t>过敏方.13 -- Solanacee. GUNA s.r.l., MILANO (ALR)</t>
  </si>
  <si>
    <t>过敏方.14 -- 蔬菜 I. GUNA s.r.l., MILANO (ALR)</t>
  </si>
  <si>
    <t>过敏方.15 -- 蔬菜 II. GUNA s.r.l., MILANO (ALR)</t>
  </si>
  <si>
    <t>过敏方.16 -- 蔬菜 III. GUNA s.r.l., MILANO (ALR)</t>
  </si>
  <si>
    <t>过敏方.17 -- 蔬菜 IV. GUNA s.r.l., MILANO (ALR)</t>
  </si>
  <si>
    <t>过敏方.18 -- 蔬菜 V. GUNA s.r.l., MILANO (ALR)</t>
  </si>
  <si>
    <t>过敏方.19 -- Muffe I. GUNA s.r.l., MILANO (ALR)</t>
  </si>
  <si>
    <t>过敏方.20 -- Muffe II. GUNA s.r.l., MILANO (ALR)</t>
  </si>
  <si>
    <t>过敏方.21 -- 酒精。 GUNA s.r.l., MILANO (ALR)</t>
  </si>
  <si>
    <t>过敏方22 -- 糖和/或糖果。 GUNA s.r.l., MILANO (ALR)</t>
  </si>
  <si>
    <t>过敏方.23 -- 气味。 GUNA s.r.l., MILANO (ALR) ]</t>
  </si>
  <si>
    <t>过敏方.24 -- 盐和/或种类。 GUNA s.r.l., MILANO (ALR)</t>
  </si>
  <si>
    <t>过敏方.25 -- 食物加入剂 I (conservants)。 GUNA s.r.l., MILANO (ALR)</t>
  </si>
  <si>
    <t xml:space="preserve"> ALLERGY PLEX N.26 /食物加入剂 II. GUNA s.r.l., MILANO (ALR)</t>
  </si>
  <si>
    <t>过敏方27 -- 用于治疗对食物加入剂 III （着色剂）过敏。 GUNA s.r.l., MILANO (ALR)</t>
  </si>
  <si>
    <t>过敏方.28 -- 食物加入剂 IV （化学物）。 GUNA s.r.l., MILANO (ALR)</t>
  </si>
  <si>
    <t>过敏方.29 -- 花粉和/或尘土。 GUNA s.r.l., MILANO (ALR)</t>
  </si>
  <si>
    <t>过敏方.30 -- GUNA s.r.l., MILANO (ALR)</t>
  </si>
  <si>
    <t>过敏方.31 -- 头发。 GUNA s.r.l., MILANO (ALR)</t>
  </si>
  <si>
    <t>过敏方.32 -- 羽毛。 GUNA s.r.l., MILANO (ALR)</t>
  </si>
  <si>
    <t>过敏方 N.33 --用于缓解过敏症状。</t>
  </si>
  <si>
    <t>过敏方.34 -- 烟雾。 GUNA s.r.l., MILANO (ALR)</t>
  </si>
  <si>
    <t>过敏方.35 -- 咖啡，茶。 GUNA s.r.l., MILANO (ALR)</t>
  </si>
  <si>
    <t>ALLERGY PLEX N.36 -- Unstabilize I 水晶(cristal)和/或本草疗法。 GUNA s.r.l., MILANO (ALR)</t>
  </si>
  <si>
    <t>过敏方.37 -- Unstabilize II orticary. GUNA s.r.l., MILANO (ALR)</t>
  </si>
  <si>
    <t>过敏方.38 -- Unstabilize III 昆虫。 GUNA s.r.l., MILANO (ALR) * ]</t>
  </si>
  <si>
    <t>过敏方.39 -- Unstabilize IV 内分泌。 GUNA s.r.l., MILANO (ALR)</t>
  </si>
  <si>
    <t>过敏方.40 -- Unstabilize V. GUNA s.r.l., MILANO (ALR)</t>
  </si>
  <si>
    <t>ANTI 1 -- 在身体出现炎症时刺激系统。 GUNA s.r.l., MILANO</t>
  </si>
  <si>
    <t>ANTI 2 -- 肝和胰腺的酶机能减退。 GUNA s.r.l., MILANO</t>
  </si>
  <si>
    <t>APISPLEX -- 用于眼睛障碍（结膜炎）和过敏性鼻结膜炎（鼻眼）。 GUNA s.r.l., MILANO ] ]</t>
  </si>
  <si>
    <t>BELLAPLEX -- 用于细菌性眼睛障碍（结膜炎）。 GUNA s.r.l., MILANO @ ]</t>
  </si>
  <si>
    <t>CITOMIX -- 用于刺激特异性免疫系统。 GUNA s.r.l., MILANO ]</t>
  </si>
  <si>
    <t>EUFLOR 1 -- 用于各种原因引起的肠（肠道，结肠，肠）菌丛失调。 GUNA s.r.l., MILANO ]</t>
  </si>
  <si>
    <t>EUFLOR 2 -- 用于维持对肠内（肠道，结肠，肠）菌丛失调的治疗。 GUNA s.r.l., MILANO ]</t>
  </si>
  <si>
    <t>EXTRABIOS 1 -- 用于帕金森症。 GUNA s.r.l., MILANO</t>
  </si>
  <si>
    <t>EXTRABIOS 2 -- 用于帕金森症。 GUNA s.r.l., MILANO</t>
  </si>
  <si>
    <t>G3 -- 女性激素调节。 GUNA s.r.l., MILANO</t>
  </si>
  <si>
    <t>IPER-G -- 碳氟(carbon-fluore)顺势疗法构成(homeopathic constitution )中的高血压。 GUNA s.r.l., MILANO ]</t>
  </si>
  <si>
    <t>K2 F -- 用于重新平衡女性神经内分泌功能。 GUNA s.r.l., MILANO</t>
  </si>
  <si>
    <t>K2 M -- 用于重新平衡男性神经内分泌功能。 GUNA s.r.l., MILANO</t>
  </si>
  <si>
    <t>K2 F DIA -- 有助于女性的糖尿病（胰腺）。 GUNA s.r.l., MILANO ]</t>
  </si>
  <si>
    <t>K2 M DIA -- 有助于男性的糖尿病（胰腺）。 GUNA s.r.l., MILANO ]</t>
  </si>
  <si>
    <t>M 47 -- 止痛，抗风湿，骨骼和关节。 GUNA s.r.l., MILANO ]</t>
  </si>
  <si>
    <t>MENYANTHES -- 血管充血或焦虑导致的头痛。 GUNA s.r.l., MILANO</t>
  </si>
  <si>
    <t>MICOX -- 用于真菌引起的粘液性皮肤。 GUNA s.r.l., MILANO ^ ]</t>
  </si>
  <si>
    <t>OSTEOBIOS -- 用于骨质疏松症（骨骼）。 GUNA s.r.l., MILANO ]</t>
  </si>
  <si>
    <t>PILOSELLA CMP -- 利尿（肾，膀胱，尿道）。 GUNA s.r.l., MILANO</t>
  </si>
  <si>
    <t>PROBIOS -- 用于前列腺腺瘤。 GUNA s.r.l., MILANO ]</t>
  </si>
  <si>
    <t>S 44 -- 用于因病毒/细菌所致的黏液、浆液炎症程序。 GUNA s.r.l., MILANO @#]</t>
  </si>
  <si>
    <t>SENECTUS F -- 用于女性的衰老（大脑）。 GUNA s.r.l., MILANO ]</t>
  </si>
  <si>
    <t>SENECTUS M -- 用于男性的衰老（大脑）。 GUNA s.r.l., MILANO ]</t>
  </si>
  <si>
    <t>SEPIA CMP -- 焦虑性抑郁症。 GUNA s.r.l., MILANO</t>
  </si>
  <si>
    <t>START -- Hyper adrenal couxin, 肾上腺引起的高血压。 GUNA s.r.l., MILANO</t>
  </si>
  <si>
    <t>UNCASTIM -- 免疫缺陷。 GUNA s.r.l., MILANO</t>
  </si>
  <si>
    <t>ANGINACID -- Belladonna-comp, 抗炎症滴剂。.</t>
  </si>
  <si>
    <t>AURINaurin     蔷薇色酸;玫红酸
- Aurum mur-comp., gold drops, 用于心脏神经症。 ]</t>
  </si>
  <si>
    <t>CORVOSAN -- Crataegus-comp., 心脏的滴剂。 ]</t>
  </si>
  <si>
    <t>ENTEROLINER -- Chinin. ars.-comp., 抗腹舄（肠道，结肠，肠）滴剂。 ]</t>
  </si>
  <si>
    <t>GASTRIC -- Scrophularia-comp., 用于胃的抗溃疡滴剂。</t>
  </si>
  <si>
    <t>GRIPFEKTAN -- Eucalyptus-comp., 抗流行性感冒的滴剂。 # ]</t>
  </si>
  <si>
    <t>HEPAGALEN -- Nux vomica-comp., 用于肝病和胆囊疾病的滴剂。</t>
  </si>
  <si>
    <t>TUSSIN -- Bryonia-comp., 止咳滴剂（肺）。 ]</t>
  </si>
  <si>
    <t>KLIMAKTERAN -- Sanguinaria-comp., 更年期使用的滴剂。</t>
  </si>
  <si>
    <t>LUMBAGIN -- Dulcamara-comp., 抗风湿的滴剂。.</t>
  </si>
  <si>
    <t>MULTOJODIN -- Conium-comp., 抗硬化症的滴剂。</t>
  </si>
  <si>
    <t>PROHAMORRHIN -- Hamamelis-comp., 抗支援（肠道，结肠，肠）的滴剂。 ]</t>
  </si>
  <si>
    <t>QUIETA -- Valeriana-comp., 抗神经官能症和抗失眠的滴剂。 ]</t>
  </si>
  <si>
    <t>VITAMIN C -- Citrus-comp., 神经补品。 ]</t>
  </si>
  <si>
    <t>CIMISAN -- Cimicifuga-comp., 抗偏头痛和抗神经痛的滴剂。</t>
  </si>
  <si>
    <t>COBRA-COMPOSITUM -- 使罹病组织再生。</t>
  </si>
  <si>
    <t>CYSTOPHYLIN -- Berberis-comp., 肾病和膀胱疾病的滴剂。</t>
  </si>
  <si>
    <t>EUGLANDIN M -- Orchitine-comp., 男性，刺激并调节腺体分泌。</t>
  </si>
  <si>
    <t>EUGLANDIN F -- Ovarin-comp., 女性，刺激并调节腺体分泌。</t>
  </si>
  <si>
    <t>NAJASTHEN -- Naja trip.-comp., 用于神经紊乱和心绞痛。</t>
  </si>
  <si>
    <t>NOSODERM -- Sulfur-comp., 抗湿疹滴剂。</t>
  </si>
  <si>
    <t>PLEURASIN -- Ranunculus-comp., 肋间神经痛，肺。 ]</t>
  </si>
  <si>
    <t>PROSTATAN -- Chimaphila-comp., 治疗前列腺炎（前列腺）的辅药。 ]</t>
  </si>
  <si>
    <t>REMISIN -- Ferr. iod.-comp., 排泄药物。</t>
  </si>
  <si>
    <t>RENOCALCIN -- Calcul. ren.-comp., 肾结石。</t>
  </si>
  <si>
    <t>SECALEN -- Secale-comp., 月经问题。</t>
  </si>
  <si>
    <t>THERIDON -- Theridion-comp., 晕厥的趋向。</t>
  </si>
  <si>
    <t>ATOMARE-BECKERON -- Arnica-comp., 多种功效的药膏。</t>
  </si>
  <si>
    <t>CONTRAEMIN -- China-comp., 刺激食欲和生血作用。</t>
  </si>
  <si>
    <t>ANTIHYDROSIN -- Veratrum alb.-comp., 各种起因导致的多汗。</t>
  </si>
  <si>
    <t>BUFORAN -- Bufo rana-comp., 癫痫症的体质治疗。</t>
  </si>
  <si>
    <t>CALCOSSIN -- Calc. carb.-comp., 骨病的体质治疗。</t>
  </si>
  <si>
    <t>CHADONTIN -- Staphisagria-comp., 用于牙痛。</t>
  </si>
  <si>
    <t>CHORESAN -- Agaricus-comp., 神经疾病。</t>
  </si>
  <si>
    <t>COLINTESTON -- Alumina-comp., 用于肝脏和肠（肠道，结肠）的滴剂。 ]</t>
  </si>
  <si>
    <t>DEXTRONEX -- Apium virus-comp., 用于腹部疾病（右边）的生物制剂疗法。</t>
  </si>
  <si>
    <t>SINISTRONEX -- Palladium-comp., 用于腹部疾病（左边）的生物制剂疗法。</t>
  </si>
  <si>
    <t>DIAGLUKON -- Acid. phosph.-comp., 治疗前列腺炎（前列腺）的辅药。 ]</t>
  </si>
  <si>
    <t>FORTIVIRONE -- Damiana-comp., 用于性虚弱。</t>
  </si>
  <si>
    <t>HAEMOVENIN -- Aesculus hipp.-comp., 静脉停滞，血管曲张，血管炎症。</t>
  </si>
  <si>
    <t>HERBAMINE -- Yerba Santa-comp., 支气管哮喘（肺）的体质治疗。 ]</t>
  </si>
  <si>
    <t>HYPOTONOL -- Oleander-comp., 血压过低。</t>
  </si>
  <si>
    <t>LARYNGIN -- Argent. nitr.-comp., 喉和上呼吸道的疾病。</t>
  </si>
  <si>
    <t>MANURHEUMIN -- Rhododendron-comp., 用于前臂和手的风湿病。</t>
  </si>
  <si>
    <t>NEUROGLOBIN -- Moschus-comp., 癔病症状的所有形式。</t>
  </si>
  <si>
    <t>PULMOSOL -- Acid. picrin.-comp., 肺病。</t>
  </si>
  <si>
    <t>RHINOPULSAN -- Cinnabaris-comp., 急性和慢性鼻黏膜炎（鼻子）的治疗。 ]</t>
  </si>
  <si>
    <t>SACROGYNOL -- Phytolacca-comp., 用于女性的荐骨疼痛。 $ ]</t>
  </si>
  <si>
    <t>THYREOSAN -- lodum-comp., 用于甲状腺中毒的病例。]</t>
  </si>
  <si>
    <t>VOMISAN -- Apomorphin-comp., 呕吐反胃。</t>
  </si>
  <si>
    <t>COMEDONIN -- Bromum-comp., 寻常的痤疮和粉刺。 @ ]</t>
  </si>
  <si>
    <t>IMBELION -- Kalium phosph.-comp., 大脑功能障碍。 ]</t>
  </si>
  <si>
    <t>RUTAVINE -- Calendula-comp., 促进伤口康复。</t>
  </si>
  <si>
    <t>OXYSAN -- Tanacetum vulgare-comp., 驱肠虫剂。 * ]</t>
  </si>
  <si>
    <t>SCOROSAN -- Teucrium scorodonia-comp., 肺补药，患肺病时能够增强身体防御。 ]</t>
  </si>
  <si>
    <t>VERNADON -- Scilla maritima-comp., 肾功能（肾，膀胱，尿道）的刺激物，浮肿（水肿）药物。 ]</t>
  </si>
  <si>
    <t>VESICULINE -- Fucus vesiculosus-comp., 用于肥胖。墨角vesiculosus - comp。为肥胖。〜bladderwrack，海带，碘，甲状腺，辐射，seawrack，海带，海藻胶，重量。</t>
  </si>
  <si>
    <t>PURHAEMINE -- Hepar sulfur-comp., 血液纯化剂。</t>
  </si>
  <si>
    <t>TUSSINOL -- Spongia-comp., 咳嗽糖浆（肺）。 ]</t>
  </si>
  <si>
    <t>ADRENALINE-COMPOSITUM -- 用于循环障碍。</t>
  </si>
  <si>
    <t>HELONIAS-COMPOSITUM -- 用于蛋白尿。</t>
  </si>
  <si>
    <t>ARSEN. ALBUM-COMPOSITUM -- 治疗牛皮癣（皮肤）。 ]</t>
  </si>
  <si>
    <t>IBERIS AMARA-COMPOSITUM -- 用于心脏异常。 ]</t>
  </si>
  <si>
    <t>AMMONIUM CARBON ICU M-COMPOSITUM -- 用于循环虚弱。</t>
  </si>
  <si>
    <t>CROTON TIGLIUM-COMPOSITUM -- 用于疱疹。 # ]</t>
  </si>
  <si>
    <t>ACONITUM-COMPOSITUM -- 用于神经痛。</t>
  </si>
  <si>
    <t>MAGNESIUM PHOSPHORICUM-COMPOSITUM -- 用于坐骨神经痛。 $ ]</t>
  </si>
  <si>
    <t>APIS-COMPOSITUM -- 用于胰腺。</t>
  </si>
  <si>
    <t>ACIDUM SULFURICUM-COMPOSITUM -- 用于关节。</t>
  </si>
  <si>
    <t>CAUSTICUM-COMPOSITUM -- 用于遗尿。 ]</t>
  </si>
  <si>
    <t>CUPRUM ACETICUM-COMPOSITUM -- 用于痛经（月经来潮）。 ]</t>
  </si>
  <si>
    <t>MEDORRHINUM-COMPOSITUM -- 皮肤疾病（恢复药）。</t>
  </si>
  <si>
    <t>RHUS TOX.-COMPOSITUM -- 治疗风湿病的药膏。</t>
  </si>
  <si>
    <t>TOBACUM-COMPOSITUM -- 抗烟草滴剂。 ]</t>
  </si>
  <si>
    <t>EPHEDRINUM-COMPOSITUM -- 各种起因引起的哮喘（肺）。 ]</t>
  </si>
  <si>
    <t>COCCULUS-COMPOSITUM -- 神经痛和肌痛。</t>
  </si>
  <si>
    <t>EUPHRASIA-COMPOSITUM -- 眼睛问题。</t>
  </si>
  <si>
    <t>ASPERGILLUS-COMPOSITUM -- 抗霉菌滴剂，内在和外在的真菌感染。 ^ ]</t>
  </si>
  <si>
    <t>HISTAMINUM-COMPOSITUM -- 食物过敏。</t>
  </si>
  <si>
    <t>POLLEN-COMPOSITUM -- 呼吸(肺部)过敏。 ]</t>
  </si>
  <si>
    <t>ALLIUM SATIVUM-COMPOSITUM -- 高血压（压力）。]</t>
  </si>
  <si>
    <t>OENOTHERA BIENNIS-COMPOSITUM -- 对低血糖病例的辅助治疗。 ]</t>
  </si>
  <si>
    <t>HYDRASTIS-COMPOSITUM -- 在细菌感染中刺激免疫系统。 @ ]</t>
  </si>
  <si>
    <t>CARYOPHYLLUS-COMPOSITUM -- 用于清除寄生虫的泻药，在病毒感染中刺激免疫系统。#* ]</t>
  </si>
  <si>
    <t>POLYSORBATUM-COMPOSITUM -- 脱发。</t>
  </si>
  <si>
    <t>ZINCUM-COMPOSITUM -- 增加血液中的含氧量。</t>
  </si>
  <si>
    <t>PANCREAS-COMPOSITUM -- 消化酶的刺激物。</t>
  </si>
  <si>
    <t>LYMPHOCYTES-COMPOSITUM -- 免疫系统的一般刺激物。</t>
  </si>
  <si>
    <t>ALFALFA-COMPOSITUM -- 康复期使用的紫花苜蓿补品。</t>
  </si>
  <si>
    <t>Foot and Mouth disease 2001（口蹄病） -- 侵袭人类圈养的农场动物。#</t>
  </si>
  <si>
    <t>CLOSTRIDIUM（梭菌; 梭菌属） -- 牙病中的细菌性寄生虫。D Nosode @ * ]</t>
  </si>
  <si>
    <t>MALONIC ACID （丙二酸）-- 引发癌症的化合物，并导致（肺部）呼吸ATP炼中的障碍， 避免食用包装加工食品尤其是橙汁。 ]</t>
  </si>
  <si>
    <t>AFLATOXIN（黄曲霉毒素） -- 在一些食品加入剂里发现的毒物和一般过敏原。 ]</t>
  </si>
  <si>
    <t>HYDROCHLORIC ACID IRREGULARITY（胃酸失调） -- 不足或过量。肠道，结肠，肠。 ]</t>
  </si>
  <si>
    <t>ORTHO-PHOSPHO-TYROSINE（正-磷酸-酪氨酸） -- 与癌症相关的制剂。</t>
  </si>
  <si>
    <t>ISOPROPYL ALCOHOL （异丙醇）-- 溶剂</t>
  </si>
  <si>
    <t>PANCREATIC FLUKE PARASITE * （胰内吸虫）</t>
  </si>
  <si>
    <t>TOULENE -- 溶剂</t>
  </si>
  <si>
    <t>XYLENE（二甲苯） -- 溶剂</t>
  </si>
  <si>
    <t>HEXANE（己烷） -- 溶剂</t>
  </si>
  <si>
    <t>METHYL ETHYL KETONE甲(基)乙(基)甲酮,丁酮 -- 溶剂</t>
  </si>
  <si>
    <t>METHYLENE CHLORIDE（二氯甲烷） -- 溶剂</t>
  </si>
  <si>
    <t>FASCIOLOPSIS CERCARIA （姜片虫属尾蚴）-- 寄生虫，大多数存在于肾、膀胱和胰腺。*</t>
  </si>
  <si>
    <t>FASCIOLOPSIS （姜片虫属）-- 肠或肝脏中的寄生虫。*</t>
  </si>
  <si>
    <t>SHEEP LIVER FLUKE（绵羊肝吸虫） -- 在肾或胰腺或膀胱中 。*</t>
  </si>
  <si>
    <t>SHEEP LIVER FLUKE（绵羊肝吸虫） -- 在肝脏或肠内。*</t>
  </si>
  <si>
    <t>WOOD ALCOHOL（甲醇,木醇,木精） -- 溶剂</t>
  </si>
  <si>
    <t>PCB -- 有毒元素。</t>
  </si>
  <si>
    <t>IRIDIUM （铱）-- 有毒元素。</t>
  </si>
  <si>
    <t>ASBESTOS（石棉） -- 有毒的。</t>
  </si>
  <si>
    <t>RADON（氡） -- 在地下室发现的有放射性的有毒元素。</t>
  </si>
  <si>
    <t>SARCOCYSTIS（肉孢子虫属） -- 寄生虫。 *</t>
  </si>
  <si>
    <t>NEODYMIUM （钕）-- 有毒元素。</t>
  </si>
  <si>
    <t>MOTH BALL （蛾,蛀虫团）-- Napa.</t>
  </si>
  <si>
    <t>PATULIN （棒曲酶素）-- 苹果霉菌。^</t>
  </si>
  <si>
    <t>STYRENE（苯乙烯） -- 泡沫聚苯乙烯。]</t>
  </si>
  <si>
    <t>ZEARALENONE （玉米赤霉烯酮）-- 玉米霉菌。 ^</t>
  </si>
  <si>
    <t>FREON（氟利昂） -- 氟氯化碳（CFCs）, 有毒元素。</t>
  </si>
  <si>
    <t>ERGOT（麦角,禽距） -- 加剧肾上腺作用中的化学毒素，有毒，富含于黑面包中。]</t>
  </si>
  <si>
    <t>TARTRAZINE （柠檬黄）-- 有毒的黄色食用色素。</t>
  </si>
  <si>
    <t>IMMUNE TRANSFER FACTOR 8 -- 孤独症面板(Autism panel)， 腮腺炎，麻疹，风疹(MMR), 疫苗和病毒, EB病毒 (EBV), 细胞巨化病毒 (CMV), HHV6 和莱姆氏病。 # ]</t>
  </si>
  <si>
    <t>RECARCIN -- 细菌，浆膜、黏膜的慢性发炎，腺性疾病，霍奇金病，糖尿病，葛雷芙氏症。Sanum @ ]</t>
  </si>
  <si>
    <t>RELIVORA KOMPLEX -- 草药，抵抗抗生素，复发性感染，子宫颈，鼻子，耳朵。Sanum</t>
  </si>
  <si>
    <t>SANKOMBI -- 由真菌引起的，增殖腺炎，肿大淋巴结，用于小儿科。 Sanum ^ ]</t>
  </si>
  <si>
    <t>SANORYZAE -- 由真菌引起的，冠心病，心绞痛，偏头痛 。 Sanum ^ ]</t>
  </si>
  <si>
    <t>SANUKEHL ACNE -- 由细菌引起的, 痤疮conglobala, 风湿性关节炎。 Sanum @ ]</t>
  </si>
  <si>
    <t>SANUKEHL BRUCEL -- 由细菌引起的，痛经，间歇性发烧。 Sanum @ ]</t>
  </si>
  <si>
    <t>SANUKEHL CAND -- 由细菌引起的，口腔疾病，大肠炎，湿疹。Sanum @ ]</t>
  </si>
  <si>
    <t>SANUKEHL COLI -- 由细菌引起的，胆管炎，膀胱炎，胆囊炎，肠胃炎。Sanum @ ]</t>
  </si>
  <si>
    <t>SANUKEHL KLEBSIELLA -- 由细菌引起的，硅肺病，胸膜炎，支气管扩张（肺）， 肺炎。Sanum @ ]</t>
  </si>
  <si>
    <t>SANUKEHL MYC --  -- 由细菌引起的，支气管哮喘，胸膜炎（肺），鼻炎（鼻），关节炎，湿疹（皮肤）。Sanum @ ]</t>
  </si>
  <si>
    <t>SANUKEHL PROT -- 由细菌引起的，肠胃炎（肠道，结肠，肠），腹膜炎，疱疹 。Sanum @ # ]</t>
  </si>
  <si>
    <t>SANUKEHL PSEU -- 由细菌引起的， 感染，过敏性皮炎（皮肤）。 Sanum @ ]</t>
  </si>
  <si>
    <t>SANUKEHL SALM -- 由细菌引起的，儿童发育受损，慢性胰腺炎。Sanum @ ]</t>
  </si>
  <si>
    <t>SANUKEHL SERRA -- 由细菌引起的，粘质沙雷氏菌的医院感染。 Sanum @ ]</t>
  </si>
  <si>
    <t>SANUKEHL STAPH -- 由细菌引起的， follioulosis, 葡萄球菌感染，脓疱病。Sanum @ ]</t>
  </si>
  <si>
    <t>SANUKEHL STREP -- 由细菌引起的，秃头症（头发），湿疹（皮肤），炼球菌感染。Sanum @ ]</t>
  </si>
  <si>
    <t>SANUKEHL TRICH -- 由真菌引起的，头发、皮肤、指甲的霉菌病，癣。Sanum ^ ]</t>
  </si>
  <si>
    <t>SANUVIS -- 乳酸，刺激氧化，细胞再生，通过消除D(-)来平衡身体pH值，乳酸。Sanum</t>
  </si>
  <si>
    <t>STOLONIKEHL -- 由真菌引起的，肋间神经痛（胸腔神经）。Sanum ^ $ ]</t>
  </si>
  <si>
    <t>THYMOKEHL -- 器官，用于腰椎范围的退化程序。Sanum $ ]</t>
  </si>
  <si>
    <t>USNEABASAN -- 草药，充血性头痛。 Sanum</t>
  </si>
  <si>
    <t>USTILAKEHL -- 由真菌引起的，子宫出血，更年期，偏头痛。Sanum ^ ]</t>
  </si>
  <si>
    <t>UTILIN - BLUE -- 由细菌引起的，在慢性和亚急性疾病中促进免疫调节。Sanum @ ]</t>
  </si>
  <si>
    <t>UTILIN 'S' - RED -- 由细菌引起的，结核和副结核疾病, 狼疮，恶性肿瘤，病毒性感染。Sanum @ # ]</t>
  </si>
  <si>
    <t>VITAMIN B-COMPLEX -- 盐酸硫胺素, 神经炎，神经痛，三叉神经痛，疱疹，颈椎病。 Sanum $ ]</t>
  </si>
  <si>
    <t>ZINKOKEHL -- 葡萄糖酸锌，加强对骨骼、皮肤、糖尿病的治疗。Sanum</t>
  </si>
  <si>
    <t>MUCLKEHL ATOX -- Antichondrit serum, 支持清除使用'Mucokehl' 后的代谢和分解产物。Sanum</t>
  </si>
  <si>
    <t>NIGERSAN -- 黑曲霉（菌类），结核，副结核以及结缔组织疾病。 ^ ]</t>
  </si>
  <si>
    <t>NIGERSAN ATOX (EXCRETION) -- 黑曲霉（菌类） antichondrit serum, 用于'Nigersan' 后 (见 6871条), 有助于清除代谢和分解产物。^ ]</t>
  </si>
  <si>
    <t>NOTAKEHL -- 产黄青酶(菌类), 代替抗生素, 感染, by葡萄状球菌, 炼球菌, 像一种益生菌,耳朵.^ @ ]</t>
  </si>
  <si>
    <t>OKOUBASAN - OKOUBAKA AUBREVILLE (HERBAL) -- 食物中毒, 急性腹舄(肠道, 结肠, 肠), 食物不耐受性。 ]</t>
  </si>
  <si>
    <t>PEFRAKEHL -- 平滑假丝酵母(菌类), 生殖霉菌病, 嘴巴和身体开口部位的细菌性和病毒性疾病.^ @ #]</t>
  </si>
  <si>
    <t>PINIKEHL -- 松生拟层孔菌和毁丝霉菌(mycelio fungus), 肝脾疾病, 间歇性发烧. ^ ]</t>
  </si>
  <si>
    <t>PLEO-CHELATE -- 依地酸钠,过氧化氢, 硫酸镁, 氯化钾, 氯化钠/螯合+分泌重金属.</t>
  </si>
  <si>
    <t>QUENTAKEHL - PENICILLIUM GLABRUM (FUNGALl) -- 病毒性 / 混合性感染, 多发性硬化(MS), 梅尼埃病, 尿路感染(UTI)。 ^ # ]</t>
  </si>
  <si>
    <t>REBAS -- 派伊尔氏集合淋巴结提取物（小牛）, 器官标本, 刺激T淋巴细胞，慢性和复发性腺管炎症.</t>
  </si>
  <si>
    <t>FORMASAN -- 蚁酸, 肌肉和关节的风湿病, 湿疹(皮肤), 支气管哮喘(肺)。 ]</t>
  </si>
  <si>
    <t>FORTAKEHL - PENICILLIUM ROQUEFORTII (FUNGAL) -- 修复腺共生, 肝胆和胰腺障碍, 抗生素之后。 ^ ]</t>
  </si>
  <si>
    <t>GINKGOBAKEHL - GINKGO BILOBA (HERBALl) -- 减轻老化疾病。</t>
  </si>
  <si>
    <t>GRIFOKEHL - GRIFOLA FRONDOS (FUNGALl) -- 糖尿病, 张力亢进, 肥胖, 免疫刺激物。^ ]</t>
  </si>
  <si>
    <t>GRIFOSAN - GRIFOLA FRONDOSE MURIBUS THALLI (FUNGAL) -- 免疫刺激物, 带状疱疹, 单纯疱疹. ^ # ]</t>
  </si>
  <si>
    <t>LARIFIKEHL - LARICIFOMES OFFICINALLIS E MYCELLO (FUNGAL) -- 多处关节炎, 发烧, 肺部疾病, 消化器官发炎. ^ ]</t>
  </si>
  <si>
    <t>LATENSIS - BACILLUS CERIUS (BACTERIALl) -- 由tuberculoultravirus引起的疾病, 内分泌腺, 阿狄森氏病. @* ]</t>
  </si>
  <si>
    <t>LEPTOSNERMUSAN - LEPTOSPERMUN SCOPARIUM (HERBAL) -- 三叉神经, 神经痛, 眼睛障碍(虹膜炎, 结膜炎). ]</t>
  </si>
  <si>
    <t>LEPTUSIN - PROPIONI BACTERIUM AVIDUM (BACTERIAL) -- 骨髓中红细胞的生成, 贫血症, 循环障碍. @ ]</t>
  </si>
  <si>
    <t>MAPURIT - DL TOCOPHERYL ACETATE, MAGNESIUM OXIDE (VITAMIN AND MINERAL) -- 增强生命力，促进维生素E的吸收, 神经肌肉的, 抽筋, 心绞痛.</t>
  </si>
  <si>
    <t>MUCELOKEHL - MUCOR MUCEDO (FUNGAL) -- 精神(脑部)、情绪、神经疾病,边缘系统机能障碍，恐惧，甲状腺。^ ]</t>
  </si>
  <si>
    <t>MUCELOKEHL - MUCOR RACEMOUS (FUNGAL) -- 充血，乳汁，酸中毒, 血肿，血小板凝聚。^ ]</t>
  </si>
  <si>
    <t>ACTIVATOR -- 活跃目标系统/器官，增强生物功能配方的作用。</t>
  </si>
  <si>
    <t>BUILDER -- 开始/加强目标系统/器官的建造，促进重建的进行。</t>
  </si>
  <si>
    <t>BACTREX -- 对抗感染，增强生物功能配方的作用。@ ]</t>
  </si>
  <si>
    <t>FUNGDX -- 细胞清洁剂，使用生物功能配方清除真菌/病毒。^ #]</t>
  </si>
  <si>
    <t>STABILIZER -- 使新的健康细胞正常化，通过加强生物功能配方的作用再仿造(repattern)细胞。</t>
  </si>
  <si>
    <t>RESTORE -- 促使细胞组织的修复，促进康复和生物功能配方.</t>
  </si>
  <si>
    <t>B BRAIN -- 补充14种大脑所需的基本营养素，以提高集中力、记忆力和警惕性。</t>
  </si>
  <si>
    <t>C COLON -- 对结肠、大肠、肠有温和的轻舄作用，也起强健和治疗作用。]</t>
  </si>
  <si>
    <t>D DIGEST -- 提供各种酶，强化消化系统。</t>
  </si>
  <si>
    <t>S DIGEST -- 比D温和（见第7013条），只含有植物酶用于平缓、重建消化系统。</t>
  </si>
  <si>
    <t>F+ FEMALE PLUS -- 中西结合，调节激素平衡以及月经规律。</t>
  </si>
  <si>
    <t>FPMS -- 女性健康，缓解经前症状，减少出血。</t>
  </si>
  <si>
    <t>GA ADRENAL -- 通过肾上腺支持平衡人体化学，使pH正常。</t>
  </si>
  <si>
    <t>GB PITUITARY -- 松果体，修正细胞层面上的新陈代谢，有助调节食欲。</t>
  </si>
  <si>
    <t>GF THYROID -- 修正细胞层面上的新陈代谢。</t>
  </si>
  <si>
    <t>GT THYMUS --  加强身体的防护系统。</t>
  </si>
  <si>
    <t>H HEART -- 使心脏功能复原和正常化。</t>
  </si>
  <si>
    <t>HCV CARDIOVASCULAR -- 强壮血管，清除动脉斑块。</t>
  </si>
  <si>
    <t>HN HEART NERVE -- 修复全身神经系统以及心脏神经束支。 N sarcode $ ]</t>
  </si>
  <si>
    <t>I EYES -- 维护大脑视觉中心，补充营养，明目。</t>
  </si>
  <si>
    <t>K KIDNEYS -- 极大的肾脏支援，健肾。</t>
  </si>
  <si>
    <t>KS KIDNEY -- 消除身体过多水分且电解质不会流失，比K温和（见第7025条）。</t>
  </si>
  <si>
    <t>L LIVER -- 混合中西方营养，对肝和胆囊的全面滋养。</t>
  </si>
  <si>
    <t>LS LIVER S -- 有效的肝兴奋剂，螯合去除血液和肝组织的毒素。</t>
  </si>
  <si>
    <t>LX LIVER X -- 解毒，清除受压肝脏的外来副作用。</t>
  </si>
  <si>
    <t>M+ MALE -- 内分泌支持，支持男性腺体和内分泌系统。</t>
  </si>
  <si>
    <t>MPC PROSTATA CORRECTOR -- 用于抗击假丝酵母，肥大，提供前列腺支持。^ ]</t>
  </si>
  <si>
    <t>MPR PROSTATA OVATUM -- 滋养、软化且润滑前列腺，为卵巢提供营养，和F+ 或 M+一起使用(见 N. 7015 &amp; 7030)。 ]</t>
  </si>
  <si>
    <t>N3 RELAXA -- 温和的疼痛舒缓剂，有助睡眠，和GA一起使用，治疗慢性酸毒症 (见 N. 7017)。 ]</t>
  </si>
  <si>
    <t>Nc CALM -- 有助于治疗过度兴奋，含有营养性钙、有机碘和有神经镇定作用的草本，可镇定神经。</t>
  </si>
  <si>
    <t>P PANCREAS -- 修复胰腺，有助控制血糖过低。</t>
  </si>
  <si>
    <t>PS PANCREAS S -- 调节血糖，平衡胰腺。</t>
  </si>
  <si>
    <t>R LUNG -- 减少黏液积聚，有助恢复呼吸节律。</t>
  </si>
  <si>
    <t>S SPLEENS -- 西方营养学中唯一的脾脏支持配方，可产生持续效果。</t>
  </si>
  <si>
    <t>ABC PROBIOTIC COMPLEX -- 用嗜酸乳杆菌(L. Acidophilus)、双岐乳杆菌(B. Bifidum)和保加利亚乳杆菌(L. Bulgaricus)共同平衡有益菌群。</t>
  </si>
  <si>
    <t>ACP VITAMIN ACP -- 增加胶原质，增强组织完整性，加强防护系统。</t>
  </si>
  <si>
    <t>ACX VITAMIN DTX -- 全能型排毒剂，有助于中和清洁反应。</t>
  </si>
  <si>
    <t>AZV MULTI VITAMIN HERBAL CHELATION FORMULA -- 分开的胶囊，用于水溶性和油溶性的来源。</t>
  </si>
  <si>
    <t>BFO EFAs BORAGE / FLAX / FISH OIL -- 基本脂肪酸的有机来源。</t>
  </si>
  <si>
    <t>BSV VITAMIN B COMPLEX HIGH POTENCY -- 不含酵母，用辅助性草药来均衡。</t>
  </si>
  <si>
    <t>CAL CALCIUM PLUS -- 钙的十种来源，含有镁、维生素C, D, E 以及卵磷脂，用于简单的同化作用(easy assimilation)。</t>
  </si>
  <si>
    <t>CLR CHLOROPHYLLIUM BACTERIOSAT -- 用于治疗黏膜发炎。</t>
  </si>
  <si>
    <t>CTV VITAMIN C -- 维生素C的五种来源，含有维生素A、钙、钾和碘化麝香草酚。</t>
  </si>
  <si>
    <t>EZV VITAMIN E 200 I.U. -- 100% 纯天然, 可咀嚼。</t>
  </si>
  <si>
    <t>FLX FLAX OIL -- 减轻关节炎疼痛，降低胆固醇 。</t>
  </si>
  <si>
    <t>LEV LECITHIN -- 含有肌糖和胆碱50-50。</t>
  </si>
  <si>
    <t>MIN MULTI MINERAL PLUS -- 草药螯合配方，含有微量矿物质的海水基本成分，结合44种矿物。</t>
  </si>
  <si>
    <t>PRO NUTRO PROTEIN -- 增加蛋白质同化作用和能量。</t>
  </si>
  <si>
    <t>PTM POTASSIUM STABILIZER -- 使钾、镁和钠规格化。</t>
  </si>
  <si>
    <t>VAX VITAMIN ANTI OXIDANT -- 保护DNA和细胞的天然来源，改善防护系统。</t>
  </si>
  <si>
    <t>ZNC ZINC NATURAL LIQUID SOURCE -- 生殖发育，激素生成。</t>
  </si>
  <si>
    <t>AO ALOE VERA -- 用于消化和治疗的有效来源。</t>
  </si>
  <si>
    <t>EE ESSENE OIL -- 有助于chiro调整，减轻疼痛，远离眼睛和黏膜。$</t>
  </si>
  <si>
    <t>EV ELIXER VITA -- 抵抗细菌感染，增强能量，减轻过敏和感冒 。@ ]</t>
  </si>
  <si>
    <t>IA IMPERIAL ATACKER -- 修复防护系统。</t>
  </si>
  <si>
    <t>RV RENOVATOR -- 缓和并收敛皮肤。</t>
  </si>
  <si>
    <t>TR TAI RA CHI -- 有效的抗菌因子，来自于极性正确的(polarity corrected) Brazilian Pau d'Arco。</t>
  </si>
  <si>
    <t>WO CHINA HEALING WONDER OIL -- 抗感染，治疗外伤，远离眼睛和黏膜。</t>
  </si>
  <si>
    <t>XL CLEANSER -- 局部使用，只用于痤疮、皮疹、皮肤出疹，有助于清除持续感染。 @ ]</t>
  </si>
  <si>
    <t>T3 BACTREX -- 酊剂，抗感染，用于身体系统的迅速接合(engagement)，增强生物功能配方的作用。</t>
  </si>
  <si>
    <t>T4 FUNG DX -- 酊剂，促进消除真菌性或病毒性疾病，增强生物功能配方的作用。^ # ]</t>
  </si>
  <si>
    <t>TGOLD IMMUNE PLUS -- 酊剂，以美国印第安药物为基础，金印草，含有 leptotoenia。</t>
  </si>
  <si>
    <t>TVIVI VIROX -- 酊剂，抵抗病毒或葡萄球菌感染，含有leptotoenia 和Pau d'Arco。@ # ]</t>
  </si>
  <si>
    <t>X3 BACTREX -- 浓缩的草药提取物，用于需抗感染疗程的极端病例。 @ ]</t>
  </si>
  <si>
    <t>X4 FUNG DX -- 浓缩的草药提取物，用于治疗极端的真菌性或病毒性疾病。^ # ]</t>
  </si>
  <si>
    <t>XGOLD IMMUNE PLUS -- 浓缩的草药提取物，金印草里的成分，含有leptotoenia。</t>
  </si>
  <si>
    <t>XVIVI VIROX -- 草药成分的浓缩提取物形式，用于抗击病毒和葡萄球菌感染。 @ # ]</t>
  </si>
  <si>
    <t>COLD ZINC STOP -- 预防或减轻感冒症状、喉咙痛，阻止更深层感染。</t>
  </si>
  <si>
    <t>CTRC EYE DROPS -- 用于眼睛疼痛，减轻隐形眼镜佩戴者的眼睛刺激，顺势疗法的白内障因素 。</t>
  </si>
  <si>
    <t>APHA PH CONTROL -- 说明酸碱平衡正常化。</t>
  </si>
  <si>
    <t>ARTA JOINT EZ -- 减轻关节炎导致的疼痛、僵硬、和外伤。 @ ]</t>
  </si>
  <si>
    <t>ATAK IMMUNE REJUVENATOR -- 消除由ATAK 或 IA 释放的intranoidal感染，支持防护系统 。</t>
  </si>
  <si>
    <t>BLDB TONIC BLOOD BUILDER -- 清洁剂和调理剂，补充营养物、草本植物和有机铁。</t>
  </si>
  <si>
    <t>CLNZ CHELATIR -- 螯化重金属元素时进行净化解毒。</t>
  </si>
  <si>
    <t>DIJS ACIDEZE -- 控制酸消化不良、肠胃气胀，营养物，用于激发并再锻炼(retrain)消化程序。</t>
  </si>
  <si>
    <t>DSIR INTERGEN -- 说明复原上皮细胞，为胃、十二指肠、甲状腺三联体(thyroid triad)的营养物。</t>
  </si>
  <si>
    <t>GOLD IMMUNE PLUS -- 草本抗生素。</t>
  </si>
  <si>
    <t>KDIR FLUIDREN -- 温和的肾利尿剂和刺激物，说明溶解肾结石（膀胱，尿道，输尿管）。 ]</t>
  </si>
  <si>
    <t>KYRO MUSCLE / LIGAMENTS -- 强壮韧带、肌肉和组织，减轻疼痛，说明保持chiro调整。</t>
  </si>
  <si>
    <t>OXAA ORGANIZER -- 细胞深层组织的清洁剂（肝，骨，乳房）。</t>
  </si>
  <si>
    <t>OXCC CLEANSER CELL OXI CELL CREAM -- 促使深层细胞的清洁和排毒。</t>
  </si>
  <si>
    <t>OXOX ACTIVATOR CELL -- 对深层组织感染的清洁。</t>
  </si>
  <si>
    <t>SENG LYMPHOGIN -- 高效淋巴清洁剂，腺体收敛剂，解充血剂。</t>
  </si>
  <si>
    <t>VIVI VIROX -- 天然抗病毒，用于治疗流感和疱疹，也用于葡萄球菌感染，含有leptotoenia 和Pau d'Arco。 @ # ]</t>
  </si>
  <si>
    <t>VRM1 -- 用于清除大肠内的大型寄生虫，最少的治疗时间为60天，4周期，每周期15天。* ]</t>
  </si>
  <si>
    <t>VRM2 -- 用于小型寄生虫，在外部组织和血液中治疗，最少的治疗时间为60天，4周期，每周期15天。。* ]</t>
  </si>
  <si>
    <t>VRM3 -- 用于微型寄生虫，在肠道内治疗，配合3滴胶囊内的WO Oil使用 (见第7062条)。 * ]</t>
  </si>
  <si>
    <t>VRM4 -- 用于细胞寄生虫，以治疗肝和肾内的阿米巴变形虫，配合3滴WO Oil使用 (见第7062条)。* ]</t>
  </si>
  <si>
    <t>SUREFILL -- 牙齿材料，复合材料，dental isode</t>
  </si>
  <si>
    <t>DEFINITE -- 牙齿材料，复合材料，dental isode</t>
  </si>
  <si>
    <t>PERTAC -- 牙齿材料，复合材料，dental isode</t>
  </si>
  <si>
    <t>SOLITAIRE -- 牙齿材料，复合材料，dental isode</t>
  </si>
  <si>
    <t>DYRACT -- 牙齿材料，复合材料，dental isode</t>
  </si>
  <si>
    <t>TETRIC -- 牙齿材料，复合材料，dental isode</t>
  </si>
  <si>
    <t>HELIOMOLAR -- 牙齿材料，复合材料，dental isode</t>
  </si>
  <si>
    <t>3 M -- 牙齿材料，复合材料，dental isode</t>
  </si>
  <si>
    <t>CHEMFILL -- 牙齿材料，玻璃基牙齿填充物（玻璃离子），复合材料，dental isode</t>
  </si>
  <si>
    <t>AQUACHEM -- 牙齿材料，玻璃基牙齿填充物（玻璃离子），复合材料，dental isode</t>
  </si>
  <si>
    <t>FUJI IX -- 牙齿材料，复合材料的混合物，dental isode</t>
  </si>
  <si>
    <t>FUJI II -- 牙齿材料，复合材料的混合物，dental isode</t>
  </si>
  <si>
    <t>PROTEMP -- Dental Materials Temporary materials dental isode</t>
  </si>
  <si>
    <t>CLOTOSOL -- Dental Materials Temporary materials dental isode</t>
  </si>
  <si>
    <t>ZINC OXIDE EUGENOL -- Dental Materials Temporary materials dental isode</t>
  </si>
  <si>
    <t>OPTI BOND -- 牙齿材料，黏合，dental isode</t>
  </si>
  <si>
    <t>3 M BOND -- 牙齿材料，黏合，dental isode</t>
  </si>
  <si>
    <t>PRIME + BOND -- 牙齿材料，黏合，dental isode</t>
  </si>
  <si>
    <t>GUTA PERCHA -- 牙齿材料，混杂的，dental isode</t>
  </si>
  <si>
    <t>SEALPEX -- 牙齿材料，混杂的，dental isode</t>
  </si>
  <si>
    <t>TUBISEAL -- 牙齿材料，混杂的，dental isode</t>
  </si>
  <si>
    <t>TEMP BOND -- 牙齿材料，混杂的，dental isode</t>
  </si>
  <si>
    <t>ALVOGEL -- 牙齿材料，混杂的，dental isode</t>
  </si>
  <si>
    <t>BELL GLASS -- 牙齿材料，牙冠和牙桥，dental isode</t>
  </si>
  <si>
    <t>TARGIS - VECTRIS -- 牙齿材料，牙冠和牙桥，dental isode</t>
  </si>
  <si>
    <t>DENTATUS SCREWS -- 牙齿材料，dental isode</t>
  </si>
  <si>
    <t>STABILOCK PINS -- 牙齿材料，dental isode</t>
  </si>
  <si>
    <t>COBALT CHROME -- 牙齿材料，假牙材料，dental isode</t>
  </si>
  <si>
    <t>METHYL METHACRYLATE -- 牙齿材料，假牙材料，dental isode</t>
  </si>
  <si>
    <t>PINK ACRYLIC DENTURES -- 牙齿材料，假牙材料，dental isode</t>
  </si>
  <si>
    <t>CLEAR ACRYLICS DENTURES -- 牙齿材料，假牙材料，dental isode</t>
  </si>
  <si>
    <t>XYLOCAINE -- 牙齿材料，局部麻醉，dental isode</t>
  </si>
  <si>
    <t>CITANEST -- 牙齿材料，局部麻醉，dental isode</t>
  </si>
  <si>
    <t>IMU-PLUS -- 提高细胞内的谷胱甘肽，用于提高免疫力。</t>
  </si>
  <si>
    <t>VASCULAR ENDOTHEIAL GROWTH FACTOR -- 刺激新血管生长的基因。</t>
  </si>
  <si>
    <t>ANGER CONTROL -- 忿怒管理, 这种无法估量的顺势疗法会因过度或受抑制起反应。</t>
  </si>
  <si>
    <t>ADDICTIVE PERSONALITY -- 成瘾性格,这种无法估量的顺势疗法会因过度或受抑制起反应。</t>
  </si>
  <si>
    <t>CENTRAL INCISOR UPPER LEFT -- 牙齿 -- 左上中央门牙异常门齿左上|牙齿原生质：9，链接：左肾脏，膀胱，子宫，前列腺直肠，肛门/松果腺/左膝关节后，骶尾部联合，后脚踝〜RTC的，自我生存恐惧</t>
  </si>
  <si>
    <t>CENTRAL INCISOR LOWER LEFT -- 牙齿 -- 左下中央门牙异常牙齿原生质：24，链接：左肾脏，膀胱，子宫，前列腺直肠，肛门/肾上腺/左：后膝盖，骶尾部联合，后脚踝〜RTC的，愤怒，脾气</t>
  </si>
  <si>
    <t>CENTRAL INCISOR UPPER RIGHT -- 牙齿 -- 右上中央门牙异常门齿右上|牙齿原生质：8，链接：右边肾脏，膀胱，子宫，前列腺，直肠，肛门/松果腺右：后膝盖，骶尾部联合，后脚踝〜不敬，时钟</t>
  </si>
  <si>
    <t>CENTRAL INCISOR LOWER RIGHT -- 牙齿 -- 右下中央门牙异常牙齿原生质：25，链接：右边肾脏，膀胱，子宫，前列腺，直肠，肛门/肾上腺/右：后膝盖，骶尾部联合，后脚踝〜不敬</t>
  </si>
  <si>
    <t>Lateral Incisor upper left 牙齿 -- 左上侧门牙异常侧切牙左上|牙齿原生质：10，链接：左肾，gladder的，子宫癌，前列腺，直肠，肛门/松果腺/左：后膝盖，骶尾部联合，后脚踝〜骄傲，时钟，镇压</t>
  </si>
  <si>
    <t>LATERAL INCISOR LOWER LEFT -- 牙齿 -- 左下侧门牙异常牙齿原生质] 23链接：左侧肾脏，膀胱，子宫，前列腺，直肠，肛门/肾上腺/左：后膝盖，骶尾部联合，后脚踝〜</t>
  </si>
  <si>
    <t>LATERAL INCISOR UPPER RIGHT -- 牙齿 -- 右上侧门牙异常侧切牙右上|牙齿原生质：7，右边肾脏，膀胱，子宫，前列腺，直肠，肛门/松果腺/右：后膝盖，骶尾部联合，后脚踝〜混乱，冷漠，固执</t>
  </si>
  <si>
    <t>LATERAL INCISOR LOWER RIGHT -- 牙齿 -- 右下侧门牙异常牙齿原生质：26，链接：右边肾脏，膀胱，子宫，前列腺，直肠，肛门/肾上腺/右：后膝盖，骶尾部联合，后脚踝〜</t>
  </si>
  <si>
    <t>CANINE UPPER LEFT -- 牙齿 -- 左上犬齿异常。11，链接：左肝方，胆道的垂体中间叶/左：后膝关节，髋关节，踝关节外侧〜愤怒，遗憾，悲伤，不满</t>
  </si>
  <si>
    <t>CANINE LOWER LEFT -- 牙齿 -- 左下犬齿异常。22，链接：左肝方，胆道/卵巢，睾丸/左：后膝盖，臀部，侧ankl〜不满，混乱，缺乏接受，过分轴承</t>
  </si>
  <si>
    <t>CANINE UPPER RIGHT -- 牙齿 -- 右上犬齿异常6日至：右侧肝脏，胆囊，胆管的右侧/垂体中间叶/右：后膝关节，髋关节，踝关节外侧〜愤怒，遗憾，排斥，家庭</t>
  </si>
  <si>
    <t>CANINE LOWER RIGHT -- 牙齿 -- 右下犬齿异常。27，右边的肝脏，胆囊，胆管右侧/卵巢，睾丸/右：后膝关节，踝关节外侧〜愤怒，遗憾的是，排斥，家庭，悲伤，判断</t>
  </si>
  <si>
    <t>1st BICUSPID UPPER LEFT -- 牙齿 -- 第一左上二尖齿异常第一二叶左上|牙齿原生质：12日至：左肺左侧大肠癌/垂体后/左：肩，肘，手（径向），脚，大脚趾〜悲痛，控制，单调，抑郁症，怨恨</t>
  </si>
  <si>
    <t>1st BICUSPID LOWER LEFT -- 牙齿 -- 第一左下二尖齿异常第一二叶左下角|牙齿原生质：21，链接，左肺，左侧大肠癌/卵巢，睾丸/左：左乳房，肩，肘，手（径向），脚，大脚趾〜愤怒，不满，遗憾</t>
  </si>
  <si>
    <t>1st BICUSPID UPPER RIGHT -- 牙齿 -- 第一右上二尖齿异常第一二叶右上|牙齿原生质：5，链接：右肺，右侧大肠癌/后垂体/右：肩，肘，手（径向），脚，大脚趾〜悲痛，谴责，不接受</t>
  </si>
  <si>
    <t>1st BICUSPID LOWER RIGHT -- 牙齿 -- 第一二叶右下角|牙齿原生质：28：右肺癌，大肠癌/卵巢，睾丸右侧/右：右乳房，肩，肘，手（径向），脚大到〜判断，遗憾的是，不安全，爱出风头</t>
  </si>
  <si>
    <t>2nd BICUSPID UPPER LEFT -- 牙齿 -- 第二左上二尖齿异常第二二叶左上|牙齿原生质：13，链接：左肺，左侧大肠方/胸腺/左：左乳房，肩，肘，手（径向），脚，大脚趾〜恐惧、不接受</t>
  </si>
  <si>
    <t>2nd BICUSPID LOWER LEFT -- 牙齿 -- 第二二叶左下角|牙齿原生质：20日至：左侧肺，脾，左侧大肠/左：左乳房，肩，肘，手（径向），脚，大脚趾〜谴责，激动，不安情绪冲突</t>
  </si>
  <si>
    <t>2nd BICUSPID UPPER RIGHT -- 牙齿 -- 第二二叶右上|牙齿原生质：4，为：右肺癌，大肠癌的右侧/胸腺/右：右乳房，肩，肘，手（径向），脚，大脚趾〜单调，不原谅，不愿分享</t>
  </si>
  <si>
    <t>2nd BICUSPID -- 牙齿 -- 第二二叶右下角|牙齿原生质：29，链接：右肺，右侧大肠癌/右：右乳房，肩，肘，手（径向）脚，大脚趾〜控制，报复，操纵性，实时时钟，原谅</t>
  </si>
  <si>
    <t>1st MOLAR UPPER LEFT -- 牙齿 -- 第一左上臼齿异常脾，胃左侧，食管/甲状腺/左：左乳房，颞下颌关节，髋关节前+膝，踝关节内侧〜自豪，拒绝，遗憾的是，搅拌，自我谴责</t>
  </si>
  <si>
    <t>1st MOLAR LOWER LEFT -- 牙齿 -- 第一磨牙左下角|牙齿原生质：19，链接：脾，左边的胃癌，食道癌，肺癌方面，LG电子。小肠/左：颞下颌关节，髋关节前+膝，踝关节内侧〜爱疼痛，控制，怨恨，批判的</t>
  </si>
  <si>
    <t>1st MOLAR UPPER RIGHT -- 牙齿 -- 第一右上臼齿异常.3至：胰腺，胃，食道，肝右侧/甲状腺/右：右乳房，颞下颌关节，髋关节前+膝，踝关节内侧〜愤怒，RTC和自豪感，不敬</t>
  </si>
  <si>
    <t>1st MOLAR LOWER RIGHT -- 牙齿 -- 第一右下臼齿异常.30，链接：胰腺，胃，幽门，食管右侧/右：颞下颌关节，髋关节前+膝，踝关节内侧〜反社会，悲观，悲伤，对未来的恐惧</t>
  </si>
  <si>
    <t>2nd MOLAR UPPER LEFT -- 牙齿 -- 第二左上臼齿异常.15，链接：脾，胃左侧，食管/甲状旁腺/左：左乳房，颞下颌关节，髋关节前+膝，踝关节内侧〜对立，缺乏自我的爱</t>
  </si>
  <si>
    <t>2nd MOLAR LOWER LEFT -- 牙齿 -- 第二左下臼齿异常18，链接：脾，胃左侧，食管/左：颞下颌关节，髋关节前+膝，踝关节内侧〜愤怒，悲伤，操纵，以自我为中心</t>
  </si>
  <si>
    <t>2nd MOLAR UPPER RIGHT -- 牙齿 -- 第二右上臼齿异常链接：胰腺，胃右侧，食管/甲状旁腺/右：右乳房，颞下颌关节，髋关节前+膝，踝关节内侧〜抑郁，内疚，判断</t>
  </si>
  <si>
    <t>2nd MOLAR LOWER RIGHT -- 牙齿 -- 第二右下臼齿异常31，链接：胰腺，胃，幽门右侧，食道，右：颞下颌关节，髋关节前+膝，踝关节内侧〜抑郁，内疚，接受，缺乏负</t>
  </si>
  <si>
    <t>3rd MOLAR UPPER LEFT -- 牙齿 -- 第三左上臼齿异常16日至：左心衰，左：十二指肠，空肠，回肠（小肠）垂体前叶/左：肩，肘，手（乌尔内尔）司联合，脚，脚趾〜不满，拒绝</t>
  </si>
  <si>
    <t>3rd MOLAR LOWER LEFT -- 牙齿 -- 第三左下臼齿异常链接：左心衰，左空肠侧，回肠（小肠）左：肩，肘，手（乌尔内尔），司联合，脚，脚趾〜抑郁，内疚，遗憾</t>
  </si>
  <si>
    <t>3rd MOLAR UPPER RIGHT -- 牙齿 -- 第三右上臼齿异常链接：右心，右十二指肠，回肠末端（小肠）/垂体前叶/右：肩，肘，手（尺），司联合，脚，脚趾〜</t>
  </si>
  <si>
    <t>3rd MOLAR LOWER RIGHT -- 牙齿 -- 第三右下臼齿异常链接：右心，末端回肠，回肠，盲肠，右：肩，肘，手（尺）司联合，脚，脚趾〜不满，逃避，家庭问题</t>
  </si>
  <si>
    <t>WISDOM TOOTH UPPER LEFT -- 牙齿 -- 左上智慧齿异常.牙齿原生质：16日至：左心衰，左侧十二指肠空肠回肠端（小肠）垂体前叶/左：肩，肘，手（乌尔内尔），司联合，脚，脚趾〜拒绝，林业科学研究</t>
  </si>
  <si>
    <t>WISDOM TOOTH LOWER LEFT -- 牙齿 -- 左下智慧齿异常.链接：左心衰，左空肠侧，回肠（小肠部分）/左：肩，肘，手（乌尔内尔），司联合，脚，脚趾〜抑郁，内疚，遗憾</t>
  </si>
  <si>
    <t>WISDOM TOOTH UPPER RIGHT -- 牙齿 -- 右上智慧齿异常1，链接：右心，右十二指肠，回肠末端（小肠）/垂体前叶/右：肩，肘，手（尺），司联合，脚，脚趾〜</t>
  </si>
  <si>
    <t>WISDOM TOOTH LOWER RIGHT -- 牙齿 -- 右下智慧齿异常链接：右心，末端回肠，回肠，盲肠，右：肩，肘，手（尺）司联合，脚，脚趾〜家庭问题，不满，逃避</t>
  </si>
  <si>
    <t>LOWER JAW -- 下颚异常 Lower Jaw</t>
  </si>
  <si>
    <t>UPPER JAW -- 上颚异常 Upper jaw</t>
  </si>
  <si>
    <t>DENTAL NERVES UPPER LEFT -- 左上牙齿神经异常</t>
  </si>
  <si>
    <t>DENTAL NERVES LOWER LEFT -- 左下牙齿神经异常</t>
  </si>
  <si>
    <t>DENTAL NERVES UPPER RIGHT -- 右上牙齿神经异常</t>
  </si>
  <si>
    <t>DENTAL NERVES LOWER RIGHT -- 右上牙齿神经异常</t>
  </si>
  <si>
    <t>BLOOD CIRCULATION UPPER LEFT -- 左上牙齿血管循环异常</t>
  </si>
  <si>
    <t>BLOOD CIRCULATION LOWER LEFT -- 左下牙齿血管循环异常</t>
  </si>
  <si>
    <t>BLOOD CIRCULATION UPPER RIGHT -- 右上牙齿血管循环异常</t>
  </si>
  <si>
    <t>BLOOD CIRCULATION LOWER RIGHT -- 右下牙齿血管循环异常</t>
  </si>
  <si>
    <t>PULP UNSPECIFIED -- 不知名之牙髓异常</t>
  </si>
  <si>
    <t>DENTIN UNSPECIFIED -- 不知名之牙质异常</t>
  </si>
  <si>
    <t>ENAMEL UNSPECIFIED -- 不知名之法郎质异常</t>
  </si>
  <si>
    <t>GUMS UPPER LEFT UNSPECIFIED -- 左上方不知名之牙龈异常</t>
  </si>
  <si>
    <t>GUMS LOWER LEFT UNSPECIFIED -- 左下方不知名之牙龈异常</t>
  </si>
  <si>
    <t>GUMS UPPER RIGHT UNSPECIFIED -- 右上方不知名之牙龈异常</t>
  </si>
  <si>
    <t>GUMS LOWER RIGHT UNSPECIFIED -- 右下方不知名之牙龈异常</t>
  </si>
  <si>
    <t>COPPER-AURUM-SILVER -- 铜-金银-Labcatal oligo</t>
  </si>
  <si>
    <t>ALUMINIUM --铝, Labcatal oligo</t>
  </si>
  <si>
    <t>COPPER --铜, Labcatal oligo</t>
  </si>
  <si>
    <t>BISMUTH --铋, Labcatal oligo</t>
  </si>
  <si>
    <t>FLORINE -- Labcatal oligo</t>
  </si>
  <si>
    <t>LITHIUM -- 锂,Labcatal oligo</t>
  </si>
  <si>
    <t>COBALT -- 钴,Labcatal oligo</t>
  </si>
  <si>
    <t>MAGNESIUM -- 镁, Labcatal oligo</t>
  </si>
  <si>
    <t>MANGANESE -- 锰, Labcatal oligo</t>
  </si>
  <si>
    <t>ZINC-NICHEL-COBALT -- 锌-镍-钴 Labcatal oligo</t>
  </si>
  <si>
    <t>ZINC-COPPER -- 锌-铜, Labcatal oligo</t>
  </si>
  <si>
    <t>MANGANESE-COPPER -- 锰-铜,Labcatal oligo</t>
  </si>
  <si>
    <t>MANGANESE-COBALT -- 锰-钴,Labcatal oligo</t>
  </si>
  <si>
    <t>MANGANESE-COPPER-COBALT --锰-铜-钴, Labcatal oligo</t>
  </si>
  <si>
    <t>PHOSPHOROUS -- 磷,Labcatal oligo</t>
  </si>
  <si>
    <t>ZINC -- 锌,Labcatal oligo</t>
  </si>
  <si>
    <t>POTASSIUM -- 钾,Labcatal oligo</t>
  </si>
  <si>
    <t>SULFUR --硫, Labcatal oligo</t>
  </si>
  <si>
    <t>NICHEL-COBALT -- 镍-钴, Labcatal oligo</t>
  </si>
  <si>
    <t>NELSON ANGING 2 REMEDY -- 控制钙和protomorphogen的积累。阿育吠陀(Ayurvedic)</t>
  </si>
  <si>
    <t>720 GENERAL SEDATE -- 消除沮丧，使镇静并滋养肺阴、肾阴、脾阴和肝阴，清热。Systemic Formulas \ Dragon Rising Chinese 5 Elements Products</t>
  </si>
  <si>
    <t>725 GENERAL TONIFY -- 产生脉搏, 补阳，滋养肺脾肾肝，活血。Systemic Formulas \ Dragon Rising Chinese 5 Elements Products</t>
  </si>
  <si>
    <t>730 ENERGY SEDATE -- 清热，抗压配方，用于喉咙、皮肤、淋巴和眼睛健康，祛火，养阴。Systemic Formulas \ Dragon Rising Chinese 5 Elements Products</t>
  </si>
  <si>
    <t>735 ENERGY TONIC -- 滋补喉咙、皮肤、淋巴和眼睛，润肺，养胃阴，平肝。Systemic Formulas \ Dragon Rising Chinese 5 Elements Products</t>
  </si>
  <si>
    <t>740 EARTH SEDATE -- 清除拥塞，抗压配方，用于胃、消化和拥塞，滋阴。Systemic Formulas \ Dragon Rising Chinese 5 Elements Products</t>
  </si>
  <si>
    <t>745 EARTH TONIFY -- 温中补气，强健脾肾和消化系统，升阳。Systemic Formulas \ Dragon Rising Chinese 5 Elements Products</t>
  </si>
  <si>
    <t>750 FIRE SEDATE -- 安神，减轻心脏、肾脏和神经系统的压力，破坏心肾交互作用。Systemic Formulas \ Dragon Rising Chinese 5 Elements Products</t>
  </si>
  <si>
    <t>755 FIRE TONIFY -- 养心，增强血液循环，益心气，温心阳。Systemic Formulas \ Dragon Rising Chinese 5 Elements Products</t>
  </si>
  <si>
    <t>760 METAL SEDATE -- 宣肺，呼吸平和，清理平静喉咙和呼吸功能。Systemic Formulas \ Dragon Rising Chinese 5 Elements Products</t>
  </si>
  <si>
    <t>765 METAL TONIFY -- 改善虚弱瘦弱，强壮肺、脾和喉咙，滋阴润肺。Systemic Formulas \ Dragon Rising Chinese 5 Elements Products</t>
  </si>
  <si>
    <t>770 WATER SEDATE -- 祛湿，减轻肾脏、脾脏和消化系统的压力，温肾。Systemic Formulas \ Dragon Rising Chinese 5 Elements Products</t>
  </si>
  <si>
    <t>775 WATER TONIFY -- 强壮骨骼，养肾、脾、消化系统和结缔组织。Systemic Formulas \ Dragon Rising Chinese 5 Elements Products</t>
  </si>
  <si>
    <t>780 WOOD SEDATE -- 促进协调，平镇肝脏、血液、脾脏和消化，凉血，镇肝阳。Systemic Formulas \ Dragon Rising Chinese 5 Elements Products</t>
  </si>
  <si>
    <t>785 WOOD TONIFY -- 补血，增强对过敏的抵抗，养肝，养肾阴，抑阳。Systemic Formulas \ Dragon Rising Chinese 5 Elements Products</t>
  </si>
  <si>
    <t>NELSON INTESTINAL AND DIGESTION REMEDY -- 阿育吠陀(Ayurvedic)</t>
  </si>
  <si>
    <t>NELSON KIDNEY REMEDY -- 阿育吠陀(Ayurvedic)</t>
  </si>
  <si>
    <t>NELSON LIVER REMEDY -- 阿育吠陀(Ayurvedic)</t>
  </si>
  <si>
    <t>NELSON SKIN REMEDY -- 阿育吠陀(Ayurvedic)</t>
  </si>
  <si>
    <t>NELSON LUNG REMEDY -- 阿育吠陀(Ayurvedic)</t>
  </si>
  <si>
    <t>NELSON FEMALE REMEDY -- 阿育吠陀(Ayurvedic)</t>
  </si>
  <si>
    <t>NELSON MALE REMEDY -- 阿育吠陀(Ayurvedic)</t>
  </si>
  <si>
    <t>NELSON HEART &amp; CARDIOVASCULAR REMEDY -- 阿育吠陀(Ayurvedic)</t>
  </si>
  <si>
    <t>ZARGANICK -- 完成一项艰苦漫长的工程后情绪释放的作用，对完工感到满意，这种无法估量的顺势疗法会因过度或受抑制起反应。</t>
  </si>
  <si>
    <t>CLEARFIL SE BOND -- 复合的自酸蚀粘接剂。 Dental isode</t>
  </si>
  <si>
    <t>NELSON OXYGEN STIMULATOR -- 阿育吠陀(Ayurvedic)配方，用于刺激氧，用于记忆，运动和所有疾病，维生素B15, 对氧化起重要作用的甲基供体。</t>
  </si>
  <si>
    <t>NELSON STEM CELL STIMULATOR -- 更新成人的干细胞制造，用于逆转衰老。</t>
  </si>
  <si>
    <t>NARAYANI 61 Acne 200x</t>
  </si>
  <si>
    <t>NARAYANI 62 Allergy200x皮肤过敏条件的混合物，鼻腔粘膜membraines，胸部，〜过敏，自身免疫性，hgdbs1</t>
  </si>
  <si>
    <t>NARAYANI 63 Back up 30c免疫系统，腺体，骨骼，〜</t>
  </si>
  <si>
    <t>NARAYANI 64 Bad Temper mix 30c肝脏和情绪，〜愤怒，沮丧，对立，</t>
  </si>
  <si>
    <t>NARAYANI 65 Bedwetting 30c同源 膀胱和失禁，遗尿，肾合剂〜</t>
  </si>
  <si>
    <t>NARAYANI 66 Bilharzia 30c〜消化影响纳拉亚尼66血吸虫病1分：同源的肾，肝，肠混合条件</t>
  </si>
  <si>
    <t>NARAYANI 67 Calcium Mix 1M</t>
  </si>
  <si>
    <t>NARAYANI 68 eye disorders (cataract) compound B 50m ]</t>
  </si>
  <si>
    <t>NARAYANI 69 CB 8 200x</t>
  </si>
  <si>
    <t>NARAYANI 70 CB9 200x同源为弱者和chesty类型长期治疗的混合物，〜肺，呼吸，</t>
  </si>
  <si>
    <t>NARAYANI 71 CCA 30c同源的胸部，咳嗽，哮喘混合物〜肺癌，呼吸系统</t>
  </si>
  <si>
    <t>NARAYANI 72 Cleansing Mix 6x</t>
  </si>
  <si>
    <t>NARAYANI 73 Croup Mix 30x同源混合物〜胸部和支气管肺，hgdbs</t>
  </si>
  <si>
    <t>NARAYANI 74 DB Mix 6x同源糖尿病和胰腺问题的混合物，〜血糖</t>
  </si>
  <si>
    <t>NARAYANI 75 Debility 200x血液和肾上腺，混合〜压力，贫血</t>
  </si>
  <si>
    <t>NARAYANI 76 Dyspnea 30c  lung]同源混合物的胸部和肺部，呼吸急促，〜hgdbs1</t>
  </si>
  <si>
    <t>NARAYANI 77 Ear nerve mix 200x</t>
  </si>
  <si>
    <t>NARAYANI 78 Epilepsy B 30c</t>
  </si>
  <si>
    <t>NARAYANI 79 Flu Pack 10 M # ]</t>
  </si>
  <si>
    <t>NARAYANI 80 Gastro Mix 200x 肠道，结肠，肠 ]</t>
  </si>
  <si>
    <t>NARAYANI 81 Glandular Fever Mix 50m</t>
  </si>
  <si>
    <t>NARAYANI 82 Gout Mix 30c2痛风混、30：同源的尿酸，肾，关节痛〜</t>
  </si>
  <si>
    <t>NARAYANI 83 Grief Mix cm</t>
  </si>
  <si>
    <t>NARAYANI V84 Hair Tonic 6x</t>
  </si>
  <si>
    <t>NARAYANI 85 Headache-Blood Pressure 1m头痛，血压分：同源与血压和流通问题头痛的混合物〜心血管，流通，</t>
  </si>
  <si>
    <t>NARAYANI 86 Immunity cm免疫缺陷疾病使用的混合物〜</t>
  </si>
  <si>
    <t>NARAYANI 87 Measles Mix 50m</t>
  </si>
  <si>
    <t>NARAYANI 88 Meniere's Mix 50m</t>
  </si>
  <si>
    <t>NARAYANI 89Mouth and Gums Mix 30c</t>
  </si>
  <si>
    <t>NARAYANI 90 Nutrition 50m</t>
  </si>
  <si>
    <t>NARAYANI 91 Paramedic Rescue 50m</t>
  </si>
  <si>
    <t>NARAYANI 92 Post Nasal Drip 30c鼻窦和鼻腔粘膜同源混合物〜鼻子，hgdbs1</t>
  </si>
  <si>
    <t>NARAYANI 93 Prostate Mix 30c所有前列腺问题的混合物，肿瘤基因的男性</t>
  </si>
  <si>
    <t>NARAYANI 94 Pterigeum Mix 50m</t>
  </si>
  <si>
    <t>NARAYANI 95 Rescue Plus cm</t>
  </si>
  <si>
    <t>NARAYANI 96 Scar Tissue 6x/1x</t>
  </si>
  <si>
    <t>NARAYANI 97 Sciatica Mix 10m同源到脚的大腿腰背痛的混合物〜神经，脊柱，关节</t>
  </si>
  <si>
    <t>NARAYANI 98 Shingles 200x</t>
  </si>
  <si>
    <t>NARAYANI 99 Sinus 1x/6x</t>
  </si>
  <si>
    <t>NARAYANI 100 Skin 4 30c</t>
  </si>
  <si>
    <t>NARAYANI 101 Skin H 30c</t>
  </si>
  <si>
    <t>NARAYANI 102 Skin Itch 30c</t>
  </si>
  <si>
    <t>NARAYANI 103 Stings and Bites 10m</t>
  </si>
  <si>
    <t>NARAYANI 104 TOPS 50m</t>
  </si>
  <si>
    <t>NARAYANI 105 Viscum Album Compound 12x-8x同源合剂对癌症，肿瘤和极端条件下使用慢性病〜肿瘤基因</t>
  </si>
  <si>
    <t>NARAYANI 106 Viscum Album Compound female. 8x同源混合物对大多数恶性肿瘤除用于呼吸道和皮肤〜肿瘤基因</t>
  </si>
  <si>
    <t>NARAYANI 107 Viscum Album Compound male 12x同源混合物对大多数恶性肿瘤除用于呼吸道和皮肤〜肿瘤基因</t>
  </si>
  <si>
    <t>NARAYANI 108 Viscum Album Compound M/F 30c</t>
  </si>
  <si>
    <t>NARAYANI 109 Vision 50m</t>
  </si>
  <si>
    <t>NARAYANI 110 Caisse 3x大多数恶性肿瘤和免疫增强用〜肿瘤基因</t>
  </si>
  <si>
    <t>NARAYANI 111 Portal Clearance 3x</t>
  </si>
  <si>
    <t>NARAYANI 112 S.O.S. 3x同源为败血症的混合物，精神和情感〜</t>
  </si>
  <si>
    <t>NARAYANI 113 Inflammation 30c炎症-30：同源急性炎症的混合物〜疼痛，过敏症</t>
  </si>
  <si>
    <t>NARAYANI 114 Elimination 6x</t>
  </si>
  <si>
    <t>NARAYANI 115 Venereal Mix 200x</t>
  </si>
  <si>
    <t>NARAYANI 116 Malaria extra Strength 200x</t>
  </si>
  <si>
    <t>NARAYANI 117 Anti Smoking 30x</t>
  </si>
  <si>
    <t>NARAYANI SPECIAL 1 Remove superimposition 200x</t>
  </si>
  <si>
    <t>NARAYANI SPECIAL 2 Divine protection 10m</t>
  </si>
  <si>
    <t>NARAYANI SPECIAL 3 Soul Cleansing 10m</t>
  </si>
  <si>
    <t>NARAYANI SPECIAL 4 Stabilizing 50m</t>
  </si>
  <si>
    <t>NARAYANI SPECIAL 5 Peace and Love alignment 50m</t>
  </si>
  <si>
    <t>NARAYANI SPECIAL 6 Stress 200x</t>
  </si>
  <si>
    <t>NARAYANI SPECIAL 7 Meditation 50m</t>
  </si>
  <si>
    <t>NARAYANI SPECIAL 8 insomnia 200x</t>
  </si>
  <si>
    <t>NARAYANI SPECIAL 9 Lack of Confidence 50m</t>
  </si>
  <si>
    <t>NARAYANI SPECIAL 10 Spiritual Upliftment 1M</t>
  </si>
  <si>
    <t>NARAYANI SPECIAL 11 Blood Pressure 200x同源稳定血压的混合物〜循环，心血管</t>
  </si>
  <si>
    <t>NARAYANI SPECIAL 12 Brain and Paralysis 50m〜神经，控制（完美主义：完美主义导致拖延”）</t>
  </si>
  <si>
    <t>NARAYANI SPECIAL 13 Cancer 3x同源的癌症各级混合物〜肿瘤基因</t>
  </si>
  <si>
    <t>NARAYANI SPECIAL 14 Chemical poisons 200x</t>
  </si>
  <si>
    <t>NARAYANI SPECIAL 15 Circulation 3x 循环系统问题</t>
  </si>
  <si>
    <t>NARAYANI SPECIAL 16 Cleansing 30x</t>
  </si>
  <si>
    <t>NARAYANI SPECIAL 17 Diabetes 30x同源混合使用非常小心asithis迅速降低血糖，有病人或客户密切监测血糖〜胰腺，糖尿病</t>
  </si>
  <si>
    <t>NARAYANI SPECIAL 18 Digestion 30x</t>
  </si>
  <si>
    <t>NARAYANI SPECIAL 19 Ears 30x</t>
  </si>
  <si>
    <t>NARAYANI SPECIAL 20 Eyes 30x</t>
  </si>
  <si>
    <t>ADHS -- 肾上腺支援。 BIOTICS E.N.B.</t>
  </si>
  <si>
    <t>A.D.P. -- 牛至油，用于抵抗细菌，真菌和寄生虫。BIOTICS E.N.B. @ ^ * ]</t>
  </si>
  <si>
    <t>AMINO SPORT -- 24种氨基酸化合物。 BIOTICS E.N.B.</t>
  </si>
  <si>
    <t>ARGIZYME -- 解毒时支援肝肾。 BIOTICS E.N.B.</t>
  </si>
  <si>
    <t>B6 PHOSPHATE -- 维生素B6的辅酶形式。BIOTICS E.N.B.</t>
  </si>
  <si>
    <t>B12 2000 MCG -- 含锭中的维生素B12 。 BIOTICS E.N.B.</t>
  </si>
  <si>
    <t>BETA CAROTENE -- 维生素A前体，重要的抗氧化剂。BIOTICS E.N.B.</t>
  </si>
  <si>
    <t>BETA PLUS -- 胆汁分泌不足时为胆囊提供支持。BIOTICS E.N.B.</t>
  </si>
  <si>
    <t>BETA TCP -- 胆汁过于粘稠时为胆囊提供支持。BIOTICS E.N.B.</t>
  </si>
  <si>
    <t>BIO 3 BG --  B化合物，含有高剂量维生素B1。 BIOTICS E.N.B.</t>
  </si>
  <si>
    <t>BIO 6 PLUS -- 有助消化的三种消化酶（淀粉酶，脂肪酶，蛋白酶）。BIOTICS E.N.B.</t>
  </si>
  <si>
    <t>BIO AE MULSION -- 维生素A和E的乳状液。 BIOTICS E.N.B.</t>
  </si>
  <si>
    <t>BIO B 100 -- B化合物，有活性形式的维生素B1, B2和B6。BIOTICS E.N.B.</t>
  </si>
  <si>
    <t>BIO B COMPLEX -- 高剂量的B化合物。BIOTICS E.N.B.</t>
  </si>
  <si>
    <t>BIO B+C -- B化合物，加入有维生素C，glandulai，肝，作用于肝，胰腺脂肪酶，赖氨酸。 BIOTICS E.N.B. ]</t>
  </si>
  <si>
    <t>BIO C PLUS 500 MG -- 维生素C (500 mg)，混合了抗坏血酸盐和柑橘柠檬生物类黄酮，非酸性。BIOTICS E.N.B.</t>
  </si>
  <si>
    <t>BIO C PLUS 1000 MG -- 维生素 C (1000 mg), 抗坏血酸盐和柑橘柠檬生物类黄酮，非酸性。 BIOTICS E.N.B.</t>
  </si>
  <si>
    <t>BIO CARDIOZYME FORTE -- 为心脏功能提供支持。 BIOTICS E.N.B.</t>
  </si>
  <si>
    <t>BIO CMP (CA-MG-K) -- 三种矿物质的化合物，用于肌肉痉挛和经痛。BIOTICS E.N.B.</t>
  </si>
  <si>
    <t>BIO D MULSION (VITAMIN D) -- 液体维生素D的天然乳化状。BIOTICS E.N.B.</t>
  </si>
  <si>
    <t>BIO E MULSION FORTE -- 液体乳化状的维生素E。BIOTICS E.N.B.</t>
  </si>
  <si>
    <t>BIO GLYCOSIME FORTE -- 广谱升糖产品。BIOTICS E.N.B.</t>
  </si>
  <si>
    <t>BIO IMMUNOZYME FORTE -- 为免疫功能提供支持。BIOTICS E.N.B.</t>
  </si>
  <si>
    <t>BIO MULTI PLUS -- 复合维生素和矿物质配方。BIOTICS E.N.B.</t>
  </si>
  <si>
    <t>BIO MULTI PL.FE/CU VRIJ -- 复合维生素和矿物配方，不含铁和铜。BIOTICS E.N.B.</t>
  </si>
  <si>
    <t>BIOPROTECT -- 抗氧化剂支援。BIOTICS E.N.B.</t>
  </si>
  <si>
    <t>BIO SOY FLAVONES -- 补充大豆异黄酮，用于经前综合症。 BIOTICS E.N.B.</t>
  </si>
  <si>
    <t>BIOCTASOL FORTE -- 二十八烷醇, 用于肌肉和神经组织导致的耗氧量增加。BIOTICS E.N.B.</t>
  </si>
  <si>
    <t>BIO ACIDOPHILIUS FOS -- 嗜酸乳酸杆菌 (DDS-1 株), 用于支援肠道（结肠，肠）菌群。BIOTICS E.N.B. ]</t>
  </si>
  <si>
    <t>BLACK CURR.SEED OIL -- γ-亚麻酸的来源，每份40mg。 BIOTICS E.N.B.</t>
  </si>
  <si>
    <t>BROMELAIN PLUS -- 无乳糖菠萝蛋白酶，用于治疗炎症和婴儿消化问题。BIOTICS E.N.B.</t>
  </si>
  <si>
    <t>CAPRICIN -- Caprilyc acid，防止假丝酵母和其它酵母菌增殖，防止真菌生长过度。 BIOTICS E.N.B. ^ ]</t>
  </si>
  <si>
    <t>CA ZYME -- 柠檬酸钙，当镁钙合用禁忌时使用。BIOTICS E.N.B.</t>
  </si>
  <si>
    <t>CA/MG ZYME -- 柠檬酸钙和门冬氨酸镁，钙镁比例为5：1。 BIOTICS E.N.B.</t>
  </si>
  <si>
    <t>CA/MG PLUS -- 钙、镁和猪的副甲状腺组织。BIOTICS E.N.B.</t>
  </si>
  <si>
    <t>CHLOROCAPS -- 叶绿素和维生素K的来源。BIOTICS E.N.B.</t>
  </si>
  <si>
    <t>"CHONDRO PLUS -- 硫酸软骨素，用于韧带、椎间盘和软骨的锰和维生素B12。 BIOTICS E.N.B.	"</t>
  </si>
  <si>
    <t>CHONDROITINE SULPHATE -- 纯化的硫酸软骨素，为韧带、椎间盘和软骨提供支持。BIOTICS E.N.B. ]</t>
  </si>
  <si>
    <t>CHROME PICOLINATE -- 吡啶甲酸铬，用于减肥、健身、血糖。 BIOTICS E.N.B.</t>
  </si>
  <si>
    <t>COLON PLUS -- 不同的草本纤维，有助于使肠道菌群和肠道功能正常化。 BIOTICS E.N.B. ]</t>
  </si>
  <si>
    <t>COQ ZYME FORTE 10MG -- 乳化的辅酶Q10 (10mg) (辅酶Q), 用于供氧量增加。BIOTICS E.N.B. ]</t>
  </si>
  <si>
    <t>COQ ZYME 30-30MG -- 乳化的辅酶 Q10 (30mg) (辅酶Q) ，用于供氧量增加。BIOTICS E.N.B. ]</t>
  </si>
  <si>
    <t>CR ZYME GTF SANS LEVURE -- 来自于蔬菜栽培的铬(GTF)。BIOTICS E.N.B.</t>
  </si>
  <si>
    <t>CU ZYME -- 蔬菜栽培基地(vegetable culture base)中的铜（葡萄糖酸盐，门冬氨酸盐）。 BIOTICS E.N.B.</t>
  </si>
  <si>
    <t>CYTOZYME AD -- 新生牛的肾上腺。BIOTICS E.N.B.</t>
  </si>
  <si>
    <t>CYTOZYME B -- 新生牛的大脑，含有松果腺、垂体和带有脑组织的下丘脑。 BIOTICS E.N.B.</t>
  </si>
  <si>
    <t>CYTOZYME F -- 每片中含有为女性腺功能提供的广谱支持。BIOTICS E.N.B.</t>
  </si>
  <si>
    <t>CYTOZYME H -- 新生牛的心脏。 BIOTICS E.N.B.</t>
  </si>
  <si>
    <t>CYTOZYME KD -- 新生牛的肾脏。 BIOTICS E.N.B.</t>
  </si>
  <si>
    <t>CYTOZYME LV -- 不含毒素的初生牛肝脏。 BIOTICS E.N.B.</t>
  </si>
  <si>
    <t>CYTOZYME M -- 每片中含有为男性腺功能提供的广谱支持。BIOTICS E.N.B.</t>
  </si>
  <si>
    <t>CYTOZYME O -- 未加工的成年猪卵巢组织。BIOTICS E.N.B.</t>
  </si>
  <si>
    <t>CYTOZYME ORCHIC -- 未加工的成年牛睪丸组织。BIOTICS E.N.B.</t>
  </si>
  <si>
    <t>CYTIZYME PAN -- 新生牛的胰腺。 BIOTICS E.N.B.</t>
  </si>
  <si>
    <t>CYTOZYME PT/HPT -- 初生牛的垂体和下丘脑。 BIOTICS E.N.B.</t>
  </si>
  <si>
    <t>CYTOZYME SP -- 初生牛的脾脏。BIOTICS E.N.B.</t>
  </si>
  <si>
    <t>CYTOZYME THY -- 初生牛的胸腺。 BIOTICS E.N.B.</t>
  </si>
  <si>
    <t>CYTOZYME TRACHEA -- 浓缩的初生牛气管，用于关节炎疾病和自由基。BIOTICS E.N.B.</t>
  </si>
  <si>
    <t>DISMUZYME PLUS 5000 -- 三种酶（超氧化物歧化酶，谷胱甘肽过氧化物酶, 过氧化氢酶)。 BIOTICS E.N.B.</t>
  </si>
  <si>
    <t>EMULSION 200 I.U. -- 蒴果中的维生素E乳状液。BIOTICS E.N.B.</t>
  </si>
  <si>
    <t>EQUI FEM -- 维生素、矿物质和腺成分的来源，支持女性内分泌。 BIOTICS E.N.B.</t>
  </si>
  <si>
    <t>FE ZYME -- 铁、铜、锌和维生素B12的来源，以抗坏血酸为基本成分，起促进作用。 BIOTICS E.N.B.</t>
  </si>
  <si>
    <t>FOLIC ACID -- 800 mcg 含维生素B12的叶酸。 BIOTICS E.N.B.</t>
  </si>
  <si>
    <t>GAMMANOL FORTE -- 伽玛-谷维素，增加肌肉量或预防肌肉疼痛。 BIOTICS E.N.B.</t>
  </si>
  <si>
    <t>GARLIC PLUS -- 大蒜浓缩物，以维生素C和叶绿素为基本成分，降低胆固醇＋免疫力。 BIOTICS E.N.B.</t>
  </si>
  <si>
    <t>GASTRAZYME -- 维生素U和其它营养素的来源，治疗胃炎和胃溃疡。 BIOTICS E.N.B.</t>
  </si>
  <si>
    <t>GINGKO 24% -- 银杏(24%) ，用于治疗血管机能不全，健忘和自由基问题。BIOTICS E.N.B.</t>
  </si>
  <si>
    <t>GLUCOBALANCE -- 维生素和矿物质的化合物，用于治疗胰岛素依赖型+非胰岛素糖尿病。 BIOTICS E.N.B.</t>
  </si>
  <si>
    <t>GLUCO-SYN-AMINE -- 烟酸、维生素B6、泛酸、锰、葡糖胺、甲基磺酰甲烷(MSM)和无水硅酸的化合物，用于关节。 BIOTICS E.N.B.</t>
  </si>
  <si>
    <t>GSH-PLUS -- 谷胱甘肽，含有氨基乙酸和半胱氨酸。BIOTICS E.N.B.</t>
  </si>
  <si>
    <t>GTA -- 猪的甲状腺组织，不含甲状腺素，用于治疗原发性甲状腺机能减退。 BIOTICS E.N.B.</t>
  </si>
  <si>
    <t>HCL PLUS -- 盐酸甜菜碱、谷氨酸、氯化铵、胃蛋白酶和维生素B6的来源。 BIOTICS E.N.B.</t>
  </si>
  <si>
    <t>HISTOPLEX -- 草药、硼和二甲基甘氨酸的混合物，此产品有广谱抗组胺剂效能。 BIOTICS E.N.B.</t>
  </si>
  <si>
    <t>HYDROZYME -- 与 HCL PLUS相同，但含有额外的胰液素。用于治疗胃肠问题 。BIOTICS E.N.B.</t>
  </si>
  <si>
    <t>IMMUNO gG -- 牛初乳，含240 mg免疫球蛋白G。 BIOTICS E.N.B.</t>
  </si>
  <si>
    <t>INOSITOL -- 大米（无麸质）中的纤维醇。BIOTICS E.N.B.</t>
  </si>
  <si>
    <t>INTENZYME FORTE -- 动植物酶的来源（富含胰岛素和胰凝乳蛋白酶）。BIOTICS E.N.B.</t>
  </si>
  <si>
    <t>IPS -- 肠通透性支持，促进发育，解毒和肠黏膜的修复。BIOTICS E.N.B.</t>
  </si>
  <si>
    <t>K ZYME -- 有机来源的钾和葡萄糖酸钾 。BIOTICS E.N.B.</t>
  </si>
  <si>
    <t>L- ARGININE -- 左旋精氨酸 (每片700 mg)。 BIOTICS E.N.B.</t>
  </si>
  <si>
    <t>L-CARNITINE -- 左旋肉碱 (300 mg)，提高细胞内的能量产生。 BIOTICS E.N.B.</t>
  </si>
  <si>
    <t>L-GLUTAMINE -- 左旋谷氨酸(500 mg), 治疗酒精中毒、嗜糖、阳痿、疲乏和胃炎。 BIOTICS E.N.B.</t>
  </si>
  <si>
    <t>L-HISTIDINE -- 左旋组氨酸(600 mg), 治疗风湿关节炎、贫血、高血压，清除铜。 BIOTICS E.N.B.</t>
  </si>
  <si>
    <t>L-LYSINE -- 左旋赖氨酸 (500 mg), 治疗疱疹和唇疱疹，组织修复和削弱的钙代谢。BIOTICS E.N.B.</t>
  </si>
  <si>
    <t>L-FENYLALALINE -- 左旋苯基丙氨酸(600 mg), 治疗抑郁症和酒精中毒。 BIOTICS E.N.B.</t>
  </si>
  <si>
    <t>L-TYROSINE -- 左酸酪氨酸(500 mg), 用于消除焦虑、沮丧、酒精中毒以及甲状腺、肾上腺或垂体机能减退。BIOTICS E.N.B.</t>
  </si>
  <si>
    <t>LACTOZYME -- 乳酸菌，用于肠道（结肠，肠）菌群的复原。BIOTICS E.N.B. @ ]</t>
  </si>
  <si>
    <t>LIPIDPLEX -- 脂肪阻隔剂，针对摄入的脂肪、与植物栽培相结合的镁(magnesium combined with vegetable culture)。BIOTICS E.N.B.</t>
  </si>
  <si>
    <t>LIVO GUARD -- 阿育吠陀(Ayurvedic)草药，含牛奶蓟和微量矿物质，用于肝脏问题。BIOTICS E.N.B.</t>
  </si>
  <si>
    <t>LI ZYME -- 有机形式的锂，来自于蔬菜栽培 (50 mcg)。 BIOTICS E.N.B.</t>
  </si>
  <si>
    <t>LI ZYME FORTE -- 有机形式的锂，来自于蔬菜栽培 (150 mcg). BIOTICS E.N.B.</t>
  </si>
  <si>
    <t>MACA -- 秘鲁人参根，茸鹿鹿角，用于睪丸激素增加、性欲和能量增强。BIOTICS E.N.B.</t>
  </si>
  <si>
    <t>MCS -- 代谢性清理支持，用于平衡肝内第二阶段解毒途径的补充物。BIOTICS E.N.B.</t>
  </si>
  <si>
    <t>MEDA-STIM -- 为甲状腺功能提供支持。BIOTICS E.N.B.</t>
  </si>
  <si>
    <t>METHIONINE -- 蛋氨酸，左旋赖氨酸和左旋半胱氨酸。 BIOTICS E.N.B.</t>
  </si>
  <si>
    <t>MG ZYME -- 有机化合镁的来源 (100 mg)。 BIOTICS E.N.B.</t>
  </si>
  <si>
    <t>MN ZYME -- 锰 (4 mg)，韧带、椎间盘损伤时使用，用于全身免疫支持和周期性发烧。BIOTICS E.N.B.</t>
  </si>
  <si>
    <t>MN ZYME FORTE -- 锰 (25 mg), 韧带、椎间盘损伤时使用，用于全身免疫支持和周期性发烧。BIOTICS E.N.B.</t>
  </si>
  <si>
    <t>MO ZYME -- 钼(50 mcg) ，来自于蔬菜栽培。 BIOTICS E.N.B.</t>
  </si>
  <si>
    <t>MULTI GLAND -- 广谱产品，包含对器官和腺的支持。BIOTICS E.N.B.</t>
  </si>
  <si>
    <t>MULTI MINS -- 多种矿物质配方，包含有机化合的巨量和微量矿物质和盐酸。BIOTICS E.N.B.</t>
  </si>
  <si>
    <t>MULTI MINS FE/CU VRIJ -- 多种矿物质，没有铁和铜。BIOTICS E.N.B.</t>
  </si>
  <si>
    <t>NUCLEZYME FORTE -- RNA和DNA的来源。这种产品用于衰弱，衰老，失忆和大脑创伤。 BIOTICS E.N.B.</t>
  </si>
  <si>
    <t>OPTIC PLUS -- 支持眼睛的产品，含有猪的眼腺+增效维生素，矿物质+草药。BIOTICS E.N.B.</t>
  </si>
  <si>
    <t>ORGANIK 15 -- 有机合成甲基供体和受体，此产品增强此功能(enhances)。 BIOTICS E.N.B.</t>
  </si>
  <si>
    <t>OSTEO B PLUS -- 有助于骨骼生长和修复。BIOTICS E.N.B.</t>
  </si>
  <si>
    <t>PALMETTO PLUS -- 棕榈、锌和其它配合剂，用于前列腺保健。BIOTICS E.N.B.</t>
  </si>
  <si>
    <t>LIQUID IODINE -- 液态碘（每滴中含有75mcg碘化钾），用于甲状腺问题。BIOTICS E.N.B.</t>
  </si>
  <si>
    <t>P.M.T. -- 不含器官腺体的equi-fem (Organ glandular-free form of equi-fem)。 BIOTICS E.N.B.</t>
  </si>
  <si>
    <t>PNEUMAZYME -- 新生牛肺组织和其它已知的支持肺功能的因素。BIOTICS E.N.B.</t>
  </si>
  <si>
    <t>PORPHYRAZYME -- 生物活性蔬菜栽培，为移除重金属和动脉硬化对系统的困扰而设计。BIOTICS E.N.B.</t>
  </si>
  <si>
    <t>RB ZYME -- 铷(100 mg), 用于老年人的认知问题，短期失忆。BIOTICS E.N.B.</t>
  </si>
  <si>
    <t>RENALS PLUS -- 维生素、矿物质和草药，用于支持肾功能，有助于生殖泌尿系统。BIOTICS E.N.B.</t>
  </si>
  <si>
    <t>SE ZYME -- 有机结合的硒(25 mcg)，用于免疫问题。 BIOTICS E.N.B.</t>
  </si>
  <si>
    <t>SE ZYME FORTE -- 有机结合的硒(100 mcg) 用于免疫问题BIOTICS E.N.B.</t>
  </si>
  <si>
    <t>SHIITAKE -- 香菇, 增强免疫力，或用于任何自由基疾病。BIOTICS E.N.B.</t>
  </si>
  <si>
    <t>STAMINA CAPS -- 左旋肉碱，辅酶Q10, bioctasol 和高剂量的B族维生素，用于增强体质。 BIOTICS E.N.B.</t>
  </si>
  <si>
    <t>SUPER PHOSPHOZYME -- 磷酸肌醇酯的来源，用于循环减少和盐酸过多。BIOTICS E.N.B.</t>
  </si>
  <si>
    <t>TAURINE -- 牛磺酸(500 mg)，用于心脏机能不良，胆囊机能不良，动脉硬化症。BIOTICS E.N.B.</t>
  </si>
  <si>
    <t>THYROTABS -- 为甲状腺和垂体功能提供支持。 BIOTICS E.N.B.</t>
  </si>
  <si>
    <t>VHP -- 缬草、蛇麻草和西番莲的化合物，极佳的镇定剂。BIOTICS E.N.B.</t>
  </si>
  <si>
    <t>V ZYME -- 蔬菜栽培中自然出现的钒(20 mg)。 BIOTICS E.N.B.</t>
  </si>
  <si>
    <t>ZN ZYME -- 有机结合的锌 (15 mg)，用于免疫缺陷，失去味觉和嗅觉。BIOTICS E.N.B.</t>
  </si>
  <si>
    <t>ZN ZYME FORTE -- 有机结合的锌(25 mg) ，用于免疫缺陷，失去味觉。BIOTICS E.N.B.</t>
  </si>
  <si>
    <t>GAMOCTAPRO -- 高质量的大豆分离蛋白，含有支炼氨基酸、卵磷脂、谷维素、二十八烷醇和菠萝蛋白酶。BIOTICS E.N.B.</t>
  </si>
  <si>
    <t>IAG -- 落叶松阿拉伯半乳聚糖，用于优化免疫功能，提高自然杀伤细胞的水平。BIOTICS E.N.B.</t>
  </si>
  <si>
    <t>BIO CARDIO PAK -- 心脏血管功能的长期支持。BIOTICS E.N.B.</t>
  </si>
  <si>
    <t>BIO MUSCULOSKELETAL PAK -- 为肌与骨骼的功能提供广谱支持。BIOTICS E.N.B.</t>
  </si>
  <si>
    <t>BIO PERFORMANCE PAK -- 为运动员和参加剧烈运动的人提供一般支持。BIOTICS E.N.B.</t>
  </si>
  <si>
    <t>BIOMEGA 3 -- 天然的海洋脂质浓缩物(1000 mg)，一种提供EPA和DHA的天然来源。BIOTICS E.N.B.</t>
  </si>
  <si>
    <t>FLAX SEED OIL -- 受到认证的有机冷榨亚麻籽油(每胶囊中含有1000 mg)。 BIOTICS E.N.B.</t>
  </si>
  <si>
    <t>NUTRICLEAR -- 生物活性，为腺管的排毒而设计的低变应原性洁净配方。BIOTICS E.N.B.</t>
  </si>
  <si>
    <t>PHOSPHATIDYLCHOLINE -- Phospatydil胆碱和phospatydil肌醇。 BIOTICS E.N.B.</t>
  </si>
  <si>
    <t>MULTI PLUS LIQUIDE -- 复合维生素液剂。. BIOTICS E.N.B.</t>
  </si>
  <si>
    <t>NERVE GROWTH FACTOR 1 -- 激素，刺激神经的重建。NEW VISTAS OF HUNGARY</t>
  </si>
  <si>
    <t>NERVE GROWTH FACTOR 2 -- 激素，刺激神经的重建。 NEW VISTAS OF HUNGARY</t>
  </si>
  <si>
    <t>NERVE GROWTH FACTOR 3 -- 激素，刺激神经的重建。 NEW VISTAS OF HUNGARY</t>
  </si>
  <si>
    <t>NERVE GROWTH FACTOR 4 -- 激素，刺激神经的重建。 NEW VISTAS OF HUNGARY</t>
  </si>
  <si>
    <t>AC-Q -- 用于开启经脉，促经循环，风湿，下体受伤，纤维肌痛，关节炎。Health Concerns</t>
  </si>
  <si>
    <t>ADRENOSEN -- 补气壮阳，恢复能量，健康，精神敏锐，支持肾上腺、垂体和胸腺。Health Concerns</t>
  </si>
  <si>
    <t>AKEBIA MOIST HEAT -- 清除下焦中的毒素，用于湿热且心阴不足，泌尿感染。Health Concerns</t>
  </si>
  <si>
    <t>AQUILARIA 22 -- 用于清除中央阻塞(congestion at the center)，慢性肠道感染和便秘。Health Concerns</t>
  </si>
  <si>
    <t>ARTESTATIN -- 用于促进消化，清除中央阻塞(congestion at the center)，急性肠道感染。Health Concerns</t>
  </si>
  <si>
    <t>ASPIRATION -- 消除因受挫或情绪受抑导致的沮丧或易怒，便秘，上腹疼痛。Health Concerns</t>
  </si>
  <si>
    <t>ASTRA 8 -- 补气，增强能量，夜汗，肾上腺缺陷，肌肉疼痛，无法集中精神。Health Concerns</t>
  </si>
  <si>
    <t>ASTRA 18 DIET -- 助消化，消除充血和肿胀，消气滞，化痰，减肥。Health Concerns</t>
  </si>
  <si>
    <t>ASTRA C -- 加强卫气，用于治疗外风侵袭和风寒，预防和抗击感冒、发烧、过敏。 Health Concerns</t>
  </si>
  <si>
    <t>ASTRA DIET TEA -- 补气行气，养胃健脾，降低食欲，促进减肥。Health Concerns</t>
  </si>
  <si>
    <t>ASTRA ESSENCE -- 补气，补阳，补精，补血，滋阴，加强免疫系统，均衡血糖。Health Concerns</t>
  </si>
  <si>
    <t>ASTRA GARLIC -- 补气补血，用于打通经脉促进循环，治疗动脉硬化症，杀寄生虫。Health Concerns * ]</t>
  </si>
  <si>
    <t>ASTRA ISATIS -- 用于治疗外风侵袭、慢性病毒感染、慢性疲劳、情绪不安、疱疹、艾滋病病毒、肝炎。Health Concerns  # ]</t>
  </si>
  <si>
    <t>BACKBONE -- 用于肾阳虚、腰背痛、阳痿早泄、听力或视力（眼睛）损伤。Health Concerns ]</t>
  </si>
  <si>
    <t>BOV CART (Bovine Cartilage) -- 用于关节疼痛、关节炎、伤口康复、脊椎炎、椎间盘、颞下颌关节（TMJ）退化。 Health Concerns $ ]</t>
  </si>
  <si>
    <t>BUPLEURUM ENTANGLED QI -- 用于肝气停滞、清热排毒、化痰（肺）、乳房肿块、抑郁症。Health Concerns ]</t>
  </si>
  <si>
    <t>CALM SPIRIT -- 用于安神（精神）、湿热且心阴虚、压力、愤怒、焦虑、抑郁。Health Concerns</t>
  </si>
  <si>
    <t>CHANNEL FLOW -- 用于通经脉/循环，由血瘀所致的经痛、腹痛和慢性疼痛。Health Concerns</t>
  </si>
  <si>
    <t>CHYZYME (With digestive enzymes) -- 祛脾湿，说明食物消化，消胀。 Health Concerns</t>
  </si>
  <si>
    <t>Cir-Q -- 用于打通经脉、促进循环，清除心脏、大脑、腹上部和腹部阻塞。Health Concerns</t>
  </si>
  <si>
    <t>CLEAR AIR -- 降肺气，用于咳嗽、急性或慢性支气管炎，有痰、哮喘、咳嗽、呼吸困难（肺）。Health Concerns ]</t>
  </si>
  <si>
    <t>CLEAR HEAT -- 补肾精，祛毒热、HIV、肝炎、病毒病、慢性疲劳综合症、热痛。Health Concerns # ]</t>
  </si>
  <si>
    <t>CLEAR PHLEGM -清痰- 清胆囊内热，用于痰、多痰、肺气肿（肺）、过度活跃、 ADD。 Health Concerns ]</t>
  </si>
  <si>
    <t>CLEARING -- 用于湿热且心阳虚、慢性阴道炎、慢性膀胱感染、口腔疼痛。Health Concerns</t>
  </si>
  <si>
    <t>COLD AWAY -- 清风热，止咳化痰，用于风寒和流感（肺）、扁桃腺炎、喉咙痛、发烧、胸闷。Health Concerns ]</t>
  </si>
  <si>
    <t>COLOSTROPLEX (Bovine Colostrum) -- 恢复胃肠功能（肠道，结肠，肠），增强免疫力，减轻食物不耐受性，抵抗念珠菌（真菌）。 Health Concerns ^ ]</t>
  </si>
  <si>
    <t>COPTIS PURGE FIRE -- 用于毒热、急性炎症、喉咙痛、疱疹发作、肝火、皮肤出疹。Health Concerns</t>
  </si>
  <si>
    <t>CORDYCEPS PS -- 补肾阳肺阴，增强卫气，加强对疾病的抵抗力和免疫力。Health Concerns</t>
  </si>
  <si>
    <t>CORDYSENG -- 补肺健脾，养胃健肾，增强免疫功能，用于疲劳和术后康复。 Health Concerns</t>
  </si>
  <si>
    <t>CORIOLUS PS -- 祛湿化痰，清热消炎，抗肿瘤作用活化杀伤性T-细胞。Health Concerns</t>
  </si>
  <si>
    <t>CRAMPBARK PLUS -- 产后、分娩后、手术后、经痛时使用，减轻痉挛，舒缓疼痛。Health Concerns</t>
  </si>
  <si>
    <t>DRAIN DAMPNESS -- 祛湿，潴留，利尿（肾，膀胱，尿道）发汗（促进出汗），浮肿（水肿），前列腺增大。Health Concerns ]</t>
  </si>
  <si>
    <t>EASE 2 -- 用于风侵袭，风寒和肝气滞，颈、背、肩和胃肠紧张或疼痛。 Health Concerns</t>
  </si>
  <si>
    <t>EASE PLUS -- 用于肝气滞，安神，治失眠、神经过敏、戒毒、偏头痛、胃酸过多和溃疡。 Health Concerns</t>
  </si>
  <si>
    <t>ECLIPTEX -- 补肾，滋肝阴，补血；护肝，以防受环境和药物的毒害。Health Concerns</t>
  </si>
  <si>
    <t>EIGHT TREASURES -- 补气，养血行血，用于疲劳、面色痿黄、月经不调。Health Concerns</t>
  </si>
  <si>
    <t>ENHANCE -- 益气、补阳、生精，养血滋阴，慢性病毒感染，HIV，疱疹，（慢性疲劳综合症/慢性疲劳及免疫障碍综合症）CFS/CFIDS。 Health Concerns # ]</t>
  </si>
  <si>
    <t>ESCAPE RESTRAINT -- 行气活血，燥湿，清热，酸返流，溃疡和胃炎，腹胀。 Health Concerns</t>
  </si>
  <si>
    <t>ESSENCE CHAMBER -- 清除下焦的湿热，用于带有泌尿功能障碍的良性前列腺肥大。Health Concerns</t>
  </si>
  <si>
    <t>FERTILE GARDEN -- 补肾肝阴，用于肝气滞，三、四十岁女性不孕。 Health Concerns</t>
  </si>
  <si>
    <t>FLAVONEX -- 补气、阳精，补血滋阴，促进循环，用于衰老，心血管退化。 Health Concerns</t>
  </si>
  <si>
    <t>FORMULA H -- 清热祛湿，化血瘀，止血止痛，治痔疮和直肠出血。 Health Concerns</t>
  </si>
  <si>
    <t>FULL FORCE WITH ASTRAGALUS -- 补气，增强努力争取高成就所需的能量和耐力。 Health Concerns</t>
  </si>
  <si>
    <t>GASTRODIA RELIEVE WIND -- 用于肝阴虚，肝阳上亢，内风，高血压，耳鸣，颤动。Health Concerns</t>
  </si>
  <si>
    <t>GB-6 -- 消肝气滞，清除肝脏和胆囊内湿热，腹痛（肠道，结肠，肠）或发炎；预防结石。Health Concerns ]</t>
  </si>
  <si>
    <t>GLENTLE SENNA -- 清实热，用于促进消化，清除中央阻塞(congestion at the center)， 急性便秘。 Health Concerns</t>
  </si>
  <si>
    <t>GINSENG GECLO -- 益气补阳，用于慢性哮喘、会产生黄痰/绿痰且呼吸困难（肺）的支气管炎。 Health Concerns ]</t>
  </si>
  <si>
    <t>GRIFFONEX 5-HTP -- 用于抑郁症、失眠、头痛、 纤维肌痛、经前综合征和易饥症， 减少对含糖食物的渴望。Health Concerns</t>
  </si>
  <si>
    <t>HEAD-Q -- 用于外风侵袭、风寒，疏通循环；用于头痛、颞下颌关节(TMJ)、上背僵硬。 Health Concerns</t>
  </si>
  <si>
    <t>HEPATOPLEX 1 -- 益气、补肾、健脾、补血，减少肝酶，用于肝炎，尤其是丙型肝炎。Health Concerns # ]</t>
  </si>
  <si>
    <t>HEPATOPLEX 2 -- 活血，促进循环，清湿热，用于伴有硬化和纤维化的慢性肝炎感染。 Health Concerns ]</t>
  </si>
  <si>
    <t>HEAVENLY WATER -- 用于清除中央阻塞(congestion at the center)、肝气滞、经前综合征、腹胀。Health Concerns</t>
  </si>
  <si>
    <t>ISATIS COOLING -- 板蓝根。用于湿热心阴虚、溃疡性结肠炎、节段性回肠炎、白带、前列腺炎。Health Concerns</t>
  </si>
  <si>
    <t>ISATIS GOLD -- 用于外风侵袭、风热、有痰、细菌性和病毒性感染、感冒、流感、支气管炎（肺）。 Health Concerns @ # ]</t>
  </si>
  <si>
    <t>JIN QIAN CAO STONE -- 活血，促进循环，解毒消炎，用于尿结石和肾结石。Health Concerns</t>
  </si>
  <si>
    <t>KAVA SENG -- 滋养津液，减压，消除焦虑、愤怒、沮丧和泌尿生殖道疼痛（肾、膀胱、输尿管、尿道）。Health Concerns ]</t>
  </si>
  <si>
    <t>LICORICE 25 -- 补气药，镇痉药，排毒，止痛；炎症，类固醇停药, 慢性疲劳综合症(CFS)。Health Concerns</t>
  </si>
  <si>
    <t>LILY BULB FORMULA -- 补肺，滋阴，止咳，止干咳，呼吸困难（肺），喉咙或鼻子。 Health Concerns ]</t>
  </si>
  <si>
    <t>LONGEVITABS -- 补脏腑之气，活血，补充日常作用中所需的能量。 Health Concerns</t>
  </si>
  <si>
    <t>MARROW PLUS -- 益气补血，消除化疗 / 放疗所致的骨髓抑制作用。Health Concerns</t>
  </si>
  <si>
    <t>MATERNAL HERBAL -- 补肝阴肾阳，补血益气，安神，促进女性生育。 Health Concerns</t>
  </si>
  <si>
    <t>MILK THISTLE 80 -- 用于肝障碍、肝炎、肝硬化、胆结石、牛皮癣和血糖不均衡。Health Concerns</t>
  </si>
  <si>
    <t>MINOR BLUE DRAGON -- 用于风寒、感冒且身体疼痛、过敏、哮喘（肺）、水滞和水肿。 Health Concerns ]</t>
  </si>
  <si>
    <t>MOBILITY 2 -- 用于风湿痹症、炎性疼痛、关节炎、痛风、坐骨神经痛、腰痛。Health Concerns</t>
  </si>
  <si>
    <t>MOBILITY 3 -- 用于风湿痹症、冷痛、关节炎和天气冷湿时会恶化的肌肉疼痛。Health Concerns</t>
  </si>
  <si>
    <t>NASAL TABS (Pueraria Nasal) -- 用于窦阻塞、黄色浓稠的涕液、打鼾、窦阻塞所致的耳痛。Health Concerns</t>
  </si>
  <si>
    <t>NINE FLAVOUR TEA -- 滋阴，用于阴虚热、慢性喉咙痛、夜汗、干燥、阳萎。 Health Concerns</t>
  </si>
  <si>
    <t>OSTEO HERBAL -- 补气，壮骨，活血，用于预防和治疗骨质疏松症。Health Concerns</t>
  </si>
  <si>
    <t>PHELLOSTATIN -- 补脾/胃气，清洁结肠，用于肠道念珠菌病及其并发症。Health Concerns ^ ]</t>
  </si>
  <si>
    <t>POSTPARTUM -- 补脾气，补血生精，用于分娩等所致的疲乏和痛经。 Health Concerns</t>
  </si>
  <si>
    <t>POWER MUSHROOMS -- 益气补阴，提高免疫功能和能量，抗肿瘤作用，有助治疗多发性硬化症(MS)和狼疮。 Health Concerns</t>
  </si>
  <si>
    <t>QUIET DIGESTION -- 清除脾湿，调理胃部，胃不适，伴有腹舄（肠道，结肠，肠）的肠道流感。Health Concerns # ]</t>
  </si>
  <si>
    <t>RAISE QI -- 补脾，祛湿，用于四肢无力，畏寒，胃下垂，子宫下垂或直肠脱垂（肠道，结肠，肠）。 Health Concerns ]</t>
  </si>
  <si>
    <t>REGENERATION -- 协调阴阳，清癌毒，增强免疫系统，减轻疼痛，抗肿瘤。 Health Concerns</t>
  </si>
  <si>
    <t>REHMANNIA 8 -- 补肾气，补阴阳，用于背痛、阳痿/早泄、眼睛障碍（青光眼）、水肿（浮肿）。Health Concerns ]</t>
  </si>
  <si>
    <t>RESINALL E TABS -- 用于通经脉、促循环，用于带胀痛的损伤，止血。. Health Concerns</t>
  </si>
  <si>
    <t>RESINALL K -- 用于通经脉、促循环，用于带胀痛的损伤，和局部皮肤疾病。 Health Concerns</t>
  </si>
  <si>
    <t>SAME -- 用于抑郁症（包括产后抑郁症），骨关节炎，纤维肌痛，肝病，与年龄有关的记忆力下降。Health Concerns</t>
  </si>
  <si>
    <t>SCHIZANDRA DREAMS -- 补心安神，治疗失眠症、焦虑侵袭，胃酸过多。Health Concerns</t>
  </si>
  <si>
    <t>SEA Q (Sea Cucumber) -- 补肝肾、益精，用于能量不足，关节炎或阳痿。 Health Concerns</t>
  </si>
  <si>
    <t>SHEN-GEM -- 益气养血，用于安神，治疗失眠症、神经过敏、脸色苍白、食欲不振。Health Concerns</t>
  </si>
  <si>
    <t>SHEN LING -- 补脾，祛湿，稀便，食欲不振，肿胀，肌肉衰弱，厌食， ADD。 Health Concerns</t>
  </si>
  <si>
    <t>SHU GAN -- 消除肝气滞，助消化，用于食物过敏，酸返流，肿胀，厌食，易饥症。 Health Concerns</t>
  </si>
  <si>
    <t>SIX GENTLEMEN -- 用于脾湿 / 脾气虚，疲乏，肿胀，反胃，四肢无力，食欲不振 。Health Concerns</t>
  </si>
  <si>
    <t>SKIN BALANCE -- 清肝热，清血，止痒和皮肤感染，牛皮癣，湿疹，麻疹。 Health Concerns</t>
  </si>
  <si>
    <t>SOURCE QI -- 补脾，益胃气，收敛津液，用于虚冷慢性腹舄，即是仿制品氏病。 Health Concernss</t>
  </si>
  <si>
    <t>SPZM -- 补血，活润筋腱，肌肉痉挛（抽动），抽筋，三叉神经痛，腕关节疼痛。 Health Concerns</t>
  </si>
  <si>
    <t>ST. JOHN'S SENG -- 说明脾脏控制血液，安神，治疗抑郁症、健忘症、心悸、神经病。Health Concerns</t>
  </si>
  <si>
    <t>ST. JOHN'S WORT -- 清热，沮丧，季节性情感障碍 (SAD), 慢性疲劳综合症, 纤维肌痛，疱疹，单核细胞增多症(mono)。Health Concerns</t>
  </si>
  <si>
    <t>STOMACH TABS -- 消气滞和食物积滞，慢性胃炎和消化障碍，肠胃气胀。 Health Concerns</t>
  </si>
  <si>
    <t>TREMELLA AND AMERICAN GINSENG -- 滋阴益气，补血生精，用于干咳（肺），增强免疫力。 Health Concerns ]</t>
  </si>
  <si>
    <t>THREE IMMORTALS -- 益气，壮阳，滋阴，补血，用于阴虚热，更年期缺陷，潮热。 Health Concerns</t>
  </si>
  <si>
    <t>UNLOCKING -- 用于湿热且心阴虚，宫颈非典型增生，卵巢囊肿，原发性免疫缺陷病(PID)，子宫内膜异位。 Health Concerns</t>
  </si>
  <si>
    <t>VAGISTATIN -- 清毒热，消除阴道湿热，阴道菌群失调，宫颈非典型增生，人乳头瘤病毒(HPV)，念珠菌病。Health Concerns ^ ]</t>
  </si>
  <si>
    <t>Virility Tabs / 补肾阳，生精；促进男性生育能力，提高效能力、精子数和精子活力。Health Concerns</t>
  </si>
  <si>
    <t>WOMAN'S BALANCE -- 疏通肝气阻塞，益肝血滋阴，用于 经前综合征(PMS), 肠道易激综合征(IBS), 痉挛及轻度抑郁。Health Concerns</t>
  </si>
  <si>
    <t>XANTHIUM RELIEVE SURFACE -- 清表面风热，用于窦过敏、痰饮、皮炎、鼻炎。Health Concerns</t>
  </si>
  <si>
    <t>YIN CHAO JIN -- 用于外风侵袭、风热、感冒、喉咙痛、流感、咳嗽（肺）、身体疼痛、皮痒。 Health Concerns  # ]</t>
  </si>
  <si>
    <t>POCONEOL N.2 -- 用于失眠、神经过敏。Dolisos, S.A. ]</t>
  </si>
  <si>
    <t>POCONEOL N.5 -- 用于循环。Dolisos, S.A.</t>
  </si>
  <si>
    <t>POCONEOL N.7 -- 用于肝、胆囊。 Dolisos, S.A.</t>
  </si>
  <si>
    <t>POCONEOL N.8 -- 风湿炎症。Dolisos, S.A.</t>
  </si>
  <si>
    <t>POCONEOL N.9 -- 呼吸道（肺）粘膜炎。 Dolisos, S.A. ]</t>
  </si>
  <si>
    <t>POCONEOL N.12 -- 慢性胃炎（肠道，结肠，肠）。 Dolisos, S.A.</t>
  </si>
  <si>
    <t>POCONEOL N.16 -- 用于哮喘（肺），干咳。Dolisos, S.A. ]</t>
  </si>
  <si>
    <t>POCONEOL N.20 -- 用于痉挛，利尿（肾，膀胱，尿道）。Dolisos, S.A. ]</t>
  </si>
  <si>
    <t>POCONEOL N.25 -- 抗心绞痛（心脏）。 Dolisos, S.A. ]</t>
  </si>
  <si>
    <t>POCONEOL N.43 -- 抗抑郁症。 Dolisos, S.A.</t>
  </si>
  <si>
    <t>POCONEOL N.48 -- 抗流感，流行性感冒。Dolisos, S.A. # ]</t>
  </si>
  <si>
    <t>POCONEOL N.67 -- 泌尿器官的，利尿（肾，膀胱，尿道）。Dolisos, S.A. ]</t>
  </si>
  <si>
    <t>POCONEOL N.69 -- 用于神经系统，抗压力。Dolisos, S.A.</t>
  </si>
  <si>
    <t>AGNUS CASTUS -- 激素失调的女性。 BIOTICS E.N.B.</t>
  </si>
  <si>
    <t>ALLERPOL -- 草药过敏。 BIOTICS E.N.B.</t>
  </si>
  <si>
    <t>ALOE SILVER GEL -- 芦荟和colloida ，用于皮肤病和烧伤。 BIOTICS E.N.B.</t>
  </si>
  <si>
    <t>ALUINWORTEL -- 草药的，内出血。 BIOTICS E.N.B.</t>
  </si>
  <si>
    <t>AMORIN -- 女性用的草药复方制剂(herbal complex)。BIOTICS E.N.B.</t>
  </si>
  <si>
    <t>CONCENTRAT -- 加强的AMORIN，女性用的。BIOTICS E.N.B. ]</t>
  </si>
  <si>
    <t>ANTI STRESS A / 抗压的复合草本。 BIOTICS E.N.B.</t>
  </si>
  <si>
    <t>ANTI STRESS NS -- 抗压的中草药复方制剂(Chinese herbal complex)，对颈肩更有效。BIOTICS E.N.B.</t>
  </si>
  <si>
    <t>A -- 中草药复方制剂(Chinese herbal complex)，用于关节联接感染。 BIOTICS E.N.B.</t>
  </si>
  <si>
    <t>ARTHRI PIL N-S-H -- 用于治疗关节感染的中药，对颈部更有效。BIOTICS E.N.B.</t>
  </si>
  <si>
    <t>ARTI-PLUS -- 软骨素和葡糖胺，含草药。BIOTICS E.N.B. ]</t>
  </si>
  <si>
    <t>ARTISJOK -- 优化肝和胆囊功能。 BIOTICS E.N.B.</t>
  </si>
  <si>
    <t>BAMBOE -- 富含硅，用于皮肤、头发和结缔组织。BIOTICS E.N.B.</t>
  </si>
  <si>
    <t>BERK -- 功能。 BIOTICS E.N.B.</t>
  </si>
  <si>
    <t>BLAUWE BOSBES -- 保养受压的眼睛(stressed eyes)，用于膀胱和尿道（肾，尿道）。 BIOTICS E.N.B. ]</t>
  </si>
  <si>
    <t>BRANDNETEL -- 血液成分。BIOTICS E.N.B.</t>
  </si>
  <si>
    <t>CAT'S CLAW -- 用于免疫功能。BIOTICS E.N.B.</t>
  </si>
  <si>
    <t>COLLOIDAL SILVER -- 天然抗生素。BIOTICS E.N.B.</t>
  </si>
  <si>
    <t>DORMAVIT -- 草药复方制剂(herbal complex)，用于酣睡。BIOTICS E.N.B.</t>
  </si>
  <si>
    <t>DUIVELSKLAUW -- 关节。BIOTICS E.N.B.</t>
  </si>
  <si>
    <t>ECHINACEA -- 喉咙痛和肺病。BIOTICS E.N.B.</t>
  </si>
  <si>
    <t>ENGELWORTEL -- 有功能的器官系统。BIOTICS E.N.B.</t>
  </si>
  <si>
    <t>EURO-LYMPH -- 淋巴系统功能。BIOTICS E.N.B.</t>
  </si>
  <si>
    <t>EURO-VIROBAC -- 流感、感冒、发烧。BIOTICS E.N.B. # ]</t>
  </si>
  <si>
    <t>TONICUM -- 用于提高活力和能量。 BIOTICS E.N.B.</t>
  </si>
  <si>
    <t>GLUCOSAMINE -- 葡糖胺，用于关节和结缔组织。 BIOTICS E.N.B.</t>
  </si>
  <si>
    <t>HELMKRUID -- 用于皮肤和关节。BIOTICS E.N.B.</t>
  </si>
  <si>
    <t>HYPOGLYPLEX -- 多发性低血糖症(Multihypoglycemia)以及其它血糖问题（胰腺）。 BIOTICS E.N.B. ]</t>
  </si>
  <si>
    <t>IJZERTONICUM -- 铁（有机的）. BIOTICS E.N.B.</t>
  </si>
  <si>
    <t>KLAMATH BLUE-GREEN -- 蓝绿藻，身体功能 。BIOTICS E.N.B. ]</t>
  </si>
  <si>
    <t>LINDESPINT -- 用于肾。 BIOTICS E.N.B. ]</t>
  </si>
  <si>
    <t>MARC OPC -- 多酚，用于强壮血管。BIOTICS E.N.B.</t>
  </si>
  <si>
    <t>MARIADISTEL -- 用于提高肝、胆囊的功能。BIOTICS E.N.B. ]</t>
  </si>
  <si>
    <t>MSM -- 用于关节和肌肉。 BIOTICS E.N.B. ]</t>
  </si>
  <si>
    <t>MUIZEDOORN -- 强化血管。BIOTICS E.N.B.Strenghtens血管。抗生素E.N.B.</t>
  </si>
  <si>
    <t>MULTI ENZYM -- 抗氧化剂和辅助因子。BIOTICS E.N.B.</t>
  </si>
  <si>
    <t>MULTI ENZYM FORTE PLUS -- 抗氧化剂和辅助因子。BIOTICS E.N.B.</t>
  </si>
  <si>
    <t>NATURA DIGEST-PLUS -- 辅助因子，用于胃肠消化（肠道，结肠）。BIOTICS E.N.B. ]</t>
  </si>
  <si>
    <t>NATURA GINKGO -- 抗氧化剂，增强毛细管的血液流动。BIOTICS E.N.B.</t>
  </si>
  <si>
    <t>HEMORRODDINE -- 草药复方制剂(herbal complex)，治疗痔疮（肠道，结肠，肠）。BIOTICS E.N.B. ]</t>
  </si>
  <si>
    <t>NATURA ISOFLAVON -- 大豆异黄酮，天然雌激素。BIOTICS E.N.B.</t>
  </si>
  <si>
    <t>MAGNESIUM -- 液态镁。BIOTICS E.N.B.</t>
  </si>
  <si>
    <t>NATURA NEURON -- 压力和焦虑。 BIOTICS E.N.B.</t>
  </si>
  <si>
    <t>NATURA NONI -- 有效的细胞再生剂。BIOTICS E.N.B.</t>
  </si>
  <si>
    <t>NATURA PREVENT -- 解毒滴剂。BIOTICS E.N.B.</t>
  </si>
  <si>
    <t>NATURA tablets -- 草药复方制剂(herbal complex)，用于窦炎（药片）。 BIOTICS E.N.B.</t>
  </si>
  <si>
    <t>NATURA TUSS -- 肺，中药糖浆。BIOTICS E.N.B. ]</t>
  </si>
  <si>
    <t>NATURA VIRILIS -- 草药复方制剂(herbal complex)，用于阳痿和尿道感染（肾，膀胱，尿道）BIOTICS E.N.B. ]</t>
  </si>
  <si>
    <t>ONTZURINGSZOUT -- 中和身体组织的酸。 BIOTICS E.N.B. ]</t>
  </si>
  <si>
    <t>PAPAYA -- 用于消化问题和胃烧灼热。BIOTICS E.N.B.</t>
  </si>
  <si>
    <t>PROSTA S -- 前列腺。 BIOTICS E.N.B.</t>
  </si>
  <si>
    <t>PROSYMBIOFLOR -- 微生物治疗。BIOTICS E.N.B.</t>
  </si>
  <si>
    <t>RELAXINE -- Multi，用于神经系统，维生素B群。 BIOTICS E.N.B. $ ]</t>
  </si>
  <si>
    <t>RESUM -- 草本提取液和胆囊结石。BIOTICS E.N.B.</t>
  </si>
  <si>
    <t>RUGEL ZALF -- 疣（皮肤）。BIOTICS E.N.B. ]</t>
  </si>
  <si>
    <t>SEDAMIN -- 天然镇定剂。BIOTICS E.N.B.</t>
  </si>
  <si>
    <t>CARTILAGE -- 用于关节和软骨问题，预防新血管形成。BIOTICS E.N.B. ]</t>
  </si>
  <si>
    <t>SITOSTERIN -- Bs 前列腺提取物。BIOTICS E.N.B.</t>
  </si>
  <si>
    <t>SPORKENHOUT -- 草本轻舄剂（肠道，结肠，肠），微生物治疗。BIOTICS E.N.B. ]</t>
  </si>
  <si>
    <t>SYMBIOFLOR -- 微生物治疗。BIOTICS E.N.B.</t>
  </si>
  <si>
    <t>SYMBIOLACT A -- 嗜酸乳酸杆菌，用于十二指肠（肠道，结肠，肠）。 BIOTICS E.N.B. ]</t>
  </si>
  <si>
    <t>SYMBIO COMPOSITUM -- 嗜酸乳酸杆菌，干酪乳杆菌， Bifidobacterium bifidumen Streptococcus lactis，用于整个肠道（十二指肠，结肠） 。BIOTICS E.N.B. @ ]</t>
  </si>
  <si>
    <t>Bowel Flora Balance -- 嗜酸乳酸杆菌，干酪乳杆菌， Bifidobacterium bifidumen Streptococcus lactis，用于整个肠道（十二指肠，结肠） 。BIOTICS E.N.B. @ ]</t>
  </si>
  <si>
    <t>TRANSMENO -- 草药复方制剂(herbal complex)，用于更年期（无月经）。 BIOTICS E.N.B. ]</t>
  </si>
  <si>
    <t>VIT AE ZALF -- 用于健康皮肤。 BIOTICS E.N.B.</t>
  </si>
  <si>
    <t>TONICUM -- 增强生命力的万能药。BIOTICS E.N.B.</t>
  </si>
  <si>
    <t>WEEGBREE -- 呼吸道（肺）。 BIOTICS E.N.B. ]</t>
  </si>
  <si>
    <t>NELSON OXYGEN STIMULATOR -- 阿育吠陀配方，用于促进供氧（肺）、记忆力（脑）、运动以及所有疾病，潘氨酸－维生素B15，对供氧很重要的甲基供体。NEW VISTAS OF HUNGARY ]</t>
  </si>
  <si>
    <t>NELSON STEM CELL STIMULATOR -- 用于更新成年人干细胞制造，抗衰老。 NEW VISTAS OF HUNGARY</t>
  </si>
  <si>
    <t>ENDOXINOL -- 全面免疫刺激物，用于细菌性疾病。 NEW VISTAS OF HUNGARY @ ]</t>
  </si>
  <si>
    <t>SYPHINOL -- 免疫刺激物，用于性传播疾病 (STDs)。 NEW VISTAS OF HUNGARY ]</t>
  </si>
  <si>
    <t>FATTY ACID LIQUESCENCE -- 所有必需的重要脂肪酸来源。NEW VISTAS OF HUNGARY</t>
  </si>
  <si>
    <t>FUNGI FUGE -- 消除真菌。 NEW VISTAS OF HUNGARY ^ ]</t>
  </si>
  <si>
    <t>AMEOBA FUGE -- 防御阿米巴变形虫。 NEW VISTAS OF HUNGARY * ]</t>
  </si>
  <si>
    <t>BACTERIA FUGE -- 防御细菌。NEW VISTAS OF HUNGARY @ ]</t>
  </si>
  <si>
    <t>VIRAL FUGE -- 防御真菌。NEW VISTAS OF HUNGARY # ]</t>
  </si>
  <si>
    <t>VERMI FUGE -- 寄生虫清除剂。NEW VISTAS OF HUNGARY * ]</t>
  </si>
  <si>
    <t>DEGEX -- 用于变性疾病。 NEW VISTAS OF HUNGARY</t>
  </si>
  <si>
    <t>NERVE GROWTH FACTOR ALL -- 所有神经生长因子 NEW VISTAS OF HUNGARY</t>
  </si>
  <si>
    <t>LIBIDINOL -- 性刺激。 NEW VISTAS OF HUNGARY</t>
  </si>
  <si>
    <t>CRIMEAN CONGO HEMORRHAGIC FEVER -- 来自于牛身上的扁虱，损坏动脉和静脉，可见于阿富汗难民身上。 # ]</t>
  </si>
  <si>
    <t>ANTHRAX -- 生物战</t>
  </si>
  <si>
    <t>MISCELLANEOUS VIRUS -- 生物战# ]</t>
  </si>
  <si>
    <t>BOTULINUM -- 生物战</t>
  </si>
  <si>
    <t>MISCELLANEOUS BACTERIA -- 生物战@ ]</t>
  </si>
  <si>
    <t>MISCELLANEOUS RICKETTSIA -- 生物战 @ ]</t>
  </si>
  <si>
    <t>TOXIC -- 生物战</t>
  </si>
  <si>
    <t>PSYCHOACTIVE LSD, ETC. -- 生物战</t>
  </si>
  <si>
    <t>PREGNEMOLONE -- 记忆（大脑）激素。 ]</t>
  </si>
  <si>
    <t>PRION -- 生物战@ # ^ ]</t>
  </si>
  <si>
    <t>DGS1 Honey Concentrate -- 精油。. DGS Natural P. Inc.</t>
  </si>
  <si>
    <t>COLLOIDAL SILVER, SILICA &amp; GOLD -- 刺激并增强T细胞活性，空斑形成微生物，candiditis。 Etherium Technology Inc. ^ ]</t>
  </si>
  <si>
    <t>DGS-22 CREAM -- 舒缓护肤，用于轻微烧伤，预防皮肤刺激。DGS Natural P.Inc. ]</t>
  </si>
  <si>
    <t>D-LENOLATE -- 橄榄叶的Sterio异构体提取物。East Park Research ]</t>
  </si>
  <si>
    <t>L-72 -- 用于刺激神经系统。Lehning Laboratoires $ ]</t>
  </si>
  <si>
    <t>DEGEX LIQUESCENSE -- 用于变性疾病的草药化学疗法(Herbal Chemotherapy)。NEW VISTAS OF HUNGARY</t>
  </si>
  <si>
    <t>FORTE 'C' -- 强心(Empowers the heart)。 NUTRI=ARLI, Guadalajara - Mexico</t>
  </si>
  <si>
    <t>H.T. -- 调节高血压。 NUTRI=ARLI, Guadalajara - Mexico ]</t>
  </si>
  <si>
    <t>ANTHRAX - BACILLUS ANTHRACIS -- 细菌，肺、淋巴、结缔组织。Biological Warfare Variations @ ]</t>
  </si>
  <si>
    <t>ANTHRAX - BACILLUS ANTHRACIS -- 细菌空气接种疫苗(Bacteria Air vaccination)，影响肺部、皮肤组织。Biological Warfare Variations @ ]</t>
  </si>
  <si>
    <t>MAD COW DISEASE REMEDY - BOVINE SPONGIFORM ENCEPALOPATHY (BSE) -- 朊病毒Biological Warfare Variations ]</t>
  </si>
  <si>
    <t>COW BACTERIA -- 治疗慢性疲劳的药物。 Biological Warfare Variations @ ]</t>
  </si>
  <si>
    <t>COW MYCOBACTERIA -- 治疗哮喘、支气管（肺）药物。Biological Warfare Variations @ ]</t>
  </si>
  <si>
    <t>COW TOXIN -- 肝药。Biological Warfare Variations</t>
  </si>
  <si>
    <t>DDT PESTICIDE -- 喷雾药剂。Biological Warfare Variations</t>
  </si>
  <si>
    <t>ENCEPHALITIS -- 肠道内寄生虫（肠道，结肠，肠），蚊叮，同时导致大脑和脊髓发炎/水肿。 Biological Warfare Variations @ # ^ * $ ]</t>
  </si>
  <si>
    <t>ETHYLENE -- 氧化物药物。Biological Warfare Variations</t>
  </si>
  <si>
    <t>FOOT AND MOUTH DISEASE REMEDY -- Biological Warfare Variations # ]</t>
  </si>
  <si>
    <t>FOOT AND MOUTH DISEASE VACCINATION REMEDY -- Biological Warfare Variations # ]</t>
  </si>
  <si>
    <t>HEPATITIS A -- 甲型肝炎, 病毒药物，肝脏。Biological Warfare Variations # ]</t>
  </si>
  <si>
    <t>HEPATITIS B -- 乙型肝炎病毒, 病毒药物，肝脏。Biological Warfare Variations # ]</t>
  </si>
  <si>
    <t>HEPATITIS C -- 丙型肝炎, 病毒药物，肝脏。 Biological Warfare Variations #]</t>
  </si>
  <si>
    <t>HEPATITIS D -- 病毒药物，肝脏。 Biological Warfare Variations # ]</t>
  </si>
  <si>
    <t>LYMES -- 细菌，蜱虱叮咬带来的包柔氏螺旋体菌，发炎，皮肤损伤，红斑，慢性疲劳，发冷，发烧，心脏 / 神经药物。Biological Warfare Variations @ * ]</t>
  </si>
  <si>
    <t>LYMES 1 -- 细菌，蜱虱叮咬带来的包柔氏螺旋体菌，发炎，皮肤损伤，红斑，慢性疲劳，发冷，发烧，心脏 / 神经药物。 Biological Warfare Variations @ * ]</t>
  </si>
  <si>
    <t>LYMES 2 -- 细菌，蜱虱叮咬带来的包柔氏螺旋体菌，发炎，皮肤损伤，红斑，慢性疲劳，发冷，发烧，心脏 / 神经药物。 Biological Warfare Variations @ * ]</t>
  </si>
  <si>
    <t>MALARIA -- 用于神经、消化、发冷的药物。 Biological Warfare Variations * ]</t>
  </si>
  <si>
    <t>MONONUCLEOSIS -- 单核细胞增多症, 药物，疱疹病毒，肝。Biological Warfare Variations # ]</t>
  </si>
  <si>
    <t>LYMES 3 -- 细菌，蜱虱叮咬带来的包柔氏螺旋体菌，发炎，皮肤损伤，红斑，慢性疲劳，发冷，发烧，心脏 / 神经药物。Biological Warfare Variations @* ]</t>
  </si>
  <si>
    <t>MOSQUITO BITE REMEDY -- Biological Warfare Variations * ]</t>
  </si>
  <si>
    <t>MOSQUITO VENOM REMEDY -- Biological Warfare Variations * ]</t>
  </si>
  <si>
    <t>PERTUSSIN - WHOOPING COUGH -- 细菌，百日咳杆菌。利肺，干咳（哮咳的起因）。Biological Warfare Variations @ ]</t>
  </si>
  <si>
    <t>PRION -- 立克次氏体菌药物。Biological Warfare Variations ^ ]</t>
  </si>
  <si>
    <t>PRION --  真菌药物。 Biological Warfare Variations ^ ]</t>
  </si>
  <si>
    <t>ROCKY MOUNTAIN SPOTTED FEVER -- 立克次氏体菌药物，侵袭眼睛。 Biological Warfare Variations @ * ]</t>
  </si>
  <si>
    <t>SMALL POX VACCINATION -- 痘病毒。 Biological Warfare Variations # ]</t>
  </si>
  <si>
    <t>SODIUM NITRO PRUSSIDE TOXIN -- Biological Warfare Variations</t>
  </si>
  <si>
    <t>STREP REMEDY -- 细菌 Biological Warfare Variations @ ]</t>
  </si>
  <si>
    <t>SWINE FLU REMEDY -- 猪流感病毒 Biological Warfare Variations # ]</t>
  </si>
  <si>
    <t>TYPHOID REMEDY -- 细菌，伤寒沙门菌。 Biological Warfare Variations @ ]</t>
  </si>
  <si>
    <t>AFLATOXIN  -- 黄曲霉毒素, 致癌的真菌毒素，尤其是贮藏的农作物（花生）。Biological Warfare Variations @ ]</t>
  </si>
  <si>
    <t>AMYLO LIQUIFACIENS -- Biological Warfare Variations</t>
  </si>
  <si>
    <t>ARGENTINA VIRUS -- 导致出血。Biological Warfare Variations # ]</t>
  </si>
  <si>
    <t>BACILLUS GLOBIGII -- 杆菌细菌 Biological Warfare Variations @ ]</t>
  </si>
  <si>
    <t>BACILLUS NIGER SUBTILIS -- 芽胞杆菌属细菌Biological Warfare Variations @ ]</t>
  </si>
  <si>
    <t>BLISTER AGENTS -- 糜烂性毒剂,起疱剂, Biological Warfare Variations</t>
  </si>
  <si>
    <t>BOLIVIAN VIRUS -- 玻利维亚病毒, 导致出血。 Biological Warfare Variations # ]</t>
  </si>
  <si>
    <t>BUBONIC PLAGUE - YERSINIA PESTIS -- 腺鼠疫,腹股沟淋巴结鼠疫, 细菌Biological Warfare Variations @ ]</t>
  </si>
  <si>
    <t>BOTULISM - CLOSTRIDIUM BOTULINIM -- 肉毒杆菌中毒, 细菌，侵袭神经。 Biological Warfare Variations @ ]</t>
  </si>
  <si>
    <t>CAMEL POX VIRUS -- 驼骆痘病毒, Biological Warfare Variations # ]</t>
  </si>
  <si>
    <t>CHIKUNGUNYA VIRUS -- 基孔肯尼亚病毒, Biological Warfare Variations # ]</t>
  </si>
  <si>
    <t>CLOSTRIDIUM PERFRINGENS -- 产气荚膜梭菌, 细菌，气性坏疽。 Biological Warfare Variations @ ]</t>
  </si>
  <si>
    <t>CHOLERA -- 霍乱弧菌。细菌 Biological Warfare Variations @ ]</t>
  </si>
  <si>
    <t>CONE SHELL TOXIN MOLLUSC -- Biological Warfare Variations # ]</t>
  </si>
  <si>
    <t>DENGUE FEVER VIRUS -- 登革热病毒, Biological Warfare Variations # ]</t>
  </si>
  <si>
    <t>DIPHTHERIA -- 白喉杆菌。细菌。影响心脏和中枢神经系统(CNS)。Biological Warfare Variations @ ]</t>
  </si>
  <si>
    <t>EASTERN EQUINE ENCEPHALITIS - EQUINE ENCEPHALOMYELITIS -- 虫媒病毒，同时导致大脑和脊髓发炎 /水肿。Biological Warfare Variations # $ ]</t>
  </si>
  <si>
    <t>E COLI - ESCHERICHIA COLI -- 大肠杆菌, Biological Warfare Variations @ ]</t>
  </si>
  <si>
    <t>EBOLA VIRUS -- 埃博拉病毒,依波拉病毒, Biological Warfare Variations # ]</t>
  </si>
  <si>
    <t>ENCEPHALITIS -- 脑炎/脑水肿。 Biological Warfare Variations @ # ^ * $ ]</t>
  </si>
  <si>
    <t>VENEZUELAN EQUINE ENCEPHALITIS -- 委内瑞拉马脑炎, 虫媒病毒，同时导致大脑和脊髓发炎/水肿。 Biological Warfare Variations # $ ]</t>
  </si>
  <si>
    <t>ENTEROBACTER CLOACAE -- 阴沟肠杆菌, 细菌。肠道，结肠，肠Biological Warfare Variations @ ]</t>
  </si>
  <si>
    <t>ENZYME RESTRICTOR DNA SNIPPER -- Biological Warfare Variations</t>
  </si>
  <si>
    <t>GLANDERS SEPTICEMIA -- 细菌。鼻疽假单胞菌。 Biological Warfare Variations @ ]</t>
  </si>
  <si>
    <t>INFLUENZA VIRUS -- 流感病毒, Biological Warfare Variations # ]</t>
  </si>
  <si>
    <t>JAPANESE B ENCEPHALITIS -- 日本乙型脑炎, 由蚊子传播的黄热病毒，同时导致大脑和脊髓发炎/水肿。Biological Warfare Variations # * $ ]</t>
  </si>
  <si>
    <t>KOREAN HEMORRHAGIC FEVER - EPIDEMIC HEMORRHAGIC FEVER  -- 朝鲜出血热, 汉塔病毒。导致出血。Biological Warfare Variations # ]</t>
  </si>
  <si>
    <t>LASSA FEVER VIRUS -- 拉沙热病毒, Biological Warfare Variations # ]</t>
  </si>
  <si>
    <t>MACHUPO VIRUS -- 马丘坡病毒:玻利维亚出血热病原体, Biological Warfare Variations # ]</t>
  </si>
  <si>
    <t>MAARBURG VIRUS -- 与埃博拉病毒同属一系。Biological Warfare Variations # ]</t>
  </si>
  <si>
    <t>MELIOIDOSIS -- 细菌，类鼻疽杆菌。 Biological Warfare Variations @ ]</t>
  </si>
  <si>
    <t>MENINGITIS -- 柯萨奇病毒或血友病流感细菌(bacteria Hemophilous influenzae)。Biological Warfare Variations @ # ]</t>
  </si>
  <si>
    <t>MOLD TOXINS -- 霉菌, Biological Warfare Variations ^ ]</t>
  </si>
  <si>
    <t>MONKEY POX VIRUS -- 猴正痘病毒,猴痘病毒, Biological Warfare Variations # ]</t>
  </si>
  <si>
    <t>MYCO TOXINS TRICHO CINES -- Biological Warfare Variations</t>
  </si>
  <si>
    <t>NERVE GAS -- 神经瓦斯, Biological Warfare Variations</t>
  </si>
  <si>
    <t>PNEUMONIC PLAGUE - PASTEURELLA PESTIS -- 致命病毒（肺）Biological Warfare Variations @ ]</t>
  </si>
  <si>
    <t>PSEUDOMONAS AERUGINOSA -- 细菌Biological Warfare Variations @ ]</t>
  </si>
  <si>
    <t>PSEUDOMONAS FLUORESCENS -- 细菌Biological Warfare Variations @ ]</t>
  </si>
  <si>
    <t>PSITTACOSIS -- 鹦鹉热衣原体。引起腹舄（肠道，结肠，肠）或肺炎（肺）Biological Warfare Variations @ ]</t>
  </si>
  <si>
    <t>Q FEVER -- 立克次氏体细菌，贝氏柯克斯体，高烧，肌痛， Biological Warfare Variations @ ]</t>
  </si>
  <si>
    <t>RICIN -- 蓖麻子油渣里的有毒蛋白质。Biological Warfare Variations ]</t>
  </si>
  <si>
    <t>RIFT VALLEY VIRUS -- Biological Warfare Variations # ]</t>
  </si>
  <si>
    <t>ROTA VIRUS -- Biological Warfare Variations # ]</t>
  </si>
  <si>
    <t>RUSSIAN SPRING / SUMMER ENCEPHALITIS -- 欧洲和亚洲的蜱媒病毒，同时导致大脑和脊髓发炎/水肿。Biological Warfare Variations # * $ ]</t>
  </si>
  <si>
    <t>SALMONELLA -- 细菌。 Biological Warfare Variations @ ]</t>
  </si>
  <si>
    <t>SARIN - GB -- 剧毒的化学战剂，有效的胆碱脂酶抑制剂。Biological Warfare Variations</t>
  </si>
  <si>
    <t>SAXITOXIN -- 有效力的非蛋白质神经毒素。赤潮藻类。沟藻。Biological Warfare Variations</t>
  </si>
  <si>
    <t>SCARLET FEVER -- 溶血菌——化脓性炼球菌。 Biological Warfare Variations @ ]</t>
  </si>
  <si>
    <t>SERRATIA MARSCENS -- Biological Warfare Variations</t>
  </si>
  <si>
    <t>SHIGELLOSIS --志贺(氏)菌病,  Biological Warfare Variations</t>
  </si>
  <si>
    <t>SOMAN -- 胆碱酯酶抑制剂, Biological Warfare Variations</t>
  </si>
  <si>
    <t>STAPH ENTERO TOXIN B (AUREUS) -- 金色葡萄球菌肠毒素 Biological Warfare Variations</t>
  </si>
  <si>
    <t>SUDAN VIRUS -- 导致出血。Biological Warfare Variations # ]</t>
  </si>
  <si>
    <t>TABUN -- 塔崩(神经性毒剂),塔崩,二甲氨基氰磷酸乙酯, Biological Warfare Variations</t>
  </si>
  <si>
    <t>TULAREMIA - FRANCISELLA TULARENSIS -- 土拉菌病,兔热病, Biological Warfare Variations</t>
  </si>
  <si>
    <t>T2 MYCO TOXINS -- Biological Warfare Variations</t>
  </si>
  <si>
    <t>VENEZUELAN EQUINE ENCEPHALITIS (VEE) -- 委内瑞拉马脑炎, 虫媒病毒，同时导致大脑和脊髓发炎/水肿。 Biological Warfare Variations  $ # ]</t>
  </si>
  <si>
    <t>VX -- 片刻便能侵袭神经。 Biological Warfare Variations</t>
  </si>
  <si>
    <t>WESTERN EQUINE ENCEPHALITIS (WEE) -- 西方马脑炎, 虫媒病毒，同时引起脑炎和脊椎炎 / 脑水肿。 Biological Warfare Variations # $ ]</t>
  </si>
  <si>
    <t>YELLOW FEVER VIRUS -- 黄热病病毒, Biological Warfare Variations # ]</t>
  </si>
  <si>
    <t>ZAIRE VIRUS -- 流行性霍乱, 导致出血。Biological Warfare Variations # ]</t>
  </si>
  <si>
    <t>ZINC CADMIUM SULFIDE -- 硫化镉, Biological Warfare Variations</t>
  </si>
  <si>
    <t>LYMES 4 -- 细菌，包柔氏螺旋体菌，来自蜱虱叮咬，发炎，皮肤损伤，红斑，慢性疲劳，发冷，发烧，心脏 / 神经药物。。Biological Warfare Variations @* ]</t>
  </si>
  <si>
    <t>CIPRO CIPROXIL -- 用于炭疽热的抗生素，能辨识滥用，引起皮疹，肺炎，胃病。 Biological Warfare @#^ ]</t>
  </si>
  <si>
    <t>VAPOR TRAIL - CHEM TRAIL -- 气雾剂疫苗(aerosol vaccinations)或生物战实验的化学痕迹。Biological Warfare ]</t>
  </si>
  <si>
    <t>DOXYCYLCINE HYDRAATE -- 用于炭疽热的抗生素，能辨识滥用。Biological Warfare @#^]</t>
  </si>
  <si>
    <t>MISCELANEOUS SYNTHETIC ANTIBIOTICS -- 滥用会导致健康问题。Biological Warfare @#^]</t>
  </si>
  <si>
    <t xml:space="preserve"> 细菌和酵母的混合物 -- 用于制酒业，会导致过敏。</t>
  </si>
  <si>
    <t>食品质腐剂--用于葡萄酒业和酒精工业，会导致过敏或中毒。 ]</t>
  </si>
  <si>
    <t xml:space="preserve"> 酵母菌--用于啤酒业或酒精工业，会引起过敏。</t>
  </si>
  <si>
    <t>重亚硫酸盐--会引起过敏或使中毒加深。</t>
  </si>
  <si>
    <t>HIV -- 人类免疫缺陷病毒, Biological Warfare</t>
  </si>
  <si>
    <t>PARANOIA -- 妄想狂, Biological Warfare</t>
  </si>
  <si>
    <t>NERVE GROWTH FORMULA -- 神经生长药方,NEW VISTAS OF HUNGARY</t>
  </si>
  <si>
    <t>EAR AND SKIN CLEANSE -- 局部使用。 NEW VISTAS OF HUNGARY ]</t>
  </si>
  <si>
    <t>XYLITOL -- 无糖口香糖，降低斑块形成的风险。</t>
  </si>
  <si>
    <t>ADICTION RELEASE -- 由南美亚马逊草药改良而来，用于看到往世的一切(all of past life)，释放瘾发的欲望。NEW VISTAS OF HUNGARY</t>
  </si>
  <si>
    <t>ELLAGIC ACID FORMULA -- 来自红树莓 ＋graviola (亚马逊热带雨林生长的一种植物)＋绿茶＋硒＋维生素，用于健康和抗癌。</t>
  </si>
  <si>
    <t>SEA SILVER FORMULA -- 来自芦荟和海洋生物的Phyto silver。 Foundational Health</t>
  </si>
  <si>
    <t>COFFEE COMPLEX -- 高血压，高眼压。NETSMANN-Arzneimittel焦虑，紧张，失眠等</t>
  </si>
  <si>
    <t>CONVALLARIA SPEZ. -- 心循环。NETSMANN-Arzneimittel</t>
  </si>
  <si>
    <t>CLEMATIS F -- 刺激循环。 NETSMANN-Arzneimittel</t>
  </si>
  <si>
    <t>CRATAEGUS -- 心绞痛。NETSMANN-Arzneimittel</t>
  </si>
  <si>
    <t>ADONIS -- 心动过速。NETSMANN-Arzneimittel</t>
  </si>
  <si>
    <t>SPIRAEA -- 期外收缩。 NETSMANN-Arzneimittel</t>
  </si>
  <si>
    <t>KALMIA -- 发绀（肺）NETSMANN-Arzneimittel ]</t>
  </si>
  <si>
    <t>SPIGELIA -- 情绪因素引起的心脏衰弱。心脏刺激。 NETSMANN-Arzneimittel</t>
  </si>
  <si>
    <t>VISCUM METASTASIS -- NETSMANN-Arzneimittel</t>
  </si>
  <si>
    <t>HAMAMELIS -- 静脉曲张，静脉障碍，血尿症。NETSMANN-Arzneimittel</t>
  </si>
  <si>
    <t>HYPERICUM F -- 不作用中所致的循环障碍，生活呆板单调。NETSMANN-Arzneimittel</t>
  </si>
  <si>
    <t>SEPIA TABLETS -- 更年期。NETSMANN-Arzneimittel</t>
  </si>
  <si>
    <t>GELSEMIUM -- 循环系统痉挛。NETSMANN-Arzneimittel</t>
  </si>
  <si>
    <t>XANTHOXYLON -- 痉挛(spasmodic)。 NETSMANN-Arzneimittel</t>
  </si>
  <si>
    <t>ERGOTINUM TABLEST -- 动脉硬化。NETSMANN-Arzneimittel</t>
  </si>
  <si>
    <t>RETINUE SPEZ. -- 静脉循环问题。NETSMANN-Arzneimittel</t>
  </si>
  <si>
    <t>STRONTIUM F -- 甲状腺所致的循环问题，循环障碍。NETSMANN-Arzneimittel</t>
  </si>
  <si>
    <t>VISCUM DRAGEES S -- 高张力(hyper tone)，动脉硬化。NETSMANN-Arzneimittel</t>
  </si>
  <si>
    <t>COCCULUS / DIZZINESS -- NETSMANN-Arzneimittel</t>
  </si>
  <si>
    <t>AESCULUS SPEZ. -- 动脉循环问题。 NETSMANN-Arzneimittel</t>
  </si>
  <si>
    <t>LYCOPUS S -- NETSMANN-Arzneimittel</t>
  </si>
  <si>
    <t>CACTUS SPEZ仙人掌. -- 心脏和循环支援，张力减退。 NETSMANN-Arzneimittel ]</t>
  </si>
  <si>
    <t>HERZ-TONICUM -- 循环虚弱。NETSMANN-Arzneimittel</t>
  </si>
  <si>
    <t>CHAMOMILLA -- 腹部痉挛。NETSMANN-Arzneimittel</t>
  </si>
  <si>
    <t>COLCHICUM -- 下腹痛。NETSMANN-Arzneimittel</t>
  </si>
  <si>
    <t>COLOCYNTHIS -- 上腹痛。NETSMANN-Arzneimittel</t>
  </si>
  <si>
    <t>MERCURIUS SUBL. CORR. -- 腹舄（肠道，结肠，肠），里急后重。NETSMANN-Arzneimittel ]</t>
  </si>
  <si>
    <t>ACIDUM NITRICUM -- 溃疡，昆虫叮咬。 NETSMANN-Arzneimittel ]</t>
  </si>
  <si>
    <t>BAPTISIA -- 发烧。NETSMANN-Arzneimittel</t>
  </si>
  <si>
    <t>ABSINTHIUM SPEZ. -- 排便，肿胀。NETSMANN-Arzneimittel ]</t>
  </si>
  <si>
    <t>CALAMUS CALMATIVE -- 用于消化系统。NETSMANN-Arzneimittel</t>
  </si>
  <si>
    <t>BISMUTUM TABLET -- 胃绞痛，胃紧张。NETSMANN-Arzneimittel</t>
  </si>
  <si>
    <t>NATRIUM TABLETS -- 慢性疲劳，健胃药。NETSMANN-Arzneimittel</t>
  </si>
  <si>
    <t>MORMORDICA -- 消化不良。NETSMANN-Arzneimittel</t>
  </si>
  <si>
    <t>APOMORPHIUM -- 反胃，反射作用。NETSMANN-Arzneimittel</t>
  </si>
  <si>
    <t>FERRUM TABLETS -- 慢性疲劳，健胃药。NETSMANN-Arzneimittel</t>
  </si>
  <si>
    <t>COLLINSONIA -- 大肠（肠道，结肠）便秘。NETSMANN-Arzneimittel ]</t>
  </si>
  <si>
    <t>RATANHIA -- 大肠炎（肠道，结肠，肠）。NETSMANN-Arzneimittel ]</t>
  </si>
  <si>
    <t>PlLUMBUM -- 肠绞痛（肠道，结肠，肠）。NETSMANN-Arzneimittel ]</t>
  </si>
  <si>
    <t>ARSENICUM ALBUM -- 肠道感染（肠道，结肠，肠）。NETSMANN-Arzneimittel ]</t>
  </si>
  <si>
    <t>DIOSCOREA -- 胃肠气胀（肠道，结肠，肠）。NETSMANN-Arzneimittel ]</t>
  </si>
  <si>
    <t>MAGEN-TONICUM -- 消化力减弱。NETSMANN-Arzneimittel</t>
  </si>
  <si>
    <t>NEMACYNAR -- 消化不良。NETSMANN-Arzneimittel</t>
  </si>
  <si>
    <t>HYOSCYAMUS -- 神经性焦虑。NETSMANN-Arzneimittel</t>
  </si>
  <si>
    <t>ANACARDIUM -- 神经性疲乏。NETSMANN-Arzneimittel</t>
  </si>
  <si>
    <t>ACIDUM PHOS. -- 神经衰弱症。 NETSMANN-Arzneimittel</t>
  </si>
  <si>
    <t>PLATINA TABLETS -- 焦虑，情绪变化。NETSMANN-Arzneimittel</t>
  </si>
  <si>
    <t>LILIUM F -- 慢性疲劳，尤其是女性。NETSMANN-Arzneimittel</t>
  </si>
  <si>
    <t>CUPRUM TABLETS -- 痉挛，绞痛（肠道，结肠，肠）。 NETSMANN-Arzneimittel ]</t>
  </si>
  <si>
    <t>MEZEREUM -- 神经痛。NETSMANN-Arzneimittel</t>
  </si>
  <si>
    <t>IGNATIA -- 癔病，坐立不安。NETSMANN-Arzneimittel</t>
  </si>
  <si>
    <t>SABADILLA -- 神经器官官能障碍，忧郁症。NETSMANN-Arzneimittel</t>
  </si>
  <si>
    <t>LOBELIA -- 抗烟（抽尼古丁），能量，哮喘，化痰（肺），精神，睡眠，上瘾，偏头痛，眩晕，植物/自主神经系统，脑神经10(Nerve Cranial 10)。NETSMANN-Arzneimittel</t>
  </si>
  <si>
    <t>AGARICUS -- 颤抖。NETSMANN-Arzneimittel</t>
  </si>
  <si>
    <t>CYCLAMEN -- 右侧疼痛。 NETSMANN-Arzneimittel</t>
  </si>
  <si>
    <t>VERBASCUM -- 左侧疼痛。NETSMANN-Arzneimittel</t>
  </si>
  <si>
    <t>AVENA SATIVA SPEZ. -- 镇痛。NETSMANN-Arzneimittel</t>
  </si>
  <si>
    <t>KALIUM PHOS. TABLETS -- 神经衰弱症。NETSMANN-Arzneimittel</t>
  </si>
  <si>
    <t>ZINCUM CYAN. TABLETS -- 中央痉挛(Central spasms)。NETSMANN-Arzneimittel</t>
  </si>
  <si>
    <t>ALUMINIA TABLETS -- NETSMANN-Arzneimittel</t>
  </si>
  <si>
    <t>FRAUEN TONIKUM -- 慢性疲劳。NETSMANN-Arzneimittel</t>
  </si>
  <si>
    <t>NERVEN TONIKUM -- 过度虚弱。NETSMANN-Arzneimittel</t>
  </si>
  <si>
    <t>NERVEN TONIKUM B -- 神经过敏。NETSMANN-Arzneimittel</t>
  </si>
  <si>
    <t>NEMAGRAN -- 偏头痛。NETSMANN-Arzneimittel ]</t>
  </si>
  <si>
    <t>ZENTRAGRESS -- 疼痛。 NETSMANN-Arzneimittel</t>
  </si>
  <si>
    <t>STIBIUM TABLETS -- 化痰，老年支气管炎（肺）。 NETSMANN-Arzneimittel ]</t>
  </si>
  <si>
    <t>BELLADONNA -- 感染，发炎。 NETSMANN-Arzneimittel</t>
  </si>
  <si>
    <t>AGNUS CASTUS -- 淋巴引流阻滞。NETSMANN-Arzneimittel</t>
  </si>
  <si>
    <t>MERCURIUS SOLUB. TABLETS -- 淋巴管炎。NETSMANN-Arzneimittel</t>
  </si>
  <si>
    <t>MERCURIUS CYAN. -- 支气管上部(upper bronches)发炎（肺），咽痛。NETSMANN-Arzneimittel ]</t>
  </si>
  <si>
    <t>SAMBUCUS -- 反复发烧。 NETSMANN-Arzneimittel</t>
  </si>
  <si>
    <t>EUPATORUIM -- NETSMANN-Arzneimittel</t>
  </si>
  <si>
    <t>MALVA -- 刺激再吸收。NETSMANN-Arzneimittel</t>
  </si>
  <si>
    <t>P. GRAMA CHINA -- 说明减轻尿痛（肾，膀胱，尿道），有助治疗失禁。 NUTRI=ARLI, Guadalajara - Mexico ]</t>
  </si>
  <si>
    <t>TUSSILAGO款冬花 -- 肺。 NETSMANN-Arzneimittel ]</t>
  </si>
  <si>
    <t>BRYONIA -- 咳嗽（肺）。NETSMANN-Arzneimittel ]</t>
  </si>
  <si>
    <t>PROMAT -- 说明不孕的女性怀孕。NUTRI=ARLI, Guadalajara - Mexico</t>
  </si>
  <si>
    <t>AMISUM NISUM -- 严重咳嗽（肺）。NETSMANN-Arzneimittel ]</t>
  </si>
  <si>
    <t>IPECACUANHA 吐根-- 慢性咳嗽（肺），疲惫。NETSMANN-Arzneimittel ]</t>
  </si>
  <si>
    <t>DROSERA drosera   n.茅膏菜属植物(能捕捉昆虫)- 咳嗽(肺) 疼痛，气喘。NETSMANN-Arzneimittel ]</t>
  </si>
  <si>
    <t>YERBA SANTA -- NETSMANN-Arzneimittel</t>
  </si>
  <si>
    <t>ARUM TRIPH TABLETS -- 慢性咳嗽（肺），气喘。NETSMANN-Arzneimittel ]</t>
  </si>
  <si>
    <t>PULMONARIA SPEZ. -- 支气管炎（肺）。 NETSMANN-Arzneimittel ]</t>
  </si>
  <si>
    <t>ECHINACEA TABLETS SPEZ. -- 稳定免疫系统。NETSMANN-Arzneimittel ]</t>
  </si>
  <si>
    <t>LUPULINUM -- 慢性黏膜炎。NETSMANN-Arzneimittel</t>
  </si>
  <si>
    <t>LUFFA TABLETS SPEZ. 丝瓜-- 窦炎。 NETSMANN-Arzneimittel</t>
  </si>
  <si>
    <t>RINON -- 肾，利尿，结石，抗炎。NUTRI=ARLI, Guadalajara - Mexico</t>
  </si>
  <si>
    <t>ARALIA SPEZ -- 花粉热，过敏。 NETSMANN-Arzneimittel</t>
  </si>
  <si>
    <t>CEPA -- 黏膜炎。 NETSMANN-Arzneimittel</t>
  </si>
  <si>
    <t>SEGREBI -- 充血，发炎，黄疸，肾和胰腺疾病。NUTRI=ARLI, Guadalajara – Mexico</t>
  </si>
  <si>
    <t>T.F. -- 止伤寒。 NUTRI=ARLI, Guadalajara - Mexico</t>
  </si>
  <si>
    <t>CALCAREA CARB. TABLETS -- 过敏。NETSMANN-Arzneimittel</t>
  </si>
  <si>
    <t>PHYTOLACCA -- 毛细血管痉挛，神经痛综合症状。 NETSMANN-Arzneimittel</t>
  </si>
  <si>
    <t>RUTA CHROM. -- 风湿病。 NETSMANN-Arzneimittel</t>
  </si>
  <si>
    <t>EUPHORBIUM -- 急性风湿病。NETSMANN-Arzneimittel</t>
  </si>
  <si>
    <t>DULCAMARA -- 风湿性肿胀。 NETSMANN-Arzneimittel</t>
  </si>
  <si>
    <t>LEDUM -- 关节风湿病。 NETSMANN-Arzneimittel</t>
  </si>
  <si>
    <t>BERBERIS -- NETSMANN-Arzneimittel</t>
  </si>
  <si>
    <t>URTICA -- 关节病。NETSMANN-Arzneimittel</t>
  </si>
  <si>
    <t>TUCAN -- 抗击肿瘤，刺激免疫系统。NUTRI=ARLI, Guadalajara - Mexico  ]</t>
  </si>
  <si>
    <t>RUBUZ SPEZ -- 胰腺病。NETSMANN-Arzneimittel</t>
  </si>
  <si>
    <t>TARAXACUM 蒲公英 -- 肝－肾综合症。NETSMANN-Arzneimittel</t>
  </si>
  <si>
    <t>ECHINACEA -- 脓毒病。NETSMANN-Arzneimittel</t>
  </si>
  <si>
    <t>ANTIMON CRUD. -- 脂肪肝。NETSMANN-Arzneimittel</t>
  </si>
  <si>
    <t>GRINDELIA -- 肝，肝－脾综合症。NETSMANN-Arzneimittel ]</t>
  </si>
  <si>
    <t>CHELIDONIUM -- 胆管炎，黄疸。NETSMANN-Arzneimittel</t>
  </si>
  <si>
    <t>CHOLESTERINUM -- 胆石病，胆石。 NETSMANN-Arzneimittel ]</t>
  </si>
  <si>
    <t>FEL TAURI TABLETS -- 胆石病，胆石。 NETSMANN-Arzneimittel ]</t>
  </si>
  <si>
    <t>DOLICHOS -- 肝，肝病，黄疸。NETSMANN-Arzneimittel ]</t>
  </si>
  <si>
    <t>LAPTANDRA -- 受损的肝细胞。Damaged liver cells. NETSMANN-Arzneimittel</t>
  </si>
  <si>
    <t>LIVER HEPATICA SPEZ. -- 肝病。NETSMANN-Arzneimittel ]</t>
  </si>
  <si>
    <t>SCOLOPENDRIUM SPEZ. -- 过敏。 NETSMANN-Arzneimittel</t>
  </si>
  <si>
    <t>LEBER TONIKUM -- 肝－胆囊机能不良。 NETSMANN-Arzneimittel</t>
  </si>
  <si>
    <t>RHUS TOX. -- 带状疱疹。NETSMANN-Arzneimittel</t>
  </si>
  <si>
    <t>APIS -- NETSMANN-Arzneimittel</t>
  </si>
  <si>
    <t>MYRISTICA -- 脓肿。 NETSMANN-Arzneimittel</t>
  </si>
  <si>
    <t>CIMICIFUGA -- small bassin的炎症变化NETSMANN-Arzneimittel</t>
  </si>
  <si>
    <t>HYDRASTIS -- 水吸收。 NETSMANN-Arzneimittel</t>
  </si>
  <si>
    <t>1ST CHAKRA MEN - ROOT - BASE -- 平衡脉轮。Prof. Orsatti, Milan - Italy ]</t>
  </si>
  <si>
    <t>2ND CHAKRA MEN - SACRAL - SPLEEN -- 平衡脉轮。 Prof. Orsatti, Milan - Italy ]</t>
  </si>
  <si>
    <t>AURUM -- 萎缩，缺陷。NETSMANN-Arzneimittel</t>
  </si>
  <si>
    <t>HEPAR SULF. TABLETS -- 脓汁，脓肿。 NETSMANN-Arzneimittel</t>
  </si>
  <si>
    <t>AQUA SILIC -- 伤口康复不佳。 NETSMANN-Arzneimittel</t>
  </si>
  <si>
    <t>SPONGIA -- 甲状腺肿。NETSMANN-Arzneimittel</t>
  </si>
  <si>
    <t>ACIDUM HYDROFL -- 伤口恢复延迟。 NETSMANN-Arzneimittel</t>
  </si>
  <si>
    <t>ARSENUM SULF. -- 脓毒病。 NETSMANN-Arzneimittel</t>
  </si>
  <si>
    <t>CISTUS CANAD. -- 搔痒症。NETSMANN-Arzneimittel</t>
  </si>
  <si>
    <t>SCABIOSA -- 皮肤潮湿。NETSMANN-Arzneimittel</t>
  </si>
  <si>
    <t>CEDRON -- 解离症。 NETSMANN-Arzneimittel</t>
  </si>
  <si>
    <t>3RD CHAKRA MEN - SOLAR PLEXUS - PLEXUS SOLARIS - STOMACH -- 平衡脉轮。 Prof. Orsatti, Milan - Italy ]</t>
  </si>
  <si>
    <t>PRURITIS -- 神经所致。NETSMANN-Arzneimittel</t>
  </si>
  <si>
    <t>GRPHITES TABLETS -- 慢性湿疹。NETSMANN-Arzneimittel</t>
  </si>
  <si>
    <t>CALENDULA -- 改善皮肤新陈代谢。NETSMANN-Arzneimittel</t>
  </si>
  <si>
    <t>EUPHRASIA -- 眼睛障碍（结膜炎）。NETSMANN-Arzneimittel</t>
  </si>
  <si>
    <t>SABAL SERRUL -- 前列腺炎。NETSMANN-Arzneimittel</t>
  </si>
  <si>
    <t>PAREIRA -- 膀胱炎。NETSMANN-Arzneimittel</t>
  </si>
  <si>
    <t>LACHESIS -- 脓毒病，静脉炎。 NETSMANN-Arzneimittel</t>
  </si>
  <si>
    <t>EQUISETUM -- NETSMANN-Arzneimittel</t>
  </si>
  <si>
    <t>UVA URSI -- 活化肾功能Activation of kidney function. NETSMANN-Arzneimittel</t>
  </si>
  <si>
    <t>4TH CHAKRA MEN - HEART -- 平衡脉轮。Prof. Orsatti, Milan - Italy ]</t>
  </si>
  <si>
    <t>NATRIUM MUR. -- 膀胱衰弱。NETSMANN-Arzneimittel</t>
  </si>
  <si>
    <t>HYSSOPUS -- 膀胱发炎。 NETSMANN-Arzneimittel</t>
  </si>
  <si>
    <t>MYRTILLUS -- Hamaturie, 胰腺疾病。NETSMANN-Arzneimittel</t>
  </si>
  <si>
    <t>SOLIDADO S -- 尿道感染。NETSMANN-Arzneimittel</t>
  </si>
  <si>
    <t>JUNIPERUS -- Renal odeme. NETSMANN-Arzneimittel</t>
  </si>
  <si>
    <t>BUCCO SPEZ. -- 膀胱疾病。NETSMANN-Arzneimittel</t>
  </si>
  <si>
    <t>TRILLIUM SPEZ. -- 出血。 NETSMANN-Arzneimittel</t>
  </si>
  <si>
    <t>NIEREN TONIKUM -- 肾功能障碍。NETSMANN-Arzneimittel</t>
  </si>
  <si>
    <t>LYMPHDIARAL BASISTROPF. -- 淋巴免疫系统。PASCOE NATURMEDIZIN</t>
  </si>
  <si>
    <t>TONSILLOPAS TROPF. -- 淋巴免疫系统。PASCOE NATURMEDIZIN</t>
  </si>
  <si>
    <t>LYMPHDIARAL-INJECTOPAS -- 淋巴免疫系统。PASCOE NATURMEDIZIN</t>
  </si>
  <si>
    <t>LYMPHDIARAL DRAINAGEABLE -- 淋巴引流，免疫系统。PASCOE NATURMEDIZIN</t>
  </si>
  <si>
    <t>ACIDUM OXALICUM SPL. N -- 淋巴免疫系统。PASCOE NATURMEDIZIN</t>
  </si>
  <si>
    <t>ARSENUM JODATUM SPL. -- 淋巴免疫系统。PASCOE NATURMEDIZIN</t>
  </si>
  <si>
    <t>CALCIUM CARBONICUM SPL. -- 淋巴免疫系统。PASCOE NATURMEDIZIN</t>
  </si>
  <si>
    <t>HEPAR SULFURIS SPL. -- 淋巴免疫系统。 PASCOE NATURMEDIZIN</t>
  </si>
  <si>
    <t>MERCURIUS CYANATUS SPL. -- 淋巴免疫系统。PASCOE NATURMEDIZIN</t>
  </si>
  <si>
    <t>MERCURIUS SOLUBILIS SPL. -- 淋巴免疫系统。PASCOE NATURMEDIZIN</t>
  </si>
  <si>
    <t>SCROPHULARIA SPL. -- 淋巴免疫系统。PASCOE NATURMEDIZIN</t>
  </si>
  <si>
    <t>LYMPHDIARAL AKTIV TABLETS -- 淋巴免疫系统。PASCOE NATURMEDIZIN</t>
  </si>
  <si>
    <t>GRIPPS TROPF. -- 淋巴免疫系统。 PASCOE NATURMEDIZIN</t>
  </si>
  <si>
    <t>PASCALLERG TABLETS -- 淋巴免疫系统。PASCOE NATURMEDIZIN</t>
  </si>
  <si>
    <t>PASCOLEUCYN TROPF. -- 淋巴免疫系统。PASCOE NATURMEDIZIN</t>
  </si>
  <si>
    <t>PASCOTOX MONO TABLETS -- 淋巴免疫系统。PASCOE NATURMEDIZIN</t>
  </si>
  <si>
    <t>PASCOTOX TROPF. -- 免疫系统，过敏，感染。PASCOE NATURMEDIZIN</t>
  </si>
  <si>
    <t>PASCOTOX TABL. N. -- 免疫系统，过敏，感染。 PASCOE NATURMEDIZIN</t>
  </si>
  <si>
    <t>PUMPEROL -- 免疫系统，过敏，感染。 PASCOE NATURMEDIZIN</t>
  </si>
  <si>
    <t>TONSILLOPAS GURGELLOSUNG -- 免疫系统，过敏，感染。 PASCOE NATURMEDIZIN</t>
  </si>
  <si>
    <t>TONSILLOPAS TROPF. -- 免疫系统，过敏，感染。 PASCOE NATURMEDIZIN</t>
  </si>
  <si>
    <t>PALATOL DESTILLAT. -- 免疫系统，过敏，感染。 PASCOE NATURMEDIZIN</t>
  </si>
  <si>
    <t>PALATOL SALBE N. -- 免疫系统，过敏，感染。 PASCOE NATURMEDIZIN</t>
  </si>
  <si>
    <t>ALLERGIE-INJECTOPAS -- 免疫系统，过敏，感染。 PASCOE NATURMEDIZIN</t>
  </si>
  <si>
    <t>INFECT 1-INJECTOPAS -- 免疫系统，过敏，感染。 PASCOE NATURMEDIZIN</t>
  </si>
  <si>
    <t>INFECT 2-INJECTOPAS -- 免疫系统，过敏，感染。 PASCOE NATURMEDIZIN</t>
  </si>
  <si>
    <t>PASCOTOX FORTE-INFECTOPAS -- 免疫系统，过敏，感染。 PASCOE NATURMEDIZIN</t>
  </si>
  <si>
    <t>BELLADONNA SPL. N. -- 免疫系统，过敏，感染。 PASCOE NATURMEDIZIN</t>
  </si>
  <si>
    <t>BRYONIA SPL. -- 免疫系统，过敏，感染。 PASCOE NATURMEDIZIN</t>
  </si>
  <si>
    <t>EUPATORIUM SPL. -- 免疫系统，过敏，感染。 PASCOE NATURMEDIZIN</t>
  </si>
  <si>
    <t>JABORANDI SPL. -- 免疫系统，过敏，感染。 PASCOE NATURMEDIZIN</t>
  </si>
  <si>
    <t>KALIUM CHLORATUM I SPL. -- 免疫系统，过敏，感染。 PASCOE NATURMEDIZIN</t>
  </si>
  <si>
    <t>BRONCHOPAS TROPF. -- 呼吸道（肺）。PASCOE NATURMEDIZIN ]</t>
  </si>
  <si>
    <t>IPECACUANHA COMP. N TROPF. -- 呼吸道（肺）。 PASCOE NATURMEDIZIN ]</t>
  </si>
  <si>
    <t>SINUPAS N TROPF. -- 呼吸道（肺）。 PASCOE NATURMEDIZIN ]</t>
  </si>
  <si>
    <t>TUSSIFLORIN FORTE TROPF. -- 呼吸道（肺）。 PASCOE NATURMEDIZIN ]</t>
  </si>
  <si>
    <t>TUSSIFLORIN HUSTENSAFT -- 呼吸道（肺）。 PASCOE NATURMEDIZIN ]</t>
  </si>
  <si>
    <t>TUSSIFLORIN HUSTENTROPF -- 呼吸道（肺）。 PASCOE NATURMEDIZIN ]</t>
  </si>
  <si>
    <t>TUSSIFLORIN HUSSTENSTILLER -- 呼吸道（肺）。 PASCOE NATURMEDIZIN ]</t>
  </si>
  <si>
    <t>ASTHMA-INJECTOPAS -- 呼吸道（肺）。 PASCOE NATURMEDIZIN ]</t>
  </si>
  <si>
    <t>BRONCHO-INJECTOPAS -- 呼吸道（肺）。 PASCOE NATURMEDIZIN ]</t>
  </si>
  <si>
    <t>AARUM SPL. N. -- 呼吸道（肺）。 PASCOE NATURMEDIZIN ]</t>
  </si>
  <si>
    <t>CETRARIA SPL. -- 呼吸道（肺）。 PASCOE NATURMEDIZIN ]</t>
  </si>
  <si>
    <t>CORALLIUM SPL. -- 呼吸道（肺）。 PASCOE NATURMEDIZIN ]</t>
  </si>
  <si>
    <t>DROSERA SPL. -- 呼吸道（肺）。 PASCOE NATURMEDIZIN ]</t>
  </si>
  <si>
    <t>HYSOSCYAMUS SPL. N. -- 呼吸道（肺）。 PASCOE NATURMEDIZIN ]</t>
  </si>
  <si>
    <t>PHOSPHORUS SPL. -- 呼吸道（肺）。 PASCOE NATURMEDIZIN ]</t>
  </si>
  <si>
    <t>RAUNCULUS SPL. -- 呼吸道（肺）。 PASCOE NATURMEDIZIN ]</t>
  </si>
  <si>
    <t>YERBA SANTE SPL.巴拉圭茶。 呼吸道（肺）。 PASCOE NATURMEDIZIN ]</t>
  </si>
  <si>
    <t>ALLYA TABLET -- 呼吸道（肺）。 PASCOE NATURMEDIZIN ]</t>
  </si>
  <si>
    <t>Arthritis-W-Tabl.-Pascoe. -- 呼吸道（肺）。 PASCOE NATURMEDIZIN ]</t>
  </si>
  <si>
    <t>Arthropas K Tabl. -- 呼吸道（肺）。 PASCOE NATURMEDIZIN ]</t>
  </si>
  <si>
    <t>RHEUMA-PASC LIQUID -- 呼吸道（肺）。 PASCOE NATURMEDIZIN ]</t>
  </si>
  <si>
    <t>Rheuma-Pasc Tropf. -- 呼吸道（肺）。 PASCOE NATURMEDIZIN ]</t>
  </si>
  <si>
    <t>Rheuma-Pasc Tabl -- 呼吸道（肺）。 PASCOE NATURMEDIZIN ]</t>
  </si>
  <si>
    <t>Allya extern Salbe -- 呼吸道（肺）。 PASCOE NATURMEDIZIN ]</t>
  </si>
  <si>
    <t>Allya Cpl.-Injektopas -- 呼吸道（肺）。 PASCOE NATURMEDIZIN ]</t>
  </si>
  <si>
    <t>G 1-Injektopas -- 呼吸道（肺）。 PASCOE NATURMEDIZIN ]</t>
  </si>
  <si>
    <t>G 2-Injektopas -- 呼吸道（肺）。 PASCOE NATURMEDIZIN ]</t>
  </si>
  <si>
    <t>Gnaphalium-Injektopas -- 呼吸道（肺）。 PASCOE NATURMEDIZIN ]</t>
  </si>
  <si>
    <t>Rheuma-Pasc Inj, Isg. -- 呼吸道（肺）。 PASCOE NATURMEDIZIN ]</t>
  </si>
  <si>
    <t>Spondylose-Injektopas -- 呼吸道（肺），肾病，前列腺。PASCOE NATURMEDIZIN ]</t>
  </si>
  <si>
    <t>Acidum oxalicum Spl. -- 呼吸道（肺），肾病，前列腺。 PASCOE NATURMEDIZIN ]</t>
  </si>
  <si>
    <t>Berberis Spl. -- 呼吸道（肺），肾病，前列腺。 PASCOE NATURMEDIZIN ]</t>
  </si>
  <si>
    <t>Colchicum Spl. -- 呼吸道（肺），肾病，前列腺。PASCOE NATURMEDIZIN ]</t>
  </si>
  <si>
    <t>Dioscorea Spl. -- 呼吸道（肺），肾病，前列腺。 PASCOE NATURMEDIZIN ]</t>
  </si>
  <si>
    <t>Ledum Spl -- 呼吸道（肺），肾病，前列腺。 PASCOE NATURMEDIZIN ]</t>
  </si>
  <si>
    <t>SILICEA SPL. -- 呼吸道（肺），肾病，前列腺。 PASCOE NATURMEDIZIN ]</t>
  </si>
  <si>
    <t>Symphytum Spl. -- 呼吸道（肺），肾病，前列腺。 PASCOE NATURMEDIZIN ]</t>
  </si>
  <si>
    <t>Nephro-Pasc Pulver -- 呼吸道（肺），肾病，前列腺。 PASCOE NATURMEDIZIN ]</t>
  </si>
  <si>
    <t>Pasconier Tropf. -- 呼吸道（肺），肾病，前列腺。 PASCOE NATURMEDIZIN ]</t>
  </si>
  <si>
    <t>Pascorenal Tropf. -- 呼吸道（肺），肾病，前列腺。 PASCOE NATURMEDIZIN ]</t>
  </si>
  <si>
    <t>Pascosabal Tropf. -- 呼吸道（肺），肾病，前列腺。 PASCOE NATURMEDIZIN ]</t>
  </si>
  <si>
    <t>Prostapas Tropf. -- 呼吸道（肺），肾病，前列腺。 PASCOE NATURMEDIZIN ]</t>
  </si>
  <si>
    <t>Juniperus Komplex-Injektopas -- 呼吸道（肺），肾病，前列腺。 PASCOE NATURMEDIZIN ]</t>
  </si>
  <si>
    <t>5TH CHAKRA MEN - THROAT -- 平衡脉轮。Prof. Orsatti, Milan - Italy ]</t>
  </si>
  <si>
    <t>NEPHRO-INJEKTOPAS -- 肾病，前列腺，内分泌系统。PASCOE NATURMEDIZIN ]</t>
  </si>
  <si>
    <t>6TH CHAKRA MEN - THIRD EYE - BROW -- 平衡脉轮。Prof. Orsatti, Milan - Italy ]</t>
  </si>
  <si>
    <t>Clematis Spl. -- 肾病，前列腺，内分泌系统。PASCOE NATURMEDIZIN</t>
  </si>
  <si>
    <t>Juniperus Spl. -- 肾病，前列腺，内分泌系统。 PASCOE NATURMEDIZIN</t>
  </si>
  <si>
    <t>Populus Spl. -- 肾病，前列腺，内分泌系统。 PASCOE NATURMEDIZIN</t>
  </si>
  <si>
    <t>SOLIDAGO SPL. -- 肾病，前列腺，内分泌系统。PASCOE NATURMEDIZIN</t>
  </si>
  <si>
    <t>Dysmopas F Tropf. -- 肾病，前列腺，内分泌系统。 PASCOE NATURMEDIZIN</t>
  </si>
  <si>
    <t>Pascofemin Liquidum -- 肾病，前列腺，内分泌系统。 PASCOE NATURMEDIZIN</t>
  </si>
  <si>
    <t>Pascofemin Tropf. -- 肾病，前列腺，内分泌系统。 PASCOE NATURMEDIZIN</t>
  </si>
  <si>
    <t>Thyreo-Pasc Tabl. -- 肾病，前列腺，内分泌系统。 PASCOE NATURMEDIZIN</t>
  </si>
  <si>
    <t>Calycast-Injektopas -- 肾病，前列腺，内分泌系统。 PASCOE NATURMEDIZIN</t>
  </si>
  <si>
    <t>PASCOFEMIN-INJEKTOPAS -- 肾病，前列腺，内分泌系统。PASCOE NATURMEDIZIN</t>
  </si>
  <si>
    <t>THYREO-INJEKTOPAS -- 肾病，前列腺，内分泌系统。 PASCOE</t>
  </si>
  <si>
    <t>ALETRIS SPL -- 肾病，前列腺，内分泌系统。 PASCOE NATURMEDIZIN</t>
  </si>
  <si>
    <t>APIS SPL. -- 肾病，前列腺，内分泌系统。 PASCOE NATURMEDIZIN</t>
  </si>
  <si>
    <t>SPENGLERSAN KOLLOID A</t>
  </si>
  <si>
    <t>SPENGLERSAN KOLLOID D</t>
  </si>
  <si>
    <t>SPENGLERSAN KOLLOID Dx</t>
  </si>
  <si>
    <t>SPENGLERSAN KOLLOID E</t>
  </si>
  <si>
    <t>SPENGLERSAN KOLLOID G</t>
  </si>
  <si>
    <t>SPENGLERSAN KOLLOID K</t>
  </si>
  <si>
    <t>SPENGLERSAN KOLLOID M</t>
  </si>
  <si>
    <t>SPENGLERSAN KOLLOID Om</t>
  </si>
  <si>
    <t>SPENGLERSAN KOLLOID R</t>
  </si>
  <si>
    <t>SPENGLERSAN KOLLOID T</t>
  </si>
  <si>
    <t>Nr.10 Matrigen I akt.</t>
  </si>
  <si>
    <t>Nr.12 Ophthalmik 眼 ]</t>
  </si>
  <si>
    <t>Nr.15 Pulmonik N 肺 ]</t>
  </si>
  <si>
    <t>Nr.16 Renalin 肾，膀胱，尿道 ]</t>
  </si>
  <si>
    <t>Nr.17 Sanguisol 血液]</t>
  </si>
  <si>
    <t>Nr.18 Splenetik 脾 ]</t>
  </si>
  <si>
    <t>Angiopas Tropf. -- 心悸。PASCOE NATURMEDIZIN</t>
  </si>
  <si>
    <t>Corvipas Flussigkeit -- 心悸。 PASCOE NATURMEDIZIN</t>
  </si>
  <si>
    <t>Crataepas 100 Tropf. -- 心悸。 PASCOE NATURMEDIZIN</t>
  </si>
  <si>
    <t>Crataepas 100 Tabl. -- 心悸。 PASCOE NATURMEDIZIN</t>
  </si>
  <si>
    <t>Crataepas plus Tropf. -- 心悸。 PASCOE NATURMEDIZIN</t>
  </si>
  <si>
    <t>Hypercoran Tropf. -- 心悸。 PASCOE NATURMEDIZIN</t>
  </si>
  <si>
    <t>Pasgensin Drag. -- 心悸。 PASCOE NATURMEDIZIN</t>
  </si>
  <si>
    <t>Pectapas Tropf. -- 心悸。 PASCOE NATURMEDIZIN</t>
  </si>
  <si>
    <t>Rytmopasc Tropf. -- 心悸。 PASCOE NATURMEDIZIN</t>
  </si>
  <si>
    <t>Stropheupas forte Tropf. -- 心悸。 PASCOE NATURMEDIZIN</t>
  </si>
  <si>
    <t>Vicordin novo Goldtrpf. -- 心悸。 PASCOE NATURMEDIZIN</t>
  </si>
  <si>
    <t>Viscoparas Duo Goldtrpf. -- 心悸。 PASCOE NATURMEDIZIN</t>
  </si>
  <si>
    <t>Angio 1-Injektopas -- 心悸。 PASCOE NATURMEDIZIN</t>
  </si>
  <si>
    <t>Angio 2-Injektopas -- 心悸。 PASCOE NATURMEDIZIN</t>
  </si>
  <si>
    <t>Cor-Injektopas N -- 心悸。 PASCOE NATURMEDIZIN</t>
  </si>
  <si>
    <t>Cor forte-Injektopas -- 心悸。 PASCOE NATURMEDIZIN</t>
  </si>
  <si>
    <t>Ambra Spl. -- 心悸。 PASCOE NATURMEDIZIN</t>
  </si>
  <si>
    <t>Arnica Spl. -- 心悸。 PASCOE NATURMEDIZIN</t>
  </si>
  <si>
    <t>Cactus Spl. -- 心悸。 PASCOE NATURMEDIZIN</t>
  </si>
  <si>
    <t>Kalmia Spl. -- 心悸。 PASCOE NATURMEDIZIN</t>
  </si>
  <si>
    <t>Spartium Spl. -- 心悸。 PASCOE NATURMEDIZIN</t>
  </si>
  <si>
    <t>Spigelia Spl. -- 心悸。 PASCOE NATURMEDIZIN</t>
  </si>
  <si>
    <t>Brachiapas Tropf. -- 心悸。 PASCOE NATURMEDIZIN</t>
  </si>
  <si>
    <t>Pascovenol novo Drag -- 心悸。 PASCOE NATURMEDIZIN</t>
  </si>
  <si>
    <t>Pascovenol novo Tropf -- 心悸。 PASCOE NATURMEDIZIN</t>
  </si>
  <si>
    <t>Venopas Tropf -- 心悸。 PASCOE NATURMEDIZIN</t>
  </si>
  <si>
    <t>Anisan akut Salbe -- 心悸。 PASCOE NATURMEDIZIN</t>
  </si>
  <si>
    <t>Anisan akut Zapfchen -- 心悸。 PASCOE NATURMEDIZIN</t>
  </si>
  <si>
    <t>Apoplexie-Injektopas -- 胃，肠（肠道，结肠）。 PASCOE NATURMEDIZIN ]</t>
  </si>
  <si>
    <t>Brachiapas forte-Injektopas -- 胃，肠（肠道，结肠）。PASCOE NATURMEDIZIN ]</t>
  </si>
  <si>
    <t>Brachiapas mite-Injektopas -- 胃，肠（肠道，结肠）。PASCOE NATURMEDIZIN ]</t>
  </si>
  <si>
    <t>Spasmo-Injektopas -- 胃，肠（肠道，结肠）。PASCOE NATURMEDIZIN ]</t>
  </si>
  <si>
    <t>Veno N-Injektopas -- 胃，肠（肠道，结肠）。PASCOE NATURMEDIZIN ]</t>
  </si>
  <si>
    <t>AESCULUS SPL. -- 胃，肠（肠道，结肠）。 PASCOE NATURMEDIZIN ]</t>
  </si>
  <si>
    <t>7TH CHAKRA MEN - CROWN -- 平衡脉轮。Prof. Orsatti, Milan - Italy ]</t>
  </si>
  <si>
    <t>Secale cornutum Spl. -- 胃，肠（肠道，结肠）。PASCOE NATURMEDIZIN ]</t>
  </si>
  <si>
    <t>Amara-Tropfen-Pascoe -- 胃，肠（肠道，结肠）。PASCOE NATURMEDIZIN ]</t>
  </si>
  <si>
    <t>Carminativum-Pascoe -- 胃，肠（肠道，结肠）。PASCOE NATURMEDIZIN ]</t>
  </si>
  <si>
    <t>Gastro-Pasc Tropf. -- 胃，肠（肠道，结肠）。PASCOE NATURMEDIZIN ]</t>
  </si>
  <si>
    <t>Legapas comp Tropf. -- 胃，肠（肠道，结肠）。PASCOE NATURMEDIZIN ]</t>
  </si>
  <si>
    <t>Legapas mono Tabl. -- 胃，肠（肠道，结肠）。PASCOE NATURMEDIZIN ]</t>
  </si>
  <si>
    <t>Legapas mono Tropf. -- 胃，肠（肠道，结肠）。PASCOE NATURMEDIZIN ]</t>
  </si>
  <si>
    <t>Markalakt Pulver -- 胃，肠（肠道，结肠）。PASCOE NATURMEDIZIN ]</t>
  </si>
  <si>
    <t>Ozovit Pulver -- 胃，肠（肠道，结肠）。PASCOE NATURMEDIZIN ]</t>
  </si>
  <si>
    <t>Pascoletten N Drag. -- 胃，肠（肠道，结肠）。PASCOE NATURMEDIZIN ]</t>
  </si>
  <si>
    <t>Pascomag Pulver -- 胃，肠（肠道，结肠）。PASCOE NATURMEDIZIN ]</t>
  </si>
  <si>
    <t>Pascomucil Pulver -- 胃，肠（肠道，结肠）。PASCOE NATURMEDIZIN ]</t>
  </si>
  <si>
    <t>Pascovegeton 100 Tropf. -- 胃，肠（肠道，结肠）。PASCOE NATURMEDIZIN ]</t>
  </si>
  <si>
    <t>Ulcu-Pasc Tropf. -- 胃，肠（肠道，结肠）。PASCOE NATURMEDIZIN ]</t>
  </si>
  <si>
    <t>Ulcu-Pasc Tabl. -- 胃，肠（肠道，结肠）。PASCOE NATURMEDIZIN ]</t>
  </si>
  <si>
    <t>Obatri-Injektopas -- 胃，肠（肠道，结肠）。PASCOE NATURMEDIZIN ]</t>
  </si>
  <si>
    <t>Ulcus-Injektopas -- 胃，肠（肠道，结肠）。PASCOE NATURMEDIZIN ]</t>
  </si>
  <si>
    <t>Abrotanum Spl. -- 胃，肠（肠道，结肠）。PASCOE NATURMEDIZIN ]</t>
  </si>
  <si>
    <t>Angelica Spl. -- 胃，肠（肠道，结肠）。PASCOE NATURMEDIZIN ]</t>
  </si>
  <si>
    <t>Apomorphinum Spl. -- 胃，肠（肠道，结肠）。PASCOE NATURMEDIZIN ]</t>
  </si>
  <si>
    <t>Argentum nitricum Spl. -- 胃，肠（肠道，结肠）。PASCOE NATURMEDIZIN ]</t>
  </si>
  <si>
    <t>Artemisia Spl. -- 胃，肠（肠道，结肠）。PASCOE NATURMEDIZIN ]</t>
  </si>
  <si>
    <t>Carbo Spl. -- 胃，肠（肠道，结肠）。PASCOE NATURMEDIZIN ]</t>
  </si>
  <si>
    <t>Chamomilla Spl. -- 胃，肠（肠道，结肠），胰腺，肝，胆囊。 PASCOE NATURMEDIZIN ]</t>
  </si>
  <si>
    <t>China Spl. -- 胃，肠（肠道，结肠），胰腺，肝，胆囊。PASCOE NATURMEDIZIN ]</t>
  </si>
  <si>
    <t>Nux vomica Spl. -- 胃，肠（肠道，结肠），胰腺，肝，胆囊。 PASCOE NATURMEDIZIN ]</t>
  </si>
  <si>
    <t>Thymus Spl. -- 胃，肠（肠道，结肠），胰腺，肝，胆囊。PASCOE NATURMEDIZIN ]</t>
  </si>
  <si>
    <t>Pascopankreat novo Tabl. -- 胃，肠（肠道，结肠），胰腺，肝，胆囊。 PASCOE NATURMEDIZIN ]</t>
  </si>
  <si>
    <t>Pascopankreat novo Tropf. -- 胃，肠（肠道，结肠），胰腺，肝，胆囊。PASCOE NATURMEDIZIN ]</t>
  </si>
  <si>
    <t>Pascopankreat S Tropf. -- 胃，肠（肠道，结肠），胰腺，肝，胆囊。PASCOE NATURMEDIZIN ]</t>
  </si>
  <si>
    <t>Myrtillus Spl. -- 胃，肠（肠道，结肠），胰腺，肝，胆囊。PASCOE NATURMEDIZIN ]</t>
  </si>
  <si>
    <t>Phaseolus Spl. -- 胃，肠（肠道，结肠），胰腺，肝，胆囊。PASCOE NATURMEDIZIN ]</t>
  </si>
  <si>
    <t>Gallopas novo Tabl. -- 胃，肠（肠道，结肠），胰腺，肝，胆囊。PASCOE NATURMEDIZIN ]</t>
  </si>
  <si>
    <t>Gallopas Tropf. -- 胃，肠（肠道，结肠），胰腺，肝，胆囊。PASCOE NATURMEDIZIN ]</t>
  </si>
  <si>
    <t>Hepar-Pasc 100 Tabl. -- 胃，肠（肠道，结肠），胰腺，肝，胆囊。PASCOE NATURMEDIZIN ]</t>
  </si>
  <si>
    <t>Hepar-Pasc Duo Tabl. -- 胃，肠（肠道，结肠），胰腺，肝，胆囊。PASCOE NATURMEDIZIN ]</t>
  </si>
  <si>
    <t>Hepaticum-Pascoe novo Tabl. -- 肝，胆囊。PASCOE NATURMEDIZIN</t>
  </si>
  <si>
    <t>Pascobilin novo Tabl. -- 肝，胆囊。 PASCOE NATURMEDIZIN</t>
  </si>
  <si>
    <t>Pascohepan novo Trpf. -- 肝，胆囊。 PASCOE NATURMEDIZIN</t>
  </si>
  <si>
    <t>Cholo 1-Injektopas -- 肝，胆囊。 PASCOE NATURMEDIZIN</t>
  </si>
  <si>
    <t>Cholo 2-Injektopas -- 肝，胆囊。 PASCOE NATURMEDIZIN</t>
  </si>
  <si>
    <t>Hepar I-Injektopas -- 肝，胆囊。 PASCOE NATURMEDIZIN</t>
  </si>
  <si>
    <t>Hepar II-Injektopas -- 肝，胆囊。 PASCOE NATURMEDIZIN</t>
  </si>
  <si>
    <t>Carduus marianus Spl. -- 肝，胆囊。 PASCOE NATURMEDIZIN</t>
  </si>
  <si>
    <t>Cholesterin Spl. -- 肝，胆囊。 PASCOE NATURMEDIZIN</t>
  </si>
  <si>
    <t>Colocynthis Spl. -- 肝，胆囊。 PASCOE NATURMEDIZIN</t>
  </si>
  <si>
    <t>Leptandra Spl. -- 肝，胆囊。 PASCOE NATURMEDIZIN</t>
  </si>
  <si>
    <t>Lycopodium Spl. -- 肝，胆囊。 PASCOE NATURMEDIZIN</t>
  </si>
  <si>
    <t>Quassia Spl. Tabl. -- 肝，胆囊。 PASCOE NATURMEDIZIN</t>
  </si>
  <si>
    <t>Quassia Spl. Tropf. -- 肝，胆囊。 PASCOE NATURMEDIZIN</t>
  </si>
  <si>
    <t>Asperula Spl. -- 内分泌系统。PASCOE NATURMEDIZIN</t>
  </si>
  <si>
    <t>Cimicifuga Spl. -- 内分泌系统。 PASCOE NATURMEDIZIN</t>
  </si>
  <si>
    <t>Erigeron Spl. -- 内分泌系统。 PASCOE NATURMEDIZIN</t>
  </si>
  <si>
    <t>Fucus Spl. -- 内分泌系统。 PASCOE NATURMEDIZIN</t>
  </si>
  <si>
    <t>Kreosotum Spl. -- 内分泌系统。 PASCOE NATURMEDIZIN</t>
  </si>
  <si>
    <t>Magnesium phosph. I Spl. -- 内分泌系统。 PASCOE NATURMEDIZIN</t>
  </si>
  <si>
    <t>Magnesium phosph.II Spl. -- 内分泌系统。 PASCOE NATURMEDIZIN</t>
  </si>
  <si>
    <t>Millefolium Spl. -- 内分泌系统。 PASCOE NATURMEDIZIN</t>
  </si>
  <si>
    <t>Platinum Spl. -- 内分泌系统。 PASCOE NATURMEDIZIN</t>
  </si>
  <si>
    <t>Pulsatilla Spl. -- 内分泌系统。 PASCOE NATURMEDIZIN</t>
  </si>
  <si>
    <t>Sanguinaria Spl. -- 内分泌系统。 PASCOE NATURMEDIZIN</t>
  </si>
  <si>
    <t>Sepia Spl. -- 内分泌系统。 PASCOE NATURMEDIZIN</t>
  </si>
  <si>
    <t>Testiculus Spl. -- 内分泌系统。 PASCOE NATURMEDIZIN</t>
  </si>
  <si>
    <t>Vespa Spl. -- 内分泌系统。 PASCOE NATURMEDIZIN</t>
  </si>
  <si>
    <t>Viburnum Spl. -- 内分泌系统。 PASCOE NATURMEDIZIN</t>
  </si>
  <si>
    <t>Neurapas balance -- 神经，心灵，睡眠，疼痛，偏头痛，眩晕。 PASCOE NATURMEDIZIN</t>
  </si>
  <si>
    <t>Pascolibrin Tropf. -- 神经，心灵，睡眠，疼痛，偏头痛，眩晕。 PASCOE NATURMEDIZIN</t>
  </si>
  <si>
    <t>Pasconal Nerventropf. -- 神经，心灵，睡眠，疼痛，偏头痛，眩晕。 PASCOE NATURMEDIZIN</t>
  </si>
  <si>
    <t>Pasconal forte -- 神经，心灵，睡眠，疼痛，偏头痛，眩晕。 PASCOE NATURMEDIZIN</t>
  </si>
  <si>
    <t>Pascosedon Tabl. -- 神经，心灵，睡眠，疼痛，偏头痛，眩晕。 PASCOE NATURMEDIZIN</t>
  </si>
  <si>
    <t>Pascosedon Tropf. -- 神经，心灵，睡眠，疼痛，偏头痛，眩晕。 PASCOE NATURMEDIZIN</t>
  </si>
  <si>
    <t>Sedativa-Injektopas -- 神经，心灵，睡眠，疼痛，偏头痛，眩晕。 PASCOE NATURMEDIZIN</t>
  </si>
  <si>
    <t>Avena sativa Spl. -- 神经，心灵，睡眠，疼痛，偏头痛，眩晕。 PASCOE NATURMEDIZIN</t>
  </si>
  <si>
    <t>Calcium phosph. Spl. -- 神经，心灵，睡眠，疼痛，偏头痛，眩晕。 PASCOE NATURMEDIZIN</t>
  </si>
  <si>
    <t>Cicuta Spl. -- 神经，心灵，睡眠，疼痛，偏头痛，眩晕。 PASCOE NATURMEDIZIN</t>
  </si>
  <si>
    <t>Gelsemium Spl -- 神经，心灵，睡眠，疼痛，偏头痛，眩晕。 PASCOE NATURMEDIZIN</t>
  </si>
  <si>
    <t>Lobelia Spl. -- 抗烟草（尼古丁吸食），能量，哮喘，化痰（肺），心灵，睡眠，瘾，偏头痛，眩晕，植物/自主神经系统，Nerve Cranial 10 Vagus PASCOE NATURMEDIZIN</t>
  </si>
  <si>
    <t>Sumbulus Spl -- 神经，精神，睡眠，疼痛，偏头痛，眩晕。PASCOE NATURMEDIZIN</t>
  </si>
  <si>
    <t>Valeriana Spl. -- 神经，心灵，睡眠，疼痛，偏头痛，眩晕。 PASCOE NATURMEDIZIN</t>
  </si>
  <si>
    <t>Zincum Spl. -- 神经，心灵，睡眠，疼痛，偏头痛，眩晕。 PASCOE NATURMEDIZIN</t>
  </si>
  <si>
    <t>Kolipas Tropf. -- 神经，心灵，睡眠，疼痛，偏头痛，眩晕。 PASCOE NATURMEDIZIN</t>
  </si>
  <si>
    <t>Pascodolor Tropf. -- 疼痛，偏头痛，眩晕。PASCOE NATURMEDIZIN</t>
  </si>
  <si>
    <t>Vertigopas Tropf. -- 疼痛，偏头痛，眩晕。 PASCOE NATURMEDIZIN</t>
  </si>
  <si>
    <t>Pumperol -- 疼痛，偏头痛，眩晕。 PASCOE NATURMEDIZIN</t>
  </si>
  <si>
    <t>Dolo-Injektopas -- 疼痛，偏头痛，眩晕。 PASCOE NATURMEDIZIN</t>
  </si>
  <si>
    <t>Gnaphalium-Injektopas -- 疼痛，偏头痛，眩晕。 PASCOE NATURMEDIZIN</t>
  </si>
  <si>
    <t>Mepivacain 1%-Injektopas -- 疼痛，偏头痛，眩晕。 PASCOE NATURMEDIZIN</t>
  </si>
  <si>
    <t>Neuralgie-Injektopas -- 疼痛，偏头痛，眩晕。 PASCOE NATURMEDIZIN</t>
  </si>
  <si>
    <t>Neurovit-Injektopas -- 疼痛，偏头痛，眩晕。 PASCOE NATURMEDIZIN</t>
  </si>
  <si>
    <t>Pasconeural-Injektopas -- 疼痛，偏头痛，眩晕。 PASCOE NATURMEDIZIN</t>
  </si>
  <si>
    <t>Procain 1%-Injektopas -- 疼痛，偏头痛，眩晕。 PASCOE NATURMEDIZIN</t>
  </si>
  <si>
    <t>Vitamin B-Komples-Injektopas N -- 疼痛，偏头痛，眩晕。 PASCOE NATURMEDIZIN</t>
  </si>
  <si>
    <t>Aconitum Spl. -- 疼痛，偏头痛，眩晕。 PASCOE NATURMEDIZIN</t>
  </si>
  <si>
    <t>Cocculus Spl. -- 疼痛，偏头痛，眩晕。 PASCOE NATURMEDIZIN</t>
  </si>
  <si>
    <t>Dulcamara Spl -- 疼痛，偏头痛，眩晕。 PASCOE NATURMEDIZIN</t>
  </si>
  <si>
    <t>Glonoinum Spl. -- 疼痛，偏头痛，眩晕。 PASCOE NATURMEDIZIN</t>
  </si>
  <si>
    <t>Iris Spl. -- 疼痛，偏头痛，眩晕。 PASCOE NATURMEDIZIN</t>
  </si>
  <si>
    <t>Cistus Spl. -- PASCOE NATURMEDIZIN</t>
  </si>
  <si>
    <t>Rhus toxicodendron Spl. -- PASCOE NATURMEDIZIN</t>
  </si>
  <si>
    <t>Sulfur Spl. -- PASCOE NATURMEDIZIN</t>
  </si>
  <si>
    <t>Viola tricolor Spl. -- PASCOE NATURMEDIZIN</t>
  </si>
  <si>
    <t>Sronglife Tropf. -- PASCOE NATURMEDIZIN</t>
  </si>
  <si>
    <t>Stropheupas forte Tropf. -- PASCOE NATURMEDIZIN</t>
  </si>
  <si>
    <t>Lymphdiaral-Injekotpas -- PASCOE NATURMEDIZIN</t>
  </si>
  <si>
    <t>Stronglife-Injektopas -- PASCOE NATURMEDIZIN</t>
  </si>
  <si>
    <t>Viscum Cpl.-Injektopas -- PASCOE NATURMEDIZIN</t>
  </si>
  <si>
    <t>Conium Spl. -- PASCOE NATURMEDIZIN</t>
  </si>
  <si>
    <t>Thuja Spl. -- PASCOE NATURMEDIZIN</t>
  </si>
  <si>
    <t>Calcivitan-Pascoe Tabl. -- 维生素，矿物质。 PASCOE NATURMEDIZIN</t>
  </si>
  <si>
    <t>Multivitamin Drag. Pascose -- 维生素，矿物质。 PASCOE NATURMEDIZIN</t>
  </si>
  <si>
    <t>Pascossan Pulver. -- 维生素，矿物质。 PASCOE NATURMEDIZIN</t>
  </si>
  <si>
    <t>Pascossan Tabl. -- 维生素，矿物质。 PASCOE NATURMEDIZIN</t>
  </si>
  <si>
    <t>Vitace-Pascose Tabl. -- 维生素，矿物质。 PASCOE NATURMEDIZIN</t>
  </si>
  <si>
    <t>Vitamin C 100-Pascose Tabl. -- 维生素，矿物质。 PASCOE NATURMEDIZIN</t>
  </si>
  <si>
    <t>Adenovit-Injektopas -- 维生素，矿物质。 PASCOE NATURMEDIZIN</t>
  </si>
  <si>
    <t>Anabol-Injektopas -- 维生素，矿物质。 PASCOE NATURMEDIZIN</t>
  </si>
  <si>
    <t>Calycast-Injektopas -- 维生素，矿物质。 PASCOE NATURMEDIZIN</t>
  </si>
  <si>
    <t>Folsaure-Injektopas 5mg. -- 维生素，矿物质。 PASCOE NATURMEDIZIN</t>
  </si>
  <si>
    <t>Ginseng-Cpl.-Injektopas -- 维生素，矿物质。 PASCOE NATURMEDIZIN</t>
  </si>
  <si>
    <t>Neurovit-Injektopas. -- 维生素，矿物质。 PASCOE NATURMEDIZIN</t>
  </si>
  <si>
    <t>Redox I-Injektopas N. -- 维生素，矿物质。 PASCOE NATURMEDIZIN</t>
  </si>
  <si>
    <t>Redox II-Injektopas N. -- 维生素，矿物质。 PASCOE NATURMEDIZIN</t>
  </si>
  <si>
    <t>Vitamin B1-Injektopas 25mg. -- 维生素，矿物质。 PASCOE NATURMEDIZIN</t>
  </si>
  <si>
    <t>Vitamin B1-Injektopas 100mg. -- 维生素，矿物质。 PASCOE NATURMEDIZIN</t>
  </si>
  <si>
    <t>1ST CHAKRA WOMEN - ROOT - BASE  -- 平衡脉轮。Prof. Orsatti, Milan - Italy ]</t>
  </si>
  <si>
    <t>Vitamin B2-Injektopas 20mg. -- 维生素，矿物质。 PASCOE NATURMEDIZIN</t>
  </si>
  <si>
    <t>Vitamin B12-Injektopas 100 mg. -- 维生素，矿物质。 PASCOE NATURMEDIZIN</t>
  </si>
  <si>
    <t>Vitamin B12-Injektopas 1000 mg. -- 维生素，矿物质。PASCOE NATURMEDIZIN</t>
  </si>
  <si>
    <t>Vitamin B12-Dep.-Injektopas 1500 mg. -- 维生素，矿物质。PASCOE NATURMEDIZIN</t>
  </si>
  <si>
    <t>Vitamin B-Komplex-Injektopas N -- 维生素，矿物质。PASCOE NATURMEDIZIN</t>
  </si>
  <si>
    <t>Vitamin C-Injektopas 300 mg. -- 维生素，矿物质。PASCOE NATURMEDIZIN</t>
  </si>
  <si>
    <t>麦当劳、温迪、汉堡王等快餐店的汉堡包等快餐。</t>
  </si>
  <si>
    <t>快餐--含饱和脂肪的炸薯条.</t>
  </si>
  <si>
    <t>快餐 -- 炸豆泥。</t>
  </si>
  <si>
    <t>快餐-- 奶昔。</t>
  </si>
  <si>
    <t>含咖啡因的软饮料 -- 可口可乐、百事可乐、维珍可乐等。</t>
  </si>
  <si>
    <t>使用代乳的快餐食品</t>
  </si>
  <si>
    <t>使用代糖的快餐食品</t>
  </si>
  <si>
    <t>快餐食物 -- 麦当劳、温迪、汉堡王等快餐店的鸡。</t>
  </si>
  <si>
    <t>快餐食物  --  麦当劳、温迪、汉堡王等快餐店的鱼。</t>
  </si>
  <si>
    <t>快餐食物 -- 麦当劳、温迪、汉堡王等快餐店的苹果甜点。</t>
  </si>
  <si>
    <t>使用反式脂肪酸的快餐或者家庭用油烧制的菜肴。</t>
  </si>
  <si>
    <t>精制的白面 -- 用于制作快餐店或家庭食用的白面包。</t>
  </si>
  <si>
    <t>精制的白糖-- 快餐店或家庭使用。</t>
  </si>
  <si>
    <t>油炸食物-- 含有家庭或快餐店使用的饱和油脂。</t>
  </si>
  <si>
    <t>BITTERSTERN KRAUTERBITTER -- 草药产品，用于安定、消化、吸收、pH以及生命力，止脱发，局部用于耳朵感染、肌肉疼痛、瘙痒。</t>
  </si>
  <si>
    <t>MAGNESIUM TAURATE -- 螯合镁的形式</t>
  </si>
  <si>
    <t>CHLAMYDIA PNEUMONIAE -- 性传播的立克次氏体，导致不育、盆腔炎(PID)、呼吸窘迫 。 @ ]</t>
  </si>
  <si>
    <t>MAGNESIUM CITRATE 可以辨识缺乏或食物加入剂过敏。</t>
  </si>
  <si>
    <t>NARAYANI SPECIAL 21 FEMALE -- 所有女性系统疾病/ Narayani S. mixture</t>
  </si>
  <si>
    <t>NARAYANI SPECIAL 22 FLU -- 用于神经和流行性感冒/ Narayani S. mixture</t>
  </si>
  <si>
    <t>NARAYANI SPECIAL 23 GASTRO -- 所有胃病/ Narayani S. mixture</t>
  </si>
  <si>
    <t>NARAYANI SPECIAL 24 GLANDULAR -- 所有腺病 / Narayani S. mixture所有的淋巴结，腺体问题，内分泌</t>
  </si>
  <si>
    <t>NARAYANI SPECIAL 25 HAIR TONIC -- 头发疾病 / Narayani S. mixture</t>
  </si>
  <si>
    <t>NARAYANI SPECIAL 26 IMMUNITY -- 所有低免疫力的患者/ Narayani S. mixture艾滋病毒，艾滋病，癌症，性病，免疫力低下的所有性病病人/〜肿瘤基因</t>
  </si>
  <si>
    <t>NARAYANI SPECIAL 27 INFECTION -- 所有发烧和感染/ Narayani S. mixture</t>
  </si>
  <si>
    <t>NARAYANI SPECIAL 28 INJURY -肌肉，韧带，骨骼，结缔组织，神经，肌肉，韧带，骨头，软骨等伤害混合物〜运动</t>
  </si>
  <si>
    <t>NARAYANI SPECIAL 29 KIDNEY -- 所有肾、膀胱和津液疾病/ Narayani S. mixture</t>
  </si>
  <si>
    <t>NARAYANI SPECIAL 30 LIFE (AIDS) -- 所有艾滋和HIV的起因/ Narayani S. mixture</t>
  </si>
  <si>
    <t>NARAYANI SPECIAL 31 LUNG AND CHEST -- 所有肺、胸和支气管疾病/ Narayani S. mixture</t>
  </si>
  <si>
    <t>NARAYANI SPECIAL 32 MALE -- 男性生殖器官、性欲低、不育/ Narayani S. mixture</t>
  </si>
  <si>
    <t>NARAYANI SPECIAL 33 PAIN -- 体内的任何部位/ Narayani S. mixture</t>
  </si>
  <si>
    <t>NARAYANI SPECIAL 34 RHEUM.&amp; ARTHR. -- 所有风湿性和关节炎疾病/ Narayani S. mixture</t>
  </si>
  <si>
    <t>NARAYANI SPECIAL 35 SINUS -- 所有窦病/ Narayani S. mixture</t>
  </si>
  <si>
    <t>NARAYANI SPECIAL 36 SKELETAL -- 所有骨骼和脊椎疾病，骨骼的退化性疾病/ Narayani</t>
  </si>
  <si>
    <t>NARAYANI SPECIAL 37 SLEEP -- 所有睡眠问题/ Narayani S. mixture</t>
  </si>
  <si>
    <t>NARAYANI SPECIAL 38 TEETH -- 所有牙齿问题/ Narayani S. mixture</t>
  </si>
  <si>
    <t>NARAYANI SPECIAL 39 TENSION -- 所有种类的紧张、情绪、压力/ Narayani S. mixture</t>
  </si>
  <si>
    <t>NARAYANI SPECIAL 40 TROAT -- 所有喉咙、扁桃腺疾病/ Narayani S. mixture</t>
  </si>
  <si>
    <t>NARAYANI SPECIAL 41 UPLIFT -- 用于衰弱无力/ Narayani S. mixture</t>
  </si>
  <si>
    <t>WARRIOR -- 膳食补充剂。 Amazon Herb Co.</t>
  </si>
  <si>
    <t>2ND CHAKRA WOMEN - SACRAL - SPLEEN -- 平衡脉轮。Prof. Orsatti, Milan - Italy ]</t>
  </si>
  <si>
    <t>GRAVIZON -- 膳食补充剂。 Amazon Herb Co.</t>
  </si>
  <si>
    <t>3RD CHAKRA WOMEN - SOLAR PLEXUS - PLEXUS SOLARIS - STOMACH -- 平衡脉轮。 Prof. Orsatti, Milan - Italy ]</t>
  </si>
  <si>
    <t>UNA DE GATO Honey vinegar -- 膳食补充剂。 Amazon Herb Co.</t>
  </si>
  <si>
    <t>ARCOZON -- 膳食补充剂。 Amazon Herb Co.</t>
  </si>
  <si>
    <t>ILLUMINATION -- 膳食补充剂。 Amazon Herb Co.</t>
  </si>
  <si>
    <t>CALMAZON -- 膳食补充剂。 Amazon Herb Co.</t>
  </si>
  <si>
    <t>STEVIA -- 膳食补充剂。 Amazon Herb Co.天然甜味剂，草本，可以帮助纠正不平衡血糖，糖尿病。安全，有益和有效的</t>
  </si>
  <si>
    <t>KAVAZON -- 膳食补充剂。 Amazon Herb Co.</t>
  </si>
  <si>
    <t>LUNAZON -- 膳食补充剂。 Amazon Herb Co.</t>
  </si>
  <si>
    <t>METABAZON -- 膳食补充剂。 Amazon Herb Co.</t>
  </si>
  <si>
    <t>RECOVAZON -- 膳食补充剂。 Amazon Herb Co.</t>
  </si>
  <si>
    <t>ENVIROZON -- 膳食补充剂。 Amazon Herb Co.</t>
  </si>
  <si>
    <t>TREASURE TEA Shipibo -- 膳食补充剂。 Amazon Herb Co.</t>
  </si>
  <si>
    <t>SUMACAZON -- 膳食补充剂。 Amazon Herb Co.</t>
  </si>
  <si>
    <t>DIGESTAZON PLUS -- 膳食补充剂。 Amazon Herb Co.</t>
  </si>
  <si>
    <t>AQUAZON -- 膳食补充剂。 Amazon Herb Co.</t>
  </si>
  <si>
    <t>胚乳--食物提取物</t>
  </si>
  <si>
    <t>杏仁--食物提取物，对O型血有益，对其他血型者中性。</t>
  </si>
  <si>
    <t>红苹果--对所有血型者中性。</t>
  </si>
  <si>
    <t>杏--食物提取物，富含钾，对A型血者有益，对其他血型者中性。</t>
  </si>
  <si>
    <t>芦笋--食物提取物</t>
  </si>
  <si>
    <t>茄子--食物提取物，O型和B型者应避免，其他血型者有益。</t>
  </si>
  <si>
    <t>鳄梨--食物提取物，对A型血者中性，其他血型者应避免。</t>
  </si>
  <si>
    <t>香蕉--食物提取物，富含钾。出O型血者以外，都应当避免。</t>
  </si>
  <si>
    <t>大麦--食物提取物，O型血者应少吃。</t>
  </si>
  <si>
    <t>BEAN KIDNEY -- 白芸豆。食品提取物（ALR）所有血型都避免</t>
  </si>
  <si>
    <t>红花菜豆--食物提取物，O型血者应少吃，A型者有益。</t>
  </si>
  <si>
    <t>蚕豆, 扁豆, 菜豆--食物提取物。</t>
  </si>
  <si>
    <t>Beansprout -- 豆芽</t>
  </si>
  <si>
    <t>牛肉--食物提取物，仅对O型血有益，其他血型应避免。</t>
  </si>
  <si>
    <t xml:space="preserve"> 甜菜糖--食物提取物</t>
  </si>
  <si>
    <t>黑穗醋栗--食物提取物</t>
  </si>
  <si>
    <t>巴西果--食物提取物，各种血型均应避免。</t>
  </si>
  <si>
    <t>荞麦--食物提取物，对A型血者有益。</t>
  </si>
  <si>
    <t>甘蓝科植物（西兰花、卷心菜、菜花）食物提取物</t>
  </si>
  <si>
    <t>蔗糖--食物提取物</t>
  </si>
  <si>
    <t>胡萝卜--食物提取物，对A型血者有益，对其他血型者中性。胡萝卜汁对B型和A型血者有益。</t>
  </si>
  <si>
    <t>面筋--食物提取物，A型和O型者应当避免。</t>
  </si>
  <si>
    <t>腰果--食物提取物，O型和A型者应当避免。</t>
  </si>
  <si>
    <t>芹菜--食物提取物。</t>
  </si>
  <si>
    <t>切达干酪--食物提取物，O型和A型者应当避免。</t>
  </si>
  <si>
    <t>鸡--食物提取物，B型和AB型者应当避免。</t>
  </si>
  <si>
    <t>鹰嘴豆--食物提取物。</t>
  </si>
  <si>
    <t>辣椒--食物提取物</t>
  </si>
  <si>
    <t>巧克力（可可豆）--食物提取物，对所有血型均为中性，对反应性有刺激作用。</t>
  </si>
  <si>
    <t xml:space="preserve"> 椰子--食物提取物，所有血型者均应避免。</t>
  </si>
  <si>
    <t>鳕鱼--(ALR)对所有血型有益。</t>
  </si>
  <si>
    <t>咖啡--食物提取物，O型血者应当避免，其他血型者有益。</t>
  </si>
  <si>
    <t>玉米--食物提取物，对A型血者中性，其他血型者应当避免。</t>
  </si>
  <si>
    <t>小胡瓜--食物提取物。</t>
  </si>
  <si>
    <t>牛乳--食物提取物，O型血者应避免，A型者应少食用，B型和AB型者应当避免全奶。</t>
  </si>
  <si>
    <t>黄瓜--食物提取物。</t>
  </si>
  <si>
    <t>咖喱粉--食物提取物,对A型为中性，其他血型有益。</t>
  </si>
  <si>
    <t>椰枣--食物提取物，对各种血型均为中性。</t>
  </si>
  <si>
    <t xml:space="preserve"> 鸭--食物提取物，对O型血者中性，其他血型者均应避免。</t>
  </si>
  <si>
    <t>蛋清--食物提取物，对AB血型者有益，对其他血型者中性。</t>
  </si>
  <si>
    <t>蛋黄--食物提取物，对AB血型者有益，对其他血型者中性。</t>
  </si>
  <si>
    <t>大蒜--食物提取物，对各种血型者均有益。</t>
  </si>
  <si>
    <t>明胶--食物提取物，除了O型血者外均应避免。</t>
  </si>
  <si>
    <t>山羊乳--食物提取物，对O型血中性，其他血型者均有益。</t>
  </si>
  <si>
    <t>葡萄--食物提取物，对B型和AB型血者有益，其他血型者中性。</t>
  </si>
  <si>
    <t>葡萄柚--食物提取物，对A型血有益，对其他血型者中性。</t>
  </si>
  <si>
    <t xml:space="preserve"> 黑线鳕--食物提取物，对O型血者中性，其他血型者均应避免。</t>
  </si>
  <si>
    <t>榛子--食物提取物。</t>
  </si>
  <si>
    <t>鲱鱼--食物提取物。</t>
  </si>
  <si>
    <t>蜂蜜--食物提取物，各种血型均为中性。</t>
  </si>
  <si>
    <t xml:space="preserve"> 啤酒花--食物提取物，对O型血者有益。</t>
  </si>
  <si>
    <t>猕猴桃--食物提取物，对B和AB型者有益，其他血型者中性。</t>
  </si>
  <si>
    <t xml:space="preserve"> 羔羊--食物提取物，A型血者应避免，对其他血型者有益。</t>
  </si>
  <si>
    <t xml:space="preserve"> 韭菜--食物提取物，对O型和A型者有益，其他血型者中性。</t>
  </si>
  <si>
    <t>柠檬--食物提取物，对O型血中性，其他血型者有益。</t>
  </si>
  <si>
    <t xml:space="preserve"> 小扁豆--食物提取物，O型血者应当避免，其他血型者有益。</t>
  </si>
  <si>
    <t>生菜--食物提取物，对所有血型者中性。</t>
  </si>
  <si>
    <t>酸橙--食物提取物，对所有血型者中性。</t>
  </si>
  <si>
    <t>马驳鱼--食物提取物，对所有血型者均有益。</t>
  </si>
  <si>
    <t>麦芽--食物提取物。</t>
  </si>
  <si>
    <t>甜瓜--食物提取物。</t>
  </si>
  <si>
    <t xml:space="preserve"> 小米--食物提取物，对A型血者中性，其他血型者有益。</t>
  </si>
  <si>
    <t>薄荷--食物提取物，对所有血性者都为中性。</t>
  </si>
  <si>
    <t xml:space="preserve"> 蘑菇--食物提取物。</t>
  </si>
  <si>
    <t>芥菜--食物提取物，对A型血有益，对其他血型者中性。</t>
  </si>
  <si>
    <t xml:space="preserve"> 燕麦--食物提取物，A型血者应避免，其他血型者均为中性。</t>
  </si>
  <si>
    <t xml:space="preserve"> 橄榄--食物提取物，所有血型者均应避免。</t>
  </si>
  <si>
    <t xml:space="preserve"> 洋葱--食物提取物，对A型血者有益，其他血型者中性。</t>
  </si>
  <si>
    <t xml:space="preserve"> 橙--食物提取物，所有血型都应避免。</t>
  </si>
  <si>
    <t>辣椒红--食物提取物，对所有血型均为中性。</t>
  </si>
  <si>
    <t>帕马森干酪--食物提取物，所有血型这均应避免。</t>
  </si>
  <si>
    <t>洋芫荽--食物提取物，对A型为中性，其他血型者有益。</t>
  </si>
  <si>
    <t>欧防风--食物提取物，对所有血型均有益。</t>
  </si>
  <si>
    <t>豌豆--食物提取物，所有血型均中性。</t>
  </si>
  <si>
    <t xml:space="preserve"> 桃--食物提取物，所有血型均中性。</t>
  </si>
  <si>
    <t>花生--食物提取物，O型血者应避免，其他血型者都有益。</t>
  </si>
  <si>
    <t xml:space="preserve"> 梨--对所有血型均中性。</t>
  </si>
  <si>
    <t>胡椒--所有血性均应避免。</t>
  </si>
  <si>
    <t xml:space="preserve"> 青椒--对O型血者中性，其他血型者应避免。</t>
  </si>
  <si>
    <t>菠萝--对所有血型者有益。</t>
  </si>
  <si>
    <t xml:space="preserve"> 比目鱼</t>
  </si>
  <si>
    <t>PLUM -- 李子、梅子，对各种血型都有益。</t>
  </si>
  <si>
    <t xml:space="preserve"> 猪肉--所有血型者均应避免。</t>
  </si>
  <si>
    <t>马铃薯--O型和A型血者应避免，其他血型者中性。</t>
  </si>
  <si>
    <t>对虾--提示对贝壳类食物过敏。</t>
  </si>
  <si>
    <t>QUINOA -- 藜麦食品提取物（ALR）〜业务优化科技，没有的明胶粮食</t>
  </si>
  <si>
    <t>油菜子油--食物提取物。</t>
  </si>
  <si>
    <t>树莓,覆盆子--食物提取物，对各种血型者均为中性。</t>
  </si>
  <si>
    <t>大黄--食物提取物，各种血型者均应避免。</t>
  </si>
  <si>
    <t>大米--食物提取物，对各种血型者有益。</t>
  </si>
  <si>
    <t xml:space="preserve"> 黑麦--食物提取物，对各种血型有益，O型者不宜过食。</t>
  </si>
  <si>
    <t>红花--食物提取物。</t>
  </si>
  <si>
    <t xml:space="preserve"> 三文鱼--食物提取物，各种血型者均有益。</t>
  </si>
  <si>
    <t xml:space="preserve"> 芝麻--食物提取物，B型和AB型者应避免，对其他血型中性。</t>
  </si>
  <si>
    <t>羊奶--食物提取物。</t>
  </si>
  <si>
    <t>贝类--对O型血中性，其他血型者应当避免。</t>
  </si>
  <si>
    <t>大豆----食物提取物。对A、B、和AB血型者有益。</t>
  </si>
  <si>
    <t>香料----食物提取物。</t>
  </si>
  <si>
    <t>菠菜--对O型和A型者有益，其他血型者中性。</t>
  </si>
  <si>
    <t>草莓--O型者应避免，对其他血型者中性。</t>
  </si>
  <si>
    <t>向日葵--B型和AB型应避免，其他血型者中性。</t>
  </si>
  <si>
    <t>白薯--A型血者需避免，对其他血型者均有益。</t>
  </si>
  <si>
    <t>珍珠粉--对A型血者中性，O型血者不宜过服，其他血型者避免。</t>
  </si>
  <si>
    <t>茶--各种血型均应避免。</t>
  </si>
  <si>
    <t>蕃茄--A型血者应避免，对其他血型者中性。</t>
  </si>
  <si>
    <t>鳟鱼--对各种血型者均有益。</t>
  </si>
  <si>
    <t>金枪鱼--对A型血中性，其他血型者有益。</t>
  </si>
  <si>
    <t>火鸡--对O型血者中性，其他血型者有益。</t>
  </si>
  <si>
    <t>芜菁甘蓝--对O型和A型者有益，其他血型者中性。</t>
  </si>
  <si>
    <t>香草--O型血者应避免，其他血型者中性。</t>
  </si>
  <si>
    <t>胡桃--对A型血者中性，对其他血型均有益。</t>
  </si>
  <si>
    <t>乳浆--O型和A型血者应避免，其他血型者中性。</t>
  </si>
  <si>
    <t>面包酵母菌--食物提取物</t>
  </si>
  <si>
    <t>YEAST BREWERS -- 酿酒酵母真菌。食物提取物  ^]酵母58; |真菌。食品提取物（ALR）^]〜啤酒，在B族维生素丰富，自然铬的良好来源，硒，不传播的肠道。</t>
  </si>
  <si>
    <t>酵母混合-- 食物提取物</t>
  </si>
  <si>
    <t>烟草赤星病菌半知菌-- 食物提取物</t>
  </si>
  <si>
    <t>黄曲霉菌 真菌-- 食物提取物</t>
  </si>
  <si>
    <t>白色念珠菌-- 霉菌提取物 ^</t>
  </si>
  <si>
    <t>顶头孢霉菌-- 霉菌提取物 ^</t>
  </si>
  <si>
    <t>枝孢属-- 霉菌提取物 ^</t>
  </si>
  <si>
    <t>镰刀菌-- 霉菌提取物 ^</t>
  </si>
  <si>
    <t>MOULD MIX-AB -- 霉菌提取物 ^</t>
  </si>
  <si>
    <t>MOULD MIX-AS -- 霉菌提取物 ^</t>
  </si>
  <si>
    <t>青霉菌-- 霉菌提取物 ^</t>
  </si>
  <si>
    <t>抛孢酵母-- 霉菌提取物 ^</t>
  </si>
  <si>
    <t>发癣菌属-- 霉菌提取物 ^</t>
  </si>
  <si>
    <t>羊群-- 尘埃提取物</t>
  </si>
  <si>
    <t>干草--尘埃提取物</t>
  </si>
  <si>
    <t>螨-- 尘埃提取物 *</t>
  </si>
  <si>
    <t>秸杆尘土-- 尘埃提取物</t>
  </si>
  <si>
    <t>猫毛皮</t>
  </si>
  <si>
    <t>牛毛皮</t>
  </si>
  <si>
    <t>狗毛皮</t>
  </si>
  <si>
    <t>羽毛</t>
  </si>
  <si>
    <t>天竺鼠</t>
  </si>
  <si>
    <t>仓鼠</t>
  </si>
  <si>
    <t>马毛</t>
  </si>
  <si>
    <t>人发</t>
  </si>
  <si>
    <t>老鼠毛皮</t>
  </si>
  <si>
    <t>兔子毛皮</t>
  </si>
  <si>
    <t>鼠毛皮</t>
  </si>
  <si>
    <t>绵羊的羊毛</t>
  </si>
  <si>
    <t>灰</t>
  </si>
  <si>
    <t xml:space="preserve"> 山毛榉</t>
  </si>
  <si>
    <t>白桦树--花粉提取物</t>
  </si>
  <si>
    <t xml:space="preserve"> 黄水仙-- 花粉提取物</t>
  </si>
  <si>
    <t>大丽花-- 花粉提取物</t>
  </si>
  <si>
    <t>蒲公英--花粉提取物</t>
  </si>
  <si>
    <t>接骨木--花粉提取物</t>
  </si>
  <si>
    <t>榆树--花粉提取物</t>
  </si>
  <si>
    <t>多汁[多肉]植物,(尤指)藜 --花粉提取物</t>
  </si>
  <si>
    <t>大竺葵-- 花粉提取物</t>
  </si>
  <si>
    <t>花麒麟草-- 花粉提取物</t>
  </si>
  <si>
    <t>草混合-- 花粉提取物</t>
  </si>
  <si>
    <t>山楂树 --花粉提取物</t>
  </si>
  <si>
    <t>榛树-- 花粉提取物</t>
  </si>
  <si>
    <t>石南花-- 花粉提取物</t>
  </si>
  <si>
    <t>金链花-- 花粉提取物</t>
  </si>
  <si>
    <t>菩提树 花粉提取物</t>
  </si>
  <si>
    <t>延命菊 雏菊-- 花粉提取物</t>
  </si>
  <si>
    <t>紫苑花-- 花粉提取物</t>
  </si>
  <si>
    <t>艾蒿-- 花粉提取物</t>
  </si>
  <si>
    <t>荨麻-- 花粉提取物</t>
  </si>
  <si>
    <t>橡树-- 花粉提取物</t>
  </si>
  <si>
    <t>南欧黑松-- 花粉提取物</t>
  </si>
  <si>
    <t>欧洲赤松木-- 花粉提取物</t>
  </si>
  <si>
    <t>悬铃木-- 花粉提取物</t>
  </si>
  <si>
    <t>车前草-- 花粉提取物</t>
  </si>
  <si>
    <t>杨属树木,白杨-- 花粉提取物</t>
  </si>
  <si>
    <t>水蜡树; --花粉提取物</t>
  </si>
  <si>
    <t>油菜-- 花粉提取物</t>
  </si>
  <si>
    <t>蔷薇花,玫瑰花-- 花粉提取物</t>
  </si>
  <si>
    <t>树状灌木-- 花粉提取物</t>
  </si>
  <si>
    <t>杂草,野草,矮树;灌木 --花粉提取物</t>
  </si>
  <si>
    <t>柳树 --花粉提取物</t>
  </si>
  <si>
    <t>乔木;树状灌木;--花粉提取物</t>
  </si>
  <si>
    <t>BUTANE -- 化学毒素提取物</t>
  </si>
  <si>
    <t>CHLORINE -- 化学毒素提取物</t>
  </si>
  <si>
    <t>CIGARETTE SOMOKE -- 烟草尼古丁。 化学毒素提取物 ]</t>
  </si>
  <si>
    <t>CIGARRETE TOBACCO -- 尼古丁，吸烟。 化学毒素提取物 ]</t>
  </si>
  <si>
    <t>DIESEL FUMES -- 化学毒素提取物</t>
  </si>
  <si>
    <t>ETHANOL -- 化学毒素提取物</t>
  </si>
  <si>
    <t>FORMALDEHYDE -- 化学毒素提取物</t>
  </si>
  <si>
    <t>GAS (NORTH SEA) FUMES -- 化学毒素提取物</t>
  </si>
  <si>
    <t>MSG Monosodium Glutamate -- 化学毒素提取物</t>
  </si>
  <si>
    <t>NEWS PRINT -- 化学毒素提取物</t>
  </si>
  <si>
    <t>PERFUME MIX -- 化学毒素提取物</t>
  </si>
  <si>
    <t>PETROL FUMES -- 化学毒素提取物</t>
  </si>
  <si>
    <t>BENZYL ALCOHOL (0.9%)  -- 化学毒素提取物</t>
  </si>
  <si>
    <t>GLYCERINE (50%) -- 化学毒素提取物</t>
  </si>
  <si>
    <t>PHENOL (0.4%) -- 化学毒素提取物</t>
  </si>
  <si>
    <t>INFLUENZA EXTRACT # ]</t>
  </si>
  <si>
    <t>Nystatin anti-candida -- 对抗疗法药物提取物 ^ ]</t>
  </si>
  <si>
    <t>4TH CHAKRA WOMEN - HEART -- 平衡脉轮。Prof. Orsatti, Milan - Italy ]</t>
  </si>
  <si>
    <t>5TH CHAKRA WOMEN - THROAT -- 平衡脉轮。 Prof. Orsatti, Milan - Italy ]</t>
  </si>
  <si>
    <t>OPTIBOND SOLO PLUS -- 牙科材料 dental isode</t>
  </si>
  <si>
    <t>ALERTE FLU -- 牙科材料 dental isode</t>
  </si>
  <si>
    <t>ESTHET-X -- 牙科材料 dental isode</t>
  </si>
  <si>
    <t>DIAMOND CROWN -- 牙科材料 dental isode</t>
  </si>
  <si>
    <t>COREPASTE -- 牙科材料 dental isode</t>
  </si>
  <si>
    <t>TOTAL BOND -- 牙科材料 dental isode</t>
  </si>
  <si>
    <t>EPIC -- 牙科材料 dental isode</t>
  </si>
  <si>
    <t>SEPTOCAINE (LOCAL ANESTHETIC) -- 牙科材料 dental isode</t>
  </si>
  <si>
    <t>Vidya Lung balance -- 使肺正常并平衡其经脉。</t>
  </si>
  <si>
    <t>Vidya Lung yin -- 使肺正常，加强肺经脉的阴。</t>
  </si>
  <si>
    <t>Vidya Lung yang -- 使肺正常，加强肺经脉的阳。</t>
  </si>
  <si>
    <t>Vidya Large Intestine Balance -- 使大肠（肠道，结肠）正常，平衡其经脉。 ]</t>
  </si>
  <si>
    <t>Vidya Large Intestine -- 使大肠的阴（肠道，结肠）正常，加强大肠经脉的阴 ]</t>
  </si>
  <si>
    <t>Vidya Large Intestine -- 使大肠的阳（肠道，结肠）正常，加强大肠经脉的阳。 ]</t>
  </si>
  <si>
    <t>Vidya Stomach balance -- 使胃正常，并平衡其经脉。</t>
  </si>
  <si>
    <t>Vidya Stomach yin -- 使胃正常，加强胃经脉的阴。</t>
  </si>
  <si>
    <t>Vidya Stomach yang -- 使胃正化，加强胃经脉的阳。</t>
  </si>
  <si>
    <t>Vidya Spleen balance -- 使脾正常，并平衡其经脉。</t>
  </si>
  <si>
    <t>Vidya Spleen yin -- 使脾正常，加强脾经脉的阴。</t>
  </si>
  <si>
    <t>Vidya Spleen yang -- 使脾正常，加强脾经脉的阳。</t>
  </si>
  <si>
    <t>Vidya Heart balance -- 使心脏正常，并平衡其经脉。</t>
  </si>
  <si>
    <t>Vidya Heart yin -- 使心脏正常，加强心经脉的阴。</t>
  </si>
  <si>
    <t>Vidya Heart yang -- 使心脏正常，加强心经脉的阳。</t>
  </si>
  <si>
    <t>Vidya Small Intestine Balance -- 使小肠（肠道，结肠）正常，并平衡其经脉。 ]</t>
  </si>
  <si>
    <t>Vidya Small Intestine yin -- 使小肠（肠道，结肠）正常，加强小肠经脉的阴。 ]</t>
  </si>
  <si>
    <t>Vidya Small Intestine yang -- 使小肠（肠道，结肠）正常，加强小肠经脉的阳。]</t>
  </si>
  <si>
    <t>Vidya Bladder balance -- 使膀胱正常，并平衡其经脉。</t>
  </si>
  <si>
    <t>Vidya Bladder yin -- 使膀胱正常，加强膀胱经脉的阴。</t>
  </si>
  <si>
    <t>Vidya Bladder yang -- 使膀胱正常，加强膀胱经脉的阳。</t>
  </si>
  <si>
    <t>Vidya Kidney balance -- 使肾正常，并平衡其经脉。</t>
  </si>
  <si>
    <t>Vidya Kidney yin -- 使肾正常，加强肾经脉的阴。</t>
  </si>
  <si>
    <t>Vidya Kidney yang -- 使肾正常，加强肾经脉的阳。</t>
  </si>
  <si>
    <t>Vidya Pericardium balance -- 使心包正常，并平衡及其经脉。</t>
  </si>
  <si>
    <t>Vidya Pericardium yin -- 使心包正常，加强心包经脉的阴。</t>
  </si>
  <si>
    <t>Vidya Pericardium yang -- 使心包正常，加强心包经脉的阳。</t>
  </si>
  <si>
    <t>Vidya Triple heater balance -- 使三焦正常，并平衡其经脉。</t>
  </si>
  <si>
    <t>Vidya Triple heater yin -- 使三焦正常，加强三焦经脉的阴。</t>
  </si>
  <si>
    <t>Vidya Triple heater yang -- 使三焦经正常，加强三焦经脉的阳。</t>
  </si>
  <si>
    <t>Vidya Gallbladder balance -- 使胆囊正常，并平衡其经脉。]</t>
  </si>
  <si>
    <t>Vidya Gallbladder yin -- 使胆囊正常，加强胆囊经脉的阴。</t>
  </si>
  <si>
    <t>Vidya Gallbladder yang -- 使胆囊正常，加强胆囊经脉的阳。</t>
  </si>
  <si>
    <t>Vidya Liver balance -- 使肝正常，并平衡其经脉。</t>
  </si>
  <si>
    <t>Vidya Liver yin -- 使肝正常，加强肝经脉的阴。</t>
  </si>
  <si>
    <t>Vidya Liver yang -- 使肝正常，加强肝经脉的阳。</t>
  </si>
  <si>
    <t>VIVRAMED CH -- 对肝郁的能量治疗</t>
  </si>
  <si>
    <t>VIVRAMED TA -- 对胰腺激素炼脑下垂体（脑）的能量治疗。]</t>
  </si>
  <si>
    <t>VIVRAMED SA -- 对肾和各种风湿病的能量治疗。@ ]</t>
  </si>
  <si>
    <t>VIVRAMED CI -- 对黏膜、面部神经痛的能量治疗。</t>
  </si>
  <si>
    <t>VIVRAMED GA -- 对前列腺－尿道的能量治疗。</t>
  </si>
  <si>
    <t>VIVRAMED LA -- 对女性腺系统更年期的能量治疗。</t>
  </si>
  <si>
    <t>VIVRAMED NU -- 对胃郁的能量治疗。</t>
  </si>
  <si>
    <t>VIVRAMED EC -- 对炎症、免疫力低下的能量治疗。</t>
  </si>
  <si>
    <t>VIVRAMED DU -- 对风湿病、神经、肌肉、结缔组织的能量治疗。@ ]</t>
  </si>
  <si>
    <t>VIVRAMED AE -- 对静脉问题、静脉水肿（浮肿）的能量治疗。 ]</t>
  </si>
  <si>
    <t>VIVRAMED CO -- 对体液不调(dyscrasy) 和退行性变的能量治疗</t>
  </si>
  <si>
    <t>VIVRAMED VA -- 对焦虑不安、神经过敏，尤其是带有中毒(intoxication)的能量治疗，。</t>
  </si>
  <si>
    <t>VIVRAMED SP -- 对心脏的能量治疗，尤其是电导性(electrical conductibility)。 ]</t>
  </si>
  <si>
    <t>VIVRAMED BE -- 对中毒(intoxication)、病毒病、霉菌病deblocating agent的能量治疗. ^# ]</t>
  </si>
  <si>
    <t>VIVRAMED BU -- 对霉菌病的能量治疗，清除霉菌毒素。^ ]</t>
  </si>
  <si>
    <t>VIVRAMED CA -- 对原发性骨质疏松（骨骼）、龋齿的能量治疗。 ]</t>
  </si>
  <si>
    <t>VIVRAMED CR -- 对病毒感染的能量治疗。# ]</t>
  </si>
  <si>
    <t>VIVRAMED DR -- 对病毒感染，尤其带有霉菌病的病毒感染的能量治疗。#^ ]</t>
  </si>
  <si>
    <t>VIVRAMED EL -- 对病毒感染，尤其是多病毒感染的能量治疗。# ]</t>
  </si>
  <si>
    <t>VIVRAMED MG -- 对疲惫和生命力损耗的能量治疗。</t>
  </si>
  <si>
    <t>VIVRAMED SU -- 对中毒deblocating agent的能量治疗。</t>
  </si>
  <si>
    <t>VIVRAMED TH -- 用于净化肿大的淋巴、淋巴神经节(lymphoid ganglions)。</t>
  </si>
  <si>
    <t>VIVRAMED ME -- 用于补牙用银汞合金中毒(intoxication)的能量治疗。]</t>
  </si>
  <si>
    <t>No 1 CONSTITUTION -- 用于酸毒症儿童患者的能量治疗</t>
  </si>
  <si>
    <t>No 2 CONSTITUTION -- 用于酸毒症成人患者的能量治疗</t>
  </si>
  <si>
    <t>No 3 CONSTITUTION -- 用于淋巴体质儿童的能量治疗</t>
  </si>
  <si>
    <t>No 4 CONSTITUTION -- 用于淋巴体质成人的能量治疗</t>
  </si>
  <si>
    <t>No 5 CONSTITUTION -- 用于风湿性体质的能量治疗@ ]</t>
  </si>
  <si>
    <t>No 6 CONSTITUTION -- 用于淋巴风湿性体质的能量治疗，刺激淋巴系统@ ]</t>
  </si>
  <si>
    <t>No 7 CONSTITUTION -- 用于风湿性酸性体质、虚弱免疫系统的能量治疗@ ]</t>
  </si>
  <si>
    <t>No 8 CONSTITUTION -- 用于关节炎体质、虚弱的免疫系统的能量治疗@]</t>
  </si>
  <si>
    <t>No 9 CONSTITUTION -- 用于对Neutrogena敏感的体质、植物性(Nerve Cranial 10 Vagus)神经功能失调(dystony)的能量治疗]</t>
  </si>
  <si>
    <t>No 10 CONSTITUTION -- 对健壮体质浆膜敏感性的能量治疗</t>
  </si>
  <si>
    <t>No 11 CONSTITUTION -- 对血源性体质、慢性肝压力的能量治疗]</t>
  </si>
  <si>
    <t>No 12 CONSTITUTION -- 对lipaemic病理素质的能量治疗</t>
  </si>
  <si>
    <t>No 13 CONSTITUTION -- 对植物性痉挛素质的能量治疗</t>
  </si>
  <si>
    <t>No 14 CONSTITUTION -- 对急性窦炎的能量治疗</t>
  </si>
  <si>
    <t>No 15 CONSTITUTION -- 对慢性窦炎的能量治疗</t>
  </si>
  <si>
    <t>No 16 CONSTITUTION -- 对急性扁桃腺炎的能量治疗</t>
  </si>
  <si>
    <t>No 17 CONSTITUTION -- 对慢性扁桃腺炎的能量治疗</t>
  </si>
  <si>
    <t>No 18 CONSTITUTION -- 对急性和慢性耳朵感染的能量治疗</t>
  </si>
  <si>
    <t>No 19 CONSTITUTION -- 对颅神经5三叉神经痛的能量治疗]</t>
  </si>
  <si>
    <t>No 20 CONSTITUTION -- 对皮炎1: 慢性和急性湿疹、脂溢性皮炎（皮肤）的能量治疗]</t>
  </si>
  <si>
    <t>No 21 CONSTITUTION -- 对皮炎1: 慢性湿疹、 psoaris、瘙痒（皮肤）的能量治疗]</t>
  </si>
  <si>
    <t>No 22 CONSTITUTION -- 对激素机能障碍：过敏、皮炎、渗出（皮肤）的能量治疗 ]</t>
  </si>
  <si>
    <t>No 23 CONSTITUTION -- 用于激素机能障碍：脑下垂体（脑）、生殖腺机能障碍的能量治疗]</t>
  </si>
  <si>
    <t>No 24 CONSTITUTION -- 用于激素机能障碍：脑下垂体（脑）、肾上腺机能障碍的能量治疗]</t>
  </si>
  <si>
    <t>No 25 CONSTITUTION -- 用于基础变更(modification of ground)的能量治疗；调节间质</t>
  </si>
  <si>
    <t>No 26 CONSTITUTION -- 对抑郁的能量治疗</t>
  </si>
  <si>
    <t>No 27 CONSTITUTION -- 对空气传播花粉疾病的能量治疗</t>
  </si>
  <si>
    <t>No 28 CONSTITUTION -- 对自身免疫性疾病、过敏性疾病的能量治疗</t>
  </si>
  <si>
    <t>No 29 CONSTITUTION -- 对肾枯竭(kidney draining off)(1)的能量治疗</t>
  </si>
  <si>
    <t>No 30 CONSTITUTION -- 对肾枯竭(kidney draining off)(2)的能量治疗: 只在N. 29 (8557) 效果不令人满意时使用 ]</t>
  </si>
  <si>
    <t>No 31 CONSTITUTION -- 能量治疗肝枯竭和肝虚弱</t>
  </si>
  <si>
    <t>No 32 CONSTITUTION -- 对神经过敏和焦虑不安的能量治疗</t>
  </si>
  <si>
    <t>VIBRAMED CI + CONSTITUTION No 15 -- 对慢性窦炎的能量治疗。</t>
  </si>
  <si>
    <t>VIDYA PR BAL. + VIDYA ST BAL. -- 对高血压（压力）的能量治疗]</t>
  </si>
  <si>
    <t>VIBRAMED GA + VIBRAMED CO -- 对前列腺肿瘤的能量治疗。 ]</t>
  </si>
  <si>
    <t>VIBRAMED GA + VIBRAMED SA -- 对良性前列腺肥大的能量治疗。]</t>
  </si>
  <si>
    <t>VIBRAMED AE + VIBRAMED SP -- 对心肌虚弱的能量治疗。</t>
  </si>
  <si>
    <t>VIBRAMED MG + VIBRAMED TH -- 对疲惫和失去活力的能量治疗。</t>
  </si>
  <si>
    <t>VIBRAMED VA + CONSTITUTION No 32 -- 对多动综合症的能量治疗。</t>
  </si>
  <si>
    <t>GINGKO BILOBA 50 -- 改善循环，提高氧输送，记忆力（脑）障碍。 ]</t>
  </si>
  <si>
    <t>LING ZHI SPOR POWDER 150 mg. -- 鳕鱼。增强癌症免疫，糖尿病（胰腺），哮喘（肺）过敏 ]</t>
  </si>
  <si>
    <t>BILBERRY EXTRACT -- 改善血液循环、夜视，预防眼睛发炎。</t>
  </si>
  <si>
    <t>JOHANNESORT 300 mg. -- Total extral, 贯叶连翘。 ]</t>
  </si>
  <si>
    <t>IMMUNO PRO 300 mg. -- 前列腺问题，清肝，shitake sznarascollimus. ]</t>
  </si>
  <si>
    <t>CATUABA -- 激素失调，抑制病毒，经前综合症(PMS) 月经，疲乏，刺激垂体（脑）和甲状腺。 # ]</t>
  </si>
  <si>
    <t>PFAFFIA PANICULATA 500 mg. -- 用于糖尿病（胰腺），放松，能量，抑郁，抗炎 。 ]</t>
  </si>
  <si>
    <t>INFLAMAGEN 350 mg -- 用于哮喘（肺），肠（肠道，结肠，肠）。 ]</t>
  </si>
  <si>
    <t>ASCOOPHYLLUM NODOSUM -- 减少重金属，矿物支持。</t>
  </si>
  <si>
    <t>MARIATISTEL (silymarin 80%, maskrosrot 100mg.) 300 mg. -- 肝，胆囊。 ]</t>
  </si>
  <si>
    <t>IMMUNO FORTE -- 增强免疫。</t>
  </si>
  <si>
    <t>IPE ROXO -- 抗寄生虫作用。 * ]</t>
  </si>
  <si>
    <t>STEVIA -- 甜菊，代糖。</t>
  </si>
  <si>
    <t>ALKYROL -- 鲨鱼肝油，增强免疫。</t>
  </si>
  <si>
    <t>CYCLOBUTANONES -- 化合物，来自于带有游离辐射的刺激性食物，会导致基因和细胞破坏。 ]</t>
  </si>
  <si>
    <t>BLOOD FEVER VIRUS -- 引起一种吸血欲望(vampire desire for blood)，伴有畏光（眼障碍）、多疑症、内疚、疼痛减轻带来的强大力量(extra strength)、精神错乱。 # ]</t>
  </si>
  <si>
    <t>ANGR-RLS / FLOWER ESSENCES SAMPLE SET / APEX ENERGETICS -- 忍住愤怒，伤心往世，容易被触怒，易激动，羞辱。</t>
  </si>
  <si>
    <t>ANGR-FLX / FLOWER ESSENCES SAMPLE SET / APEX ENERGETICS -- 愤怒，挫败，固执，顽固，不耐烦，无情，苛刻。</t>
  </si>
  <si>
    <t>FR-RLS / FLOWER ESSENCES SAMPLE SET / APEX ENERGETICS -- 恐慌，惊骇，担忧，强迫，坐立不安，发抖战栗。</t>
  </si>
  <si>
    <t>FR-TRST / FLOWER ESSENCES SAMPLE SET / APEX ENERGETICS -- 畏惧，过往的感情伤害，分离，排斥。</t>
  </si>
  <si>
    <t>SLFSTM / FLOWER ESSENCES SAMPLE SET / APEX ENERGETICS -- 自尊低下，自信心低，容易受控，自卑胆小。</t>
  </si>
  <si>
    <t>EXPSSN / FLOWER ESSENCES SAMPLE SET / APEX ENERGETICS -- 无法表达自我，忧惧，怯场，心理阻隔。</t>
  </si>
  <si>
    <t>LVJY / FLOWER ESSENCES SAMPLE SET / APEX ENERGETICS -- 情绪冲击，未摆脱的悲痛，生活热情不足，寻求博爱。</t>
  </si>
  <si>
    <t>FRGV / FLOWER ESSENCES SAMPLE SET / APEX ENERGETICS -- 不易宽恕，容易被触怒，自责，不能接受爱情。</t>
  </si>
  <si>
    <t>LTGO / FLOWER ESSENCES SAMPLE SET / APEX ENERGETICS -- 苦恼，固执消极的想法，顽固，妒忌，猜疑，自私，不安。</t>
  </si>
  <si>
    <t>WRMLV / FLOWER ESSENCES SAMPLE SET / APEX ENERGETICS -- 痛苦的情感依恋，心痛，渴望逃离。</t>
  </si>
  <si>
    <t>CAREHRTPSTVTY / FLOWER ESSENCES SAMPLE SET / APEX ENERGETICS -- 感觉疏离，对所爱的人冷漠，害羞。</t>
  </si>
  <si>
    <t>PSTVTY / FLOWER ESSENCES SAMPLE SET / APEX ENERGETICS -- 绝望，过于敏感，一直对烦恼念念不忘。</t>
  </si>
  <si>
    <t>FRST-RSC / FLOWER ESSENCES SAMPLE SET / APEX ENERGETICS -- 对出血、瘀伤、休克、扭伤、发烧等伤害的情绪。</t>
  </si>
  <si>
    <t>INCDNT-RLS / FLOWER ESSENCES SAMPLE SET / APEX ENERGETICS -- 对过往受伤事件、创伤、严重伤害的情绪。</t>
  </si>
  <si>
    <t>MND-MMRY / FLOWER ESSENCES SAMPLE SET / APEX ENERGETICS -- 说明面对过去的困难－虐待，悲痛，震惊，恐惧，信心。</t>
  </si>
  <si>
    <t>CLR-MND / FLOWER ESSENCES SAMPLE SET / APEX ENERGETICS -- 不明晰(lack of clarity)，无价值，自卑，不明晰/缺乏目标，个性。</t>
  </si>
  <si>
    <t>FS-MND / FLOWER ESSENCES SAMPLE SET / APEX ENERGETICS -- 混乱，理解力差，精神疲劳，集中力差。</t>
  </si>
  <si>
    <t>RLXTN / FLOWER ESSENCES SAMPLE SET / APEX ENERGETICS -- 疲惫，神经能量，焦虑，过于敏感，呆板，精神错乱。</t>
  </si>
  <si>
    <t>STRNG-MND / FLOWER ESSENCES SAMPLE SET / APEX ENERGETICS -- 伤心，泄气，绝望，无情，内在压力。</t>
  </si>
  <si>
    <t>VTLTY / FLOWER ESSENCES SAMPLE SET / APEX ENERGETICS -- 内心疲劳，长期奋斗，忧伤，缺乏活力，焦虑。</t>
  </si>
  <si>
    <t>PRTCT / FLOWER ESSENCES SAMPLE SET / APEX ENERGETICS -- 精力缺失，疲劳疲惫，无活力，力不从心，过度敏感。</t>
  </si>
  <si>
    <t>SOMATICA / FLOWER ESSENCES SAMPLE SET / APEX ENERGETICS -- 恐惧，情绪压抑，内心压力，做白日梦，了无生气。</t>
  </si>
  <si>
    <t>NU-DRCTN / FLOWER ESSENCES SAMPLE SET / APEX ENERGETICS -- 感觉受困，害怕改变。</t>
  </si>
  <si>
    <t>ADPTTN / FLOWER ESSENCES SAMPLE SET / APEX ENERGETICS -- 不知哪里适合自己，适应能力差，苦恼不安。</t>
  </si>
  <si>
    <t>LF-CHNGS / FLOWER ESSENCES SAMPLE SET / APEX ENERGETICS --  沮丧，经常吹毛求疵，闷闷不乐，气馁。</t>
  </si>
  <si>
    <t>PRSVR / FLOWER ESSENCES SAMPLE SET / APEX ENERGETICS -- 做事情三分钟热度－缺乏兴趣/精力将它完成，筋疲力尽。</t>
  </si>
  <si>
    <t>MVON / FLOWER ESSENCES SAMPLE SET / APEX ENERGETICS -- 忧伤，失望，失败，内心抑制的极度愤怒，过去的创伤/虐待。</t>
  </si>
  <si>
    <t>HRMNY / FLOWER ESSENCES SAMPLE SET / APEX ENERGETICS -- 打击，忧伤，失望，忧郁，多疑，不安。</t>
  </si>
  <si>
    <t>ACHIV / FLOWER ESSENCES SAMPLE SET / APEX ENERGETICS -- 贪食，不能辨识未解决的问题并改变它们。</t>
  </si>
  <si>
    <t>FEMFLWR / FLOWER ESSENCES SAMPLE SET / APEX ENERGETICS -- 女性特征表现不足，不接受自己的女性外貌。</t>
  </si>
  <si>
    <t>D-1 DRAINAGE COMPLEX / DRAINAGE THERAPY D-PLEX &amp; HERBALS / FUTUREPLEX -- 全面的引流支持，主要器官。</t>
  </si>
  <si>
    <t>D-2 DEGESTIVE DRAINAGE / DRAINAGE THERAPY D-PLEX &amp; HERBALS / FUTUREPLEX -- 刺激/支援消化器官的引流。</t>
  </si>
  <si>
    <t>D-3 LVR-DRN / DRAINAGE THERAPY D-PLEX &amp; HERBALS / FUTUREPLEX -- 刺激/支援肝脏引流。</t>
  </si>
  <si>
    <t>D-4 BL-DRN / DRAINAGE THERAPY D-PLEX &amp; HERBALS / FUTUREPLEX -- 刺激/支援胆囊引流。</t>
  </si>
  <si>
    <t>D-5 KDNY-DRN / DRAINAGE THERAPY D-PLEX &amp; HERBALS / FUTUREPLEX -- 刺激/支援肾脏引流。</t>
  </si>
  <si>
    <t>D-6 BLDR-DRN / DRAINAGE THERAPY D-PLEX &amp; HERBALS / FUTUREPLEX -- 刺激/支援膀胱引流。</t>
  </si>
  <si>
    <t>D-7 LMPH-DRN / DRAINAGE THERAPY D-PLEX &amp; HERBALS / FUTUREPLEX -- 刺激/支援淋巴引流。</t>
  </si>
  <si>
    <t>D-8 LNG-DRN / DRAINAGE THERAPY D-PLEX &amp; HERBALS / FUTUREPLEX -- 刺激/支援肺脏引流。</t>
  </si>
  <si>
    <t>D-9 SNS-DRN / DRAINAGE THERAPY D-PLEX &amp; HERBALS / FUTUREPLEX -- 刺激/支援窦引流。</t>
  </si>
  <si>
    <t>D-10 SKN-DRN / DRAINAGE THERAPY D-PLEX &amp; HERBALS / FUTUREPLEX -- 刺激/支援皮肤引流。</t>
  </si>
  <si>
    <t>D-11 VNS-DRN / DRAINAGE THERAPY D-PLEX &amp; HERBALS / FUTUREPLEX -- 刺激/支援静脉引流。</t>
  </si>
  <si>
    <t>D-12 HMO-DRN / DRAINAGE THERAPY D-PLEX &amp; HERBALS / FUTUREPLEX -- 刺激/支援循环/血液引流。</t>
  </si>
  <si>
    <t>H-1 LIV-MAX / DRAINAGE THERAPY D-PLEX &amp; HERBALS / FUTUREPLEX -- 刺激/支援有力的肝脏引流(strong liver drainage)。</t>
  </si>
  <si>
    <t>H-2 KDN-MAX / DRAINAGE THERAPY D-PLEX &amp; HERBALS / FUTUREPLEX -- 刺激/支援有力的肾脏引流(strong kidney drainage)。</t>
  </si>
  <si>
    <t>H-3 LMHP-MAX / DRAINAGE THERAPY D-PLEX &amp; HERBALS / FUTUREPLEX -- 刺激/支持有力的淋巴引流(strong lymph drainage)，尤其是上部。</t>
  </si>
  <si>
    <t>E-1 FIRE-HRT / ELEMENT THERAPY E-PLEX / FUTUREPLEX -- 支持/平衡火元素经络、器官、情绪。</t>
  </si>
  <si>
    <t>E-2 EARTH-STM / ELEMENT THERAPY E-PLEX / FUTUREPLEX -- 支持/平衡土元素经络、器官、情绪。</t>
  </si>
  <si>
    <t>E-3 MTL-LNG / ELEMENT THERAPY E-PLEX / FUTUREPLEX -- 支持/平衡金元素经络、器官、情绪。</t>
  </si>
  <si>
    <t>E-4 WTR-KDY / ELEMENT THERAPY E-PLEX / FUTUREPLEX -- 支持/平衡水元素经络、器官、情绪。</t>
  </si>
  <si>
    <t>E-5 WD-LVR / ELEMENT THERAPY E-PLEX / FUTUREPLEX -- 支持/平衡木元素经络、器官、情绪。</t>
  </si>
  <si>
    <t>E-6 TYPE-B BALANCE / ELEMENT THERAPY E-PLEX / FUTUREPLEX -- 平衡经络：新陈代谢缓慢，B－型，倾向于疲劳、自主（副交感神经系统）神经系统受控。 ]</t>
  </si>
  <si>
    <t>E-7 TYPE-A BALANCE / ELEMENT THERAPY E-PLEX / FUTUREPLEX -- 平衡经络：高代谢，A－型，过于活跃，交感神经支配。</t>
  </si>
  <si>
    <t>E-8 BIOCLOCK REGULATOR / ELEMENT THERAPY E-PLEX / FUTUREPLEX -- 平衡囊泡阻塞(vesicular congestion)和控制心脏(heart governated)的经络，飞行时差反应，内分泌压力。</t>
  </si>
  <si>
    <t>N-1 PROTOMER / NOSODE THERAPY N-PLEX / FUTUREPLEX -- 深层汞排毒，肾经，肾上腺支援。</t>
  </si>
  <si>
    <t>N-2 PETROCHEM / NOSODE THERAPY N-PLEX / FUTUREPLEX -- 深层排除石化毒素，环境/城市毒素。</t>
  </si>
  <si>
    <t>N-3 EXCHEM / NOSODE THERAPY N-PLEX / FUTUREPLEX -- 深层排除杀虫剂/化学毒素，有利于素食者</t>
  </si>
  <si>
    <t>N-4 RAD-TOX / NOSODE THERAPY N-PLEX / FUTUREPLEX -- 辐射，环境病理压力(geopathic stress)，电磁暴露。 ]</t>
  </si>
  <si>
    <t>N-5 LYMPHOTOX / NOSODE THERAPY N-PLEX / FUTUREPLEX -- 深层排毒：淋巴、过敏、关节炎、炎症。</t>
  </si>
  <si>
    <t>N-6 PROTOGEN / NOSODE THERAPY N-PLEX / FUTUREPLEX -- 深层排毒：长期虚弱，易生病，感染。</t>
  </si>
  <si>
    <t>N-7 CYTOSTAT ANTITOX / NOSODE THERAPY N-PLEX / FUTUREPLEX -- 深层排除细胞毒素：细胞受损/受压，化学疗法，贫血，疲劳。</t>
  </si>
  <si>
    <t>N-8 MIASMATOX / NOSODE THERAPY N-PLEX / FUTUREPLEX -- 深层排毒：遗传/后天的瘴病。</t>
  </si>
  <si>
    <t>N-9 BACTEROTOX / NOSODE THERAPY N-PLEX / FUTUREPLEX -- 急性排毒：细菌，病毒，接种疫苗，感冒，感染。@ # ]</t>
  </si>
  <si>
    <t>N-10 PARAKLENZ / NOSODE THERAPY N-PLEX / FUTUREPLEX -- 深层排毒：寄生虫疾病。 * ]</t>
  </si>
  <si>
    <t>N-11 Ac-pH / NOSODE THERAPY N-PLEX / FUTUREPLEX -- 深层排毒，慢性胃酸过多，酸结晶，神经紧张，关节疼痛。</t>
  </si>
  <si>
    <t>N-12 IMMUNOSODE / NOSODE THERAPY N-PLEX / FUTUREPLEX -- 急性排毒：感冒，流感，肺部，上呼吸道，喉咙痛，扁桃腺。 # ]</t>
  </si>
  <si>
    <t>W-1 METATOX / METABOLIC THERAPY W-PLEX / FUTUREPLEX -- 支援食欲抑制，代谢弱。</t>
  </si>
  <si>
    <t>W-2 METECLNZ / METABOLIC THERAPY W-PLEX / FUTUREPLEX --  支援水分滞留减少，新陈代谢，疲劳。</t>
  </si>
  <si>
    <t>W-3 CRAVEX / METABOLIC THERAPY W-PLEX / FUTUREPLEX -- 消除贪食、物质(substance)、强迫性冲动(compulsions)症状。</t>
  </si>
  <si>
    <t>W-4 NEUROCALM / METABOLIC THERAPY W-PLEX / FUTUREPLEX -- 减少会引发欲望/物质滥用的压力/焦虑。</t>
  </si>
  <si>
    <t>A-1 CELLULAR RECHARGE / ANTITOX PROGRAM A-PLEX / FUTUREPLEX -- 排毒前，引流前/引流时，细胞准备，细胞充电(recharge)。</t>
  </si>
  <si>
    <t>A-2 GENTLEDRAINAGE / ANTITOX PROGRAM A-PLEX / FUTUREPLEX -- 引流中排毒前的第一步，敏感/过敏病例，温和支援。</t>
  </si>
  <si>
    <t>A-3 ULTRA ANTITOX / ANTITOX PROGRAM A-PLEX / FUTUREPLEX -- 排毒的第一步：净化器官，用A2准备，接着用A4。</t>
  </si>
  <si>
    <t>A-4 DEEP ANITOX / ANTITOX PROGRAM A-PLEX / FUTUREPLEX -- 排毒第二步：深层内脏排毒，菌群平衡，用A3做准备，接着A5。</t>
  </si>
  <si>
    <t>A-5 HEAVY ANTITOX / ANTITOX PROGRAM A-PLEX / FUTUREPLEX -- 如果口中/体内有金属则不能使用，排毒第三步：重金属。</t>
  </si>
  <si>
    <t>A-6 REVITALIZATION / ANTITOX PROGRAM A-PLEX / FUTUREPLEX -- 器官活力重建，补充，排毒前/排毒后。</t>
  </si>
  <si>
    <t>A-7 PROTOTOX / ANTITOX PROGRAM A-PLEX / FUTUREPLEX -- 排毒/疾病开始，支持deffences和淋巴。</t>
  </si>
  <si>
    <t>A-8 MALE BALANCE / ANTITOX PROGRAM A-PLEX / FUTUREPLEX -- 排毒开始：男效能量平衡/支持停止。</t>
  </si>
  <si>
    <t>A-9 FEMALE BALANCE / ANTITOX PROGRAM A-PLEX / FUTUREPLEX -- 排毒开始：女效能量平衡/支持停止。</t>
  </si>
  <si>
    <t>A-10 MAINTENANCE / ANTITOX PROGRAM A-PLEX / FUTUREPLEX -- 排毒系统/细胞平衡之后，长期温和引流。</t>
  </si>
  <si>
    <t>A-11 ENVIROPROTECT / ANTITOX PROGRAM A-PLEX / FUTUREPLEX -- 排毒，对环境/城市毒素的脱敏作用，长期保护。</t>
  </si>
  <si>
    <t>A-12 DTX-KIDNEY / ANTITOX PROGRAM A-PLEX / FUTUREPLEX -- 刺激自然肾脏排毒。</t>
  </si>
  <si>
    <t>A-13 DTX-LIVER / ANTITOX PROGRAM A-PLEX / FUTUREPLEX -- 刺激自然肝脏排毒。</t>
  </si>
  <si>
    <t>A-14 DTX-LYMPH / ANTITOX PROGRAM A-PLEX / FUTUREPLEX -- 刺激自然淋巴排毒。</t>
  </si>
  <si>
    <t>B-1 ACUTE RESCUE / BIOSYNERFORMS B-PLEX / FUTURE PLEX -- 抗炎，缓和作用，外伤，发痒，肿胀，镇定。</t>
  </si>
  <si>
    <t>B-2 ADRENAL PEP / BIOSYNERFORMS B-PLEX / FUTURE PLEX -- 肾上腺刺激/支持，压力，过敏，疲劳。</t>
  </si>
  <si>
    <t>B-3 SINUS RELIEF / BIOSYNERFORMS B-PLEX / FUTURE PLEX -- 窦、鼻塞，感染，过敏。</t>
  </si>
  <si>
    <t>B-4 DIGESTION / BIOSYNERFORMS B-PLEX / FUTURE PLEX -- 一般消化不良，肠胃气胀，轻微的胃不适。</t>
  </si>
  <si>
    <t>B-5 GLUCO BALANCE / BIOSYNERFORMS B-PLEX / FUTURE PLEX -- 胰腺功能减退/亢进，能量波动，乳糖不耐受。</t>
  </si>
  <si>
    <t>B-6 STRESS RESISTANCE / BIOSYNERFORMS B-PLEX / FUTURE PLEX -- 镇定自主神经系统(autonomics)，身体/情绪压力，胃烧灼痛，焦虑。</t>
  </si>
  <si>
    <t>B-7 DPRSN ANTITOX/BIOSYNERFORMS B-PLEX/FUTURE PLEX 低活力，忧伤，绝望，忧郁，慢性疲劳</t>
  </si>
  <si>
    <t>B-8 MUCOUS MEMBRANES / BIOSYNERFORMS B-PLEX / FUTURE PLEX -- 黏膜发炎，窦，齿龈，结肠（肠道，肠），呼吸（肺）。 ]</t>
  </si>
  <si>
    <t>B-9 ACUTE VIROTOX / BIOSYNERFORMS B-PLEX / FUTURE PLEX -- 流感，感冒，发烧，疼痛，易怒。 # ]</t>
  </si>
  <si>
    <t>B-10 POST VIROTOX / BIOSYNERFORMS B-PLEX / FUTURE PLEX -- 慢性或病毒感染后疲劳，康复缓慢，压力。# ]</t>
  </si>
  <si>
    <t>B-11 INJUROTOX / BIOSYNERFORMS B-PLEX / FUTURE PLEX -- 软组织，骨组织，外伤，运动过度，术后康复。</t>
  </si>
  <si>
    <t>B-12 MIGRATOX / BIOSYNERFORMS B-PLEX / FUTURE PLEX -- 头痛，压力，潮热，经前综合症(PMS), 过量饮酒。 ]</t>
  </si>
  <si>
    <t>B-13 CELL SALT COMPLEX / BIOSYNERFORMS B-PLEX / FUTURE PLEX -- 主要的细胞营养物，疲劳，虚弱，易怒，疲惫。</t>
  </si>
  <si>
    <t>B-14 BRONCHOTOX / BIOSYNERFORMS B-PLEX / FUTURE PLEX -- 咳嗽，呼吸过敏，呼吸困难，轻微哮喘（肺）。 ]</t>
  </si>
  <si>
    <t>B-15 FEBRIOTOX / BIOSYNERFORMS B-PLEX / FUTURE PLEX -- 发烧，发炎，流感，感冒，窦炎。 # ]</t>
  </si>
  <si>
    <t>B-16 TONSIOPLEX / BIOSYNERFORMS B-PLEX / FUTURE PLEX -- 喉咙疼痛，扁桃体肿大，淋巴阻塞，喉咙收缩。</t>
  </si>
  <si>
    <t>B-17 VESICAPLEX / BIOSYNERFORMS B-PLEX / FUTURE PLEX -- 尿路（肾，尿道）发炎/轻微不适，神经性膀胱。 ]</t>
  </si>
  <si>
    <t>B-18 OTICOPLEX / BIOSYNERFORMS B-PLEX / FUTURE PLEX -- 耳部发炎，耳鸣，发烧，小孩感冒。</t>
  </si>
  <si>
    <t>C-1 PROSTATE CAUSAL CHAIN / CAUSAL CHAIN THERAPY C-PLEX / FUTURE PLEX -- 慢性前列腺疾病，男性&gt;40, 能量停滞。 ]</t>
  </si>
  <si>
    <t>C-2 FIBROZOLVE / CAUSAL CHAIN THERAPY C-PLEX / FUTURE PLEX -- 女性/男性器官支持，囊肿，纤维变性，疤痕，经前综合症。</t>
  </si>
  <si>
    <t>C-3 CELL METABOLISM/CAUSAL CHAIN THERAPY C-PLEX/FUTURE PLEX 细胞再生，特别是当急性/慢性治疗进展延缓的时候</t>
  </si>
  <si>
    <t>C-4 ARTHRO MUSCOTOX / CAUSAL CHAIN THERAPY C-PLEX / FUTURE PLEX -- 关节/肌肉疼痛，关节炎，损伤，过度使用，扭伤，运动员。</t>
  </si>
  <si>
    <t>C-5 HOMEOCHELATION / CAUSAL CHAIN THERAPY C-PLEX / FUTURE PLEX -- 心经和组织支持，年龄&gt;40。</t>
  </si>
  <si>
    <t>C-6 SPLEEN BLOOD ACTIVATOR/CAUSAL CHAIN THERAPY C-PLEX/FUTURE PLEX 脾经和功能支持，急性/慢性</t>
  </si>
  <si>
    <t>C-7 STRONG LIGAMENTS AND JOINTS / CAUSAL CHAIN THERAPY C-PLEX / FUTURE PLEX -- 关节/韧带，僵硬，创伤，疼痛，扭伤。</t>
  </si>
  <si>
    <t>C-8 CALCIUM METABOLISM / CAUSAL CHAIN THERAPY C-PLEX / FUTURE PLEX -- 钙吸收代谢不良，骨质改变。</t>
  </si>
  <si>
    <t>COLON TERRAIN T-11 / TERRAIN MAX KIT / APEX ENERGETICS结肠的T 18 /最大区域/尖端能量学</t>
  </si>
  <si>
    <t>KIDNEY TERRAIN T-12 / TERRAIN MAX KIT / APEX ENERGETICS肾的T 18 /最大区域/尖端能量学</t>
  </si>
  <si>
    <t>BLADDER TERRAIN T-13 / TERRAIN MAX KIT / APEX ENERGETICS膀胱的T 18 /最大区域/尖端能量学</t>
  </si>
  <si>
    <t>ADRENAL TERRAIN T-14 / TERRAIN MAX KIT / APEX ENERGETICS肾上腺的T 18 /最大区域/尖端能量学</t>
  </si>
  <si>
    <t>BRAIN TERRAIN T-17 / TERRAIN MAX KIT / APEX ENERGETICS脑的T 18 /最大区域/尖端能量学</t>
  </si>
  <si>
    <t>BLOOD TERRAIN T-18 / TERRAIN MAX KIT / APEX ENERGETICS血的T 18 /最大区域/尖端能量学</t>
  </si>
  <si>
    <t>Z-1 ATP-Zyme / TERRAINZYME NUTRITIONALS / APEX ENERGETICS ATP -- 生产，疲劳，细胞/氧化应激，慢性疾病。</t>
  </si>
  <si>
    <t>Z-2 Oxi-Zyme / TERRAINZYME NUTRITIONALS / APEX ENERGETICS -- 抗氧化剂，氧化应激，排毒，压力。</t>
  </si>
  <si>
    <t>Z-3 Zinc-Zyme / TERRAINZYME NUTRITIONALS / APEX ENERGETICS -- 补充锌，感染，男性功能，慢性皮肤问题。</t>
  </si>
  <si>
    <t>Z-4 C-Pro-Zyme / TERRAINZYME NUTRITIONALS / APEX ENERGETICS -- 缓冲的维生素C 1 克，肾上腺压力，感染，伤口 。</t>
  </si>
  <si>
    <t>Z-5 Adreno-Zyme / TERRAINZYME NUTRITIONALS / APEX ENERGETICS -- 肾上腺衰竭，慢性疾病，激素不平衡。</t>
  </si>
  <si>
    <t>Z-6 Cotico-Zyme / TERRAINZYME NUTRITIONALS / APEX ENERGETICS -- 肾上腺压力，短期能量支持，恢复活力。</t>
  </si>
  <si>
    <t>Z-7 Alka -Zyme / TERRAINZYME NUTRITIONALS / APEX ENERGETICS --  pH控制/平衡，必需矿物质，地形管理(terrain management)。</t>
  </si>
  <si>
    <t>Z-8 Cal -Zyme / TERRAINZYME NUTRITIONALS / APEX ENERGETICS -- 钙补充，平均血红蛋白浓度(MCHC)。</t>
  </si>
  <si>
    <t>Z-9 Mineral-Zyme / TERRAINZYME NUTRITIONALS / APEX ENERGETICS -- 主要矿物质，大量&amp;微量。</t>
  </si>
  <si>
    <t>Z-10 Master-Zyme / TERRAINZYME NUTRITIONALS / APEX ENERGETIS -- 激素平衡，下丘脑，垂体，肾上腺，压力管理。</t>
  </si>
  <si>
    <t>Z-11 MG/K-Zyme / TERRAINZYME NUTRITIONALS / APEX ENERGETICS -- 补充镁/钾 ，能量，力量，肌肉疲劳，神经肌肉的 。</t>
  </si>
  <si>
    <t>Z-12 LGS-Zyme / TERRAINZYME NUTRITIONALS / APEX ENERGETICS -- 益生菌（芽胞乳杆菌），菌群失调，肠漏（肠道，结肠，肠）。 ]</t>
  </si>
  <si>
    <t>Z-13 Myco-Zyme / TERRAINZYME NUTRITIONALS / APEX ENERGETICS -- 肠道酵母菌生长过度，寄生虫，抗菌，菌群失调。 ^ * ]</t>
  </si>
  <si>
    <t>Z-14 Thyro-Zyme / TERRAINZYME NUTRITIONALS / APEX ENERGETICS -- 甲状腺支援，营养/腺体支援。</t>
  </si>
  <si>
    <t>Z-15 Puro-Zyme / TERRAINZYME NUTRITIONALS / APEX ENERGETICS -- 有效的混合酶，排毒，抗氧化，菌群失调，过敏。</t>
  </si>
  <si>
    <t>Z-16 Immu-Zyme / TERRAINZYME NUTRITIONALS / APEX ENERGETICS -- 初乳，橄榄叶提取物，免疫支援，抗菌。</t>
  </si>
  <si>
    <t>Z-17 LiquaZinc / TERRAINZYME NUTRITIONALS / APEX ENERGETICS -- 液态锌，味觉测试，锌不足，免疫力。</t>
  </si>
  <si>
    <t>Z-18 LipoProZyme / TERRAINZYME NUTRITIONALS / APEX ENERGETICS -- 胆固醇/脂肪的消化能力差，脂质代谢支援。</t>
  </si>
  <si>
    <t>Z-19 ProteoZyme / TERRAINZYME NUTRITIONALS / APEX ENERGETICS -- 蛋白质消化不良，高浓度蛋白酶，排毒，过敏。</t>
  </si>
  <si>
    <t>Z-20 GlucoProZyme / TERRAINZYME NUTRITIONALS / APEX ENERGETICS -- 食用糖代谢，过敏，肥胖。</t>
  </si>
  <si>
    <t>Z-21 CarboProZyme / TERRAINZYME NUTRITIONALS / APEX ENERGETICS -- 碳代谢，高碳饮食，肥胖，过敏。</t>
  </si>
  <si>
    <t>Z-22 Super Digest Zyme / TERRAINZYME NUTRITIONALS / APEX ENERGETICS -- 植物消化酶，胃酸问题，菌群失调。</t>
  </si>
  <si>
    <t>Z-23 Stress Zyme / TERRAINZYME NUTRITIONALS / APEX ENERGETICS -- 紧张，焦虑，压力，失眠，缬草， 5-HTP。</t>
  </si>
  <si>
    <t>Z-24 Super-B Zyme / TERRAINZYME NUTRITIONALS / APEX ENERGETICS -- 维生素B群，活力，能量，喜怒无常，反应迟钝 。</t>
  </si>
  <si>
    <t>Z-25 Methoxy Zyme / TERRAINZYME NUTRITIONALS / APEX ENERGETICS -- 抗炎，抗氧化剂，维生素C /bioflavs, 过敏，排毒， 受伤。</t>
  </si>
  <si>
    <t>Z-26 Hcl-Pro Zyme / TERRAINZYME NUTRITIONALS / APEX ENERGETICS -- 盐酸甜菜碱, 胃蛋白酶，盐酸浓度低, 蛋白质消化，过敏，疲劳。</t>
  </si>
  <si>
    <t>Z-27 Fem- Zyme / TERRAINZYME NUTRITIONALS / APEX ENERGETICS -- 主要为较年轻女性提供营养支持，情绪，激素，月经。</t>
  </si>
  <si>
    <t>Z-28 Fem Zme Plus / TERRAINZYME NUTRITIONALS / APEX ENERGETICS -- 主要为更年期前/后提供营养，激素，情绪，能量。</t>
  </si>
  <si>
    <t>Z-29 Male Zyme / TERRAINZYME NUTRITIONALS / APEX ENERGETICS -- 主要为较年轻男性提供营养支持，男性的功能障碍。</t>
  </si>
  <si>
    <t>Z-30 Male Zyme Plus / TERRAINZYME NUTRITIONALS / APEX ENERGETICS -- 主要为更年期前/后提供营养，激素，情绪，能量。</t>
  </si>
  <si>
    <t>SARS - Severe Acute Respiratory Syndrome -- 2003年暴发的呼吸（肺）病毒性肺炎，对抗生素有抵抗力，空气传播的。 # ]</t>
  </si>
  <si>
    <t>DHEA (K-18) -- 膳食补充，舌下的。APEX ENERGETICS</t>
  </si>
  <si>
    <t>PREGNENOLONE (K-19) -- 膳食补充，舌下的。 APEX ENERGETICS</t>
  </si>
  <si>
    <t>PROGESTERONE (K-20) -- 膳食补充，舌下的。 APEX ENERGETICS</t>
  </si>
  <si>
    <t>GLYSEN (K-1) -- 用于糖代谢支援，复合维生素，矿物质和草本膳食补充。APEX ENERGETICS</t>
  </si>
  <si>
    <t>ADAPTOCRINE (K-2) -- 用于肾上腺支援，维生素和草本膳食补充。 APEX ENERGETICS</t>
  </si>
  <si>
    <t>OPTICRINE (K-3) -- 用于内分泌支援，矿物质和草本膳食补充。APEX ENERGETICS</t>
  </si>
  <si>
    <t>PROGESTAID (K-4) -- 用于内分泌支援，复合维生素，草本和酶膳食补充。APEX ENERGETICS</t>
  </si>
  <si>
    <t>ESTROVITE (K-5) -- 用于雌激素代谢支援，复合维生素，矿物质和草本膳食补充。APEX ENERGETICS</t>
  </si>
  <si>
    <t>PROSTA-DHT(K-6) -- 用于前列腺支援，氨基酸和草本膳食支援。APEX ENERGETICS</t>
  </si>
  <si>
    <t>THYRO-CNV (K-9) -- 用于甲状腺支援，氨基酸，维生素和矿物质膳食补充。 APEX ENERGETICS</t>
  </si>
  <si>
    <t>METACRYN DX (K-10) -- 用于肝脏支援，维生素，矿物质，氨基酸和草本膳食补充。 APEX ENERGETICS</t>
  </si>
  <si>
    <t>BILEMIN (K-11) -- 用于胆囊支援，维生素，氨基酸和草本膳食补充。 APEX ENERGETICS</t>
  </si>
  <si>
    <t>THYROXAL (K-12) -- 用于甲状腺支援，复合维生素，矿物质和草本膳食补充。APEX ENERGETICS</t>
  </si>
  <si>
    <t>PROGLYCO-SP (K-13) -- 用于糖代谢支援，复合维生素，矿物质和腺的膳食补充。 APEX ENERGETICS</t>
  </si>
  <si>
    <t>METHYL-SP (K-14) -- 用于肝脏支持，复合维生素和辅助因子膳食补充。 APEX ENERGETICS</t>
  </si>
  <si>
    <t>ADRENASTIM (K-15) -- 滋养乳霜，氨基酸， DHEA &amp; 草本。APEX ENERGETICS</t>
  </si>
  <si>
    <t>ADRENACALM (K-16) -- 平衡乳霜，草本和复合维生素。APEX ENERGETICS</t>
  </si>
  <si>
    <t>TESTANEX (K-17) -- 平衡乳霜，5,7-二羟黄酮和生物类黄酮。APEX ENERGETICS</t>
  </si>
  <si>
    <t>NEW VISTAS OF HUNGARY CONSCIOUSNESS -- 记忆力和心理敏锐度的刺激配方</t>
  </si>
  <si>
    <t>NEW VISTAS OF HUNGARY ADDICTION Rx -- 从南美亚马孙草本改良而来，用see all of past life和药方上瘾 (and Rx Addiction)。</t>
  </si>
  <si>
    <t>SODIUM FLURACEATE -- 阻碍三羧酸循环(Kreb's cycle)，引起慢性疲劳，也会由糖尿病、病毒或小孩发烧的药物治疗不当所致。# } ]</t>
  </si>
  <si>
    <t>MISCELLANEOUS ENZYME POISONS SUCH AS CYANIDE ON CYTOCHROME OXIDASE -- 破坏三羧酸循环(Kreb's cycle)的细胞流动(cellular flow)。 } ]</t>
  </si>
  <si>
    <t>INAPPROPRIATE PARACETAMOL - ACETAMINOPHEN EXPOSURE -- 产生肝坏疽，会引起胰岛B细胞坏疽，导致糖尿病或糖调节疾病。}</t>
  </si>
  <si>
    <t>TOXIC ALLOXAN EXPOSURE -- 引起胰岛B细胞坏疽。 }</t>
  </si>
  <si>
    <t>EXCESS PRODUCTION OF TOXINS, EXOTOXINS AND ENDOTOXINS - LIPO POLY SACCHARIDE -- 来自不明感染源， 由不正当的免疫抑制所致的LPS级联。}</t>
  </si>
  <si>
    <t>UNKNOWN INFECTIOUS AGENT COMPETITION FOR ESSENTIAL NUTRIENTS -- 破坏细胞代谢。</t>
  </si>
  <si>
    <t>PROVOCATION OF AN INFLAMMATORY CELL OR IMMUNE RESPONSE BY UNKNOWN INFECTIOUS AGENT -- 由不正当免疫反应所致的炎症级联。}</t>
  </si>
  <si>
    <t>AUTO IMMUNE DISEASES UNDEFINED (不在我们的数据库内) -- }</t>
  </si>
  <si>
    <t>CHANGE IN CHROMOSOME MAKE UP -- 数量改变－非整倍，后天原因所致，辐射，毒素，化学物，精神打击。 }</t>
  </si>
  <si>
    <t>CHANGE IN CHROMOSOME MAKE UP -- 结构改变，引起染色体缺失或易位，后天原因所致，辐射，毒素，化学物，精神打击。}</t>
  </si>
  <si>
    <t>CHANGE IN GENETIC CODE -- 遗传的，如天生代谢障碍，例如地中海贫血症。 }</t>
  </si>
  <si>
    <t>REDUCED SYNTHESIS OF PHOSPHOLIPID &amp; PROTEIN -- 减少会导致脂肪球形成的脂肪分散，从细胞中以脂蛋白形式dim.释放脂肪，导致过量脂肪积聚＋慢性疲劳。}</t>
  </si>
  <si>
    <t>EXCESSIVE ENTRY OF FFAs + TRIGLYCERIDES INTO CELL -- 由于糖尿病，充血性心力衰竭，严重贫血，营养不良＋消瘦， 局部缺血，例如冠状动脉功能不全，感染。 }</t>
  </si>
  <si>
    <t>LYSOSOMAL RUPTURE -- 被认为会造成某些细胞损伤，例如在吞噬二氧化硅(silica)或毒素后使肺泡巨噬细胞受损。 }</t>
  </si>
  <si>
    <t>POMPE GLYCOGEN - TYPE 11 -- 贮积病，溶酶体超载，会导致毒素、自体毒素或其它细胞碎片的沉积。}</t>
  </si>
  <si>
    <t>LYSOSOMAL OVERLOADING -- 许多代谢程序，依靠溶酶体酶水解中间体，当某种特定的水解酶缺失时，溶酶体会膨胀＋失去活性。}</t>
  </si>
  <si>
    <t>PROTEIN DEPOSITION DISEASE -- 在肾病综合征或其它蛋白质沉积征时肾小管细胞中形成玻璃样沉积物。}</t>
  </si>
  <si>
    <t>LIPID DEPOSITION DISEASE -- 戈谢病（糖基化神经酰胺），进入细胞的糖调节化合物沉积。 }</t>
  </si>
  <si>
    <t>LIPID DEPOSITION DISEASE -- 尼曼-匹克病(鞘磷脂), 进入髓磷脂的不当脂肪酸（反式脂肪酸）沉积，有缺陷的髓磷脂呈现为脱髓鞘。}</t>
  </si>
  <si>
    <t>LIPID DEPOSITION DISEASE -- 泰伊-萨克斯病(神经节苷脂), 进入髓磷脂的不当脂肪酸（反式脂肪酸）沉积，有缺陷的髓磷脂呈现为脱髓鞘。}</t>
  </si>
  <si>
    <t>MUCOPOLYSACCHARIDE DEPOSITION DISEASE -- 第Ⅰ型粘多糖增多综合征(脂质软骨营养障碍), 会在含有食物加入剂毒素的情况下过度运动而致。}</t>
  </si>
  <si>
    <t>CYSTINE DEPOSITION DISEASE -- 胱氨酸病，因肾的排毒不当所致，通常源自食物加入剂或医药品。 }</t>
  </si>
  <si>
    <t>IMPAIRED METABOLISM OF FAT -- 减少脂肪酸(FFA)氧化，并增加转化为甘油三酸酯，脂肪沉积疾病。}</t>
  </si>
  <si>
    <t>IMPAIRED METABOLISM OF FAT -- 脂肪沉积，减少磷脂＋蛋白质的合成，减少脂肪分散，使之形成脂肪球，或使细胞脂蛋白中释放的脂肪减少。}</t>
  </si>
  <si>
    <t>INJURY TO CELL MEMBRANES AND MITOCHONDRIA -- 微生物(microbii)的丧失，质膜的病灶膨胀(focal expansions)。 }</t>
  </si>
  <si>
    <t>INJURY TO CELL MEMBRANES AND MITOCHONDRIA -- 质膜的内包形成空泡—内吞泡形成。 }</t>
  </si>
  <si>
    <t>INJURY TO CELL MEMBRANES AND MITOCHONDRIA -- 粗面内质网(RER)的破坏和核糖体丧失，导致细胞质嗜碱性丧失。}</t>
  </si>
  <si>
    <t>INJURY TO CELL MEMBRANES AND MITOCHONDRIA -- 线粒体膨胀，嵴丧失。 }</t>
  </si>
  <si>
    <t>CLOUDY SWELLING - INTRACELLULAR EDEMA -- 水肿。因膨胀的液囊中或内质网状组织和线粒体的扁囊中水状液体积聚所致。 } ]</t>
  </si>
  <si>
    <t>CLOUDY SWELLING - INTRACELLULAR EDEMA -- 水肿。由于缺氧、线粒体或其酶促途径受损导致氧化磷酸化降低。 } ]</t>
  </si>
  <si>
    <t>DEPOSITION DISEASE -- 乳酸盐和丙酮酸盐积聚，大分子的净分解（细胞内水肿，浮肿）。 } ]</t>
  </si>
  <si>
    <t>CELLULAR NUCLEAR INJURY -- 来自辐射，病毒，毒素，肝糖的异常积聚，片层体等，异常的DNA依赖性RNA合成会产生恶性细胞。 }</t>
  </si>
  <si>
    <t>CELLULAR NUCLEAR INJURY -- DNA的隐性受损可能会导致突变或恶性细胞的生长。}</t>
  </si>
  <si>
    <t>MUCUS CASCADE - EXCESS MUCUS -- 源自营养失调以及免疫反应异常，对抗疗法治疗可能是起因。}</t>
  </si>
  <si>
    <t>DEPOSITION DISEASE -- 由于营养失调以及细胞受损所致的钙积聚。 }</t>
  </si>
  <si>
    <t>DEPOSITION DISEASE -- 衰老细胞的耗损色素(wear-and-tear pigment)中的脂褐素积聚，见于“永久”组织，如心肌，其纤维会随年龄增长显现出日益增多的色素沉淀。}</t>
  </si>
  <si>
    <t>DEPOSITION DISEASE -- “褐色萎缩”，随年龄增长或使用某种药物时(如苯巴比通)也可见于肝细胞、肝斑、以前的药物治疗不当。}</t>
  </si>
  <si>
    <t>DEPOSITION DISEASE -- 脂褐素积聚，如肝细胞坏死和脂质氧化后的肝蜡样色素，以前的药物治疗不当。}</t>
  </si>
  <si>
    <t>DEPOSITION DISEASE -- 患杜宾－约翰逊综合征时肝细胞的脂褐素积聚，以前的药物治疗不当。}</t>
  </si>
  <si>
    <t>DEPOSITION DISEASE -- “褐色肠”（结肠，肠）综合征中的脂褐素积聚，平滑肌细胞色素沉淀，伴随有不同程度的营养吸收不良。} ]</t>
  </si>
  <si>
    <t>DISTURBANCE OF INTRACELLULAR CALCIUM HOMEOSTASIS -- 受损线粒体中的氧化磷酸化作用终止，依赖ATP的泵受破坏，因此更多钙离子和钠离子进入细胞。}</t>
  </si>
  <si>
    <t>DISTURBANCE OF INTRACELLULAR HOMEOSTASIS -- 细胞核功能紊乱， DNA依赖性的RNA合成减少。}</t>
  </si>
  <si>
    <t>DISTURBANCE OF INTRACELLULAR HOMEOSTASIS -- 持续的无氧糖酵解，导致pH值下降，促使水解酶从受损的溶酶体中逸出并加速自我分解。}</t>
  </si>
  <si>
    <t>APOPTOSIS -- 细胞死亡，从活组织中清除单细胞，细胞核内染色质浓缩，细胞核分裂，细胞溶质收缩，胞质细胞器过剩。 }</t>
  </si>
  <si>
    <t>SLIGHT CELLULAR NECROSIS -- 源自射线疗法和化学疗法，使用的剂量要比造成明显坏死(frank necrosis)的剂量少，以前的药物治疗不当。}</t>
  </si>
  <si>
    <t>SLIGHT CELLULAR NECROSIS -- 源自受细胞毒性的T－淋巴细胞攻击所致细胞死亡，以前的药物治疗不当。}</t>
  </si>
  <si>
    <t>SLIGHT CELLULAR NECROSIS -- 由于病毒感染，即感染肝脏，病毒性肝炎，黄热病，以前的药物治疗不当。} # ]</t>
  </si>
  <si>
    <t>SLIGHT CELLULAR NECROSIS -- 源自萎缩症，可能是生理上的（萎缩），也可能是病理上的，以前的药物治疗不当。}</t>
  </si>
  <si>
    <t>COAGULATIVE CELLULAR NECROSIS -- 受保护的结构，如肾梗塞、梅毒瘤，或受破坏的结构，如肺结核的干酪样坏死。 } ]</t>
  </si>
  <si>
    <t>CELL DEATH - COLLIQUATIVE CELLULAR NECROSIS -- 坏死和液化，如脑梗塞，以前的药物治疗不当。 }</t>
  </si>
  <si>
    <t>FAT NECROSIS OF CELLS -- 源自外伤，从脂肪细胞中的脂质释放会引起慢性发炎和巨细胞反应，见于皮下脂肪或乳房。}</t>
  </si>
  <si>
    <t>FAT NECROSIS OF CELLS -- 源自酶功能障碍，与急性胰腺炎并发，以前的药物治疗不当。 }</t>
  </si>
  <si>
    <t>FIBRINOID NECROSIS -- 胶原质的嗜曙红细胞deg.，如类风湿结节，或结节性多动脉炎，血纤维沉积，平滑肌坏死，抗原－抗体沉积。}</t>
  </si>
  <si>
    <t>ATROPHY AUTO IMMUNE -- 例如先天爱迪生氏病的肾上腺萎缩、恶性贫血中的胃壁细胞萎缩。 }</t>
  </si>
  <si>
    <t>ATROPHY -- 由于流动循环停止或受阻所致的局部骨质疏松症和肌肉萎缩，例如salavia管受阻导致萎缩 }</t>
  </si>
  <si>
    <t>ATROPHY -- 由于局部出血，例如脑萎缩动脉硬化症，侵蚀骨头的大动脉瘤，导致表层颅骨萎缩的脑膜瘤，导致肾实质萎缩的肾盂积水。}</t>
  </si>
  <si>
    <t>ATROPHY -- 源自激素变化，例如雌激素戒断(w/drawal) 后的子宫内膜萎缩，肝硬化时的睪丸萎缩，雌激素治疗，垂体机能减退，衰老，吸收不良，恶疾。} ]</t>
  </si>
  <si>
    <t>ATROPHY -- 源于神经性神经阻塞，神经供给丧失之后的肌肉萎缩， 普通饥饿，严重营养失调，发烧时持续增加的异化作用，在严重创伤之后出现，等。}</t>
  </si>
  <si>
    <t>HYPERTROPHY -- 心肌左室，高血压，主动脉瓣疾病，二尖瓣关闭不全（脱垂），高产状态，例如严重贫血症，高碳酸血症，甲状腺毒症。}</t>
  </si>
  <si>
    <t>HYPERTROPHY - Tissue Swelling -- 肥大和增生。心肌右室，慢性肺病，肺心病，二尖瓣狭窄，次于左心室衰竭，肺或三尖瓣瓣膜病变。}</t>
  </si>
  <si>
    <t>HYPERTROPHY - Tissue swelling -- 骨骼肌肉作用中过度，以前或现在的且尚未痊愈，以前药物治疗疼痛时治疗不当。}</t>
  </si>
  <si>
    <t>HYPERTROPHY - Tissue swelling -- 平滑肌，子宫－怀孕或手术未愈，疝气未愈，支援肌肉扭伤未愈。}</t>
  </si>
  <si>
    <t>HYPERTROPHY - Tissue swelling -- 平滑肌，动脉－高血压（动脉内侧肥厚），静脉或动脉，由药物治疗不当所致，如万艾可、血压药、抗炎药。 }</t>
  </si>
  <si>
    <t>HYPERTROPHY - Tissue swell. -- 平滑肌，消化道（通常在受阻后），首先会有食道痉挛，然后会导致癌症/结肠痉挛，肥大性幽门狭窄，便秘。} ]</t>
  </si>
  <si>
    <t>HYPERTROPHY - Tissue swelling -- 平滑肌膀胱（排尿受阻），前列腺增大，尿道，道状结构，严重包茎，先天膀胱颈阻塞， 按捺住强烈的欲望(resisting urge)。 }</t>
  </si>
  <si>
    <t>HYPERPLASIA - swelling of specialised cells -- 肾上腺皮质，促肾上腺皮质激素(ACTH)管理，垂体嗜碱细胞腺瘤，皮质酮毒性，皮质酮滥用，合成类固醇，破坏健康的流动。 }</t>
  </si>
  <si>
    <t>HYPERPLASIA - swelling of specialised cells -- 副甲状腺原发性（先天的）增生，次于慢性肾衰竭，用于退烧，钙拮抗剂，止舄，抗炎。}</t>
  </si>
  <si>
    <t>HYPERPLASIA - swelling of specialised cells -- 甲状腺－原发性甲状腺毒症（格雷夫斯病），和母亲之间或与母亲有关的未解决的情绪压力，能量损耗和/或体重增加。}</t>
  </si>
  <si>
    <t>HYPERPLASIA - swelling of specialised cells -- 垂体，嗜酸细胞增生是导致肢端肥大症的偶因，嗜碱细胞增生－库兴氏综合征，类固醇使用历史。 }</t>
  </si>
  <si>
    <t>HYPERPLASIA - swelling of specialised cells -- 胰岛，增生可见于患糖尿病母亲的婴儿，用于治疗发烧，钙拮抗剂，止舄，抗炎。}</t>
  </si>
  <si>
    <t>HYPERPLASIA - swelling of specialised cells -- 乳房囊性疾病时的乳房－生理妊娠以及泌乳－疾病，用于治疗发烧，钙拮抗剂，抗炎。}</t>
  </si>
  <si>
    <t>HYPERPLASIA - swelling of specialised cells -- 子宫内膜囊性增生是对过量的雌激素刺激所作的反应，子宫内膜异位，压力所致的前列腺增生，下视丘释放过度。 } ]</t>
  </si>
  <si>
    <t>HYPERPLASIA - swelling of specialised cells -- 前列腺－良性结节增生，子宫内膜囊性增生，由未处理的压力所致。 }</t>
  </si>
  <si>
    <t>HYPERPLASIA - swelling of specialised cells -- 皮肤棘细胞增生（棘皮症），牛皮癣，慢性皮炎，黑棘皮症，病毒性疣，真菌，细菌，免疫抑制。 } @ # ^</t>
  </si>
  <si>
    <t>HYPERPLASIA - swelling of specialised cells -- 假上皮瘤样增生-慢性炎症 &amp;肉芽组织, 角化棘皮瘤, 表层皮肤肿瘤 (例如：颗粒细胞肌母细胞瘤。} ]</t>
  </si>
  <si>
    <t>HYPERPLASIA - swelling of specialised cells -- 骨髓，增生，一般见于溶血状态、组织缺氧或缺乏氧流动或转换所致的对红血球需求增加之处。}</t>
  </si>
  <si>
    <t>METAPLASIA -- 用不同的细胞类型转化或代替一种细胞类型，上皮纤毛组织，在慢性支气管炎（肺）、吸烟者、鼻窦、或维生素A缺乏症的气管/支气管内。 } ]</t>
  </si>
  <si>
    <t>METAPLASIA -- 用不同的细胞类型转化或代替一种细胞类型，老年时的子宫内膜，胆石病时的膀胱，年老和雌激素治疗时的前列腺。} ]</t>
  </si>
  <si>
    <t>METAPLASIA -- 用不同的细胞类型转化或代替一种细胞类型，宫颈内黏膜和与宫颈糜烂相关的腺，没时间治愈的骨应力，导致转化。}</t>
  </si>
  <si>
    <t>METAPLASIA -- 用不同的细胞类型转化或代替一种细胞类型，肾盂有结石或肾结石疼痛，膀胱有慢性膀胱炎或血吸虫病（蠕虫）。}</t>
  </si>
  <si>
    <t>METAPLASIA -- 用不同的细胞类型转化或代替一种细胞类型，未愈/胸膜间皮（肺）； 蠕虫、食物中毒、细菌、真菌所致的腹膜疾病。 } * @ ^ ]</t>
  </si>
  <si>
    <t>METAPLASIA -- 用不同的细胞类型转化或代替一种细胞类型，“粉红细胞”大汗腺化生，见于乳房囊性疾病、以前慢性胃炎所致的胃黏膜肠上皮化生。 }</t>
  </si>
  <si>
    <t>METAPLASIA -- 用不同的细胞类型转化或代替一种细胞类型，结缔组织疤痕，异常钙化，纤维化，钙拮抗剂，止舄，抗炎。}</t>
  </si>
  <si>
    <t>METAPLASIA -- 用不同的细胞类型转化或代替一种细胞类型，骨髓纤维化，肝脾的髓外造血作用，如骨髓纤维变性时。}</t>
  </si>
  <si>
    <t>PREMATURE CELLULAR AGING -- 以前的药物治疗不当，衰老导致由诱变物质、辐射、病毒性感染、自由基所造成的DNA受损，没有由D NA充分修复。 } # ]</t>
  </si>
  <si>
    <t>PREMATURE CELLULAR AGING -- 以前的药物治疗不当，在转录程序中的“错误成灾”衰退。}</t>
  </si>
  <si>
    <t>ACUTE CELL INFLAM. -- 带血管活组织的受损反应，upset of healing cascade，药物的治疗不当，津液＋细胞渗出物的形成，微血管循环的变化。}</t>
  </si>
  <si>
    <t>TISSUE DESTRUCTION -- 失去血液供应－缺血性坏死，例如心肌梗塞、炎性因子(inflame. agents)，脓肿的毒性作用，放疗，外科手术，事故，对致病因子的反应。 }</t>
  </si>
  <si>
    <t>REPEATED LIVER INJURY -- 酗酒、慢性肝炎、毒品、医药品等，网状蛋白结构崩溃，间叶细胞的胶原质，再生，硬化，结疤。 }</t>
  </si>
  <si>
    <t>CHRONIC INFLAMMATION -- 嗜中性粒细胞功能异常所致，抗炎药，尤其是皮质甾类，血液供应不足，一般营养不良。 }</t>
  </si>
  <si>
    <t>CHRONIC INFLAMMATION -- 药物对以下情况有抵抗作用：噬菌作用和/或细胞内破坏、肺结核、沙门氏菌病、普鲁氏菌病，病毒性或不明制剂@ # ]</t>
  </si>
  <si>
    <t>CHRONIC INFLAMMATION -- 自身免疫性疾病，例如：扩散性淋巴细胞性甲状腺炎（桥本病）、自体免疫、萎缩性胃炎、肾上腺萎缩等</t>
  </si>
  <si>
    <t>CHRONIC INFLAMMATION -- 对改变的自体抗原的反应，例如对橡胶、镍的接触性皮炎，慢性骨髓炎&amp;肾盂肾炎、普鲁氏菌病、肺结核(TB)、胆囊炎、麻疯病、瘟疫。 }</t>
  </si>
  <si>
    <t>IMMUNE PATHOLOGY -- 体液防御免疫球蛋白的形成，含有(possess)抗体样分子的特定敏感(sensitised)小淋巴球的产生，不正常免疫反应，过敏。}</t>
  </si>
  <si>
    <t>HYPERSENSITIVITY -- 1) 速发型－过敏超敏性, 2) 细胞毒超敏反应, 3) 复合物介导的超敏反应, 4) 细胞介导－延迟, 5) 刺激反应。 }</t>
  </si>
  <si>
    <t>IMMUNE DEFICIENCY -- 先天伴性的，异常丙种球蛋白血症，威-奥氏综合征，共济失调毛细血管扩张，胸腺缺陷，慢性皮肤粘膜念珠菌病，呼吸道（肺）感染。} ^]</t>
  </si>
  <si>
    <t>DELAYED REACTIONS TO INJURY AND INFLAMMATION -- 提高氧消耗＋体温，增加脂肪酸流动、蛋白质分解代谢以及肌肉氨基酸的糖质新生。}</t>
  </si>
  <si>
    <t>DELAYED REACTIONS TO INJURY AND INFLAMMATION -- 增加生成生长激素、甲状腺激素、胰岛素，它能刺激葡萄糖的摄取以及肝糖、脂肪和蛋白质合成、情绪压力。</t>
  </si>
  <si>
    <t>DISTURBANCE OF WATER BALANCE -- Dec. 摄入&amp;Incloss, 缺乏抗利尿激素(ADH) – 糖尿病，高钙血症，低钾血症，水重吸收失败，细胞脱水，可能会导致血压过低＋眩晕。}</t>
  </si>
  <si>
    <t>NEW VISTAS OF HUNGARY CONSCIOUSNESS -- 记忆和精神敏度(Mental Acuity)的刺激配方。</t>
  </si>
  <si>
    <t>GM Food type 6 转基因食品指dystrucural exposure 或敏感性</t>
  </si>
  <si>
    <t>NEW VISTAS OF HUNGARY 肠内寄生虫配方* ]</t>
  </si>
  <si>
    <t>NEW VISTAS OF HUNGARY SUSHI 用于寿司源寄生虫的配方* ]</t>
  </si>
  <si>
    <t>来自于猪的毒素--各种血型均应避免。</t>
  </si>
  <si>
    <t>Bird Flue 禽类和传染性病毒疾病# ]</t>
  </si>
  <si>
    <t>GM Food type1 转基因食品指明1 dystrucural exposure 或敏感性</t>
  </si>
  <si>
    <t>GM Food  type 2转基因食品指明2 dystrucural exposure 或敏感性</t>
  </si>
  <si>
    <t>GM Food  type 3 转基因食品指明3 dystrucural exposure 或敏感性</t>
  </si>
  <si>
    <t>GM Food type 4  转基因食品指明4 dystrucural exposure 或敏感性</t>
  </si>
  <si>
    <t>GM Food type 5 转基因食品指明5 dystrucural exposure 或敏感性</t>
  </si>
  <si>
    <t>恢复精力（自然能量）/维生素和矿物质的混合物，以天然冻干杏为主要成分，慢性感染，其它疾病/ Biocare UK</t>
  </si>
  <si>
    <t>Vyta-myn Complex（特殊的压力配方）/微包衣的维生素和矿物质补充，尤其用于压力支持/ Biocare UK</t>
  </si>
  <si>
    <t>维生素A（棕榈酸）微胶粒化的Bio-A/非常适用于吸收不良者/ Biocare UK</t>
  </si>
  <si>
    <t>β-胡萝卜素 （微胶粒化天然来源）/ 维生素A前体，含有天然β-胡萝卜素和维生素E（D-α-生育酚）/ Biocare UK</t>
  </si>
  <si>
    <t>维生素 B1/硫胺// Biocare UK</t>
  </si>
  <si>
    <t>维生素 B2/核黄素/ / Biocare UK</t>
  </si>
  <si>
    <t>维生素 B3/烟酸酰胺/ / Biocare UK</t>
  </si>
  <si>
    <t>维生素 B5/泛酸镁/ / Biocare UK</t>
  </si>
  <si>
    <t>维生素 B12 (时释性/卵磷脂、辅酶B12、 维生素 B12 含有羟钴胺素// Biocare UK</t>
  </si>
  <si>
    <t xml:space="preserve">	复合维生素B/ 活性酶＋镁/ / Biocare UK</t>
  </si>
  <si>
    <t>复合维生素B (不含维生素B12 和叶酸)/ 带三种镁型(magnesium forms)的活性酶/ Biocare UK</t>
  </si>
  <si>
    <t>吡哆醛-5-磷酸(P-5-P)/ 维生素B6的一种生物活性形式，伴有β-胡萝卜素和柠檬酸锌/Biocare UK</t>
  </si>
  <si>
    <t>维生素 C (抗坏血酸镁) 散剂/ 维生素 C的缓冲低酸形式/ / Biocare UK</t>
  </si>
  <si>
    <t>维生素 C (抗坏血酸镁)/ 越桔非柑橘类flabono提示/ Biocare UK</t>
  </si>
  <si>
    <t>维生素C 作为抗坏血酸钾/ 非柑橘类，维生素 C的低过敏型/ Biocare UK</t>
  </si>
  <si>
    <t>维生素 E/卵磷脂，天然生育酚，三烯生育酚/ Biocare UK</t>
  </si>
  <si>
    <t>微胶粒化维生素 E / D-α-生育酚, 低聚果糖, 维生素E的天然来源/ Biocare UK</t>
  </si>
  <si>
    <t>Olgard (叶酸和维生素B12) /羟钴胺素B12 活性形式和辅酶 B12/ Biocare UK</t>
  </si>
  <si>
    <t>维生素 C作为混合抗坏血酸盐/ 以天然水果提取物里的镁、钾、钙、锌和锰为基本，提供高生物可利用的矿物escalbates / Biocare UK</t>
  </si>
  <si>
    <t>辅酶 Q10/ 微胶粒化高吸收型的vitasorb，含维生素E和柠檬苦素/ Biocare UK</t>
  </si>
  <si>
    <t>维生素A/ 微胶粒化高吸收型的vitasorb，作为维生素A棕榈酸酯/ Biocare UK ]</t>
  </si>
  <si>
    <t>B族维生素片/ 微胶粒化高吸收型的vitasorb / Biocare UK</t>
  </si>
  <si>
    <t>维生素 B6/ 微胶粒化高吸收型的vitasorb，作为盐酸吡哆醇/ Biocare UK</t>
  </si>
  <si>
    <t>维生素 B12/ 微胶粒化高吸收型的vitasorb，作为羟钴胺素/ Boicare UK</t>
  </si>
  <si>
    <t>维生素C/ 微胶粒化高吸收型的vitasorb，作为抗坏血酸(维生素C)/ Biocare UK</t>
  </si>
  <si>
    <t>维生素D/ 微胶粒化高吸收型的vitasorb，作为维生素 D3/ Biocare UK</t>
  </si>
  <si>
    <t>维生素 E / 微胶粒化高吸收型的vitasorb，作为D-α-生育酚/ Biocare UK</t>
  </si>
  <si>
    <t>复合维生素 / 微胶粒化高吸收型的vitasorb / Biocare UK</t>
  </si>
  <si>
    <t>Calcidophilus/ 不含牛奶的(milk free)有机钙生物活性形式/ Biocare UK</t>
  </si>
  <si>
    <t>Calcium EAP2/乙醇胺磷酸酯，提高钙吸收不良者的吸收/ Biocare UK</t>
  </si>
  <si>
    <t>葡萄糖酸铜/ Biocare UK</t>
  </si>
  <si>
    <t>氯化镁/丁烯二酸盐，以水溶性有机酸为形式说明促进矿物质吸收/Biocare UK</t>
  </si>
  <si>
    <t>镁 EAP2/乙胺磷酸酯，用于镁补充剂的高吸收性和敏感性/ Biocare UK</t>
  </si>
  <si>
    <t>苹果酸镁/ 天然蔬果的形式/ Biocare UK</t>
  </si>
  <si>
    <t>牛磺酸镁/ Biocare UK</t>
  </si>
  <si>
    <t>Phophatityl 丝氨酸前体/磷酸丝氨酸镁和磷酸丝氨酸钙，作为phosphatityl胆碱的活性前体/ Biocare UK</t>
  </si>
  <si>
    <t>Osteoplex / 带酶的柠檬酸镁和柠檬酸钙，硼，维生素A&amp;D/ 用于骨骼/ Biocare UK</t>
  </si>
  <si>
    <t>抗坏血酸镁，提高吸收率/ Biocare UK</t>
  </si>
  <si>
    <t>Iron EAP2/乙醇胺磷酸酯，用于高吸收性和铁敏感性/ Biocare UK</t>
  </si>
  <si>
    <t>铁复合物/抗坏血酸盐 苹果酸盐/ Biocare UK</t>
  </si>
  <si>
    <t>维生素 C缓冲抗坏血酸矿物质复合物，含镁、钙、钾和锌/ Biocare UK</t>
  </si>
  <si>
    <t>矿物复合体/ EAP2，含镁、锌、锰、硅、铜、malidinon、铬、硒，用于高吸收性和矿物补充剂的敏感性/ Biocare UK</t>
  </si>
  <si>
    <t>柠檬酸钾/ Biocare UK</t>
  </si>
  <si>
    <t>有机硒 / L-硒代蛋氨酸，高吸收性、不含酵母菌/ Biocare UK</t>
  </si>
  <si>
    <t>硒复合物 /( L-硒代蛋氨酸和亚硒酸钠) 维生素 B2 (核黄素) and B6 (吡哆醇)/ Biocare UK</t>
  </si>
  <si>
    <t>蛋氨酸锌/ 提供高吸收性/ Biocare UK</t>
  </si>
  <si>
    <t>抗坏血酸锌/ Biocare UK</t>
  </si>
  <si>
    <t>柠檬酸锌/ Biocare UK</t>
  </si>
  <si>
    <t>液态nutrisorb形式的烟酸铬/ Biocare UK</t>
  </si>
  <si>
    <t>抗坏血酸铁/ 高吸收性的nutrisorb 形式/ Biocare UK</t>
  </si>
  <si>
    <t>抗坏血酸锰/高吸收性的nutrisorb 形式/ Biocare UK</t>
  </si>
  <si>
    <t>钼/ 抗坏血酸盐，高吸收性的nutrisorb 形式/ Biocare UK</t>
  </si>
  <si>
    <t>硒/ 亚硒酸盐高吸收性的nutrisorb形式/ Biocare UK</t>
  </si>
  <si>
    <t>具有高吸收性的nutrisob液态铬、硒、meliptinum、铁和镁等微量矿物质/ Biocare UK</t>
  </si>
  <si>
    <t>高吸收性的nutrisorb液态抗坏血酸锌/ Biocare UK</t>
  </si>
  <si>
    <t>γ-亚麻酸(GLA)/ 必需脂肪酸，微胶粒化用于优化吸收/ Biocare UK</t>
  </si>
  <si>
    <t>月见草油/ Omega 6必需脂肪酸是高吸收性的微胶粒化形式/ Biocare UK</t>
  </si>
  <si>
    <t>鳕鱼肝油/ 必需脂肪酸，含有Omega3, EPA and DHA,微胶粒化用于优化吸收/ Biocare UK</t>
  </si>
  <si>
    <t>Omega 3/ 微胶粒化的必需脂肪酸，用于优化吸收/ Biocare UK</t>
  </si>
  <si>
    <t>Omegaplex/ 高吸收性的微胶粒化型的必需脂肪酸，含有Omega3、Omega6/ Biocare UK</t>
  </si>
  <si>
    <t>琉璃苣油/ GLA-γ-亚麻酸（脂肪酸）或omega 6 必需脂肪酸(EFA)/ Biocare UK</t>
  </si>
  <si>
    <t>辅酶Q10/ 高吸收性的微细胞形式补体/ Biocare UK</t>
  </si>
  <si>
    <t>亚麻油和γ-亚麻酸(GLA)/ 高吸收性微细胞型的Omega6必需脂肪酸/ Biocare UK</t>
  </si>
  <si>
    <t>月见草油，含有γ-亚麻酸(GLA)、Omega6必需脂肪酸/ Biocare UK</t>
  </si>
  <si>
    <t>乳状的γ-亚麻酸必需脂肪酸，用于高吸收/ Biocare UK</t>
  </si>
  <si>
    <t>高吸收性的乳状卵磷脂，脂肪酸/ Biocare UK</t>
  </si>
  <si>
    <t>亚麻油，含有Omega3和Omega6脂肪酸/ Biocare UK</t>
  </si>
  <si>
    <t>鱼油和辅酶Q10/ Omega3脂肪酸/ Biocare UK</t>
  </si>
  <si>
    <t>Liptone intensive / 含有共轭亚油酸(CLA)、L-carnotine、羧基柠檬酸钾(HCA) ，用于脂肪代谢/ Biocare UK</t>
  </si>
  <si>
    <t>Lipotone maintenance/ 含有共轭亚油酸(CLA)，用于脂肪流失和体重维持/ Biocare UK</t>
  </si>
  <si>
    <t>Mega EPA/ 浓缩鱼油，含有Omega3脂肪酸，EPA和DHA/ Biocare UK</t>
  </si>
  <si>
    <t>Mega GLA complex/ 含有γ-亚麻酸(GLA)， Omega6 必需脂肪酸/ Biocare UK</t>
  </si>
  <si>
    <t>南瓜籽油/ 含有Omega6和Omega9必需脂肪酸/ Biocare UK</t>
  </si>
  <si>
    <t>鲑鱼油 / 含有Omega3 必需脂肪酸/ Biocare UK</t>
  </si>
  <si>
    <t>Soya lecithin colleen cursor/ 必需脂肪酸和乳化作用/ Biocare UK</t>
  </si>
  <si>
    <t>高吸收性微细胞形式的角鲨烯/ 蔬菜来源(vegetable source origin), 增强白细胞免疫/ Biocare UK ]</t>
  </si>
  <si>
    <t>果寡糖(FOS)底物中的嗜酸乳杆菌/Biocare UK @ ]</t>
  </si>
  <si>
    <t>嗜酸乳杆菌和B菌 / 双歧益生菌/ Biocare UK @ ]</t>
  </si>
  <si>
    <t>婴儿双岐杆菌/磷酸盐的益生菌，尤其适用于婴儿菌群发展/ Biocare UK @]</t>
  </si>
  <si>
    <t>两歧双歧杆菌益生菌/尤其适用于婴儿 / Biocare UK @]</t>
  </si>
  <si>
    <t>保加利亚乳杆菌益生菌/ Biocare UK @]</t>
  </si>
  <si>
    <t>Replete/ 磷酸盐中含有嗜酸乳杆菌，保加利亚乳杆菌，B菌，双歧益生菌，用于强化微生物取代/ Biocare UK @ ]</t>
  </si>
  <si>
    <t>蒿属植物复合物/ 包含青蒿/ Biocare UK * ]</t>
  </si>
  <si>
    <t>(黄花蒿) 牛膝草大茴香，金印草，紫锥菊balerium甘草/用于胃肠（肠道，结肠，肠）/ Biocare UK ]</t>
  </si>
  <si>
    <t>碳酸氢钠和碳酸氢钾醇化复合物(alcoholising complex)/有助于小肠胰腺酶活性 / Biocare UK</t>
  </si>
  <si>
    <t>Biocydon葡萄柚籽粹取物/ 用于抗寄生虫、抗细菌、抗真菌/ Biocare UK @^* ]</t>
  </si>
  <si>
    <t>丁酸复合物/ 含丁酸钙和丁酸镁，用于GI（肠道，结肠，肠）康复/ Biocare UK ]</t>
  </si>
  <si>
    <t>抑念珠菌素/ (念珠菌) 含保哥果、大蒜、小檗、金印草和水飞蓟/ Biocare UK ^ ]</t>
  </si>
  <si>
    <t>结肠（肠道，肠）保养/ 含有车前子、胃蛋白酶、金印草、鼠李/ Biocare UK  ]</t>
  </si>
  <si>
    <t>结肠防护（肠道，肠）/有大蒜、辛酸镁、丁酸镁/ Biocare UK ]</t>
  </si>
  <si>
    <t>Enteroguard 肠内（肠道，结肠，肠）调理/ 抗坏血酸镁、L-glutermine、Nag、 锌、维生素，用于胃肠道支援/ Biocare UK ]</t>
  </si>
  <si>
    <t>肠联机器/ 含维生素U、锌、抗坏血酸镁 ，用于胃肠道（肠道，结肠，肠）健康/ Biocare UK ]</t>
  </si>
  <si>
    <t>Eradacidin/含青蒿、小檗、葡萄柚籽萃取物，用于寄生行为/ Biocare UK * ]</t>
  </si>
  <si>
    <t>低聚果糖/消化道内（肠道，结肠，肠）菌群生长支援/ Biocare UK ]</t>
  </si>
  <si>
    <t>Gastroplex 草药组合/红榆、药属葵、伽马米谷醇，用于胃肠（肠道，结肠，肠）黏膜支援/ Biocare UK ]</t>
  </si>
  <si>
    <t>盐酸和胃蛋白酶/胃酸 / Biocare UK</t>
  </si>
  <si>
    <t>Immunoguard 肠内（肠道，结肠，肠）免疫复合物/ 含immunoglobulant浓缩果寡糖(FOS) 、γ-亚麻酸(GLA)、维生素E、抗坏血酸钾、柠檬酸锌、保加利亚乳杆菌/ Biocare UK ]</t>
  </si>
  <si>
    <t>Mycropryl 辛酸，强度适用于儿童/ Biocare UK</t>
  </si>
  <si>
    <t>Mycropryl 400中强度辛酸/ Biocare UK</t>
  </si>
  <si>
    <t>Mycropryl 680高强度辛酸/ Biocare UK</t>
  </si>
  <si>
    <t>牛至复合物，含丁香、蒿属植物 (蒿草) 以及生姜提取物，用于念珠菌和酵母问题/ Biocare UK ^ ]</t>
  </si>
  <si>
    <t>Oxypro 超氧化钠铁，用于酵母、念珠菌，局部使用、口服或阴道使用/ Biocare UK ^ ]</t>
  </si>
  <si>
    <t>Permatrol渗透性复合物，含L-谷氨酰胺、NAG、γ-谷维素，用于肠修复/ Biocare UK ]</t>
  </si>
  <si>
    <t>Tanicidin含炭、橄榄油、丹宁酸、维生素E、 碘化钾，用于肠胃气胀（肠道，结肠，肠）/ Biocare UK ]</t>
  </si>
  <si>
    <t>白柳化合物，含甘草、金印草、葡萄柚籽萃取物和紫锥菊，用于肠易激综合征 (IBS) (肠道，结肠，肠)/ Biocare UK ]</t>
  </si>
  <si>
    <t>Muccolyte 含钾C、氯化钾、橘皮苷、淀粉酶、木瓜蛋白酶，用于粘液生产过量/ Biocare UK ]</t>
  </si>
  <si>
    <t>Pancogest羔羊胰腺消化酶/ Biocare UK</t>
  </si>
  <si>
    <t>Carbozyme消化酶，用于淀粉酶和纤维素酶/ Biocare UK</t>
  </si>
  <si>
    <t>Digestaid 消化酶复合物，含蛋白酶、菠萝蛋白酶、木瓜蛋白酶、脂肪酶和淀粉酶/ Biocare UK ]</t>
  </si>
  <si>
    <t>Glutenase 谷类消化复合物，含麸质蛋白酶、纤维素酶、淀粉酶和嗜酸乳杆菌/ Biocare UK ]</t>
  </si>
  <si>
    <t>乳糖酶，乳糖消化酶/ Biocare UK</t>
  </si>
  <si>
    <t>Lipozyme脂肪消化酶，脂肪酶/ Biocare UK</t>
  </si>
  <si>
    <t>Polyzyme Forte广谱酶复合物，含蛋白酶、淀粉酶、菠萝蛋白酶、脂肪酶、纤维素/ Biocare UK ]</t>
  </si>
  <si>
    <t>Prolactazyme Forte 乳消化酶复合物，含蔬菜源凝乳酶、乳糖酶、菠萝蛋白酶、木瓜蛋白酶、脂肪酶/ Biocare UK ]</t>
  </si>
  <si>
    <t>Spectrumzyne 含蛋白酶、木瓜蛋白酶、菠萝蛋白酶、glutenase/ Biocare UK</t>
  </si>
  <si>
    <t>AD206肾上腺支援Y2001/ Biocare UK</t>
  </si>
  <si>
    <t>Antenatal forte 妊娠配方/ Biocare UK</t>
  </si>
  <si>
    <t>ASC Plus 用于男性生育支援/ Biocare UK</t>
  </si>
  <si>
    <t>菠萝蛋白酶，含辅酶Q10 ，用于心血管和循环系统/ Biocare UK ]</t>
  </si>
  <si>
    <t>Cholesterase 用于控制血脂平衡/ Biocare UK</t>
  </si>
  <si>
    <t>Colleginase 为胶原质形成和保持提供支持/ Biocare UK</t>
  </si>
  <si>
    <t>CT241 结合了软骨素、硅、硼＋，提供组织支持/ Biocare UK</t>
  </si>
  <si>
    <t>紫锥花复合物，用于免疫支援/ Biocare UK</t>
  </si>
  <si>
    <t>眼保健，眼睛营养支援，含有生物类黄酮和抗氧化剂/ Biocare UK</t>
  </si>
  <si>
    <t>Femme forte 1 ，用于绝经期和月经期的女性支持/ Biocare UK</t>
  </si>
  <si>
    <t>Femme forte 2 胶囊，用于绝经期和月经期的女性支持/ Biocare UK</t>
  </si>
  <si>
    <t>头发与指甲复合营养支援/ Biocare UK</t>
  </si>
  <si>
    <t>HEP194 肝支援，含胆碱、肌醇、牛奶蓟、脂肪酶、elmapholinium和生物素Y2001/ Biocare UK ]</t>
  </si>
  <si>
    <t>Hepaguard forte 肝支援，含胆碱、肌醇、牛奶蓟、脂肪酶、蛋氨酸、牛磺酸、α-硫辛酸、绿茶提取物和生物素/ Biocare UK</t>
  </si>
  <si>
    <t>Histazyme 营养支持，用于花粉环境负荷(pollen environmental load)/ Biocare UK</t>
  </si>
  <si>
    <t>Ligazyme Plus韧带和骨骼支援 / Biocare UK</t>
  </si>
  <si>
    <t>Liver 243肝支援，含白屈菜、流苏树、蒲公英和朝鲜蓟Y2001/ Biocare UK</t>
  </si>
  <si>
    <t>Male Forte 前列腺和男性生殖健康/ Biocare UK</t>
  </si>
  <si>
    <t>NEF 242 肾支援，含紫花苜蓿、欧芹、马尾草、芹菜籽/ Biocare UK</t>
  </si>
  <si>
    <t>NT188 神经系统支持，含gluttate acid、 magnesium aserphate、西番莲、葡萄糖酸钙、酶和维生素B / Biocare UK</t>
  </si>
  <si>
    <t>Oxy-B15 含辅酶Q10、人参和精选维生素/ Biocare UK ]</t>
  </si>
  <si>
    <t>前列腺复合物，用于前列腺支援，含锯叶棕、L-甘氨酸、L-丙氨酸、抗坏血酸锌、西红柿红素/ Biocare UK</t>
  </si>
  <si>
    <t>PT08 垂体支援，草药、营养物和酶的化合物，支援脑垂体/ Biocare UK</t>
  </si>
  <si>
    <t>回想记忆（脑）支持，适用于学生、老人和活跃紧张的生活方式/ Biocare UK ]</t>
  </si>
  <si>
    <t>Sucroguard 血糖支援，抗坏血酸镁－苹果酸镁－延胡索酸镁，泛酸盐(B5), B1, B2, B6和烟酸铬/ Biocare UK ]</t>
  </si>
  <si>
    <t>TH207 甲状腺支援，草药、营养物和酶的化合物/ Biocare UK</t>
  </si>
  <si>
    <t>Thymax NZ 胸腺支援，用于胸腺/ Biocare UK</t>
  </si>
  <si>
    <t>Cellguard Forte 抗氧化剂营养物/ Biocare UK</t>
  </si>
  <si>
    <t>Lycopene plus 含天然混合胡萝卜素、抗氧化剂、用于吸收和生物有效性的微细胞形式/ Biocare UK</t>
  </si>
  <si>
    <t>Nutriguard Plus 抗氧化剂，含α-硫辛酸、西红柿红素、维生素A, C, E和硒/ Biocare UK ]</t>
  </si>
  <si>
    <t>Oxyplex 麦芽浓缩，抗氧化剂，酶支援/ Biocare UK</t>
  </si>
  <si>
    <t>Quercetin生物类黄酮，含白三烯缔合 (association)、菠萝蛋白消化酶、抗氧化剂/ Biocare UK</t>
  </si>
  <si>
    <t>Resveretol Plus 高效抗氧化剂，含樱桃、葡萄籽、、anthocyanadins、越桔、绿茶提取物/ Biocare UK</t>
  </si>
  <si>
    <t>甜菜根提取物，含天然铁和微量矿物质、抗氧化剂，用于神经、内分泌和肝支援/ Biocare UK</t>
  </si>
  <si>
    <t>乳香酸复合物，抗氧化剂含乳香酸、姜黄、越桔提取物和生姜/ Biocare UK</t>
  </si>
  <si>
    <t>芹菜籽提取物，用于肝肾（膀胱、尿道、输尿管）活性/ Biocare UK ]</t>
  </si>
  <si>
    <t>Citriamx Forte (藤黄果)富含氢基柠檬酸，有助于葡萄糖生成、脂肪燃烧率/ Biocare UK ]</t>
  </si>
  <si>
    <t>浓缩蔓越橘，含维生素C和嗜酸乳杆菌，治疗膀胱炎/ Biocare UK</t>
  </si>
  <si>
    <t>Cranberry plus 含维生素C和嗜酸乳杆菌，治疗膀胱炎（膀胱、尿道、输尿管/ Biocare UK ]</t>
  </si>
  <si>
    <t>紫锥花高效液态提取物，用于免疫支援、传染性疾病/ Biocare UK @#^*]</t>
  </si>
  <si>
    <t>大蒜，含生物素，用于酵母、真菌、念珠菌、细菌活性/ Biocare UK @^ ]</t>
  </si>
  <si>
    <t>Ginger forte 含维生素E、银杏、山葵、大蒜、七叶树/ Biocare UK ]</t>
  </si>
  <si>
    <t>Ginkgo biloba Plus 含越桔和抗坏血酸钾，控制炎症/ Biocare UK ]</t>
  </si>
  <si>
    <t>异黄酮（骨）化合物，含发酵大豆、维生素B6 和维生素 E, 抗氧化剂/ Biocare UK ]</t>
  </si>
  <si>
    <t>(水飞蓟素) 牛奶蓟复合物，用于肝支援，姜黄、朝鲜蓟和黑萝卜/ Biocare UK ]</t>
  </si>
  <si>
    <t>复合植物固醇,天然植物类固醇，含啤酒花、芹菜籽、紫花苜蓿、甘草根和大黄/ Biocare UK ]</t>
  </si>
  <si>
    <t>Procydin proanthocyanadis 天然抗氧化剂，含黑樱桃、黑莓、蓝莓提取物和芹菜籽/ Biocare UK</t>
  </si>
  <si>
    <t>锯叶棕，用于生殖泌尿道（肾、膀胱、尿道、输尿管）失调/ Biocare UK ]</t>
  </si>
  <si>
    <t>Sea Plasma Phyto-plankton，含广谱营养物和高生物有效性/ Biocare UK</t>
  </si>
  <si>
    <t>Aminoplex含硫氨基酸, L-蛋氨酸、 L-半胱氨酸、L-胱氨酸、L-赖氨酸、 硅石/ Biocare UK</t>
  </si>
  <si>
    <t>生物半胱氨酸，氨基酸 , 葡萄糖耐量因子(GTF )成分/ Biocare UK</t>
  </si>
  <si>
    <t>广谱氨基酸，含7种必需氨基酸，总共17种/ Biocare UK</t>
  </si>
  <si>
    <t>氨基葡萄糖盐酸盐, N-乙酰半胱氨酸(NAC)的氯化形式，用于结缔组织支持/ Biocare UK ]</t>
  </si>
  <si>
    <t>MSM (甲基磺酰甲烷 ) 含氨基葡萄糖盐酸盐、维生素B6/ Biocare UK ]</t>
  </si>
  <si>
    <t>N-乙酰葡糖胺，用于黏膜和结缔组织生长/ Biocare UK</t>
  </si>
  <si>
    <t>磷脂酰丝氨酸，磷脂，用于神经、脑部和肾上腺功能/ Biocare UK</t>
  </si>
  <si>
    <t>还原型谷胱甘肽, 生物活性形式，用于视力和谷胱甘肽过氧化物形成/ Biocare UK ]</t>
  </si>
  <si>
    <t>Cardiasalt不含钠，可用于替代低钠饮食/ Biocare UK</t>
  </si>
  <si>
    <t>Vita salt, 低盐替代品，富含维生素/矿物质/ Biocare UK</t>
  </si>
  <si>
    <t>Nutri milk CLA-80 用于营养支援/ Biocare UK</t>
  </si>
  <si>
    <t>Cervagyn 阴道乳膏，含嗜酸乳杆菌产生的乳酸，用于鹅口疮/念珠菌等。/ Biocare UK ^ ]</t>
  </si>
  <si>
    <t>Cyclo Ox2 含有熊果酸、α-香树脂醇Oxy 2炎性通路抑制剂。/ Biocare UK</t>
  </si>
  <si>
    <t>Biomer 螯合化合物，含有MSM、琥珀酸镁、NAC，用于支援排毒/ Biocare UK ]</t>
  </si>
  <si>
    <t xml:space="preserve">	Yeast guard 阴道益生菌，含有嗜酸乳杆菌、大蒜、用于鹅口疮/念珠菌/ Biocare UK ^ ]</t>
  </si>
  <si>
    <t>Sekebal (www.sekebal.com) 抗真菌，抗寄生虫，增强新陈代谢，用于注意缺乏症(ADD)，注意力缺乏性过动症(ADHD)，诵读困难，孤独症等。对儿童有说明@ # ^ * ]</t>
  </si>
  <si>
    <t>SIRIANANGAI ANDOGRAPHIS PANICULATA 用于去毒、发烧，虫咬、蛇蝎等咬伤 -- Sri Ramana Maharshi Natural Spagyric Remedies made for Duplication</t>
  </si>
  <si>
    <t>NEEM AZADIRACHTA INDICA 用于all-rounder，皮肤疾病，胃溃疡 -- Sri Ramana Maharshi Natural Spagyric Remedies made for Duplication</t>
  </si>
  <si>
    <t>BAMBOO BAMBUSA ARUNDANACEA 关节病, 骨质疏松症, 骨头疼痛，关节疼痛 -- Sri Ramana Maharshi Natural Spagyric Remedies made for Duplication</t>
  </si>
  <si>
    <t>VALLARAI CENTELLA ASIATICA Geriatricum（心脏）, 健忘，“明晰视野(clears the view)”，血液净化，教育问题(school-problems) -- Sri Ramana Maharshi Natural Spagyric Remedies made for Duplication</t>
  </si>
  <si>
    <t>THULASI OCIMUM TENUIFLORUM 感冒，咳嗽，支气管炎-- Sri Ramana Maharshi Natural Spagyric Remedies made for Duplication</t>
  </si>
  <si>
    <t>KEEZHANELLI PHYLLANTHUS AMARUS 解毒，黄疸，肝脏，开胃物，免疫系统，reconvalenc -- Sri Ramana Maharshi Natural Spagyric Remedies made for Duplication</t>
  </si>
  <si>
    <t>AMLA PHYLLANTHUS EMBLICA 肠，“细胞补品”，身体虚弱，贫血，心脏补品 -- Sri Ramana Maharshi Natural Spagyric Remedies made for Duplication</t>
  </si>
  <si>
    <t>MARUTHAM TERMINALIA ARJUNA 高血压，“心脏补品”，骨头疼痛-- Sri Ramana Maharshi Natural Spagyric Remedies made for Duplication</t>
  </si>
  <si>
    <t>TANRIKKAI TERMINALIA BELLIRICIA 眩晕，咳嗽，循环，多涎，不育-- Sri Ramana Maharshi Natural Spagyric Remedies made for Duplication</t>
  </si>
  <si>
    <t xml:space="preserve">	KADUKKAI TERMINALIA CHEBULA Geriatricum（心脏），健忘，“神经补品”胃炎，骨头疼痛，腹舄 -- Sri Ramana Maharshi Natural Spagyric Remedies made for Duplication</t>
  </si>
  <si>
    <t>ASWAGANDA WITHANIA SOMNIFERA 神经衰弱症，失眠，additive with councer, 性刺激 -- Sri Ramana Maharshi Natural Spagyric Remedies made for Duplication</t>
  </si>
  <si>
    <t>RAMANA MIXTURE MIXTURE OF 12 HERBS 糖尿病 -- Sri Ramana Maharshi Natural Spagyric Remedies made for Duplication</t>
  </si>
  <si>
    <t>PUNAIKKALI MUCUNA PRURIENS “神经补药”，阿滋海默症，精神病 -- Sri Ramana Maharshi Natural Spagyric Remedies made for Duplication</t>
  </si>
  <si>
    <t>GUNGILIUM BOSWELLIA SERRATA 关节炎，风湿疾病，自体过敏疾病，如溃疡性结肠炎，Morbus Crohn，脑瘤 "phythotherapeutic 肾上腺皮质类脂醇" -- Sri Ramana</t>
  </si>
  <si>
    <t>ADATHODA ADATHODA VASICA 咳嗽，感冒 -- Sri Ramana Maharshi Natural Spagyric Remedies made for Duplication</t>
  </si>
  <si>
    <t>SOTHU KATTHALAI ALOE VERA “皮肤疾病” Antacidum -- Sri Ramana Maharshi Natural Spagyric Remedies made for Duplication</t>
  </si>
  <si>
    <t>ARUGAMPUL CYNODAN DACTYLON "Geriatricum", 健忘，循环 -- Sri Ramana Maharshi Natural Spagyric Remedies made for Duplication</t>
  </si>
  <si>
    <t>ATHI FICUS RACEMOSA 胃肠道溃疡，还包括口腔溃疡，降低其它药物的副作用-- Sri Ramana Maharshi Natural Spagyric Remedies made for Duplication</t>
  </si>
  <si>
    <t>SEMBARUTHI HIBISCUS ROSA SINENSIS “心脏补品”，作用于腺体，白带 -- Sri Ramana Maharshi Natural Spagyric Remedies made for Duplication</t>
  </si>
  <si>
    <t>KARISALANKANNI ECLIPTA ALBA 阴道感染，贫血 -- Sri Ramana Maharshi Natural Spagyric Remedies made for Duplication</t>
  </si>
  <si>
    <t>KARPOORAVALLI COLEUS AROMATICUS 儿童感冒 -- Sri Ramana Maharshi Natural Spagyric Remedies made for Duplication</t>
  </si>
  <si>
    <t>THULASI OCIMUM TENUIFLORUM 感冒，咳嗽，支气管炎 -- Sri Ramana Maharshi Natural Spagyric Remedies made for Duplication</t>
  </si>
  <si>
    <t>PANCHADEEPAKINI MIXTURE OF 5 HERBS 消化不良，胃部问题，感冒，咳嗽 -- Sri Ramana Maharshi Natural Spagyric Remedies made for Duplication</t>
  </si>
  <si>
    <t>THRIPALA MIXTURE OF 3 HERBS “全身滋补”，癌症加入剂(additive with cancer), 调节消化，健忘-- Sri Ramana Maharshi Natural Spagyric Remedies made for Duplication"	32</t>
  </si>
  <si>
    <t>THOODHUVELAI SOLANUM TRILOBATUM 咳嗽，发烧 -- Sri Ramana Maharshi Natural Spagyric Remedies made for Duplication</t>
  </si>
  <si>
    <t>NELLIKAI, AMLA PHYLLANTHUS EMBLICA 肠，“细胞补品”，身体虚弱，贫血，心脏补品 -- Sri Ramana Maharshi Natural Spagyric Remedies made for Duplication"	10</t>
  </si>
  <si>
    <t>SIRUKURINJAN GYMNEMA SYLVESTRE 糖尿病，胰腺，开胃物 -- Sri Ramana Maharshi Natural Spagyric Remedies made for Duplicatio</t>
  </si>
  <si>
    <t>VILVAM AEGLE MARMELOS 糖尿病，胰腺 -- Sri Ramana Maharshi Natural Spagyric Remedies made for Duplicatio</t>
  </si>
  <si>
    <t>DEGEX (NV) -- 组合药物，用于变性疾病，用于预防癌症，清洁口腔后使用.</t>
  </si>
  <si>
    <t>NELSON ANGING 2 REMEDY -- 控制钙和protomorphogen 堆积。 Ayurvedic</t>
  </si>
  <si>
    <t>DEGEX LIQUESCENCE (NV) -- 自然化学疗法的组合药物，仅用于确认的癌症或癌症恶化。</t>
  </si>
  <si>
    <t>NEO LIQUITROPHIC -- 自然化学疗法的组合草药混合，仅用于慢性变性（癌症）。 ]</t>
  </si>
  <si>
    <t>STR-C (Stress Relief Chinese) / 静心体，情绪，Reduce Fine / Sunshine Tool Works</t>
  </si>
  <si>
    <t>STR-J (Stress J) / 焦虑，疼痛，痉挛/ Sunshine Tool Works</t>
  </si>
  <si>
    <t>AL-C-Chinese / 哮喘，过敏-Acatre 呼吸-减少金属/ Sunshine Tool Works</t>
  </si>
  <si>
    <t>ALJ Vegltabs / 呼吸－窦－过敏/ Sunshine Tool Works</t>
  </si>
  <si>
    <t>BRN-AV (Ayurvedic Bronchial Formula) /细支气管，肺，窦，喉咙 / Sunshine Tool Works</t>
  </si>
  <si>
    <t>Fenugreek &amp; Thyme /解充血药，除痰剂 / Sunshine Tool Works</t>
  </si>
  <si>
    <t>Four / 过敏，除痰剂，支气管扩张剂/ Sunshine Tool Works</t>
  </si>
  <si>
    <t>LH / 解充血草药，咳嗽 / Sunshine Tool Works</t>
  </si>
  <si>
    <t>LH-C (Lung Support, Chinese) / 慢性呼吸－免疫－感染/ Sunshine Tool Works</t>
  </si>
  <si>
    <t>Marshmallow &amp; Pepsin / 小肠解毒－清洁绒毛/ Sunshine Tool Works</t>
  </si>
  <si>
    <t>SN-X Vegitabs (Sinus Support) /解充血药，除痰剂，收敛剂/ Sunshine Tool Works</t>
  </si>
  <si>
    <t>BON-C (Bone-Skin Poultice) /膏状药，骨折，软骨受损/ Sunshine Tool Works</t>
  </si>
  <si>
    <t>CA Herbal / 钙，镇静剂，血压/ Sunshine Tool Works</t>
  </si>
  <si>
    <t>Calcium-Magnesium / 骨，头发，指甲，皮肤，心肌/ Sunshine Tool Works</t>
  </si>
  <si>
    <t>Glucosamine Sulfate / 促进软骨生长疼痛/ Sunshine Tool Works</t>
  </si>
  <si>
    <t>HSN-W Vegitabs / 头发，皮肤，指甲/ Sunshine Tool Works</t>
  </si>
  <si>
    <t>IF-C (Chinese) / 发炎，发热，疼痛，紧张/ Sunshine Tool Works</t>
  </si>
  <si>
    <t>JNT-A Vegitabs (Joint Support) / 疼痛，发炎，肿胀，解毒/ Sunshine Tool Works</t>
  </si>
  <si>
    <t>JNT-AV (Ayurvedic Joint Health) / 关节疼痛，发炎，毒素/ Sunshine Tool Works</t>
  </si>
  <si>
    <t>SKL Formula (Skeletal Strenght) / 骨，肌肉，韧带，腱/ Sunshine Tool Works</t>
  </si>
  <si>
    <t>Yucca / 发炎，关节受阻，溶解/ Sunshine Tool Works</t>
  </si>
  <si>
    <t>Chickweed Vegitabs / 乳化脂肪－抗炎－纤维/ Sunshine Tool Works</t>
  </si>
  <si>
    <t>Cranberry, Buchu Combination / 尿路感染－loco背痛/ Sunshine Tool Works</t>
  </si>
  <si>
    <t>Drandelion / 肝，肾，胆汁产生，胆固醇/ Sunshine Tool Works</t>
  </si>
  <si>
    <t>FCS II / 停止子宫过量出血，激素/ Sunshine Tool Works</t>
  </si>
  <si>
    <t>Hydrangea / 肾+膀胱结石－利尿剂/ Sunshine Tool Works</t>
  </si>
  <si>
    <t>JP-X / 男性－任何生殖泌尿感染/ Sunshine Tool Works</t>
  </si>
  <si>
    <t>K (Kidney Activator) /巩固＋增强泌尿系统/ Sunshine Tool Works</t>
  </si>
  <si>
    <t>K-C (Chinese) / 草药制的利尿剂/ Sunshine Tool Works</t>
  </si>
  <si>
    <t>KB-C / 使骨、结缔组织、性器官得到新生 / Sunshine Tool Works</t>
  </si>
  <si>
    <t>P-X / 泌尿系统滋补前列腺/ Sunshine Tool Works</t>
  </si>
  <si>
    <t>URY Vegitabs / 泌尿系统/ Sunshine Tool Works</t>
  </si>
  <si>
    <t>AS w, Gymnema / 控制食欲 / Sunshine Tool Works</t>
  </si>
  <si>
    <t>Chinese Thermo-Chi / 体重减轻 / Sunshine Tool Works</t>
  </si>
  <si>
    <t>Fasting Plus / 净化内脏(Internal Cleansing)，肝解毒/ Sunshine Tool Works</t>
  </si>
  <si>
    <t>Garcinia Combination / 体重调节，血糖/ Sunshine Tool Works</t>
  </si>
  <si>
    <t>SF Vegitabs / 解毒，体重减轻，净化血液/ Sunshine Tool Works</t>
  </si>
  <si>
    <t>Kudzu, St. John's Wort / 酒精成瘾，沮丧，失眠/ Sunshine Tool Works</t>
  </si>
  <si>
    <t>Lymphomax / 支持淋巴，系统/ Sunshine Tool Works</t>
  </si>
  <si>
    <t>Multiple Vitamins &amp; Minerals / 复合维生素+矿物质－以蔬菜为基本(Vegetable Base) / Sunshine Tool Works</t>
  </si>
  <si>
    <t>Pau D'Arco / 血液净化，真菌，寄生虫/ Sunshine Tool Works</t>
  </si>
  <si>
    <t>Grapine with Protectors / 静脉曲张，循环/ Sunshine Tool Works</t>
  </si>
  <si>
    <t>SC Formula / 体重减轻，解毒/ Sunshine Tool Works</t>
  </si>
  <si>
    <t>SUMA Combination / 全面生机＋活力（用于万物）/ Sunshine Tool Works</t>
  </si>
  <si>
    <t>Super Supplemental Vit. &amp; Min. / 复合的，以蔬菜粉为基本/ Sunshine Tool Works</t>
  </si>
  <si>
    <t>THIM-J / 抗氧化剂，免疫刺激/ Sunshine Tool Works</t>
  </si>
  <si>
    <t>Una de Gato (Cats Claw) / 免疫，肠，结构/ Sunshine Tool Works</t>
  </si>
  <si>
    <t>VS-C Vegitabs / 病毒，细菌，血液，CES / Sunshine Tool Works</t>
  </si>
  <si>
    <t>Artemesia Combination / 肠道寄生虫清除剂/ Sunshine Tool Works</t>
  </si>
  <si>
    <t>Black Walnut / 头部寄生虫，碘，甲状腺/ Sunshine Tool Works</t>
  </si>
  <si>
    <t>Bowel Bulld (Bowel Detox) / 肠道清洁＋解毒/ Sunshine Tool Works</t>
  </si>
  <si>
    <t>Cascara Sagrada Vegitabs / 天然轻舄剂/ Sunshine Tool Works</t>
  </si>
  <si>
    <t>Chinese Para Cleanse /寄生虫清除/ Sunshine Tool Works</t>
  </si>
  <si>
    <t>Chinese Tiao He Cleanse / 草药清洁剂/ Sunshine Tool Works</t>
  </si>
  <si>
    <t>CLT-X / 肠道支援，结肠炎/ Sunshine Tool Works</t>
  </si>
  <si>
    <t>Elecampane Combination / 寄生虫/ Sunshine Tool Works</t>
  </si>
  <si>
    <t>Herbal Pumpkin /寄生虫，前列腺/ Sunshine Tool Works</t>
  </si>
  <si>
    <t>LB-X / 轻舄剂，收敛固脱(Tone prolapsed), 腹舄 / Sunshine Tool Works</t>
  </si>
  <si>
    <t>LBS II Vegitabs / 大肠刺激物－清洁/ Sunshine Tool Works</t>
  </si>
  <si>
    <t>Psyllium Hulls / 散装缓舄剂，吸收毒素/ Sunshine Tool Works</t>
  </si>
  <si>
    <t>Senna Combination / 轻舄剂－胆汁流－蠕动/ Sunshine Tool Works</t>
  </si>
  <si>
    <t>Slippery Elm / 抗炎－肠道－消化/ Sunshine Tool Works</t>
  </si>
  <si>
    <t>Special Formula # 1 Vegitabs / 减少，抑制囊肿、纤维瘤, 肿瘤 / Sunshine Tool Works</t>
  </si>
  <si>
    <t>UC3-J (Intestind soothe) / 减轻胃肠道发炎/ Sunshine Tool Works</t>
  </si>
  <si>
    <t>AD-C (Mood Elevator) / 中国天然抗抑郁剂/ Sunshine Tool Works</t>
  </si>
  <si>
    <t>APS II w, White Willow Bark / 止痛剂，疼痛/ Sunshine Tool Works</t>
  </si>
  <si>
    <t>B, B-Complex Capsules / 神经系统，压力/ Sunshine Tool Works</t>
  </si>
  <si>
    <t>Eight Vegitabs (Nerve Eight) / 压力、疼痛、发炎、痉挛/ Sunshine Tool Works</t>
  </si>
  <si>
    <t>EW / 黏膜发炎，眼睛/ Sunshine Tool Works</t>
  </si>
  <si>
    <t>Feverfew / 偏头痛、发炎、关节炎/ Sunshine Tool Works</t>
  </si>
  <si>
    <t>GGC / 持久力，免疫力，长寿/ Sunshine Tool Works</t>
  </si>
  <si>
    <t>Gota Kola / 脑，癫痫，记忆力，精神分裂症/ Sunshine Tool Works</t>
  </si>
  <si>
    <t>HVP (Iterbal Sleep) / 失眠，焦虑，过度兴奋/ Sunshine Tool Works</t>
  </si>
  <si>
    <t>Lecithin / 大脑功能－细胞，完整性 / Sunshine Tool Works</t>
  </si>
  <si>
    <t>Lobelia, St. John's Wort / 戒烟，呼吸，神经/ Sunshine Tool Works</t>
  </si>
  <si>
    <t>Nutricalm / 神经系统，压力，肾上腺/ Sunshine Tool Works</t>
  </si>
  <si>
    <t>Pantothenic Acid / 压力－肾上腺－代谢，能量/ Sunshine Tool Works</t>
  </si>
  <si>
    <t>RE-X (Nerve Control) / 神经，放松肌肉痉挛，疼痛/ Sunshine Tool Works</t>
  </si>
  <si>
    <t>Spirulina / 高蛋白，必需脂肪酸(EFA'S), 高营养－全部 / Sunshine Tool Works</t>
  </si>
  <si>
    <t>Super Algae / 优质营养素，全部－免疫－肝/ Sunshine Tool Works</t>
  </si>
  <si>
    <t>Dong Quai /女性激素平衡 / Sunshine Tool Works</t>
  </si>
  <si>
    <t>Evening Primrose Oll / 腺支援前列腺素 / Sunshine Tool Works</t>
  </si>
  <si>
    <t>FC w,Dong Quai (Female Comfort) / 女性激素平衡/ Sunshine Tool Works</t>
  </si>
  <si>
    <t>Fitness Plus / 全面营养，支持，运动员/ Sunshine Tool Works</t>
  </si>
  <si>
    <t>Ginsseng, Siberian (Eleuthero) / 全面平衡，能量，滋补/ Sunshine Tool Works</t>
  </si>
  <si>
    <t>HY-C / 滋阴,平衡血糖 / Sunshine Tool Works</t>
  </si>
  <si>
    <t>KC-X (Thyroid Activator) /甲状腺支援，微量矿物质 / Sunshine Tool Works</t>
  </si>
  <si>
    <t>Licorice Root / 肾上腺支援/ Sunshine Tool Works</t>
  </si>
  <si>
    <t>Master Gland Vegitabs / 内分泌腺/ Sunshine Tool Works</t>
  </si>
  <si>
    <t>Melatonin / 睡眠，能量，衰老/ Sunshine Tool Works</t>
  </si>
  <si>
    <t>Men's Formula / 前列腺支援/ Sunshine Tool Works</t>
  </si>
  <si>
    <t>Mineral Maintenance / 源自植物的微量矿物质/ Sunshine Tool Works</t>
  </si>
  <si>
    <t>Nature's Chi /能量，释放，受困的能量/ Sunshine Tool Works</t>
  </si>
  <si>
    <t>NBS-AV (Blood Sugar Formula) / 提高胰岛素敏感性，糖尿病/ Sunshine Tool Works</t>
  </si>
  <si>
    <t>NF-X / 支持女性生殖系统/ Sunshine Tool Works</t>
  </si>
  <si>
    <t>P-14 (Pro Pancreas) / 胰腺支援，微量矿物质/ Sunshine Tool Works</t>
  </si>
  <si>
    <t>PBS / 衰弱无力，糖尿病，痛风/ Sunshine Tool Works</t>
  </si>
  <si>
    <t>PS II / 前列腺发炎，肿胀，痉挛/ Sunshine Tool Works</t>
  </si>
  <si>
    <t>Red Raspberry / 子宫，女性激素平衡/ Sunshine Tool Works</t>
  </si>
  <si>
    <t>Target P-14 / 胰腺，肾上腺，螯合矿物质/ Sunshine Tool Works</t>
  </si>
  <si>
    <t>Target TS II /甲状腺功能减退, 促甲状腺激素释放激素(TRH), 下丘脑/ Sunshine Tool Works</t>
  </si>
  <si>
    <t>Three (Herbal Trace Minerals) / 源自植物的微量矿物质/ Sunshine Tool Works</t>
  </si>
  <si>
    <t>TS II w,Hops / 甲状腺，代谢，排毒/ Sunshine Tool Works</t>
  </si>
  <si>
    <t>Wild Yam, Chasle Tree / 女性激素，月经期，更年期/ Sunshine Tool Works</t>
  </si>
  <si>
    <t>X-A / 所有男性问题, 降低血压/ Sunshine Tool Works</t>
  </si>
  <si>
    <t>A&amp;D /传染性结膜炎,夜盲，骨，丧失/ Sunshine Tool Works</t>
  </si>
  <si>
    <t>Antioxidant Arsenal w, Grapine / 抗氧化剂，自由基，免疫/ Sunshine Tool Works</t>
  </si>
  <si>
    <t>Barley Green / 天然食品(whole food)，免疫，肝脏，炎症/ Sunshine Tool Works</t>
  </si>
  <si>
    <t>Black Currant Oil / 必需脂肪酸(EFA), 前列腺素， Certisol, 压力/ Sunshine Tool Works</t>
  </si>
  <si>
    <t>Caprylimune /念珠菌病，免疫/ Sunshine Tool Works</t>
  </si>
  <si>
    <t>C Vitamin w, Citrus Biofl / 毛细管，瘀伤，抗氧化剂/ Sunshine Tool Works</t>
  </si>
  <si>
    <t>CC-A Vegitabs / 一般感冒，发烧，充血/ Sunshine Tool Works</t>
  </si>
  <si>
    <t>Children's Chewable Vitamin (Herbasaurs) / 用于小孩的复合维生素、矿物质/ Sunshine Tool Works</t>
  </si>
  <si>
    <t>Chinese Defense Shield /免疫，循环，淋巴，皮肤/ Sunshine Tool Works</t>
  </si>
  <si>
    <t>Defense Maintenance / 免疫，自由基/ Sunshine Tool 〜肿瘤基因</t>
  </si>
  <si>
    <t>E-Tea / Essiac茶，肿瘤，癌症/ Sunshine Tool Works</t>
  </si>
  <si>
    <t>Elderberry Plus / 季节变化，免疫，呼吸/ Sunshine Tool Works</t>
  </si>
  <si>
    <t>Echinacea Purpurea / 免疫，支气管炎，伤风，流感/ Sunshine Tool Works</t>
  </si>
  <si>
    <t>Enviro Detox / 所有解毒系统，去毒/ Sunshine Tool Works</t>
  </si>
  <si>
    <t>Eyebright /眼睛感染 / Sunshine Tool Works</t>
  </si>
  <si>
    <t>Garlic / 感染，肠道，寄生虫/ Sunshine Tool Works</t>
  </si>
  <si>
    <t>Germanium Combination / 去除金属毒素，水银，镉，铅/ Sunshine Tool Works</t>
  </si>
  <si>
    <t>Golden Seal / 天然抗生素，降低血糖浓度/ Sunshine Tool Works</t>
  </si>
  <si>
    <t>HIGS II / 感染，不含金印草(Golden Seal)，淋巴/ Sunshine Tool Works</t>
  </si>
  <si>
    <t>IGS II Vegitabs / 免疫，感染，淋巴/ Sunshine Tool Works</t>
  </si>
  <si>
    <t>IMM-C /免疫，疲劳，压力，外伤 / Sunshine Tool Works</t>
  </si>
  <si>
    <t>IN-X / 抗细菌，抗病毒/ Sunshine Tool Works</t>
  </si>
  <si>
    <t>BP-C (Blood Build) / 助消化，神经紧张，肝脏/ Sunshine Tool Works</t>
  </si>
  <si>
    <t>BP-X / 血液净化，循环，肾/ Sunshine Tool Works</t>
  </si>
  <si>
    <t>Butcher's Broom / 循环，血块/ Sunshine Tool Works</t>
  </si>
  <si>
    <t>Chromium GTF / 平衡血糖/ Sunshine Tool Works</t>
  </si>
  <si>
    <t>Co-Q10 Plus / 循环，线粒体/ Sunshine Tool Works</t>
  </si>
  <si>
    <t>Energ-V Vegitabs / 能量，压力，腺体，循环/ Sunshine Tool Works</t>
  </si>
  <si>
    <t>GC-X /循环，排泄，免疫/ Sunshine Tool Works</t>
  </si>
  <si>
    <t>Gingko &amp;Hawlhorn Combination / 银杏和山楂。循环，心脏/ Sunshine Tool Works</t>
  </si>
  <si>
    <t>Guggul Lippid /胆固醇，Triglycericles / Sunshine Tool Works避免，体重因素，免疫因素</t>
  </si>
  <si>
    <t>Hawthorn Berries /心肌 / Sunshine Tool Works</t>
  </si>
  <si>
    <t>HS II / 循环 / Sunshine Tool Works</t>
  </si>
  <si>
    <t>HS-C (Nervous Fatigue) / 火元素，心脏，压力/ Sunshine Tool Works</t>
  </si>
  <si>
    <t>I-X /草本铁元素 / Sunshine Tool Works</t>
  </si>
  <si>
    <t>Iron, Chelated /螯合铁/ Sunshine Tool Works</t>
  </si>
  <si>
    <t>LIV-J / 肝，脾，消化力/ Sunshine Tool Works</t>
  </si>
  <si>
    <t>Mega-Chel / 天然螯合作用/ Sunshine Tool Works</t>
  </si>
  <si>
    <t>Flax Seed Oil / 必需脂肪酸Omega3, 循环，免疫/ Sunshine Tool Works</t>
  </si>
  <si>
    <t>Red Clover / 血液净化，皮肤/ Sunshine Tool Works</t>
  </si>
  <si>
    <t>SKN-AV / 阿育吠陀皮肤解毒 / Sunshine Tool Works</t>
  </si>
  <si>
    <t>While Oak Bark /收敛剂，痔疮，Verns / Sunshine Tool Works</t>
  </si>
  <si>
    <t>AG-C (Anti Gas) / 减少土元素，消化＋解毒/ Sunshine Tool Works</t>
  </si>
  <si>
    <t>AG-X /肠道，消化，反胃 / Sunshine Tool Works</t>
  </si>
  <si>
    <t>Bifidaphilus- Flora Force / 友好菌群, 免疫支援/ Sunshine Tool Works</t>
  </si>
  <si>
    <t>BLG-X (Liver Cleanse) / 解毒养肝/ Sunshine Tool Works</t>
  </si>
  <si>
    <t>Capsicum &amp; Garlic w, Parsley / 使血压正常－免疫/ Sunshine Tool Works</t>
  </si>
  <si>
    <t>Charcoal (activated) / 食物中毒－消化道的毒素/ Sunshine Tool Works</t>
  </si>
  <si>
    <t>Digestizyme / 同化作用，分解纤维/ Sunshine Tool Works</t>
  </si>
  <si>
    <t>Food Enzymes / 消化， Assiclation / Sunshine Tool Works</t>
  </si>
  <si>
    <t>HY-A /血糖过低，肾上腺，肝脏，胰腺/ Sunshine Tool Works 血糖</t>
  </si>
  <si>
    <t>Lactase Plus /说明消化奶制品 / Sunshine Tool Works</t>
  </si>
  <si>
    <t>Leguzyme /说明消化－豆类 / Sunshine Tool Works</t>
  </si>
  <si>
    <t>LIV-A Vegitabs (Liver Cleanse) / 肝，胆囊，充血，发炎/ Sunshine Tool Works</t>
  </si>
  <si>
    <t>LIV-C Vegitabs (Liver Balance) /平衡木元素，肝脏，压力 / Sunshine Tool Works</t>
  </si>
  <si>
    <t>LIV-Guard (Milk Thistle Combo) / 肝脏支援/ Sunshine Tool Works</t>
  </si>
  <si>
    <t>PDA Comb.-HCL / 盐酸, 蛋白质消化/ Sunshine Tool Works</t>
  </si>
  <si>
    <t>Potassium Combination / 草本钾，微量矿物质/ Sunshine Tool Works</t>
  </si>
  <si>
    <t>Proactazyme / 素食制的酶(vegetarian enzymes) / Sunshine Tool Works</t>
  </si>
  <si>
    <t>Safflowers / 消化力，痛风/ Sunshine Tool Works</t>
  </si>
  <si>
    <t>U / 溃疡，助消化 / Sunshine Tool Works</t>
  </si>
  <si>
    <t>UC-C (Spleen Activator) /脾，消化，免疫/ Sunshine Tool Works</t>
  </si>
  <si>
    <t>Alfalfa 苜蓿/ 垂体，矿物质，维生素/ Sunshine Tool Works</t>
  </si>
  <si>
    <t>Black Cohosh / 作用如雌激素/ Sunshine Tool Works</t>
  </si>
  <si>
    <t>C-X / 更年期－激素平衡/ Sunshine Tool Works</t>
  </si>
  <si>
    <t>Damiana / 激素－效能量/ Sunshine Tool Works女性，男性，hgdre</t>
  </si>
  <si>
    <t>NEW VISTAS OF HUNGARY STEM CELL 刺激物</t>
  </si>
  <si>
    <t>NEW VISTAS OF HUNGARY CONSCIOUSNESS -- 记忆力和精神敏锐力刺激配方</t>
  </si>
  <si>
    <t>NEW VISTAS OF HUNGARY CONSCIOUSNESS FEEL GOOD FACTORS (所有使人感觉良好的激素集合，顺势疗法，维生素和草药)</t>
  </si>
  <si>
    <t>使情绪失控的EB病毒和传播性病毒疾病1 # ]</t>
  </si>
  <si>
    <t>使情绪失控的EB病毒和传播性病毒疾病2 # ]</t>
  </si>
  <si>
    <t>使情绪失控的EB病毒和传播性病毒疾病3 # ]</t>
  </si>
  <si>
    <t>使情绪失控的EB病毒和传播性病毒疾病4 # ]</t>
  </si>
  <si>
    <t>使情绪失控的EB病毒和传播性病毒疾病5 # ]</t>
  </si>
  <si>
    <t>禽流感 禽类，传播性病毒疾病11-24 # ]</t>
  </si>
  <si>
    <t>禽流感 禽类，传播性病毒疾病3-10 # ]</t>
  </si>
  <si>
    <t>起糖调节作用的瘦素</t>
  </si>
  <si>
    <t>NEW VISTAS OF HUNGARY CONSCIOUSNESS -- 记忆力和精神敏锐性刺激配方</t>
  </si>
  <si>
    <t>Nelson Lung Fungus spore 2006真菌孢子</t>
  </si>
  <si>
    <t>Tularemia  Rabbit disease can be caught by immune compromised humans</t>
  </si>
  <si>
    <t>Breast Implants general乳房植入物一般，〜通常是硅，可身份证毒性</t>
  </si>
  <si>
    <t>Waiora  Natural Cellular Defense</t>
  </si>
  <si>
    <t>Zeolight  Detox Heavy metals and all toxic minerals排毒所有的重金属及有毒矿物</t>
  </si>
  <si>
    <t>Unrequited LOVE -- 无报答的爱</t>
  </si>
  <si>
    <t>Rejection -- 拒绝;退回;剔除;摒弃,厌弃,废弃排斥反应|本无法估量的顺势反应的过量或压抑。神经情意结（NEC）的$情感]〜痛〜hgdre</t>
  </si>
  <si>
    <t>Abandonment -- 放弃;遗弃</t>
  </si>
  <si>
    <t>Bargaining -- 协议</t>
  </si>
  <si>
    <t>Denial -- 拒绝;无法估量的顺势反应的过量或压抑。神经情意结（NEC）的$情感]〜肿瘤基因癌症，损失阶段</t>
  </si>
  <si>
    <t>Acceptance -- 接受;领受;相信;承认</t>
  </si>
  <si>
    <t>Enthusiasm -- 热心,热情,热忱</t>
  </si>
  <si>
    <t>Alka-Life / Ionized H2O, Potassium+sodium Minerals hydroxide form, Restores Alkalinity, may mean a acid alaline imbalances, Alkalizes the blood -- HZ碱生命/电离水，矿物质钾+氢钠的形式，恢复碱度，可能意味着酸alaline不平衡，Alkalizes血液-赫兹</t>
  </si>
  <si>
    <t>Immune Cleanse / oregano oil, bay leaf oil, lemon grass oil, / anti-pathogen -- HZ免疫净化/牛至油，月桂叶油，柠檬草油，/抗病原体-赫兹</t>
  </si>
  <si>
    <t>Co-enzyme CoQ 10 / Carnitene Vitamin E / for energy regulation  -- HZ辅酶辅酶10 / Carnitene维生素E /能源调节-赫兹</t>
  </si>
  <si>
    <t>GUILT -- 内疚</t>
  </si>
  <si>
    <t>SELF DOUBT -- 缺少自信</t>
  </si>
  <si>
    <t>ESP -- 超感知觉</t>
  </si>
  <si>
    <t>EMBARESSED -- 窘的,尴尬的</t>
  </si>
  <si>
    <t>BEYTRAYAL -- 背叛;密告;泄密</t>
  </si>
  <si>
    <t>MISUNDERSTOOD -- 被误解的</t>
  </si>
  <si>
    <t>CURIOSITY -- 好奇心</t>
  </si>
  <si>
    <t>AWE -- 敬畏;畏怯</t>
  </si>
  <si>
    <t>NEED TO CHANGE -- 需要改变</t>
  </si>
  <si>
    <t>EASILY DISTRACTED -- 容易地分散的</t>
  </si>
  <si>
    <t>FOCUS MIND -- 集中注意</t>
  </si>
  <si>
    <t>UNREALISTIC -- 不切实际的</t>
  </si>
  <si>
    <t>FRUSTRATION -- 挫折,失败,挫败</t>
  </si>
  <si>
    <t>NEOSIF 1/ Regulation of the adrenals,调理肾上腺 OTI /Omeo Tossicologici Italia</t>
  </si>
  <si>
    <t>NEOSIF 3/ Regulation of allergic desease,调理过敏 OTI /Omeo Tossicologici Italia</t>
  </si>
  <si>
    <t>NEOSIF 5/ Regulation of bronchial tone, 调理支气管OTI /Omeo Tossicologici Italia</t>
  </si>
  <si>
    <t>NEOSIF 7/ Regulation of the prostate function,调理前列腺功能 OTI /Omeo Tossicologici Italia</t>
  </si>
  <si>
    <t>NEOSIF 9/ Regulation of the stomach,调理胃部 OTI /Omeo Tossicologici Italia</t>
  </si>
  <si>
    <t>NEOSIF 10/ Regulation of the gastroenteric meteorism, 调理胃肠胀气OTI /Omeo Tossicologici Italia</t>
  </si>
  <si>
    <t>NEOSIF 11/ Regulation of the nervous tension,调理神经紧张 OTI /Omeo Tossicologici Italia</t>
  </si>
  <si>
    <t>NEOSIF 12/ Regulation of the hepatic protection functions,调理肝脏的防御功能 OTI /Omeo Tossicologici Italia</t>
  </si>
  <si>
    <t>NEOSIF 14/ Regulation of the fat liver,调理脂肪肝 OTI /Omeo Tossicologici Italia</t>
  </si>
  <si>
    <t>NEOSIF 17/ Regulation of the blood pressure,调理血压 OTI /Omeo Tossicologici Italia</t>
  </si>
  <si>
    <t>NEOSIF 18/ Regulation of the venous and lymphatic circulation,调理静脉和淋巴循环 OTI /Omeo Tossicologici Italia</t>
  </si>
  <si>
    <t>NEOSIF 20/ Regulation of the memory,调理记忆力 OTI /Omeo Tossicologici Italia</t>
  </si>
  <si>
    <t>NEOSIF 21/ Regulation of the physical and mental tone, 调理身体和精神的健康状态OTI /Omeo Tossicologici Italia</t>
  </si>
  <si>
    <t>NEOSIF 23/ Regulation of the mood, 调理心情OTI /Omeo Tossicologici Italia</t>
  </si>
  <si>
    <t>NEOSIF 25/ Regulation of the mood deregulation,调理情绪反常 OTI /Omeo Tossicologici Italia</t>
  </si>
  <si>
    <t>NEOSIF 27/ Regulation of the stress endurance,调理压力承受性 OTI /Omeo Tossicologici Italia</t>
  </si>
  <si>
    <t>NEOSIF 28/ Regulation of the vegetative nervous system, 调理自主神经系统OTI /Omeo Tossicologici Italia</t>
  </si>
  <si>
    <t>NEOSIF 31/ Regulation of the migraines,调理偏头痛 OTI /Omeo Tossicologici Italia</t>
  </si>
  <si>
    <t>NEOSIF 34/ Regulation of the fungus infections,调理霉菌感染 OTI /Omeo Tossicologici Italia</t>
  </si>
  <si>
    <t>NEOSIF 35/ Regulation of the pain,调理疼痛 OTI /Omeo Tossicologici Italia</t>
  </si>
  <si>
    <t>NEOSIF 38/ Regulation of the liver's drainage,调理肝脏的引流 OTI /Omeo Tossicologici Italia</t>
  </si>
  <si>
    <t>NEOSIF 39/ Regulation of the renal and hepatic drainage,调理肾脏和肝脏的引流 OTI /Omeo Tossicologici Italia</t>
  </si>
  <si>
    <t>NEOSIF 41/ Regulation of the diuresis,调理多尿 OTI /Omeo Tossicologici Italia</t>
  </si>
  <si>
    <t>NEOSIF 42/ Regulation of the urinaries infections, 调理泌尿系统感染OTI /Omeo Tossicologici Italia</t>
  </si>
  <si>
    <t>NEOSIF 44/ Regulation of the intestinal function, 调理肠道功能OTI /Omeo Tossicologici Italia</t>
  </si>
  <si>
    <t>NEOSIF 45/ Regulation of the articulations, 调理关节OTI /Omeo Tossicologici Italia</t>
  </si>
  <si>
    <t>NEOSIF 46/ Regulation and support for the cartilages, 调理软骨支持OTI /Omeo Tossicologici Italia</t>
  </si>
  <si>
    <t>NEOSIF 49/ Regulation of the skin deseases,调理皮肤疾病 OTI /Omeo Tossicologici Italia</t>
  </si>
  <si>
    <t>NEOSIF 50/ Regulation of the climacteric,调理更年期 OTI /Omeo Tossicologici Italia</t>
  </si>
  <si>
    <t>NEOSIF 51/ Regulation and support for the osteoporosis ,调理骨质疏松 OTI /Omeo Tossicologici Italia</t>
  </si>
  <si>
    <t>NEOSIF 52/ Regulation of the muscular and visceral spasmus调理肌肉和内脏痉挛, OTI /Omeo Tossicologici Italia</t>
  </si>
  <si>
    <t>NEOSIF 53/ Regulation of the microcirculation,调理微循环 OTI /Omeo Tossicologici Italia</t>
  </si>
  <si>
    <t>NEOSIF 54/ Regulation of the immune system, 调理免疫系统OTI /Omeo Tossicologici Italia</t>
  </si>
  <si>
    <t>NEOSIF 56/ Regulation of the minerals metabolism,调理矿物质代谢 OTI /Omeo Tossicologici Italia</t>
  </si>
  <si>
    <t>NEOSIF 57/ Regulation of the inflammation, 调理炎症OTI /Omeo Tossicologici Italia</t>
  </si>
  <si>
    <t>NEOSIF 58/ Regulation of the connective tissue, 调理结缔组织OTI /Omeo Tossicologici Italia</t>
  </si>
  <si>
    <t>NEOSIF 61/ Regulation of the respiratories secrections调理呼吸分泌物, OTI /Omeo Tossicologici Italia</t>
  </si>
  <si>
    <t>NEOSIF 66/ Regulation of the metabolism,调理新陈代谢 OTI /Omeo Tossicologici Italia</t>
  </si>
  <si>
    <t>NEOSIF 70/ Regulation of the infectious deseases, 调理感染性疾病OTI /Omeo Tossicologici Italia</t>
  </si>
  <si>
    <t>Pesticide 杀虫剂TSD3</t>
  </si>
  <si>
    <t>Pesticide 杀虫剂TSD2</t>
  </si>
  <si>
    <t>Pesticide 杀虫剂TSD1</t>
  </si>
  <si>
    <t>Pesticide 杀虫剂INSETTICIDI</t>
  </si>
  <si>
    <t>Pesticide 杀虫剂FUNG VII.</t>
  </si>
  <si>
    <t>Pesticide 杀虫剂FUNG IX.</t>
  </si>
  <si>
    <t>Pesticide 杀虫剂ECD1</t>
  </si>
  <si>
    <t>Pesticide 杀虫剂ECD2</t>
  </si>
  <si>
    <t>Pesticide 杀虫剂DIS IV.</t>
  </si>
  <si>
    <t>Pesticide 杀虫剂ACAR V.</t>
  </si>
  <si>
    <t>Pesticide 杀虫剂BENZ TOT</t>
  </si>
  <si>
    <t>Pesticide 杀虫剂CARB IV.</t>
  </si>
  <si>
    <t>Calosol Oil/ Jojoba, Calendula, Grapeseed, Thyme Red, Basil, Lavender,Triticum Vulgare, Frankincense, Rosemary, Cedarwood, Benzoin, Vitamin E/ HZ World Group of CoCalosol油/荷荷芭油，盏，葡萄，红百里香，罗勒，熏衣草，小麦茴香，乳香，迷迭香，雪松，安息香，维生素E /赫兹世界集团有限公司</t>
  </si>
  <si>
    <t>向日葵--治疗过敏的方剂，B型和AB型应避免，其他血型者中性。</t>
  </si>
  <si>
    <t>甘薯--治疗过敏的方剂，A型需避免，其他血型有益。</t>
  </si>
  <si>
    <t>木薯淀粉 1--顺势疗法方剂，对O型血可能有益，对A型血中性，其他血型者应避免。</t>
  </si>
  <si>
    <t>茶--治疗过敏的方剂，O型血应避免，对其他血型可能为中性或者应避免。</t>
  </si>
  <si>
    <t>西红柿--治疗过敏的方剂，A型血应避免，其他血型者中性。</t>
  </si>
  <si>
    <t>鳟鱼--治疗过敏的方剂，对各种血型均有益。</t>
  </si>
  <si>
    <t>鲔鱼--治疗过敏的方剂，对A型血中性，对其他血型者有益。</t>
  </si>
  <si>
    <t>火鸡--治疗过敏的方剂，对O型血者中性，其他血型者有益。</t>
  </si>
  <si>
    <t>萝卜--治疗过敏的方剂，对各种血型有益。</t>
  </si>
  <si>
    <t>香草--治疗过敏的方剂，O型血者应避免，其他血型者中性。</t>
  </si>
  <si>
    <t>核桃--治疗过敏的方剂，对A型血中性，其他血型者有益。</t>
  </si>
  <si>
    <t>小麦--治疗过敏的方剂，A型和O型血者应当避免，对其他血型有益。</t>
  </si>
  <si>
    <t>乳清----治疗过敏的方剂，O型和A型血应避免，其他血型者中性。</t>
  </si>
  <si>
    <t>面包酵母--治疗过敏的方剂</t>
  </si>
  <si>
    <t>BREWERS YEAST（啤酒酵母） 1/homeopathic formula for allergy/Monastery of Herbs〜啤酒，在B族维生素丰富，天然来源的铬，硒。不传播的肠道。</t>
  </si>
  <si>
    <t>酵母混合物--治疗过敏的方剂，</t>
  </si>
  <si>
    <t>支链孢属--治疗过敏的方剂，</t>
  </si>
  <si>
    <t>曲霉--治疗过敏的方剂，</t>
  </si>
  <si>
    <t>念珠菌--治疗过敏的方剂</t>
  </si>
  <si>
    <t>头孢子A.C--治疗过敏的方剂</t>
  </si>
  <si>
    <t>CLAD. CLAD --治疗过敏的方剂</t>
  </si>
  <si>
    <t>梭霉菌属混合物--治疗过敏的方剂</t>
  </si>
  <si>
    <t>霉菌混合物AB--治疗过敏的方剂</t>
  </si>
  <si>
    <t>霉菌混合物HS--治疗过敏的方剂</t>
  </si>
  <si>
    <t>青霉菌混合物--治疗过敏的方剂</t>
  </si>
  <si>
    <t>SPORO. ROSEUS--治疗过敏的方剂</t>
  </si>
  <si>
    <t>发癣菌--治疗过敏的方剂</t>
  </si>
  <si>
    <t>絮凝物--治疗过敏的方剂</t>
  </si>
  <si>
    <t>甘草灰--治疗过敏的方剂</t>
  </si>
  <si>
    <t>螨--治疗过敏的方剂</t>
  </si>
  <si>
    <t>STRAWDUST --治疗过敏的方剂</t>
  </si>
  <si>
    <t>猫皮毛--治疗过敏的方剂</t>
  </si>
  <si>
    <t>奶牛毛--治疗过敏的方剂</t>
  </si>
  <si>
    <t>狗毛--治疗过敏的方剂</t>
  </si>
  <si>
    <t>羽毛--治疗过敏的方剂</t>
  </si>
  <si>
    <t>豚鼠--治疗过敏的方剂</t>
  </si>
  <si>
    <t>地鼠毛--治疗过敏的方剂</t>
  </si>
  <si>
    <t>马毛--治疗过敏的方剂</t>
  </si>
  <si>
    <t>头发--治疗过敏的方剂</t>
  </si>
  <si>
    <t>小鼠毛--治疗过敏的方剂</t>
  </si>
  <si>
    <t>兔毛--治疗过敏的方剂</t>
  </si>
  <si>
    <t>大鼠毛--治疗过敏的方剂</t>
  </si>
  <si>
    <t>牧羊场--治疗过敏的方剂</t>
  </si>
  <si>
    <t>灰--治疗过敏的方剂</t>
  </si>
  <si>
    <t>山毛榉--治疗过敏的方剂</t>
  </si>
  <si>
    <t>白桦,桦木--治疗过敏的方剂</t>
  </si>
  <si>
    <t>水仙花--治疗过敏的方剂</t>
  </si>
  <si>
    <t>DHALIA--治疗过敏的方剂</t>
  </si>
  <si>
    <t>蒲公英--治疗过敏的方剂</t>
  </si>
  <si>
    <t>接骨木--用于治疗过敏症状。</t>
  </si>
  <si>
    <t>榆树--治疗过敏的方剂</t>
  </si>
  <si>
    <t>母鸡肉--治疗过敏的方剂</t>
  </si>
  <si>
    <t>老鹳草--治疗过敏的方剂</t>
  </si>
  <si>
    <t>金黄色杆菌--治疗过敏的方剂</t>
  </si>
  <si>
    <t>草--治疗过敏的方剂</t>
  </si>
  <si>
    <t>山楂--治疗过敏的方剂</t>
  </si>
  <si>
    <t>榛子--治疗过敏的方剂</t>
  </si>
  <si>
    <t>石南花--治疗过敏的方剂</t>
  </si>
  <si>
    <t>金链花--治疗过敏的方剂</t>
  </si>
  <si>
    <t>石灰--治疗过敏的方剂</t>
  </si>
  <si>
    <t>雏菊--治疗过敏的方剂</t>
  </si>
  <si>
    <t>米迦勒节雏菊--治疗过敏的方剂</t>
  </si>
  <si>
    <t>艾蒿--治疗过敏的方剂</t>
  </si>
  <si>
    <t>荨麻--治疗过敏的方剂</t>
  </si>
  <si>
    <t>橡树--治疗过敏的方剂</t>
  </si>
  <si>
    <t>奥地利的松树--治疗过敏的方剂</t>
  </si>
  <si>
    <t>苏格兰松树--治疗过敏的方剂</t>
  </si>
  <si>
    <t>PLANE--治疗过敏的方剂</t>
  </si>
  <si>
    <t>顺铂--治疗过敏的方剂</t>
  </si>
  <si>
    <t>白杨--治疗过敏的方剂</t>
  </si>
  <si>
    <t>水蜡树--治疗过敏的方剂</t>
  </si>
  <si>
    <t>油菜花粉--治疗过敏的方剂</t>
  </si>
  <si>
    <t>玫瑰红--治疗过敏的方剂</t>
  </si>
  <si>
    <t>树--治疗过敏的方剂</t>
  </si>
  <si>
    <t>灌木、杂草--治疗过敏的方剂</t>
  </si>
  <si>
    <t>多脓柳树--治疗过敏的方剂</t>
  </si>
  <si>
    <t>丁烷--治疗过敏的方剂，打火机中。</t>
  </si>
  <si>
    <t>氯--治疗过敏的方剂</t>
  </si>
  <si>
    <t>烟--治疗过敏的方剂</t>
  </si>
  <si>
    <t>烟草, 香烟--治疗过敏的方剂</t>
  </si>
  <si>
    <t>柴油--治疗过敏的方剂</t>
  </si>
  <si>
    <t>乙醇--治疗过敏的方剂，提示环境或者毒性物质接触。</t>
  </si>
  <si>
    <t>甲醛--治疗过敏的方剂</t>
  </si>
  <si>
    <t>汽油、瓦斯--治疗过敏的方剂</t>
  </si>
  <si>
    <t>MSG（谷氨酸钠） 3/homeopathic formula for allergy/Monastery of 毒性或不耐受。体重增加，心悸，疼痛症状</t>
  </si>
  <si>
    <t>报纸--治疗过敏的方剂，提示毒物接触。</t>
  </si>
  <si>
    <t>香精混合物--顺势疗法方剂，提示接触过毒性物质。</t>
  </si>
  <si>
    <t>汽油--治疗过敏的方剂，提示环境或者毒性物质接触</t>
  </si>
  <si>
    <t>苯甲基--治疗过敏的方剂，提示环境或者毒性物质接触</t>
  </si>
  <si>
    <t>GLYCERINE（甘油,丙三醇） 4/homeopathic formula for allergy/Monastery of Herbs顺势公式过敏（ALR）</t>
  </si>
  <si>
    <t>苯酚--治疗过敏的方剂</t>
  </si>
  <si>
    <t>INFLUENZA（流行性感冒） 6/homeopathic formula for allergy/Monastery of Herbs</t>
  </si>
  <si>
    <t>制霉素--治疗过敏的方剂，提示念珠菌问题。</t>
  </si>
  <si>
    <t>蛇麻花--治疗过敏的方剂，O型血者有益，A型血者中性，其他血型者避免。</t>
  </si>
  <si>
    <t>猕猴桃--治疗过敏的方剂,对B型和AB型有益，其他血型者中性。优质食物。</t>
  </si>
  <si>
    <t>羔羊(肉)--治疗过敏的方剂，A型血者应避免，其他血型者有益。</t>
  </si>
  <si>
    <t>韭葱--治疗过敏的方剂，O型和A型血者有益，其他血型者中性。</t>
  </si>
  <si>
    <t>柠檬--治疗过敏的方剂，对O型血者中性，其他血型者有益。</t>
  </si>
  <si>
    <t>扁豆--治疗过敏的方剂，O型血者应当避免。</t>
  </si>
  <si>
    <t>莴苣, 生菜--治疗过敏的方剂，对O型和A型者有益，其他血型者中性。</t>
  </si>
  <si>
    <t>石灰--治疗过敏的方剂，对各种血型中性。</t>
  </si>
  <si>
    <t>鲭鱼--治疗过敏的方剂，对各种血型者有益。</t>
  </si>
  <si>
    <t>麦芽--治疗过敏的方剂，</t>
  </si>
  <si>
    <t>甜瓜--顺势疗法方剂</t>
  </si>
  <si>
    <t>小米,谷子--治疗过敏的方剂，O型血者应当少食，A型血者中性，其他血型者有益。</t>
  </si>
  <si>
    <t>薄荷 1--顺势疗法方剂，对所有血型都为中性，对消化有益。</t>
  </si>
  <si>
    <t>蕈,蘑菇--治疗过敏的方剂。</t>
  </si>
  <si>
    <t>燕麦--治疗过敏的方剂，对O型血者中性，其他血型者有益。优质食物。</t>
  </si>
  <si>
    <t>黑橄榄--治疗过敏的方剂，各种血型均应避免。</t>
  </si>
  <si>
    <t>洋葱--治疗过敏的方剂，对O型和A型血者有益，其他血型者中性。</t>
  </si>
  <si>
    <t>ORANGE（柑橘） 3/homeopathic formula for allergy/Monastery of Herbs柑橘类水果/顺势公式过敏（ALR）</t>
  </si>
  <si>
    <t>红辣椒--治疗过敏的方剂，对所有血型者中性。</t>
  </si>
  <si>
    <t>脱脂干酪--治疗过敏的方剂，各种血型均应避免。</t>
  </si>
  <si>
    <t>荷兰芹--（顺势疗法草药），(ALR)对A型血中性，对其他血型均有益。</t>
  </si>
  <si>
    <t>PARNSIP 2--治疗过敏的方剂，各种血型均有益。</t>
  </si>
  <si>
    <t>豌豆--治疗过敏的方剂，对各种血型者中性。</t>
  </si>
  <si>
    <t>桃子--治疗过敏的方剂，对各种血型者中性。</t>
  </si>
  <si>
    <t>花生--治疗过敏的方剂，O型血者应避免，其他血型者有益。</t>
  </si>
  <si>
    <t>梨子--对各种血型者中性。</t>
  </si>
  <si>
    <t>黑胡椒--治疗过敏的方剂，各种血型者均应避免。</t>
  </si>
  <si>
    <t>青椒--治疗过敏的方剂，对O型者中性，其他血型者应避免。</t>
  </si>
  <si>
    <t>菠萝--治疗过敏的方剂，对O型者中性，其他血型者均有益。</t>
  </si>
  <si>
    <t>鲽--顺势疗法方剂，治疗过敏。</t>
  </si>
  <si>
    <t>李子, 梅子--顺势疗法方剂，治疗过敏。优质食物，对各种血型者均有益。</t>
  </si>
  <si>
    <t>猪肉--各种血型都应当避免。</t>
  </si>
  <si>
    <t>马铃薯--顺势疗法方剂，治疗过敏。O型和A型者应避免，其他血型者中性。</t>
  </si>
  <si>
    <t>明虾, 大虾--顺势疗法方剂，治疗过敏。</t>
  </si>
  <si>
    <t>菜籽油--顺势疗法方剂，治疗过敏。</t>
  </si>
  <si>
    <t>红莓,木莓--顺势疗法方剂，治疗过敏，对各种血型中性。</t>
  </si>
  <si>
    <t>大黄--顺势疗法方剂，治疗过敏。各种血型均应避免。</t>
  </si>
  <si>
    <t>米--顺势疗法方剂，治疗过敏。A型者中性，对其他血型者有益。</t>
  </si>
  <si>
    <t>黑麦--顺势疗法方剂，治疗过敏。O型者应少食，其他血型者有益。</t>
  </si>
  <si>
    <t>红花--顺势疗法方剂，治疗过敏。各种血型者均应避免。</t>
  </si>
  <si>
    <t>鲑鱼--顺势疗法方剂，治疗过敏。O型和A型者有益，其他血型者中性。</t>
  </si>
  <si>
    <t>芝麻顺势疗法方剂，治疗过敏。B型和AB型者应避免，对其他血型者中性。</t>
  </si>
  <si>
    <t>羊奶顺势疗法方剂，治疗过敏。</t>
  </si>
  <si>
    <t>大豆,黄豆--顺势疗法方剂，治疗过敏。O型血者应少吃，其他血型者有益。</t>
  </si>
  <si>
    <t>香料混合物--顺势疗法方剂，治疗过敏。</t>
  </si>
  <si>
    <t>SPINACH （菠菜）2/homeopathic formula for allergy/Monastery of Herbs顺势公式为过敏（ALR）〜丰富的草酸，如果有肾脏问题，要小心使用</t>
  </si>
  <si>
    <t>草莓--顺势疗法方剂，治疗过敏。O型血者应避免，其他血型者均为中性。</t>
  </si>
  <si>
    <t>白蛋白,清蛋白--顺势疗法方剂，治疗过敏。</t>
  </si>
  <si>
    <t>苦扁桃,杏仁--顺势疗法方剂，治疗过敏。O型血者有益，对其他血型者中性。</t>
  </si>
  <si>
    <t>苹果--顺势疗法方剂，治疗过敏。优质食物，对各种血型者中性。</t>
  </si>
  <si>
    <t>杏,杏树--顺势疗法方剂，治疗过敏。对A型者有益。</t>
  </si>
  <si>
    <t>芦笋--顺势疗法方剂，治疗过敏。优质食物，对各种血型均为中性。</t>
  </si>
  <si>
    <t>茄子--顺势疗法方剂，治疗过敏。O型和A型血者应避免，对其他血型者有益。</t>
  </si>
  <si>
    <t>酪梨--顺势疗法方剂，治疗过敏。对A型血者中性，其他血型者应避免。</t>
  </si>
  <si>
    <t>香蕉--顺势疗法方剂，治疗过敏。对O型血者有益，其他血型者应避免。</t>
  </si>
  <si>
    <t>大麦--顺势疗法方剂，治疗过敏。O型血者应少食，其他血型者中性。</t>
  </si>
  <si>
    <t>肾豆--顺势疗法方剂，治疗过敏。各种血型者均应避免。</t>
  </si>
  <si>
    <t>黄豆混合物--顺势疗法方剂，治疗过敏。</t>
  </si>
  <si>
    <t>红花菜豆--顺势疗法方剂，治疗过敏。O型者需少食，A型者有益，对其他血型者中性。</t>
  </si>
  <si>
    <t>豆芽--顺势疗法方剂，治疗过敏。</t>
  </si>
  <si>
    <t>牛肉--顺势疗法方剂，治疗过敏。对O型血者有益，其他血型者应避免。</t>
  </si>
  <si>
    <t>蔗糖--顺势疗法方剂，治疗过敏。</t>
  </si>
  <si>
    <t>黑醋栗--顺势疗法方剂，治疗过敏。优质食物。对各种血型者中性。</t>
  </si>
  <si>
    <t>BRAZIL NUT （巴西坚果,硬果）1/homeopathic formula for allergy/Monastery of Herbs A和O血型避免</t>
  </si>
  <si>
    <t>卷心菜混合物--顺势疗法方剂，治疗过敏。O型A</t>
  </si>
  <si>
    <t>蔗糖胡萝卜--顺势疗法方剂，治疗过敏。</t>
  </si>
  <si>
    <t>酪蛋白,酪素--顺势疗法方剂，治疗过敏。O型和A型者应当避免。</t>
  </si>
  <si>
    <t>坚果,腰果--顺势疗法方剂，治疗过敏。O型和A型应当避免，对其他血型者中性。</t>
  </si>
  <si>
    <t>芹菜--顺势疗法方剂，治疗过敏。对A型血有益。</t>
  </si>
  <si>
    <t>奶酪,干酪--顺势疗法方剂，治疗过敏。O型和A型血者应当避免，</t>
  </si>
  <si>
    <t>小鸡, 鸡肉--顺势疗法方剂，治疗过敏。B型和AB型应当避免，对O型中性，A型血者可以少量食用。</t>
  </si>
  <si>
    <t>鹰嘴豆--顺势疗法方剂，治疗过敏。各种血型均应过敏。</t>
  </si>
  <si>
    <t>干辣椒--顺势疗法方剂，治疗过敏。</t>
  </si>
  <si>
    <t>巧克力--顺势疗法方剂，治疗过敏。对各种血型者中性。</t>
  </si>
  <si>
    <t>COCONUT （椰子）1/homeopathic formula for allergy/Monastery of Herbs有利的血液量，但所有血型都要避免</t>
  </si>
  <si>
    <t>鳕鱼--顺势疗法方剂，治疗过敏。对各种血型者均有益。</t>
  </si>
  <si>
    <t>咖啡--顺势疗法方剂，治疗过敏。O型血者应当避免，对其他血型者均有益。</t>
  </si>
  <si>
    <t>玉米,谷物--顺势疗法方剂，治疗过敏。除了A型意外的血型者，均应避免。</t>
  </si>
  <si>
    <t>小西葫芦--顺势疗法方剂，治疗过敏。</t>
  </si>
  <si>
    <t>纯牛奶--顺势疗法方剂，治疗过敏。A型者应当少食，其他血型者应当避免。</t>
  </si>
  <si>
    <t>CUCUMBER （黄瓜）3/homeopathic formula for allergy/Monastery of Herbs〜所有中立，好食物，肾脏和皮肤补品。</t>
  </si>
  <si>
    <t>咖哩粉--顺势疗法方剂，治疗过敏。对O型B型AB型者有益。</t>
  </si>
  <si>
    <t>海枣--顺势疗法方剂，治疗过敏。对各种血型者均为中性。</t>
  </si>
  <si>
    <t>鸭子--顺势疗法方剂，治疗过敏。对O型者中性，其他血型者应当避免。</t>
  </si>
  <si>
    <t>蛋白,蛋清--顺势疗法方剂，治疗过敏。对AB型者有益，对其他血型者中性。</t>
  </si>
  <si>
    <t>蛋黄,卵黄--顺势疗法方剂，治疗过敏。对AB型者有益，对其他血型者中性。</t>
  </si>
  <si>
    <t>大蒜--顺势疗法方剂，治疗过敏。对各种血型者均有益。</t>
  </si>
  <si>
    <t>明胶--顺势疗法方剂，治疗过敏。对O型血者中性，其他血型者应当避免。</t>
  </si>
  <si>
    <t>羊奶--顺势疗法方剂，治疗过敏。O型血者应当避免，对B型和AB者有益，对A型者中性。</t>
  </si>
  <si>
    <t>葡萄--顺势疗法方剂，治疗过敏。对B型和AB型者有益，对其他血型者中性。</t>
  </si>
  <si>
    <t>葡萄柚；柚子--顺势疗法方剂，治疗过敏。对O型者中性，其他血型者有益。</t>
  </si>
  <si>
    <t>黑线鳕--顺势疗法方剂，治疗过敏。对O型者中性，其他血型者有益。</t>
  </si>
  <si>
    <t>榛子--顺势疗法方剂，治疗过敏。</t>
  </si>
  <si>
    <t>青鱼--顺势疗法方剂，治疗过敏。对O型血者有益，A型者应当避免，对AB型者中性。</t>
  </si>
  <si>
    <t>蜂蜜1--顺势疗法方剂，对所有血型均为中性。</t>
  </si>
  <si>
    <t>ALLERDRAIN TM S-1/homeopatic formula allergy (过敏顺势疗法配方)/APEX ENERGETICS鼻窦充血，过敏</t>
  </si>
  <si>
    <t>ALLER-TOTAL TM S-2/homeopatic formula allergy(过敏顺势疗法配方)/APEX ENERGETICS</t>
  </si>
  <si>
    <t>DAIRY-EGGS S-7--顺势疗法方剂，治疗过敏。O型和A型者应当少食，其他血型者中性。</t>
  </si>
  <si>
    <t>GRAINS S-11--顺势疗法方剂，治疗过敏。</t>
  </si>
  <si>
    <t>AIRBORNE S-12/homeopatic formula allergy(过敏顺势疗法配方)/APEX ENERGETICS</t>
  </si>
  <si>
    <t>常春藤或者橡树毒素--顺势疗法方剂</t>
  </si>
  <si>
    <t>ANIMAL DANGER S-14/homeopatic formula allergy(过敏顺势疗法配方)/APEX ENERGETICS</t>
  </si>
  <si>
    <t>YEAST/CAN TM S-15/homeopatic formula allergy(过敏顺势疗法配方)/APEX ENERGETICS</t>
  </si>
  <si>
    <t>YEAST/SGR TM S-15/homeopatic formula allergy(过敏顺势疗法配方)/APEX ENERGETICS</t>
  </si>
  <si>
    <t>TOBACCO S-18/homeopatic formula allergy(过敏顺势疗法配方)/APEX ENERGETICS</t>
  </si>
  <si>
    <t>ADDITIVES S-19--顺势疗法方剂，治疗过敏。</t>
  </si>
  <si>
    <t>ALLERMET S-22/homeopatic formula allergy(过敏顺势疗法配方)/APEX ENERGETICS</t>
  </si>
  <si>
    <t>BRONCHI R-16/homeopatic formula allergy(过敏顺势疗法配方)/APEX ENERGETICS</t>
  </si>
  <si>
    <t>BLADDER R-17/homeopatic formula allergy(过敏顺势疗法配方)/APEX ENERGETICS</t>
  </si>
  <si>
    <t>OVAGEN TM R-18/homeopatic formula allergy(过敏顺势疗法配方)/APEX ENERGETICS</t>
  </si>
  <si>
    <t>UTEROGEN TM R-19/homeopatic formula allergy(过敏顺势疗法配方)/APEX ENERGETICS</t>
  </si>
  <si>
    <t>TESTOGEN TM R-20/homeopatic formula allergy(过敏顺势疗法配方)/APEX ENERGETICS</t>
  </si>
  <si>
    <t>PROSTOGEN TM R-21/homeopatic formula allergy(过敏顺势疗法配方)/APEX ENERGETICS</t>
  </si>
  <si>
    <t>MESENCHYME R-22/homeopatic formula allergy(过敏顺势疗法配方)/APEX ENERGETICS</t>
  </si>
  <si>
    <t>INTESTINAL MUCOSA R-23/homeopatic formula allergy(过敏顺势疗法配方)/APEX ENERGETICS</t>
  </si>
  <si>
    <t>CYTEX TM R-24/homeopatic formula allergy(过敏顺势疗法配方)/APEX ENERGETICS</t>
  </si>
  <si>
    <t>EYE R-27/homeopatic formula allergy(过敏顺势疗法配方)/APEX ENERGETICS</t>
  </si>
  <si>
    <t>GH-STIM TM R-28/homeopatic formula allergy(过敏顺势疗法配方)/APEX ENERGETICS</t>
  </si>
  <si>
    <t>GH-PROMAX TM R-29/homeopatic formula allergy(过敏顺势疗法配方)/APEX ENERGETICS</t>
  </si>
  <si>
    <t>HEMOTHIN RM R-30/homeopatic formula allergy(过敏顺势疗法配方)/APEX ENERGETICS</t>
  </si>
  <si>
    <t>LIVER R-1/homeopatic formula allergy(过敏顺势疗法配方)/APEX ENERGETICS</t>
  </si>
  <si>
    <t>BIBLE R-2/homeopatic formula allergy(过敏顺势疗法配方)/APEX ENERGETICS</t>
  </si>
  <si>
    <t>PANCREAS R-3/homeopatic formula allergy(过敏顺势疗法配方)/APEX ENERGETICS</t>
  </si>
  <si>
    <t>KINDEY R-4/homeopatic formula allergy(过敏顺势疗法配方)/APEX ENERGETICS</t>
  </si>
  <si>
    <t>L. INTESTINE R-5/homeopatic formula allergy(过敏顺势疗法配方)/APEX ENERGETICS</t>
  </si>
  <si>
    <t>THYROID R-6/homeopatic formula allergy甲状腺粉(过敏顺势疗法配方)/APEX ENERGETICS</t>
  </si>
  <si>
    <t>PITUITARY R-7/homeopatic formula allergy(过敏顺势疗法配方)/APEX ENERGETICS</t>
  </si>
  <si>
    <t>LYMPH R-8/homeopatic formula allergy(过敏顺势疗法配方)/APEX ENERGETICS</t>
  </si>
  <si>
    <t>SPLEEN R-9/homeopatic formula allergy(过敏顺势疗法配方)/APEX ENERGETICS</t>
  </si>
  <si>
    <t>LUNG R-10/homeopatic formula allergy(过敏顺势疗法配方)/APEX ENERGETICS</t>
  </si>
  <si>
    <t>NEUTROVIR R-11/homeopatic formula allergy(过敏顺势疗法配方)/APEX ENERGETICS</t>
  </si>
  <si>
    <t>NEUTROCAN R-12/homeopatic formula allergy(过敏顺势疗法配方)/APEX ENERGETICS</t>
  </si>
  <si>
    <t>ADRENAKL R-13/homeopatic formula allergy(过敏顺势疗法配方)/APEX ENERGETICS</t>
  </si>
  <si>
    <t>STOMACH R-14/homeopatic formula allergy(过敏顺势疗法配方)/APEX ENERGETICS</t>
  </si>
  <si>
    <t>S. INTESTINE R-15/homeopatic formula allergy(过敏顺势疗法配方)/APEX ENERGETICS</t>
  </si>
  <si>
    <t>RENA-ZYME TM Z-31/homeopatic formula allergy(过敏顺势疗法配方)/APEX ENERGETICS</t>
  </si>
  <si>
    <t>HEPATIC-ZYME TM Z-32/homeopatic formula allergy(过敏顺势疗法配方)/APEX ENERGETICS</t>
  </si>
  <si>
    <t>HI ELECTRO-ZYME TM Z-33/homeopatic formula allergy(过敏顺势疗法配方)/APEX ENERGETICS</t>
  </si>
  <si>
    <t>LO ELECTRO-ZYME TM Z-34/homeopatic formula allergy(过敏顺势疗法配方)/APEX ENERGETICS</t>
  </si>
  <si>
    <t>SUPERCOQ10-ZYME TM Z-35/homeopatic formula allergy(过敏顺势疗法配方)/APEX ENERGETICS</t>
  </si>
  <si>
    <t>NITRA-ZYME TM Z-36/homeopatic formula allergy(过敏顺势疗法配方)/APEX ENERGETICS</t>
  </si>
  <si>
    <t>GLUCAMINO-ZYME TM Z-37/homeopatic formula allergy(过敏顺势疗法配方)/APEX ENERGETICS</t>
  </si>
  <si>
    <t>KETOAMINO-ZYME TM Z-38/homeopatic formula allergy(过敏顺势疗法配方)/APEX ENERGETICS</t>
  </si>
  <si>
    <t>CIRCU-ZYME TM Z-39/homeopatic formula allergy(过敏顺势疗法配方)/APEX ENERGETICS</t>
  </si>
  <si>
    <t>VASCUHERBS TM Z-40/homeopatic formula allergy(过敏顺势疗法配方)/APEX ENERGETICS</t>
  </si>
  <si>
    <t>CHOLEST-ZYME TM Z-41/homeopatic formula allergy(过敏顺势疗法配方)/APEX ENERGETICS</t>
  </si>
  <si>
    <t>CHOLESTHERBS TM Z-42/homeopatic formula allergy(过敏顺势疗法配方)/APEX ENERGETICS</t>
  </si>
  <si>
    <t>OSTEMEND TM Z-43/homeopatic formula allergy(过敏顺势疗法配方)/APEX ENERGETICS</t>
  </si>
  <si>
    <t>CELLESTIM TM L-2/homeopatic formula allergy(过敏顺势疗法配方)/APEX ENERGETICS</t>
  </si>
  <si>
    <t>CELLEMAX TM L-4/homeopatic formula allergy(过敏顺势疗法配方)/APEX ENERGETICS</t>
  </si>
  <si>
    <t>CATABO-MET TM G-2/homeopatic formula allergy(过敏顺势疗法配方)/APEX ENERGETICS</t>
  </si>
  <si>
    <t>TEST-MET TM G-3/homeopatic formula allergy(过敏顺势疗法配方)/APEX ENERGETICS</t>
  </si>
  <si>
    <t>OXI-MET TM G-5/homeopatic formula allergy(过敏顺势疗法配方)/APEX ENERGETICS</t>
  </si>
  <si>
    <t>ENZY-MET TM G-6/homeopatic formula allergy(过敏顺势疗法配方)/APEX ENERGETICS</t>
  </si>
  <si>
    <t>NERV-MET TM G-7/homeopatic formula allergy(过敏顺势疗法配方)/APEX ENERGETICS</t>
  </si>
  <si>
    <t>CARDI-MET TM G-9/homeopatic formula allergy(过敏顺势疗法配方)/APEX ENERGETICS</t>
  </si>
  <si>
    <t>CEREBRAL-MET TM G-10/homeopatic formula allergy(过敏顺势疗法配方)/APEX ENERGETICS</t>
  </si>
  <si>
    <t>PINEAL-MET TM G-11/homeopatic formula allergy(过敏顺势疗法配方)/APEX ENERGETICS</t>
  </si>
  <si>
    <t>ATP-MET TM G-12/homeopatic formula allergy(过敏顺势疗法配方)/APEX ENERGETICS</t>
  </si>
  <si>
    <t>PGE 1-MET TM G-13/homeopatic formula allergy(过敏顺势疗法配方)/APEX ENERGETICS</t>
  </si>
  <si>
    <t>PARASYMP-MET TM G-14/homeopatic formula allergy(过敏顺势疗法配方)/APEX ENERGETICS</t>
  </si>
  <si>
    <t>VAX-MET TM G-17/homeopatic formula allergy(过敏顺势疗法配方)/APEX ENERGETICS</t>
  </si>
  <si>
    <t>CLEARVITE TM K-21/homeopatic formula allergy(过敏顺势疗法配方)/APEX ENERGETICS</t>
  </si>
  <si>
    <t>OXICELL K-22/homeopatic formula allergy(过敏顺势疗法配方)/APEX ENERGETICS</t>
  </si>
  <si>
    <t>SUPER OXICELL TM K-23/homeopatic formula allergy(过敏顺势疗法配方)/APEX ENERGETICS</t>
  </si>
  <si>
    <t>HIST HERB AMINE 1: Histamine blocker formula no.1/Monastery of Herbs</t>
  </si>
  <si>
    <t>HIST HERB AMINE 2: Histamine blocker formula no. 2/Monastery of Herbs</t>
  </si>
  <si>
    <t>HIST HERB AMINE 3: Histamine blocker formula no. 3/Monastery of Herbs</t>
  </si>
  <si>
    <t>ANTI ALL 1: Anti-Respiratory Allergy formula no. 1, for inhalant allergies/Monastery of Herbs</t>
  </si>
  <si>
    <t>ANTI ALL 2: Anti-Respiratory Allergy formula no. 2, for inhalant allergies/Monastery of Herbs</t>
  </si>
  <si>
    <t>EVE#S FLASH BUSTER:（针对绝经期妇女或有热潮红妇女的中药） for menopause support and hot flashes/Monastery of Herbs</t>
  </si>
  <si>
    <t>CRAMP BARD:（为痛经的中药） support for menstrual cramps/Monastery of Herbs</t>
  </si>
  <si>
    <t>PROGEST F1: （天然黄体酮替代公式1）natural progesterone substitute formula no. 1/Monastery of Herbs</t>
  </si>
  <si>
    <t>PROGEST F2:（天然黄体酮替代公式2） natural progesterone substitute formula no. 2/Monastery of Herbs</t>
  </si>
  <si>
    <t>SUPER ESTRO: （天然雌激素）natural estrogen substitute/Monastery of Herbs</t>
  </si>
  <si>
    <t>HERBA FEM KLEANZ:（清理子宫内膜的药） cleans uterine lining/Monastery of Herbs</t>
  </si>
  <si>
    <t>HERBA FEM TONE:（平衡雌激素的药） builds and balances female hormones/Monastery of Herbs</t>
  </si>
  <si>
    <t>E.R.O.S.（帮助生育力的药） Tincture: fertility support/Monastery of Herbs</t>
  </si>
  <si>
    <t>BLEND 50/50 : （增强性功能的药）for enhancing sexual energy/Monastery of Herbs</t>
  </si>
  <si>
    <t>GONADO MONE: （校正男性激素的药）for male hormone correction/Monastery of Herbs</t>
  </si>
  <si>
    <t>GONADO TONE:（校正雄激素和精子计数的药） for male hormone correction and sperm count support/Monastery of Herbs</t>
  </si>
  <si>
    <t>BLEND SVA:（支持精囊器官的药） Seminal Vesicle Apparatus support/Monastery of Herbs</t>
  </si>
  <si>
    <t>GONADO CHI STIM:（刺激男性性欲的药） supports general stimulation of male sexual hormones/Monastery of Herbs</t>
  </si>
  <si>
    <t>PREGNANCY TEA:（保胎茶） supports healthy pregnancy/Monastery of Herbs</t>
  </si>
  <si>
    <t>NUTRA PREG 1:（增强宫内膜的药） strengthens endometrium/Monastery of Herbs</t>
  </si>
  <si>
    <t>NUTRA PREG 2:（保胎药） supplies minerals to fetus#s blood/Monastery of Herbs</t>
  </si>
  <si>
    <t>HERBA QUAD: （增加男女性性能力的药）supports and increases sex drive, both male and female/Monastery of Herbs</t>
  </si>
  <si>
    <t>S.W.I.X TINCTURE: （增加男女性性能力的药）supports and increases sex drive, both male and female/Monastery of Herbs</t>
  </si>
  <si>
    <t>HERBAL HNYMN:（增加男女性性强度的药） supports male and female sexual intensity/Monastery of Herbs</t>
  </si>
  <si>
    <t>BLEND U: （保养子宫的药）uterus/cervix/gonads, male/female support/Monastery of Herbs</t>
  </si>
  <si>
    <t>PROSTA CHI:（帮助前列腺的药） formula for prostate support/Monastery of Herbs</t>
  </si>
  <si>
    <t>HERBA TATE:（帮助前列腺的药） formula for prostate support/Monastery of Herbs</t>
  </si>
  <si>
    <t>HERBA TATE D:（帮助前列腺的药） formula for prostate support/Monastery of Herbs</t>
  </si>
  <si>
    <t>HERBA TATE I: （治疗前列腺炎的药）prostate infection fighter/Monastery of Herbs</t>
  </si>
  <si>
    <t>HERBA TATE V: （针对前列腺病毒感染的药）prostate virus fighter/Monastery of Herbs</t>
  </si>
  <si>
    <t>ADRENO DETOX TINCTURE: （解毒肾上腺素的药）detoxifies adrenals/Monastery of Herbs</t>
  </si>
  <si>
    <t>BLOOD DETOX:（治疗血液内毒素的药） detoxifies blood/Monastery of Herbs</t>
  </si>
  <si>
    <t>BONE DETOX: （治疗骨头内毒素的药）detoxifies bone/Monastery of Herbs</t>
  </si>
  <si>
    <t>CELL DETOX 1 (set): （治疗细胞毒素的药）supports cellular detoxification/Monastery of Herbs</t>
  </si>
  <si>
    <t>CELL DETOX 2 (set): （治疗细胞毒素的药）supports cellular detoxification/Monastery of Herbs</t>
  </si>
  <si>
    <t>CHEM DETOX: （支持化学解毒的药）supports detoxification of chemicals/Monastery of Herbs</t>
  </si>
  <si>
    <t>C.N.S DETOX TINCT: （支持中枢神经系统解毒的药）supports detoxification of the central nervous system/Monastery of Herbs</t>
  </si>
  <si>
    <t>ALUMINUM DETOX (set): （治疗铝中毒的药）supports detoxification of aluminum/Monastery of Herbs</t>
  </si>
  <si>
    <t>D.N.A. DETOX (set): （治疗DNA内毒素的药）supports detoxification of the DNA/Monastery of Herbs</t>
  </si>
  <si>
    <t>IMMUNO DETOX (set): （去除免疫系统毒素的药）supports detoxification of the immune system/Monastery of Herbs</t>
  </si>
  <si>
    <t>NEURO DETOX (set):（去除神经系统毒素的药） supports detoxification of the neurological system/Monastery of Herbs</t>
  </si>
  <si>
    <t>SPINAL CORD DETOX (set):（去除脊索毒素的药） supports detoxification of the spinal cord/Monastery of Herbs</t>
  </si>
  <si>
    <t>SMOKE OUT: （解除烟草毒素的药）supports detoxification of cigarettes/tobacco/chemicals/Monastery of Herbs</t>
  </si>
  <si>
    <t>ORGANO DETOX 1: （解除杀虫剂毒素的药）supports detoxification of pesticides/Monastery of Herbs</t>
  </si>
  <si>
    <t>ORGANO DETOX 2: （解除氯氟烃的毒素的药）supports detoxification of chlorofluorocarbons (cfc#s) /Monastery of Herbs</t>
  </si>
  <si>
    <t>HERB OXY: （杀灭癌症毒素）supports cancer detox (hoxsey formula) /Monastery of Herbs</t>
  </si>
  <si>
    <t>PATO TOX 1:（一般性祛瘀解毒） removes congestion and toxins in general/Monastery of Herbs</t>
  </si>
  <si>
    <t>PATO TOX 2: （一般性祛瘀解毒）removes congestion and toxins in general/Monastery of Herbs</t>
  </si>
  <si>
    <t>RENA DETOX:（肾清洁公式） kidney cleanse formula/Monastery of Herbs</t>
  </si>
  <si>
    <t>HEAVY METALS DETOX (set):（解除毒素镍、铅、镉、汞） supports detox of nickel, lead, cadmium, and mercury /Monastery of Herbs</t>
  </si>
  <si>
    <t>RADIO DETOX TINCTURE: （去除辐射毒素）supports radiation detox /Monastery of Herbs</t>
  </si>
  <si>
    <t>HERBA VIT)/（肠内B簇维生素）intestinal b vitamins /Monastery of Herbs</t>
  </si>
  <si>
    <t>HERBA B-PLEX)（维生素B混合物）/vitamin b complex/Monastery of Herbs</t>
  </si>
  <si>
    <t>BALANCE MIN PH(T)/（平衡酸碱值的矿物质）minerals for ph balance/Monastery of Herbs</t>
  </si>
  <si>
    <t>HERB ILCA（多种矿物质处方）/multi mineral formula/Monastery of Herbs</t>
  </si>
  <si>
    <t>HERBA VITA C（复合维生素C）/vitamin complex/Monastery of Herbs</t>
  </si>
  <si>
    <t>HERBA VITA COMPLEX（维生素混合物）/ Vitamin Blend/Monastery of Herbs</t>
  </si>
  <si>
    <t>BLEND C（生物类黄酮）/ bioflavonoids/Monastery of Herbs</t>
  </si>
  <si>
    <t>IMMUNE CHI STIM/（平衡免疫系统能量） balances Immune System Energy /Monastery of Herbs</t>
  </si>
  <si>
    <t>ANTIBODY CHI STIM（平衡抗体能量）/ balances Antibody Energy/Monastery of Herbs</t>
  </si>
  <si>
    <t>BACTO BODY GUARD/ （为感冒、流感、咽喉痛的抗菌药）Anti-microbial for colds, flu, sore throat, etc. /Monastery of Herbs</t>
  </si>
  <si>
    <t>VIRU TOX/（病毒喷砂机） Virus Blaster/Monastery of Herbs</t>
  </si>
  <si>
    <t>TC STIM/ T-（刺激辅助免疫）cell stimulation for boosting immune/Monastery of Herbs</t>
  </si>
  <si>
    <t>THW 9 (SET) （支持生活欲望）supports the Will to Live/Monastery of Herbs</t>
  </si>
  <si>
    <t>Z-OT 4P9/（免疫兴奋，HIV支持） immune stimulation, HIV support/Monastery of Herbs</t>
  </si>
  <si>
    <t>BF SENS/（知觉觉醒） sensory awareness /Monastery of Herbs</t>
  </si>
  <si>
    <t>EVE#S CARDIO A: （循环支持）tissue support for circulation/Monastery of Herbs</t>
  </si>
  <si>
    <t>CARDIO REG (T)（循环支持）: tissue support for circulation/Monastery of Herbs</t>
  </si>
  <si>
    <t>BLEND H 1/（支持心脏） heart support /Monastery of Herbs</t>
  </si>
  <si>
    <t>BLEND H 2/ （一般性血液支持）general blood support/Monastery of Herbs</t>
  </si>
  <si>
    <t>BLEND HBP 1/ （针对高血压）for high blood pressure/Monastery of Herbs</t>
  </si>
  <si>
    <t>BLEND HBP （针对高血压）2/ for high blood pressure/Monastery of Herbs</t>
  </si>
  <si>
    <t>POLY V/ （支持脾脏及红血球）spleen and red blood count support/Monastery of Herbs</t>
  </si>
  <si>
    <t>HERBA ARTERIO（为被阻滞的动脉）/ for blocked arteries/Monastery of Herbs</t>
  </si>
  <si>
    <t>BLEND HCLSS/（刺激减少过多的胃酸）stimulates under active stomach acid/Monastery of Herbs</t>
  </si>
  <si>
    <t>BLEND HCLSC/（平衡过度的胃酸）balances overactive stomach acid/Monastery of Herbs</t>
  </si>
  <si>
    <t>BLEND U 1/（治疗溃疡）ulcer support/Monastery of Herbs</t>
  </si>
  <si>
    <t>BLEND U 2（治疗溃疡）/ulcer support/Monastery of Herbs</t>
  </si>
  <si>
    <t>STOMA ENER CHI/（胃部能量刺激）Stomach energy stimulation/Monastery of Herbs</t>
  </si>
  <si>
    <t>STOMA U: / Monastery of Herbs胃，十二指肠溃疡，消化</t>
  </si>
  <si>
    <t>STOMA V: /Monastery of Herbs胃，消化</t>
  </si>
  <si>
    <t>JB UFO: （处理出血性溃疡）bleeding ulcer support/Monastery of Herbs</t>
  </si>
  <si>
    <t>PATIC 1:（清理和加强肝胆方式） cleaning and strengthening the liver and gall bladder formula 1/Monastery of Herbs</t>
  </si>
  <si>
    <t>PATIC 2: （清理和加强肝胆方式）cleaning and strengthening the liver and gall bladder formula 2/Monastery of Herbs</t>
  </si>
  <si>
    <t>PATIC 3: （清理和加强肝胆方式）cleaning and strengthening the liver and gall bladder formula 3/Monastery of Herbs</t>
  </si>
  <si>
    <t>PATIC 4:（清理和加强肝胆方式） cleaning and strengthening the liver and gall bladder formula 4/Monastery of Herbs</t>
  </si>
  <si>
    <t>PATO V: （清理门静脉瘀血）Clears portal system congestion (veins of liver) /Monastery of Herbs</t>
  </si>
  <si>
    <t>PATO CHI:（支持门静脉系统） Portal system support (veins of liver) /Monastery of Herbs</t>
  </si>
  <si>
    <t>PATIC FE:（为肝的铁剂处方） iron formula for the liver/Monastery of Herbs</t>
  </si>
  <si>
    <t>HERBA GBS:（刺激释放胆结石） stimulates release of gallstones/Monastery of Herbs</t>
  </si>
  <si>
    <t>PATO CONGEST TINC:（减缓肝门静脉系统充血） relieves congestion in portal system of liver (veins) /Monastery of Herbs</t>
  </si>
  <si>
    <t>PATO TOX 1:（减缓肝门静脉系统充血和毒性） relieves portal system congestion and toxicity formula 1 (veins of liver) /Monastery of Herbs</t>
  </si>
  <si>
    <t>PATO TOX 2:（减缓肝门静脉系统充血和毒性） relieves portal system congestion and toxicity formula 2 (veins of liver) /Monastery of Herbs</t>
  </si>
  <si>
    <t>HERBA RHOID 1: （缓解痔疮）relieves hemorrhoids, formula 1/Monastery of Herbs</t>
  </si>
  <si>
    <t>HERBA RHOID 2:（缓解痔疮） relieves hemorrhoids, formula 2/Monastery of Herbs</t>
  </si>
  <si>
    <t>ADDER 1（膀胱支持处方） bladder support formula/Monastery of Herbs</t>
  </si>
  <si>
    <t>ADDER 2:（膀胱炎的支持处方） cystitis support formula/Monastery of Herbs</t>
  </si>
  <si>
    <t>LIVER F（去除肝脏真菌感染）: formula to support fungus removal from the liver/Monastery of Herbs</t>
  </si>
  <si>
    <t>HERBA ASE:（支持胰脏消化） supports pancreatic digestion/Monastery of Herbs</t>
  </si>
  <si>
    <t>HERBA NUCTEO PAN V:（支持蛋白质消化） supports protein digestion/Monastery of Herbs</t>
  </si>
  <si>
    <t>HERBA PAN: （支持胰脏功能）supports pancreas function/Monastery of Herbs</t>
  </si>
  <si>
    <t>HERBA PAN CHI: （支持胰脏代谢功能）supports metabolic pancreas function/Monastery of Herbs</t>
  </si>
  <si>
    <t>PAN D-2:（支持低血糖）hypoglycemia support/Monastery of Herbs</t>
  </si>
  <si>
    <t>PAND V:（蛋白质消化） protein digestion/Monastery of Herbs</t>
  </si>
  <si>
    <t>BLEND JVD:（治疗青少年1型糖尿病） juvenile diabetes support for type 1 diabetes/Monastery of Herbs</t>
  </si>
  <si>
    <t>HERB OLON:（支持血糖） colon support/Monastery of Herbs</t>
  </si>
  <si>
    <t>HERB OLITIS:（帮助大肠炎） support for colitis/Monastery of Herbs</t>
  </si>
  <si>
    <t>HERB TINE LV;（帮助大肠炎） large intestine support/Monastery of Herbs</t>
  </si>
  <si>
    <t>ICVC:（便秘） constipation/for a excessively closed ileocecal valve/Monastery of Herbs</t>
  </si>
  <si>
    <t>ICVO: （腹泻）diarrhea/for an excessively open ileocecal valve/Monastery of Herbs</t>
  </si>
  <si>
    <t>TINE SV: （支持小肠）small intestine support/Monastery of Herbs</t>
  </si>
  <si>
    <t>ZYME S: （帮助食欲的酶）enzymes for stomach support/Monastery of Herbs</t>
  </si>
  <si>
    <t>ZIME SI 1: （支持小肠的霉）enzymes for small intestine support, formula 1/Monastery of Herbs</t>
  </si>
  <si>
    <t>ZIME SI 2:（支持小肠的霉） enzymes for small intestine support, formula 2/Monastery of Herbs</t>
  </si>
  <si>
    <t>ZYME SIS 1:（支持胃和小肠） stomach and small intestine support/Monastery of Herbs</t>
  </si>
  <si>
    <t>ZYME SIS 2:（帮助消化） digestive support/Monastery of Herbs</t>
  </si>
  <si>
    <t>D EAZE:（减轻腹泻） for easing diarrhea/Monastery of Herbs</t>
  </si>
  <si>
    <t>INTESTO INTEGRITY:（肠道治愈） intestinal healing/Monastery of Herbs</t>
  </si>
  <si>
    <t>HERBA KLEANZ:（肠道清洁处方） intestinal cleanse formula/Monastery of Herbs</t>
  </si>
  <si>
    <t>KLEANZ E:（温和的肠道清洁处方） gentle intestinal cleanse formula/Monastery of Herbs</t>
  </si>
  <si>
    <t>KLEANZ PURGE:（高容量肠道清洁处方） heavy duty intestinal cleanse formula/Monastery of Herbs</t>
  </si>
  <si>
    <t>KLEANZ U: （消除溃疡）cleanse for ulcers/Monastery of Herbs</t>
  </si>
  <si>
    <t>BLADDER TEA: （支持肾脏）support for kidneys/Monastery of Herbs</t>
  </si>
  <si>
    <t>HERB ADDER: （支持膀胱）for bladder support/Monastery of Herbs</t>
  </si>
  <si>
    <t>HERB ILICA 1:（钙、指甲和头发处方） calcium/hair and nails formula/Monastery of Herbs</t>
  </si>
  <si>
    <t>HERBA R:（肾脏支持） kidney/renal support/Monastery of Herbs</t>
  </si>
  <si>
    <t>BLEND RI: （支持肾脏感染）kidney infection support/Monastery of Herbs</t>
  </si>
  <si>
    <t>RENO REG TINCTURE（帮助肾调整） /kidney regulation support/Monastery of Herbs</t>
  </si>
  <si>
    <t>HERBA REN V/（肾脏支援） kidney support/Monastery of Herbs</t>
  </si>
  <si>
    <t>RENO CHI STIM/（平衡肾脏能量） balances kidney energy/Monastery of Herbs</t>
  </si>
  <si>
    <t>ADIPOSE 1/（减肥） fat blocker and weight loss/Monastery of Herbs</t>
  </si>
  <si>
    <t>ADIPOSE 2:（蜂窝织炎阻滞剂和减肥） cellulite blocker and weight loss/Monastery of Herbs</t>
  </si>
  <si>
    <t>VHERBA CELLU-LOSS: （帮助释放蜂窝织炎）support for releasing cellulite/Monastery of Herbs</t>
  </si>
  <si>
    <t>EVE#S WEIGHT LOSS/（妇女的减肥处方） weight loss formula for women/Monastery of Herbs</t>
  </si>
  <si>
    <t>RETEND W/（帮助释放水潴留） support for release of water retention/Monastery of Herbs</t>
  </si>
  <si>
    <t>FAT MET STIM/（刺激新陈代谢）metabolism stimulation/Monastery of Herbs</t>
  </si>
  <si>
    <t>EBV/formula for Epstein Barr virus/Monastery of HerbsB病毒/ EB病毒的公式/慢性疲劳/草药寺＃〜肿瘤基因</t>
  </si>
  <si>
    <t>IMN/（传染性单核细胞增多症病毒处方）/formula for Infectious Mononucleosis virus/Monastery of Herbs</t>
  </si>
  <si>
    <t>CMV（细胞巨化病毒处方）/formula for Cytomegalovirus /Monastery of Herbs</t>
  </si>
  <si>
    <t>PERI-NV （末梢神经病毒处方）/formula for Peripheral Nerve Virus/Monastery of Herbs</t>
  </si>
  <si>
    <t>CNS/ （中枢神经系统病毒处方）formula for Central Nervous System Virus /Monastery of Herbs</t>
  </si>
  <si>
    <t>PID/（盆腔病毒感染处方） formula for Pelvic Inflammatory Disease Virus/Monastery of Herbs</t>
  </si>
  <si>
    <t>TQH（甲状腺A类病毒处方）/formula for Thyroid Virus Type A /Monastery of Herbs</t>
  </si>
  <si>
    <t>QMGO/（甲状腺B类病毒处方） formula for Thyroid Virus Type B /Monastery of Herbs</t>
  </si>
  <si>
    <t>WEST NILE VIRUS（西部尼罗河病毒处方）/formula for West Nile Virus/Monastery of Herbs</t>
  </si>
  <si>
    <t>COXIE 1/（柯萨奇病毒1处方） formula for Coxsackie Virus 1 /Monastery of Herbs</t>
  </si>
  <si>
    <t>COXIE 2（柯萨奇病毒2处方）/formula for Coxsackie Virus 2 /Monastery of Herbs</t>
  </si>
  <si>
    <t>COXIE 3（柯萨奇病毒3处方）/formula for Coxsackie Virus 3 /Monastery of Herbs</t>
  </si>
  <si>
    <t>COXIE 4（柯萨奇病毒4处方）/ formula for Coxsackie Virus 4/ Monastery of Herbs</t>
  </si>
  <si>
    <t>COXIE 5（柯萨奇病毒5处方）/formula for Coxsackie Virus 5/Monastery of Herbs</t>
  </si>
  <si>
    <t>COXIE 7（柯萨奇病毒7处方）/formula for Coxsackie Virus 7/Monastery of Herbs</t>
  </si>
  <si>
    <t>POLO（脊髓灰质炎病毒处方） / formula for Polio Virus /Monastery of Herbs</t>
  </si>
  <si>
    <t>INTEST (INTESTINAL)/ formula for Intestinal Virus肠内病毒/Monastery of Herbs</t>
  </si>
  <si>
    <t>LIVER 1/ formula for Hepatitis A Virus 甲肝病毒配方/Monastery of Herbs</t>
  </si>
  <si>
    <t>LIVER 2/ formula for Hepatitis B Virus乙肝病毒配方 /Monastery of Herbs</t>
  </si>
  <si>
    <t>LIVER 3/ formula for Hepatitis C Virus丙肝病毒配方/ Monastery of Herbs</t>
  </si>
  <si>
    <t>LIVER 4/ formula for Hepatitis D Virus丁肝病毒配方/ Monastery of Herbs</t>
  </si>
  <si>
    <t>HEPAT 1/ formula no. 1 for Liver Virus肝病毒1号配方 /Monastery of Herbs</t>
  </si>
  <si>
    <t>HEPAT 2/ formula no. 2 for Liver Virus肝病毒2号配方 / Monastery of Herbs</t>
  </si>
  <si>
    <t>HEPAT 3/ formula no. 3 for Liver Virus肝病毒3号配方/Monastery of Herbs</t>
  </si>
  <si>
    <t>HEPAT 4/ formula no. 4 for Liver Virus肝病毒4号配方/Monastery of Herbs</t>
  </si>
  <si>
    <t>HEPAT 5/ formula no. 5 for Liver Virus肝病毒5号配方/Monastery of Herbs</t>
  </si>
  <si>
    <t>HPVF 6/ formula for HV-6 Herpes Virus疱疹病毒配方/Chronic Fatigue/Monastery of Herbs</t>
  </si>
  <si>
    <t>HPVS 1/ formula for Herpes Simplex Virus no. 1单纯疱疹病毒1号配方/ Monastery of Herbs</t>
  </si>
  <si>
    <t>HPVS 2/ formula for Genital Herpes Virus no. 2生殖器疱疹2号配方/Monastery of Herbs</t>
  </si>
  <si>
    <t>HPVS 4/ formula for Chicken Pox Virus水痘病毒配方 /Monastery of Herbs</t>
  </si>
  <si>
    <t>HPVS 5/ formula for unclassified Herpes Virus非典型疱疹病毒5号配方/Monastery of Herbs</t>
  </si>
  <si>
    <t>HPVS 6 /formula for unclassified Herpes Virus非典型疱疹病毒6号配方/Monastery of Herbs</t>
  </si>
  <si>
    <t>HPVX 2 /formula for unclassified Herpes Virus非典型疱疹病毒2号配方/Monastery of Herbs</t>
  </si>
  <si>
    <t>HPVX 4/ formula for unclassified Herpes Virus非典型疱疹病毒4号配方/Monastery of Herbs</t>
  </si>
  <si>
    <t>HPVZ 4/ formula for Herpes Zoster/Shingles/ Virus带状疱疹病毒4号配方/Monastery of Herbs</t>
  </si>
  <si>
    <t>W-COMMON/formula for Common Wart Virus人乳头瘤病毒配方/Monastery of Herbs</t>
  </si>
  <si>
    <t>W-PAPILOMA/ formula for Human Papiloma Virus/HPV人乳头状瘤病毒配方/Monastery of Herbs</t>
  </si>
  <si>
    <t>AURO IMM 1/ formula for Auto Immunity自主免疫1号配方/Monastery of Herbs</t>
  </si>
  <si>
    <t>LYMPH IMM 1/formula for Lymphatic Immunity淋巴免疫配方/Monastery of Herbs</t>
  </si>
  <si>
    <t>INTEST IMM /formula for Intestinal Immunity肠内免疫配方/Monastery of Herbs</t>
  </si>
  <si>
    <t>DNA IMM/formula for strengthening DNA Immunity强化DNA免疫配方/Monastery of Herbs</t>
  </si>
  <si>
    <t>AURO IMM 2/formula no. 2 for Auto Immunity自主免疫2号配方/Monastery of Herbs</t>
  </si>
  <si>
    <t>OG-CAN/ formula for balancing Onco Genes 原癌基因平衡配方-癌症/cancer /Monastery of Herbs</t>
  </si>
  <si>
    <t>OG-HEPX/formula for balancing Onco Genes 原癌基因平衡配方-肝脏/liver / Monastery of Herbs</t>
  </si>
  <si>
    <t>OG-I/ formula for balancing Onco Genes 原癌基因平衡配方-损伤/Injury /Monastery of Herbs</t>
  </si>
  <si>
    <t>OG-K /formula for balancing Onco Genes for chemicals原癌基因平衡配方-化学性 /Monastery of Herbs</t>
  </si>
  <si>
    <t>OG-L / formula for balancing Onco Genes non-specific 原癌基因平衡配方-非特异性L/Monastery of Herbs</t>
  </si>
  <si>
    <t>OG-P/formula for balancing Onco Genes non-specific 原癌基因平衡配方-非特异性P/Monastery of Herbs</t>
  </si>
  <si>
    <t>OG-S/formula for balancing Onco Genes non-specific原癌基因平衡配方-非特异性S /Monastery of Herbs</t>
  </si>
  <si>
    <t>OG-SMX/formula for balancing Onco Genes non-specific原癌基因平衡配方-非特异性SMX /Monastery of Herbs</t>
  </si>
  <si>
    <t>OG-T/ formula for balancing Onco Genes non-specific原癌基因平衡配方-非特异性T /Monastery of Herbs</t>
  </si>
  <si>
    <t>OG-U/ formula for balancing Onco Genes non-specific原癌基因平衡配方-非特异性U /Monastery of Herbs</t>
  </si>
  <si>
    <t>OG-V/ formula for balancing Onco Genes non-specific原癌基因平衡配方-非特异性V /Monastery of Herbs</t>
  </si>
  <si>
    <t>OG-W formula for balancing Onco Genes non-specific原癌基因平衡配方-非特异性W /Monastery of Herbs</t>
  </si>
  <si>
    <t>OG-X/ formula for balancing Onco Genes related to Emotions原癌基因平衡配方-情感X/Monastery of Herbs</t>
  </si>
  <si>
    <t>OG-XKS/ formula for balancing Onco Genes relating to Emotions 原癌基因平衡配方-情感XKS/Monastery of Herbs</t>
  </si>
  <si>
    <t>OG-Y/ formula for balancing Onco Genes related to Emotions原癌基因平衡配方-情感Y /Monastery of Herbs</t>
  </si>
  <si>
    <t>OG-Z/ formula for balancing Onco Genes related to Emotions原癌基因平衡配方-情感Z/Monastery of Herbs</t>
  </si>
  <si>
    <t>SHUL 1/ formula for dealing with Mental Emotional Blocks: 处理精神情绪障碍的1号配方blocked desire, #stuck at the beginning of anything#/ Monastery of Herbs</t>
  </si>
  <si>
    <t>SHUL 2/ formula for dealing with Mental Emotional Blocks:处理精神情绪障碍的2号配方 over worried, #stuck halfway#/Monastery of Herbs</t>
  </si>
  <si>
    <t>SHUL 3/formula for dealing with Mental Emotional Blocks: 处理精神情绪障碍的3号配方blocked, overburdened, mental procrastination, #stuck near the end of anything#/Monastery of Herbs</t>
  </si>
  <si>
    <t>NP-NERUO/formula for lack of concentration缺乏注意力的配方/those who make only partial progress/Monastery of Herbs</t>
  </si>
  <si>
    <t>NP-GLANDO/formula for Assimilation Harmony同化协调的配方/Monastery of Herbs</t>
  </si>
  <si>
    <t>NP-PNEUMO/formula for Grief忧愁的配方（肺主忧）/Lung /Monastery of Herbs</t>
  </si>
  <si>
    <t>NP-HEPATO/formula for Past Resentment消减过去怨恨的配方（肝主怒）</t>
  </si>
  <si>
    <t>NP-SPLEENO/formula for Fear of the Future恐惧未来的配方/Monastery of Herbs</t>
  </si>
  <si>
    <t>NP-INTESTO/formula for a Lack of Self Esteem缺乏自重的配方/Monastery of Herbs</t>
  </si>
  <si>
    <t>P-AL/parasite/formula for Ascarias Lumbercoides蛔虫病配方 /Monastery of Herbs</t>
  </si>
  <si>
    <t>P-BC 1 /parasite/formula for Balantidium Coli 结肠小袋(纤毛)虫1号配方/Monastery of Herbs</t>
  </si>
  <si>
    <t>P-BC 2 /parasite/formula for Balantidium Coli 结肠小袋(纤毛)虫2号配方/Monastery of Herbs</t>
  </si>
  <si>
    <t>P-BC 3/parasite/ formula for Balantidium Coli结肠小袋(纤毛)虫3号配方 /Monastery of Herbs</t>
  </si>
  <si>
    <t>P-BCH 1/parasite/ formula for Blastocystis Hominis人酵母菌2号配方/Monastery of Herbs</t>
  </si>
  <si>
    <t>P-BCH 2/ formula for Blastocystis Hominis人酵母菌1号配方 /Monastery of Herbs</t>
  </si>
  <si>
    <t>P-CM/parasite/ formula for Cryptosporidium隐孢子虫病 /Monastery of Herbs</t>
  </si>
  <si>
    <t>P-CMM/parasite/formula for Chilomastic Mezinelli 唇鞭毛虫属？配方/ Monastery of Herbs</t>
  </si>
  <si>
    <t>P-CS /parasite/formula for Clonorchis Sinesis支睾吸虫属？配方 / Monastery of Herbs</t>
  </si>
  <si>
    <t>P-CT/parasite/ formula for Brain/Cryptosporidium 大脑隐孢子虫病配方/Monastery of Herbs</t>
  </si>
  <si>
    <t>P-DL/parasite/ formula for Fish/ Tapeworm鱼的绦虫配方 /Monastery of Herbs</t>
  </si>
  <si>
    <t>P-DTW/parasite/ formula for Dwarf Tapeworm短小绦虫配方 /Monastery of Herbs</t>
  </si>
  <si>
    <t>P-EH/parasite/ formula for Entamoeba Histolytica内阿米巴属？配方 / Monastery of Herbs</t>
  </si>
  <si>
    <t>P-EV 1/parasite/ formula for Enterobius Vermicularis蛲虫配方 / Monastery of Herbs</t>
  </si>
  <si>
    <t>P-EV 2/ parasite/ formula for Enterobius Vermicularis 蛲虫配方/ Monastery of Herbs</t>
  </si>
  <si>
    <t>P-FW/parasite/ formula for Filaria Worm丝虫属蠕虫配方 /Monastery of Herbs</t>
  </si>
  <si>
    <t>P-GL/ formula for Giardia Lamvlia贾第虫属？配方 /Monastery of Herbs</t>
  </si>
  <si>
    <t>Thalamus sarcode 丘脑丘脑原生质，多种功能，发挥在睡眠和清醒，失眠，电生理系统，中风损坏的部分。可以产生痛苦的麻醉，情绪波动，hgdie脑〜</t>
  </si>
  <si>
    <t>Cingulate gyrus sarcode 扣带回</t>
  </si>
  <si>
    <t>Hippocampus sarcode 海马</t>
  </si>
  <si>
    <t>Corpus callosum sarcode 胼胝体</t>
  </si>
  <si>
    <t>Pons sarcode 脑桥包含了许多颅神经核，见哈默/脑扫描面板，〜肿瘤基因，采用HGD 1,2 hgdie〜</t>
  </si>
  <si>
    <t>Pineal gland sarcode 松果体</t>
  </si>
  <si>
    <t>Basal ganglia sarcode 基底神经节</t>
  </si>
  <si>
    <t>Caudate nucleus sarcode 尾状核</t>
  </si>
  <si>
    <t>Follice stimulating release hormone sarcode 滤泡释放刺激激素</t>
  </si>
  <si>
    <t>去甲肾上腺素，影响注意力, 增加心率，触发释放葡萄糖，ADD/ ADHD，抑郁〜</t>
  </si>
  <si>
    <t>Vagina sarcode 阴道</t>
  </si>
  <si>
    <t>Vulva sarcode 阴门</t>
  </si>
  <si>
    <t>Perimenopause disease 停经期前后</t>
  </si>
  <si>
    <t>Cervicitis disease 子宫颈炎</t>
  </si>
  <si>
    <t>Cancer of the cervix disease 子宫颈肿瘤疾病</t>
  </si>
  <si>
    <t>Ovarian cancer disease }卵巢癌疾病</t>
  </si>
  <si>
    <t>Uterine (endometrial) cancer disease }子宫(子宫内膜的)癌症疾病</t>
  </si>
  <si>
    <t>Uterine fibro提示disease }子宫纤维瘤疾病</t>
  </si>
  <si>
    <t>Vulvodynia (pain) disease }慢性外阴不适或疼痛(痛苦)疾病</t>
  </si>
  <si>
    <t>Uterine prolapse disease }子宫下垂疾病</t>
  </si>
  <si>
    <t>Cystocele disease }膀胱膨出症）当在咳嗽，不想要的尿液渗漏，打喷嚏，大笑，造成压力时，如分娩，重lifiging等女性</t>
  </si>
  <si>
    <t>Rectocele disease }直肠前突症）〜墙支持女性直肠阴道拉伸成凸起，大便困难，便秘，性交疼痛，直肠疼痛+出血，腰痛，女性</t>
  </si>
  <si>
    <t>Lichen Sclerosus - problem of vulva, vagina, female genitals sarcode 硬化性苔癣-外阴，阴道，原生质女性生殖器问题〜女性</t>
  </si>
  <si>
    <t>Menorrhagia (heavy, irregular, menstrual bleeding) sarcode 月经过多</t>
  </si>
  <si>
    <t>Penis sarcode (阴茎原生质)男性，hgdbs3</t>
  </si>
  <si>
    <t>Scalp sarcode (头皮原生质)</t>
  </si>
  <si>
    <t>Hair sarcode (毛发原生质)</t>
  </si>
  <si>
    <t>Skin (separate) (皮肤原生质)</t>
  </si>
  <si>
    <t>Mucus membrane (separate) sarcode (粘膜原生质)</t>
  </si>
  <si>
    <t>Duodenum sarcode (十二指肠原生质)第一及最短的小肠（市部分）连接胃空肠，含有黏液分泌，消化〜</t>
  </si>
  <si>
    <t>Jejunum sarcode (空肠原生质)</t>
  </si>
  <si>
    <t>Ileum sarcode (回肠原生质)</t>
  </si>
  <si>
    <t>Appendix sarcode (盲肠原生质)感染淋巴细胞，免疫系统〜</t>
  </si>
  <si>
    <t>Tumor necrosis factor - auto immune inflamation marker 肿瘤坏死因子[抗肿瘤药]</t>
  </si>
  <si>
    <t>Interleukin 6 - auto immune inflamation marker 白(细胞)介素 6,白细胞间素</t>
  </si>
  <si>
    <t>Interleukin 4 - auto immune inflamation marker 白(细胞)介素 4,白细胞间素</t>
  </si>
  <si>
    <t>Premenopause disease 绝经前期 ,更年期前期疾病女，减少雌激素和孕激素的生产，荷尔蒙的波动，在月经完全停止。 〜</t>
  </si>
  <si>
    <t>Estradiol hormon 雌二醇</t>
  </si>
  <si>
    <t>Estrone hormon 雌酮</t>
  </si>
  <si>
    <t>Estriol hormon ,雌三醇</t>
  </si>
  <si>
    <t>P HW 1 Hookworm Formula 1 /Monastery of Herbs * 钩虫配方 1</t>
  </si>
  <si>
    <t>P HW 2 Hookworm Formula 2 /Monastery of Herbs *钩虫配方 2</t>
  </si>
  <si>
    <t>P IF Instestinal Fluke Formula /Monastery of Herbs * 肠道吸虫</t>
  </si>
  <si>
    <t>P ISB Isospora Belli Parasite Formula /Monastery of Herbs * 贝氏等孢子球虫,大等孢子球虫</t>
  </si>
  <si>
    <t>P LF 1 Liver Fluke Formula 1 /Monastery of Herbs * 肝吸虫配方 1</t>
  </si>
  <si>
    <t>P LF 2 Liver Fluke formula 2 /Monastery of Herbs * 肝吸虫配方 2</t>
  </si>
  <si>
    <t>P LUF 1 Lung Fluke Formula /Monastery of Herbs * 肺吸虫</t>
  </si>
  <si>
    <t>P LUF 2 Lung Fluke Formula 2 /Monastery of Herbs * 肺吸虫</t>
  </si>
  <si>
    <t>P LSA Leishmanias Parasite Formula /Monastery of Herbs * 利什曼原虫</t>
  </si>
  <si>
    <t>P NC Neospora Canium Parasite Formula /Monastery of Herbs *</t>
  </si>
  <si>
    <t>P PC Pneumocystis Carinii Parasite Formula /Monastery of Herbs  卡氏肺囊虫 *</t>
  </si>
  <si>
    <t>P SJ  Schistosomiasis Parasite Formula /Monastery of Herbs 血吸虫病,裂体吸虫病 *</t>
  </si>
  <si>
    <t>P SS 1 Strongyloides Stercoralis Parasite Formula 1 /Monastery of Herbs 粪类圆线虫1 *</t>
  </si>
  <si>
    <t>P SS 2 Strongyloides Stercoralis Parastie Formula 2 /Monastery of Herbs 粪类圆线虫2*</t>
  </si>
  <si>
    <t>P SX  Non Specific STD Sexually Transmitted Disease Formula /Monastery of Herbs 性传染病 *</t>
  </si>
  <si>
    <t>P TG Toxoplasmosis Parasite Formula /Monastery of Herbs 弓形体病,弓浆虫病 *</t>
  </si>
  <si>
    <t>P TS Trichinosis Parasite Formula /Monastery of Herbs 旋毛虫病,毛线虫病 *</t>
  </si>
  <si>
    <t>P TT 1 Trichuris Trichiura Parasite Formula 1 /Monastery of Herbs 鞭虫1*</t>
  </si>
  <si>
    <t>P TT 2 Trichuris Trichiura Parasite Formula 2 /Monastery of Herbs 鞭虫2 *</t>
  </si>
  <si>
    <t>P TT 3 Trichuris Trichiura Parasite Formula 3 /Monastery of Herbs 鞭虫3*</t>
  </si>
  <si>
    <t>P TV Trichomonas Parasite Formula /Monastery of Herbs 毛滴虫属*</t>
  </si>
  <si>
    <t>P TW 1 Tapeworm Parasite Formula 1 /Monastery of Herbs 绦虫*</t>
  </si>
  <si>
    <t>P TW 2 Tapeworm Parasite Formula 2 /Monastery of Herbs 绦虫*</t>
  </si>
  <si>
    <t>P TW 3 Tapeworm Parasite Formula 3 /Monastery of Herbs 绦虫*</t>
  </si>
  <si>
    <t>P VAC Vacation Herbal Blend /Monastery of Herbs * for parasites and worms</t>
  </si>
  <si>
    <t>B ANTHRO Anthrax Bacteria Blend /Monastery of Herbs 炭疽杆菌@</t>
  </si>
  <si>
    <t>B CITRO 	Citrobacter Bacteria Formula / Monastery of Herbs 柠檬酸细菌属@</t>
  </si>
  <si>
    <t>B CLYMD Chlamydia Bacteria Formula Formula / Monastery of Herbs 衣菌体@</t>
  </si>
  <si>
    <t>B CORYNO Corynebacterium Diphtheriae Bacteria Formula / Monastery of Herbs 白喉棒状杆菌,白喉杆菌@</t>
  </si>
  <si>
    <t>B DIPLO PNEU Ciphtheriae Bacteria Formula / Monastery of Herbs @</t>
  </si>
  <si>
    <t>B Hpy H-Pylori Bacteria Formula / Monastery of Herbs @</t>
  </si>
  <si>
    <t>B INFLU Haemohilus Bacteria Formula / Monastery of Herbs 血友病, 出血不止症  @</t>
  </si>
  <si>
    <t>B LGV Lymphogranuloma Venereum Bacteria Formula / Monastery of Herbs 性病性淋巴肉芽肿,腹股沟淋巴肉芽肿 @肿瘤</t>
  </si>
  <si>
    <t>B TU Mycobacterium Tuberculosis Bacteria Formula / Monastery of Herbs 结核分支杆菌,鸟型结核杆菌 @</t>
  </si>
  <si>
    <t>B ATYP Atypical Tuberculosis Bacteria Formula / Monastery of Herbs 非典型性结核病@</t>
  </si>
  <si>
    <t>B NEISO Neisseria Bacteria Formula / Monastery of Herbs 奈瑟(氏)菌属 @</t>
  </si>
  <si>
    <t>B NGX Neisseria Gonorrhea Bacteria Formula / Monastery of Herbs 奈瑟(氏)菌属,性病尿道炎,淋病@</t>
  </si>
  <si>
    <t>B ORNI Ornithosis Bacteria Formula / Monastery of Herbs 鹦鹉热,@</t>
  </si>
  <si>
    <t>B PPLO Pleuro Pneumonia-Like Bacteria Formula / Monastery of Herbs 肺炎@</t>
  </si>
  <si>
    <t>B PROTO Proteus Bacteria Formula / Monastery of Herbs @</t>
  </si>
  <si>
    <t>B PSEUDO Pseudomonas Bacteria Formula / Monastery of Herbs 假单胞菌(属),假单胞菌属@</t>
  </si>
  <si>
    <t>B SALM Salmonella Bacteria Formula / Monastery of Herbs 沙门(氏)菌@</t>
  </si>
  <si>
    <t>B SHIG Shigella Bacteria Formula / Monastery of Herbs 志贺(氏)杆菌@</t>
  </si>
  <si>
    <t>B STPH Staphylococcus Bacteria Formula / Monastery of Herbs 葡萄球菌@</t>
  </si>
  <si>
    <t>B STRP Streptococcus Bacteria Formula / Monastery of Herbs 链球菌,链球菌属@</t>
  </si>
  <si>
    <t>B SERTO Serrato Bacteria Formula / Monastery of Herbs @</t>
  </si>
  <si>
    <t>B VC Vibro-Cholera Bacteria Formula / Monastery of Herbs 霍乱@</t>
  </si>
  <si>
    <t>B YX Plague Bacteria Formula / Monastery of Herbs 鼠疫,瘟疫@</t>
  </si>
  <si>
    <t>MP D Mycoplasma Bacteria Formula / Monastery of Herbs 支原菌@</t>
  </si>
  <si>
    <t>MP I Mycoplasma Bacteria Formula / Monastery of Herbs 支原菌@</t>
  </si>
  <si>
    <t>MP GW Mycoplasma Bacteria formula for Gulf War Syndrome / Formula / Monastery of Herbs 支原菌,海湾战争综合征@</t>
  </si>
  <si>
    <t>MP O Mycoplasma Bacteria associated with Old Injuries / Formula / Monastery of Herbs 支原菌@</t>
  </si>
  <si>
    <t>MP S Mycoplasma Bacteria Formula / Monastery of Herbs 支原菌@</t>
  </si>
  <si>
    <t>MP T  Mycoplasma Bacteria Formula / Monastery of Herbs 支原菌@</t>
  </si>
  <si>
    <t>MP X Mycoplasma Bacteria Formula / Monastery of Herbs 支原菌@</t>
  </si>
  <si>
    <t>MP Y Mycoplasma Bacteria Formula / Monastery of Herbs 支原菌@</t>
  </si>
  <si>
    <t>MP Z Mycoplasma Bacteria Formula / Monastery of Herbs 支原菌@</t>
  </si>
  <si>
    <t>RXSI Babesiosis and/or Rocky Mountain Spotted Fever, Borelia, Mycoplasma Formula / Monastery of Herbs 落矶山斑点热 @</t>
  </si>
  <si>
    <t>SPIRO L 	East Coast Lyme Formula / Monastery of Herbs @</t>
  </si>
  <si>
    <t>SPIRO LEPTO Spiro Lepto Formula / Monastery of Herbs @</t>
  </si>
  <si>
    <t>SPIRO P West Coast Lyme Formula / Monastery of Herbs @</t>
  </si>
  <si>
    <t>SPIRO T Syphillis Formula / Monastery of Herbs @</t>
  </si>
  <si>
    <t>SPIRO X Bi-Coastal Lyme Formula / Monastery of Herbs @</t>
  </si>
  <si>
    <t>F ACTINO Actinomycosis Fungus Formula / Monastery of Herbs放线菌病 ^</t>
  </si>
  <si>
    <t>F ALBA Candida Albicans Fungus Formula / Monastery of Herbs 白念珠菌^</t>
  </si>
  <si>
    <t>F ASP Aspergillis Fumigatis Fungus Formula / Monastery of Herbs 曲菌病^</t>
  </si>
  <si>
    <t>F BD Blastomycosis Fungus Formula / Monastery of Herbs 酵母病,芽生菌病^</t>
  </si>
  <si>
    <t>F CI 1 Coccidioides Immitis, Valley Fever, Fungus Formula 1 / Monastery of Herbs 粗球孢子菌,^</t>
  </si>
  <si>
    <t>F CI 2 Coccidioides Immitis, Valley Fever, Fungus Formula 2 / Monastery of Herbs 粗球孢子菌^</t>
  </si>
  <si>
    <t>F CN Cryptococcus Neoformis, Torulosis, Fungus Formula / Monastery of Herbs 隐球菌属^</t>
  </si>
  <si>
    <t>F CT Cladosporium Trichoides, Black Degeneration of the Brain, Fungus Formula / Monastery of Herbs 毛发状分支孢子菌,毛样分支着色霉菌^</t>
  </si>
  <si>
    <t>F GEO 1 Geotrichum Candidum, Fungus Formula 1 / Monastery of Herbs 念珠地丝菌,白地霉^</t>
  </si>
  <si>
    <t>F GEO 2 Geotrichum Candidum, Fungus Formula 2 / Monastery of Herbs 念珠地丝菌,白地霉 ^</t>
  </si>
  <si>
    <t>F HP Histoplasmosis, Fungus Formula / Monastery of Herbs 组织胞浆菌病^</t>
  </si>
  <si>
    <t>F HS Fungus Formula / Monastery of Herbs 真菌^</t>
  </si>
  <si>
    <t>F MIX Formula for Unclassified Skin Fungus / Monastery of Herbs ^</t>
  </si>
  <si>
    <t>F SXMH Formula for Unclassified Skin Fungus / Monastery of Herbs 皮肤真菌^</t>
  </si>
  <si>
    <t>F SS Sportichum Shanchi Skin Fungus Formula / Monastery of Herbs 皮肤真菌^</t>
  </si>
  <si>
    <t>F SZ Unclassified Fungus Formula / Monastery of Herbs 真菌^</t>
  </si>
  <si>
    <t>F THSH Thrush Mouth Fungus Formula / Monastery of Herbs ^</t>
  </si>
  <si>
    <t>Ceph Ener Chi: 激素平衡支持 / 内分泌组织 支持配方/ Monastery of Herbs</t>
  </si>
  <si>
    <t>Ceph Herba Lon: Hypothalamus + Thalamus支持 / 激素s / 内分泌组织 支持配方 / Monastery of Herbs</t>
  </si>
  <si>
    <t>Cortin C: Adrenal Cortex支持 / 激素s / 内分泌组织 支持配方 / Monastery of Herbs</t>
  </si>
  <si>
    <t>Cortin E: General 激素平衡支持 / 内分泌组织 支持配方/ Monastery of Herbs</t>
  </si>
  <si>
    <t>Cortin F: Females 激素平衡支持 / 内分泌组织 支持配方/ Monastery of Herbs</t>
  </si>
  <si>
    <t>Crotin M: Males 激素平衡 / 内分泌组织 支持配方/ Monastery of Herbs</t>
  </si>
  <si>
    <t>Cortin S: Sex Drive支持 for Both Sexes / 激素s / 内分泌组织 支持配方 / Monastery of Herbs</t>
  </si>
  <si>
    <t>Endocrine Bal:平衡内分泌 System in General / 激素s/ 内分泌组织 支持配方 / Monastery of Herbs</t>
  </si>
  <si>
    <t>Cortin PM: Post Menopausal 绝经的支持 / 激素s / endoctrine tissue 支持配方 / Monastery of Herbs</t>
  </si>
  <si>
    <t>Power HGH: Growth 激素 Tincture / 生长激素激素s / 内分泌组织 支持配方 / Monastery of Herbs</t>
  </si>
  <si>
    <t>Adreno: Adrenal支持 Tincture / 内分泌组织 支持配方/ 激素s / Monastery of Herbs</t>
  </si>
  <si>
    <t>Herb Enal: Renal System支持 (kidney + adrenal) / 内分泌组织 肾上腺支持配方/ 激素s/ Monastery of Herbs</t>
  </si>
  <si>
    <t>Enal Chi: Energy of Kidney Jing / 肾支持配方/ Monastery of Herbs</t>
  </si>
  <si>
    <t>Pineal G: Tincture for Pineal Tissue松果体的支持 / 激素s / endoctrine system 支持配方 / Monastery of Herbs</t>
  </si>
  <si>
    <t>Pitui Chi:平衡s Chi of Pituitary/垂体后叶素支持 / 激素s / endoctrine system 支持配方 / Monastery of Herbs</t>
  </si>
  <si>
    <t>Pitui M: Pituitary Medulla Tissue 垂体后叶素支持 Tincture / 激素s / endoctrine system 支持配方 / Monastery of Herbs</t>
  </si>
  <si>
    <t>Pitui L: Pituitary Cortex Tissue 垂体后叶素支持 Tincture / 激素s /内分泌 system 支持配方 / Monastery of Herbs</t>
  </si>
  <si>
    <t>Para Thyro: Parathyroid Tissue甲状旁腺支持 / 内分泌组织 支持配方 / Monastery of Herbs</t>
  </si>
  <si>
    <t>Para Thyro Chi: Parathyroid Chi甲状旁腺支持 / 内分泌组织 支持配方/ Monastery of Herbs</t>
  </si>
  <si>
    <t>SB Chi: Parathyroid Tissue 甲状旁腺支持 / 激素s / 内分泌组织 支持配方 / Monastery of Herbs</t>
  </si>
  <si>
    <t>Chi Tien 1: Parathyroid Tissue 甲状旁腺支持 / 激素s / 内分泌组织 支持配方 / Monastery of Herbs</t>
  </si>
  <si>
    <t>Chi Tien 2: Parathyroid Tissue 甲状旁腺组织支持 / 内分泌组织 支持配方 / Monastery of Herbs</t>
  </si>
  <si>
    <t>TL 1: Thymus Lymph Tissue 胸腺支持 / 激素s /内分泌 system 支持配方 / Monastery of Herbs</t>
  </si>
  <si>
    <t>TL 2: Thymus Lymph Tissue 支持配方 / 胸腺激素s /内分泌 system 支持配方/ Monastery of Herbs</t>
  </si>
  <si>
    <t>Thyro Chi:平衡s Chi Energy of Thyroid / 内分泌组织 甲状腺支持配方 / 激素s / Monastery of Herbs</t>
  </si>
  <si>
    <t>Thyro JW: Thyroid Tissue 支持配方 / 激素s /内分泌 system 支持配方 / Monastery of Herbs</t>
  </si>
  <si>
    <t>Thyro Mone: Thyroid 激素s T3 T4支持 / 内分泌组织 甲状腺支持配方 / 激素s / Monastery of Herbs</t>
  </si>
  <si>
    <t>Thyro R: Thyroid Tincture Tissue 甲状腺支持 / 激素s /内分泌 System 支持配方 / Monastery of Herbs</t>
  </si>
  <si>
    <t>Organo I: Set of Tissue 支持配方s / 激素s /内分泌 System 支持配方 / Monastery of Herbs</t>
  </si>
  <si>
    <t>Thymo Chi: Thymus Chi平衡/ 内分泌组织 胸腺支持配方/ 激素s / Monastery of Herbs</t>
  </si>
  <si>
    <t>IMP 1: Nerve Cell Virus affecting the Skin: Tissue 神经细胞,神经元支持配方 / Monastery of Herbs</t>
  </si>
  <si>
    <t>IMP 2: Nerve Cell Virus affecting the Skin: Tissue 神经细胞,支持配方 / Monastery of Herbs</t>
  </si>
  <si>
    <t>Derma Herb: Skin Enhancement Herbal Formula: Tissue 皮肤支持配方 / Monastery of Herbs</t>
  </si>
  <si>
    <t>TL1: Lymphatic Tissue 淋巴组织支持配方 / Monastery of Herbs</t>
  </si>
  <si>
    <t>TL 2: Lymphatic Tissue 淋巴组织支持配方 / Monastery of Herbs</t>
  </si>
  <si>
    <t>LY Detox 1: Lymphatic Detox / Tissue 淋巴支持配方 / Monastery of Herbs</t>
  </si>
  <si>
    <t>LY Detox 2: Lymphatic Detox / Tissue 淋巴的支持配方 / Monastery of Herbs</t>
  </si>
  <si>
    <t>Lumi Lymph: Set for Lymph Detox / Tissue 淋巴支持配方 / Monastery of Herbs</t>
  </si>
  <si>
    <t>LY Stim: Lymphatic System Stimulation / Tissue 淋巴系统支持配方 / Monastery of Herbs</t>
  </si>
  <si>
    <t>LY Chi:平衡s Chi of Lymphatic System / Tissue 淋巴系统支持配方 / Monastery of Herbs</t>
  </si>
  <si>
    <t>LY Rej: Lymphatic Rejuvenation Stimulation / Tissue 淋巴管支持配方 / Monastery of Herbs</t>
  </si>
  <si>
    <t>Bone Heal: Healing herbs for Bone / Tissue 骨组织支持配方 / Monastery of Herbs</t>
  </si>
  <si>
    <t>Liga Plex: Connective Tissue / Tissue 结缔组织支持配方 / Monastery of Herbs</t>
  </si>
  <si>
    <t>M Nutrient 1: Muscle Cramps / Tissue 肌肉痛性痉挛支持配方 / Monastery of Herbs</t>
  </si>
  <si>
    <t>M Nutrient 2: Muscle Cramps / Tissue 支持配方 / Monastery of Herbs</t>
  </si>
  <si>
    <t>Herba AR 1: Arthritis / Tissue 关节炎支持配方 / Monastery of Herbs</t>
  </si>
  <si>
    <t>Herba AR 2: Arthritis / Tissue 关节炎支持配方 / Monastery of Herbs</t>
  </si>
  <si>
    <t>Herba AR 3: Arthritis / Tissue 关节炎支持配方 / Monastery of Herbs</t>
  </si>
  <si>
    <t>Brain Rej: Rejuvenation Set for the Brain / Nervous System Tissue 神经系统支持配方 / Monastery of Herbs</t>
  </si>
  <si>
    <t>Herba CC Chi: Stimulates Chi to the Corpus Collosum / Brain / Nervous System Tissue 神经系统支持配方 / Monastery of Herbs</t>
  </si>
  <si>
    <t>Neuro Herb: Brain支持 / Nervous System Tissue 神经系统支持配方 / Monastery of Herbs</t>
  </si>
  <si>
    <t>Neuro平衡: Jet Lag / Brain / Nervous System Tissue 神经系统支持配方 / Monastery of Herbs</t>
  </si>
  <si>
    <t>Herb Ons: Pons Tissue支持 / Brain / Nervous System Tissue 神经系统支持配方 / Monastery of Herbs</t>
  </si>
  <si>
    <t>Herb Ons Chi: Stimulates Chi to the Pons / Brain / Nervous System Tissue 神经系统支持配方 / Monastery of Herbs</t>
  </si>
  <si>
    <t>Reticula AF: Brain / Nervous System Tissue 神经系统支持配方 / Monastery of Herbs</t>
  </si>
  <si>
    <t>Para Neuro: Nervous System支持 / Tissue 支持配方 / Monastery of Herbs</t>
  </si>
  <si>
    <t>Flexa Spine: Spinal Cord支持 / Brain / Spine / Nervous System Tissue 支持配方 / Monastery of Herbs</t>
  </si>
  <si>
    <t>Ridian: Meridian平衡 and Flow支持 for the Nervous System / Tissue 支持配方 / Monastery of Herbs</t>
  </si>
  <si>
    <t>Herb Aim 1:支持s All Sleep Cycles / insomnia (失眠)/ Nervous System Tissue 支持配方 / Monastery of Herbs</t>
  </si>
  <si>
    <t>Herb Aim 2:支持s All Sleep Cycles / insomnia (失眠)/ Nervous System Tissue 支持配方 / Monastery of Herbs</t>
  </si>
  <si>
    <t>Herb Aim 3:支持s All Sleep Cycles / insomnia (失眠)/ Nervous System Tissue 支持配方 / Monastery of Herbs</t>
  </si>
  <si>
    <t>Occu Herb : Eye Nutrients / Respiratory Tissue 眼睛支持配方s / Monastery of Herbs</t>
  </si>
  <si>
    <t>Herb Ear: Hearing Issues / Respiratory Tissue 听觉支持配方s / Monastery of Herbs</t>
  </si>
  <si>
    <t>Herb Inus 1: Tonsils and Adeno提示/ Respiratory Tissue 扁桃体支持配方s / Monastery of Herbs</t>
  </si>
  <si>
    <t>Herb Inus 2: Tonsils and Adeno提示/ Respiratory Tissue 扁桃体支持配方s / Monastery of Herbs</t>
  </si>
  <si>
    <t>Herb Pneu 1: 胸阻塞支持配方/呼吸系统组织支持/肺/</t>
  </si>
  <si>
    <t>Herb Pneu 2: Chest Congestion / Respiratory Tissue 胸阻塞支持配方 / Monastery of Herbs</t>
  </si>
  <si>
    <t>Herb Pneu 3: Chest Congestion / Respiratory Tissue 胸阻塞支持配方 / Monastery of Herbs</t>
  </si>
  <si>
    <t>Bronchio Herb: Bronchioles 支气管支持 / Respiratory Tissue 呼吸组织支持配方s / Monastery of Herbs</t>
  </si>
  <si>
    <t>Padma 28 - padma AG Switzerland heart, circulation, Tibetian Herbs for Energy + Health 心脏,循环,能量</t>
  </si>
  <si>
    <t>NEW VISTAS OF HUNGARY STEM CELL Stimulant 干细胞兴奋剂</t>
  </si>
  <si>
    <t>NEW VISTAS OF HUNGARY CONSCIOUSNESS -- Memory and Mental Acuity stimulation formula 记忆和精神敏度刺激</t>
  </si>
  <si>
    <t>NEW VISTAS OF HUNGARY CONSCIOUSNESS FEEL GOOD FACTORS收集的所有感觉很好激素，顺势疗法，维生素类和草药）〜抑郁，hgdie，</t>
  </si>
  <si>
    <t>精神及心理</t>
  </si>
  <si>
    <t>脑部</t>
  </si>
  <si>
    <t>乳腺</t>
  </si>
  <si>
    <t>骨髓</t>
  </si>
  <si>
    <t>胰岛</t>
  </si>
  <si>
    <t>糖类</t>
  </si>
  <si>
    <t>水电解质</t>
  </si>
  <si>
    <t>中枢</t>
  </si>
  <si>
    <t>周围</t>
  </si>
  <si>
    <r>
      <t>免疫</t>
    </r>
    <r>
      <rPr>
        <b/>
        <sz val="10"/>
        <color theme="1"/>
        <rFont val="微软雅黑"/>
        <family val="2"/>
        <charset val="134"/>
      </rPr>
      <t>力</t>
    </r>
  </si>
  <si>
    <t>症状/感觉</t>
  </si>
  <si>
    <t>颈肩</t>
  </si>
  <si>
    <t>皮肤</t>
  </si>
  <si>
    <t>理化因素</t>
  </si>
  <si>
    <t>血生化</t>
    <phoneticPr fontId="46" type="noConversion"/>
  </si>
  <si>
    <t>三脉七轮</t>
  </si>
  <si>
    <t>心理</t>
  </si>
  <si>
    <t>情绪</t>
  </si>
  <si>
    <t>染色体短臂</t>
    <phoneticPr fontId="46" type="noConversion"/>
  </si>
  <si>
    <t>染色体长臂</t>
    <phoneticPr fontId="46" type="noConversion"/>
  </si>
  <si>
    <t>脑缺血</t>
  </si>
  <si>
    <t>鼻窦炎</t>
  </si>
  <si>
    <t>口腔疾病</t>
  </si>
  <si>
    <t>肝脏疾病</t>
    <phoneticPr fontId="46" type="noConversion"/>
  </si>
  <si>
    <t>肾脏疾病</t>
    <phoneticPr fontId="46" type="noConversion"/>
  </si>
  <si>
    <t>乳腺疾病</t>
  </si>
  <si>
    <t>白血病</t>
  </si>
  <si>
    <t>甲状腺机能亢进</t>
  </si>
  <si>
    <t>脑部疾病</t>
  </si>
  <si>
    <t>骶神经丛</t>
  </si>
  <si>
    <t>免疫系统</t>
    <phoneticPr fontId="46" type="noConversion"/>
  </si>
  <si>
    <t>发烧</t>
  </si>
  <si>
    <t>颈椎</t>
    <phoneticPr fontId="46" type="noConversion"/>
  </si>
  <si>
    <t>软骨</t>
  </si>
  <si>
    <t>结膜炎</t>
  </si>
  <si>
    <t>自闭症</t>
  </si>
  <si>
    <t>1P</t>
  </si>
  <si>
    <t>中风潜在风险</t>
    <phoneticPr fontId="46" type="noConversion"/>
  </si>
  <si>
    <t>鼻炎</t>
  </si>
  <si>
    <t>龋齿细菌</t>
  </si>
  <si>
    <t>肝炎</t>
  </si>
  <si>
    <t>肾小球性肾炎</t>
  </si>
  <si>
    <t>乳腺炎</t>
  </si>
  <si>
    <t>多发性骨髓瘤</t>
  </si>
  <si>
    <t>甲状腺机能减退</t>
  </si>
  <si>
    <t>胰蛋白酶</t>
  </si>
  <si>
    <t>锥体外系功能</t>
    <phoneticPr fontId="46" type="noConversion"/>
  </si>
  <si>
    <t>骶神经</t>
  </si>
  <si>
    <t>免疫球蛋白</t>
  </si>
  <si>
    <t>扁桃腺肿大</t>
  </si>
  <si>
    <t>近视</t>
  </si>
  <si>
    <t>2P</t>
  </si>
  <si>
    <t>嗅觉</t>
  </si>
  <si>
    <t>齿龈炎</t>
  </si>
  <si>
    <t>肝硬化</t>
  </si>
  <si>
    <t>慢性肾炎</t>
  </si>
  <si>
    <t>乳腺纤维瘤</t>
  </si>
  <si>
    <t>弥漫性毒性甲状腺肿</t>
  </si>
  <si>
    <t>糖尿病</t>
  </si>
  <si>
    <t>脑膜炎</t>
  </si>
  <si>
    <t>坐骨神经</t>
  </si>
  <si>
    <t>急性炎症</t>
  </si>
  <si>
    <t>扁桃腺炎</t>
  </si>
  <si>
    <t>椎间盘突出</t>
  </si>
  <si>
    <t>夜盲症</t>
  </si>
  <si>
    <t>紧张</t>
  </si>
  <si>
    <t>3P</t>
  </si>
  <si>
    <t>牙髓炎</t>
  </si>
  <si>
    <t>肝癌</t>
  </si>
  <si>
    <t>肾囊肿</t>
  </si>
  <si>
    <t>乳腺肿瘤</t>
  </si>
  <si>
    <t>粒细胞缺乏症</t>
  </si>
  <si>
    <t>慢性甲状腺炎</t>
  </si>
  <si>
    <t>性腺</t>
  </si>
  <si>
    <t>脑瘤</t>
  </si>
  <si>
    <t>慢性炎症</t>
  </si>
  <si>
    <t>椎间盘病症</t>
  </si>
  <si>
    <t>玻璃体腔</t>
  </si>
  <si>
    <t>金属中毒</t>
  </si>
  <si>
    <t>睡眠</t>
  </si>
  <si>
    <t>4P</t>
  </si>
  <si>
    <t>心脏疾病</t>
    <phoneticPr fontId="46" type="noConversion"/>
  </si>
  <si>
    <t>咽喉疾病</t>
    <phoneticPr fontId="46" type="noConversion"/>
  </si>
  <si>
    <t>牙周炎</t>
  </si>
  <si>
    <t>胆</t>
  </si>
  <si>
    <t>子宫</t>
  </si>
  <si>
    <t>白细胞功能</t>
    <phoneticPr fontId="46" type="noConversion"/>
  </si>
  <si>
    <t>甲状腺肿</t>
  </si>
  <si>
    <t>荷尔蒙失调</t>
    <phoneticPr fontId="46" type="noConversion"/>
  </si>
  <si>
    <t>脑炎</t>
  </si>
  <si>
    <t>视神经</t>
  </si>
  <si>
    <t>胸椎</t>
  </si>
  <si>
    <t>脊柱侧弯</t>
  </si>
  <si>
    <t>脉络膜</t>
  </si>
  <si>
    <t>铅中毒</t>
  </si>
  <si>
    <t>5'- 核苷酸酶</t>
  </si>
  <si>
    <t>失眠</t>
  </si>
  <si>
    <t>5P</t>
  </si>
  <si>
    <t>心律不齐</t>
  </si>
  <si>
    <t>喉炎</t>
  </si>
  <si>
    <t>牙根病</t>
    <phoneticPr fontId="46" type="noConversion"/>
  </si>
  <si>
    <t>胆道疾病</t>
    <phoneticPr fontId="46" type="noConversion"/>
  </si>
  <si>
    <t>肾盂肾炎</t>
    <phoneticPr fontId="46" type="noConversion"/>
  </si>
  <si>
    <t>子宫疾病</t>
  </si>
  <si>
    <t>基底节病变</t>
  </si>
  <si>
    <t>听神经</t>
  </si>
  <si>
    <t>胸腺功能</t>
    <phoneticPr fontId="46" type="noConversion"/>
  </si>
  <si>
    <t>睫状体</t>
  </si>
  <si>
    <t>神经衰弱</t>
  </si>
  <si>
    <t>愤恨</t>
  </si>
  <si>
    <t>6P</t>
  </si>
  <si>
    <t>心悸</t>
  </si>
  <si>
    <t>咽喉炎</t>
  </si>
  <si>
    <t>下颌关节功能</t>
    <phoneticPr fontId="46" type="noConversion"/>
  </si>
  <si>
    <t>胆结石</t>
  </si>
  <si>
    <t>肾功能失调</t>
  </si>
  <si>
    <t>子宫下垂</t>
  </si>
  <si>
    <t>过敏性紫癜</t>
  </si>
  <si>
    <t>甲状旁腺异常</t>
  </si>
  <si>
    <t>脂类</t>
  </si>
  <si>
    <t>帕金森氏病</t>
  </si>
  <si>
    <t>胸腺肽</t>
  </si>
  <si>
    <t>肌腱功能</t>
    <phoneticPr fontId="46" type="noConversion"/>
  </si>
  <si>
    <t>结膜</t>
  </si>
  <si>
    <t>体内毒素</t>
    <phoneticPr fontId="46" type="noConversion"/>
  </si>
  <si>
    <t>脑力</t>
  </si>
  <si>
    <t>投射</t>
  </si>
  <si>
    <t>7P</t>
  </si>
  <si>
    <t>会厌炎</t>
    <phoneticPr fontId="46" type="noConversion"/>
  </si>
  <si>
    <t>食管</t>
  </si>
  <si>
    <t>胰</t>
  </si>
  <si>
    <t>肾功能异常</t>
  </si>
  <si>
    <t>子宫内膜异位</t>
  </si>
  <si>
    <t>遗传性球形红细胞增多症</t>
  </si>
  <si>
    <t>硫</t>
  </si>
  <si>
    <t>细胞</t>
  </si>
  <si>
    <t>颈段脊神经</t>
  </si>
  <si>
    <t>肌腱炎</t>
  </si>
  <si>
    <t>角膜</t>
  </si>
  <si>
    <t>霉菌</t>
  </si>
  <si>
    <t>尿淀粉酶</t>
  </si>
  <si>
    <t>学习障碍</t>
  </si>
  <si>
    <t>鲁莽</t>
  </si>
  <si>
    <t>8P</t>
  </si>
  <si>
    <t>心肌供血不足</t>
    <phoneticPr fontId="46" type="noConversion"/>
  </si>
  <si>
    <t>食管炎</t>
  </si>
  <si>
    <t>胰腺疾病</t>
    <phoneticPr fontId="46" type="noConversion"/>
  </si>
  <si>
    <t>输尿管</t>
  </si>
  <si>
    <t>镰状细胞性贫血</t>
    <phoneticPr fontId="46" type="noConversion"/>
  </si>
  <si>
    <t>促黄体生成素</t>
  </si>
  <si>
    <t>下运动神经元</t>
  </si>
  <si>
    <t>手及足相关脊神经</t>
  </si>
  <si>
    <t>扁桃体</t>
  </si>
  <si>
    <t>风湿病</t>
  </si>
  <si>
    <t>晶状体</t>
  </si>
  <si>
    <t>记忆失常</t>
  </si>
  <si>
    <t>9P</t>
  </si>
  <si>
    <t>心肌疾病</t>
    <phoneticPr fontId="46" type="noConversion"/>
  </si>
  <si>
    <t>气管疾病</t>
    <phoneticPr fontId="46" type="noConversion"/>
  </si>
  <si>
    <t>胰腺炎</t>
  </si>
  <si>
    <t>尿路结石</t>
    <phoneticPr fontId="46" type="noConversion"/>
  </si>
  <si>
    <t>宫颈疾病</t>
  </si>
  <si>
    <t>低凝血酶原</t>
  </si>
  <si>
    <t>下丘脑激素</t>
  </si>
  <si>
    <t>脂肪酸</t>
  </si>
  <si>
    <t>维生素A缺乏</t>
  </si>
  <si>
    <t>腰背脊神经</t>
  </si>
  <si>
    <t>淋巴疾病</t>
  </si>
  <si>
    <t>腰椎</t>
  </si>
  <si>
    <t>腱鞘囊肿</t>
  </si>
  <si>
    <t>眼睑</t>
  </si>
  <si>
    <t>痴呆</t>
  </si>
  <si>
    <t>10P</t>
  </si>
  <si>
    <t>心绞痛</t>
  </si>
  <si>
    <t>支气管哮喘</t>
    <phoneticPr fontId="46" type="noConversion"/>
  </si>
  <si>
    <t>胃部疾病</t>
    <phoneticPr fontId="46" type="noConversion"/>
  </si>
  <si>
    <t>消化吸收功能</t>
  </si>
  <si>
    <t>急性白血病</t>
  </si>
  <si>
    <t>内分泌失调</t>
  </si>
  <si>
    <t>蛋白质</t>
  </si>
  <si>
    <t>维生素B1缺乏</t>
  </si>
  <si>
    <t>小脑功能失调</t>
  </si>
  <si>
    <t>股神经</t>
  </si>
  <si>
    <t>淋巴细胞</t>
  </si>
  <si>
    <t>纤维织炎</t>
  </si>
  <si>
    <t>泪腺</t>
  </si>
  <si>
    <t>精油</t>
    <phoneticPr fontId="46" type="noConversion"/>
  </si>
  <si>
    <t>反应力</t>
  </si>
  <si>
    <t>11P</t>
  </si>
  <si>
    <t>主动脉硬化</t>
  </si>
  <si>
    <t>急性支气管炎</t>
  </si>
  <si>
    <t>消化不良</t>
  </si>
  <si>
    <t>膀胱息肉</t>
  </si>
  <si>
    <t>卵巢囊肿</t>
  </si>
  <si>
    <t>慢性白血病</t>
  </si>
  <si>
    <t>大脑功能异常</t>
  </si>
  <si>
    <t>舌咽神经</t>
  </si>
  <si>
    <t>淋巴瘤</t>
  </si>
  <si>
    <t>巩膜</t>
  </si>
  <si>
    <t>勇气</t>
  </si>
  <si>
    <t>12P</t>
  </si>
  <si>
    <t>微循环</t>
  </si>
  <si>
    <t>慢性支气管炎</t>
  </si>
  <si>
    <t>胃性贫血</t>
  </si>
  <si>
    <t>蛋白质消化不良</t>
    <phoneticPr fontId="46" type="noConversion"/>
  </si>
  <si>
    <t>膀胱炎</t>
  </si>
  <si>
    <t>多囊卵巢</t>
    <phoneticPr fontId="46" type="noConversion"/>
  </si>
  <si>
    <t>白血球减少症</t>
  </si>
  <si>
    <t>松果体激素</t>
  </si>
  <si>
    <t>维生素B2缺乏</t>
  </si>
  <si>
    <t>神经根压迫</t>
  </si>
  <si>
    <t>舌下神经</t>
  </si>
  <si>
    <t>淋巴腺炎</t>
  </si>
  <si>
    <t>青光眼</t>
  </si>
  <si>
    <t>尿生化</t>
    <phoneticPr fontId="46" type="noConversion"/>
  </si>
  <si>
    <t>血红蛋白</t>
  </si>
  <si>
    <t>注意力缺陷</t>
  </si>
  <si>
    <t>13P</t>
  </si>
  <si>
    <t>毛细血管扩张</t>
  </si>
  <si>
    <t>喘息性支气管炎</t>
  </si>
  <si>
    <t>小肠</t>
  </si>
  <si>
    <t>吸收不良</t>
  </si>
  <si>
    <t>前列腺</t>
  </si>
  <si>
    <t>卵巢炎</t>
  </si>
  <si>
    <t>单核细胞增多症</t>
  </si>
  <si>
    <t>神经系统损伤</t>
  </si>
  <si>
    <t>滑车神经</t>
  </si>
  <si>
    <t>脾</t>
  </si>
  <si>
    <t>结缔组织功能</t>
    <phoneticPr fontId="46" type="noConversion"/>
  </si>
  <si>
    <t>白内障</t>
  </si>
  <si>
    <t>尿钙</t>
  </si>
  <si>
    <t>糖化血红蛋白</t>
  </si>
  <si>
    <t>担忧</t>
  </si>
  <si>
    <t>14P</t>
  </si>
  <si>
    <t>肺</t>
  </si>
  <si>
    <t>小肠疾病</t>
  </si>
  <si>
    <t>肠道菌群紊乱</t>
    <phoneticPr fontId="46" type="noConversion"/>
  </si>
  <si>
    <t>附件炎</t>
  </si>
  <si>
    <t>血小板增多症</t>
  </si>
  <si>
    <t>促甲状腺激素释放激素</t>
  </si>
  <si>
    <t>维生素C缺乏</t>
  </si>
  <si>
    <t>神经痛</t>
  </si>
  <si>
    <t>肋间神经</t>
  </si>
  <si>
    <t>骶尾部</t>
  </si>
  <si>
    <t>视网膜</t>
  </si>
  <si>
    <t>尿儿茶酚胺</t>
  </si>
  <si>
    <t>癔病</t>
  </si>
  <si>
    <t>15P</t>
  </si>
  <si>
    <t>血压异常</t>
    <phoneticPr fontId="46" type="noConversion"/>
  </si>
  <si>
    <t>肺部疾病</t>
    <phoneticPr fontId="46" type="noConversion"/>
  </si>
  <si>
    <t>十二指肠功能</t>
    <phoneticPr fontId="46" type="noConversion"/>
  </si>
  <si>
    <t>阴道</t>
  </si>
  <si>
    <t>血红蛋白异常</t>
  </si>
  <si>
    <t>加压素</t>
  </si>
  <si>
    <t>营养状况指数</t>
  </si>
  <si>
    <t>截瘫</t>
  </si>
  <si>
    <t>骶丛</t>
  </si>
  <si>
    <t>关节炎</t>
  </si>
  <si>
    <t>尿HCG</t>
  </si>
  <si>
    <t>16P</t>
  </si>
  <si>
    <t>外周血管</t>
  </si>
  <si>
    <t>空肠功能</t>
    <phoneticPr fontId="46" type="noConversion"/>
  </si>
  <si>
    <t>牙痛</t>
  </si>
  <si>
    <t>尿道</t>
  </si>
  <si>
    <t>阴道炎</t>
  </si>
  <si>
    <t>垂体功能</t>
    <phoneticPr fontId="46" type="noConversion"/>
  </si>
  <si>
    <t>营养不良</t>
  </si>
  <si>
    <t>皮质脊髓束异常</t>
    <phoneticPr fontId="46" type="noConversion"/>
  </si>
  <si>
    <t>腰骶部脊神经</t>
  </si>
  <si>
    <t>花粉过敏</t>
  </si>
  <si>
    <t>风湿性关节炎</t>
  </si>
  <si>
    <t>迷路</t>
  </si>
  <si>
    <t>尿蛋白</t>
  </si>
  <si>
    <t>血氧分压</t>
  </si>
  <si>
    <t>17P</t>
  </si>
  <si>
    <t>动脉硬化</t>
    <phoneticPr fontId="46" type="noConversion"/>
  </si>
  <si>
    <t>胸膜炎</t>
  </si>
  <si>
    <t>回肠功能</t>
    <phoneticPr fontId="46" type="noConversion"/>
  </si>
  <si>
    <t>肠胃胀气</t>
  </si>
  <si>
    <t>外生殖器</t>
  </si>
  <si>
    <t>贫血</t>
  </si>
  <si>
    <t>垂体瘤</t>
  </si>
  <si>
    <t>肥胖指数</t>
  </si>
  <si>
    <t>颈丛</t>
  </si>
  <si>
    <t>过敏性鼻炎</t>
  </si>
  <si>
    <t>骶髂关节损伤</t>
  </si>
  <si>
    <t>关节半脱位</t>
    <phoneticPr fontId="46" type="noConversion"/>
  </si>
  <si>
    <t>耳屏</t>
  </si>
  <si>
    <t>尿糖</t>
  </si>
  <si>
    <t>血CO含量</t>
    <phoneticPr fontId="46" type="noConversion"/>
  </si>
  <si>
    <t>18P</t>
  </si>
  <si>
    <t>血液循环不良</t>
  </si>
  <si>
    <t>肺炎</t>
  </si>
  <si>
    <t>胃痛</t>
  </si>
  <si>
    <t>生殖器疱疹</t>
  </si>
  <si>
    <t>尿崩症</t>
  </si>
  <si>
    <t>褐色脂肪</t>
  </si>
  <si>
    <t>嗅神经</t>
  </si>
  <si>
    <t>过敏反应</t>
  </si>
  <si>
    <t>上肢</t>
  </si>
  <si>
    <t>耳廓</t>
  </si>
  <si>
    <t>尿胆素原</t>
  </si>
  <si>
    <t>血CO2含量</t>
  </si>
  <si>
    <t>悲哀</t>
  </si>
  <si>
    <t>19P</t>
  </si>
  <si>
    <t>症状/感觉</t>
    <phoneticPr fontId="46" type="noConversion"/>
  </si>
  <si>
    <t>肺结核</t>
  </si>
  <si>
    <t>结肠疾病</t>
    <phoneticPr fontId="46" type="noConversion"/>
  </si>
  <si>
    <t>呃逆</t>
  </si>
  <si>
    <t>睾丸</t>
  </si>
  <si>
    <t>垂体性侏儒</t>
  </si>
  <si>
    <t>食物过敏</t>
  </si>
  <si>
    <t>上臂</t>
    <phoneticPr fontId="46" type="noConversion"/>
  </si>
  <si>
    <t>耳道</t>
  </si>
  <si>
    <t>耳鸣</t>
  </si>
  <si>
    <t>血钾</t>
  </si>
  <si>
    <t>悲痛</t>
    <phoneticPr fontId="46" type="noConversion"/>
  </si>
  <si>
    <t>20P</t>
  </si>
  <si>
    <t>头痛</t>
  </si>
  <si>
    <t>憩室炎</t>
  </si>
  <si>
    <t>烧心</t>
    <phoneticPr fontId="46" type="noConversion"/>
  </si>
  <si>
    <t>胸神经</t>
  </si>
  <si>
    <t>风险</t>
    <phoneticPr fontId="46" type="noConversion"/>
  </si>
  <si>
    <t>肩胛骨</t>
  </si>
  <si>
    <t>落枕</t>
  </si>
  <si>
    <t>耳蜗</t>
  </si>
  <si>
    <t>耳聋</t>
  </si>
  <si>
    <t>血钙</t>
  </si>
  <si>
    <t>21P</t>
  </si>
  <si>
    <t>结肠炎</t>
    <phoneticPr fontId="46" type="noConversion"/>
  </si>
  <si>
    <t>腹泻</t>
  </si>
  <si>
    <t>遗尿</t>
  </si>
  <si>
    <t>面神经</t>
  </si>
  <si>
    <t>病毒感染</t>
  </si>
  <si>
    <t>上臂骨、肱骨</t>
    <phoneticPr fontId="46" type="noConversion"/>
  </si>
  <si>
    <t>腰痛</t>
  </si>
  <si>
    <t>前庭</t>
  </si>
  <si>
    <t>耳痛</t>
  </si>
  <si>
    <t>过老化征</t>
  </si>
  <si>
    <t>血铜</t>
  </si>
  <si>
    <t>22P</t>
  </si>
  <si>
    <t>姓名：</t>
    <phoneticPr fontId="46" type="noConversion"/>
  </si>
  <si>
    <t>鼻衄</t>
  </si>
  <si>
    <t>结肠癌</t>
    <phoneticPr fontId="46" type="noConversion"/>
  </si>
  <si>
    <t>便秘</t>
  </si>
  <si>
    <t>尿失禁</t>
    <phoneticPr fontId="46" type="noConversion"/>
  </si>
  <si>
    <t>肾上腺功能</t>
    <phoneticPr fontId="46" type="noConversion"/>
  </si>
  <si>
    <t>细菌感染</t>
  </si>
  <si>
    <t>下臂骨、挠骨、尺骨</t>
    <phoneticPr fontId="46" type="noConversion"/>
  </si>
  <si>
    <t>胁肋痛</t>
  </si>
  <si>
    <t>锤骨</t>
  </si>
  <si>
    <t>老化</t>
  </si>
  <si>
    <t>酒精中毒</t>
  </si>
  <si>
    <t>血铁</t>
  </si>
  <si>
    <t>咳嗽</t>
  </si>
  <si>
    <t>直肠、肛管</t>
  </si>
  <si>
    <t>脂肪泻</t>
  </si>
  <si>
    <t>蛋白尿</t>
  </si>
  <si>
    <t>肾上腺机能减退</t>
  </si>
  <si>
    <t>臂丛内侧束</t>
  </si>
  <si>
    <t>霉菌感染</t>
  </si>
  <si>
    <t>下肢</t>
  </si>
  <si>
    <t>腰扭伤</t>
  </si>
  <si>
    <t>鼓膜</t>
  </si>
  <si>
    <t>脱发</t>
  </si>
  <si>
    <t>感冒</t>
  </si>
  <si>
    <t>痔疮</t>
  </si>
  <si>
    <t>血尿</t>
  </si>
  <si>
    <t>阿狄森氏病</t>
  </si>
  <si>
    <t>机会性感染</t>
  </si>
  <si>
    <t>髋关节</t>
  </si>
  <si>
    <t>腰部损伤</t>
  </si>
  <si>
    <t>镫骨</t>
  </si>
  <si>
    <t>毛发分叉</t>
  </si>
  <si>
    <t>遗传性疾病</t>
  </si>
  <si>
    <t>肛裂</t>
  </si>
  <si>
    <t>肾上腺肿瘤</t>
  </si>
  <si>
    <t>肾</t>
  </si>
  <si>
    <t>肿瘤风险</t>
    <phoneticPr fontId="46" type="noConversion"/>
  </si>
  <si>
    <t>髋骨</t>
  </si>
  <si>
    <t>手肘损伤</t>
  </si>
  <si>
    <t>耳炎</t>
  </si>
  <si>
    <t>多汗症</t>
  </si>
  <si>
    <t>醛固酮增多症</t>
  </si>
  <si>
    <t>风湿疾病</t>
  </si>
  <si>
    <t>足骨</t>
  </si>
  <si>
    <t>手腕损伤</t>
  </si>
  <si>
    <t>中耳炎</t>
  </si>
  <si>
    <t>黑色素沉着</t>
  </si>
  <si>
    <t>柯兴氏综合征</t>
  </si>
  <si>
    <t>自体免疫性疾病</t>
  </si>
  <si>
    <t>踝骨</t>
  </si>
  <si>
    <t>肩病</t>
  </si>
  <si>
    <t>美尼尔氏病</t>
  </si>
  <si>
    <t>指端感觉异常</t>
  </si>
  <si>
    <t>循环系统</t>
  </si>
  <si>
    <t>M4332</t>
  </si>
  <si>
    <t>M1878</t>
  </si>
  <si>
    <t>M5984</t>
  </si>
  <si>
    <t>M5528</t>
  </si>
  <si>
    <t>M5590</t>
  </si>
  <si>
    <t>M5589</t>
  </si>
  <si>
    <t>M1811</t>
  </si>
  <si>
    <t>M6077</t>
  </si>
  <si>
    <t>M3984</t>
  </si>
  <si>
    <t>M5485</t>
  </si>
  <si>
    <t>M1861</t>
  </si>
  <si>
    <t>M5579</t>
  </si>
  <si>
    <t>M2869</t>
  </si>
  <si>
    <t>M5580</t>
  </si>
  <si>
    <t>M3795</t>
  </si>
  <si>
    <t>M5570</t>
  </si>
  <si>
    <t>M2766</t>
  </si>
  <si>
    <t>M5829</t>
  </si>
  <si>
    <t>M1817</t>
  </si>
  <si>
    <t>M4540</t>
  </si>
  <si>
    <t>M4780</t>
  </si>
  <si>
    <t>M5509</t>
  </si>
  <si>
    <t>M4500</t>
  </si>
  <si>
    <t>M4558</t>
  </si>
  <si>
    <t>M5526</t>
  </si>
  <si>
    <t>M4364</t>
  </si>
  <si>
    <t>M2890</t>
  </si>
  <si>
    <t>M4589</t>
  </si>
  <si>
    <t>M5969</t>
  </si>
  <si>
    <t>M4454</t>
  </si>
  <si>
    <t>M4513</t>
  </si>
  <si>
    <t>M5740</t>
  </si>
  <si>
    <t>M1134</t>
  </si>
  <si>
    <t>M6101</t>
  </si>
  <si>
    <t>M1224</t>
  </si>
  <si>
    <t>M3915</t>
  </si>
  <si>
    <t>M5503</t>
  </si>
  <si>
    <t>M5648</t>
  </si>
  <si>
    <t>M3318</t>
  </si>
  <si>
    <t>M5531</t>
  </si>
  <si>
    <t>M1761</t>
  </si>
  <si>
    <t>M5988</t>
  </si>
  <si>
    <t>M2628</t>
  </si>
  <si>
    <t>M6099</t>
  </si>
  <si>
    <t>M2775</t>
  </si>
  <si>
    <t>M2822</t>
  </si>
  <si>
    <t>M5817</t>
  </si>
  <si>
    <t>M5712</t>
  </si>
  <si>
    <t>M2784</t>
  </si>
  <si>
    <t>呼吸系统</t>
  </si>
  <si>
    <t>M4510</t>
  </si>
  <si>
    <t>M4756</t>
  </si>
  <si>
    <t>M1986</t>
  </si>
  <si>
    <t>M2840</t>
  </si>
  <si>
    <t>M5942</t>
  </si>
  <si>
    <t>M1827</t>
  </si>
  <si>
    <t>M2085</t>
  </si>
  <si>
    <t>M2086</t>
  </si>
  <si>
    <t>M4416</t>
  </si>
  <si>
    <t>M5913</t>
  </si>
  <si>
    <t>M6015</t>
  </si>
  <si>
    <t>M6016</t>
  </si>
  <si>
    <t>M3616</t>
  </si>
  <si>
    <t>M4471</t>
  </si>
  <si>
    <t>M3308</t>
  </si>
  <si>
    <t>M5674</t>
  </si>
  <si>
    <t>M2624</t>
  </si>
  <si>
    <t>M5782</t>
  </si>
  <si>
    <t>M5879</t>
  </si>
  <si>
    <t>M5944</t>
  </si>
  <si>
    <t>M5809</t>
  </si>
  <si>
    <t>M5561</t>
  </si>
  <si>
    <t>M5666</t>
  </si>
  <si>
    <t>M436</t>
  </si>
  <si>
    <t>M1199</t>
  </si>
  <si>
    <t>M3803</t>
  </si>
  <si>
    <t>M4410</t>
  </si>
  <si>
    <t>M3341</t>
  </si>
  <si>
    <t>M1838</t>
  </si>
  <si>
    <t>M4464</t>
  </si>
  <si>
    <t>M1758</t>
  </si>
  <si>
    <t>M3332</t>
  </si>
  <si>
    <t>M3933</t>
  </si>
  <si>
    <t>M5564</t>
  </si>
  <si>
    <t>M5565</t>
  </si>
  <si>
    <t>M4449</t>
  </si>
  <si>
    <t>M5566</t>
  </si>
  <si>
    <t>M5376</t>
  </si>
  <si>
    <t>M5377</t>
  </si>
  <si>
    <t>M5917</t>
  </si>
  <si>
    <t>M2638</t>
  </si>
  <si>
    <t>M6078</t>
  </si>
  <si>
    <t>M1815</t>
  </si>
  <si>
    <t>M3345</t>
  </si>
  <si>
    <t>M3340</t>
  </si>
  <si>
    <t>M5535</t>
  </si>
  <si>
    <t>M2038</t>
  </si>
  <si>
    <t>M5882</t>
  </si>
  <si>
    <t>M5883</t>
  </si>
  <si>
    <t>M5989</t>
  </si>
  <si>
    <t>M5797</t>
  </si>
  <si>
    <t>M1871</t>
  </si>
  <si>
    <t>M5667</t>
  </si>
  <si>
    <t>M3344</t>
  </si>
  <si>
    <t>M5601</t>
  </si>
  <si>
    <t>M5593</t>
  </si>
  <si>
    <t>M5765</t>
  </si>
  <si>
    <t>消化系统</t>
  </si>
  <si>
    <t>M4157</t>
  </si>
  <si>
    <t>M6070</t>
  </si>
  <si>
    <t>M1802</t>
  </si>
  <si>
    <t>M1923</t>
  </si>
  <si>
    <t>M2036</t>
  </si>
  <si>
    <t>M2039</t>
  </si>
  <si>
    <t>M5615</t>
  </si>
  <si>
    <t>M2138</t>
  </si>
  <si>
    <t>M5729</t>
  </si>
  <si>
    <t>M4158</t>
  </si>
  <si>
    <t>M5873</t>
  </si>
  <si>
    <t>M2144</t>
  </si>
  <si>
    <t>M3361</t>
  </si>
  <si>
    <t>M3890</t>
  </si>
  <si>
    <t>M5687</t>
  </si>
  <si>
    <t>M4159</t>
  </si>
  <si>
    <t>M6071</t>
  </si>
  <si>
    <t>M5994</t>
  </si>
  <si>
    <t>M5802</t>
  </si>
  <si>
    <t>M4161</t>
  </si>
  <si>
    <t>M6072</t>
  </si>
  <si>
    <t>M5636</t>
  </si>
  <si>
    <t>M2143</t>
  </si>
  <si>
    <t>M5995</t>
  </si>
  <si>
    <t>M5661</t>
  </si>
  <si>
    <t>M5591</t>
  </si>
  <si>
    <t>M3384</t>
  </si>
  <si>
    <t>M5717</t>
  </si>
  <si>
    <t>M5504</t>
  </si>
  <si>
    <t>M1821</t>
  </si>
  <si>
    <t>M4162</t>
  </si>
  <si>
    <t>M1944</t>
  </si>
  <si>
    <t>M5720</t>
  </si>
  <si>
    <t>M5721</t>
  </si>
  <si>
    <t>M6073</t>
  </si>
  <si>
    <t>M1863</t>
  </si>
  <si>
    <t>M6074</t>
  </si>
  <si>
    <t>M5886</t>
  </si>
  <si>
    <t>M5708</t>
  </si>
  <si>
    <t>M5722</t>
  </si>
  <si>
    <t>M5556</t>
  </si>
  <si>
    <t>M6075</t>
  </si>
  <si>
    <t>M5685</t>
  </si>
  <si>
    <t>M5686</t>
  </si>
  <si>
    <t>M3359</t>
  </si>
  <si>
    <t>M4164</t>
  </si>
  <si>
    <t>M6076</t>
  </si>
  <si>
    <t>M5864</t>
  </si>
  <si>
    <t>3.10</t>
  </si>
  <si>
    <t>M5763</t>
  </si>
  <si>
    <t>M5644</t>
  </si>
  <si>
    <t>M2832</t>
  </si>
  <si>
    <t>M2020</t>
  </si>
  <si>
    <t>M5982</t>
  </si>
  <si>
    <t>M5677</t>
  </si>
  <si>
    <t>M3357</t>
  </si>
  <si>
    <t>M5955</t>
  </si>
  <si>
    <t>M5730</t>
  </si>
  <si>
    <t>M3356</t>
  </si>
  <si>
    <t>M5629</t>
  </si>
  <si>
    <t>M5597</t>
  </si>
  <si>
    <t>M2828</t>
  </si>
  <si>
    <t>泌尿系统</t>
  </si>
  <si>
    <t>M1814</t>
  </si>
  <si>
    <t>M1979</t>
  </si>
  <si>
    <t>M5838</t>
  </si>
  <si>
    <t>M1928</t>
  </si>
  <si>
    <t>M5694</t>
  </si>
  <si>
    <t>M5837</t>
  </si>
  <si>
    <t>M1978</t>
  </si>
  <si>
    <t>M5907</t>
  </si>
  <si>
    <t>M5908</t>
  </si>
  <si>
    <t>M1980</t>
  </si>
  <si>
    <t>M2770</t>
  </si>
  <si>
    <t>M5901</t>
  </si>
  <si>
    <t>M5902</t>
  </si>
  <si>
    <t>M6002</t>
  </si>
  <si>
    <t>M5777</t>
  </si>
  <si>
    <t>M1796</t>
  </si>
  <si>
    <t>M1825</t>
  </si>
  <si>
    <t>M1801</t>
  </si>
  <si>
    <t>M5893</t>
  </si>
  <si>
    <t>M5552</t>
  </si>
  <si>
    <t>M1832</t>
  </si>
  <si>
    <t>前列腺炎（男）</t>
    <phoneticPr fontId="46" type="noConversion"/>
  </si>
  <si>
    <t>M2047</t>
  </si>
  <si>
    <t>前列腺肿瘤（男）</t>
    <phoneticPr fontId="46" type="noConversion"/>
  </si>
  <si>
    <t>M2142</t>
  </si>
  <si>
    <t>M5999</t>
  </si>
  <si>
    <t>M2140</t>
  </si>
  <si>
    <t>尿道炎（男）</t>
    <phoneticPr fontId="46" type="noConversion"/>
  </si>
  <si>
    <t>M6001</t>
  </si>
  <si>
    <t>尿路感染（女）</t>
    <phoneticPr fontId="46" type="noConversion"/>
  </si>
  <si>
    <t>M2145</t>
    <phoneticPr fontId="46" type="noConversion"/>
  </si>
  <si>
    <t>M5998</t>
    <phoneticPr fontId="46" type="noConversion"/>
  </si>
  <si>
    <t>M5663</t>
  </si>
  <si>
    <t>M6005</t>
  </si>
  <si>
    <t>M6112</t>
  </si>
  <si>
    <t>M5715</t>
  </si>
  <si>
    <t>生殖系统</t>
  </si>
  <si>
    <t>M1818</t>
  </si>
  <si>
    <t>M6083</t>
  </si>
  <si>
    <t>M2005</t>
  </si>
  <si>
    <t>M5807</t>
  </si>
  <si>
    <t>M2006</t>
  </si>
  <si>
    <t>M5676</t>
  </si>
  <si>
    <t>M5563</t>
  </si>
  <si>
    <t>M1859</t>
  </si>
  <si>
    <t>M6081</t>
  </si>
  <si>
    <t>M1836</t>
  </si>
  <si>
    <t>M5892</t>
  </si>
  <si>
    <t>M1894</t>
  </si>
  <si>
    <t>M5660</t>
  </si>
  <si>
    <t>子宫颈</t>
  </si>
  <si>
    <t>M6080</t>
  </si>
  <si>
    <t>M2030</t>
  </si>
  <si>
    <t>M5857</t>
  </si>
  <si>
    <t>M1826</t>
  </si>
  <si>
    <t>M5951</t>
  </si>
  <si>
    <t>M2833</t>
  </si>
  <si>
    <t>M5860</t>
  </si>
  <si>
    <t>M1750</t>
  </si>
  <si>
    <t>M2149</t>
  </si>
  <si>
    <t>M6007</t>
  </si>
  <si>
    <t>M2107</t>
  </si>
  <si>
    <t>外阴</t>
  </si>
  <si>
    <t>M5725</t>
  </si>
  <si>
    <t>M6079</t>
  </si>
  <si>
    <t>睾丸疾病（男）</t>
    <phoneticPr fontId="46" type="noConversion"/>
  </si>
  <si>
    <t>M5665</t>
  </si>
  <si>
    <t>附睾炎（男）</t>
    <phoneticPr fontId="46" type="noConversion"/>
  </si>
  <si>
    <t>M5761</t>
  </si>
  <si>
    <t>阳痿（男）</t>
    <phoneticPr fontId="46" type="noConversion"/>
  </si>
  <si>
    <t>M5945</t>
  </si>
  <si>
    <t>遗精（男）</t>
    <phoneticPr fontId="46" type="noConversion"/>
  </si>
  <si>
    <t>M6004</t>
  </si>
  <si>
    <t>崩漏（女）</t>
    <phoneticPr fontId="46" type="noConversion"/>
  </si>
  <si>
    <t>血液系统</t>
  </si>
  <si>
    <t>M1807</t>
  </si>
  <si>
    <t>M5821</t>
  </si>
  <si>
    <t>M5484</t>
  </si>
  <si>
    <t>M1994</t>
  </si>
  <si>
    <t>M5505</t>
  </si>
  <si>
    <t>M5723</t>
  </si>
  <si>
    <t>M5751</t>
  </si>
  <si>
    <t>M5753</t>
  </si>
  <si>
    <t>M5787</t>
  </si>
  <si>
    <t>M5788</t>
  </si>
  <si>
    <t>M5789</t>
  </si>
  <si>
    <t>M5819</t>
  </si>
  <si>
    <t>M5764</t>
  </si>
  <si>
    <t>M6013</t>
  </si>
  <si>
    <t>M5977</t>
  </si>
  <si>
    <t>M6087</t>
  </si>
  <si>
    <t>M5506</t>
  </si>
  <si>
    <t>M2824</t>
  </si>
  <si>
    <t>内分泌系统</t>
  </si>
  <si>
    <t>M1956</t>
  </si>
  <si>
    <t>M5978</t>
  </si>
  <si>
    <t>M5741</t>
  </si>
  <si>
    <t>M1831</t>
  </si>
  <si>
    <t>M2549</t>
  </si>
  <si>
    <t>M5755</t>
  </si>
  <si>
    <t>M5754</t>
  </si>
  <si>
    <t>M2826</t>
  </si>
  <si>
    <t>M1959</t>
  </si>
  <si>
    <t>M6044</t>
  </si>
  <si>
    <t>M6053</t>
  </si>
  <si>
    <t>M5696</t>
  </si>
  <si>
    <t>M5739</t>
  </si>
  <si>
    <t>M5750</t>
  </si>
  <si>
    <t>M6086</t>
  </si>
  <si>
    <t>M1829</t>
  </si>
  <si>
    <t>M1443</t>
  </si>
  <si>
    <t>M2558</t>
  </si>
  <si>
    <t>M1840</t>
  </si>
  <si>
    <t>M2474</t>
  </si>
  <si>
    <t>M2475</t>
  </si>
  <si>
    <t>M2473</t>
  </si>
  <si>
    <t>M2564</t>
  </si>
  <si>
    <t>M2528</t>
  </si>
  <si>
    <t>M1833</t>
  </si>
  <si>
    <t>M1805</t>
  </si>
  <si>
    <t>M6085</t>
  </si>
  <si>
    <t>M2060</t>
  </si>
  <si>
    <t>M5623</t>
  </si>
  <si>
    <t>M5641</t>
  </si>
  <si>
    <t>M2534</t>
  </si>
  <si>
    <t>M1837</t>
  </si>
  <si>
    <t>M2825</t>
  </si>
  <si>
    <t>M5474</t>
  </si>
  <si>
    <t>M5471</t>
  </si>
  <si>
    <t>M5476</t>
  </si>
  <si>
    <t>M5488</t>
  </si>
  <si>
    <t>M5607</t>
  </si>
  <si>
    <t>M2542</t>
  </si>
  <si>
    <t>M2731</t>
  </si>
  <si>
    <t>M2830</t>
  </si>
  <si>
    <t>M2552</t>
  </si>
  <si>
    <t>M2808</t>
  </si>
  <si>
    <t>M2559</t>
  </si>
  <si>
    <t>M2804</t>
  </si>
  <si>
    <t>M2563</t>
  </si>
  <si>
    <t>M1454</t>
  </si>
  <si>
    <t>M2807</t>
  </si>
  <si>
    <t>M2476</t>
  </si>
  <si>
    <t>M5659</t>
  </si>
  <si>
    <t>M5926</t>
  </si>
  <si>
    <t>M5815</t>
  </si>
  <si>
    <t>M2821</t>
  </si>
  <si>
    <t>M1887</t>
  </si>
  <si>
    <t>M5643</t>
  </si>
  <si>
    <t>月经不调（女）</t>
    <phoneticPr fontId="46" type="noConversion"/>
  </si>
  <si>
    <t>M5813</t>
  </si>
  <si>
    <t>M5814</t>
  </si>
  <si>
    <t>更年期综合症（女）</t>
  </si>
  <si>
    <t>M5498</t>
  </si>
  <si>
    <t>闭经（女）</t>
    <phoneticPr fontId="46" type="noConversion"/>
  </si>
  <si>
    <t>M5889</t>
  </si>
  <si>
    <t>经前期紧张综合征（女）</t>
    <phoneticPr fontId="46" type="noConversion"/>
  </si>
  <si>
    <t>营养与代谢</t>
  </si>
  <si>
    <t>M569</t>
  </si>
  <si>
    <t>M1204</t>
  </si>
  <si>
    <t>M3926</t>
  </si>
  <si>
    <t>M375</t>
  </si>
  <si>
    <t>M376</t>
  </si>
  <si>
    <t>M381</t>
  </si>
  <si>
    <t>M396</t>
  </si>
  <si>
    <t>M409</t>
  </si>
  <si>
    <t>M418</t>
  </si>
  <si>
    <t>M425</t>
  </si>
  <si>
    <t>M429</t>
  </si>
  <si>
    <t>M455</t>
  </si>
  <si>
    <t>M456</t>
  </si>
  <si>
    <t>M458</t>
  </si>
  <si>
    <t>M459</t>
  </si>
  <si>
    <t>M461</t>
  </si>
  <si>
    <t>M462</t>
  </si>
  <si>
    <t>M558</t>
  </si>
  <si>
    <t>M566</t>
  </si>
  <si>
    <t>M2554</t>
  </si>
  <si>
    <t>M5413</t>
  </si>
  <si>
    <t>M6191</t>
  </si>
  <si>
    <t>M3964</t>
  </si>
  <si>
    <t>M1809</t>
  </si>
  <si>
    <t>M2710</t>
  </si>
  <si>
    <t>M2653</t>
  </si>
  <si>
    <t>微量元素</t>
  </si>
  <si>
    <t>M3918</t>
  </si>
  <si>
    <t>M1176</t>
  </si>
  <si>
    <t>M5370</t>
  </si>
  <si>
    <t>M5373</t>
  </si>
  <si>
    <t>M5374</t>
  </si>
  <si>
    <t>M5375</t>
  </si>
  <si>
    <t>M5378</t>
  </si>
  <si>
    <t>M5379</t>
  </si>
  <si>
    <t>M5380</t>
  </si>
  <si>
    <t>M5381</t>
  </si>
  <si>
    <t>M5382</t>
  </si>
  <si>
    <t>M5383</t>
  </si>
  <si>
    <t>钼</t>
  </si>
  <si>
    <t>M5384</t>
  </si>
  <si>
    <t>M5385</t>
  </si>
  <si>
    <t>M5386</t>
  </si>
  <si>
    <t>M5387</t>
  </si>
  <si>
    <t>M5388</t>
  </si>
  <si>
    <t>M5389</t>
  </si>
  <si>
    <t>锑</t>
  </si>
  <si>
    <t>M5390</t>
  </si>
  <si>
    <t>M5391</t>
  </si>
  <si>
    <t>碳</t>
  </si>
  <si>
    <t>M5392</t>
  </si>
  <si>
    <t>M5393</t>
  </si>
  <si>
    <t>铝</t>
  </si>
  <si>
    <t>M5394</t>
  </si>
  <si>
    <t>M5395</t>
  </si>
  <si>
    <t>镍</t>
  </si>
  <si>
    <t>M5372</t>
  </si>
  <si>
    <t>钠</t>
  </si>
  <si>
    <t>水合</t>
    <phoneticPr fontId="46" type="noConversion"/>
  </si>
  <si>
    <t>8.10</t>
  </si>
  <si>
    <t>M2831</t>
  </si>
  <si>
    <t>M5805</t>
  </si>
  <si>
    <t>M6038</t>
  </si>
  <si>
    <t>8.11</t>
  </si>
  <si>
    <t>M6014</t>
  </si>
  <si>
    <t>M6025</t>
  </si>
  <si>
    <t>M6018</t>
  </si>
  <si>
    <t>M6019</t>
  </si>
  <si>
    <t>维生素D缺乏</t>
  </si>
  <si>
    <t>M6020</t>
  </si>
  <si>
    <t>维生素E缺乏</t>
  </si>
  <si>
    <t>M6021</t>
  </si>
  <si>
    <t>M6022</t>
  </si>
  <si>
    <t>M6023</t>
  </si>
  <si>
    <t>M6024</t>
  </si>
  <si>
    <t>新陈代谢功能</t>
  </si>
  <si>
    <t>M1806</t>
  </si>
  <si>
    <t>M5861</t>
  </si>
  <si>
    <t>M5621</t>
  </si>
  <si>
    <t>M5622</t>
  </si>
  <si>
    <t>M5624</t>
  </si>
  <si>
    <t>M5619</t>
  </si>
  <si>
    <t>M5625</t>
  </si>
  <si>
    <t>M5768</t>
  </si>
  <si>
    <t>M5738</t>
  </si>
  <si>
    <t>M5752</t>
  </si>
  <si>
    <t>M2139</t>
  </si>
  <si>
    <t>M5697</t>
  </si>
  <si>
    <t>M5613</t>
  </si>
  <si>
    <t>M5650</t>
  </si>
  <si>
    <t>M5748</t>
  </si>
  <si>
    <t>M5749</t>
  </si>
  <si>
    <t>神经系统</t>
  </si>
  <si>
    <t>M6106</t>
  </si>
  <si>
    <t>M5669</t>
  </si>
  <si>
    <t>M5812</t>
  </si>
  <si>
    <t>M5562</t>
  </si>
  <si>
    <t>M5656</t>
  </si>
  <si>
    <t>M5550</t>
  </si>
  <si>
    <t>M5866</t>
  </si>
  <si>
    <t>M5868</t>
  </si>
  <si>
    <t>臂丛神经</t>
  </si>
  <si>
    <t>M5826</t>
  </si>
  <si>
    <t>肌皮神经</t>
  </si>
  <si>
    <t>胸段脊神经（肺）</t>
  </si>
  <si>
    <t>M2123</t>
  </si>
  <si>
    <t>胸脊神经</t>
  </si>
  <si>
    <t>M4163</t>
  </si>
  <si>
    <t>副交感神经</t>
  </si>
  <si>
    <t>M5965</t>
  </si>
  <si>
    <t>交感神经系统</t>
  </si>
  <si>
    <t>M2626</t>
  </si>
  <si>
    <t>M5987</t>
  </si>
  <si>
    <t>M2621</t>
  </si>
  <si>
    <t>三叉神经</t>
  </si>
  <si>
    <t>M5877</t>
    <phoneticPr fontId="46" type="noConversion"/>
  </si>
  <si>
    <t>M5923</t>
  </si>
  <si>
    <t>M2639</t>
  </si>
  <si>
    <t>M5759</t>
  </si>
  <si>
    <t>M2635</t>
  </si>
  <si>
    <t>M2595</t>
  </si>
  <si>
    <t>M5849</t>
  </si>
  <si>
    <t>M2615</t>
  </si>
  <si>
    <t>M5538</t>
  </si>
  <si>
    <t>M2649</t>
  </si>
  <si>
    <t>M2617</t>
  </si>
  <si>
    <t>胸段脊神经（心）</t>
  </si>
  <si>
    <t>M2618</t>
  </si>
  <si>
    <t>M2620</t>
  </si>
  <si>
    <t>M2622</t>
  </si>
  <si>
    <t>M2625</t>
  </si>
  <si>
    <t>M2632</t>
  </si>
  <si>
    <t>M2644</t>
  </si>
  <si>
    <t>M5695</t>
  </si>
  <si>
    <t>M2627</t>
  </si>
  <si>
    <t>M2643</t>
  </si>
  <si>
    <t>M2630</t>
  </si>
  <si>
    <t>M2631</t>
  </si>
  <si>
    <t>M2633</t>
  </si>
  <si>
    <t>M2634</t>
  </si>
  <si>
    <t>M2636</t>
  </si>
  <si>
    <t>胸段脊神经（脾、胰）</t>
  </si>
  <si>
    <t>M2642</t>
  </si>
  <si>
    <t>M2616</t>
  </si>
  <si>
    <t>M2623</t>
  </si>
  <si>
    <t>M5670</t>
  </si>
  <si>
    <t>M2645</t>
  </si>
  <si>
    <t>M2646</t>
  </si>
  <si>
    <t>腰段脊神经（子宫）</t>
  </si>
  <si>
    <t>M2647</t>
  </si>
  <si>
    <t>腰段脊神经（阴道）</t>
  </si>
  <si>
    <t>M5850</t>
  </si>
  <si>
    <t>动眼神经</t>
  </si>
  <si>
    <t>M2648</t>
  </si>
  <si>
    <t>M6008</t>
  </si>
  <si>
    <t>M2641</t>
  </si>
  <si>
    <t>M5454</t>
  </si>
  <si>
    <t>M2640</t>
  </si>
  <si>
    <t>外展神经</t>
  </si>
  <si>
    <t>M5671</t>
  </si>
  <si>
    <t>M5500</t>
  </si>
  <si>
    <t>脊髓侧索硬化征</t>
  </si>
  <si>
    <t>M2812</t>
  </si>
  <si>
    <t>多发性神经炎</t>
  </si>
  <si>
    <t>M2004</t>
  </si>
  <si>
    <t>多发性硬化</t>
  </si>
  <si>
    <t>M6104</t>
  </si>
  <si>
    <t>颅神经</t>
  </si>
  <si>
    <t>M5794</t>
  </si>
  <si>
    <t>M5587</t>
  </si>
  <si>
    <t>M5588</t>
  </si>
  <si>
    <t>M5840</t>
  </si>
  <si>
    <t>M5842</t>
  </si>
  <si>
    <t>M2022</t>
  </si>
  <si>
    <t>M5867</t>
  </si>
  <si>
    <t>M5600</t>
  </si>
  <si>
    <t>M6059</t>
  </si>
  <si>
    <t>M5491</t>
  </si>
  <si>
    <t>M8886</t>
  </si>
  <si>
    <t>M5760</t>
  </si>
  <si>
    <t>M3018</t>
  </si>
  <si>
    <t>M6047</t>
  </si>
  <si>
    <t>M6050</t>
  </si>
  <si>
    <t>M6102</t>
  </si>
  <si>
    <t>M1823</t>
  </si>
  <si>
    <t>M2546</t>
  </si>
  <si>
    <t>M1830</t>
  </si>
  <si>
    <t>M1816</t>
  </si>
  <si>
    <t>M6088</t>
  </si>
  <si>
    <t>M1993</t>
  </si>
  <si>
    <t>M1879</t>
  </si>
  <si>
    <t>M5800</t>
  </si>
  <si>
    <t>M6803</t>
  </si>
  <si>
    <t>M5710</t>
  </si>
  <si>
    <t>M5490</t>
  </si>
  <si>
    <t>M3329</t>
  </si>
  <si>
    <t>M6055</t>
  </si>
  <si>
    <t>M5541</t>
  </si>
  <si>
    <t>M2385</t>
  </si>
  <si>
    <t>M6057</t>
  </si>
  <si>
    <t>M2001</t>
  </si>
  <si>
    <t>M6058</t>
  </si>
  <si>
    <t>M5574</t>
  </si>
  <si>
    <t>M6092</t>
  </si>
  <si>
    <t>M5540</t>
  </si>
  <si>
    <t>M5798</t>
  </si>
  <si>
    <t>M5915</t>
    <phoneticPr fontId="46" type="noConversion"/>
  </si>
  <si>
    <t>M5675</t>
  </si>
  <si>
    <t>M1804</t>
  </si>
  <si>
    <t>M5472</t>
  </si>
  <si>
    <t>M5981</t>
  </si>
  <si>
    <t>运动系统</t>
  </si>
  <si>
    <t>M4142</t>
  </si>
  <si>
    <t>M3584</t>
  </si>
  <si>
    <t>M3585</t>
  </si>
  <si>
    <t>M3586</t>
  </si>
  <si>
    <t>M3614</t>
  </si>
  <si>
    <t>M3587</t>
  </si>
  <si>
    <t>M3588</t>
  </si>
  <si>
    <t>M3589</t>
  </si>
  <si>
    <t>M4143</t>
  </si>
  <si>
    <t>M3590</t>
  </si>
  <si>
    <t>M3591</t>
  </si>
  <si>
    <t>M3592</t>
  </si>
  <si>
    <t>M3593</t>
  </si>
  <si>
    <t>M3594</t>
  </si>
  <si>
    <t>M3595</t>
  </si>
  <si>
    <t>M3596</t>
  </si>
  <si>
    <t>M3597</t>
  </si>
  <si>
    <t>M3598</t>
  </si>
  <si>
    <t>M3599</t>
  </si>
  <si>
    <t>M3600</t>
  </si>
  <si>
    <t>M3601</t>
  </si>
  <si>
    <t>M4141</t>
  </si>
  <si>
    <t>M3602</t>
  </si>
  <si>
    <t>M3603</t>
  </si>
  <si>
    <t>M3604</t>
  </si>
  <si>
    <t>M3605</t>
  </si>
  <si>
    <t>M3606</t>
  </si>
  <si>
    <t>M5724</t>
  </si>
  <si>
    <t>腰椎间盘突出</t>
  </si>
  <si>
    <t>M3607</t>
  </si>
  <si>
    <t>M4144</t>
  </si>
  <si>
    <t>骶椎</t>
  </si>
  <si>
    <t>M5918</t>
  </si>
  <si>
    <t>M3608</t>
  </si>
  <si>
    <t>M5555</t>
  </si>
  <si>
    <t>M4148</t>
  </si>
  <si>
    <t>M4150</t>
  </si>
  <si>
    <t>M4151</t>
  </si>
  <si>
    <t>M4138</t>
  </si>
  <si>
    <t>手骨</t>
  </si>
  <si>
    <t>M4152</t>
  </si>
  <si>
    <t>手腕骨</t>
    <phoneticPr fontId="46" type="noConversion"/>
  </si>
  <si>
    <t>M5582</t>
  </si>
  <si>
    <t>腕管综合征</t>
  </si>
  <si>
    <t>M3611</t>
  </si>
  <si>
    <t>M4149</t>
  </si>
  <si>
    <t>M3623</t>
  </si>
  <si>
    <t>M4140</t>
  </si>
  <si>
    <t>M4153</t>
  </si>
  <si>
    <t>M4154</t>
  </si>
  <si>
    <t>大腿</t>
  </si>
  <si>
    <t>M4155</t>
  </si>
  <si>
    <t>小腿</t>
  </si>
  <si>
    <t>M5511</t>
  </si>
  <si>
    <t>脚踝</t>
  </si>
  <si>
    <t>M5793</t>
  </si>
  <si>
    <t>下肢</t>
    <phoneticPr fontId="46" type="noConversion"/>
  </si>
  <si>
    <t>M5731</t>
  </si>
  <si>
    <t>髋脱位</t>
  </si>
  <si>
    <t>M5732</t>
  </si>
  <si>
    <t>髋关节损伤</t>
  </si>
  <si>
    <t>M5778</t>
  </si>
  <si>
    <t>膝盖</t>
    <phoneticPr fontId="46" type="noConversion"/>
  </si>
  <si>
    <t>M5679</t>
  </si>
  <si>
    <t>足部损伤</t>
  </si>
  <si>
    <t>M6009</t>
  </si>
  <si>
    <t>静脉曲张</t>
  </si>
  <si>
    <t>M1819</t>
  </si>
  <si>
    <t>M5771</t>
  </si>
  <si>
    <t>M1957</t>
  </si>
  <si>
    <t>M5779</t>
  </si>
  <si>
    <t>M4145</t>
  </si>
  <si>
    <t>头骨</t>
  </si>
  <si>
    <t>M4146</t>
  </si>
  <si>
    <t>颌骨</t>
  </si>
  <si>
    <t>M4147</t>
  </si>
  <si>
    <t>胸廓</t>
  </si>
  <si>
    <t>M4139</t>
  </si>
  <si>
    <t>骨骼异常</t>
    <phoneticPr fontId="46" type="noConversion"/>
  </si>
  <si>
    <t>M5560</t>
  </si>
  <si>
    <t>骨刺</t>
  </si>
  <si>
    <t>M5855</t>
  </si>
  <si>
    <t>软骨病</t>
  </si>
  <si>
    <t>M5914</t>
  </si>
  <si>
    <t>佝偻病</t>
  </si>
  <si>
    <t>M5990</t>
  </si>
  <si>
    <t>M5991</t>
  </si>
  <si>
    <t>骨瘤</t>
  </si>
  <si>
    <t>M6093</t>
  </si>
  <si>
    <t>骨病</t>
  </si>
  <si>
    <t>M2031</t>
  </si>
  <si>
    <t>M6096</t>
  </si>
  <si>
    <t>骨质疏松</t>
  </si>
  <si>
    <t>M1828</t>
  </si>
  <si>
    <t>M5706</t>
  </si>
  <si>
    <t>M5970</t>
  </si>
  <si>
    <t>M5911</t>
  </si>
  <si>
    <t>M5952</t>
  </si>
  <si>
    <t>M6039</t>
  </si>
  <si>
    <t>M1820</t>
  </si>
  <si>
    <t>M5532</t>
  </si>
  <si>
    <t>M5634</t>
  </si>
  <si>
    <t>M1773</t>
  </si>
  <si>
    <t>M5912</t>
  </si>
  <si>
    <t>M5960</t>
  </si>
  <si>
    <t>M2046</t>
    <phoneticPr fontId="46" type="noConversion"/>
  </si>
  <si>
    <t>多发性关节炎</t>
  </si>
  <si>
    <t>M5835</t>
  </si>
  <si>
    <t>M5792</t>
  </si>
  <si>
    <t>M5770</t>
  </si>
  <si>
    <t>M5791</t>
  </si>
  <si>
    <t>M5795</t>
  </si>
  <si>
    <t>M5651</t>
  </si>
  <si>
    <t>M6036</t>
  </si>
  <si>
    <t>M5936</t>
  </si>
  <si>
    <t>M5603</t>
  </si>
  <si>
    <t>抽筋</t>
  </si>
  <si>
    <t>M5680</t>
  </si>
  <si>
    <t>脚痛</t>
  </si>
  <si>
    <t>M2961</t>
  </si>
  <si>
    <t>软骨疼痛</t>
  </si>
  <si>
    <t>M6100</t>
  </si>
  <si>
    <t>关节活动不利</t>
    <phoneticPr fontId="46" type="noConversion"/>
  </si>
  <si>
    <t>M5514</t>
  </si>
  <si>
    <t>运动创伤</t>
  </si>
  <si>
    <t>感官系统</t>
  </si>
  <si>
    <t>M2577</t>
  </si>
  <si>
    <t>前房</t>
  </si>
  <si>
    <t>M2578</t>
  </si>
  <si>
    <t>房水</t>
  </si>
  <si>
    <t>M2579</t>
  </si>
  <si>
    <t>中央动脉</t>
  </si>
  <si>
    <t>M2582</t>
  </si>
  <si>
    <t>M2583</t>
  </si>
  <si>
    <t>M2584</t>
  </si>
  <si>
    <t>M2587</t>
  </si>
  <si>
    <t>M2588</t>
  </si>
  <si>
    <t>M2589</t>
  </si>
  <si>
    <t>M2590</t>
  </si>
  <si>
    <t>M2592</t>
  </si>
  <si>
    <t>M2598</t>
  </si>
  <si>
    <t>M2599</t>
  </si>
  <si>
    <t>M1864</t>
  </si>
  <si>
    <t>M5596</t>
  </si>
  <si>
    <t>M5678</t>
  </si>
  <si>
    <t>飞蚊症</t>
  </si>
  <si>
    <t>M5735</t>
  </si>
  <si>
    <t>麦粒肿</t>
  </si>
  <si>
    <t>M5846</t>
  </si>
  <si>
    <t>M5693</t>
  </si>
  <si>
    <t>M5583</t>
  </si>
  <si>
    <t>M5632</t>
  </si>
  <si>
    <t>M3615</t>
  </si>
  <si>
    <t>复视</t>
  </si>
  <si>
    <t>M5832</t>
  </si>
  <si>
    <t>M2565</t>
  </si>
  <si>
    <t>M2572</t>
  </si>
  <si>
    <t>M2566</t>
  </si>
  <si>
    <t>M2569</t>
  </si>
  <si>
    <t>M2567</t>
  </si>
  <si>
    <t>M6012</t>
    <phoneticPr fontId="46" type="noConversion"/>
  </si>
  <si>
    <t>M2568</t>
  </si>
  <si>
    <t>M2570</t>
  </si>
  <si>
    <t>M2571</t>
  </si>
  <si>
    <t>M1909</t>
  </si>
  <si>
    <t>M5858</t>
  </si>
  <si>
    <t>M5856</t>
  </si>
  <si>
    <t>M5539</t>
  </si>
  <si>
    <t>M2009</t>
  </si>
  <si>
    <t>M1901</t>
  </si>
  <si>
    <t>M2040</t>
  </si>
  <si>
    <t>M2048</t>
  </si>
  <si>
    <t>M5458</t>
  </si>
  <si>
    <t>M5463</t>
  </si>
  <si>
    <t>M5537</t>
  </si>
  <si>
    <t>M5668</t>
  </si>
  <si>
    <t>M5683</t>
  </si>
  <si>
    <t>M5578</t>
  </si>
  <si>
    <t>M5844</t>
  </si>
  <si>
    <t>M5602</t>
  </si>
  <si>
    <t>M5487</t>
  </si>
  <si>
    <t>M5649</t>
  </si>
  <si>
    <t>M5880</t>
  </si>
  <si>
    <t>M5586</t>
  </si>
  <si>
    <t>M5962</t>
  </si>
  <si>
    <t>M5726</t>
  </si>
  <si>
    <t>M5727</t>
  </si>
  <si>
    <t>M5930</t>
  </si>
  <si>
    <t>带状疱疹</t>
  </si>
  <si>
    <t>M5733</t>
  </si>
  <si>
    <t>M6003</t>
  </si>
  <si>
    <t>M6026</t>
  </si>
  <si>
    <t>M5682</t>
  </si>
  <si>
    <t>冻疮</t>
  </si>
  <si>
    <t>M5980</t>
  </si>
  <si>
    <t>M3618</t>
  </si>
  <si>
    <t>M5610</t>
  </si>
  <si>
    <t>M5646</t>
  </si>
  <si>
    <t>M5481</t>
  </si>
  <si>
    <t>M5494</t>
  </si>
  <si>
    <t>M5702</t>
  </si>
  <si>
    <t>M5737</t>
  </si>
  <si>
    <t>M5810</t>
  </si>
  <si>
    <t>M5466</t>
  </si>
  <si>
    <t>M6110</t>
  </si>
  <si>
    <t>M5841</t>
  </si>
  <si>
    <t>M5767</t>
  </si>
  <si>
    <t>M5843</t>
  </si>
  <si>
    <t>M6113</t>
  </si>
  <si>
    <t>M6111</t>
  </si>
  <si>
    <t>M2014</t>
  </si>
  <si>
    <t>M5614</t>
  </si>
  <si>
    <t>灵敏性</t>
  </si>
  <si>
    <t>M6116</t>
  </si>
  <si>
    <t>体力指数</t>
    <phoneticPr fontId="46" type="noConversion"/>
  </si>
  <si>
    <t>M5616</t>
  </si>
  <si>
    <t>季节性情绪波动</t>
  </si>
  <si>
    <t>M5617</t>
  </si>
  <si>
    <t>抑郁</t>
  </si>
  <si>
    <t>M2015</t>
  </si>
  <si>
    <t>情绪波动</t>
  </si>
  <si>
    <t>M2773</t>
  </si>
  <si>
    <t>攻击性</t>
  </si>
  <si>
    <t>M2776</t>
  </si>
  <si>
    <t>孤僻</t>
  </si>
  <si>
    <t>M2777</t>
  </si>
  <si>
    <t>警觉</t>
  </si>
  <si>
    <t>M2778</t>
  </si>
  <si>
    <t>淡漠</t>
  </si>
  <si>
    <t>M2779</t>
  </si>
  <si>
    <t>混淆</t>
  </si>
  <si>
    <t>M2783</t>
  </si>
  <si>
    <t>贪婪</t>
  </si>
  <si>
    <t>M2785</t>
  </si>
  <si>
    <t>嫉妒</t>
  </si>
  <si>
    <t>M2786</t>
  </si>
  <si>
    <t>快乐</t>
  </si>
  <si>
    <t>M2787</t>
  </si>
  <si>
    <t>色欲</t>
  </si>
  <si>
    <t>M2789</t>
  </si>
  <si>
    <t>力量</t>
  </si>
  <si>
    <t>M2790</t>
  </si>
  <si>
    <t>M2792</t>
  </si>
  <si>
    <t>M2793</t>
  </si>
  <si>
    <t>M2794</t>
  </si>
  <si>
    <t>M5269</t>
  </si>
  <si>
    <t>否认</t>
  </si>
  <si>
    <t>M5270</t>
  </si>
  <si>
    <t>机警</t>
  </si>
  <si>
    <t>M5272</t>
  </si>
  <si>
    <t>M5273</t>
  </si>
  <si>
    <t>神经质</t>
  </si>
  <si>
    <t>M5274</t>
  </si>
  <si>
    <t>M5276</t>
  </si>
  <si>
    <t>M5277</t>
  </si>
  <si>
    <t>敌对</t>
  </si>
  <si>
    <t>M5279</t>
  </si>
  <si>
    <t>讨价还价</t>
  </si>
  <si>
    <t>M5280</t>
  </si>
  <si>
    <t>M5516</t>
  </si>
  <si>
    <t>M5517</t>
  </si>
  <si>
    <t>食欲减退</t>
  </si>
  <si>
    <t>M2055</t>
  </si>
  <si>
    <t>偏执</t>
  </si>
  <si>
    <t>M5757</t>
  </si>
  <si>
    <t>因素</t>
    <phoneticPr fontId="46" type="noConversion"/>
  </si>
  <si>
    <t>M5904</t>
  </si>
  <si>
    <t>M5816</t>
  </si>
  <si>
    <t>M5783</t>
  </si>
  <si>
    <t>M6103</t>
  </si>
  <si>
    <t>M5575</t>
  </si>
  <si>
    <t>M1768</t>
  </si>
  <si>
    <t>M5486</t>
  </si>
  <si>
    <t>生化指标</t>
  </si>
  <si>
    <t>M3912</t>
  </si>
  <si>
    <t>M3913</t>
  </si>
  <si>
    <t>M3927</t>
  </si>
  <si>
    <t>M3936</t>
  </si>
  <si>
    <t>M3941</t>
  </si>
  <si>
    <t>M3949</t>
  </si>
  <si>
    <t>M3968</t>
  </si>
  <si>
    <t>M3954</t>
  </si>
  <si>
    <t>M3955</t>
  </si>
  <si>
    <t>M3956</t>
  </si>
  <si>
    <t>M3924</t>
  </si>
  <si>
    <t>M1813</t>
  </si>
  <si>
    <t>M2845</t>
  </si>
  <si>
    <t>M3942</t>
  </si>
  <si>
    <t>M3943</t>
  </si>
  <si>
    <t>M3946</t>
  </si>
  <si>
    <t>M3922</t>
  </si>
  <si>
    <t>M3921</t>
  </si>
  <si>
    <t>M3951</t>
  </si>
  <si>
    <t>M3919</t>
  </si>
  <si>
    <t>M3929</t>
  </si>
  <si>
    <t>M3934</t>
  </si>
  <si>
    <t>M3957</t>
  </si>
  <si>
    <t>M3935</t>
  </si>
  <si>
    <t>M3963</t>
  </si>
  <si>
    <t>M3930</t>
  </si>
  <si>
    <t>M3917</t>
  </si>
  <si>
    <t>M3969</t>
  </si>
  <si>
    <t>M3970</t>
  </si>
  <si>
    <t>M3971</t>
  </si>
  <si>
    <t>M3985</t>
  </si>
  <si>
    <t>M3986</t>
  </si>
  <si>
    <t>M2160</t>
  </si>
  <si>
    <t>M2161</t>
  </si>
  <si>
    <t>M2162</t>
  </si>
  <si>
    <t>M2163</t>
  </si>
  <si>
    <t>M2164</t>
  </si>
  <si>
    <t>M2165</t>
  </si>
  <si>
    <t>M2166</t>
  </si>
  <si>
    <t>M2167</t>
  </si>
  <si>
    <t>M2168</t>
  </si>
  <si>
    <t>M2169</t>
  </si>
  <si>
    <t>M2170</t>
  </si>
  <si>
    <t>M2171</t>
  </si>
  <si>
    <t>M2172</t>
  </si>
  <si>
    <t>M2173</t>
  </si>
  <si>
    <t>M2174</t>
  </si>
  <si>
    <t>M2175</t>
  </si>
  <si>
    <t>M2176</t>
  </si>
  <si>
    <t>M2177</t>
  </si>
  <si>
    <t>M2178</t>
  </si>
  <si>
    <t>M2179</t>
  </si>
  <si>
    <t>M2180</t>
  </si>
  <si>
    <t>M2181</t>
  </si>
  <si>
    <t>M2182</t>
  </si>
  <si>
    <t>YP</t>
    <phoneticPr fontId="46" type="noConversion"/>
  </si>
  <si>
    <t>M2183</t>
  </si>
  <si>
    <t>1Q</t>
  </si>
  <si>
    <t>M2184</t>
  </si>
  <si>
    <t>2Q</t>
  </si>
  <si>
    <t>M2185</t>
  </si>
  <si>
    <t>3Q</t>
  </si>
  <si>
    <t>M2186</t>
  </si>
  <si>
    <t>4Q</t>
  </si>
  <si>
    <t>M2187</t>
  </si>
  <si>
    <t>5Q</t>
  </si>
  <si>
    <t>M2188</t>
  </si>
  <si>
    <t>6Q</t>
  </si>
  <si>
    <t>M2189</t>
  </si>
  <si>
    <t>7Q</t>
  </si>
  <si>
    <t>M2190</t>
  </si>
  <si>
    <t>8Q</t>
  </si>
  <si>
    <t>M2191</t>
  </si>
  <si>
    <t>9Q</t>
  </si>
  <si>
    <t>M2192</t>
  </si>
  <si>
    <t>10Q</t>
  </si>
  <si>
    <t>M2193</t>
  </si>
  <si>
    <t>11Q</t>
  </si>
  <si>
    <t>M2194</t>
  </si>
  <si>
    <t>12Q</t>
  </si>
  <si>
    <t>M2195</t>
  </si>
  <si>
    <t>13Q</t>
  </si>
  <si>
    <t>M2196</t>
  </si>
  <si>
    <t>14Q</t>
  </si>
  <si>
    <t>M2197</t>
  </si>
  <si>
    <t>15Q</t>
  </si>
  <si>
    <t>M2198</t>
  </si>
  <si>
    <t>16Q</t>
  </si>
  <si>
    <t>M2199</t>
  </si>
  <si>
    <t>17Q</t>
  </si>
  <si>
    <t>M2200</t>
  </si>
  <si>
    <t>18Q</t>
  </si>
  <si>
    <t>M2201</t>
  </si>
  <si>
    <t>19Q</t>
  </si>
  <si>
    <t>M2202</t>
  </si>
  <si>
    <t>20Q</t>
  </si>
  <si>
    <t>M2203</t>
  </si>
  <si>
    <t>21Q</t>
  </si>
  <si>
    <t>M2204</t>
  </si>
  <si>
    <t>22Q</t>
  </si>
  <si>
    <t>M2205</t>
  </si>
  <si>
    <t>M5558</t>
  </si>
  <si>
    <t>中医经络</t>
  </si>
  <si>
    <t>M1727</t>
  </si>
  <si>
    <t>M1723</t>
  </si>
  <si>
    <t>M1721</t>
  </si>
  <si>
    <t>M1722</t>
  </si>
  <si>
    <t>M1713</t>
  </si>
  <si>
    <t>M1716</t>
  </si>
  <si>
    <t>M1726</t>
  </si>
  <si>
    <t>M1714</t>
  </si>
  <si>
    <t>M1732</t>
  </si>
  <si>
    <t>M1724</t>
  </si>
  <si>
    <t>M1730</t>
  </si>
  <si>
    <t>M1725</t>
  </si>
  <si>
    <t>中医体质</t>
  </si>
  <si>
    <t>中医辨证</t>
  </si>
  <si>
    <t>中医亚健康</t>
  </si>
  <si>
    <t>M3770</t>
  </si>
  <si>
    <t>M3771</t>
  </si>
  <si>
    <t>M3772</t>
  </si>
  <si>
    <t>M3773</t>
  </si>
  <si>
    <t>M3774</t>
  </si>
  <si>
    <t>M3775</t>
  </si>
  <si>
    <t>M3776</t>
  </si>
  <si>
    <t>M3777</t>
  </si>
  <si>
    <t>M3778</t>
  </si>
  <si>
    <t>M3779</t>
  </si>
  <si>
    <t>M3780</t>
  </si>
  <si>
    <t>M3781</t>
  </si>
  <si>
    <t>M3782</t>
  </si>
  <si>
    <t>M3784</t>
  </si>
  <si>
    <t>M3785</t>
  </si>
  <si>
    <t>M3786</t>
  </si>
  <si>
    <t>M3787</t>
  </si>
  <si>
    <t>M3788</t>
  </si>
  <si>
    <t>M3789</t>
  </si>
  <si>
    <t>M3790</t>
  </si>
  <si>
    <t>M3791</t>
  </si>
  <si>
    <t>M3792</t>
  </si>
  <si>
    <t>M3793</t>
  </si>
  <si>
    <t>M3794</t>
  </si>
  <si>
    <t>M3796</t>
  </si>
  <si>
    <t>M3797</t>
  </si>
  <si>
    <t>M3798</t>
  </si>
  <si>
    <t>M3799</t>
  </si>
  <si>
    <t>M3800</t>
  </si>
  <si>
    <t>M3801</t>
  </si>
  <si>
    <t>M3802</t>
  </si>
  <si>
    <t>M4303</t>
  </si>
  <si>
    <t>M4360</t>
  </si>
  <si>
    <t>M4361</t>
  </si>
  <si>
    <t>M4362</t>
  </si>
  <si>
    <t>M4363</t>
  </si>
  <si>
    <t>M4365</t>
  </si>
  <si>
    <t>M4366</t>
  </si>
  <si>
    <t>M4367</t>
  </si>
  <si>
    <t>M4368</t>
  </si>
  <si>
    <t>M4369</t>
  </si>
  <si>
    <t>M4370</t>
  </si>
  <si>
    <t>M4371</t>
  </si>
  <si>
    <t>M4372</t>
  </si>
  <si>
    <t>M4373</t>
  </si>
  <si>
    <t>M4374</t>
  </si>
  <si>
    <t>M4376</t>
  </si>
  <si>
    <t>M4377</t>
  </si>
  <si>
    <t>M4378</t>
  </si>
  <si>
    <t>M4379</t>
  </si>
  <si>
    <t>M4380</t>
  </si>
  <si>
    <t>M4381</t>
  </si>
  <si>
    <t>M4382</t>
  </si>
  <si>
    <t>M4383</t>
  </si>
  <si>
    <t>M4384</t>
  </si>
  <si>
    <t>M4385</t>
  </si>
  <si>
    <t>M4386</t>
  </si>
  <si>
    <t>M4387</t>
  </si>
  <si>
    <t>M4388</t>
  </si>
  <si>
    <t>M4389</t>
  </si>
  <si>
    <t>M4390</t>
  </si>
  <si>
    <t>M4391</t>
  </si>
  <si>
    <t>M4392</t>
  </si>
  <si>
    <t>M4393</t>
  </si>
  <si>
    <t>M4394</t>
  </si>
  <si>
    <t>M4395</t>
  </si>
  <si>
    <t>M4396</t>
  </si>
  <si>
    <t>M4397</t>
  </si>
  <si>
    <t>M4398</t>
  </si>
  <si>
    <t>M4399</t>
  </si>
  <si>
    <t>M4400</t>
  </si>
  <si>
    <t>M4401</t>
  </si>
  <si>
    <t>M4402</t>
  </si>
  <si>
    <t>M4403</t>
  </si>
  <si>
    <t>M4404</t>
  </si>
  <si>
    <t>M4405</t>
  </si>
  <si>
    <t>M4406</t>
  </si>
  <si>
    <t>M4407</t>
  </si>
  <si>
    <t>M4408</t>
  </si>
  <si>
    <t>M4409</t>
  </si>
  <si>
    <t>M4411</t>
  </si>
  <si>
    <t>M4412</t>
  </si>
  <si>
    <t>M4413</t>
  </si>
  <si>
    <t>M4414</t>
  </si>
  <si>
    <t>M4415</t>
  </si>
  <si>
    <t>M4417</t>
  </si>
  <si>
    <t>M4418</t>
  </si>
  <si>
    <t>M4419</t>
  </si>
  <si>
    <t>M4420</t>
  </si>
  <si>
    <t>M4421</t>
  </si>
  <si>
    <t>M4422</t>
  </si>
  <si>
    <t>M4423</t>
  </si>
  <si>
    <t>M4424</t>
  </si>
  <si>
    <t>M4425</t>
  </si>
  <si>
    <t>M4426</t>
  </si>
  <si>
    <t>M4427</t>
  </si>
  <si>
    <t>M4428</t>
  </si>
  <si>
    <t>M4429</t>
  </si>
  <si>
    <t>M4430</t>
  </si>
  <si>
    <t>M4431</t>
  </si>
  <si>
    <t>M4432</t>
  </si>
  <si>
    <t>M4433</t>
  </si>
  <si>
    <t>M4434</t>
  </si>
  <si>
    <t>M4435</t>
  </si>
  <si>
    <t>M4436</t>
  </si>
  <si>
    <t>M4437</t>
  </si>
  <si>
    <t>M4438</t>
  </si>
  <si>
    <t>M4439</t>
  </si>
  <si>
    <t>M4440</t>
  </si>
  <si>
    <t>M4441</t>
  </si>
  <si>
    <t>M4442</t>
  </si>
  <si>
    <t>M4444</t>
  </si>
  <si>
    <t>M4445</t>
  </si>
  <si>
    <t>M4446</t>
  </si>
  <si>
    <t>M4447</t>
  </si>
  <si>
    <t>M4448</t>
  </si>
  <si>
    <t>M4450</t>
  </si>
  <si>
    <t>M4451</t>
  </si>
  <si>
    <t>M4452</t>
  </si>
  <si>
    <t>M4453</t>
  </si>
  <si>
    <t>M4455</t>
  </si>
  <si>
    <t>M4456</t>
  </si>
  <si>
    <t>M4457</t>
  </si>
  <si>
    <t>M4458</t>
  </si>
  <si>
    <t>M4459</t>
  </si>
  <si>
    <t>M4460</t>
  </si>
  <si>
    <t>M4461</t>
  </si>
  <si>
    <t>M4462</t>
  </si>
  <si>
    <t>M4463</t>
  </si>
  <si>
    <t>M4465</t>
  </si>
  <si>
    <t>M4466</t>
  </si>
  <si>
    <t>M4467</t>
  </si>
  <si>
    <t>M4468</t>
  </si>
  <si>
    <t>M4469</t>
  </si>
  <si>
    <t>M4470</t>
  </si>
  <si>
    <t>M4472</t>
  </si>
  <si>
    <t>M4473</t>
  </si>
  <si>
    <t>苍耳子</t>
  </si>
  <si>
    <t>M4317</t>
  </si>
  <si>
    <t>M4318</t>
  </si>
  <si>
    <t>中成药</t>
    <phoneticPr fontId="46" type="noConversion"/>
  </si>
  <si>
    <t>M4304</t>
  </si>
  <si>
    <t>M4305</t>
  </si>
  <si>
    <t>M4306</t>
  </si>
  <si>
    <t>M4307</t>
  </si>
  <si>
    <t>M4315</t>
  </si>
  <si>
    <t>M4316</t>
  </si>
  <si>
    <t>M4319</t>
  </si>
  <si>
    <t>M4320</t>
  </si>
  <si>
    <t>M4321</t>
  </si>
  <si>
    <t>M4322</t>
  </si>
  <si>
    <t>M4323</t>
  </si>
  <si>
    <t>M4324</t>
  </si>
  <si>
    <t>M4325</t>
  </si>
  <si>
    <t>M4326</t>
  </si>
  <si>
    <t>M4327</t>
  </si>
  <si>
    <t>M4328</t>
  </si>
  <si>
    <t>M4330</t>
  </si>
  <si>
    <t>M4331</t>
  </si>
  <si>
    <t>M4333</t>
  </si>
  <si>
    <t>M4334</t>
  </si>
  <si>
    <t>M4335</t>
  </si>
  <si>
    <t>M4336</t>
  </si>
  <si>
    <t>M4337</t>
  </si>
  <si>
    <t>M4338</t>
  </si>
  <si>
    <t>M4339</t>
  </si>
  <si>
    <t>M4340</t>
  </si>
  <si>
    <t>M4341</t>
  </si>
  <si>
    <t>M4343</t>
  </si>
  <si>
    <t>M4344</t>
  </si>
  <si>
    <t>M4345</t>
  </si>
  <si>
    <t>M4346</t>
  </si>
  <si>
    <t>M4347</t>
  </si>
  <si>
    <t>M4348</t>
  </si>
  <si>
    <t>M4349</t>
  </si>
  <si>
    <t>M4350</t>
  </si>
  <si>
    <t>双黄连口服液</t>
  </si>
  <si>
    <t>M4353</t>
  </si>
  <si>
    <t>M4354</t>
  </si>
  <si>
    <t>M4356</t>
  </si>
  <si>
    <t>M4357</t>
  </si>
  <si>
    <t>M4358</t>
  </si>
  <si>
    <t>M4359</t>
  </si>
  <si>
    <t>M6895</t>
  </si>
  <si>
    <t>M6896</t>
  </si>
  <si>
    <t>M6897</t>
  </si>
  <si>
    <t>M6898</t>
  </si>
  <si>
    <t>M6899</t>
  </si>
  <si>
    <t>M6900</t>
  </si>
  <si>
    <t>M6901</t>
  </si>
  <si>
    <t>M6902</t>
  </si>
  <si>
    <t>M6903</t>
  </si>
  <si>
    <t>M6904</t>
  </si>
  <si>
    <t>M6905</t>
  </si>
  <si>
    <t>M6906</t>
  </si>
  <si>
    <t>M6907</t>
  </si>
  <si>
    <t>M6909</t>
  </si>
  <si>
    <t>M6910</t>
  </si>
  <si>
    <t>M6911</t>
  </si>
  <si>
    <t>M6912</t>
  </si>
  <si>
    <t>M6913</t>
  </si>
  <si>
    <t>补中益气汤</t>
  </si>
  <si>
    <t>M6914</t>
  </si>
  <si>
    <t>M6915</t>
  </si>
  <si>
    <t>M6916</t>
  </si>
  <si>
    <t>M6917</t>
  </si>
  <si>
    <t>M6918</t>
  </si>
  <si>
    <t>M6919</t>
  </si>
  <si>
    <t>M6920</t>
  </si>
  <si>
    <t>M6921</t>
  </si>
  <si>
    <t>M6922</t>
  </si>
  <si>
    <t>M6923</t>
  </si>
  <si>
    <t>M6924</t>
  </si>
  <si>
    <t>M6925</t>
  </si>
  <si>
    <t>M6926</t>
  </si>
  <si>
    <t>M6927</t>
  </si>
  <si>
    <t>M6928</t>
  </si>
  <si>
    <t>M6930</t>
  </si>
  <si>
    <t>M6931</t>
  </si>
  <si>
    <t>M6932</t>
  </si>
  <si>
    <t>M6933</t>
  </si>
  <si>
    <t>M6934</t>
  </si>
  <si>
    <t>M6935</t>
  </si>
  <si>
    <t>M6936</t>
  </si>
  <si>
    <t>M6937</t>
  </si>
  <si>
    <t>M6938</t>
  </si>
  <si>
    <t>M6940</t>
  </si>
  <si>
    <t>M6941</t>
  </si>
  <si>
    <t>M6942</t>
  </si>
  <si>
    <t>M6943</t>
  </si>
  <si>
    <t>M6944</t>
  </si>
  <si>
    <t>M6945</t>
  </si>
  <si>
    <t>M6946</t>
  </si>
  <si>
    <t>M6947</t>
  </si>
  <si>
    <t>M6948</t>
  </si>
  <si>
    <t>M1736</t>
  </si>
  <si>
    <t>M1734</t>
  </si>
  <si>
    <t>M1735</t>
  </si>
  <si>
    <t>M1737</t>
  </si>
  <si>
    <t>M1733</t>
  </si>
  <si>
    <t>M1738</t>
  </si>
  <si>
    <t>M1739</t>
  </si>
  <si>
    <t>M2867</t>
  </si>
  <si>
    <t>M2868</t>
  </si>
  <si>
    <t>M2870</t>
  </si>
  <si>
    <t>M2871</t>
  </si>
  <si>
    <t>M2872</t>
  </si>
  <si>
    <t>M2873</t>
  </si>
  <si>
    <t>M2874</t>
  </si>
  <si>
    <t>M2875</t>
  </si>
  <si>
    <t>M2876</t>
  </si>
  <si>
    <t>M2877</t>
  </si>
  <si>
    <t>M2878</t>
  </si>
  <si>
    <t>M2879</t>
  </si>
  <si>
    <t>M2880</t>
  </si>
  <si>
    <t>M2881</t>
  </si>
  <si>
    <t>M2882</t>
  </si>
  <si>
    <t>M2883</t>
  </si>
  <si>
    <t>M2884</t>
  </si>
  <si>
    <t>M2885</t>
  </si>
  <si>
    <t>M2886</t>
  </si>
  <si>
    <t>M2887</t>
  </si>
  <si>
    <t>M2888</t>
  </si>
  <si>
    <t>M2889</t>
  </si>
  <si>
    <t>M2891</t>
  </si>
  <si>
    <t>M2892</t>
  </si>
  <si>
    <t>M2893</t>
  </si>
  <si>
    <t>M2894</t>
  </si>
  <si>
    <t>M2895</t>
  </si>
  <si>
    <t>M2896</t>
  </si>
  <si>
    <t>M2897</t>
  </si>
  <si>
    <t>M2898</t>
  </si>
  <si>
    <t>M2899</t>
  </si>
  <si>
    <t>M2900</t>
  </si>
  <si>
    <t>M2901</t>
  </si>
  <si>
    <t>M2902</t>
  </si>
  <si>
    <t>M2903</t>
  </si>
  <si>
    <t>M2904</t>
  </si>
  <si>
    <t>M2905</t>
  </si>
  <si>
    <t>急用配方</t>
    <phoneticPr fontId="46" type="noConversion"/>
  </si>
  <si>
    <t>M4485</t>
  </si>
  <si>
    <t>M4490</t>
  </si>
  <si>
    <t>M4491</t>
  </si>
  <si>
    <t>M4496</t>
  </si>
  <si>
    <t>M4498</t>
  </si>
  <si>
    <t>M4501</t>
  </si>
  <si>
    <t>M4504</t>
  </si>
  <si>
    <t>M4511</t>
  </si>
  <si>
    <t>M4512</t>
  </si>
  <si>
    <t>M4516</t>
  </si>
  <si>
    <t>M4517</t>
  </si>
  <si>
    <t>M4519</t>
  </si>
  <si>
    <t>M4521</t>
  </si>
  <si>
    <t>M4525</t>
  </si>
  <si>
    <t>M4535</t>
  </si>
  <si>
    <t>M4537</t>
  </si>
  <si>
    <t>M4538</t>
  </si>
  <si>
    <t>M4539</t>
  </si>
  <si>
    <t>M4522</t>
  </si>
  <si>
    <t>M4548</t>
  </si>
  <si>
    <t>M4549</t>
  </si>
  <si>
    <t>M4550</t>
  </si>
  <si>
    <t>M4556</t>
  </si>
  <si>
    <t>M4557</t>
  </si>
  <si>
    <t>M4563</t>
  </si>
  <si>
    <t>M4576</t>
  </si>
  <si>
    <t>M4579</t>
  </si>
  <si>
    <t>M4583</t>
  </si>
  <si>
    <t>M4592</t>
  </si>
  <si>
    <t>M4515</t>
  </si>
  <si>
    <t>M4620</t>
  </si>
  <si>
    <t>M4625</t>
  </si>
  <si>
    <t>M4628</t>
  </si>
  <si>
    <t>M4632</t>
  </si>
  <si>
    <t>M4633</t>
  </si>
  <si>
    <t>M4637</t>
  </si>
  <si>
    <t>M4659</t>
  </si>
  <si>
    <t>M4663</t>
  </si>
  <si>
    <t>M4667</t>
  </si>
  <si>
    <t>M4669</t>
  </si>
  <si>
    <t>M4677</t>
  </si>
  <si>
    <t>M4689</t>
  </si>
  <si>
    <t>M4682</t>
  </si>
  <si>
    <t>M4686</t>
  </si>
  <si>
    <t>M4712</t>
  </si>
  <si>
    <t>M4713</t>
  </si>
  <si>
    <t>M4717</t>
  </si>
  <si>
    <t>M4718</t>
  </si>
  <si>
    <t>M4729</t>
  </si>
  <si>
    <t>M4731</t>
  </si>
  <si>
    <t>M4733</t>
  </si>
  <si>
    <t>M4736</t>
  </si>
  <si>
    <t>M4738</t>
  </si>
  <si>
    <t>M4742</t>
  </si>
  <si>
    <t>M4746</t>
  </si>
  <si>
    <t>M4747</t>
  </si>
  <si>
    <t>M4748</t>
  </si>
  <si>
    <t>M4761</t>
  </si>
  <si>
    <t>M4763</t>
  </si>
  <si>
    <t>M4768</t>
  </si>
  <si>
    <t>M4778</t>
  </si>
  <si>
    <t>M4792</t>
  </si>
  <si>
    <t>糖尿病肾病</t>
    <phoneticPr fontId="46" type="noConversion"/>
  </si>
  <si>
    <t>M5811</t>
  </si>
  <si>
    <t>M5626</t>
  </si>
  <si>
    <t>M2841</t>
    <phoneticPr fontId="46" type="noConversion"/>
  </si>
  <si>
    <t>M5673</t>
    <phoneticPr fontId="46" type="noConversion"/>
  </si>
  <si>
    <t>M6115</t>
    <phoneticPr fontId="46" type="noConversion"/>
  </si>
  <si>
    <t>M6929</t>
    <phoneticPr fontId="46" type="noConversion"/>
  </si>
  <si>
    <t>M6908</t>
    <phoneticPr fontId="46" type="noConversion"/>
  </si>
  <si>
    <t>M1824</t>
    <phoneticPr fontId="46" type="noConversion"/>
  </si>
  <si>
    <t>M6089</t>
    <phoneticPr fontId="46" type="noConversion"/>
  </si>
  <si>
    <t>M1803</t>
    <phoneticPr fontId="46" type="noConversion"/>
  </si>
  <si>
    <t>M1771</t>
    <phoneticPr fontId="46" type="noConversion"/>
  </si>
  <si>
    <t>M1822</t>
    <phoneticPr fontId="46" type="noConversion"/>
  </si>
  <si>
    <t>M1797</t>
    <phoneticPr fontId="46" type="noConversion"/>
  </si>
  <si>
    <t>M2629</t>
    <phoneticPr fontId="46" type="noConversion"/>
  </si>
  <si>
    <t>M2637</t>
    <phoneticPr fontId="46" type="noConversion"/>
  </si>
  <si>
    <t>M1839</t>
    <phoneticPr fontId="46" type="noConversion"/>
  </si>
  <si>
    <t>Info_R!F38</t>
  </si>
  <si>
    <t>Info_R!F204</t>
  </si>
  <si>
    <t>Info_R!F209</t>
  </si>
  <si>
    <t>Info_R!F29</t>
  </si>
  <si>
    <t>Info_R!F18</t>
  </si>
  <si>
    <t>Info_R!F26</t>
  </si>
  <si>
    <t>Info_R!F194</t>
  </si>
  <si>
    <t>Info_R!F203</t>
  </si>
  <si>
    <t>Info_R!F50</t>
  </si>
  <si>
    <t>Info_R!F33</t>
  </si>
  <si>
    <t>Info_R!F53</t>
  </si>
  <si>
    <t>Info_R!F47</t>
  </si>
  <si>
    <t>Info_R!F39</t>
  </si>
  <si>
    <t>Info_R!F15</t>
  </si>
  <si>
    <t>Info_R!F27</t>
  </si>
  <si>
    <t>Info_R!F36</t>
  </si>
  <si>
    <t>Info_R!F20</t>
  </si>
  <si>
    <t>Info_R!F16</t>
  </si>
  <si>
    <t>Info_R!F32</t>
  </si>
  <si>
    <t>Info_R!F17</t>
  </si>
  <si>
    <t>Info_R!F49</t>
  </si>
  <si>
    <t>Info_R!F54</t>
  </si>
  <si>
    <t>Info_R!F4</t>
  </si>
  <si>
    <t>Info_R!F19</t>
  </si>
  <si>
    <t>Info_R!F37</t>
  </si>
  <si>
    <t>Info_R!F22</t>
  </si>
  <si>
    <t>Info_R!F78</t>
  </si>
  <si>
    <t>Info_R!F82</t>
  </si>
  <si>
    <t>Info_R!F93</t>
  </si>
  <si>
    <t>Info_R!F126</t>
  </si>
  <si>
    <t>Info_R!F87</t>
  </si>
  <si>
    <t>Info_R!F101</t>
  </si>
  <si>
    <t>Info_R!F98</t>
  </si>
  <si>
    <t>Info_R!F108</t>
  </si>
  <si>
    <t>Info_R!F91</t>
  </si>
  <si>
    <t>Info_R!F56</t>
  </si>
  <si>
    <t>Info_R!F57</t>
  </si>
  <si>
    <t>Info_R!F58</t>
  </si>
  <si>
    <t>Info_R!F59</t>
  </si>
  <si>
    <t>Info_R!F60</t>
  </si>
  <si>
    <t>Info_R!F61</t>
  </si>
  <si>
    <t>Info_R!F62</t>
  </si>
  <si>
    <t>Info_R!F63</t>
  </si>
  <si>
    <t>Info_R!F64</t>
  </si>
  <si>
    <t>Info_R!F65</t>
  </si>
  <si>
    <t>Info_R!F66</t>
  </si>
  <si>
    <t>Info_R!F67</t>
  </si>
  <si>
    <t>Info_R!F68</t>
  </si>
  <si>
    <t>Info_R!F69</t>
  </si>
  <si>
    <t>Info_R!F70</t>
  </si>
  <si>
    <t>Info_R!F71</t>
  </si>
  <si>
    <t>Info_R!F72</t>
  </si>
  <si>
    <t>Info_R!F73</t>
  </si>
  <si>
    <t>Info_R!F74</t>
  </si>
  <si>
    <t>Info_R!F75</t>
  </si>
  <si>
    <t>Info_R!F76</t>
  </si>
  <si>
    <t>Info_R!F77</t>
  </si>
  <si>
    <t>Info_R!F79</t>
  </si>
  <si>
    <t>Info_R!F80</t>
  </si>
  <si>
    <t>Info_R!F81</t>
  </si>
  <si>
    <t>Info_R!F83</t>
  </si>
  <si>
    <t>Info_R!F84</t>
  </si>
  <si>
    <t>Info_R!F85</t>
  </si>
  <si>
    <t>Info_R!F86</t>
  </si>
  <si>
    <t>Info_R!F88</t>
  </si>
  <si>
    <t>Info_R!F89</t>
  </si>
  <si>
    <t>Info_R!F90</t>
  </si>
  <si>
    <t>Info_R!F92</t>
  </si>
  <si>
    <t>Info_R!F94</t>
  </si>
  <si>
    <t>Info_R!F95</t>
  </si>
  <si>
    <t>Info_R!F96</t>
  </si>
  <si>
    <t>Info_R!F97</t>
  </si>
  <si>
    <t>Info_R!F99</t>
  </si>
  <si>
    <t>Info_R!F100</t>
  </si>
  <si>
    <t>Info_R!F102</t>
  </si>
  <si>
    <t>Info_R!F103</t>
  </si>
  <si>
    <t>Info_R!F104</t>
  </si>
  <si>
    <t>Info_R!F105</t>
  </si>
  <si>
    <t>Info_R!F106</t>
  </si>
  <si>
    <t>Info_R!F107</t>
  </si>
  <si>
    <t>Info_R!F109</t>
  </si>
  <si>
    <t>Info_R!F110</t>
  </si>
  <si>
    <t>Info_R!F111</t>
  </si>
  <si>
    <t>Info_R!F112</t>
  </si>
  <si>
    <t>Info_R!F113</t>
  </si>
  <si>
    <t>Info_R!F114</t>
  </si>
  <si>
    <t>Info_R!F115</t>
  </si>
  <si>
    <t>Info_R!F116</t>
  </si>
  <si>
    <t>Info_R!F117</t>
  </si>
  <si>
    <t>Info_R!F118</t>
  </si>
  <si>
    <t>Info_R!F119</t>
  </si>
  <si>
    <t>Info_R!F120</t>
  </si>
  <si>
    <t>Info_R!F121</t>
  </si>
  <si>
    <t>Info_R!F122</t>
  </si>
  <si>
    <t>Info_R!F123</t>
  </si>
  <si>
    <t>Info_R!F124</t>
  </si>
  <si>
    <t>Info_R!F125</t>
  </si>
  <si>
    <t>Info_R!F127</t>
  </si>
  <si>
    <t>Info_R!F128</t>
  </si>
  <si>
    <t>Info_R!F129</t>
  </si>
  <si>
    <t>Info_R!F35</t>
  </si>
  <si>
    <t>Info_R!F40</t>
  </si>
  <si>
    <t>Info_R!F46</t>
  </si>
  <si>
    <t>Info_R!F21</t>
  </si>
  <si>
    <t>Info_R!F42</t>
  </si>
  <si>
    <t>M4352</t>
    <phoneticPr fontId="46" type="noConversion"/>
  </si>
  <si>
    <t>Base_Value</t>
    <phoneticPr fontId="46" type="noConversion"/>
  </si>
  <si>
    <t>Max_Value</t>
    <phoneticPr fontId="46" type="noConversion"/>
  </si>
  <si>
    <t>症状/感觉</t>
    <phoneticPr fontId="46" type="noConversion"/>
  </si>
  <si>
    <t>Range</t>
    <phoneticPr fontId="46" type="noConversion"/>
  </si>
  <si>
    <t>束支传导阻滞</t>
    <phoneticPr fontId="46" type="noConversion"/>
  </si>
  <si>
    <t>肿瘤</t>
    <phoneticPr fontId="46" type="noConversion"/>
  </si>
  <si>
    <t>压力</t>
    <phoneticPr fontId="46" type="noConversion"/>
  </si>
  <si>
    <t>低肾上腺</t>
    <phoneticPr fontId="46" type="noConversion"/>
  </si>
  <si>
    <t>情感</t>
    <phoneticPr fontId="46" type="noConversion"/>
  </si>
  <si>
    <t>感染</t>
    <phoneticPr fontId="46" type="noConversion"/>
  </si>
  <si>
    <t>毒性</t>
    <phoneticPr fontId="46" type="noConversion"/>
  </si>
  <si>
    <t>精神创伤</t>
    <phoneticPr fontId="46" type="noConversion"/>
  </si>
  <si>
    <t>遗传</t>
    <phoneticPr fontId="46" type="noConversion"/>
  </si>
  <si>
    <t>荷尔蒙</t>
    <phoneticPr fontId="46" type="noConversion"/>
  </si>
  <si>
    <t>淋巴</t>
    <phoneticPr fontId="46" type="noConversion"/>
  </si>
  <si>
    <t>肝脏</t>
    <phoneticPr fontId="46" type="noConversion"/>
  </si>
  <si>
    <t>肾脏</t>
    <phoneticPr fontId="46" type="noConversion"/>
  </si>
  <si>
    <t>结缔组织</t>
    <phoneticPr fontId="46" type="noConversion"/>
  </si>
  <si>
    <t>骨头</t>
    <phoneticPr fontId="46" type="noConversion"/>
  </si>
  <si>
    <t>水的酸碱</t>
    <phoneticPr fontId="46" type="noConversion"/>
  </si>
  <si>
    <t>血液</t>
    <phoneticPr fontId="46" type="noConversion"/>
  </si>
  <si>
    <t>环境</t>
    <phoneticPr fontId="46" type="noConversion"/>
  </si>
  <si>
    <t>过敏</t>
    <phoneticPr fontId="46" type="noConversion"/>
  </si>
  <si>
    <t>情感风险</t>
    <phoneticPr fontId="46" type="noConversion"/>
  </si>
  <si>
    <t>循环</t>
    <phoneticPr fontId="46" type="noConversion"/>
  </si>
  <si>
    <t>免疫系统</t>
    <phoneticPr fontId="46" type="noConversion"/>
  </si>
  <si>
    <t>辐射</t>
    <phoneticPr fontId="46" type="noConversion"/>
  </si>
  <si>
    <t>细菌</t>
    <phoneticPr fontId="46" type="noConversion"/>
  </si>
  <si>
    <t>真菌</t>
    <phoneticPr fontId="46" type="noConversion"/>
  </si>
  <si>
    <t>病毒</t>
    <phoneticPr fontId="46" type="noConversion"/>
  </si>
  <si>
    <t>寄生生物</t>
    <phoneticPr fontId="46" type="noConversion"/>
  </si>
  <si>
    <t>阿米巴虫</t>
    <phoneticPr fontId="46" type="noConversion"/>
  </si>
  <si>
    <t>食物毒素</t>
    <phoneticPr fontId="46" type="noConversion"/>
  </si>
  <si>
    <t>血糖调节</t>
    <phoneticPr fontId="46" type="noConversion"/>
  </si>
  <si>
    <t>神经</t>
    <phoneticPr fontId="46" type="noConversion"/>
  </si>
  <si>
    <t>知觉</t>
    <phoneticPr fontId="46" type="noConversion"/>
  </si>
  <si>
    <t>胆固醇</t>
    <phoneticPr fontId="46" type="noConversion"/>
  </si>
  <si>
    <t>呼吸</t>
    <phoneticPr fontId="46" type="noConversion"/>
  </si>
  <si>
    <t>氧化</t>
    <phoneticPr fontId="46" type="noConversion"/>
  </si>
  <si>
    <t>水合作用</t>
    <phoneticPr fontId="46" type="noConversion"/>
  </si>
  <si>
    <t>认知</t>
    <phoneticPr fontId="46" type="noConversion"/>
  </si>
  <si>
    <t>炎症</t>
    <phoneticPr fontId="46" type="noConversion"/>
  </si>
  <si>
    <t>维生素不足或剩余</t>
    <phoneticPr fontId="46" type="noConversion"/>
  </si>
  <si>
    <t>心血管</t>
    <phoneticPr fontId="46" type="noConversion"/>
  </si>
  <si>
    <t>消化</t>
    <phoneticPr fontId="46" type="noConversion"/>
  </si>
  <si>
    <t>血糖调节功能低落</t>
    <phoneticPr fontId="46" type="noConversion"/>
  </si>
  <si>
    <t>荷尔蒙失衡</t>
    <phoneticPr fontId="46" type="noConversion"/>
  </si>
  <si>
    <t>淋巴功能低落</t>
    <phoneticPr fontId="46" type="noConversion"/>
  </si>
  <si>
    <t>骨骼肌肉功能偏弱</t>
    <phoneticPr fontId="46" type="noConversion"/>
  </si>
  <si>
    <t>Info_R!F189</t>
    <phoneticPr fontId="46" type="noConversion"/>
  </si>
  <si>
    <t>Stomach</t>
    <phoneticPr fontId="46" type="noConversion"/>
  </si>
  <si>
    <t>Diabetes</t>
    <phoneticPr fontId="46" type="noConversion"/>
  </si>
  <si>
    <t>Obesity</t>
    <phoneticPr fontId="46" type="noConversion"/>
  </si>
  <si>
    <t>Hypertension</t>
    <phoneticPr fontId="46" type="noConversion"/>
  </si>
  <si>
    <t>DIABETES, MELLITUS | Hyperglycemia and glycosuria, resulting from inadequate production or utilization of insulin. } DEDIC ]</t>
    <phoneticPr fontId="42" type="noConversion"/>
  </si>
  <si>
    <t>DIABETES, MELLITUS -- 高血糖和糖尿，胰岛素的生成不足或利用不充分所致。</t>
    <phoneticPr fontId="42" type="noConversion"/>
  </si>
  <si>
    <t>DIABETES, BRITTLE -- 那些极难控制的糖尿病患者被认为是患脆弱性或不稳定的糖尿病糖尿病潜在危机 ,</t>
    <phoneticPr fontId="42" type="noConversion"/>
  </si>
  <si>
    <t>DIABETES, IATROGENIC | Doctor caused. } DEDIC ]</t>
    <phoneticPr fontId="42" type="noConversion"/>
  </si>
  <si>
    <t>Cholesterol</t>
    <phoneticPr fontId="46" type="noConversion"/>
  </si>
  <si>
    <t>Triglyceride</t>
    <phoneticPr fontId="46" type="noConversion"/>
  </si>
  <si>
    <t>GallStone</t>
    <phoneticPr fontId="46" type="noConversion"/>
  </si>
  <si>
    <t>Kidney Stone</t>
    <phoneticPr fontId="46" type="noConversion"/>
  </si>
  <si>
    <t>Radiation</t>
    <phoneticPr fontId="46" type="noConversion"/>
  </si>
  <si>
    <t>Lead</t>
    <phoneticPr fontId="46" type="noConversion"/>
  </si>
  <si>
    <t>Heavy Metal</t>
    <phoneticPr fontId="46" type="noConversion"/>
  </si>
  <si>
    <t>Liver</t>
    <phoneticPr fontId="46" type="noConversion"/>
  </si>
  <si>
    <t>HEPATITIS</t>
    <phoneticPr fontId="46" type="noConversion"/>
  </si>
  <si>
    <t>体脂肪指数</t>
  </si>
  <si>
    <t>Uric Acid</t>
    <phoneticPr fontId="46" type="noConversion"/>
  </si>
  <si>
    <t>Gout</t>
    <phoneticPr fontId="46" type="noConversion"/>
  </si>
  <si>
    <t>BRONCHIECTASIS</t>
    <phoneticPr fontId="46" type="noConversion"/>
  </si>
  <si>
    <t>Lung</t>
    <phoneticPr fontId="46" type="noConversion"/>
  </si>
  <si>
    <t>保持心情愉悦，适当地锻炼，合理的饮食，保持多种水果蔬菜，全谷物的饮食，停止吸烟或避免二手烟，规律的作息，适量补充矿物质锌、硒，铁、铜、叶酸以及维生素A、维生素B6、维生素C和维生素E</t>
  </si>
  <si>
    <t>建议您有规律地锻炼，控制血压，保持健康体重，维持情绪平稳，避免吃高热量食物，控制盐的摄入量，停止吸烟，避免饮酒过量，适量补充辅脢Q10等抗氧化物，鱼油或亚麻籽油，复合维生素B，矿物质钙，镁等</t>
  </si>
  <si>
    <t>建议您足量饮水，清淡饮食，多摄取高纤维食物，避免食用过量动物性蛋白质，戒烟、限酒，避免接触毒性物质，确保营养素均衡，适量补充抗氧化物并建议接受24小时排毒疗程</t>
  </si>
  <si>
    <t>建议您劳逸结合，适度运动，持续关注消化系统及内分泌系统功能，确保每日7小时以上的睡眠，适量补充鱼油或亚麻籽油，复合维生素B及矿物质钙，镁，钾等，并建议接受生物反馈减压疗程</t>
  </si>
  <si>
    <t>建议您饮食多样，细嚼慢咽，避免进食时过量饮水及情绪压力大，常吃坚果、豆类，注重粗细杂粮搭配，饮食要规律，切忌暴饮暴食，按照早吃饱、午吃好、晚吃少的原则，适量补充肠道益生菌及消化酵素</t>
  </si>
  <si>
    <t>建议您保持情绪平稳，保证充足睡眠，保持适度运动，多摄取高纤维食物及多种水果蔬菜，避免食用过量动物性蛋白质，停止吸烟，规律的作息，适量补充抗氧化物及矿物质锌、硒，铜、及维生素A、C、E</t>
  </si>
  <si>
    <t>建议您每餐不过饱，尽量避免吃高热量食物，保持充足睡眠，适度运动，针对家族遗传性疾病进行进一步的筛查，并建议接受SNP基因筛检</t>
  </si>
  <si>
    <t>建议您合理安排工作、生活，劳逸结合，身体，心理都要得到休闲，每天至少半小时，每周要有半天。而且进行身体素质锻炼，以提高对疲劳的耐受性，适量补充复合维生素B，并建议接受生物反馈减压疗程</t>
  </si>
  <si>
    <t>建议您首先须找出情绪压力的来源，并予以针对性的解决。通过运动，娱乐，散步等活动，使紧张的情绪放松，。适量补充矿物质钙，镁，钾及复合维生素B，并建议接受生物反馈减压疗程</t>
  </si>
  <si>
    <t>建议您首先找出何种毒素过量，并避免继续摄入，足量饮水，多摄取高纤维食物及多种水果蔬菜，规律作息，持续锻炼。并建议接受24小时排毒疗程</t>
  </si>
  <si>
    <t>建议您要有科学合理的膳食结构，饮食多样，避免偏食及过量加工食品，饮食要规律，切忌暴饮暴食，建议接受肠道排毒疗程增加消化系统吸收能力，再针对所缺乏的营养素予以补充</t>
  </si>
  <si>
    <t>建议您确保各种微量矿物质及营养素摄取充足，保持心情平稳，足够的睡眠，适当的运动，避免睡前两小时内进食高热量食物，多吃水果、蔬菜、燕麦、黑米、豆类等，少喝咖啡、酒</t>
  </si>
  <si>
    <t>建议您足量饮水，规律锻炼，建议采用温和的带氧运动，柔软操或快步走、游泳、骑脚踏车、太极拳、韵律操（舞）清淡饮食，多摄取高纤维食物，避免食用过量动物性蛋白质，并建议接受24小时排毒疗程</t>
  </si>
  <si>
    <t>建议您情绪要平稳，睡眠要足够，饮食要清淡、易消化，少油腻、辛辣或高蛋白高脂肪的食物，多吃新鲜蔬菜和水果，勿过度劳累，不饮酒不吸烟，避免伤肝药物，适量补充抗氧化物并建议接受24小时排毒疗程</t>
  </si>
  <si>
    <t>建议您若无水肿症状，建议每日饮水2400-3000ml，使每日尿量保持在2000-2400ml以上。慢性肾功能不全的患者需要限制蛋白质的摄入量，避免伤肾药物，饮食要清淡，尤其是水肿和高血压的患者</t>
  </si>
  <si>
    <t>建议您健康的饮食配上持恒的锻炼，例如每天快步走三十分钟至一小时，锻炼至肌肉微微温热，配上，也可倒退地行进以增强了大腿后肌群和腰背部肌群地力量，建议每分钟走60步~100步,每次10分钟。</t>
  </si>
  <si>
    <t>建议您规律运动，保持健康体重，充足饮水，避免高油高糖饮食，多摄取低糖，消化时间长的食物，例如豆类，杂粮和麦片都是比较理想的，适量补充维生素A、C、E、复合维生素B及矿物质锌、铬、钒、硒、镁</t>
  </si>
  <si>
    <t>建议您规律运动，充足睡眠，控制血压，多吃新鲜蔬菜、水果和高纤维食物，勿过度劳累，避免高油、高糖、高淀粉饮食及饮酒，适量补充抗氧化物，鱼油、橄榄油或亚麻籽油，并建议接受24小时排毒疗程</t>
  </si>
  <si>
    <t>中医认为:肝开窍于目、心开窍于舌、脾开窍于口、肺开窍于鼻、肾开窍于耳，建议根据功能较差的五官予以强化其对应的内脏器官，保持规律的生活、运动及饮食习惯，并建议接受生物反馈减压疗程</t>
  </si>
  <si>
    <t>子宫附件</t>
    <phoneticPr fontId="46" type="noConversion"/>
  </si>
  <si>
    <t>下丘脑功能</t>
    <phoneticPr fontId="46" type="noConversion"/>
  </si>
  <si>
    <t>执着的</t>
    <phoneticPr fontId="46" type="noConversion"/>
  </si>
  <si>
    <t>锯棕榈</t>
    <phoneticPr fontId="46" type="noConversion"/>
  </si>
  <si>
    <t>大黑根</t>
    <phoneticPr fontId="46" type="noConversion"/>
  </si>
  <si>
    <t>虎杖</t>
    <phoneticPr fontId="46" type="noConversion"/>
  </si>
  <si>
    <t>地黄</t>
    <phoneticPr fontId="46" type="noConversion"/>
  </si>
  <si>
    <t>天门冬</t>
    <phoneticPr fontId="46" type="noConversion"/>
  </si>
  <si>
    <t>白朮</t>
    <phoneticPr fontId="46" type="noConversion"/>
  </si>
  <si>
    <t>槟榔</t>
    <phoneticPr fontId="46" type="noConversion"/>
  </si>
  <si>
    <t>茵陈蒿</t>
    <phoneticPr fontId="46" type="noConversion"/>
  </si>
  <si>
    <t>陈皮</t>
    <phoneticPr fontId="46" type="noConversion"/>
  </si>
  <si>
    <t>旱莲草</t>
    <phoneticPr fontId="46" type="noConversion"/>
  </si>
  <si>
    <t>梅</t>
    <phoneticPr fontId="46" type="noConversion"/>
  </si>
  <si>
    <t>太子参</t>
    <phoneticPr fontId="46" type="noConversion"/>
  </si>
  <si>
    <t>酸枣仁</t>
    <phoneticPr fontId="46" type="noConversion"/>
  </si>
  <si>
    <t>银耳</t>
    <phoneticPr fontId="46" type="noConversion"/>
  </si>
  <si>
    <t>钩藤</t>
    <phoneticPr fontId="46" type="noConversion"/>
  </si>
  <si>
    <t>黄连上清片</t>
    <phoneticPr fontId="46" type="noConversion"/>
  </si>
  <si>
    <t>铁线莲</t>
    <phoneticPr fontId="46" type="noConversion"/>
  </si>
  <si>
    <t>榆树</t>
    <phoneticPr fontId="46" type="noConversion"/>
  </si>
  <si>
    <t>忍冬</t>
    <phoneticPr fontId="46" type="noConversion"/>
  </si>
  <si>
    <t>鹅耳枥</t>
    <phoneticPr fontId="46" type="noConversion"/>
  </si>
  <si>
    <t>橄榄</t>
    <phoneticPr fontId="46" type="noConversion"/>
  </si>
  <si>
    <t>岩蔷薇</t>
    <phoneticPr fontId="46" type="noConversion"/>
  </si>
  <si>
    <t>线球草</t>
    <phoneticPr fontId="46" type="noConversion"/>
  </si>
  <si>
    <t>白栗</t>
    <phoneticPr fontId="46" type="noConversion"/>
  </si>
  <si>
    <t>免疫系统压力较高</t>
    <phoneticPr fontId="46" type="noConversion"/>
  </si>
  <si>
    <t>心血管疾病风险较高</t>
    <phoneticPr fontId="46" type="noConversion"/>
  </si>
  <si>
    <t>呼吸系统压力较高</t>
    <phoneticPr fontId="46" type="noConversion"/>
  </si>
  <si>
    <t>血液系统压力偏高</t>
    <phoneticPr fontId="46" type="noConversion"/>
  </si>
  <si>
    <t>神经系统压力较高</t>
    <phoneticPr fontId="46" type="noConversion"/>
  </si>
  <si>
    <t>消化系统功能紊乱</t>
    <phoneticPr fontId="46" type="noConversion"/>
  </si>
  <si>
    <t>遗传性疾病风险较高</t>
    <phoneticPr fontId="46" type="noConversion"/>
  </si>
  <si>
    <t>疲劳过度</t>
    <phoneticPr fontId="46" type="noConversion"/>
  </si>
  <si>
    <t>情绪压力过大</t>
    <phoneticPr fontId="46" type="noConversion"/>
  </si>
  <si>
    <t>体内毒素过量</t>
    <phoneticPr fontId="46" type="noConversion"/>
  </si>
  <si>
    <t>营养素不足</t>
    <phoneticPr fontId="46" type="noConversion"/>
  </si>
  <si>
    <t>肝脏负荷过重</t>
    <phoneticPr fontId="46" type="noConversion"/>
  </si>
  <si>
    <t>肾脏功能较差</t>
    <phoneticPr fontId="46" type="noConversion"/>
  </si>
  <si>
    <t>环境毒素过量</t>
    <phoneticPr fontId="46" type="noConversion"/>
  </si>
  <si>
    <t>血脂肪过高</t>
    <phoneticPr fontId="46" type="noConversion"/>
  </si>
  <si>
    <t>五官功能较弱</t>
    <phoneticPr fontId="46" type="noConversion"/>
  </si>
  <si>
    <t>建议您避免吸烟，参加体育锻炼，特别是有氧运动，例如游泳，多做深呼吸或练习腹式呼吸，室外空气质量不佳时避免外出，有呼吸道过敏者须找出过敏原并避免接触，适量补充维生素A及维生素C</t>
    <phoneticPr fontId="46" type="noConversion"/>
  </si>
  <si>
    <t>建议您避免吸烟，避免吸入汽车与摩托车产生的尾气，注意各种化学喷剂、清洁剂环、境荷尔蒙及农药残留，避免不必要的阳光暴晒、紫外线照射、X光和CT检查，适量补充抗氧化物并建议接受24小时排毒疗程</t>
    <phoneticPr fontId="46" type="noConversion"/>
  </si>
  <si>
    <t>锑</t>
    <phoneticPr fontId="46" type="noConversion"/>
  </si>
  <si>
    <t>砷</t>
    <phoneticPr fontId="46" type="noConversion"/>
  </si>
  <si>
    <t>铝</t>
    <phoneticPr fontId="46" type="noConversion"/>
  </si>
  <si>
    <t>汞</t>
    <phoneticPr fontId="46" type="noConversion"/>
  </si>
  <si>
    <t>食物色素</t>
    <phoneticPr fontId="46" type="noConversion"/>
  </si>
  <si>
    <t>麈埃</t>
    <phoneticPr fontId="46" type="noConversion"/>
  </si>
  <si>
    <t>汽油、柴油</t>
    <phoneticPr fontId="46" type="noConversion"/>
  </si>
  <si>
    <t>溶剂</t>
    <phoneticPr fontId="46" type="noConversion"/>
  </si>
  <si>
    <t>鸡鸭鹅毛</t>
    <phoneticPr fontId="46" type="noConversion"/>
  </si>
  <si>
    <t>动物皮毛</t>
    <phoneticPr fontId="46" type="noConversion"/>
  </si>
  <si>
    <t>蚊</t>
    <phoneticPr fontId="46" type="noConversion"/>
  </si>
  <si>
    <t>化妆品</t>
    <phoneticPr fontId="46" type="noConversion"/>
  </si>
  <si>
    <t>油墨</t>
    <phoneticPr fontId="46" type="noConversion"/>
  </si>
  <si>
    <t>石棉</t>
    <phoneticPr fontId="46" type="noConversion"/>
  </si>
  <si>
    <t>防腐剂</t>
    <phoneticPr fontId="46" type="noConversion"/>
  </si>
  <si>
    <t>甜味剂</t>
    <phoneticPr fontId="46" type="noConversion"/>
  </si>
  <si>
    <t>黄曲霉毒素</t>
    <phoneticPr fontId="46" type="noConversion"/>
  </si>
  <si>
    <t>药物毒素</t>
  </si>
  <si>
    <t>代谢毒素</t>
  </si>
  <si>
    <t>环境污染</t>
  </si>
  <si>
    <t>氧合指数</t>
  </si>
  <si>
    <t>水分指数</t>
  </si>
  <si>
    <t>免疫力指数</t>
  </si>
  <si>
    <t>脑力指数</t>
  </si>
  <si>
    <t>A</t>
    <phoneticPr fontId="46" type="noConversion"/>
  </si>
  <si>
    <t>B1</t>
    <phoneticPr fontId="46" type="noConversion"/>
  </si>
  <si>
    <t>B2</t>
    <phoneticPr fontId="46" type="noConversion"/>
  </si>
  <si>
    <t>B3</t>
    <phoneticPr fontId="46" type="noConversion"/>
  </si>
  <si>
    <t>B5</t>
    <phoneticPr fontId="46" type="noConversion"/>
  </si>
  <si>
    <t>B6</t>
    <phoneticPr fontId="46" type="noConversion"/>
  </si>
  <si>
    <t>FOLIC ACID</t>
    <phoneticPr fontId="46" type="noConversion"/>
  </si>
  <si>
    <t>B12</t>
    <phoneticPr fontId="46" type="noConversion"/>
  </si>
  <si>
    <t>D</t>
    <phoneticPr fontId="46" type="noConversion"/>
  </si>
  <si>
    <t>E</t>
    <phoneticPr fontId="46" type="noConversion"/>
  </si>
  <si>
    <t>C</t>
    <phoneticPr fontId="46" type="noConversion"/>
  </si>
  <si>
    <t>Mg</t>
    <phoneticPr fontId="46" type="noConversion"/>
  </si>
  <si>
    <t>Fe</t>
    <phoneticPr fontId="46" type="noConversion"/>
  </si>
  <si>
    <t>Mn</t>
    <phoneticPr fontId="46" type="noConversion"/>
  </si>
  <si>
    <t>Cr</t>
    <phoneticPr fontId="46" type="noConversion"/>
  </si>
  <si>
    <t>Zn</t>
    <phoneticPr fontId="46" type="noConversion"/>
  </si>
  <si>
    <t>Se</t>
    <phoneticPr fontId="46" type="noConversion"/>
  </si>
  <si>
    <t>I</t>
    <phoneticPr fontId="46" type="noConversion"/>
  </si>
  <si>
    <t>P</t>
    <phoneticPr fontId="46" type="noConversion"/>
  </si>
  <si>
    <t>硼</t>
  </si>
  <si>
    <t>锗</t>
  </si>
  <si>
    <t>钒</t>
  </si>
  <si>
    <t>Q10</t>
    <phoneticPr fontId="46" type="noConversion"/>
  </si>
  <si>
    <t>抗氧化物</t>
  </si>
  <si>
    <t>锡</t>
  </si>
  <si>
    <t>辅酶Q10</t>
    <phoneticPr fontId="46" type="noConversion"/>
  </si>
  <si>
    <t>叶酸缺乏</t>
    <phoneticPr fontId="46" type="noConversion"/>
  </si>
  <si>
    <t>维生素B12缺乏</t>
    <phoneticPr fontId="46" type="noConversion"/>
  </si>
  <si>
    <t>Info_R!F5</t>
  </si>
  <si>
    <t>Info_R!F6</t>
  </si>
  <si>
    <t>Info_R!F7</t>
  </si>
  <si>
    <t>Info_R!F8</t>
  </si>
  <si>
    <t>Info_R!F9</t>
  </si>
  <si>
    <t>V</t>
    <phoneticPr fontId="46" type="noConversion"/>
  </si>
  <si>
    <t>A</t>
    <phoneticPr fontId="46" type="noConversion"/>
  </si>
  <si>
    <t>R</t>
    <phoneticPr fontId="46" type="noConversion"/>
  </si>
  <si>
    <t>H</t>
    <phoneticPr fontId="46" type="noConversion"/>
  </si>
  <si>
    <t>O</t>
    <phoneticPr fontId="46" type="noConversion"/>
  </si>
  <si>
    <t>P</t>
    <phoneticPr fontId="46" type="noConversion"/>
  </si>
  <si>
    <t>Info_R!F13</t>
    <phoneticPr fontId="46" type="noConversion"/>
  </si>
  <si>
    <t>PA</t>
    <phoneticPr fontId="46" type="noConversion"/>
  </si>
  <si>
    <t>酸碱度指数</t>
  </si>
  <si>
    <t>细胞反应指数</t>
  </si>
  <si>
    <t>重金屬_鎳</t>
  </si>
  <si>
    <t>重金屬-鉛</t>
  </si>
  <si>
    <t>重金屬-钡</t>
  </si>
  <si>
    <t>重金屬-镉</t>
  </si>
  <si>
    <t>辐射毒素</t>
  </si>
  <si>
    <t>多氯联苯</t>
  </si>
  <si>
    <t>谷氨酸鈉</t>
  </si>
  <si>
    <t>脂肪酶</t>
  </si>
  <si>
    <t>M2700</t>
    <phoneticPr fontId="46" type="noConversion"/>
  </si>
  <si>
    <t>M2526</t>
    <phoneticPr fontId="46" type="noConversion"/>
  </si>
  <si>
    <t>多巴胺</t>
  </si>
  <si>
    <t>Info_R!F188</t>
    <phoneticPr fontId="46" type="noConversion"/>
  </si>
  <si>
    <r>
      <t>Animal Protein conversion (</t>
    </r>
    <r>
      <rPr>
        <sz val="14"/>
        <rFont val="宋体"/>
        <family val="3"/>
        <charset val="134"/>
      </rPr>
      <t>动</t>
    </r>
    <r>
      <rPr>
        <sz val="14"/>
        <rFont val="DFKai-SB"/>
        <family val="2"/>
      </rPr>
      <t>物蛋白的消化吸收)</t>
    </r>
    <phoneticPr fontId="13" type="noConversion"/>
  </si>
  <si>
    <t>蛋白质转化</t>
  </si>
  <si>
    <t>TMJ</t>
    <phoneticPr fontId="46" type="noConversion"/>
  </si>
  <si>
    <t>肠道益生菌</t>
  </si>
  <si>
    <t>Info_R!F210</t>
    <phoneticPr fontId="46" type="noConversion"/>
  </si>
  <si>
    <t>Dopamine (多巴胺)</t>
    <phoneticPr fontId="13" type="noConversion"/>
  </si>
  <si>
    <r>
      <t>Serotonin (5-</t>
    </r>
    <r>
      <rPr>
        <sz val="14"/>
        <rFont val="宋体"/>
        <family val="3"/>
        <charset val="134"/>
      </rPr>
      <t>羟</t>
    </r>
    <r>
      <rPr>
        <sz val="14"/>
        <rFont val="DFKai-SB"/>
        <family val="2"/>
      </rPr>
      <t>色胺)</t>
    </r>
    <phoneticPr fontId="13" type="noConversion"/>
  </si>
  <si>
    <t>催产素</t>
    <phoneticPr fontId="46" type="noConversion"/>
  </si>
  <si>
    <t>血糖调节异常風險</t>
    <phoneticPr fontId="46" type="noConversion"/>
  </si>
  <si>
    <t>内分泌性糖尿病風險</t>
    <phoneticPr fontId="46" type="noConversion"/>
  </si>
  <si>
    <t>医源性糖尿病風險</t>
    <phoneticPr fontId="46" type="noConversion"/>
  </si>
  <si>
    <t>隐性糖尿病風險</t>
    <phoneticPr fontId="46" type="noConversion"/>
  </si>
  <si>
    <t>不稳定型糖尿病風險</t>
    <phoneticPr fontId="46" type="noConversion"/>
  </si>
  <si>
    <t>多糖症風險</t>
    <phoneticPr fontId="46" type="noConversion"/>
  </si>
  <si>
    <t>低血糖休克風險</t>
    <phoneticPr fontId="46" type="noConversion"/>
  </si>
  <si>
    <t>高脂血症風險</t>
    <phoneticPr fontId="46" type="noConversion"/>
  </si>
  <si>
    <t>低蛋白血症風險</t>
    <phoneticPr fontId="46" type="noConversion"/>
  </si>
  <si>
    <t>痛风風險</t>
    <phoneticPr fontId="46" type="noConversion"/>
  </si>
  <si>
    <t>脱水風險</t>
    <phoneticPr fontId="46" type="noConversion"/>
  </si>
  <si>
    <t>水肿風險</t>
    <phoneticPr fontId="46" type="noConversion"/>
  </si>
  <si>
    <t>低血钾風險</t>
    <phoneticPr fontId="46" type="noConversion"/>
  </si>
  <si>
    <t>低血钠風險</t>
    <phoneticPr fontId="46" type="noConversion"/>
  </si>
  <si>
    <t>砷</t>
    <phoneticPr fontId="46" type="noConversion"/>
  </si>
  <si>
    <t>礦物質钾缺乏</t>
    <phoneticPr fontId="46" type="noConversion"/>
  </si>
  <si>
    <t>礦物質钙缺乏</t>
    <phoneticPr fontId="46" type="noConversion"/>
  </si>
  <si>
    <t>礦物質镁缺乏</t>
    <phoneticPr fontId="46" type="noConversion"/>
  </si>
  <si>
    <t>氯</t>
    <phoneticPr fontId="46" type="noConversion"/>
  </si>
  <si>
    <t>礦物質硫缺乏</t>
    <phoneticPr fontId="46" type="noConversion"/>
  </si>
  <si>
    <t>礦物質锰缺乏</t>
    <phoneticPr fontId="46" type="noConversion"/>
  </si>
  <si>
    <t>礦物質锌缺乏</t>
    <phoneticPr fontId="46" type="noConversion"/>
  </si>
  <si>
    <t>礦物質硒缺乏</t>
    <phoneticPr fontId="46" type="noConversion"/>
  </si>
  <si>
    <t>礦物質碘缺乏</t>
    <phoneticPr fontId="46" type="noConversion"/>
  </si>
  <si>
    <t>礦物質磷缺乏</t>
    <phoneticPr fontId="46" type="noConversion"/>
  </si>
  <si>
    <t>礦物質硼缺乏</t>
    <phoneticPr fontId="46" type="noConversion"/>
  </si>
  <si>
    <t>礦物質钼缺乏</t>
    <phoneticPr fontId="46" type="noConversion"/>
  </si>
  <si>
    <t>礦物質硅缺乏</t>
    <phoneticPr fontId="46" type="noConversion"/>
  </si>
  <si>
    <t>礦物質钴缺乏</t>
    <phoneticPr fontId="46" type="noConversion"/>
  </si>
  <si>
    <t>礦物質锂缺乏</t>
    <phoneticPr fontId="46" type="noConversion"/>
  </si>
  <si>
    <t>礦物質锗缺乏</t>
    <phoneticPr fontId="46" type="noConversion"/>
  </si>
  <si>
    <t>礦物質锡缺乏</t>
    <phoneticPr fontId="46" type="noConversion"/>
  </si>
  <si>
    <t>礦物質钒缺乏</t>
    <phoneticPr fontId="46" type="noConversion"/>
  </si>
  <si>
    <t>礦物質铜缺乏</t>
    <phoneticPr fontId="46" type="noConversion"/>
  </si>
  <si>
    <t>礦物質铁缺乏</t>
    <phoneticPr fontId="46" type="noConversion"/>
  </si>
  <si>
    <t>CEREBRO VASCULAR ACCIDENT -- 脑血管意外损伤</t>
    <phoneticPr fontId="42" type="noConversion"/>
  </si>
  <si>
    <t>脑血管损伤</t>
    <phoneticPr fontId="46" type="noConversion"/>
  </si>
  <si>
    <t>礦物質铬缺乏</t>
    <phoneticPr fontId="46" type="noConversion"/>
  </si>
  <si>
    <t>丙胺酸缺乏</t>
    <phoneticPr fontId="46" type="noConversion"/>
  </si>
  <si>
    <t>天门冬氨酸缺乏</t>
    <phoneticPr fontId="46" type="noConversion"/>
  </si>
  <si>
    <t>精氨酸缺乏</t>
    <phoneticPr fontId="46" type="noConversion"/>
  </si>
  <si>
    <t>半胱氨酸缺乏</t>
    <phoneticPr fontId="46" type="noConversion"/>
  </si>
  <si>
    <t>甘氨酸缺乏</t>
    <phoneticPr fontId="46" type="noConversion"/>
  </si>
  <si>
    <t>亮氨酸缺乏</t>
    <phoneticPr fontId="46" type="noConversion"/>
  </si>
  <si>
    <t>蛋氨酸缺乏</t>
    <phoneticPr fontId="46" type="noConversion"/>
  </si>
  <si>
    <t>赖氨酸缺乏</t>
    <phoneticPr fontId="46" type="noConversion"/>
  </si>
  <si>
    <t>苯丙氨酸缺乏</t>
    <phoneticPr fontId="46" type="noConversion"/>
  </si>
  <si>
    <t>丝氨酸缺乏</t>
    <phoneticPr fontId="46" type="noConversion"/>
  </si>
  <si>
    <t>色氨酸缺乏</t>
    <phoneticPr fontId="46" type="noConversion"/>
  </si>
  <si>
    <t>酪氨酸缺乏</t>
    <phoneticPr fontId="46" type="noConversion"/>
  </si>
  <si>
    <t>苏氨酸缺乏</t>
    <phoneticPr fontId="46" type="noConversion"/>
  </si>
  <si>
    <t>牛磺酸缺乏</t>
    <phoneticPr fontId="46" type="noConversion"/>
  </si>
  <si>
    <t>缬氨酸缺乏</t>
    <phoneticPr fontId="46" type="noConversion"/>
  </si>
  <si>
    <t>异亮氨酸缺乏</t>
    <phoneticPr fontId="46" type="noConversion"/>
  </si>
  <si>
    <t>组氨酸缺乏</t>
    <phoneticPr fontId="46" type="noConversion"/>
  </si>
  <si>
    <t>伽玛氨基丁酸缺乏</t>
    <phoneticPr fontId="46" type="noConversion"/>
  </si>
  <si>
    <t>谷氨酰胺缺乏</t>
    <phoneticPr fontId="46" type="noConversion"/>
  </si>
  <si>
    <t>左旋肉碱缺乏</t>
    <phoneticPr fontId="46" type="noConversion"/>
  </si>
  <si>
    <t>追求精神上的事物</t>
    <phoneticPr fontId="46" type="noConversion"/>
  </si>
  <si>
    <t>羞愧</t>
    <phoneticPr fontId="46" type="noConversion"/>
  </si>
  <si>
    <t>肿瘤相关指数偏高</t>
    <phoneticPr fontId="46" type="noConversion"/>
  </si>
  <si>
    <t>自体免疫性疾病风险</t>
    <phoneticPr fontId="46" type="noConversion"/>
  </si>
  <si>
    <t>奶制品</t>
    <phoneticPr fontId="46" type="noConversion"/>
  </si>
  <si>
    <t>海鲜</t>
    <phoneticPr fontId="46" type="noConversion"/>
  </si>
  <si>
    <t>油炸食物</t>
    <phoneticPr fontId="46" type="noConversion"/>
  </si>
  <si>
    <t>反式脂肪酸</t>
    <phoneticPr fontId="46" type="noConversion"/>
  </si>
  <si>
    <t>转基因食物</t>
    <phoneticPr fontId="46" type="noConversion"/>
  </si>
  <si>
    <t>咖啡因</t>
    <phoneticPr fontId="46" type="noConversion"/>
  </si>
  <si>
    <t>食品添加物</t>
    <phoneticPr fontId="46" type="noConversion"/>
  </si>
  <si>
    <t>食物防腐剂</t>
    <phoneticPr fontId="46" type="noConversion"/>
  </si>
  <si>
    <t>花粉</t>
    <phoneticPr fontId="46" type="noConversion"/>
  </si>
  <si>
    <t>香水</t>
    <phoneticPr fontId="46" type="noConversion"/>
  </si>
  <si>
    <t>尘螨</t>
    <phoneticPr fontId="46" type="noConversion"/>
  </si>
  <si>
    <t>烟</t>
    <phoneticPr fontId="46" type="noConversion"/>
  </si>
  <si>
    <t>乳胶</t>
    <phoneticPr fontId="46" type="noConversion"/>
  </si>
  <si>
    <t>室内粉尘,尘埃-- 过敏或敏感。</t>
    <phoneticPr fontId="46" type="noConversion"/>
  </si>
  <si>
    <t>床垫粉尘-- 过敏或敏感。</t>
    <phoneticPr fontId="46" type="noConversion"/>
  </si>
  <si>
    <t>地毯灰尘-- 过敏或敏感。</t>
    <phoneticPr fontId="46" type="noConversion"/>
  </si>
  <si>
    <t>室内装修粉尘-- 过敏或敏感。</t>
    <phoneticPr fontId="46" type="noConversion"/>
  </si>
  <si>
    <t>玉米粉尘-- 过敏或敏感，提示神经问题或神经虚弱。如果是B型血者，请搜索玉米，再进行具体解释。</t>
    <phoneticPr fontId="46" type="noConversion"/>
  </si>
  <si>
    <t>小麦粉尘-- 过敏或敏感，提示结肠肠内（肠道，肠）敏感。如果是B型血者，请搜索小麦，再进行具体解释。</t>
    <phoneticPr fontId="46" type="noConversion"/>
  </si>
  <si>
    <t>玉米粉(粟米粉)--过敏敏感或是毒性反应，避免接触，注意脱敏。</t>
    <phoneticPr fontId="46" type="noConversion"/>
  </si>
  <si>
    <t>干草--尘埃提取物</t>
    <phoneticPr fontId="46" type="noConversion"/>
  </si>
  <si>
    <t>灰--治疗过敏的方剂</t>
    <phoneticPr fontId="46" type="noConversion"/>
  </si>
  <si>
    <t>人乳头状瘤病毒风险</t>
    <phoneticPr fontId="46" type="noConversion"/>
  </si>
  <si>
    <t>皮肤真菌感染风险</t>
    <phoneticPr fontId="46" type="noConversion"/>
  </si>
  <si>
    <t>牛皮癣感染风险</t>
    <phoneticPr fontId="46" type="noConversion"/>
  </si>
  <si>
    <t>黑色素瘤风险</t>
    <phoneticPr fontId="46" type="noConversion"/>
  </si>
  <si>
    <t>脓肿风险</t>
    <phoneticPr fontId="46" type="noConversion"/>
  </si>
  <si>
    <t>痤疮风险</t>
    <phoneticPr fontId="46" type="noConversion"/>
  </si>
  <si>
    <t>湿疹风险</t>
    <phoneticPr fontId="46" type="noConversion"/>
  </si>
  <si>
    <t>足癣风险</t>
    <phoneticPr fontId="46" type="noConversion"/>
  </si>
  <si>
    <t>丹毒风险</t>
    <phoneticPr fontId="46" type="noConversion"/>
  </si>
  <si>
    <t>神经性皮炎风险</t>
    <phoneticPr fontId="46" type="noConversion"/>
  </si>
  <si>
    <t>脂溢性皮炎风险</t>
    <phoneticPr fontId="46" type="noConversion"/>
  </si>
  <si>
    <t>皮肌炎风险</t>
    <phoneticPr fontId="46" type="noConversion"/>
  </si>
  <si>
    <t>皮炎风险</t>
    <phoneticPr fontId="46" type="noConversion"/>
  </si>
  <si>
    <t>蜂窝织炎风险</t>
    <phoneticPr fontId="46" type="noConversion"/>
  </si>
  <si>
    <t>日光性皮炎风险</t>
    <phoneticPr fontId="46" type="noConversion"/>
  </si>
  <si>
    <t>疱疹风险</t>
    <phoneticPr fontId="46" type="noConversion"/>
  </si>
  <si>
    <t>荨麻疹风险</t>
    <phoneticPr fontId="46" type="noConversion"/>
  </si>
  <si>
    <t>白癜风风险</t>
    <phoneticPr fontId="46" type="noConversion"/>
  </si>
  <si>
    <t>疖风险</t>
    <phoneticPr fontId="46" type="noConversion"/>
  </si>
  <si>
    <t>痈风险</t>
    <phoneticPr fontId="46" type="noConversion"/>
  </si>
  <si>
    <t>面神经瘫</t>
    <phoneticPr fontId="46" type="noConversion"/>
  </si>
  <si>
    <t>腰椎神经</t>
    <phoneticPr fontId="46" type="noConversion"/>
  </si>
  <si>
    <t>油炸食物</t>
  </si>
  <si>
    <t>转基因食物</t>
  </si>
  <si>
    <t>食物色素</t>
  </si>
  <si>
    <t>香水</t>
  </si>
  <si>
    <t>尘螨</t>
  </si>
  <si>
    <t>溶剂</t>
  </si>
  <si>
    <t>鸡鸭鹅毛</t>
  </si>
  <si>
    <t>动物皮毛</t>
  </si>
  <si>
    <t>化妆品</t>
  </si>
  <si>
    <t>油墨</t>
  </si>
  <si>
    <t>乳胶</t>
  </si>
  <si>
    <t>食物</t>
  </si>
  <si>
    <t>食品添加剂</t>
  </si>
  <si>
    <t>黄曲霉毒素</t>
  </si>
  <si>
    <t>谷氨酸钠</t>
  </si>
  <si>
    <t>其它毒素</t>
  </si>
  <si>
    <t>中药敏感性</t>
    <phoneticPr fontId="46" type="noConversion"/>
  </si>
  <si>
    <t>中草药</t>
    <phoneticPr fontId="46" type="noConversion"/>
  </si>
  <si>
    <t>灵芝益气汤 -- 感染病毒性疾病之后免疫缺陷，腺热，化学疗法的辅助，提升免疫功能，包括RBC产品，防止病毒复制。 # ]</t>
    <phoneticPr fontId="42" type="noConversion"/>
  </si>
  <si>
    <t>龙胆泻肝汤-- 清除肝胆系统的湿热，抗炎，抗菌，抗感染 。</t>
    <phoneticPr fontId="42" type="noConversion"/>
  </si>
  <si>
    <t>清热灵 -- 清除气分(Qi level) 和上焦的热，清除湿热和毒热，退热，抗炎，抗生素。</t>
    <phoneticPr fontId="42" type="noConversion"/>
  </si>
  <si>
    <t>养胃颗粒-- 加强和调节消化功能，抗痉挛，增加胃黏膜的分泌物。</t>
  </si>
  <si>
    <t>八正散 -- 清除膀胱的湿热，抗菌，抗炎，利尿。</t>
  </si>
  <si>
    <t>当归四逆汤-- 长期手脚冰冷，经脉寒邪, 冻疮，痛经，末梢血管扩张，促进血液循环，抗生素。</t>
  </si>
  <si>
    <t>蠲痹汤 -- 骨关节炎，类风湿性关节炎，关节痛，痹证，滑囊炎。@ ]</t>
  </si>
  <si>
    <t>桃核承气汤-- 盆腔炎，胎盘滞留，急性下腹痛，结肠梗阻，降低血粘度，脂肪和糖，抗炎。]</t>
  </si>
  <si>
    <t>天麻钩藤饮-- 高血压，中风，更年期综合征，梅尼埃病，癫痫症，头痛，眩晕，肝阳上亢，内风。</t>
  </si>
  <si>
    <t>清肺汤-- 急性上呼吸道感染（肺部，抗菌，止咳，化痰，轻舄（肠道，结肠，肠。 ]</t>
  </si>
  <si>
    <t>桂皮汤 -- 焦虑，失眠，出血性疾病，贫血，产后恢复，加强消化功能（尤其是对营养的吸收，补气补血，消除焦虑的镇静剂。</t>
  </si>
  <si>
    <t>天王补心丹-- 焦虑，失眠，心悸，心律不齐，与更年期有关的情绪障碍，慢性口腔溃疡，止痛药和镇定剂，神经镇定剂，镇静剂。</t>
  </si>
  <si>
    <t>四物汤-- 月经问题，不孕不育，皮肤和头发干燥无光泽，贫血，产后，虚弱，补血药，强壮子宫和肌肉，催奶。</t>
  </si>
  <si>
    <t>当归芍药散 -- 伴有流体代谢问题的月经失调，怀孕期间水肿，补血药（生血，利尿（肾。 ]</t>
  </si>
  <si>
    <t>乌金丸-- 月经失调，痛经，子宫内膜异位，月经不规律，通经药，调经，改善循环，止痛，消除子宫中的滞留阻塞。</t>
  </si>
  <si>
    <t>六味地黄丸-- 一般性肾虚和肾病，镇痛剂，退热药 ，抗炎，改善肾功能和流体代谢双向激素调节。</t>
  </si>
  <si>
    <t>炙甘草汤-- 心悸，不规则脉搏，心脏病，保护心肌，抑制心律不齐，提高缺氧耐受性。</t>
  </si>
  <si>
    <t>小青龙汤-- 支气管炎，肺气肿，支气管哮喘，抗哮喘（肺部和抗过敏， 改善血浆皮质醇和促皮激素。 ]</t>
  </si>
  <si>
    <t>血府逐瘀汤-- 外伤，慢性固定疼痛，慢性抑郁症，抗血小板，抗凝血，血管扩张剂。</t>
  </si>
  <si>
    <t>四君子汤 -- 提高和调节消化功能，滋补，加强免疫力和抵抗力，提高病后或手术后的恢复力，化痰，胃。</t>
  </si>
  <si>
    <t>补中益气汤-- 滋补药，消化刺激物，提升和增强变弱或脱垂的结构，刺激和保护免疫系统。</t>
  </si>
  <si>
    <t>小柴胡汤 -- Postivral 和少阳症, 乳腺炎，耳朵障碍，改善肝功能，降低丙氨酸氨基转移酶（AST和天门冬氨酸氨基转移酶(ALT, 提高免疫力，说明清除残留的病原体 。</t>
  </si>
  <si>
    <t>藿香正气散 -- 胃肠性感冒，急性胃肠炎，假丝酵母样症状(candida like symptoms, 抗催吐药，抗腹舄，减轻急性胃病。^ ]</t>
  </si>
  <si>
    <t>四逆散-- 用于治疗肝脏气滞证的基本配方，镇痉药，减轻抑郁和情绪困扰，有助消化，驱风。</t>
  </si>
  <si>
    <t>五苓散-- 全身性水肿，流体代谢问题，利尿（肾，温和的消化增强剂。 ]</t>
  </si>
  <si>
    <t>润肠丸-- 慢性结肠便秘，产后便秘，干便，缓和轻舄剂。 ]</t>
  </si>
  <si>
    <t>黄连解毒汤-- 全身湿热或毒热，退烧，抗炎，抗菌。</t>
  </si>
  <si>
    <t>五味消毒饮-- 局部化脓疼痛，毒热，广谱抗感染，抗炎，退热，消毒。</t>
  </si>
  <si>
    <t>柴胡加龙骨牡蛎汤-- 精神或情绪紊乱，紧张，心悸，失眠，止痛，抗酸，止痉挛，镇静剂。</t>
  </si>
  <si>
    <t>镇肝熄风汤 -- 肝阳上亢，肝风，短暂性脑缺血发作，中风发病前的疾病（大脑，防高血压，神经系统镇静剂。</t>
  </si>
  <si>
    <t>止嗽散-- 用于外感咳嗽，止咳化痰。 ]</t>
  </si>
  <si>
    <t>寿胎丸-- 习惯性流产，不孕不育，腰背痛，强壮滋养子宫。</t>
  </si>
  <si>
    <t>半夏泻心汤 -- 增强调节消化功能，滋补消化系统，消炎化痰，健胃，止吐。</t>
  </si>
  <si>
    <t>菟丝子丸-- 多尿，尿床，遗尿，尿失禁，肾，膀胱。 ]</t>
  </si>
  <si>
    <t>九味羌活汤-- 流行性感冒，风湿病，发烧，急性腰背扭伤，退热，止痛和抗炎。@ # ] $</t>
  </si>
  <si>
    <t>保和丸 -- 食滞，消化不良，健胃并增强一般消化功能，消化剂，镇静剂，健胃剂。</t>
  </si>
  <si>
    <t>越鞠散-- 情绪或与压力有关的胃肠问题，胃十二指肠溃疡，胆囊炎，胆石病。</t>
  </si>
  <si>
    <t>痛泻要方-- 带有一种情绪因素的消化问题，结肠，肠易激综合征(肠道，结肠，肠。 ]</t>
  </si>
  <si>
    <t>消风散-- 风热或湿痒皮肤病，抗炎，发汗，止痒。</t>
  </si>
  <si>
    <t>三痹汤-- 肌肉和关节疼痛，关节炎痛，止痛，抗关节炎，抗炎，增强循环。 @ ]</t>
  </si>
  <si>
    <t>辛芩冲剂 -- 过敏性鼻炎，窦炎，花粉热，抗菌，抗炎，抗过敏，通鼻和窦。 @ ]</t>
  </si>
  <si>
    <t>苍耳散-- 窦阻塞，窦炎，过敏性和常年性鼻炎。 ]</t>
  </si>
  <si>
    <t>二仙汤 -- 更年期热证，潮热，出汗，情绪波动，调节与更年期相关的激素，垂体促性腺刺激物，抗高血压。]</t>
  </si>
  <si>
    <t>托里消毒饮-- 中耳炎，红疹，疔疮，增强代谢，增加生命能量并增强免疫力。</t>
  </si>
  <si>
    <t>逍遥散-- 月经不调，经前综合症，压力 。</t>
  </si>
  <si>
    <t>桑菊饮 -- 上呼吸道感染，急性支气管炎（肺部，流感，眼睛障碍（结膜炎。 # ]</t>
  </si>
  <si>
    <t>生脉散-- 慢性呼吸道疾病（肺部, 缓和剂，补充能量和流体。 ]</t>
  </si>
  <si>
    <t>玉屏风散 -- 经常性咳嗽和感冒（肺部，免疫力低下，多汗，免疫刺激物，止汗药。 ]</t>
  </si>
  <si>
    <t>茵陈蒿汤-- 肝脏——黄疸，利胆，利胆剂；利尿（肾，膀胱，尿道，轻舄（肠道，结肠，肠。 ]</t>
  </si>
  <si>
    <t>增液汤 -- 产生流体，润躁通肠（结肠，肠，便秘。 ]</t>
  </si>
  <si>
    <t>消瘰丸-- 粘液型结块，肿块和节结。 ]</t>
  </si>
  <si>
    <t>三子养亲汤-- 持续咳嗽，痰稀，肺寒，化痰，除痰剂，胃肠（肠道，结肠，肠刺激物。 ]</t>
  </si>
  <si>
    <t>治头疮一方 -- 湿疹，急性皮痒病，痤疮，表皮化脓，口腔发炎。@ ]</t>
  </si>
  <si>
    <t>抗毒散-- 广谱抗病毒作用，一般抗生，抗病毒和抗菌作用，退热，麻醉。 @ # ]</t>
  </si>
  <si>
    <t>枳实，槟榔，乌药 -- 便秘，腹胀，由气滞引起的腹痛，腹部手术后的麻痹性肠梗塞（肠道，结肠，肠。 ]</t>
  </si>
  <si>
    <t>苍术，皂角刺，白芷-- 鼻窦和耳朵里的粘液拥塞，有助于从未破裂的脓肿，疖子和伤口排出脓液。</t>
  </si>
  <si>
    <t>金钱草，鸡内金，海金沙 -- 促尿，去湿热和溶解结石，与结石（肾，膀胱，尿道有关的疼痛、肿胀或不适。 ]</t>
  </si>
  <si>
    <t>牡蛎，麻黄根，麸小麦-- 止汗固表。</t>
  </si>
  <si>
    <t>知母，天花粉，沙参 -- 清除肺部和胃部的热和痰，促进唾液分泌，止渴，养阴。</t>
  </si>
  <si>
    <t>山药，葛根，木香 -- 健脾，调气止舄。</t>
  </si>
  <si>
    <t>苍术，厚朴-- 祛湿，消胀。</t>
  </si>
  <si>
    <t>肉苁蓉，锁阳-- 脾和 / 或肝阳虚，便秘。</t>
  </si>
  <si>
    <t>青皮，香附-- 经前乳房肿胀，胀痛，肿块，乳房纤维囊性疾病，痛经，经期下腹肿胀。</t>
  </si>
  <si>
    <t>龙骨，牡蛎-- 安神，平肝阳。</t>
  </si>
  <si>
    <t>夜交藤，合欢皮 -- 使缺乏症患者安神，抑郁，四肢麻痹且循环不良。</t>
  </si>
  <si>
    <t>知母，黄柏-- 更年期潮红和发夜汗，骨蒸潮热，不明原因引起的低烧或复发性发烧，慢性尿道疼痛（膀胱炎。</t>
  </si>
  <si>
    <t>补骨脂，益智仁-- 暖肾并增强其转化和处理流体的功能。</t>
  </si>
  <si>
    <t>桑白皮，陈皮 -- 祛湿，利水消肿。</t>
  </si>
  <si>
    <t>海桐皮，秦艽 -- 疏风，祛湿，抗炎，抗过敏，舒缓疼痛。</t>
  </si>
  <si>
    <t>红藤，败酱草-- 盆腔炎和腹腔炎 (PID, 阑尾炎，憩室炎。</t>
  </si>
  <si>
    <t>鹿茸，龟板-- 生精，滋阴壮阳，强壮冲脉和任脉。</t>
  </si>
  <si>
    <t>浮萍，紫草 -- 红肿斑丘状疹以及其它因血热所致的皮肤疾病。</t>
  </si>
  <si>
    <t>生地，石膏-- 清气热血热，抗炎退热。</t>
  </si>
  <si>
    <t>陈皮，半夏恶心作呕，晨吐和运动病，咳痰，急性或慢性咳嗽，伴有大量白痰。 ]</t>
  </si>
  <si>
    <t>九节菖蒲，远志-- 提神醒脑，化痰（肺部。 ]</t>
  </si>
  <si>
    <t>香附，砂仁-- 调理消化系统，善行胃肠气滞（肠道，结肠，肠，改善对油性草药的消化, 加进任何会引起消化不良的药方中 。 ]</t>
  </si>
  <si>
    <t>延胡索，川楝子-- 用于所有气滞和血瘀所致的疼痛。 ]</t>
  </si>
  <si>
    <t>干姜，肉桂 -- 温阳，散内寒。</t>
  </si>
  <si>
    <t>枳实，桔梗 腹胀和上腹胀满，可加入任何消胀的药方。</t>
  </si>
  <si>
    <t>当归，黄芪 益气补血。</t>
  </si>
  <si>
    <t>桃仁，红花 活血化瘀。</t>
  </si>
  <si>
    <t>三棱，莪术活血，有效化瘀，溶解血块。</t>
  </si>
  <si>
    <t>苍术，黄柏 清除下身湿热。</t>
  </si>
  <si>
    <t>山栀子，牡丹皮热症，伴有情绪因素所致的循环性痤疮(emotional component-cyclical acne, 经前潮红，月经过多，易怒。</t>
  </si>
  <si>
    <t>熟地，何首乌 -- 补血，补肾阴。</t>
  </si>
  <si>
    <t>杜仲，续断-- 健肾，尤其是肾气和肾阳，伴有多种病状的腰身疼痛。</t>
  </si>
  <si>
    <t>黄连，吴茱萸-- 胃灼热，酸返流，胃酸过多，不明饥痛。</t>
  </si>
  <si>
    <t>甘草，白芍-- 镇痉药，缓和平滑肌和骨骼肌痉挛所致的疼痛。</t>
  </si>
  <si>
    <t>麦门冬，天门冬 -- 清热，养阴，润肺，止咳，退烧，增强体液免疫。</t>
  </si>
  <si>
    <t>炙麻黄，杏仁-- 宣通肺气，停止咳嗽和喘息。</t>
  </si>
  <si>
    <t>仙灵脾，仙茅 -- 温补肾阳，散风祛湿。</t>
  </si>
  <si>
    <t>天南星，旋覆花 -- 化痰。</t>
  </si>
  <si>
    <t>枸杞子，菊花-- 益目，养目，明目，凉肝。</t>
  </si>
  <si>
    <t>柴胡，白芍-- 舒肝柔肝，治疗肝气不舒。</t>
  </si>
  <si>
    <t>苦参，白鲜皮 -- 皮肤痕痒疾病，化脓性皮肤疾病，湿疹，风疹，牛皮癣，肠内湿热导致痢疾。</t>
  </si>
  <si>
    <t>葛根-- 清表，疏散风热，放松肌肉，生津，减轻腹舄，促使皮疹出齐。</t>
  </si>
  <si>
    <t>舒肝熄风，止痛。</t>
  </si>
  <si>
    <t>川芎-- 活血行气，祛风止痛。</t>
  </si>
  <si>
    <t>西洋参-- 补气养阴，清虚火，生津。</t>
  </si>
  <si>
    <t>大黄-- 用于便秘和血瘀。</t>
  </si>
  <si>
    <t>田七-- 止血并去除瘀血。</t>
  </si>
  <si>
    <t>丹参-- 活血祛瘀，清热安神。</t>
  </si>
  <si>
    <t>五味子-- 强壮肺脏和肾脏，止汗，安神，抑制流体泄漏。</t>
  </si>
  <si>
    <t>青蒿-- 祛暑热，凉血并清除隐藏的病原体。</t>
  </si>
  <si>
    <t>黄连-- 清湿热，祛火，特别是上半身。</t>
  </si>
  <si>
    <t>鸡血藤 -- 补血，通络，活血。</t>
  </si>
  <si>
    <t>益母草-- 活血，调经，促尿。</t>
  </si>
  <si>
    <t>钩藤-- 镇定情绪，止痉挛，头昏，眩晕，降低血压。</t>
  </si>
  <si>
    <t>人参-- 大补元气，强肺健脾，益心气，安神，养阴生津。</t>
  </si>
  <si>
    <t>当归-- 补血活血，调节月经，润肠通便。]</t>
  </si>
  <si>
    <t>神曲-- 消食化滞，和胃。</t>
  </si>
  <si>
    <t>酸枣仁 -- 养心，安神，止汗。</t>
  </si>
  <si>
    <t>参附汤 -- 休克，心力衰竭，改善血液和微血管循环，增强心肌收缩力，改善肝功能并提高免疫力。]</t>
    <phoneticPr fontId="42" type="noConversion"/>
  </si>
  <si>
    <t>枸杞子-- 治疗肝肾阴亏、腰膝酸软、头晕、健忘、目眩、目昏多泪、消渴、遗精等病症。调节机体免疫功能、延缓衰老、抗脂肪肝、调节血脂和血糖、促进造血功能</t>
  </si>
  <si>
    <t xml:space="preserve">白芍药 -- 补血养血、平抑肝阳、柔肝止痛。敛阴止汗等功效，适用于阴虚发热、月经不调、胸腹胁肋疼痛、四肢挛急，泻痢腹痛、自汗盗汗、崩漏、带下等症 </t>
  </si>
  <si>
    <t>泽泻 --利水，渗湿，泄热。治小便不利，水肿胀满，呕吐，泻痢，痰饮，脚气，淋病，尿血。(1)利水渗湿：用于水湿内停之尿少、水肿、泻痢及湿热淋浊等证。</t>
  </si>
  <si>
    <t>木通 -- 泻火行水，通利血脉。治小便赤涩，淋浊，水肿，胸中烦热，喉痹咽痛，遍身拘痛，妇女经闭，乳汁不通。</t>
  </si>
  <si>
    <t>山楂 -- 有降血脂、血压、强心、抗心律不齐等作用，同时，山楂也是健脾开胃、消食化滞、活血化痰的良药。对胸膈脾满、疝气、血淤、闭经等症有很好的疗效。</t>
  </si>
  <si>
    <t>狗脊 -- 补肝肾，强腰膝，祛风湿：用于肝肾亏虚兼有风寒湿邪所致的腰痛脊强，小便不禁，妇女白带过多。</t>
  </si>
  <si>
    <t>关防己</t>
    <phoneticPr fontId="46" type="noConversion"/>
  </si>
  <si>
    <t xml:space="preserve">关防己 -- 祛风止痛，清热利水，用于湿热身痛、下肢水肿、小便不利、风湿痹痛。 </t>
  </si>
  <si>
    <t>篙本 -- 头疼感冒，风湿关节炎，排毒养颜。</t>
  </si>
  <si>
    <t>防风 -- 祛风，去湿止痛，发汗，解热，抗病毒，止痒。</t>
  </si>
  <si>
    <t xml:space="preserve">三棱 -- 具有破血，行气，消积，止痛的功效。镇定情绪。 </t>
  </si>
  <si>
    <t xml:space="preserve">太子参 -- 脾虚食少、倦怠乏力、心悸自汗、肺虚咳嗽、津亏口渴等症。 </t>
  </si>
  <si>
    <t>银耳 -- 养胃阴，润肺，强精、补肾、润肠、益胃、补气、美容、肺热咳嗽、肺燥干咳、月经不调、胃炎、大便秘结等病症。</t>
    <phoneticPr fontId="42" type="noConversion"/>
  </si>
  <si>
    <t xml:space="preserve">Phase angle ,8+ ideal, 6+norm, below 6 chronic   </t>
    <phoneticPr fontId="42" type="noConversion"/>
  </si>
  <si>
    <t xml:space="preserve"> = Aliphatic Peptides, elastase </t>
  </si>
  <si>
    <t xml:space="preserve"> = Di-8-Tri-Peptides,  </t>
  </si>
  <si>
    <t xml:space="preserve"> = Tetra-Peptides, jejunum </t>
  </si>
  <si>
    <t xml:space="preserve"> = Ubiquinone cycle </t>
  </si>
  <si>
    <t xml:space="preserve"> = Maltose, starch  </t>
  </si>
  <si>
    <t xml:space="preserve"> = Glucose Galactose </t>
  </si>
  <si>
    <t xml:space="preserve"> = Lactose type </t>
  </si>
  <si>
    <t xml:space="preserve"> = Sucrose, isomaltose type </t>
  </si>
  <si>
    <t xml:space="preserve"> = Diglyceride, Acetytltransferase</t>
  </si>
  <si>
    <t xml:space="preserve"> = Monoglyceride </t>
  </si>
  <si>
    <t xml:space="preserve"> = Cholesterol </t>
  </si>
  <si>
    <t xml:space="preserve"> = Fatty Acid , Co A ligase</t>
  </si>
  <si>
    <t xml:space="preserve"> = Triglycerides</t>
  </si>
  <si>
    <t xml:space="preserve"> = stomach</t>
  </si>
  <si>
    <t xml:space="preserve"> = Jejunum </t>
  </si>
  <si>
    <t xml:space="preserve"> = Bowel flora </t>
  </si>
  <si>
    <t>脊椎系统压力较高</t>
    <phoneticPr fontId="46" type="noConversion"/>
  </si>
  <si>
    <t>循环系统风险较高</t>
    <phoneticPr fontId="46" type="noConversion"/>
  </si>
  <si>
    <t>关防己</t>
  </si>
  <si>
    <t>知母</t>
    <phoneticPr fontId="66" type="noConversion"/>
  </si>
  <si>
    <t>遗传性疾病风险</t>
    <phoneticPr fontId="66" type="noConversion"/>
  </si>
  <si>
    <t>其他粉尘</t>
  </si>
  <si>
    <t>小麦粉尘</t>
  </si>
  <si>
    <t>室内装修粉尘</t>
  </si>
  <si>
    <t>地毯灰尘</t>
  </si>
  <si>
    <t>床垫粉尘</t>
  </si>
  <si>
    <t>花粉-其他</t>
  </si>
  <si>
    <t>花粉-蒲公英</t>
  </si>
  <si>
    <t>花粉-雏菊</t>
  </si>
  <si>
    <t>花粉-山胡桃树</t>
  </si>
  <si>
    <t>花粉-红三叶草</t>
  </si>
  <si>
    <t>花粉-黑麦</t>
  </si>
  <si>
    <t>花粉-果树</t>
  </si>
  <si>
    <t>花粉-茅草</t>
  </si>
  <si>
    <t>花粉-肯塔基草</t>
  </si>
  <si>
    <t>海鲜-其他</t>
  </si>
  <si>
    <t>海鲜-明虾</t>
  </si>
  <si>
    <t>海鲜-对虾</t>
  </si>
  <si>
    <t>海鲜-虾</t>
  </si>
  <si>
    <t>海鲜-螃蟹</t>
  </si>
  <si>
    <t>海鲜-海扇贝</t>
  </si>
  <si>
    <t>海鲜-牡蛎</t>
  </si>
  <si>
    <t>海鲜-蛤蜊 ( 蚬 )</t>
  </si>
  <si>
    <t>海鲜-蛤</t>
  </si>
  <si>
    <t>奶制品-酪蛋白</t>
  </si>
  <si>
    <t>奶制品-奶酪,干酪</t>
  </si>
  <si>
    <t>奶制品-羊奶</t>
  </si>
  <si>
    <t>奶制品-牛奶</t>
  </si>
  <si>
    <t>药物残留毒素</t>
  </si>
  <si>
    <t>体内代谢毒素</t>
  </si>
  <si>
    <t>指端感觉异常</t>
    <phoneticPr fontId="66" type="noConversion"/>
  </si>
  <si>
    <t>黑色素沉着可能</t>
    <phoneticPr fontId="66" type="noConversion"/>
  </si>
  <si>
    <t>多汗症可能</t>
    <phoneticPr fontId="66" type="noConversion"/>
  </si>
  <si>
    <t>毛发分叉可能</t>
    <phoneticPr fontId="66" type="noConversion"/>
  </si>
  <si>
    <t>脱发可能</t>
    <phoneticPr fontId="66" type="noConversion"/>
  </si>
  <si>
    <t>老化可能</t>
    <phoneticPr fontId="66" type="noConversion"/>
  </si>
  <si>
    <t>耳痛可能</t>
    <phoneticPr fontId="66" type="noConversion"/>
  </si>
  <si>
    <t>耳聋可能</t>
    <phoneticPr fontId="66" type="noConversion"/>
  </si>
  <si>
    <t>耳鸣可能</t>
    <phoneticPr fontId="66" type="noConversion"/>
  </si>
  <si>
    <t>冻疮可能</t>
    <phoneticPr fontId="46" type="noConversion"/>
  </si>
  <si>
    <t>白癜风可能</t>
  </si>
  <si>
    <t>荨麻疹可能</t>
  </si>
  <si>
    <t>带状疱疹可能</t>
    <phoneticPr fontId="66" type="noConversion"/>
  </si>
  <si>
    <t>疱疹可能</t>
  </si>
  <si>
    <t>蜂窝织炎可能</t>
  </si>
  <si>
    <t>皮炎可能</t>
  </si>
  <si>
    <t>皮肌炎可能</t>
  </si>
  <si>
    <t>脂溢性皮炎可能</t>
  </si>
  <si>
    <t>神经性皮炎可能</t>
  </si>
  <si>
    <t>痈可能</t>
    <phoneticPr fontId="66" type="noConversion"/>
  </si>
  <si>
    <t>疖可能</t>
    <phoneticPr fontId="66" type="noConversion"/>
  </si>
  <si>
    <t>丹毒可能</t>
  </si>
  <si>
    <t>足癣可能</t>
  </si>
  <si>
    <t>湿疹可能</t>
  </si>
  <si>
    <t>痤疮可能</t>
  </si>
  <si>
    <t>脓肿可能</t>
  </si>
  <si>
    <t>人乳头状瘤病毒感染可能</t>
    <phoneticPr fontId="46" type="noConversion"/>
  </si>
  <si>
    <t>牛皮癣感染可能</t>
  </si>
  <si>
    <t>皮肤真菌感染可能</t>
  </si>
  <si>
    <t>黑色素瘤风险</t>
    <phoneticPr fontId="66" type="noConversion"/>
  </si>
  <si>
    <t>美尼尔氏病可能</t>
    <phoneticPr fontId="66" type="noConversion"/>
  </si>
  <si>
    <t>中耳炎可能</t>
    <phoneticPr fontId="66" type="noConversion"/>
  </si>
  <si>
    <t>耳炎可能</t>
    <phoneticPr fontId="66" type="noConversion"/>
  </si>
  <si>
    <t>镫骨异常</t>
    <phoneticPr fontId="66" type="noConversion"/>
  </si>
  <si>
    <t>鼓膜异常</t>
    <phoneticPr fontId="66" type="noConversion"/>
  </si>
  <si>
    <t>锤骨异常</t>
    <phoneticPr fontId="66" type="noConversion"/>
  </si>
  <si>
    <t>前庭异常</t>
    <phoneticPr fontId="66" type="noConversion"/>
  </si>
  <si>
    <t>耳蜗异常</t>
    <phoneticPr fontId="66" type="noConversion"/>
  </si>
  <si>
    <t>耳道异常</t>
    <phoneticPr fontId="66" type="noConversion"/>
  </si>
  <si>
    <t>耳廓异常</t>
    <phoneticPr fontId="66" type="noConversion"/>
  </si>
  <si>
    <t>耳屏异常</t>
    <phoneticPr fontId="66" type="noConversion"/>
  </si>
  <si>
    <t>耳迷路异常</t>
    <phoneticPr fontId="66" type="noConversion"/>
  </si>
  <si>
    <t>近视可能</t>
    <phoneticPr fontId="66" type="noConversion"/>
  </si>
  <si>
    <t>复视可能</t>
    <phoneticPr fontId="66" type="noConversion"/>
  </si>
  <si>
    <t>白内障可能</t>
    <phoneticPr fontId="66" type="noConversion"/>
  </si>
  <si>
    <t>青光眼可能</t>
    <phoneticPr fontId="66" type="noConversion"/>
  </si>
  <si>
    <t>夜盲症可能</t>
    <phoneticPr fontId="66" type="noConversion"/>
  </si>
  <si>
    <t>麦粒肿可能</t>
    <phoneticPr fontId="66" type="noConversion"/>
  </si>
  <si>
    <t>飞蚊症可能</t>
    <phoneticPr fontId="66" type="noConversion"/>
  </si>
  <si>
    <t>结膜炎可能</t>
    <phoneticPr fontId="66" type="noConversion"/>
  </si>
  <si>
    <t>视网膜异常</t>
    <phoneticPr fontId="66" type="noConversion"/>
  </si>
  <si>
    <t>巩膜异常</t>
    <phoneticPr fontId="66" type="noConversion"/>
  </si>
  <si>
    <t>泪腺异常</t>
    <phoneticPr fontId="66" type="noConversion"/>
  </si>
  <si>
    <t>眼睑异常</t>
    <phoneticPr fontId="66" type="noConversion"/>
  </si>
  <si>
    <t>晶状体异常</t>
    <phoneticPr fontId="66" type="noConversion"/>
  </si>
  <si>
    <t>角膜异常</t>
    <phoneticPr fontId="66" type="noConversion"/>
  </si>
  <si>
    <t>结膜异常</t>
    <phoneticPr fontId="66" type="noConversion"/>
  </si>
  <si>
    <t>睫状体异常</t>
    <phoneticPr fontId="66" type="noConversion"/>
  </si>
  <si>
    <t>脉络膜异常</t>
    <phoneticPr fontId="66" type="noConversion"/>
  </si>
  <si>
    <t>玻璃体腔异常</t>
    <phoneticPr fontId="66" type="noConversion"/>
  </si>
  <si>
    <t>中央动脉异常</t>
    <phoneticPr fontId="66" type="noConversion"/>
  </si>
  <si>
    <t>房水异常</t>
    <phoneticPr fontId="66" type="noConversion"/>
  </si>
  <si>
    <t>前房异常</t>
    <phoneticPr fontId="66" type="noConversion"/>
  </si>
  <si>
    <t>运动创伤可能</t>
    <phoneticPr fontId="66" type="noConversion"/>
  </si>
  <si>
    <t>关节活动不利可能</t>
    <phoneticPr fontId="46" type="noConversion"/>
  </si>
  <si>
    <t>软骨疼痛可能</t>
    <phoneticPr fontId="66" type="noConversion"/>
  </si>
  <si>
    <t>脚痛可能</t>
    <phoneticPr fontId="66" type="noConversion"/>
  </si>
  <si>
    <t>抽筋可能</t>
    <phoneticPr fontId="66" type="noConversion"/>
  </si>
  <si>
    <t>肩病可能</t>
    <phoneticPr fontId="66" type="noConversion"/>
  </si>
  <si>
    <t>手腕损伤可能</t>
    <phoneticPr fontId="66" type="noConversion"/>
  </si>
  <si>
    <t>手肘损伤可能</t>
    <phoneticPr fontId="66" type="noConversion"/>
  </si>
  <si>
    <t>腰部损伤可能</t>
    <phoneticPr fontId="66" type="noConversion"/>
  </si>
  <si>
    <t>腰扭伤可能</t>
    <phoneticPr fontId="66" type="noConversion"/>
  </si>
  <si>
    <t>胁肋痛可能</t>
    <phoneticPr fontId="66" type="noConversion"/>
  </si>
  <si>
    <t>腰痛可能</t>
    <phoneticPr fontId="66" type="noConversion"/>
  </si>
  <si>
    <t>落枕可能</t>
    <phoneticPr fontId="66" type="noConversion"/>
  </si>
  <si>
    <t>多发性关节炎可能</t>
  </si>
  <si>
    <t>关节半脱位可能</t>
  </si>
  <si>
    <t>风湿性关节炎可能</t>
  </si>
  <si>
    <t>关节炎可能</t>
  </si>
  <si>
    <t>结缔组织异常</t>
    <phoneticPr fontId="66" type="noConversion"/>
  </si>
  <si>
    <t>韧带损伤可能</t>
    <phoneticPr fontId="66" type="noConversion"/>
  </si>
  <si>
    <t>纤维织炎可能</t>
  </si>
  <si>
    <t>腱鞘囊肿可能</t>
  </si>
  <si>
    <t>风湿病可能</t>
  </si>
  <si>
    <t>肌腱炎可能</t>
    <phoneticPr fontId="66" type="noConversion"/>
  </si>
  <si>
    <t>肌腱功能异常</t>
    <phoneticPr fontId="66" type="noConversion"/>
  </si>
  <si>
    <t>骨质疏松可能</t>
  </si>
  <si>
    <t>骨病风险</t>
    <phoneticPr fontId="46" type="noConversion"/>
  </si>
  <si>
    <t>骨瘤风险</t>
    <phoneticPr fontId="46" type="noConversion"/>
  </si>
  <si>
    <t>佝偻病可能</t>
  </si>
  <si>
    <t>软骨病可能</t>
  </si>
  <si>
    <t>骨刺可能</t>
  </si>
  <si>
    <t>骨骼异常</t>
    <phoneticPr fontId="66" type="noConversion"/>
  </si>
  <si>
    <t>胸廓异常</t>
    <phoneticPr fontId="66" type="noConversion"/>
  </si>
  <si>
    <t>颌骨异常</t>
    <phoneticPr fontId="66" type="noConversion"/>
  </si>
  <si>
    <t>头骨异常</t>
    <phoneticPr fontId="66" type="noConversion"/>
  </si>
  <si>
    <t>脊柱侧弯可能</t>
  </si>
  <si>
    <t>椎间盘病症可能</t>
  </si>
  <si>
    <t>椎间盘突出可能</t>
  </si>
  <si>
    <t>椎间盘异常</t>
    <phoneticPr fontId="66" type="noConversion"/>
  </si>
  <si>
    <t>软骨异常</t>
    <phoneticPr fontId="66" type="noConversion"/>
  </si>
  <si>
    <t>静脉曲张可能</t>
  </si>
  <si>
    <t>足部损伤可能</t>
  </si>
  <si>
    <t>膝盖损伤可能</t>
    <phoneticPr fontId="46" type="noConversion"/>
  </si>
  <si>
    <t>髋关节损伤可能</t>
  </si>
  <si>
    <t>髋脱位可能</t>
  </si>
  <si>
    <t>下肢异常</t>
    <phoneticPr fontId="46" type="noConversion"/>
  </si>
  <si>
    <t>脚踝异常</t>
    <phoneticPr fontId="66" type="noConversion"/>
  </si>
  <si>
    <t>小腿异常</t>
    <phoneticPr fontId="66" type="noConversion"/>
  </si>
  <si>
    <t>大腿异常</t>
    <phoneticPr fontId="66" type="noConversion"/>
  </si>
  <si>
    <t>踝骨异常</t>
    <phoneticPr fontId="66" type="noConversion"/>
  </si>
  <si>
    <t>足骨异常</t>
    <phoneticPr fontId="66" type="noConversion"/>
  </si>
  <si>
    <t>髋骨异常</t>
    <phoneticPr fontId="66" type="noConversion"/>
  </si>
  <si>
    <t>髋关节异常</t>
    <phoneticPr fontId="66" type="noConversion"/>
  </si>
  <si>
    <t>腕管综合征可能</t>
    <phoneticPr fontId="66" type="noConversion"/>
  </si>
  <si>
    <t>手腕骨异常</t>
    <phoneticPr fontId="46" type="noConversion"/>
  </si>
  <si>
    <t>手骨异常</t>
    <phoneticPr fontId="66" type="noConversion"/>
  </si>
  <si>
    <t>下臂骨、挠骨、尺骨异常</t>
    <phoneticPr fontId="46" type="noConversion"/>
  </si>
  <si>
    <t>上臂骨、肱骨异常</t>
    <phoneticPr fontId="46" type="noConversion"/>
  </si>
  <si>
    <t>肩胛骨异常</t>
    <phoneticPr fontId="66" type="noConversion"/>
  </si>
  <si>
    <t>上臂异常</t>
    <phoneticPr fontId="46" type="noConversion"/>
  </si>
  <si>
    <t>骶髂关节损伤可能</t>
    <phoneticPr fontId="66" type="noConversion"/>
  </si>
  <si>
    <t>骶椎异常</t>
    <phoneticPr fontId="66" type="noConversion"/>
  </si>
  <si>
    <t>骶骨异常</t>
    <phoneticPr fontId="66" type="noConversion"/>
  </si>
  <si>
    <t>腰椎间盘突出可能</t>
    <phoneticPr fontId="66" type="noConversion"/>
  </si>
  <si>
    <t>腰椎异常</t>
    <phoneticPr fontId="66" type="noConversion"/>
  </si>
  <si>
    <t>胸椎异常</t>
    <phoneticPr fontId="66" type="noConversion"/>
  </si>
  <si>
    <t>颈椎 C7 异常</t>
    <phoneticPr fontId="66" type="noConversion"/>
  </si>
  <si>
    <t>颈椎 C6 异常</t>
    <phoneticPr fontId="66" type="noConversion"/>
  </si>
  <si>
    <t>颈椎 C5 异常</t>
    <phoneticPr fontId="66" type="noConversion"/>
  </si>
  <si>
    <t>颈椎 C4 异常</t>
    <phoneticPr fontId="66" type="noConversion"/>
  </si>
  <si>
    <t>颈椎 C3 异常</t>
    <phoneticPr fontId="66" type="noConversion"/>
  </si>
  <si>
    <t>颈椎 C2 异常</t>
    <phoneticPr fontId="66" type="noConversion"/>
  </si>
  <si>
    <t>颈椎 C1 异常</t>
    <phoneticPr fontId="66" type="noConversion"/>
  </si>
  <si>
    <t>颈椎异常</t>
    <phoneticPr fontId="46" type="noConversion"/>
  </si>
  <si>
    <t>扁桃腺炎可能</t>
  </si>
  <si>
    <t>扁桃腺肿大可能</t>
  </si>
  <si>
    <t>发烧可能</t>
  </si>
  <si>
    <t>风湿疾病可能</t>
    <phoneticPr fontId="66" type="noConversion"/>
  </si>
  <si>
    <t>机会性感染可能</t>
  </si>
  <si>
    <t>霉菌感染可能</t>
  </si>
  <si>
    <t>细菌感染可能</t>
  </si>
  <si>
    <t>病毒感染可能</t>
  </si>
  <si>
    <t>其它过敏反应风险</t>
    <phoneticPr fontId="66" type="noConversion"/>
  </si>
  <si>
    <t>过敏性鼻炎可能</t>
  </si>
  <si>
    <t>花粉过敏可能</t>
  </si>
  <si>
    <t>食物过敏风险</t>
    <phoneticPr fontId="66" type="noConversion"/>
  </si>
  <si>
    <t>脾脏功能异常</t>
    <phoneticPr fontId="66" type="noConversion"/>
  </si>
  <si>
    <t>淋巴腺炎可能</t>
    <phoneticPr fontId="66" type="noConversion"/>
  </si>
  <si>
    <t>淋巴瘤风险</t>
    <phoneticPr fontId="66" type="noConversion"/>
  </si>
  <si>
    <t>淋巴细胞异常</t>
    <phoneticPr fontId="66" type="noConversion"/>
  </si>
  <si>
    <t>淋巴疾病风险</t>
    <phoneticPr fontId="66" type="noConversion"/>
  </si>
  <si>
    <t>扁桃体功能异常</t>
    <phoneticPr fontId="66" type="noConversion"/>
  </si>
  <si>
    <t>胸腺肽异常</t>
    <phoneticPr fontId="66" type="noConversion"/>
  </si>
  <si>
    <t>胸腺功能异常</t>
    <phoneticPr fontId="46" type="noConversion"/>
  </si>
  <si>
    <t>慢性炎症可能</t>
    <phoneticPr fontId="66" type="noConversion"/>
  </si>
  <si>
    <t>急性炎症可能</t>
    <phoneticPr fontId="66" type="noConversion"/>
  </si>
  <si>
    <t>免疫球蛋白异常</t>
    <phoneticPr fontId="66" type="noConversion"/>
  </si>
  <si>
    <t>神经痛可能</t>
  </si>
  <si>
    <t>神经系统损伤可能</t>
  </si>
  <si>
    <t>神经根压迫可能</t>
  </si>
  <si>
    <t>大脑功能异常</t>
    <phoneticPr fontId="66" type="noConversion"/>
  </si>
  <si>
    <t>小脑功能失调</t>
    <phoneticPr fontId="66" type="noConversion"/>
  </si>
  <si>
    <t>下运动神经元异常</t>
    <phoneticPr fontId="66" type="noConversion"/>
  </si>
  <si>
    <t>颅神经异常</t>
    <phoneticPr fontId="66" type="noConversion"/>
  </si>
  <si>
    <t>多发性硬化风险</t>
    <phoneticPr fontId="66" type="noConversion"/>
  </si>
  <si>
    <t>多发性神经炎风险</t>
    <phoneticPr fontId="66" type="noConversion"/>
  </si>
  <si>
    <t>脊髓侧索硬化风险</t>
    <phoneticPr fontId="66" type="noConversion"/>
  </si>
  <si>
    <t>面神经瘫风险</t>
    <phoneticPr fontId="46" type="noConversion"/>
  </si>
  <si>
    <t>外展神经异常</t>
    <phoneticPr fontId="66" type="noConversion"/>
  </si>
  <si>
    <t>迷走神经异常</t>
    <phoneticPr fontId="66" type="noConversion"/>
  </si>
  <si>
    <t>动眼神经异常</t>
    <phoneticPr fontId="66" type="noConversion"/>
  </si>
  <si>
    <t>腰段脊神经（阴道）异常</t>
    <phoneticPr fontId="66" type="noConversion"/>
  </si>
  <si>
    <t>腰段脊神经（子宫）异常</t>
    <phoneticPr fontId="66" type="noConversion"/>
  </si>
  <si>
    <t>臂丛内侧束异常</t>
    <phoneticPr fontId="66" type="noConversion"/>
  </si>
  <si>
    <t>面神经异常</t>
    <phoneticPr fontId="66" type="noConversion"/>
  </si>
  <si>
    <t>胸神经异常</t>
    <phoneticPr fontId="66" type="noConversion"/>
  </si>
  <si>
    <t>胸段脊神经（脾、胰）异常</t>
    <phoneticPr fontId="66" type="noConversion"/>
  </si>
  <si>
    <t>嗅神经异常</t>
    <phoneticPr fontId="66" type="noConversion"/>
  </si>
  <si>
    <t>颈丛异常</t>
    <phoneticPr fontId="66" type="noConversion"/>
  </si>
  <si>
    <t>腰骶部脊神经异常</t>
    <phoneticPr fontId="66" type="noConversion"/>
  </si>
  <si>
    <t>骶丛异常</t>
    <phoneticPr fontId="66" type="noConversion"/>
  </si>
  <si>
    <t>舌下神经异常</t>
    <phoneticPr fontId="66" type="noConversion"/>
  </si>
  <si>
    <t>舌咽神经异常</t>
    <phoneticPr fontId="66" type="noConversion"/>
  </si>
  <si>
    <t>腰背脊神经异常</t>
    <phoneticPr fontId="66" type="noConversion"/>
  </si>
  <si>
    <t>手及足相关脊神经异常</t>
    <phoneticPr fontId="66" type="noConversion"/>
  </si>
  <si>
    <t>颈段脊神经异常</t>
    <phoneticPr fontId="66" type="noConversion"/>
  </si>
  <si>
    <t>胸段脊神经（心）异常</t>
    <phoneticPr fontId="66" type="noConversion"/>
  </si>
  <si>
    <t>听神经异常</t>
    <phoneticPr fontId="66" type="noConversion"/>
  </si>
  <si>
    <t>视神经异常</t>
    <phoneticPr fontId="66" type="noConversion"/>
  </si>
  <si>
    <t>基底节病变可能</t>
  </si>
  <si>
    <t>血糖调节异常</t>
  </si>
  <si>
    <t>体脂肪指数异常</t>
  </si>
  <si>
    <t>褐色脂肪异常</t>
  </si>
  <si>
    <t>叶酸缺乏</t>
  </si>
  <si>
    <t>糖尿病肾病风险</t>
  </si>
  <si>
    <t>淀粉酶缺乏</t>
  </si>
  <si>
    <t>胰腺酶缺乏</t>
  </si>
  <si>
    <t>胆汁分泌异常</t>
  </si>
  <si>
    <t>尿酸代谢异常</t>
  </si>
  <si>
    <t>左旋肉碱缺乏</t>
  </si>
  <si>
    <t>谷氨酰胺缺乏</t>
  </si>
  <si>
    <t>伽玛氨基丁酸缺乏</t>
  </si>
  <si>
    <t>组氨酸缺乏</t>
  </si>
  <si>
    <t>异亮氨酸缺乏</t>
  </si>
  <si>
    <t>缬氨酸缺乏</t>
  </si>
  <si>
    <t>牛磺酸缺乏</t>
  </si>
  <si>
    <t>苏氨酸缺乏</t>
  </si>
  <si>
    <t>酪氨酸缺乏</t>
  </si>
  <si>
    <t>色氨酸缺乏</t>
  </si>
  <si>
    <t>丝氨酸缺乏</t>
  </si>
  <si>
    <t>苯丙氨酸缺乏</t>
  </si>
  <si>
    <t>赖氨酸缺乏</t>
  </si>
  <si>
    <t>蛋氨酸缺乏</t>
  </si>
  <si>
    <t>亮氨酸缺乏</t>
  </si>
  <si>
    <t>甘氨酸缺乏</t>
  </si>
  <si>
    <t>半胱氨酸缺乏</t>
  </si>
  <si>
    <t>精氨酸缺乏</t>
  </si>
  <si>
    <t>天门冬氨酸缺乏</t>
  </si>
  <si>
    <t>丙胺酸缺乏</t>
  </si>
  <si>
    <t>必需脂肪酸不足</t>
  </si>
  <si>
    <t>胆固醇代谢异常</t>
  </si>
  <si>
    <t>甘油三酯代谢异常</t>
  </si>
  <si>
    <t>蔗糖代谢异常</t>
  </si>
  <si>
    <t>乳糖代谢异常</t>
  </si>
  <si>
    <t>葡萄糖代谢异常</t>
  </si>
  <si>
    <t>麦芽糖代谢异常</t>
  </si>
  <si>
    <t>果糖代谢异常</t>
  </si>
  <si>
    <t>经前期紧张综合征</t>
  </si>
  <si>
    <t>更年期综合症</t>
  </si>
  <si>
    <t>月经不调</t>
  </si>
  <si>
    <t>促黄体生成素异常</t>
  </si>
  <si>
    <t>睾酮异常</t>
  </si>
  <si>
    <t>黄体酮异常</t>
  </si>
  <si>
    <t>雌激素异常</t>
  </si>
  <si>
    <t>荷尔蒙失调</t>
  </si>
  <si>
    <t>糖尿病风险</t>
  </si>
  <si>
    <t>柯兴氏综合征风险</t>
  </si>
  <si>
    <t>醛固酮增多症风险</t>
  </si>
  <si>
    <t>肾上腺肿瘤风险</t>
  </si>
  <si>
    <t>阿狄森氏病风险</t>
  </si>
  <si>
    <t>肾上腺机能减退可能</t>
  </si>
  <si>
    <t>肾上腺功能异常</t>
  </si>
  <si>
    <t>皮质醇异常</t>
  </si>
  <si>
    <t>尿崩症可能</t>
  </si>
  <si>
    <t>垂体瘤风险</t>
  </si>
  <si>
    <t>垂体功能异常</t>
  </si>
  <si>
    <t>加压素异常</t>
  </si>
  <si>
    <t>促甲状腺激素释放激素异常</t>
  </si>
  <si>
    <t>松果体激素异常</t>
  </si>
  <si>
    <t>促黄体生成素释放激素异常</t>
  </si>
  <si>
    <t>下丘脑激素异常</t>
  </si>
  <si>
    <t>下丘脑功能异常</t>
  </si>
  <si>
    <t>甲状旁腺异常可能</t>
  </si>
  <si>
    <t>甲状腺肿瘤风险</t>
  </si>
  <si>
    <t>慢性甲状腺炎可能</t>
  </si>
  <si>
    <t>弥漫性毒性甲状腺肿可能</t>
  </si>
  <si>
    <t>甲状腺机能减退可能</t>
  </si>
  <si>
    <t>甲状腺机能亢进可能</t>
  </si>
  <si>
    <t>贫血可能</t>
  </si>
  <si>
    <t>血红蛋白异常可能</t>
  </si>
  <si>
    <t>血小板增多症可能</t>
  </si>
  <si>
    <t>单核细胞增多症可能</t>
  </si>
  <si>
    <t>白血球减少症可能</t>
  </si>
  <si>
    <t>慢性白血病风险</t>
  </si>
  <si>
    <t>急性白血病风险</t>
  </si>
  <si>
    <t>凝血酶原偏低可能</t>
  </si>
  <si>
    <t>镰状细胞性贫血可能</t>
  </si>
  <si>
    <t>过敏性紫癜可能</t>
  </si>
  <si>
    <t>白细胞功能异常</t>
  </si>
  <si>
    <t>粒细胞缺乏症可能</t>
  </si>
  <si>
    <t>多发性骨髓瘤风险</t>
  </si>
  <si>
    <t>白血病风险</t>
  </si>
  <si>
    <t>崩漏可能</t>
  </si>
  <si>
    <t>遗精可能</t>
  </si>
  <si>
    <t>阳痿可能</t>
  </si>
  <si>
    <t>附睾炎可能</t>
  </si>
  <si>
    <t>生殖器疱疹可能</t>
  </si>
  <si>
    <t>阴道炎可能</t>
  </si>
  <si>
    <t>卵巢炎可能</t>
  </si>
  <si>
    <t>多囊卵巢可能</t>
  </si>
  <si>
    <t>卵巢囊肿可能</t>
  </si>
  <si>
    <t>子宫内膜异位可能</t>
  </si>
  <si>
    <t>子宫下垂可能</t>
  </si>
  <si>
    <t>乳腺肿瘤风险</t>
  </si>
  <si>
    <t>乳腺纤维瘤风险</t>
  </si>
  <si>
    <t>乳腺炎可能</t>
  </si>
  <si>
    <t>血尿风险</t>
  </si>
  <si>
    <t>蛋白尿可能</t>
  </si>
  <si>
    <t>尿路结石可能</t>
  </si>
  <si>
    <t>尿路感染可能</t>
  </si>
  <si>
    <t>尿道炎可能</t>
  </si>
  <si>
    <t>前列腺肿瘤风险</t>
  </si>
  <si>
    <t>前列腺炎可能</t>
  </si>
  <si>
    <t>膀胱炎可能</t>
  </si>
  <si>
    <t>膀胱息肉可能</t>
  </si>
  <si>
    <t>肾功能失调可能</t>
  </si>
  <si>
    <t>肾盂肾炎可能</t>
  </si>
  <si>
    <t>肾结石可能</t>
  </si>
  <si>
    <t>肾囊肿可能</t>
  </si>
  <si>
    <t>慢性肾炎风险</t>
  </si>
  <si>
    <t>肾小球性肾炎风险</t>
  </si>
  <si>
    <t>肾脏功能异常</t>
  </si>
  <si>
    <t>脂肪泻可能</t>
  </si>
  <si>
    <t>便秘可能</t>
  </si>
  <si>
    <t>腹泻可能</t>
  </si>
  <si>
    <t>烧心可能</t>
  </si>
  <si>
    <t>呃逆可能</t>
  </si>
  <si>
    <t>胃痛可能</t>
  </si>
  <si>
    <t>牙痛可能</t>
  </si>
  <si>
    <t>肠道菌群紊乱</t>
  </si>
  <si>
    <t>蛋白质消化不良</t>
  </si>
  <si>
    <t>胰腺炎可能</t>
  </si>
  <si>
    <t>胰腺功能异常</t>
  </si>
  <si>
    <t>胆结石可能</t>
  </si>
  <si>
    <t>胆道功能异常</t>
  </si>
  <si>
    <t>肝肿瘤风险</t>
  </si>
  <si>
    <t>肝硬化风险</t>
  </si>
  <si>
    <t>肝脏炎症可能</t>
  </si>
  <si>
    <t>肝脏功能异常</t>
  </si>
  <si>
    <t>肛裂可能</t>
  </si>
  <si>
    <t>痔疮可能</t>
  </si>
  <si>
    <t>结肠肿瘤风险</t>
  </si>
  <si>
    <t>结肠炎可能</t>
  </si>
  <si>
    <t>憩室炎可能</t>
  </si>
  <si>
    <t>结肠功能异常</t>
  </si>
  <si>
    <t>回肠功能异常</t>
  </si>
  <si>
    <t>空肠功能异常</t>
  </si>
  <si>
    <t>十二指肠功能异常</t>
  </si>
  <si>
    <t>小肠功能异常</t>
  </si>
  <si>
    <t>胃性贫血可能</t>
  </si>
  <si>
    <t>胃溃疡风险</t>
  </si>
  <si>
    <t>胃部疾病风险</t>
  </si>
  <si>
    <t>食管炎可能</t>
  </si>
  <si>
    <t>下颌关节功能异常</t>
  </si>
  <si>
    <t>牙根病可能</t>
  </si>
  <si>
    <t>牙周炎可能</t>
  </si>
  <si>
    <t>牙髓炎可能</t>
  </si>
  <si>
    <t>齿龈炎可能</t>
  </si>
  <si>
    <t>龋齿细菌过量</t>
  </si>
  <si>
    <t>口腔功能异常</t>
  </si>
  <si>
    <t>感冒可能</t>
  </si>
  <si>
    <t>咳嗽可能</t>
  </si>
  <si>
    <t>鼻衄可能</t>
  </si>
  <si>
    <t>肺炎可能</t>
  </si>
  <si>
    <t>胸膜炎可能</t>
  </si>
  <si>
    <t>肺部功能异常</t>
  </si>
  <si>
    <t>喘息性支气管炎可能</t>
  </si>
  <si>
    <t>慢性支气管炎可能</t>
  </si>
  <si>
    <t>急性支气管炎可能</t>
  </si>
  <si>
    <t>支气管哮喘风险</t>
  </si>
  <si>
    <t>气管疾病风险</t>
  </si>
  <si>
    <t>会厌炎可能</t>
  </si>
  <si>
    <t>咽喉炎可能</t>
  </si>
  <si>
    <t>喉炎可能</t>
  </si>
  <si>
    <t>咽喉疾病风险</t>
  </si>
  <si>
    <t>嗅觉异常</t>
  </si>
  <si>
    <t>鼻炎可能</t>
  </si>
  <si>
    <t>鼻窦炎可能</t>
  </si>
  <si>
    <t>心悸可能</t>
  </si>
  <si>
    <t>头痛可能</t>
  </si>
  <si>
    <t>动脉硬化可能</t>
  </si>
  <si>
    <t>毛细血管扩张可能</t>
  </si>
  <si>
    <t>主动脉硬化可能</t>
  </si>
  <si>
    <t>心绞痛可能</t>
  </si>
  <si>
    <t>心肌病风险</t>
  </si>
  <si>
    <t>心肌供血不足可能</t>
  </si>
  <si>
    <t>束支传导阻滞风险</t>
  </si>
  <si>
    <t>心律不齐可能</t>
  </si>
  <si>
    <t>心脏功能异常</t>
  </si>
  <si>
    <t>脑血管受损可能</t>
  </si>
  <si>
    <t>脑中风风险</t>
  </si>
  <si>
    <t>脑缺血可能</t>
  </si>
  <si>
    <t>5-羟色胺</t>
    <phoneticPr fontId="46" type="noConversion"/>
  </si>
  <si>
    <t>皮质脊髓束功能异常</t>
    <phoneticPr fontId="66" type="noConversion"/>
  </si>
  <si>
    <t>Info_R!F108</t>
    <phoneticPr fontId="46" type="noConversion"/>
  </si>
  <si>
    <t>Info_R!F91</t>
    <phoneticPr fontId="46" type="noConversion"/>
  </si>
  <si>
    <t>THALLIUM（铊） -- 用在神经毒气和一些食品加入剂里的毒物。</t>
    <phoneticPr fontId="42" type="noConversion"/>
  </si>
  <si>
    <t>铊</t>
  </si>
  <si>
    <t>肺肿瘤</t>
    <phoneticPr fontId="46" type="noConversion"/>
  </si>
  <si>
    <t>肿瘤</t>
  </si>
  <si>
    <t>Code</t>
    <phoneticPr fontId="66" type="noConversion"/>
  </si>
  <si>
    <t>Item</t>
    <phoneticPr fontId="66" type="noConversion"/>
  </si>
  <si>
    <t>Value</t>
    <phoneticPr fontId="66" type="noConversion"/>
  </si>
  <si>
    <t>1_1</t>
  </si>
  <si>
    <t>1_1_1</t>
  </si>
  <si>
    <t>1_1_2</t>
  </si>
  <si>
    <t>1_1_3</t>
  </si>
  <si>
    <t>1_2</t>
  </si>
  <si>
    <t>1_2_1</t>
  </si>
  <si>
    <t>1_2_2</t>
  </si>
  <si>
    <t>1_2_3</t>
  </si>
  <si>
    <t>1_2_4</t>
  </si>
  <si>
    <t>1_2_5</t>
  </si>
  <si>
    <t>1_2_6</t>
  </si>
  <si>
    <t>1_2_7</t>
  </si>
  <si>
    <t>1_3</t>
  </si>
  <si>
    <t>1_3_1</t>
  </si>
  <si>
    <t>1_4</t>
  </si>
  <si>
    <t>1_4_1</t>
  </si>
  <si>
    <t>血压异常</t>
    <phoneticPr fontId="66" type="noConversion"/>
  </si>
  <si>
    <t>1_5</t>
  </si>
  <si>
    <t>1_5_1</t>
  </si>
  <si>
    <t>1_5_2</t>
  </si>
  <si>
    <t>1_6</t>
  </si>
  <si>
    <t>1_6_1</t>
  </si>
  <si>
    <t>1_6_2</t>
  </si>
  <si>
    <t>2_1</t>
  </si>
  <si>
    <t>2_1_1</t>
  </si>
  <si>
    <t>2_1_2</t>
  </si>
  <si>
    <t>2_1_3</t>
  </si>
  <si>
    <t>2_2</t>
  </si>
  <si>
    <t>2_2_1</t>
  </si>
  <si>
    <t>2_2_2</t>
  </si>
  <si>
    <t>2_2_3</t>
  </si>
  <si>
    <t>2_2_4</t>
  </si>
  <si>
    <t>2_3</t>
  </si>
  <si>
    <t>2_3_1</t>
  </si>
  <si>
    <t>2_3_2</t>
  </si>
  <si>
    <t>2_3_3</t>
  </si>
  <si>
    <t>2_3_4</t>
  </si>
  <si>
    <t>2_3_5</t>
  </si>
  <si>
    <t>2_4</t>
  </si>
  <si>
    <t>2_4_1</t>
  </si>
  <si>
    <t>2_4_2</t>
  </si>
  <si>
    <t>2_4_3</t>
  </si>
  <si>
    <t>哮喘可能</t>
    <phoneticPr fontId="66" type="noConversion"/>
  </si>
  <si>
    <t>2_4_4</t>
  </si>
  <si>
    <t>2_4_5</t>
  </si>
  <si>
    <t>2_4_6</t>
  </si>
  <si>
    <t>肺结核可能</t>
    <phoneticPr fontId="66" type="noConversion"/>
  </si>
  <si>
    <t>2_4_7</t>
  </si>
  <si>
    <t>肺部肿瘤风险</t>
    <phoneticPr fontId="66" type="noConversion"/>
  </si>
  <si>
    <t>2_5</t>
  </si>
  <si>
    <t>2_5_1</t>
  </si>
  <si>
    <t>2_5_2</t>
  </si>
  <si>
    <t>2_5_3</t>
  </si>
  <si>
    <t>3_1</t>
  </si>
  <si>
    <t>3_1_1</t>
  </si>
  <si>
    <t>3_1_2</t>
  </si>
  <si>
    <t>3_1_3</t>
  </si>
  <si>
    <t>3_1_4</t>
  </si>
  <si>
    <t>3_1_5</t>
  </si>
  <si>
    <t>3_1_6</t>
  </si>
  <si>
    <t>3_1_7</t>
  </si>
  <si>
    <t>3_2</t>
  </si>
  <si>
    <t>3_2_1</t>
  </si>
  <si>
    <t>3_3</t>
  </si>
  <si>
    <t>3_3_1</t>
  </si>
  <si>
    <t>3_3_2</t>
  </si>
  <si>
    <t>3_3_3</t>
  </si>
  <si>
    <t>3_4</t>
  </si>
  <si>
    <t>3_4_1</t>
  </si>
  <si>
    <t>3_4_2</t>
  </si>
  <si>
    <t>3_4_3</t>
  </si>
  <si>
    <t>3_4_4</t>
  </si>
  <si>
    <t>3_5</t>
  </si>
  <si>
    <t>3_5_1</t>
  </si>
  <si>
    <t>3_5_2</t>
  </si>
  <si>
    <t>3_5_3</t>
  </si>
  <si>
    <t>3_5_4</t>
  </si>
  <si>
    <t>3_6</t>
  </si>
  <si>
    <t>3_6_1</t>
  </si>
  <si>
    <t>3_6_2</t>
  </si>
  <si>
    <t>3_7</t>
  </si>
  <si>
    <t>3_7_1</t>
  </si>
  <si>
    <t>3_7_2</t>
  </si>
  <si>
    <t>3_7_3</t>
  </si>
  <si>
    <t>3_7_4</t>
  </si>
  <si>
    <t>3_8</t>
  </si>
  <si>
    <t>3_8_1</t>
  </si>
  <si>
    <t>3_8_2</t>
  </si>
  <si>
    <t>3_9</t>
  </si>
  <si>
    <t>3_9_1</t>
  </si>
  <si>
    <t>3_9_2</t>
  </si>
  <si>
    <t>3_11</t>
    <phoneticPr fontId="46" type="noConversion"/>
  </si>
  <si>
    <t>3_11_1</t>
    <phoneticPr fontId="46" type="noConversion"/>
  </si>
  <si>
    <t>3_11_2</t>
  </si>
  <si>
    <t>3_11_3</t>
  </si>
  <si>
    <t>3_11_4</t>
  </si>
  <si>
    <t>3_12</t>
    <phoneticPr fontId="46" type="noConversion"/>
  </si>
  <si>
    <t>3_12_1</t>
    <phoneticPr fontId="46" type="noConversion"/>
  </si>
  <si>
    <t>3_12_2</t>
  </si>
  <si>
    <t>胃肠胀气可能</t>
    <phoneticPr fontId="66" type="noConversion"/>
  </si>
  <si>
    <t>3_12_3</t>
  </si>
  <si>
    <t>3_12_4</t>
  </si>
  <si>
    <t>3_12_5</t>
  </si>
  <si>
    <t>3_12_6</t>
  </si>
  <si>
    <t>3_12_7</t>
  </si>
  <si>
    <t>3_12_8</t>
  </si>
  <si>
    <t>4_1</t>
  </si>
  <si>
    <t>4_1_1</t>
  </si>
  <si>
    <t>4_1_2</t>
  </si>
  <si>
    <t>4_1_3</t>
  </si>
  <si>
    <t>4_1_4</t>
  </si>
  <si>
    <t>4_1_5</t>
  </si>
  <si>
    <t>4_1_6</t>
  </si>
  <si>
    <t>4_1_7</t>
  </si>
  <si>
    <t>4_3</t>
  </si>
  <si>
    <t>4_3_1</t>
  </si>
  <si>
    <t>4_3_2</t>
  </si>
  <si>
    <t>4_4</t>
    <phoneticPr fontId="46" type="noConversion"/>
  </si>
  <si>
    <t>4_4_1</t>
    <phoneticPr fontId="46" type="noConversion"/>
  </si>
  <si>
    <t>4_4_2</t>
  </si>
  <si>
    <t>4_4_3</t>
  </si>
  <si>
    <t>4_5</t>
    <phoneticPr fontId="46" type="noConversion"/>
  </si>
  <si>
    <t>4_5_1</t>
    <phoneticPr fontId="46" type="noConversion"/>
  </si>
  <si>
    <t>尿失禁风险</t>
    <phoneticPr fontId="66" type="noConversion"/>
  </si>
  <si>
    <t>4_5_2</t>
  </si>
  <si>
    <t>4_5_3</t>
  </si>
  <si>
    <t>5_1</t>
  </si>
  <si>
    <t>5_1_1</t>
  </si>
  <si>
    <t>乳腺异常</t>
    <phoneticPr fontId="66" type="noConversion"/>
  </si>
  <si>
    <t>5_1_2</t>
  </si>
  <si>
    <t>5_1_3</t>
  </si>
  <si>
    <t>5_1_4</t>
  </si>
  <si>
    <t>5_2</t>
  </si>
  <si>
    <t>5_2_1</t>
  </si>
  <si>
    <t>子宫异常</t>
    <phoneticPr fontId="66" type="noConversion"/>
  </si>
  <si>
    <t>5_2_2</t>
  </si>
  <si>
    <t>5_2_3</t>
  </si>
  <si>
    <t>5_3</t>
  </si>
  <si>
    <t>宫颈</t>
    <phoneticPr fontId="46" type="noConversion"/>
  </si>
  <si>
    <t>5_3_1</t>
  </si>
  <si>
    <t>宫颈异常</t>
    <phoneticPr fontId="66" type="noConversion"/>
  </si>
  <si>
    <t>5_4</t>
  </si>
  <si>
    <t>附件</t>
    <phoneticPr fontId="46" type="noConversion"/>
  </si>
  <si>
    <t>5_4_1</t>
  </si>
  <si>
    <t>5_4_2</t>
  </si>
  <si>
    <t>5_4_3</t>
  </si>
  <si>
    <t>5_4_4</t>
  </si>
  <si>
    <t>附件炎可能</t>
    <phoneticPr fontId="46" type="noConversion"/>
  </si>
  <si>
    <t>5_6</t>
    <phoneticPr fontId="46" type="noConversion"/>
  </si>
  <si>
    <t>5_6_1</t>
    <phoneticPr fontId="46" type="noConversion"/>
  </si>
  <si>
    <t>5_8</t>
    <phoneticPr fontId="46" type="noConversion"/>
  </si>
  <si>
    <t>5_8_1</t>
    <phoneticPr fontId="46" type="noConversion"/>
  </si>
  <si>
    <t>5_8_2</t>
  </si>
  <si>
    <t>5_9</t>
    <phoneticPr fontId="46" type="noConversion"/>
  </si>
  <si>
    <t>5_9_1</t>
    <phoneticPr fontId="46" type="noConversion"/>
  </si>
  <si>
    <t>5_10</t>
    <phoneticPr fontId="46" type="noConversion"/>
  </si>
  <si>
    <t>睾丸异常</t>
    <phoneticPr fontId="66" type="noConversion"/>
  </si>
  <si>
    <t>5_11</t>
    <phoneticPr fontId="46" type="noConversion"/>
  </si>
  <si>
    <t>5_11_1</t>
    <phoneticPr fontId="46" type="noConversion"/>
  </si>
  <si>
    <t>5_11_2</t>
    <phoneticPr fontId="46" type="noConversion"/>
  </si>
  <si>
    <t>5_11_3</t>
    <phoneticPr fontId="46" type="noConversion"/>
  </si>
  <si>
    <t>6_1</t>
  </si>
  <si>
    <t>6_1_1</t>
  </si>
  <si>
    <t>6_1_2</t>
  </si>
  <si>
    <t>6_2</t>
  </si>
  <si>
    <t>6_2_1</t>
  </si>
  <si>
    <t>6_2_2</t>
  </si>
  <si>
    <t>6_2_3</t>
  </si>
  <si>
    <t>6_2_4</t>
  </si>
  <si>
    <t>6_2_5</t>
  </si>
  <si>
    <t>6_2_6</t>
  </si>
  <si>
    <t>6_2_7</t>
  </si>
  <si>
    <t>6_2_8</t>
  </si>
  <si>
    <t>6_2_9</t>
  </si>
  <si>
    <t>6_2_10</t>
  </si>
  <si>
    <t>6_2_11</t>
  </si>
  <si>
    <t>6_2_12</t>
  </si>
  <si>
    <t>6_3</t>
  </si>
  <si>
    <t>6_3_1</t>
  </si>
  <si>
    <t>内分泌系统</t>
    <phoneticPr fontId="46" type="noConversion"/>
  </si>
  <si>
    <t>7_2</t>
    <phoneticPr fontId="46" type="noConversion"/>
  </si>
  <si>
    <t>7_2_1</t>
    <phoneticPr fontId="46" type="noConversion"/>
  </si>
  <si>
    <t>7_2_2</t>
  </si>
  <si>
    <t>7_2_3</t>
  </si>
  <si>
    <t>7_2_4</t>
  </si>
  <si>
    <t>7_2_5</t>
  </si>
  <si>
    <t>7_2_6</t>
  </si>
  <si>
    <t>7_3</t>
  </si>
  <si>
    <t>7_3_1</t>
  </si>
  <si>
    <t>7_3_2</t>
  </si>
  <si>
    <t>7_3_3</t>
  </si>
  <si>
    <t>7_4</t>
  </si>
  <si>
    <t>7_4_1</t>
  </si>
  <si>
    <t>7_5</t>
  </si>
  <si>
    <t>7_5_1</t>
  </si>
  <si>
    <t>7_5_2</t>
  </si>
  <si>
    <t>7_5_3</t>
  </si>
  <si>
    <t>7_5_4</t>
  </si>
  <si>
    <t>7_5_5</t>
  </si>
  <si>
    <t>7_6</t>
  </si>
  <si>
    <t>7_6_1</t>
  </si>
  <si>
    <t>7_6_2</t>
  </si>
  <si>
    <t>7_6_3</t>
  </si>
  <si>
    <t>7_6_4</t>
  </si>
  <si>
    <t>7_6_5</t>
  </si>
  <si>
    <t>7_6_6</t>
  </si>
  <si>
    <t>7_6_7</t>
  </si>
  <si>
    <t>7_7</t>
  </si>
  <si>
    <t>7_7_1</t>
  </si>
  <si>
    <t>胰岛素异常</t>
    <phoneticPr fontId="66" type="noConversion"/>
  </si>
  <si>
    <t>7_7_2</t>
  </si>
  <si>
    <t>胰蛋白酶异常</t>
    <phoneticPr fontId="66" type="noConversion"/>
  </si>
  <si>
    <t>7_7_3</t>
  </si>
  <si>
    <t>7_8</t>
  </si>
  <si>
    <t>性激素</t>
    <phoneticPr fontId="46" type="noConversion"/>
  </si>
  <si>
    <t>7_8_2</t>
  </si>
  <si>
    <t>7_8_3</t>
  </si>
  <si>
    <t>7_8_4</t>
  </si>
  <si>
    <t>7_8_5</t>
  </si>
  <si>
    <t>7_9</t>
  </si>
  <si>
    <t>7_9_1</t>
  </si>
  <si>
    <t>7_9_2</t>
  </si>
  <si>
    <t>7_9_3</t>
  </si>
  <si>
    <t>7_9_4</t>
  </si>
  <si>
    <t>闭经</t>
    <phoneticPr fontId="66" type="noConversion"/>
  </si>
  <si>
    <t>7_9_5</t>
  </si>
  <si>
    <t>7_9_6</t>
  </si>
  <si>
    <t>多巴胺</t>
    <phoneticPr fontId="66" type="noConversion"/>
  </si>
  <si>
    <t>7_9_7</t>
  </si>
  <si>
    <t>7_9_8</t>
  </si>
  <si>
    <t>5-羟色胺</t>
    <phoneticPr fontId="46" type="noConversion"/>
  </si>
  <si>
    <t>8_1</t>
  </si>
  <si>
    <t>血糖</t>
    <phoneticPr fontId="46" type="noConversion"/>
  </si>
  <si>
    <t>8_1_1</t>
  </si>
  <si>
    <t>8_1_2</t>
  </si>
  <si>
    <t>8_1_3</t>
  </si>
  <si>
    <t>8_1_4</t>
  </si>
  <si>
    <t>8_1_5</t>
  </si>
  <si>
    <t>8_2</t>
  </si>
  <si>
    <t>血脂</t>
    <phoneticPr fontId="46" type="noConversion"/>
  </si>
  <si>
    <t>8_2_1</t>
  </si>
  <si>
    <t>8_2_2</t>
  </si>
  <si>
    <t>8_2_3</t>
  </si>
  <si>
    <t>8_3</t>
  </si>
  <si>
    <t>8_3_1</t>
  </si>
  <si>
    <t>8_3_2</t>
  </si>
  <si>
    <t>8_3_3</t>
  </si>
  <si>
    <t>8_3_5</t>
  </si>
  <si>
    <t>8_3_6</t>
  </si>
  <si>
    <t>8_3_7</t>
  </si>
  <si>
    <t>8_3_8</t>
  </si>
  <si>
    <t>8_3_9</t>
  </si>
  <si>
    <t>8_3_10</t>
  </si>
  <si>
    <t>8_3_11</t>
  </si>
  <si>
    <t>8_3_12</t>
  </si>
  <si>
    <t>8_3_13</t>
  </si>
  <si>
    <t>8_3_14</t>
  </si>
  <si>
    <t>8_3_15</t>
  </si>
  <si>
    <t>8_3_16</t>
  </si>
  <si>
    <t>8_3_17</t>
  </si>
  <si>
    <t>8_3_18</t>
  </si>
  <si>
    <t>8_3_19</t>
  </si>
  <si>
    <t>8_3_20</t>
  </si>
  <si>
    <t>8_4</t>
  </si>
  <si>
    <t>8_4_1</t>
  </si>
  <si>
    <t>8_5</t>
  </si>
  <si>
    <t>8_5_1</t>
  </si>
  <si>
    <t>8_6</t>
  </si>
  <si>
    <t>8_6_1</t>
  </si>
  <si>
    <t>8_6_2</t>
  </si>
  <si>
    <t>8_6_3</t>
  </si>
  <si>
    <t>蛋白酶缺乏</t>
    <phoneticPr fontId="66" type="noConversion"/>
  </si>
  <si>
    <t>脂肪酶缺乏</t>
    <phoneticPr fontId="66" type="noConversion"/>
  </si>
  <si>
    <t>8_7</t>
  </si>
  <si>
    <t>8_7_1</t>
  </si>
  <si>
    <t>8_8</t>
    <phoneticPr fontId="66" type="noConversion"/>
  </si>
  <si>
    <t>8_8_1</t>
    <phoneticPr fontId="66" type="noConversion"/>
  </si>
  <si>
    <t>维生素 A 缺乏</t>
    <phoneticPr fontId="66" type="noConversion"/>
  </si>
  <si>
    <t>8_8_2</t>
  </si>
  <si>
    <t>维生素 B1 缺乏</t>
    <phoneticPr fontId="66" type="noConversion"/>
  </si>
  <si>
    <t>8_8_3</t>
  </si>
  <si>
    <t>维生素 B2 缺乏</t>
    <phoneticPr fontId="66" type="noConversion"/>
  </si>
  <si>
    <t>8_8_4</t>
  </si>
  <si>
    <t>维生素 B12 缺乏</t>
    <phoneticPr fontId="66" type="noConversion"/>
  </si>
  <si>
    <t>8_8_5</t>
  </si>
  <si>
    <t>维生素 C 缺乏</t>
    <phoneticPr fontId="66" type="noConversion"/>
  </si>
  <si>
    <t>8_8_6</t>
  </si>
  <si>
    <t>维生素 D 缺乏</t>
    <phoneticPr fontId="66" type="noConversion"/>
  </si>
  <si>
    <t>8_8_7</t>
  </si>
  <si>
    <t>维生素 E 缺乏</t>
    <phoneticPr fontId="66" type="noConversion"/>
  </si>
  <si>
    <t>8_8_8</t>
  </si>
  <si>
    <t>辅酶 Q10 缺乏</t>
    <phoneticPr fontId="66" type="noConversion"/>
  </si>
  <si>
    <t>8_8_9</t>
  </si>
  <si>
    <t>8_10</t>
    <phoneticPr fontId="46" type="noConversion"/>
  </si>
  <si>
    <t>8_10_1</t>
    <phoneticPr fontId="46" type="noConversion"/>
  </si>
  <si>
    <t>水分指数</t>
    <phoneticPr fontId="66" type="noConversion"/>
  </si>
  <si>
    <t>8_10_2</t>
  </si>
  <si>
    <t>矿物质铬缺乏</t>
    <phoneticPr fontId="66" type="noConversion"/>
  </si>
  <si>
    <t>8_10_3</t>
  </si>
  <si>
    <t>矿物质钾缺乏</t>
    <phoneticPr fontId="66" type="noConversion"/>
  </si>
  <si>
    <t>8_10_4</t>
  </si>
  <si>
    <t>矿物质钙缺乏</t>
    <phoneticPr fontId="66" type="noConversion"/>
  </si>
  <si>
    <t>8_10_5</t>
  </si>
  <si>
    <t>矿物质镁缺乏</t>
    <phoneticPr fontId="66" type="noConversion"/>
  </si>
  <si>
    <t>8_10_6</t>
  </si>
  <si>
    <t>矿物质硫缺乏</t>
    <phoneticPr fontId="66" type="noConversion"/>
  </si>
  <si>
    <t>8_10_7</t>
  </si>
  <si>
    <t>矿物质锰缺乏</t>
    <phoneticPr fontId="66" type="noConversion"/>
  </si>
  <si>
    <t>8_10_8</t>
  </si>
  <si>
    <t>矿物质锌缺乏</t>
    <phoneticPr fontId="66" type="noConversion"/>
  </si>
  <si>
    <t>8_10_9</t>
  </si>
  <si>
    <t>矿物质硒缺乏</t>
    <phoneticPr fontId="66" type="noConversion"/>
  </si>
  <si>
    <t>8_10_10</t>
  </si>
  <si>
    <t>矿物质磷缺乏</t>
    <phoneticPr fontId="66" type="noConversion"/>
  </si>
  <si>
    <t>8_10_11</t>
  </si>
  <si>
    <t>矿物质硼缺乏</t>
    <phoneticPr fontId="66" type="noConversion"/>
  </si>
  <si>
    <t>8_10_12</t>
  </si>
  <si>
    <t>矿物质钼缺乏</t>
    <phoneticPr fontId="66" type="noConversion"/>
  </si>
  <si>
    <t>8_10_13</t>
  </si>
  <si>
    <t>矿物质硅缺乏</t>
    <phoneticPr fontId="66" type="noConversion"/>
  </si>
  <si>
    <t>8_10_14</t>
  </si>
  <si>
    <t>矿物质钴缺乏</t>
    <phoneticPr fontId="66" type="noConversion"/>
  </si>
  <si>
    <t>8_10_15</t>
  </si>
  <si>
    <t>8_10_16</t>
  </si>
  <si>
    <t>矿物质锗缺乏</t>
    <phoneticPr fontId="66" type="noConversion"/>
  </si>
  <si>
    <t>8_10_17</t>
  </si>
  <si>
    <t>矿物质锡缺乏</t>
    <phoneticPr fontId="66" type="noConversion"/>
  </si>
  <si>
    <t>8_10_18</t>
  </si>
  <si>
    <t>矿物质钒缺乏</t>
    <phoneticPr fontId="66" type="noConversion"/>
  </si>
  <si>
    <t>8_10_19</t>
  </si>
  <si>
    <t>矿物质铜缺乏</t>
    <phoneticPr fontId="66" type="noConversion"/>
  </si>
  <si>
    <t>8_10_20</t>
  </si>
  <si>
    <t>矿物质铁缺乏</t>
    <phoneticPr fontId="66" type="noConversion"/>
  </si>
  <si>
    <t>8_11</t>
    <phoneticPr fontId="46" type="noConversion"/>
  </si>
  <si>
    <t>营养状况</t>
    <phoneticPr fontId="46" type="noConversion"/>
  </si>
  <si>
    <t>8_11_1</t>
    <phoneticPr fontId="66" type="noConversion"/>
  </si>
  <si>
    <t>8_12</t>
    <phoneticPr fontId="46" type="noConversion"/>
  </si>
  <si>
    <t>酸碱度</t>
    <phoneticPr fontId="46" type="noConversion"/>
  </si>
  <si>
    <t>8_12_1</t>
    <phoneticPr fontId="46" type="noConversion"/>
  </si>
  <si>
    <t>酸碱度指数</t>
    <phoneticPr fontId="46" type="noConversion"/>
  </si>
  <si>
    <t>8_13</t>
  </si>
  <si>
    <t>8_13_1</t>
  </si>
  <si>
    <t>8_13_2</t>
  </si>
  <si>
    <t>8_15</t>
    <phoneticPr fontId="46" type="noConversion"/>
  </si>
  <si>
    <t>8_15_1</t>
    <phoneticPr fontId="46" type="noConversion"/>
  </si>
  <si>
    <t>8_15_2</t>
  </si>
  <si>
    <t>内分泌性糖尿病风险</t>
    <phoneticPr fontId="66" type="noConversion"/>
  </si>
  <si>
    <t>8_15_3</t>
  </si>
  <si>
    <t>医源性糖尿病风险</t>
    <phoneticPr fontId="66" type="noConversion"/>
  </si>
  <si>
    <t>8_15_4</t>
  </si>
  <si>
    <t>隐性糖尿病风险</t>
    <phoneticPr fontId="66" type="noConversion"/>
  </si>
  <si>
    <t>8_15_5</t>
  </si>
  <si>
    <t>不稳定型糖尿病风险</t>
    <phoneticPr fontId="66" type="noConversion"/>
  </si>
  <si>
    <t>8_15_6</t>
  </si>
  <si>
    <t>多糖症风险</t>
    <phoneticPr fontId="66" type="noConversion"/>
  </si>
  <si>
    <t>8_15_7</t>
  </si>
  <si>
    <t>低血糖休克风险</t>
    <phoneticPr fontId="66" type="noConversion"/>
  </si>
  <si>
    <t>8_15_8</t>
  </si>
  <si>
    <t>高脂血症风险</t>
    <phoneticPr fontId="66" type="noConversion"/>
  </si>
  <si>
    <t>8_15_9</t>
  </si>
  <si>
    <t>低蛋白血症风险</t>
    <phoneticPr fontId="66" type="noConversion"/>
  </si>
  <si>
    <t>8_15_10</t>
  </si>
  <si>
    <t>痛风风险</t>
    <phoneticPr fontId="66" type="noConversion"/>
  </si>
  <si>
    <t>8_15_11</t>
  </si>
  <si>
    <t>脱水风险</t>
    <phoneticPr fontId="66" type="noConversion"/>
  </si>
  <si>
    <t>8_15_12</t>
  </si>
  <si>
    <t>水肿风险</t>
    <phoneticPr fontId="66" type="noConversion"/>
  </si>
  <si>
    <t>8_15_13</t>
  </si>
  <si>
    <t>低血钾风险</t>
    <phoneticPr fontId="66" type="noConversion"/>
  </si>
  <si>
    <t>8_15_14</t>
  </si>
  <si>
    <t>低血钠风险</t>
    <phoneticPr fontId="66" type="noConversion"/>
  </si>
  <si>
    <t>神经系统</t>
    <phoneticPr fontId="46" type="noConversion"/>
  </si>
  <si>
    <t>10_1</t>
    <phoneticPr fontId="66" type="noConversion"/>
  </si>
  <si>
    <t>10_1_1</t>
    <phoneticPr fontId="66" type="noConversion"/>
  </si>
  <si>
    <t>脑部疾病风险</t>
    <phoneticPr fontId="46" type="noConversion"/>
  </si>
  <si>
    <t>10_1_2</t>
  </si>
  <si>
    <t>锥体外系功能异常</t>
    <phoneticPr fontId="66" type="noConversion"/>
  </si>
  <si>
    <t>10_1_3</t>
  </si>
  <si>
    <t>脑膜炎风险</t>
    <phoneticPr fontId="46" type="noConversion"/>
  </si>
  <si>
    <t>10_1_4</t>
  </si>
  <si>
    <t>脑瘤风险</t>
    <phoneticPr fontId="46" type="noConversion"/>
  </si>
  <si>
    <t>10_1_5</t>
  </si>
  <si>
    <t>脑炎风险</t>
    <phoneticPr fontId="66" type="noConversion"/>
  </si>
  <si>
    <t>10_1_6</t>
  </si>
  <si>
    <t>10_1_7</t>
  </si>
  <si>
    <t>帕金森氏病风险</t>
    <phoneticPr fontId="46" type="noConversion"/>
  </si>
  <si>
    <t>10_2</t>
    <phoneticPr fontId="66" type="noConversion"/>
  </si>
  <si>
    <t>10_2_1</t>
    <phoneticPr fontId="66" type="noConversion"/>
  </si>
  <si>
    <t>臂丛神经异常</t>
    <phoneticPr fontId="66" type="noConversion"/>
  </si>
  <si>
    <t>10_2_2</t>
  </si>
  <si>
    <t>肌皮神经异常</t>
    <phoneticPr fontId="66" type="noConversion"/>
  </si>
  <si>
    <t>10_2_3</t>
  </si>
  <si>
    <t>肋间神经异常</t>
    <phoneticPr fontId="66" type="noConversion"/>
  </si>
  <si>
    <t>10_2_4</t>
  </si>
  <si>
    <t>胸段脊神经（肺）异常</t>
    <phoneticPr fontId="66" type="noConversion"/>
  </si>
  <si>
    <t>10_2_5</t>
  </si>
  <si>
    <t>胸脊神经异常</t>
    <phoneticPr fontId="66" type="noConversion"/>
  </si>
  <si>
    <t>10_2_6</t>
  </si>
  <si>
    <t>副交感神经异常</t>
    <phoneticPr fontId="66" type="noConversion"/>
  </si>
  <si>
    <t>10_2_7</t>
  </si>
  <si>
    <t>交感神经系统异常</t>
    <phoneticPr fontId="66" type="noConversion"/>
  </si>
  <si>
    <t>10_2_8</t>
  </si>
  <si>
    <t>三叉神经异常</t>
    <phoneticPr fontId="66" type="noConversion"/>
  </si>
  <si>
    <t>10_2_9</t>
  </si>
  <si>
    <t>滑车神经异常</t>
    <phoneticPr fontId="66" type="noConversion"/>
  </si>
  <si>
    <t>10_2_10</t>
  </si>
  <si>
    <t>股神经异常</t>
    <phoneticPr fontId="66" type="noConversion"/>
  </si>
  <si>
    <t>10_2_11</t>
  </si>
  <si>
    <t>骶神经丛异常</t>
    <phoneticPr fontId="66" type="noConversion"/>
  </si>
  <si>
    <t>10_2_12</t>
  </si>
  <si>
    <t>骶神经异常</t>
    <phoneticPr fontId="66" type="noConversion"/>
  </si>
  <si>
    <t>10_2_13</t>
  </si>
  <si>
    <t>坐骨神经异常</t>
    <phoneticPr fontId="66" type="noConversion"/>
  </si>
  <si>
    <t>10_2_14</t>
  </si>
  <si>
    <t>腰椎神经异常</t>
    <phoneticPr fontId="46" type="noConversion"/>
  </si>
  <si>
    <t>10_2_15</t>
  </si>
  <si>
    <t>10_2_16</t>
  </si>
  <si>
    <t>10_2_17</t>
  </si>
  <si>
    <t>10_2_18</t>
  </si>
  <si>
    <t>10_2_19</t>
  </si>
  <si>
    <t>10_2_20</t>
  </si>
  <si>
    <t>10_2_21</t>
  </si>
  <si>
    <t>10_2_22</t>
  </si>
  <si>
    <t>10_2_23</t>
  </si>
  <si>
    <t>10_2_24</t>
  </si>
  <si>
    <t>10_2_25</t>
  </si>
  <si>
    <t>10_2_26</t>
  </si>
  <si>
    <t>10_2_27</t>
  </si>
  <si>
    <t>10_2_28</t>
  </si>
  <si>
    <t>10_2_29</t>
  </si>
  <si>
    <t>10_2_30</t>
  </si>
  <si>
    <t>10_2_31</t>
  </si>
  <si>
    <t>10_2_32</t>
  </si>
  <si>
    <t>10_2_33</t>
  </si>
  <si>
    <t>10_2_34</t>
  </si>
  <si>
    <t>10_2_35</t>
  </si>
  <si>
    <t>10_2_36</t>
  </si>
  <si>
    <t>10_2_37</t>
  </si>
  <si>
    <t>10_2_38</t>
  </si>
  <si>
    <t>10_2_39</t>
  </si>
  <si>
    <t>10_2_40</t>
  </si>
  <si>
    <t>10_2_41</t>
  </si>
  <si>
    <t>10_3</t>
    <phoneticPr fontId="66" type="noConversion"/>
  </si>
  <si>
    <t>10_3_1</t>
    <phoneticPr fontId="66" type="noConversion"/>
  </si>
  <si>
    <t>10_4</t>
    <phoneticPr fontId="66" type="noConversion"/>
  </si>
  <si>
    <t>10_4_1</t>
    <phoneticPr fontId="66" type="noConversion"/>
  </si>
  <si>
    <t>10_4_2</t>
  </si>
  <si>
    <t>10_4_3</t>
  </si>
  <si>
    <t>10_4_4</t>
  </si>
  <si>
    <t>10_4_5</t>
  </si>
  <si>
    <t>11_1</t>
    <phoneticPr fontId="46" type="noConversion"/>
  </si>
  <si>
    <t>免疫力</t>
  </si>
  <si>
    <t>11_1_1</t>
    <phoneticPr fontId="46" type="noConversion"/>
  </si>
  <si>
    <t>免疫力指数</t>
    <phoneticPr fontId="46" type="noConversion"/>
  </si>
  <si>
    <t>11_1_2</t>
  </si>
  <si>
    <t>免疫系统异常</t>
    <phoneticPr fontId="46" type="noConversion"/>
  </si>
  <si>
    <t>11_1_3</t>
  </si>
  <si>
    <t>11_1_4</t>
  </si>
  <si>
    <t>11_1_5</t>
  </si>
  <si>
    <t>11_3</t>
    <phoneticPr fontId="46" type="noConversion"/>
  </si>
  <si>
    <t>11_3_1</t>
    <phoneticPr fontId="46" type="noConversion"/>
  </si>
  <si>
    <t>11_3_2</t>
    <phoneticPr fontId="46" type="noConversion"/>
  </si>
  <si>
    <t>11_4</t>
    <phoneticPr fontId="46" type="noConversion"/>
  </si>
  <si>
    <t>11_4_1</t>
    <phoneticPr fontId="46" type="noConversion"/>
  </si>
  <si>
    <t>11_4_2</t>
  </si>
  <si>
    <t>11_4_3</t>
  </si>
  <si>
    <t>11_4_4</t>
  </si>
  <si>
    <t>11_4_5</t>
  </si>
  <si>
    <t>11_5</t>
    <phoneticPr fontId="46" type="noConversion"/>
  </si>
  <si>
    <t>11_5_1</t>
    <phoneticPr fontId="46" type="noConversion"/>
  </si>
  <si>
    <t>11_6</t>
    <phoneticPr fontId="46" type="noConversion"/>
  </si>
  <si>
    <t>11_6_1</t>
    <phoneticPr fontId="46" type="noConversion"/>
  </si>
  <si>
    <t>11_6_2</t>
  </si>
  <si>
    <t>11_6_3</t>
  </si>
  <si>
    <t>11_6_4</t>
  </si>
  <si>
    <t>11_8</t>
    <phoneticPr fontId="46" type="noConversion"/>
  </si>
  <si>
    <t>免疫风险</t>
    <phoneticPr fontId="46" type="noConversion"/>
  </si>
  <si>
    <t>11_8_1</t>
    <phoneticPr fontId="46" type="noConversion"/>
  </si>
  <si>
    <t>11_8_2</t>
  </si>
  <si>
    <t>11_8_3</t>
  </si>
  <si>
    <t>11_8_4</t>
  </si>
  <si>
    <t>11_8_5</t>
  </si>
  <si>
    <t>早期肿瘤风险</t>
    <phoneticPr fontId="66" type="noConversion"/>
  </si>
  <si>
    <t>11_8_6</t>
  </si>
  <si>
    <t>11_8_7</t>
  </si>
  <si>
    <t>11_9</t>
    <phoneticPr fontId="46" type="noConversion"/>
  </si>
  <si>
    <t>11_9_1</t>
    <phoneticPr fontId="46" type="noConversion"/>
  </si>
  <si>
    <t>11_9_2</t>
  </si>
  <si>
    <t>11_9_3</t>
  </si>
  <si>
    <t>12_1</t>
    <phoneticPr fontId="66" type="noConversion"/>
  </si>
  <si>
    <t>12_1_1</t>
    <phoneticPr fontId="66" type="noConversion"/>
  </si>
  <si>
    <t>12_1_2</t>
  </si>
  <si>
    <t>12_1_3</t>
  </si>
  <si>
    <t>12_1_4</t>
  </si>
  <si>
    <t>12_1_5</t>
  </si>
  <si>
    <t>12_1_6</t>
  </si>
  <si>
    <t>12_1_7</t>
  </si>
  <si>
    <t>12_1_8</t>
  </si>
  <si>
    <t>12_2</t>
    <phoneticPr fontId="66" type="noConversion"/>
  </si>
  <si>
    <t>12_2_1</t>
    <phoneticPr fontId="66" type="noConversion"/>
  </si>
  <si>
    <t>12_2_2</t>
  </si>
  <si>
    <t>胸椎 T1 异常</t>
    <phoneticPr fontId="66" type="noConversion"/>
  </si>
  <si>
    <t>12_2_3</t>
  </si>
  <si>
    <t>胸椎 T2 异常</t>
    <phoneticPr fontId="66" type="noConversion"/>
  </si>
  <si>
    <t>12_2_4</t>
  </si>
  <si>
    <t>胸椎 T3 异常</t>
    <phoneticPr fontId="66" type="noConversion"/>
  </si>
  <si>
    <t>12_2_5</t>
  </si>
  <si>
    <t>胸椎 T4 异常</t>
    <phoneticPr fontId="66" type="noConversion"/>
  </si>
  <si>
    <t>12_2_6</t>
  </si>
  <si>
    <t>胸椎 T5 异常</t>
    <phoneticPr fontId="66" type="noConversion"/>
  </si>
  <si>
    <t>12_2_7</t>
  </si>
  <si>
    <t>胸椎 T6 异常</t>
    <phoneticPr fontId="66" type="noConversion"/>
  </si>
  <si>
    <t>12_2_8</t>
  </si>
  <si>
    <t>胸椎 T7 异常</t>
    <phoneticPr fontId="66" type="noConversion"/>
  </si>
  <si>
    <t>12_2_9</t>
  </si>
  <si>
    <t>胸椎 T8 异常</t>
    <phoneticPr fontId="66" type="noConversion"/>
  </si>
  <si>
    <t>12_2_10</t>
  </si>
  <si>
    <t>胸椎 T9 异常</t>
    <phoneticPr fontId="66" type="noConversion"/>
  </si>
  <si>
    <t>12_2_11</t>
  </si>
  <si>
    <t>胸椎 T10 异常</t>
    <phoneticPr fontId="66" type="noConversion"/>
  </si>
  <si>
    <t>12_2_12</t>
  </si>
  <si>
    <t>胸椎 T11 异常</t>
    <phoneticPr fontId="66" type="noConversion"/>
  </si>
  <si>
    <t>12_2_13</t>
  </si>
  <si>
    <t>胸椎 T12 异常</t>
    <phoneticPr fontId="66" type="noConversion"/>
  </si>
  <si>
    <t>12_3</t>
    <phoneticPr fontId="66" type="noConversion"/>
  </si>
  <si>
    <t>12_3_1</t>
    <phoneticPr fontId="66" type="noConversion"/>
  </si>
  <si>
    <t>12_3_2</t>
  </si>
  <si>
    <t>腰椎 L1 异常</t>
    <phoneticPr fontId="66" type="noConversion"/>
  </si>
  <si>
    <t>12_3_3</t>
  </si>
  <si>
    <t>腰椎 L2 异常</t>
    <phoneticPr fontId="66" type="noConversion"/>
  </si>
  <si>
    <t>12_3_4</t>
  </si>
  <si>
    <t>腰椎 L3 异常</t>
    <phoneticPr fontId="66" type="noConversion"/>
  </si>
  <si>
    <t>12_3_5</t>
  </si>
  <si>
    <t>腰椎 L4 异常</t>
    <phoneticPr fontId="66" type="noConversion"/>
  </si>
  <si>
    <t>12_3_6</t>
  </si>
  <si>
    <t>腰椎 L5 异常</t>
    <phoneticPr fontId="66" type="noConversion"/>
  </si>
  <si>
    <t>12_3_7</t>
  </si>
  <si>
    <t>12_4</t>
    <phoneticPr fontId="66" type="noConversion"/>
  </si>
  <si>
    <t>12_4_1</t>
    <phoneticPr fontId="66" type="noConversion"/>
  </si>
  <si>
    <t>12_4_2</t>
  </si>
  <si>
    <t>12_4_3</t>
  </si>
  <si>
    <t>12_5</t>
    <phoneticPr fontId="66" type="noConversion"/>
  </si>
  <si>
    <t>12_5_1</t>
    <phoneticPr fontId="66" type="noConversion"/>
  </si>
  <si>
    <t>12_5_2</t>
  </si>
  <si>
    <t>12_5_3</t>
  </si>
  <si>
    <t>12_5_4</t>
  </si>
  <si>
    <t>12_5_5</t>
  </si>
  <si>
    <t>12_5_6</t>
  </si>
  <si>
    <t>12_5_7</t>
  </si>
  <si>
    <t>12_6</t>
    <phoneticPr fontId="66" type="noConversion"/>
  </si>
  <si>
    <t>12_6_1</t>
    <phoneticPr fontId="66" type="noConversion"/>
  </si>
  <si>
    <t>12_6_2</t>
  </si>
  <si>
    <t>12_6_3</t>
  </si>
  <si>
    <t>12_6_4</t>
  </si>
  <si>
    <t>12_6_5</t>
  </si>
  <si>
    <t>12_6_6</t>
  </si>
  <si>
    <t>12_6_7</t>
  </si>
  <si>
    <t>12_6_8</t>
  </si>
  <si>
    <t>12_6_9</t>
  </si>
  <si>
    <t>12_6_10</t>
  </si>
  <si>
    <t>12_6_11</t>
  </si>
  <si>
    <t>12_6_12</t>
  </si>
  <si>
    <t>12_6_13</t>
  </si>
  <si>
    <t>12_7</t>
    <phoneticPr fontId="66" type="noConversion"/>
  </si>
  <si>
    <t>12_7_1</t>
    <phoneticPr fontId="66" type="noConversion"/>
  </si>
  <si>
    <t>12_7_2</t>
  </si>
  <si>
    <t>12_7_3</t>
  </si>
  <si>
    <t>12_7_4</t>
  </si>
  <si>
    <t>12_7_5</t>
  </si>
  <si>
    <t>12_7_6</t>
  </si>
  <si>
    <t>12_7_7</t>
  </si>
  <si>
    <t>12_7_8</t>
  </si>
  <si>
    <t>12_7_9</t>
  </si>
  <si>
    <t>12_7_10</t>
  </si>
  <si>
    <t>12_7_11</t>
  </si>
  <si>
    <t>12_7_12</t>
  </si>
  <si>
    <t>12_7_13</t>
  </si>
  <si>
    <t>12_7_14</t>
  </si>
  <si>
    <t>12_7_15</t>
  </si>
  <si>
    <t>12_8</t>
    <phoneticPr fontId="66" type="noConversion"/>
  </si>
  <si>
    <t>12_8_1</t>
    <phoneticPr fontId="66" type="noConversion"/>
  </si>
  <si>
    <t>12_8_2</t>
  </si>
  <si>
    <t>12_8_3</t>
  </si>
  <si>
    <t>12_8_4</t>
  </si>
  <si>
    <t>12_8_5</t>
  </si>
  <si>
    <t>12_9</t>
    <phoneticPr fontId="66" type="noConversion"/>
  </si>
  <si>
    <t>12_9_1</t>
    <phoneticPr fontId="66" type="noConversion"/>
  </si>
  <si>
    <t>12_9_2</t>
  </si>
  <si>
    <t>12_10</t>
    <phoneticPr fontId="66" type="noConversion"/>
  </si>
  <si>
    <t>12_10_1</t>
    <phoneticPr fontId="66" type="noConversion"/>
  </si>
  <si>
    <t>12_10_2</t>
  </si>
  <si>
    <t>12_10_3</t>
  </si>
  <si>
    <t>12_10_4</t>
  </si>
  <si>
    <t>12_13</t>
    <phoneticPr fontId="66" type="noConversion"/>
  </si>
  <si>
    <t>12_13_1</t>
    <phoneticPr fontId="66" type="noConversion"/>
  </si>
  <si>
    <t>12_13_2</t>
  </si>
  <si>
    <t>12_13_3</t>
  </si>
  <si>
    <t>12_13_4</t>
  </si>
  <si>
    <t>12_13_5</t>
  </si>
  <si>
    <t>12_13_6</t>
  </si>
  <si>
    <t>12_13_7</t>
  </si>
  <si>
    <t>12_13_8</t>
  </si>
  <si>
    <t>12_13_9</t>
  </si>
  <si>
    <t>12_13_10</t>
  </si>
  <si>
    <t>12_13_11</t>
  </si>
  <si>
    <t>12_13_12</t>
  </si>
  <si>
    <t>12_13_13</t>
  </si>
  <si>
    <t>13_1</t>
    <phoneticPr fontId="66" type="noConversion"/>
  </si>
  <si>
    <t>13_1_1</t>
    <phoneticPr fontId="66" type="noConversion"/>
  </si>
  <si>
    <t>13_1_2</t>
  </si>
  <si>
    <t>13_1_3</t>
  </si>
  <si>
    <t>13_1_4</t>
  </si>
  <si>
    <t>13_1_5</t>
  </si>
  <si>
    <t>13_1_6</t>
  </si>
  <si>
    <t>13_1_7</t>
  </si>
  <si>
    <t>13_1_8</t>
  </si>
  <si>
    <t>13_1_9</t>
  </si>
  <si>
    <t>13_1_10</t>
  </si>
  <si>
    <t>13_1_11</t>
  </si>
  <si>
    <t>13_1_12</t>
  </si>
  <si>
    <t>13_1_13</t>
  </si>
  <si>
    <t>13_1_14</t>
  </si>
  <si>
    <t>13_1_15</t>
  </si>
  <si>
    <t>13_1_16</t>
  </si>
  <si>
    <t>13_1_17</t>
  </si>
  <si>
    <t>13_1_18</t>
  </si>
  <si>
    <t>13_1_19</t>
  </si>
  <si>
    <t>13_1_20</t>
  </si>
  <si>
    <t>13_1_21</t>
  </si>
  <si>
    <t>13_2</t>
    <phoneticPr fontId="66" type="noConversion"/>
  </si>
  <si>
    <t>13_2_1</t>
    <phoneticPr fontId="66" type="noConversion"/>
  </si>
  <si>
    <t>13_2_2</t>
  </si>
  <si>
    <t>13_2_3</t>
  </si>
  <si>
    <t>13_2_4</t>
  </si>
  <si>
    <t>13_2_5</t>
  </si>
  <si>
    <t>13_2_6</t>
  </si>
  <si>
    <t>13_2_7</t>
  </si>
  <si>
    <t>13_2_8</t>
  </si>
  <si>
    <t>13_2_9</t>
  </si>
  <si>
    <t>13_2_10</t>
  </si>
  <si>
    <t>13_2_11</t>
  </si>
  <si>
    <t>13_2_12</t>
  </si>
  <si>
    <t>13_4</t>
    <phoneticPr fontId="66" type="noConversion"/>
  </si>
  <si>
    <t>13_4_1</t>
    <phoneticPr fontId="66" type="noConversion"/>
  </si>
  <si>
    <t>13_4_2</t>
  </si>
  <si>
    <t>13_4_3</t>
  </si>
  <si>
    <t>13_4_4</t>
  </si>
  <si>
    <t>13_4_5</t>
  </si>
  <si>
    <t>13_4_6</t>
  </si>
  <si>
    <t>13_4_7</t>
  </si>
  <si>
    <t>13_4_8</t>
  </si>
  <si>
    <t>13_4_9</t>
  </si>
  <si>
    <t>13_4_10</t>
  </si>
  <si>
    <t>13_4_11</t>
  </si>
  <si>
    <t>13_4_12</t>
  </si>
  <si>
    <t>13_4_13</t>
  </si>
  <si>
    <t>13_4_14</t>
  </si>
  <si>
    <t>13_4_15</t>
  </si>
  <si>
    <t>13_4_16</t>
  </si>
  <si>
    <t>13_4_17</t>
  </si>
  <si>
    <t>13_4_18</t>
  </si>
  <si>
    <t>13_4_19</t>
  </si>
  <si>
    <t>13_4_20</t>
  </si>
  <si>
    <t>13_4_21</t>
  </si>
  <si>
    <t>13_4_22</t>
  </si>
  <si>
    <t>13_6</t>
    <phoneticPr fontId="66" type="noConversion"/>
  </si>
  <si>
    <t>13_6_1</t>
    <phoneticPr fontId="66" type="noConversion"/>
  </si>
  <si>
    <t>13_6_2</t>
  </si>
  <si>
    <t>13_6_3</t>
  </si>
  <si>
    <t>13_6_4</t>
  </si>
  <si>
    <t>13_6_5</t>
  </si>
  <si>
    <t>13_6_6</t>
  </si>
  <si>
    <t>13_6_7</t>
  </si>
  <si>
    <t>13_6_8</t>
  </si>
  <si>
    <t>13_6_9</t>
  </si>
  <si>
    <t>14_1</t>
    <phoneticPr fontId="66" type="noConversion"/>
  </si>
  <si>
    <t>14_1_1</t>
    <phoneticPr fontId="66" type="noConversion"/>
  </si>
  <si>
    <t>14_1_2</t>
  </si>
  <si>
    <t>14_1_3</t>
  </si>
  <si>
    <t>14_1_4</t>
  </si>
  <si>
    <t>14_1_5</t>
  </si>
  <si>
    <t>14_1_6</t>
  </si>
  <si>
    <t>14_1_7</t>
  </si>
  <si>
    <t>14_1_8</t>
  </si>
  <si>
    <t>14_1_9</t>
  </si>
  <si>
    <t>14_1_10</t>
  </si>
  <si>
    <t>14_1_11</t>
  </si>
  <si>
    <t>14_1_12</t>
  </si>
  <si>
    <t>14_1_13</t>
  </si>
  <si>
    <t>14_1_14</t>
  </si>
  <si>
    <t>14_1_15</t>
  </si>
  <si>
    <t>14_1_16</t>
  </si>
  <si>
    <t>14_1_17</t>
  </si>
  <si>
    <t>14_1_18</t>
  </si>
  <si>
    <t>14_1_19</t>
  </si>
  <si>
    <t>14_1_20</t>
  </si>
  <si>
    <t>14_1_21</t>
  </si>
  <si>
    <t>14_1_22</t>
  </si>
  <si>
    <t>14_1_23</t>
  </si>
  <si>
    <t>14_1_24</t>
  </si>
  <si>
    <t>14_1_25</t>
  </si>
  <si>
    <t>14_1_26</t>
  </si>
  <si>
    <t>14_1_27</t>
  </si>
  <si>
    <t>14_2</t>
    <phoneticPr fontId="66" type="noConversion"/>
  </si>
  <si>
    <t>14_2_1</t>
    <phoneticPr fontId="66" type="noConversion"/>
  </si>
  <si>
    <t>14_2_2</t>
  </si>
  <si>
    <t>14_2_3</t>
  </si>
  <si>
    <t>14_2_4</t>
  </si>
  <si>
    <t>14_2_5</t>
  </si>
  <si>
    <t>14_2_6</t>
  </si>
  <si>
    <t>15_1</t>
  </si>
  <si>
    <t>重金属</t>
  </si>
  <si>
    <t>15_1_1</t>
  </si>
  <si>
    <t>重金属镉</t>
  </si>
  <si>
    <t>化合物</t>
  </si>
  <si>
    <t>15_1_2</t>
  </si>
  <si>
    <t>重金属镍</t>
  </si>
  <si>
    <t>15_1_3</t>
  </si>
  <si>
    <t>重金属钡</t>
  </si>
  <si>
    <t>电磁辐射</t>
  </si>
  <si>
    <t>15_1_4</t>
  </si>
  <si>
    <t>15_1_5</t>
  </si>
  <si>
    <t>重金属锑</t>
  </si>
  <si>
    <t>药物</t>
  </si>
  <si>
    <t>15_1_6</t>
  </si>
  <si>
    <t>重金属砷</t>
  </si>
  <si>
    <t>15_1_7</t>
  </si>
  <si>
    <t>重金属铝</t>
  </si>
  <si>
    <t>美容化妆品</t>
  </si>
  <si>
    <t>15_1_8</t>
  </si>
  <si>
    <t>重金属汞</t>
  </si>
  <si>
    <t>寄生微生物</t>
  </si>
  <si>
    <t>15_1_9</t>
  </si>
  <si>
    <t>其它重金属</t>
  </si>
  <si>
    <t>内源性毒素</t>
  </si>
  <si>
    <t>15_2</t>
  </si>
  <si>
    <t>15_2_1</t>
  </si>
  <si>
    <t>其他</t>
  </si>
  <si>
    <t>15_2_2</t>
  </si>
  <si>
    <t>有机溶剂</t>
  </si>
  <si>
    <t>15_2_3</t>
  </si>
  <si>
    <t>溶剂毒素</t>
  </si>
  <si>
    <t>15_2_4</t>
  </si>
  <si>
    <t>甲醛毒素</t>
  </si>
  <si>
    <t>15_2_5</t>
  </si>
  <si>
    <t>油料类毒素</t>
  </si>
  <si>
    <t>15_4</t>
  </si>
  <si>
    <t>15_4_1</t>
  </si>
  <si>
    <t>手机辐射</t>
  </si>
  <si>
    <t>15_4_2</t>
  </si>
  <si>
    <t>微波炉辐射</t>
  </si>
  <si>
    <t>15_4_3</t>
  </si>
  <si>
    <t>电磁场暴露</t>
  </si>
  <si>
    <t>15_4_4</t>
  </si>
  <si>
    <t>其他辐射过量</t>
  </si>
  <si>
    <t>15_5</t>
  </si>
  <si>
    <t>15_5_1</t>
  </si>
  <si>
    <t>空气污染</t>
  </si>
  <si>
    <t>15_5_2</t>
  </si>
  <si>
    <t>15_5_3</t>
  </si>
  <si>
    <t>石棉过量</t>
  </si>
  <si>
    <t>15_5_4</t>
  </si>
  <si>
    <t>空调使用过度</t>
  </si>
  <si>
    <t>15_6</t>
  </si>
  <si>
    <t>15_6_1</t>
  </si>
  <si>
    <t>15_7</t>
  </si>
  <si>
    <t>食品甜味剂</t>
  </si>
  <si>
    <t>食品防腐剂</t>
  </si>
  <si>
    <t>杀虫剂毒素</t>
  </si>
  <si>
    <t>其他食物毒素</t>
  </si>
  <si>
    <t>15_8</t>
  </si>
  <si>
    <t>15_8_1</t>
  </si>
  <si>
    <t>美容、美发毒素</t>
  </si>
  <si>
    <t>15_9</t>
  </si>
  <si>
    <t>15_9_1</t>
  </si>
  <si>
    <t>15_9_2</t>
  </si>
  <si>
    <t>15_9_3</t>
  </si>
  <si>
    <t>15_9_4</t>
  </si>
  <si>
    <t>寄生物</t>
  </si>
  <si>
    <t>15_9_5</t>
  </si>
  <si>
    <t>15_10</t>
  </si>
  <si>
    <t>自由基</t>
  </si>
  <si>
    <t>过敏原与不耐受</t>
  </si>
  <si>
    <t>反式脂肪</t>
  </si>
  <si>
    <t>咖啡因</t>
  </si>
  <si>
    <t>室内粉尘、尘埃</t>
  </si>
  <si>
    <t>玉米粉（粟米粉）</t>
  </si>
  <si>
    <t>香烟</t>
  </si>
  <si>
    <t>蚊虫毒液</t>
  </si>
  <si>
    <t>16_1</t>
    <phoneticPr fontId="66" type="noConversion"/>
  </si>
  <si>
    <t>心理</t>
    <phoneticPr fontId="46" type="noConversion"/>
  </si>
  <si>
    <t>16_1_1</t>
    <phoneticPr fontId="46" type="noConversion"/>
  </si>
  <si>
    <t>心理压力指数</t>
  </si>
  <si>
    <t>16_3</t>
    <phoneticPr fontId="66" type="noConversion"/>
  </si>
  <si>
    <t>脑力</t>
    <phoneticPr fontId="46" type="noConversion"/>
  </si>
  <si>
    <t>16_3_1</t>
    <phoneticPr fontId="46" type="noConversion"/>
  </si>
  <si>
    <t>16_4</t>
    <phoneticPr fontId="66" type="noConversion"/>
  </si>
  <si>
    <t>体力</t>
    <phoneticPr fontId="46" type="noConversion"/>
  </si>
  <si>
    <t>16_4_1</t>
    <phoneticPr fontId="46" type="noConversion"/>
  </si>
  <si>
    <t>16_9</t>
    <phoneticPr fontId="66" type="noConversion"/>
  </si>
  <si>
    <t>16_9_1</t>
    <phoneticPr fontId="66" type="noConversion"/>
  </si>
  <si>
    <t>16_9_2</t>
  </si>
  <si>
    <t>16_9_3</t>
  </si>
  <si>
    <t>16_9_4</t>
  </si>
  <si>
    <t>16_9_5</t>
  </si>
  <si>
    <t>16_9_6</t>
  </si>
  <si>
    <t>16_9_7</t>
  </si>
  <si>
    <t>16_9_8</t>
  </si>
  <si>
    <t>16_9_9</t>
  </si>
  <si>
    <t>16_9_10</t>
  </si>
  <si>
    <t>16_9_11</t>
  </si>
  <si>
    <t>16_9_12</t>
  </si>
  <si>
    <t>16_9_13</t>
  </si>
  <si>
    <t>16_9_14</t>
  </si>
  <si>
    <t>16_9_15</t>
  </si>
  <si>
    <t>16_9_16</t>
  </si>
  <si>
    <t>16_9_17</t>
  </si>
  <si>
    <t>16_9_18</t>
  </si>
  <si>
    <t>16_9_19</t>
  </si>
  <si>
    <t>16_9_20</t>
  </si>
  <si>
    <t>16_9_21</t>
  </si>
  <si>
    <t>16_9_22</t>
  </si>
  <si>
    <t>16_9_23</t>
  </si>
  <si>
    <t>16_9_24</t>
  </si>
  <si>
    <t>16_9_25</t>
  </si>
  <si>
    <t>16_9_26</t>
  </si>
  <si>
    <t>16_9_27</t>
  </si>
  <si>
    <t>16_9_28</t>
  </si>
  <si>
    <t>16_9_29</t>
  </si>
  <si>
    <t>16_9_30</t>
  </si>
  <si>
    <t>16_9_31</t>
  </si>
  <si>
    <t>16_9_32</t>
  </si>
  <si>
    <t>16_9_33</t>
  </si>
  <si>
    <t>16_9_34</t>
  </si>
  <si>
    <t>16_9_35</t>
  </si>
  <si>
    <t>16_9_36</t>
  </si>
  <si>
    <t>16_9_37</t>
  </si>
  <si>
    <t>16_9_38</t>
  </si>
  <si>
    <t>16_9_39</t>
  </si>
  <si>
    <t>16_9_40</t>
  </si>
  <si>
    <t>16_9_41</t>
  </si>
  <si>
    <t>16_9_42</t>
  </si>
  <si>
    <t>16_9_43</t>
  </si>
  <si>
    <t>16_9_44</t>
  </si>
  <si>
    <t>16_9_45</t>
  </si>
  <si>
    <t>16_9_46</t>
  </si>
  <si>
    <t>16_9_47</t>
  </si>
  <si>
    <t>16_9_48</t>
  </si>
  <si>
    <t>16_9_49</t>
  </si>
  <si>
    <t>16_9_50</t>
  </si>
  <si>
    <t>16_9_51</t>
  </si>
  <si>
    <t>16_9_52</t>
  </si>
  <si>
    <t>16_9_53</t>
  </si>
  <si>
    <t>16_9_54</t>
  </si>
  <si>
    <t>16_9_55</t>
  </si>
  <si>
    <t>16_9_56</t>
  </si>
  <si>
    <t>16_9_57</t>
  </si>
  <si>
    <t>16_9_58</t>
  </si>
  <si>
    <t>16_9_59</t>
  </si>
  <si>
    <t>16_9_60</t>
  </si>
  <si>
    <t>16_9_61</t>
  </si>
  <si>
    <t>16_9_62</t>
  </si>
  <si>
    <t>16_9_63</t>
  </si>
  <si>
    <t>16_9_64</t>
  </si>
  <si>
    <t>16_9_65</t>
  </si>
  <si>
    <t>16_9_66</t>
  </si>
  <si>
    <t>16_9_67</t>
  </si>
  <si>
    <t>16_9_68</t>
  </si>
  <si>
    <t>16_9_69</t>
  </si>
  <si>
    <t>16_9_70</t>
  </si>
  <si>
    <t>16_9_71</t>
  </si>
  <si>
    <t>16_9_72</t>
  </si>
  <si>
    <t>16_9_73</t>
  </si>
  <si>
    <t>16_9_74</t>
  </si>
  <si>
    <t>17_1</t>
    <phoneticPr fontId="66" type="noConversion"/>
  </si>
  <si>
    <t>17_1_1</t>
    <phoneticPr fontId="66" type="noConversion"/>
  </si>
  <si>
    <t>17_1_2</t>
  </si>
  <si>
    <t>17_1_3</t>
  </si>
  <si>
    <t>17_1_4</t>
  </si>
  <si>
    <t>17_1_5</t>
  </si>
  <si>
    <t>17_1_6</t>
  </si>
  <si>
    <t>17_1_7</t>
  </si>
  <si>
    <t>17_1_8</t>
  </si>
  <si>
    <t>17_1_9</t>
  </si>
  <si>
    <t>17_1_10</t>
  </si>
  <si>
    <t>17_1_11</t>
  </si>
  <si>
    <t>17_1_12</t>
  </si>
  <si>
    <t>17_1_13</t>
  </si>
  <si>
    <t>17_1_14</t>
  </si>
  <si>
    <t>17_1_15</t>
  </si>
  <si>
    <t>17_1_16</t>
  </si>
  <si>
    <t>17_1_17</t>
  </si>
  <si>
    <t>17_1_18</t>
  </si>
  <si>
    <t>17_1_19</t>
  </si>
  <si>
    <t>17_1_20</t>
  </si>
  <si>
    <t>17_1_21</t>
  </si>
  <si>
    <t>17_1_22</t>
  </si>
  <si>
    <t>17_1_23</t>
  </si>
  <si>
    <t>17_2</t>
    <phoneticPr fontId="66" type="noConversion"/>
  </si>
  <si>
    <t>17_2_1</t>
    <phoneticPr fontId="66" type="noConversion"/>
  </si>
  <si>
    <t>17_2_2</t>
  </si>
  <si>
    <t>17_2_3</t>
  </si>
  <si>
    <t>17_2_4</t>
  </si>
  <si>
    <t>17_2_5</t>
  </si>
  <si>
    <t>17_2_6</t>
  </si>
  <si>
    <t>17_2_7</t>
  </si>
  <si>
    <t>17_2_8</t>
  </si>
  <si>
    <t>17_2_9</t>
  </si>
  <si>
    <t>17_2_10</t>
  </si>
  <si>
    <t>17_2_11</t>
  </si>
  <si>
    <t>17_2_12</t>
  </si>
  <si>
    <t>17_2_13</t>
  </si>
  <si>
    <t>17_2_14</t>
  </si>
  <si>
    <t>17_2_15</t>
  </si>
  <si>
    <t>17_2_16</t>
  </si>
  <si>
    <t>17_2_17</t>
  </si>
  <si>
    <t>17_2_18</t>
  </si>
  <si>
    <t>17_2_19</t>
  </si>
  <si>
    <t>17_2_20</t>
  </si>
  <si>
    <t>17_2_21</t>
  </si>
  <si>
    <t>17_2_22</t>
  </si>
  <si>
    <t>17_2_23</t>
  </si>
  <si>
    <t>17_3</t>
    <phoneticPr fontId="66" type="noConversion"/>
  </si>
  <si>
    <t>17_3_1</t>
    <phoneticPr fontId="66" type="noConversion"/>
  </si>
  <si>
    <t>其他</t>
    <phoneticPr fontId="46" type="noConversion"/>
  </si>
  <si>
    <t>18_1</t>
    <phoneticPr fontId="66" type="noConversion"/>
  </si>
  <si>
    <t>细胞电生理</t>
    <phoneticPr fontId="46" type="noConversion"/>
  </si>
  <si>
    <t>18_1_1</t>
    <phoneticPr fontId="46" type="noConversion"/>
  </si>
  <si>
    <t>中医药学</t>
    <phoneticPr fontId="46" type="noConversion"/>
  </si>
  <si>
    <t>21_1</t>
    <phoneticPr fontId="46" type="noConversion"/>
  </si>
  <si>
    <t>中医经络</t>
    <phoneticPr fontId="46" type="noConversion"/>
  </si>
  <si>
    <t>21_1_1</t>
  </si>
  <si>
    <t>21_1_2</t>
  </si>
  <si>
    <t>21_1_3</t>
  </si>
  <si>
    <t>21_1_4</t>
  </si>
  <si>
    <t>21_1_5</t>
  </si>
  <si>
    <t>21_1_6</t>
  </si>
  <si>
    <t>21_1_7</t>
  </si>
  <si>
    <t>21_1_8</t>
  </si>
  <si>
    <t>21_1_9</t>
  </si>
  <si>
    <t>21_1_10</t>
  </si>
  <si>
    <t>21_1_11</t>
  </si>
  <si>
    <t>21_1_12</t>
  </si>
  <si>
    <t>21_5</t>
    <phoneticPr fontId="46" type="noConversion"/>
  </si>
  <si>
    <t>21_5_1</t>
    <phoneticPr fontId="46" type="noConversion"/>
  </si>
  <si>
    <t>21_5_2</t>
  </si>
  <si>
    <t>21_5_3</t>
  </si>
  <si>
    <t>21_5_4</t>
  </si>
  <si>
    <t>21_5_5</t>
  </si>
  <si>
    <t>21_5_6</t>
  </si>
  <si>
    <t>21_5_7</t>
  </si>
  <si>
    <t>21_5_8</t>
  </si>
  <si>
    <t>21_5_9</t>
  </si>
  <si>
    <t>21_5_10</t>
  </si>
  <si>
    <t>21_5_11</t>
  </si>
  <si>
    <t>21_5_12</t>
  </si>
  <si>
    <t>21_5_13</t>
  </si>
  <si>
    <t>21_5_14</t>
  </si>
  <si>
    <t>21_5_15</t>
  </si>
  <si>
    <t>21_5_16</t>
  </si>
  <si>
    <t>21_5_17</t>
  </si>
  <si>
    <t>21_5_18</t>
  </si>
  <si>
    <t>21_5_19</t>
  </si>
  <si>
    <t>21_5_20</t>
  </si>
  <si>
    <t>21_5_21</t>
  </si>
  <si>
    <t>21_5_22</t>
  </si>
  <si>
    <t>21_5_23</t>
  </si>
  <si>
    <t>21_5_24</t>
  </si>
  <si>
    <t>21_5_25</t>
  </si>
  <si>
    <t>21_5_26</t>
  </si>
  <si>
    <t>21_5_27</t>
  </si>
  <si>
    <t>21_5_28</t>
  </si>
  <si>
    <t>21_5_29</t>
  </si>
  <si>
    <t>21_5_30</t>
  </si>
  <si>
    <t>21_5_31</t>
  </si>
  <si>
    <t>21_5_32</t>
  </si>
  <si>
    <t>21_5_33</t>
  </si>
  <si>
    <t>21_5_34</t>
  </si>
  <si>
    <t>21_5_35</t>
  </si>
  <si>
    <t>21_5_36</t>
  </si>
  <si>
    <t>21_5_37</t>
  </si>
  <si>
    <t>21_5_38</t>
  </si>
  <si>
    <t>21_5_39</t>
  </si>
  <si>
    <t>21_5_40</t>
  </si>
  <si>
    <t>21_5_41</t>
  </si>
  <si>
    <t>21_5_42</t>
  </si>
  <si>
    <t>21_5_43</t>
  </si>
  <si>
    <t>21_5_44</t>
  </si>
  <si>
    <t>21_5_45</t>
  </si>
  <si>
    <t>21_5_46</t>
  </si>
  <si>
    <t>21_5_47</t>
  </si>
  <si>
    <t>21_5_48</t>
  </si>
  <si>
    <t>21_5_49</t>
  </si>
  <si>
    <t>21_5_50</t>
  </si>
  <si>
    <t>21_5_51</t>
  </si>
  <si>
    <t>21_5_52</t>
  </si>
  <si>
    <t>21_5_53</t>
  </si>
  <si>
    <t>21_5_54</t>
  </si>
  <si>
    <t>21_5_55</t>
  </si>
  <si>
    <t>21_5_56</t>
  </si>
  <si>
    <t>21_5_57</t>
  </si>
  <si>
    <t>21_5_58</t>
  </si>
  <si>
    <t>21_5_59</t>
  </si>
  <si>
    <t>21_5_60</t>
  </si>
  <si>
    <t>21_5_61</t>
  </si>
  <si>
    <t>21_5_62</t>
  </si>
  <si>
    <t>21_5_63</t>
  </si>
  <si>
    <t>21_5_64</t>
  </si>
  <si>
    <t>21_5_65</t>
  </si>
  <si>
    <t>21_5_66</t>
  </si>
  <si>
    <t>21_5_67</t>
  </si>
  <si>
    <t>21_5_68</t>
  </si>
  <si>
    <t>21_5_69</t>
  </si>
  <si>
    <t>21_5_70</t>
  </si>
  <si>
    <t>21_5_71</t>
  </si>
  <si>
    <t>21_5_72</t>
  </si>
  <si>
    <t>21_5_73</t>
  </si>
  <si>
    <t>21_5_74</t>
  </si>
  <si>
    <t>21_5_75</t>
  </si>
  <si>
    <t>21_5_76</t>
  </si>
  <si>
    <t>21_5_77</t>
  </si>
  <si>
    <t>21_5_78</t>
  </si>
  <si>
    <t>21_5_79</t>
  </si>
  <si>
    <t>21_5_80</t>
  </si>
  <si>
    <t>21_5_81</t>
  </si>
  <si>
    <t>21_5_82</t>
  </si>
  <si>
    <t>21_5_83</t>
  </si>
  <si>
    <t>21_5_84</t>
  </si>
  <si>
    <t>21_5_85</t>
  </si>
  <si>
    <t>21_5_86</t>
  </si>
  <si>
    <t>21_5_87</t>
  </si>
  <si>
    <t>21_5_88</t>
  </si>
  <si>
    <t>21_5_89</t>
  </si>
  <si>
    <t>21_5_90</t>
  </si>
  <si>
    <t>21_5_91</t>
  </si>
  <si>
    <t>21_5_92</t>
  </si>
  <si>
    <t>21_5_93</t>
  </si>
  <si>
    <t>21_5_94</t>
  </si>
  <si>
    <t>21_5_95</t>
  </si>
  <si>
    <t>21_5_96</t>
  </si>
  <si>
    <t>21_5_97</t>
  </si>
  <si>
    <t>21_5_98</t>
  </si>
  <si>
    <t>21_5_99</t>
  </si>
  <si>
    <t>21_5_100</t>
  </si>
  <si>
    <t>21_5_101</t>
  </si>
  <si>
    <t>21_5_102</t>
  </si>
  <si>
    <t>21_5_103</t>
  </si>
  <si>
    <t>21_5_104</t>
  </si>
  <si>
    <t>21_5_105</t>
  </si>
  <si>
    <t>21_5_106</t>
  </si>
  <si>
    <t>21_5_107</t>
  </si>
  <si>
    <t>21_5_108</t>
  </si>
  <si>
    <t>21_5_109</t>
  </si>
  <si>
    <t>21_5_110</t>
  </si>
  <si>
    <t>21_5_111</t>
  </si>
  <si>
    <t>21_5_112</t>
  </si>
  <si>
    <t>21_5_113</t>
  </si>
  <si>
    <t>21_5_114</t>
  </si>
  <si>
    <t>21_5_115</t>
  </si>
  <si>
    <t>21_5_116</t>
  </si>
  <si>
    <t>21_5_118</t>
  </si>
  <si>
    <t>21_5_119</t>
  </si>
  <si>
    <t>21_5_120</t>
  </si>
  <si>
    <t>21_5_121</t>
  </si>
  <si>
    <t>21_5_122</t>
  </si>
  <si>
    <t>21_5_123</t>
  </si>
  <si>
    <t>21_5_124</t>
  </si>
  <si>
    <t>21_5_125</t>
  </si>
  <si>
    <t>21_5_126</t>
  </si>
  <si>
    <t>21_5_127</t>
  </si>
  <si>
    <t>21_5_128</t>
  </si>
  <si>
    <t>21_5_129</t>
  </si>
  <si>
    <t>21_5_130</t>
  </si>
  <si>
    <t>21_5_131</t>
  </si>
  <si>
    <t>21_5_132</t>
  </si>
  <si>
    <t>21_5_133</t>
  </si>
  <si>
    <t>21_5_134</t>
  </si>
  <si>
    <t>21_5_135</t>
  </si>
  <si>
    <t>21_5_136</t>
  </si>
  <si>
    <t>21_5_137</t>
  </si>
  <si>
    <t>21_5_138</t>
  </si>
  <si>
    <t>21_5_139</t>
  </si>
  <si>
    <t>21_5_140</t>
  </si>
  <si>
    <t>21_5_141</t>
  </si>
  <si>
    <t>21_5_142</t>
  </si>
  <si>
    <t>21_5_143</t>
  </si>
  <si>
    <t>21_5_144</t>
  </si>
  <si>
    <t>21_5_145</t>
  </si>
  <si>
    <t>21_5_146</t>
  </si>
  <si>
    <t>21_6</t>
    <phoneticPr fontId="46" type="noConversion"/>
  </si>
  <si>
    <t>21_6_1</t>
    <phoneticPr fontId="46" type="noConversion"/>
  </si>
  <si>
    <t>21_6_2</t>
  </si>
  <si>
    <t>21_6_3</t>
  </si>
  <si>
    <t>21_6_4</t>
  </si>
  <si>
    <t>21_6_5</t>
  </si>
  <si>
    <t>21_6_6</t>
  </si>
  <si>
    <t>21_6_7</t>
  </si>
  <si>
    <t>21_6_8</t>
  </si>
  <si>
    <t>21_6_9</t>
  </si>
  <si>
    <t>21_6_10</t>
  </si>
  <si>
    <t>21_6_11</t>
  </si>
  <si>
    <t>21_6_12</t>
  </si>
  <si>
    <t>21_6_13</t>
  </si>
  <si>
    <t>21_6_14</t>
  </si>
  <si>
    <t>21_6_15</t>
  </si>
  <si>
    <t>21_6_16</t>
  </si>
  <si>
    <t>21_6_17</t>
  </si>
  <si>
    <t>21_6_18</t>
  </si>
  <si>
    <t>21_6_19</t>
  </si>
  <si>
    <t>21_6_20</t>
  </si>
  <si>
    <t>21_6_21</t>
  </si>
  <si>
    <t>21_6_22</t>
  </si>
  <si>
    <t>21_6_23</t>
  </si>
  <si>
    <t>21_6_24</t>
  </si>
  <si>
    <t>21_6_25</t>
  </si>
  <si>
    <t>21_6_26</t>
  </si>
  <si>
    <t>21_6_27</t>
  </si>
  <si>
    <t>21_6_28</t>
  </si>
  <si>
    <t>21_6_29</t>
  </si>
  <si>
    <t>21_6_30</t>
  </si>
  <si>
    <t>21_6_31</t>
  </si>
  <si>
    <t>21_6_32</t>
  </si>
  <si>
    <t>21_6_33</t>
  </si>
  <si>
    <t>21_6_34</t>
  </si>
  <si>
    <t>21_6_35</t>
  </si>
  <si>
    <t>21_6_36</t>
  </si>
  <si>
    <t>21_6_37</t>
  </si>
  <si>
    <t>21_6_38</t>
  </si>
  <si>
    <t>21_6_39</t>
  </si>
  <si>
    <t>21_6_40</t>
  </si>
  <si>
    <t>21_6_41</t>
  </si>
  <si>
    <t>21_6_42</t>
  </si>
  <si>
    <t>21_6_43</t>
  </si>
  <si>
    <t>21_6_44</t>
  </si>
  <si>
    <t>21_6_45</t>
  </si>
  <si>
    <t>21_6_46</t>
  </si>
  <si>
    <t>21_6_47</t>
  </si>
  <si>
    <t>21_6_48</t>
  </si>
  <si>
    <t>21_6_49</t>
  </si>
  <si>
    <t>21_6_50</t>
  </si>
  <si>
    <t>21_6_51</t>
  </si>
  <si>
    <t>21_6_52</t>
  </si>
  <si>
    <t>21_6_53</t>
  </si>
  <si>
    <t>21_6_54</t>
  </si>
  <si>
    <t>21_6_55</t>
  </si>
  <si>
    <t>21_6_56</t>
  </si>
  <si>
    <t>21_6_57</t>
  </si>
  <si>
    <t>21_6_58</t>
  </si>
  <si>
    <t>21_6_59</t>
  </si>
  <si>
    <t>21_6_60</t>
  </si>
  <si>
    <t>21_6_61</t>
  </si>
  <si>
    <t>21_6_62</t>
  </si>
  <si>
    <t>21_6_63</t>
  </si>
  <si>
    <t>21_6_64</t>
  </si>
  <si>
    <t>21_6_65</t>
  </si>
  <si>
    <t>21_6_66</t>
  </si>
  <si>
    <t>21_6_67</t>
  </si>
  <si>
    <t>21_6_68</t>
  </si>
  <si>
    <t>21_6_69</t>
  </si>
  <si>
    <t>21_6_70</t>
  </si>
  <si>
    <t>21_6_71</t>
  </si>
  <si>
    <t>21_6_72</t>
  </si>
  <si>
    <t>21_6_73</t>
  </si>
  <si>
    <t>21_6_74</t>
  </si>
  <si>
    <t>21_6_75</t>
  </si>
  <si>
    <t>21_6_76</t>
  </si>
  <si>
    <t>21_6_77</t>
  </si>
  <si>
    <t>21_6_78</t>
  </si>
  <si>
    <t>21_6_79</t>
  </si>
  <si>
    <t>21_6_80</t>
  </si>
  <si>
    <t>21_6_81</t>
  </si>
  <si>
    <t>21_6_82</t>
  </si>
  <si>
    <t>21_6_83</t>
  </si>
  <si>
    <t>21_6_84</t>
  </si>
  <si>
    <t>21_6_85</t>
  </si>
  <si>
    <t>21_6_86</t>
  </si>
  <si>
    <t>21_6_87</t>
  </si>
  <si>
    <t>21_6_88</t>
  </si>
  <si>
    <t>21_6_89</t>
  </si>
  <si>
    <t>21_6_90</t>
  </si>
  <si>
    <t>21_6_91</t>
  </si>
  <si>
    <t>21_6_92</t>
  </si>
  <si>
    <t>21_6_93</t>
  </si>
  <si>
    <t>21_6_94</t>
  </si>
  <si>
    <t>传统医学</t>
    <phoneticPr fontId="46" type="noConversion"/>
  </si>
  <si>
    <t>22_1</t>
    <phoneticPr fontId="46" type="noConversion"/>
  </si>
  <si>
    <t>三脉七轮</t>
    <phoneticPr fontId="46" type="noConversion"/>
  </si>
  <si>
    <t>22_1_1</t>
    <phoneticPr fontId="46" type="noConversion"/>
  </si>
  <si>
    <t>22_1_2</t>
  </si>
  <si>
    <t>额轮</t>
    <phoneticPr fontId="66" type="noConversion"/>
  </si>
  <si>
    <t>22_1_3</t>
  </si>
  <si>
    <t>22_1_4</t>
  </si>
  <si>
    <t>22_1_5</t>
  </si>
  <si>
    <t>22_1_6</t>
  </si>
  <si>
    <t>腹轮</t>
    <phoneticPr fontId="66" type="noConversion"/>
  </si>
  <si>
    <t>22_1_7</t>
  </si>
  <si>
    <t>根轮</t>
    <phoneticPr fontId="66" type="noConversion"/>
  </si>
  <si>
    <t>自然医学</t>
    <phoneticPr fontId="46" type="noConversion"/>
  </si>
  <si>
    <t>23_1</t>
    <phoneticPr fontId="46" type="noConversion"/>
  </si>
  <si>
    <t>巴哈花精</t>
    <phoneticPr fontId="46" type="noConversion"/>
  </si>
  <si>
    <t>23_1_1</t>
    <phoneticPr fontId="46" type="noConversion"/>
  </si>
  <si>
    <t>23_1_2</t>
  </si>
  <si>
    <t>23_1_3</t>
  </si>
  <si>
    <t>23_1_4</t>
  </si>
  <si>
    <t>23_1_5</t>
  </si>
  <si>
    <t>23_1_6</t>
  </si>
  <si>
    <t>23_1_7</t>
  </si>
  <si>
    <t>23_1_8</t>
  </si>
  <si>
    <t>23_1_9</t>
  </si>
  <si>
    <t>23_1_10</t>
  </si>
  <si>
    <t>23_1_11</t>
  </si>
  <si>
    <t>23_1_12</t>
  </si>
  <si>
    <t>23_1_13</t>
  </si>
  <si>
    <t>23_1_14</t>
  </si>
  <si>
    <t>23_1_15</t>
  </si>
  <si>
    <t>23_1_16</t>
  </si>
  <si>
    <t>23_1_17</t>
  </si>
  <si>
    <t>23_1_18</t>
  </si>
  <si>
    <t>23_1_19</t>
  </si>
  <si>
    <t>23_1_20</t>
  </si>
  <si>
    <t>23_1_21</t>
  </si>
  <si>
    <t>23_1_22</t>
  </si>
  <si>
    <t>23_1_23</t>
  </si>
  <si>
    <t>23_1_24</t>
  </si>
  <si>
    <t>23_1_25</t>
  </si>
  <si>
    <t>23_1_26</t>
  </si>
  <si>
    <t>23_1_27</t>
  </si>
  <si>
    <t>23_1_28</t>
  </si>
  <si>
    <t>23_1_29</t>
  </si>
  <si>
    <t>23_1_30</t>
  </si>
  <si>
    <t>23_1_31</t>
  </si>
  <si>
    <t>23_1_32</t>
  </si>
  <si>
    <t>23_1_33</t>
  </si>
  <si>
    <t>23_1_34</t>
  </si>
  <si>
    <t>23_1_35</t>
  </si>
  <si>
    <t>23_1_36</t>
  </si>
  <si>
    <t>23_1_37</t>
  </si>
  <si>
    <t>23_1_38</t>
  </si>
  <si>
    <t>23_1_39</t>
  </si>
  <si>
    <t>23_2</t>
    <phoneticPr fontId="46" type="noConversion"/>
  </si>
  <si>
    <t>23_2_1</t>
    <phoneticPr fontId="46" type="noConversion"/>
  </si>
  <si>
    <t>23_2_2</t>
  </si>
  <si>
    <t>23_2_3</t>
  </si>
  <si>
    <t>23_2_4</t>
  </si>
  <si>
    <t>23_2_5</t>
  </si>
  <si>
    <t>23_2_6</t>
  </si>
  <si>
    <t>23_2_7</t>
  </si>
  <si>
    <t>23_2_8</t>
  </si>
  <si>
    <t>23_2_9</t>
  </si>
  <si>
    <t>23_2_10</t>
  </si>
  <si>
    <t>23_2_11</t>
  </si>
  <si>
    <t>23_2_12</t>
  </si>
  <si>
    <t>23_2_13</t>
  </si>
  <si>
    <t>23_2_14</t>
  </si>
  <si>
    <t>23_2_15</t>
  </si>
  <si>
    <t>23_2_16</t>
  </si>
  <si>
    <t>23_2_17</t>
  </si>
  <si>
    <t>23_2_18</t>
  </si>
  <si>
    <t>23_2_19</t>
  </si>
  <si>
    <t>23_2_20</t>
  </si>
  <si>
    <t>23_2_21</t>
  </si>
  <si>
    <t>23_2_22</t>
  </si>
  <si>
    <t>23_2_23</t>
  </si>
  <si>
    <t>23_2_24</t>
  </si>
  <si>
    <t>23_2_25</t>
  </si>
  <si>
    <t>23_2_26</t>
  </si>
  <si>
    <t>23_2_27</t>
  </si>
  <si>
    <t>23_2_28</t>
  </si>
  <si>
    <t>23_2_29</t>
  </si>
  <si>
    <t>23_2_30</t>
  </si>
  <si>
    <t>23_2_31</t>
  </si>
  <si>
    <t>23_2_32</t>
  </si>
  <si>
    <t>23_2_33</t>
  </si>
  <si>
    <t>23_2_34</t>
  </si>
  <si>
    <t>23_2_35</t>
  </si>
  <si>
    <t>23_2_36</t>
  </si>
  <si>
    <t>23_2_37</t>
  </si>
  <si>
    <t>23_2_38</t>
  </si>
  <si>
    <t>23_2_39</t>
  </si>
  <si>
    <t>23_2_40</t>
  </si>
  <si>
    <t>23_2_41</t>
  </si>
  <si>
    <t>23_2_42</t>
  </si>
  <si>
    <t>23_2_43</t>
  </si>
  <si>
    <t>23_2_44</t>
  </si>
  <si>
    <t>23_2_45</t>
  </si>
  <si>
    <t>23_2_46</t>
  </si>
  <si>
    <t>23_2_47</t>
  </si>
  <si>
    <t>23_2_48</t>
  </si>
  <si>
    <t>23_2_49</t>
  </si>
  <si>
    <t>23_2_50</t>
  </si>
  <si>
    <t>23_2_51</t>
  </si>
  <si>
    <t>23_2_52</t>
  </si>
  <si>
    <t>23_2_53</t>
  </si>
  <si>
    <t>23_2_54</t>
  </si>
  <si>
    <t>23_2_55</t>
  </si>
  <si>
    <t>23_2_56</t>
  </si>
  <si>
    <t>23_2_57</t>
  </si>
  <si>
    <t>23_2_58</t>
  </si>
  <si>
    <t>23_2_59</t>
  </si>
  <si>
    <t>23_2_60</t>
  </si>
  <si>
    <t>23_2_61</t>
  </si>
  <si>
    <t>23_2_62</t>
  </si>
  <si>
    <t>23_2_63</t>
  </si>
  <si>
    <t>23_2_64</t>
  </si>
  <si>
    <t>23_2_65</t>
  </si>
  <si>
    <t>23_2_66</t>
  </si>
  <si>
    <t>23_2_67</t>
  </si>
  <si>
    <t>23_2_68</t>
  </si>
  <si>
    <t>23_2_69</t>
  </si>
  <si>
    <t>综合评估</t>
    <phoneticPr fontId="46" type="noConversion"/>
  </si>
  <si>
    <t>31_1</t>
    <phoneticPr fontId="46" type="noConversion"/>
  </si>
  <si>
    <t>风险提示</t>
    <phoneticPr fontId="46" type="noConversion"/>
  </si>
  <si>
    <t>31_1_1</t>
    <phoneticPr fontId="46" type="noConversion"/>
  </si>
  <si>
    <t>31_1_2</t>
  </si>
  <si>
    <t>31_1_3</t>
  </si>
  <si>
    <t>31_1_4</t>
  </si>
  <si>
    <t>31_1_5</t>
  </si>
  <si>
    <t>内分泌失衡</t>
    <phoneticPr fontId="46" type="noConversion"/>
  </si>
  <si>
    <t>31_1_6</t>
  </si>
  <si>
    <t>31_1_7</t>
  </si>
  <si>
    <t>31_1_8</t>
  </si>
  <si>
    <t>31_1_9</t>
  </si>
  <si>
    <t>31_1_10</t>
  </si>
  <si>
    <t>31_1_11</t>
  </si>
  <si>
    <t>肿瘤风险指数偏高</t>
    <phoneticPr fontId="46" type="noConversion"/>
  </si>
  <si>
    <t>31_1_12</t>
  </si>
  <si>
    <t>31_1_13</t>
  </si>
  <si>
    <t>31_1_14</t>
  </si>
  <si>
    <t>31_1_15</t>
  </si>
  <si>
    <t>31_1_16</t>
  </si>
  <si>
    <t>31_1_17</t>
  </si>
  <si>
    <t>31_1_18</t>
  </si>
  <si>
    <t>31_1_19</t>
  </si>
  <si>
    <t>31_1_20</t>
  </si>
  <si>
    <t>常见问题原因</t>
    <phoneticPr fontId="46" type="noConversion"/>
  </si>
  <si>
    <t>肺部疾病</t>
  </si>
  <si>
    <t>5-羟色胺</t>
  </si>
  <si>
    <t>催产素</t>
  </si>
  <si>
    <t>日期：</t>
    <phoneticPr fontId="46" type="noConversion"/>
  </si>
  <si>
    <t>催产素</t>
    <phoneticPr fontId="66" type="noConversion"/>
  </si>
  <si>
    <t>矿物质锂缺乏</t>
    <phoneticPr fontId="66" type="noConversion"/>
  </si>
  <si>
    <t>15_7_1</t>
  </si>
  <si>
    <t>15_7_2</t>
  </si>
  <si>
    <t>15_7_3</t>
  </si>
  <si>
    <t>15_7_4</t>
  </si>
  <si>
    <t>15_7_5</t>
  </si>
  <si>
    <t>15_7_6</t>
  </si>
  <si>
    <t>15_7_7</t>
  </si>
  <si>
    <t>15_7_8</t>
  </si>
  <si>
    <t>15_10_1</t>
  </si>
  <si>
    <t>15_10_2</t>
  </si>
  <si>
    <t>15_11</t>
  </si>
  <si>
    <t>15_11_1</t>
  </si>
  <si>
    <t>15_11_2</t>
  </si>
  <si>
    <t>15_11_3</t>
  </si>
  <si>
    <t>15_11_4</t>
  </si>
  <si>
    <t>15_11_5</t>
  </si>
  <si>
    <t>15_11_6</t>
  </si>
  <si>
    <t>15_11_7</t>
  </si>
  <si>
    <t>15_11_8</t>
  </si>
  <si>
    <t>15_11_9</t>
  </si>
  <si>
    <t>15_11_10</t>
  </si>
  <si>
    <t>15_11_11</t>
  </si>
  <si>
    <t>15_11_12</t>
  </si>
  <si>
    <t>15_11_13</t>
  </si>
  <si>
    <t>15_11_14</t>
  </si>
  <si>
    <t>15_11_15</t>
  </si>
  <si>
    <t>15_11_16</t>
  </si>
  <si>
    <t>15_11_17</t>
  </si>
  <si>
    <t>15_11_18</t>
  </si>
  <si>
    <t>15_11_19</t>
  </si>
  <si>
    <t>15_11_20</t>
  </si>
  <si>
    <t>15_11_21</t>
  </si>
  <si>
    <t>15_11_22</t>
  </si>
  <si>
    <t>15_11_23</t>
  </si>
  <si>
    <t>15_11_24</t>
  </si>
  <si>
    <t>15_11_25</t>
  </si>
  <si>
    <t>15_11_26</t>
  </si>
  <si>
    <t>15_11_27</t>
  </si>
  <si>
    <t>15_11_28</t>
  </si>
  <si>
    <t>15_11_29</t>
  </si>
  <si>
    <t>15_11_30</t>
  </si>
  <si>
    <t>15_11_31</t>
  </si>
  <si>
    <t>15_11_32</t>
  </si>
  <si>
    <t>15_11_33</t>
  </si>
  <si>
    <t>15_11_34</t>
  </si>
  <si>
    <t>15_11_35</t>
  </si>
  <si>
    <t>15_11_36</t>
  </si>
  <si>
    <t>15_11_37</t>
  </si>
  <si>
    <t>15_11_38</t>
  </si>
  <si>
    <t>15_11_39</t>
  </si>
  <si>
    <t>15_11_40</t>
  </si>
  <si>
    <t>15_11_41</t>
  </si>
  <si>
    <t>15_11_42</t>
  </si>
  <si>
    <t>15_11_43</t>
  </si>
  <si>
    <t>15_12</t>
  </si>
  <si>
    <t>15_12_1</t>
  </si>
  <si>
    <t>21_5_117</t>
  </si>
  <si>
    <t>32_1</t>
    <phoneticPr fontId="46" type="noConversion"/>
  </si>
  <si>
    <t>32_1_1</t>
  </si>
  <si>
    <t>32_1_2</t>
  </si>
  <si>
    <t>32_1_3</t>
  </si>
  <si>
    <t>32_1_4</t>
  </si>
  <si>
    <t>32_1_5</t>
  </si>
  <si>
    <t>32_1_6</t>
  </si>
  <si>
    <t>32_1_7</t>
  </si>
  <si>
    <t>32_1_8</t>
  </si>
  <si>
    <t>32_1_9</t>
  </si>
  <si>
    <t>32_1_10</t>
  </si>
  <si>
    <t>32_1_11</t>
  </si>
  <si>
    <t>32_1_12</t>
  </si>
  <si>
    <t>32_1_13</t>
  </si>
  <si>
    <t>32_1_14</t>
  </si>
  <si>
    <t>32_1_15</t>
  </si>
  <si>
    <t>32_1_16</t>
  </si>
  <si>
    <t>32_1_17</t>
  </si>
  <si>
    <t>32_1_18</t>
  </si>
  <si>
    <t>32_1_19</t>
  </si>
  <si>
    <t>32_1_20</t>
  </si>
  <si>
    <t>32_1_21</t>
  </si>
  <si>
    <t>32_1_22</t>
  </si>
  <si>
    <t>32_1_23</t>
  </si>
  <si>
    <t>32_1_24</t>
  </si>
  <si>
    <t>32_1_25</t>
  </si>
  <si>
    <t>32_1_26</t>
  </si>
  <si>
    <t>32_1_27</t>
  </si>
  <si>
    <t>32_1_28</t>
  </si>
  <si>
    <t>32_1_29</t>
  </si>
  <si>
    <t>32_1_30</t>
  </si>
  <si>
    <t>32_1_31</t>
  </si>
  <si>
    <t>32_1_32</t>
  </si>
  <si>
    <t>32_1_33</t>
  </si>
  <si>
    <t>32_1_34</t>
  </si>
  <si>
    <t>32_1_35</t>
  </si>
  <si>
    <t>32_1_36</t>
  </si>
  <si>
    <t>32_1_37</t>
  </si>
  <si>
    <t>32_1_38</t>
  </si>
  <si>
    <t>32_1_39</t>
  </si>
  <si>
    <t>32_2</t>
  </si>
  <si>
    <t>32_2_1</t>
  </si>
  <si>
    <t>32_2_2</t>
  </si>
  <si>
    <t>32_2_3</t>
  </si>
  <si>
    <t>32_2_4</t>
  </si>
  <si>
    <t>32_2_5</t>
  </si>
  <si>
    <t>32_2_6</t>
  </si>
  <si>
    <t>32_2_7</t>
  </si>
  <si>
    <t>32_2_8</t>
  </si>
  <si>
    <t>32_2_9</t>
  </si>
  <si>
    <t>32_2_10</t>
  </si>
  <si>
    <t>32_2_11</t>
  </si>
  <si>
    <t>32_2_12</t>
  </si>
  <si>
    <t>32_2_13</t>
  </si>
  <si>
    <t>32_2_14</t>
  </si>
  <si>
    <t>32_2_15</t>
  </si>
  <si>
    <t>32_2_16</t>
  </si>
  <si>
    <t>32_3</t>
  </si>
  <si>
    <t>32_3_1</t>
  </si>
  <si>
    <t>32_3_2</t>
  </si>
  <si>
    <t>32_3_3</t>
  </si>
  <si>
    <t>32_3_4</t>
  </si>
  <si>
    <t>32_3_5</t>
  </si>
  <si>
    <t>32_3_6</t>
  </si>
  <si>
    <t>32_3_7</t>
  </si>
  <si>
    <t>32_3_8</t>
  </si>
  <si>
    <t>32_3_9</t>
  </si>
  <si>
    <t>32_3_10</t>
  </si>
  <si>
    <t>32_3_11</t>
  </si>
  <si>
    <t>32_3_12</t>
  </si>
  <si>
    <t>32_3_13</t>
  </si>
  <si>
    <t>32_3_14</t>
  </si>
  <si>
    <t>32_3_15</t>
  </si>
  <si>
    <t>32_3_17</t>
  </si>
  <si>
    <t>32_3_18</t>
  </si>
  <si>
    <t>32_3_19</t>
  </si>
  <si>
    <t>32_3_20</t>
  </si>
  <si>
    <t>32_3_21</t>
  </si>
  <si>
    <t>32_3_22</t>
  </si>
  <si>
    <t>32_3_23</t>
  </si>
  <si>
    <t>32_4</t>
  </si>
  <si>
    <t>32_4_1</t>
  </si>
  <si>
    <t>32_4_2</t>
  </si>
  <si>
    <t>32_4_3</t>
  </si>
  <si>
    <t>32_4_4</t>
  </si>
  <si>
    <t>32_4_5</t>
  </si>
  <si>
    <t>32_4_6</t>
  </si>
  <si>
    <t>32_4_7</t>
  </si>
  <si>
    <t>32_4_8</t>
  </si>
  <si>
    <t>32_4_9</t>
  </si>
  <si>
    <t>32_4_10</t>
  </si>
  <si>
    <t>32_4_11</t>
  </si>
  <si>
    <t>32_4_12</t>
  </si>
  <si>
    <t>32_4_13</t>
  </si>
  <si>
    <t>32_4_14</t>
  </si>
  <si>
    <t>32_4_15</t>
  </si>
  <si>
    <t>32_4_16</t>
  </si>
  <si>
    <t>32_4_17</t>
  </si>
  <si>
    <t>32_4_18</t>
  </si>
  <si>
    <t>32_4_19</t>
  </si>
  <si>
    <t>32_4_20</t>
  </si>
  <si>
    <t>32_4_21</t>
  </si>
  <si>
    <t>32_4_22</t>
  </si>
  <si>
    <t>32_4_23</t>
  </si>
  <si>
    <t>32_4_24</t>
  </si>
  <si>
    <t>32_4_25</t>
  </si>
  <si>
    <t>32_4_26</t>
  </si>
  <si>
    <t>32_4_27</t>
  </si>
  <si>
    <t>32_4_28</t>
  </si>
  <si>
    <t>32_4_29</t>
  </si>
  <si>
    <t>32_4_30</t>
  </si>
  <si>
    <t>32_4_31</t>
  </si>
  <si>
    <t>32_5</t>
  </si>
  <si>
    <t>32_5_1</t>
  </si>
  <si>
    <t>32_5_2</t>
  </si>
  <si>
    <t>32_5_3</t>
  </si>
  <si>
    <t>32_5_4</t>
  </si>
  <si>
    <t>32_5_5</t>
  </si>
  <si>
    <t>32_5_6</t>
  </si>
  <si>
    <t>32_5_7</t>
  </si>
  <si>
    <t>32_5_8</t>
  </si>
  <si>
    <t>32_5_9</t>
  </si>
  <si>
    <t>32_5_10</t>
  </si>
  <si>
    <t>32_5_11</t>
  </si>
  <si>
    <t>32_5_12</t>
  </si>
  <si>
    <t>32_5_13</t>
  </si>
  <si>
    <t>32_5_14</t>
  </si>
  <si>
    <t>32_5_15</t>
  </si>
  <si>
    <t>32_5_16</t>
  </si>
  <si>
    <t>32_5_17</t>
  </si>
  <si>
    <t>32_6</t>
  </si>
  <si>
    <t>32_6_1</t>
  </si>
  <si>
    <t>32_6_2</t>
  </si>
  <si>
    <t>32_6_3</t>
  </si>
  <si>
    <t>32_6_4</t>
  </si>
  <si>
    <t>32_6_5</t>
  </si>
  <si>
    <t>32_6_6</t>
  </si>
  <si>
    <t>32_6_7</t>
  </si>
  <si>
    <t>32_6_8</t>
  </si>
  <si>
    <t>32_6_9</t>
  </si>
  <si>
    <t>32_6_10</t>
  </si>
  <si>
    <t>32_6_11</t>
  </si>
  <si>
    <t>32_6_12</t>
  </si>
  <si>
    <t>32_7</t>
  </si>
  <si>
    <t>32_7_1</t>
  </si>
  <si>
    <t>32_7_2</t>
  </si>
  <si>
    <t>32_7_3</t>
  </si>
  <si>
    <t>32_7_4</t>
  </si>
  <si>
    <t>32_7_5</t>
  </si>
  <si>
    <t>32_7_6</t>
  </si>
  <si>
    <t>32_7_7</t>
  </si>
  <si>
    <t>32_7_8</t>
  </si>
  <si>
    <t>32_7_9</t>
  </si>
  <si>
    <t>32_7_10</t>
  </si>
  <si>
    <t>32_7_11</t>
  </si>
  <si>
    <t>32_7_12</t>
  </si>
  <si>
    <t>32_7_13</t>
  </si>
  <si>
    <t>32_7_14</t>
  </si>
  <si>
    <t>32_7_15</t>
  </si>
  <si>
    <t>32_7_16</t>
  </si>
  <si>
    <t>32_7_17</t>
  </si>
  <si>
    <t>32_7_18</t>
  </si>
  <si>
    <t>32_7_19</t>
  </si>
  <si>
    <t>32_7_20</t>
  </si>
  <si>
    <t>32_7_21</t>
  </si>
  <si>
    <t>32_7_22</t>
  </si>
  <si>
    <t>32_7_23</t>
  </si>
  <si>
    <t>32_7_24</t>
  </si>
  <si>
    <t>32_7_25</t>
  </si>
  <si>
    <t>32_7_26</t>
  </si>
  <si>
    <t>32_7_27</t>
  </si>
  <si>
    <t>32_7_28</t>
  </si>
  <si>
    <t>32_7_29</t>
  </si>
  <si>
    <t>32_7_30</t>
  </si>
  <si>
    <t>32_8</t>
  </si>
  <si>
    <t>32_8_1</t>
  </si>
  <si>
    <t>32_8_2</t>
  </si>
  <si>
    <t>32_8_3</t>
  </si>
  <si>
    <t>32_8_4</t>
  </si>
  <si>
    <t>32_8_5</t>
  </si>
  <si>
    <t>32_8_6</t>
  </si>
  <si>
    <t>32_8_7</t>
  </si>
  <si>
    <t>32_8_8</t>
  </si>
  <si>
    <t>32_8_9</t>
  </si>
  <si>
    <t>32_8_10</t>
  </si>
  <si>
    <t>32_8_11</t>
  </si>
  <si>
    <t>32_8_12</t>
  </si>
  <si>
    <t>32_8_13</t>
  </si>
  <si>
    <t>32_8_14</t>
  </si>
  <si>
    <t>32_8_15</t>
  </si>
  <si>
    <t>32_8_16</t>
  </si>
  <si>
    <t>32_8_17</t>
  </si>
  <si>
    <t>32_8_18</t>
  </si>
  <si>
    <t>32_9</t>
  </si>
  <si>
    <t>32_9_1</t>
  </si>
  <si>
    <t>32_9_2</t>
  </si>
  <si>
    <t>32_9_3</t>
  </si>
  <si>
    <t>32_9_4</t>
  </si>
  <si>
    <t>32_9_5</t>
  </si>
  <si>
    <t>32_9_6</t>
  </si>
  <si>
    <t>32_9_7</t>
  </si>
  <si>
    <t>32_9_8</t>
  </si>
  <si>
    <t>32_9_9</t>
  </si>
  <si>
    <t>32_9_10</t>
  </si>
  <si>
    <t>32_9_11</t>
  </si>
  <si>
    <t>32_9_12</t>
  </si>
  <si>
    <t>32_9_13</t>
  </si>
  <si>
    <t>32_9_14</t>
  </si>
  <si>
    <t>32_9_15</t>
  </si>
  <si>
    <t>32_9_16</t>
  </si>
  <si>
    <t>32_9_17</t>
  </si>
  <si>
    <t>32_9_18</t>
  </si>
  <si>
    <t>32_9_19</t>
  </si>
  <si>
    <t>32_9_20</t>
  </si>
  <si>
    <t>32_9_21</t>
  </si>
  <si>
    <t>32_9_22</t>
  </si>
  <si>
    <t>32_9_23</t>
  </si>
  <si>
    <t>32_9_24</t>
  </si>
  <si>
    <t>32_9_25</t>
  </si>
  <si>
    <t>32_9_26</t>
  </si>
  <si>
    <t>32_9_27</t>
  </si>
  <si>
    <t>32_10</t>
  </si>
  <si>
    <t>32_10_1</t>
  </si>
  <si>
    <t>32_10_2</t>
  </si>
  <si>
    <t>32_10_3</t>
  </si>
  <si>
    <t>32_10_4</t>
  </si>
  <si>
    <t>32_10_5</t>
  </si>
  <si>
    <t>32_10_6</t>
  </si>
  <si>
    <t>32_10_7</t>
  </si>
  <si>
    <t>32_10_8</t>
  </si>
  <si>
    <t>32_10_9</t>
  </si>
  <si>
    <t>32_10_10</t>
  </si>
  <si>
    <t>32_10_11</t>
  </si>
  <si>
    <t>32_10_12</t>
  </si>
  <si>
    <t>32_10_13</t>
  </si>
  <si>
    <t>32_10_14</t>
  </si>
  <si>
    <t>32_10_15</t>
  </si>
  <si>
    <t>32_10_16</t>
  </si>
  <si>
    <t>32_10_17</t>
  </si>
  <si>
    <t>32_10_18</t>
  </si>
  <si>
    <t>32_10_19</t>
  </si>
  <si>
    <t>32_11</t>
  </si>
  <si>
    <t>32_11_1</t>
  </si>
  <si>
    <t>32_11_2</t>
  </si>
  <si>
    <t>32_11_3</t>
  </si>
  <si>
    <t>32_11_4</t>
  </si>
  <si>
    <t>32_11_5</t>
  </si>
  <si>
    <t>32_11_6</t>
  </si>
  <si>
    <t>32_11_7</t>
  </si>
  <si>
    <t>32_11_8</t>
  </si>
  <si>
    <t>32_11_9</t>
  </si>
  <si>
    <t>32_11_10</t>
  </si>
  <si>
    <t>32_11_11</t>
  </si>
  <si>
    <t>32_11_12</t>
  </si>
  <si>
    <t>32_11_13</t>
  </si>
  <si>
    <t>32_11_14</t>
  </si>
  <si>
    <t>32_11_15</t>
  </si>
  <si>
    <t>32_12</t>
  </si>
  <si>
    <t>32_12_1</t>
  </si>
  <si>
    <t>32_12_2</t>
  </si>
  <si>
    <t>32_12_3</t>
  </si>
  <si>
    <t>32_12_4</t>
  </si>
  <si>
    <t>32_12_5</t>
  </si>
  <si>
    <t>32_12_6</t>
  </si>
  <si>
    <t>32_12_7</t>
  </si>
  <si>
    <t>32_12_8</t>
  </si>
  <si>
    <t>32_12_9</t>
  </si>
  <si>
    <t>32_12_10</t>
  </si>
  <si>
    <t>32_12_11</t>
  </si>
  <si>
    <t>32_12_12</t>
  </si>
  <si>
    <t>32_12_13</t>
  </si>
  <si>
    <t>32_12_14</t>
  </si>
  <si>
    <t>32_12_15</t>
  </si>
  <si>
    <t>32_12_16</t>
  </si>
  <si>
    <t>32_12_17</t>
  </si>
  <si>
    <t>32_12_18</t>
  </si>
  <si>
    <t>32_12_19</t>
  </si>
  <si>
    <t>32_12_20</t>
  </si>
  <si>
    <t>32_12_21</t>
  </si>
  <si>
    <t>32_12_22</t>
  </si>
  <si>
    <t>32_12_23</t>
  </si>
  <si>
    <t>32_12_24</t>
  </si>
  <si>
    <t>32_12_25</t>
  </si>
  <si>
    <t>32_12_26</t>
  </si>
  <si>
    <t>32_13</t>
  </si>
  <si>
    <t>32_13_1</t>
  </si>
  <si>
    <t>32_13_2</t>
  </si>
  <si>
    <t>32_13_3</t>
  </si>
  <si>
    <t>32_13_4</t>
  </si>
  <si>
    <t>32_13_5</t>
  </si>
  <si>
    <t>32_13_6</t>
  </si>
  <si>
    <t>32_13_7</t>
  </si>
  <si>
    <t>32_13_8</t>
  </si>
  <si>
    <t>32_13_9</t>
  </si>
  <si>
    <t>32_13_10</t>
  </si>
  <si>
    <t>32_13_11</t>
  </si>
  <si>
    <t>32_13_12</t>
  </si>
  <si>
    <t>32_13_13</t>
  </si>
  <si>
    <t>32_13_14</t>
  </si>
  <si>
    <t>32_13_15</t>
  </si>
  <si>
    <t>32_13_16</t>
  </si>
  <si>
    <t>32_13_17</t>
  </si>
  <si>
    <t>32_13_18</t>
  </si>
  <si>
    <t>32_13_19</t>
  </si>
  <si>
    <t>32_13_20</t>
  </si>
  <si>
    <t>32_13_21</t>
  </si>
  <si>
    <t>32_13_22</t>
  </si>
  <si>
    <t>32_14</t>
  </si>
  <si>
    <t>32_14_1</t>
  </si>
  <si>
    <t>32_14_2</t>
  </si>
  <si>
    <t>32_14_3</t>
  </si>
  <si>
    <t>32_14_4</t>
  </si>
  <si>
    <t>32_14_5</t>
  </si>
  <si>
    <t>32_14_6</t>
  </si>
  <si>
    <t>32_14_7</t>
  </si>
  <si>
    <t>32_14_8</t>
  </si>
  <si>
    <t>32_14_9</t>
  </si>
  <si>
    <t>32_14_10</t>
  </si>
  <si>
    <t>32_14_11</t>
  </si>
  <si>
    <t>32_14_12</t>
  </si>
  <si>
    <t>32_14_13</t>
  </si>
  <si>
    <t>32_14_14</t>
  </si>
  <si>
    <t>32_14_15</t>
  </si>
  <si>
    <t>32_14_16</t>
  </si>
  <si>
    <t>32_14_17</t>
  </si>
  <si>
    <t>32_14_18</t>
  </si>
  <si>
    <t>32_14_19</t>
  </si>
  <si>
    <t>32_14_20</t>
  </si>
  <si>
    <t>32_14_21</t>
  </si>
  <si>
    <t>32_15</t>
  </si>
  <si>
    <t>32_15_1</t>
  </si>
  <si>
    <t>32_15_2</t>
  </si>
  <si>
    <t>32_15_3</t>
  </si>
  <si>
    <t>32_15_4</t>
  </si>
  <si>
    <t>32_15_5</t>
  </si>
  <si>
    <t>32_15_6</t>
  </si>
  <si>
    <t>32_15_7</t>
  </si>
  <si>
    <t>32_15_8</t>
  </si>
  <si>
    <t>32_15_9</t>
  </si>
  <si>
    <t>32_15_10</t>
  </si>
  <si>
    <t>32_16</t>
  </si>
  <si>
    <t>32_16_1</t>
  </si>
  <si>
    <t>32_16_2</t>
  </si>
  <si>
    <t>32_16_3</t>
  </si>
  <si>
    <t>32_16_4</t>
  </si>
  <si>
    <t>32_16_5</t>
  </si>
  <si>
    <t>32_16_6</t>
  </si>
  <si>
    <t>32_16_7</t>
  </si>
  <si>
    <t>32_16_8</t>
  </si>
  <si>
    <t>32_16_9</t>
  </si>
  <si>
    <t>32_16_10</t>
  </si>
  <si>
    <t>32_16_11</t>
  </si>
  <si>
    <t>32_17</t>
  </si>
  <si>
    <t>32_17_1</t>
  </si>
  <si>
    <t>32_17_2</t>
  </si>
  <si>
    <t>32_17_3</t>
  </si>
  <si>
    <t>32_17_4</t>
  </si>
  <si>
    <t>32_17_5</t>
  </si>
  <si>
    <t>32_17_6</t>
  </si>
  <si>
    <t>32_17_7</t>
  </si>
  <si>
    <t>32_17_8</t>
  </si>
  <si>
    <t>32_17_9</t>
  </si>
  <si>
    <t>32_17_10</t>
  </si>
  <si>
    <t>32_17_11</t>
  </si>
  <si>
    <t>32_17_12</t>
  </si>
  <si>
    <t>32_17_13</t>
  </si>
  <si>
    <t>32_17_14</t>
  </si>
  <si>
    <t>32_17_15</t>
  </si>
  <si>
    <t>32_17_16</t>
  </si>
  <si>
    <t>32_17_17</t>
  </si>
  <si>
    <t>32_17_18</t>
  </si>
  <si>
    <t>32_17_19</t>
  </si>
  <si>
    <t>32_17_20</t>
  </si>
  <si>
    <t>32_17_21</t>
  </si>
  <si>
    <t>32_17_22</t>
  </si>
  <si>
    <t>32_17_23</t>
  </si>
  <si>
    <t>32_17_24</t>
  </si>
  <si>
    <t>鼠尾草</t>
    <phoneticPr fontId="46" type="noConversion"/>
  </si>
  <si>
    <t>黄蓍草</t>
    <phoneticPr fontId="46" type="noConversion"/>
  </si>
  <si>
    <t>百日草</t>
    <phoneticPr fontId="46" type="noConversion"/>
  </si>
  <si>
    <t>芦荟</t>
    <phoneticPr fontId="46" type="noConversion"/>
  </si>
  <si>
    <t>孤挺花</t>
    <phoneticPr fontId="46" type="noConversion"/>
  </si>
  <si>
    <t>曼陀罗</t>
    <phoneticPr fontId="46" type="noConversion"/>
  </si>
  <si>
    <t>忍冬-fe</t>
    <phoneticPr fontId="46" type="noConversion"/>
  </si>
  <si>
    <t>铁线莲-fe</t>
    <phoneticPr fontId="46" type="noConversion"/>
  </si>
  <si>
    <t>榆树-fe</t>
    <phoneticPr fontId="46" type="noConversion"/>
  </si>
  <si>
    <t>维生素 A 缺乏</t>
  </si>
  <si>
    <t>维生素 B1 缺乏</t>
  </si>
  <si>
    <t>维生素 C 缺乏</t>
  </si>
  <si>
    <t>维生素 E 缺乏</t>
  </si>
  <si>
    <t>辅酶 Q10 缺乏</t>
  </si>
  <si>
    <t>矿物质锌缺乏</t>
  </si>
  <si>
    <t>矿物质锗缺乏</t>
  </si>
  <si>
    <t>矿物质铁缺乏</t>
  </si>
  <si>
    <t>矿物质钴缺乏</t>
  </si>
  <si>
    <t>蛋白酶缺乏</t>
  </si>
  <si>
    <t>维生素 B1 缺乏</t>
    <phoneticPr fontId="46" type="noConversion"/>
  </si>
  <si>
    <t>维生素 D 缺乏</t>
  </si>
  <si>
    <t>矿物质钙缺乏</t>
  </si>
  <si>
    <t>矿物质镁缺乏</t>
  </si>
  <si>
    <t>颈椎 C1 异常</t>
  </si>
  <si>
    <t>颈椎 C2 异常</t>
  </si>
  <si>
    <t>脂肪酶缺乏</t>
  </si>
  <si>
    <t>维生素 B2 缺乏</t>
  </si>
  <si>
    <t>维生素 B2 缺乏</t>
    <phoneticPr fontId="46" type="noConversion"/>
  </si>
  <si>
    <t>维生素 B6 缺乏</t>
    <phoneticPr fontId="46" type="noConversion"/>
  </si>
  <si>
    <t>矿物质钾缺乏</t>
  </si>
  <si>
    <t>矿物质锰缺乏</t>
  </si>
  <si>
    <t>酸性体质</t>
    <phoneticPr fontId="46" type="noConversion"/>
  </si>
  <si>
    <t>胸椎 T8 异常</t>
  </si>
  <si>
    <t>维生素 B12 缺乏</t>
  </si>
  <si>
    <t>颈椎 C3 异常</t>
  </si>
  <si>
    <t>颈椎 C4 异常</t>
  </si>
  <si>
    <t>颈椎 C5 异常</t>
  </si>
  <si>
    <t>颈椎 C6 异常</t>
  </si>
  <si>
    <t>颈椎 C7 异常</t>
  </si>
  <si>
    <t>矿物质铬缺乏</t>
  </si>
  <si>
    <t>矿物质钒缺乏</t>
  </si>
  <si>
    <t>胸椎 T1 异常</t>
  </si>
  <si>
    <t>胸椎 T2 异常</t>
  </si>
  <si>
    <t>胸椎 T3 异常</t>
  </si>
  <si>
    <t>胸椎 T4 异常</t>
  </si>
  <si>
    <t>胸椎 T5 异常</t>
  </si>
  <si>
    <t>胸椎 T6 异常</t>
  </si>
  <si>
    <t>维生素 B2 缺乏</t>
    <phoneticPr fontId="46" type="noConversion"/>
  </si>
  <si>
    <t>维生素 A 缺乏</t>
    <phoneticPr fontId="46" type="noConversion"/>
  </si>
  <si>
    <t>矿物质硫缺乏</t>
  </si>
  <si>
    <t>胸椎 T10 异常</t>
  </si>
  <si>
    <t>胸椎 T11 异常</t>
  </si>
  <si>
    <t>矿物质硼缺乏</t>
  </si>
  <si>
    <t>矿物质磷缺乏</t>
  </si>
  <si>
    <t>腰椎 L1 异常</t>
  </si>
  <si>
    <t>腰椎 L2 异常</t>
  </si>
  <si>
    <t>腰椎 L3 异常</t>
  </si>
  <si>
    <t>腰椎 L4 异常</t>
  </si>
  <si>
    <t>腰椎 L5 异常</t>
  </si>
  <si>
    <t>矿物质钼缺乏</t>
  </si>
  <si>
    <t>矿物质硒缺乏</t>
  </si>
  <si>
    <t>矿物质硅缺乏</t>
  </si>
  <si>
    <t>矿物质锡缺乏</t>
  </si>
  <si>
    <t>矿物质硫缺乏</t>
    <phoneticPr fontId="46" type="noConversion"/>
  </si>
  <si>
    <t>维生素 B6 缺乏</t>
  </si>
  <si>
    <t>抗氧化物缺乏</t>
  </si>
  <si>
    <t>胸腺功能异常</t>
  </si>
  <si>
    <t>维生素 B3 缺乏</t>
    <phoneticPr fontId="46" type="noConversion"/>
  </si>
  <si>
    <t>维生素 B6 缺乏</t>
    <phoneticPr fontId="46" type="noConversion"/>
  </si>
  <si>
    <t>维生素 B3 缺乏</t>
    <phoneticPr fontId="46" type="noConversion"/>
  </si>
  <si>
    <t>植物神经失调</t>
  </si>
  <si>
    <t>维生素 B5 缺乏</t>
    <phoneticPr fontId="46" type="noConversion"/>
  </si>
  <si>
    <t>维生素 B6 缺乏</t>
    <phoneticPr fontId="46" type="noConversion"/>
  </si>
  <si>
    <t>关节功能异常</t>
  </si>
  <si>
    <t>肌腱功能异常</t>
  </si>
  <si>
    <t>骨骼异常</t>
  </si>
  <si>
    <t>骶骨异常</t>
  </si>
  <si>
    <t>甲状腺激素异常</t>
    <phoneticPr fontId="61" type="noConversion"/>
  </si>
  <si>
    <t>胰岛素因素</t>
  </si>
  <si>
    <t>甲状腺激素异常</t>
  </si>
  <si>
    <t>矿物质碘缺乏</t>
    <phoneticPr fontId="46" type="noConversion"/>
  </si>
  <si>
    <t>野玫瑰</t>
    <phoneticPr fontId="46" type="noConversion"/>
  </si>
  <si>
    <t>韧带</t>
    <phoneticPr fontId="46" type="noConversion"/>
  </si>
  <si>
    <t>韧带异常</t>
    <phoneticPr fontId="46" type="noConversion"/>
  </si>
  <si>
    <t>甲状腺激素异常</t>
    <phoneticPr fontId="46" type="noConversion"/>
  </si>
  <si>
    <t>甲状腺激素异常</t>
    <phoneticPr fontId="46" type="noConversion"/>
  </si>
  <si>
    <t>毒素堆积—常见原因</t>
    <phoneticPr fontId="46" type="noConversion"/>
  </si>
  <si>
    <t>失眠—常见原因</t>
    <phoneticPr fontId="46" type="noConversion"/>
  </si>
  <si>
    <t>疲劳—常见原因</t>
    <phoneticPr fontId="46" type="noConversion"/>
  </si>
  <si>
    <t>免疫功能紊乱—常见原因</t>
    <phoneticPr fontId="46" type="noConversion"/>
  </si>
  <si>
    <t>头晕头痛—常见原因</t>
    <phoneticPr fontId="46" type="noConversion"/>
  </si>
  <si>
    <t>情绪波动—常见原因</t>
    <phoneticPr fontId="46" type="noConversion"/>
  </si>
  <si>
    <t>贫血—常见原因</t>
    <phoneticPr fontId="46" type="noConversion"/>
  </si>
  <si>
    <t>毛发脱落—常见原因</t>
    <phoneticPr fontId="46" type="noConversion"/>
  </si>
  <si>
    <t>肥胖—常见原因</t>
    <phoneticPr fontId="46" type="noConversion"/>
  </si>
  <si>
    <t>血糖失衡—常见原因</t>
    <phoneticPr fontId="46" type="noConversion"/>
  </si>
  <si>
    <t>高胆固醇症和甘油三酯症—常见原因</t>
    <phoneticPr fontId="46" type="noConversion"/>
  </si>
  <si>
    <t>便秘—常见原因</t>
    <phoneticPr fontId="46" type="noConversion"/>
  </si>
  <si>
    <t>性功能障碍—常见原因</t>
    <phoneticPr fontId="46" type="noConversion"/>
  </si>
  <si>
    <t>腰腿痛—常见原因</t>
    <phoneticPr fontId="46" type="noConversion"/>
  </si>
  <si>
    <t>皮肤问题—常见原因</t>
    <phoneticPr fontId="46" type="noConversion"/>
  </si>
  <si>
    <t>血压不稳，心率不齐，心慌，心悸，胸闷—常见原因</t>
    <phoneticPr fontId="46" type="noConversion"/>
  </si>
  <si>
    <t>呼吸道及咽喉不适—常见原因</t>
    <phoneticPr fontId="46" type="noConversion"/>
  </si>
  <si>
    <t>遗传性红细胞增多症可能</t>
    <phoneticPr fontId="46" type="noConversion"/>
  </si>
  <si>
    <t>促黄体生成素释放激素</t>
    <phoneticPr fontId="46" type="noConversion"/>
  </si>
  <si>
    <t>性别 ：</t>
    <phoneticPr fontId="46" type="noConversion"/>
  </si>
  <si>
    <t>序号 :</t>
    <phoneticPr fontId="46" type="noConversion"/>
  </si>
  <si>
    <t>日旋旋旋光性皮炎可能</t>
    <phoneticPr fontId="66" type="noConversion"/>
  </si>
  <si>
    <t>Value</t>
  </si>
  <si>
    <t>No</t>
  </si>
  <si>
    <t>8_8_10</t>
  </si>
  <si>
    <t>8_8_11</t>
  </si>
  <si>
    <t>8_8_12</t>
  </si>
  <si>
    <t>维生素 B3 缺乏</t>
    <phoneticPr fontId="66" type="noConversion"/>
  </si>
  <si>
    <t>维生素 B5 缺乏</t>
    <phoneticPr fontId="66" type="noConversion"/>
  </si>
  <si>
    <t>维生素 B6 缺乏</t>
    <phoneticPr fontId="66" type="noConversion"/>
  </si>
  <si>
    <t>食物类</t>
  </si>
  <si>
    <t>粮食类</t>
  </si>
  <si>
    <t>小麦</t>
  </si>
  <si>
    <t>玉米</t>
  </si>
  <si>
    <t>小麦淀粉</t>
  </si>
  <si>
    <t>稻米</t>
  </si>
  <si>
    <t>燕麦</t>
  </si>
  <si>
    <t>黑麦</t>
  </si>
  <si>
    <t>白面粉</t>
  </si>
  <si>
    <t>小麦麦质</t>
  </si>
  <si>
    <t>小米</t>
  </si>
  <si>
    <t>荞麦</t>
  </si>
  <si>
    <t>麦胶蛋白</t>
  </si>
  <si>
    <t>麦片</t>
  </si>
  <si>
    <t>酵母</t>
  </si>
  <si>
    <t>大麦</t>
  </si>
  <si>
    <t>麦麸质</t>
  </si>
  <si>
    <t>燕麦麸</t>
  </si>
  <si>
    <t>海鲜类</t>
  </si>
  <si>
    <t>河虾</t>
  </si>
  <si>
    <t>螃蟹</t>
  </si>
  <si>
    <t>沙丁鱼</t>
  </si>
  <si>
    <t>鳗鱼</t>
  </si>
  <si>
    <t>蚌</t>
  </si>
  <si>
    <t>蛤</t>
  </si>
  <si>
    <t>鲽鱼</t>
  </si>
  <si>
    <t>鳕鱼</t>
  </si>
  <si>
    <t>鲑鱼</t>
  </si>
  <si>
    <t>白鲑鱼</t>
  </si>
  <si>
    <t>大虾</t>
  </si>
  <si>
    <t>鳟鱼</t>
  </si>
  <si>
    <t>鲔鱼</t>
  </si>
  <si>
    <t>鲭鱼</t>
  </si>
  <si>
    <t>对虾</t>
  </si>
  <si>
    <t>小龙虾</t>
  </si>
  <si>
    <t>金枪鱼</t>
  </si>
  <si>
    <t>黑线鳕鱼</t>
  </si>
  <si>
    <t>比目鱼</t>
  </si>
  <si>
    <t>鲱鱼</t>
  </si>
  <si>
    <t>扇贝</t>
  </si>
  <si>
    <t>马驳鱼</t>
  </si>
  <si>
    <t>龙虾</t>
  </si>
  <si>
    <t>蔬菜类</t>
  </si>
  <si>
    <t>芦笋</t>
  </si>
  <si>
    <t>菜豆</t>
  </si>
  <si>
    <t>小尖椒</t>
  </si>
  <si>
    <t>包菜</t>
  </si>
  <si>
    <t>西红柿</t>
  </si>
  <si>
    <t>朝鲜蓟菜</t>
  </si>
  <si>
    <t>花椰菜</t>
  </si>
  <si>
    <t>豌豆</t>
  </si>
  <si>
    <t>鹰嘴豆</t>
  </si>
  <si>
    <t>白芸豆</t>
  </si>
  <si>
    <t>绿花椰菜</t>
  </si>
  <si>
    <t>茄子</t>
  </si>
  <si>
    <t>芹菜</t>
  </si>
  <si>
    <t>唐莴苣</t>
  </si>
  <si>
    <t>红卷心菜</t>
  </si>
  <si>
    <t>蚕豆</t>
  </si>
  <si>
    <t>莳萝子</t>
  </si>
  <si>
    <t>豆荚</t>
  </si>
  <si>
    <t>马铃薯</t>
  </si>
  <si>
    <t>抱子甘蓝</t>
  </si>
  <si>
    <t>黄瓜</t>
  </si>
  <si>
    <t>胡萝卜</t>
  </si>
  <si>
    <t>茴香</t>
  </si>
  <si>
    <t>萝卜</t>
  </si>
  <si>
    <t>扁豆</t>
  </si>
  <si>
    <t>油菜</t>
  </si>
  <si>
    <t>韭葱</t>
  </si>
  <si>
    <t>大头菜</t>
  </si>
  <si>
    <t>甜菜根</t>
  </si>
  <si>
    <t>菠菜</t>
  </si>
  <si>
    <t>西葫芦</t>
  </si>
  <si>
    <t>白羽豆</t>
  </si>
  <si>
    <t>肾形豆</t>
  </si>
  <si>
    <t>山葵</t>
  </si>
  <si>
    <t>辣椒</t>
  </si>
  <si>
    <t>欧芹</t>
  </si>
  <si>
    <t>四季豆</t>
  </si>
  <si>
    <t>莴苣</t>
  </si>
  <si>
    <t>洋葱</t>
  </si>
  <si>
    <t>红薯</t>
  </si>
  <si>
    <t>青椒</t>
  </si>
  <si>
    <t>木薯淀粉</t>
  </si>
  <si>
    <t>坚果类</t>
  </si>
  <si>
    <t>可可</t>
  </si>
  <si>
    <t>山核桃</t>
  </si>
  <si>
    <t>南瓜子</t>
  </si>
  <si>
    <t>亚麻籽</t>
  </si>
  <si>
    <t>花生</t>
  </si>
  <si>
    <t>巴西坚果</t>
  </si>
  <si>
    <t>榛子</t>
  </si>
  <si>
    <t>芝麻</t>
  </si>
  <si>
    <t>苹果籽</t>
  </si>
  <si>
    <t>腰果</t>
  </si>
  <si>
    <t>葵花子</t>
  </si>
  <si>
    <t>栗子</t>
  </si>
  <si>
    <t>黑醋栗</t>
  </si>
  <si>
    <t>水果类</t>
  </si>
  <si>
    <t>苹果</t>
  </si>
  <si>
    <t>柠檬</t>
  </si>
  <si>
    <t>橘子</t>
  </si>
  <si>
    <t>番木瓜</t>
  </si>
  <si>
    <t>葡萄干</t>
  </si>
  <si>
    <t>橄榄</t>
  </si>
  <si>
    <t>桃子</t>
  </si>
  <si>
    <t>油桃</t>
  </si>
  <si>
    <t>猕猴桃</t>
  </si>
  <si>
    <t>甜瓜</t>
  </si>
  <si>
    <t>酸果蔓</t>
  </si>
  <si>
    <t>椰子</t>
  </si>
  <si>
    <t>梨子</t>
  </si>
  <si>
    <t>草莓</t>
  </si>
  <si>
    <t>香蕉</t>
  </si>
  <si>
    <t>酸模</t>
  </si>
  <si>
    <t>芒果</t>
  </si>
  <si>
    <t>西瓜</t>
  </si>
  <si>
    <t>蜜瓜</t>
  </si>
  <si>
    <t>菠萝</t>
  </si>
  <si>
    <t>黑莓</t>
  </si>
  <si>
    <t>枣</t>
  </si>
  <si>
    <t>多香果</t>
  </si>
  <si>
    <t>酸橙</t>
  </si>
  <si>
    <t>樱桃</t>
  </si>
  <si>
    <t>哈密瓜</t>
  </si>
  <si>
    <t>李子</t>
  </si>
  <si>
    <t>肉类</t>
  </si>
  <si>
    <t>羊肉</t>
  </si>
  <si>
    <t>兔肉</t>
  </si>
  <si>
    <t>猪肉</t>
  </si>
  <si>
    <t>牛肉</t>
  </si>
  <si>
    <t>火腿</t>
  </si>
  <si>
    <t>鸡肉</t>
  </si>
  <si>
    <t>火鸡肉</t>
  </si>
  <si>
    <t>鸭肉</t>
  </si>
  <si>
    <t>食用菌</t>
  </si>
  <si>
    <t>香菇</t>
  </si>
  <si>
    <t>平菇</t>
  </si>
  <si>
    <t>蘑菇</t>
  </si>
  <si>
    <t>块菌</t>
  </si>
  <si>
    <t>鸡油菌</t>
  </si>
  <si>
    <t>羊肚菌</t>
  </si>
  <si>
    <t>乳制品类</t>
  </si>
  <si>
    <t>牛奶</t>
  </si>
  <si>
    <t>凝乳</t>
  </si>
  <si>
    <t>脱水牛奶</t>
  </si>
  <si>
    <t>酸奶</t>
  </si>
  <si>
    <t>奶粉</t>
  </si>
  <si>
    <t>双歧杆菌奶</t>
  </si>
  <si>
    <t>脱脂乳</t>
  </si>
  <si>
    <t>软奶酪</t>
  </si>
  <si>
    <t>乳清</t>
  </si>
  <si>
    <t>奶酪</t>
  </si>
  <si>
    <t>羊奶酪</t>
  </si>
  <si>
    <t>羊奶</t>
  </si>
  <si>
    <t>干酪</t>
  </si>
  <si>
    <t>软质奶酪</t>
  </si>
  <si>
    <t>蛋类</t>
  </si>
  <si>
    <t>蛋白</t>
  </si>
  <si>
    <t>蛋黄</t>
  </si>
  <si>
    <t>蛋清</t>
  </si>
  <si>
    <t>奶油类</t>
  </si>
  <si>
    <t>烤油</t>
  </si>
  <si>
    <t>奶油</t>
  </si>
  <si>
    <t>人造黄油</t>
  </si>
  <si>
    <t>饮料类</t>
  </si>
  <si>
    <t>咖啡</t>
  </si>
  <si>
    <t>茶</t>
  </si>
  <si>
    <t>红葡萄酒</t>
  </si>
  <si>
    <t>可乐</t>
  </si>
  <si>
    <t>白葡萄酒</t>
  </si>
  <si>
    <t>啤酒</t>
  </si>
  <si>
    <t>甜味剂</t>
  </si>
  <si>
    <t>糖</t>
  </si>
  <si>
    <t>木糖醇</t>
  </si>
  <si>
    <t>甘露醇</t>
  </si>
  <si>
    <t>绵白糖</t>
  </si>
  <si>
    <t>蜂蜜</t>
  </si>
  <si>
    <t>巧克力</t>
  </si>
  <si>
    <t>甜菊</t>
  </si>
  <si>
    <t>甜菜糖</t>
  </si>
  <si>
    <t>全蔗糖</t>
  </si>
  <si>
    <t>山梨糖醇</t>
  </si>
  <si>
    <t>阿斯巴甜</t>
  </si>
  <si>
    <t>糖精</t>
  </si>
  <si>
    <t>豆制品类</t>
  </si>
  <si>
    <t>黄豆</t>
  </si>
  <si>
    <t>豆奶</t>
  </si>
  <si>
    <t>豌豆荚</t>
  </si>
  <si>
    <t>红花菜豆</t>
  </si>
  <si>
    <t>黑白斑豆</t>
  </si>
  <si>
    <t>眉豆</t>
  </si>
  <si>
    <t>豆腐</t>
  </si>
  <si>
    <t>利马豆</t>
  </si>
  <si>
    <t>刀豆</t>
  </si>
  <si>
    <t>豆芽</t>
  </si>
  <si>
    <t>油/醋类</t>
  </si>
  <si>
    <t>棉籽</t>
  </si>
  <si>
    <t>苹果醋</t>
  </si>
  <si>
    <t xml:space="preserve"> 亚麻仁油</t>
  </si>
  <si>
    <t>棕榈油</t>
  </si>
  <si>
    <t>麻油</t>
  </si>
  <si>
    <t>醋</t>
  </si>
  <si>
    <t>脂肪油</t>
  </si>
  <si>
    <t>橄榄油</t>
  </si>
  <si>
    <t>南瓜子油</t>
  </si>
  <si>
    <t>菜籽油</t>
  </si>
  <si>
    <t>小麦胚芽油</t>
  </si>
  <si>
    <t>蔬菜油</t>
  </si>
  <si>
    <t>油菜子油</t>
  </si>
  <si>
    <t>调料类</t>
  </si>
  <si>
    <t>咖喱粉</t>
  </si>
  <si>
    <t>香菜</t>
  </si>
  <si>
    <t>芥末酱</t>
  </si>
  <si>
    <t>辣椒油</t>
  </si>
  <si>
    <t>黑胡椒</t>
  </si>
  <si>
    <t>丁香</t>
  </si>
  <si>
    <t>红辣椒</t>
  </si>
  <si>
    <t>莳萝</t>
  </si>
  <si>
    <t>红胡椒</t>
  </si>
  <si>
    <t>细香葱</t>
  </si>
  <si>
    <t>食盐</t>
  </si>
  <si>
    <t>月桂树叶</t>
  </si>
  <si>
    <t>大茴香</t>
  </si>
  <si>
    <t>百里香</t>
  </si>
  <si>
    <t>龙蒿</t>
  </si>
  <si>
    <t>大蒜</t>
  </si>
  <si>
    <t>罗勒</t>
  </si>
  <si>
    <t>当归</t>
  </si>
  <si>
    <t>干辣椒</t>
  </si>
  <si>
    <t>牙买加胡椒</t>
  </si>
  <si>
    <t>海草类碘</t>
  </si>
  <si>
    <t>迷失香</t>
  </si>
  <si>
    <t>食品药品添加剂</t>
  </si>
  <si>
    <t>食物添加剂</t>
  </si>
  <si>
    <t>鱆胺</t>
  </si>
  <si>
    <t>酒石酸氢钾</t>
  </si>
  <si>
    <t>苯哌丙烷</t>
  </si>
  <si>
    <t>乙醛</t>
  </si>
  <si>
    <t>苯并噻唑</t>
  </si>
  <si>
    <t>葡糖苷酸</t>
  </si>
  <si>
    <t>异戊二烯</t>
  </si>
  <si>
    <t>绿原酸</t>
  </si>
  <si>
    <t>苯乙烯</t>
  </si>
  <si>
    <t>硝普酸钠</t>
  </si>
  <si>
    <t>对乙酰氨基酚</t>
  </si>
  <si>
    <t>酪胺</t>
  </si>
  <si>
    <t>钠胆碱</t>
  </si>
  <si>
    <t>甲萘醌</t>
  </si>
  <si>
    <t>琥珀酸</t>
  </si>
  <si>
    <t>过氧化氢苯甲酰</t>
  </si>
  <si>
    <t>乙酰</t>
  </si>
  <si>
    <t>洋芹醚</t>
  </si>
  <si>
    <t>丁酰</t>
  </si>
  <si>
    <t>华法林</t>
  </si>
  <si>
    <t>丁酸丙酯</t>
  </si>
  <si>
    <t>硬脂酸</t>
  </si>
  <si>
    <t>重亚硫酸盐</t>
  </si>
  <si>
    <t>紫槲皮甙</t>
  </si>
  <si>
    <t>乙酰胆碱</t>
  </si>
  <si>
    <t>芒硝</t>
  </si>
  <si>
    <t>绿过氧物</t>
  </si>
  <si>
    <t>苯甲酸</t>
  </si>
  <si>
    <t>硝酸钾</t>
  </si>
  <si>
    <t>二甲花翠苷</t>
  </si>
  <si>
    <t>甲硫丁氨酸</t>
  </si>
  <si>
    <t>肉豆蔻酸</t>
  </si>
  <si>
    <t>黄色色素</t>
  </si>
  <si>
    <t>蓝色色素</t>
  </si>
  <si>
    <t>红色色素</t>
  </si>
  <si>
    <t>咖啡酸</t>
  </si>
  <si>
    <t>柠檬黄</t>
  </si>
  <si>
    <t>硝苯硫磷酯</t>
  </si>
  <si>
    <t>方硼酸钠</t>
  </si>
  <si>
    <t>磷酸氢二钠</t>
  </si>
  <si>
    <t>香料</t>
  </si>
  <si>
    <t>反油酸</t>
  </si>
  <si>
    <t>二甲基色胺</t>
  </si>
  <si>
    <t>谷氨酰胺</t>
  </si>
  <si>
    <t>硫化氢钠</t>
  </si>
  <si>
    <t>乙氧喹</t>
  </si>
  <si>
    <t>明胶</t>
  </si>
  <si>
    <t>桂皮酸</t>
  </si>
  <si>
    <t>苯基甘氨酸</t>
  </si>
  <si>
    <t>己酮可可碱</t>
  </si>
  <si>
    <t>亚硫酸氢盐</t>
  </si>
  <si>
    <t>卟啉</t>
  </si>
  <si>
    <t>吸入类</t>
  </si>
  <si>
    <t>花粉类</t>
  </si>
  <si>
    <t>枫木花粉</t>
  </si>
  <si>
    <t>桦树花粉</t>
  </si>
  <si>
    <t>雏菊花粉</t>
  </si>
  <si>
    <t>橡树花粉</t>
  </si>
  <si>
    <t>欧洲赤松木</t>
  </si>
  <si>
    <t>金银花花粉</t>
  </si>
  <si>
    <t>水蜡树花粉</t>
  </si>
  <si>
    <t>洋槐花粉</t>
  </si>
  <si>
    <t>蛇麻草花粉</t>
  </si>
  <si>
    <t>白蜡树花粉</t>
  </si>
  <si>
    <t>柳树花粉</t>
  </si>
  <si>
    <t>大丽花花粉</t>
  </si>
  <si>
    <t>角豆树花</t>
  </si>
  <si>
    <t>藜属花粉</t>
  </si>
  <si>
    <t>玉米花粉</t>
  </si>
  <si>
    <t>金链花花粉</t>
  </si>
  <si>
    <t>山毛榉花粉</t>
  </si>
  <si>
    <t>石楠花花粉</t>
  </si>
  <si>
    <t>红花苜蓿</t>
  </si>
  <si>
    <t>杂草花粉</t>
  </si>
  <si>
    <t>南欧黑松</t>
  </si>
  <si>
    <t>油菜花粉</t>
  </si>
  <si>
    <t>小麦花粉</t>
  </si>
  <si>
    <t>悬铃木花粉</t>
  </si>
  <si>
    <t>紫苑花粉</t>
  </si>
  <si>
    <t>黄水仙花粉</t>
  </si>
  <si>
    <t>蒲公英花粉</t>
  </si>
  <si>
    <t>荨麻花粉</t>
  </si>
  <si>
    <t>一枝黄花</t>
  </si>
  <si>
    <t>牧草花粉</t>
  </si>
  <si>
    <t>苍耳子花粉</t>
  </si>
  <si>
    <t>胡桃木花粉</t>
  </si>
  <si>
    <t>山楂树花粉</t>
  </si>
  <si>
    <t>榛树花粉</t>
  </si>
  <si>
    <t>紫花苜蓿</t>
  </si>
  <si>
    <t>白桦树花粉</t>
  </si>
  <si>
    <t>菩提树花粉</t>
  </si>
  <si>
    <t>茅草花粉</t>
  </si>
  <si>
    <t>柏树花粉</t>
  </si>
  <si>
    <t>车前草花粉</t>
  </si>
  <si>
    <t>接骨木花粉</t>
  </si>
  <si>
    <t>石南花花粉</t>
  </si>
  <si>
    <t>桑树花粉</t>
  </si>
  <si>
    <t>灌木花粉</t>
  </si>
  <si>
    <t>菊花花粉</t>
  </si>
  <si>
    <t>木棉花粉</t>
  </si>
  <si>
    <t>鼠尾草花粉</t>
  </si>
  <si>
    <t>玫瑰花粉</t>
  </si>
  <si>
    <t>艾蒿花粉</t>
  </si>
  <si>
    <t>燕麦花粉</t>
  </si>
  <si>
    <t>天竺葵花粉</t>
  </si>
  <si>
    <t>松树花粉</t>
  </si>
  <si>
    <t>苏格兰松</t>
  </si>
  <si>
    <t>榆树花粉</t>
  </si>
  <si>
    <t>水仙花花粉</t>
  </si>
  <si>
    <t>黑麦草花粉</t>
  </si>
  <si>
    <t>女贞树花粉</t>
  </si>
  <si>
    <t>螨虫粉尘类</t>
  </si>
  <si>
    <t>尘埃</t>
  </si>
  <si>
    <t>螨虫</t>
  </si>
  <si>
    <t>毛囊螨</t>
  </si>
  <si>
    <t>室内灰尘</t>
  </si>
  <si>
    <t>大麦粉尘</t>
  </si>
  <si>
    <t>干草灰</t>
  </si>
  <si>
    <t>室内装饰尘</t>
  </si>
  <si>
    <t>秸秆粉尘螨</t>
  </si>
  <si>
    <t>粉笔灰</t>
  </si>
  <si>
    <t>玉米粉尘</t>
  </si>
  <si>
    <t>疥螨</t>
  </si>
  <si>
    <t>羊毛</t>
  </si>
  <si>
    <t>鹅毛</t>
  </si>
  <si>
    <t>牛毛</t>
  </si>
  <si>
    <t>兔毛</t>
  </si>
  <si>
    <t>荷兰猪</t>
  </si>
  <si>
    <t>鸡毛</t>
  </si>
  <si>
    <t>狗毛</t>
  </si>
  <si>
    <t>皮肤屑</t>
  </si>
  <si>
    <t>鸭毛</t>
  </si>
  <si>
    <t>大鼠</t>
  </si>
  <si>
    <t>猫毛</t>
  </si>
  <si>
    <t>老鼠毛</t>
  </si>
  <si>
    <t>仓鼠毛</t>
  </si>
  <si>
    <t>接触类</t>
  </si>
  <si>
    <t>真菌/霉菌</t>
  </si>
  <si>
    <t>娄地青霉</t>
  </si>
  <si>
    <t>曲霉菌属</t>
  </si>
  <si>
    <t>假丝酵母菌</t>
  </si>
  <si>
    <t>榛曲霉素</t>
  </si>
  <si>
    <t>玉米赤霉</t>
  </si>
  <si>
    <t>产糖芽霉菌</t>
  </si>
  <si>
    <t>毛癣菌</t>
  </si>
  <si>
    <t>根霉菌</t>
  </si>
  <si>
    <t>白色念珠菌</t>
  </si>
  <si>
    <t>沙门青霉菌</t>
  </si>
  <si>
    <t>头孢菌属</t>
  </si>
  <si>
    <t>黑曲霉</t>
  </si>
  <si>
    <t>热带念珠菌</t>
  </si>
  <si>
    <t>镰刀菌</t>
  </si>
  <si>
    <t>构巢曲霉</t>
  </si>
  <si>
    <t>疣状毛癣菌</t>
  </si>
  <si>
    <t>链格孢属</t>
  </si>
  <si>
    <t>克斯念珠菌</t>
  </si>
  <si>
    <t>表皮癣菌属</t>
  </si>
  <si>
    <t>藤榕根霉菌</t>
  </si>
  <si>
    <t>红色毛癣菌</t>
  </si>
  <si>
    <t>念珠菌属</t>
  </si>
  <si>
    <t>发癣菌</t>
  </si>
  <si>
    <t>黄曲霉</t>
  </si>
  <si>
    <t>产黄青霉</t>
  </si>
  <si>
    <t>青霉菌</t>
  </si>
  <si>
    <t>灰绿曲霉</t>
  </si>
  <si>
    <t>指状青霉属</t>
  </si>
  <si>
    <t>串珠镰刀菌</t>
  </si>
  <si>
    <t>褶皱念珠菌</t>
  </si>
  <si>
    <t>百日咳杆菌</t>
  </si>
  <si>
    <t>类鼻疽假单胞菌</t>
  </si>
  <si>
    <t>炭疽杆菌</t>
  </si>
  <si>
    <t>消化链球菌属</t>
  </si>
  <si>
    <t>金黄色葡萄球菌</t>
  </si>
  <si>
    <t>霍乱菌</t>
  </si>
  <si>
    <t>变形杆菌属</t>
  </si>
  <si>
    <t>梭菌属</t>
  </si>
  <si>
    <t>弯曲杆菌属</t>
  </si>
  <si>
    <t>疏螺旋体属</t>
  </si>
  <si>
    <t>粘质沙雷菌</t>
  </si>
  <si>
    <t>密螺旋体属</t>
  </si>
  <si>
    <t>流产布鲁杆菌</t>
  </si>
  <si>
    <t>荧光假单胞菌</t>
  </si>
  <si>
    <t>克雷伯菌属</t>
  </si>
  <si>
    <t>破伤风菌</t>
  </si>
  <si>
    <t>链球菌属</t>
  </si>
  <si>
    <t>枯草芽胞杆菌</t>
  </si>
  <si>
    <t>霉浆菌</t>
  </si>
  <si>
    <t>立克次体属</t>
  </si>
  <si>
    <t>伤寒菌属</t>
  </si>
  <si>
    <t>军团病杆菌属</t>
  </si>
  <si>
    <t>坚硬芽胞杆菌</t>
  </si>
  <si>
    <t>芽孢杆菌属</t>
  </si>
  <si>
    <t>志贺菌属</t>
  </si>
  <si>
    <t>大肠杆菌</t>
  </si>
  <si>
    <t>嗜酸乳酸杆菌</t>
  </si>
  <si>
    <t>假单胞菌属</t>
  </si>
  <si>
    <t>保加利亚乳杆菌</t>
  </si>
  <si>
    <t>奈瑟球菌属</t>
  </si>
  <si>
    <t>葡萄球菌属</t>
  </si>
  <si>
    <t>产气荚膜梭菌</t>
  </si>
  <si>
    <t>沙门氏菌</t>
  </si>
  <si>
    <t>嗜酸乳杆菌</t>
  </si>
  <si>
    <t>假丝酵母属</t>
  </si>
  <si>
    <t>拟杆菌属</t>
  </si>
  <si>
    <t>毒液</t>
  </si>
  <si>
    <t>蚁类毒液</t>
  </si>
  <si>
    <t>蜘蛛网</t>
  </si>
  <si>
    <t>黑蜘蛛毒液</t>
  </si>
  <si>
    <t>毒蛛</t>
  </si>
  <si>
    <t>巴西蝮蛇</t>
  </si>
  <si>
    <t>胡峰毒液</t>
  </si>
  <si>
    <t>海蛇</t>
  </si>
  <si>
    <t>蝎子毒液</t>
  </si>
  <si>
    <t>珊瑚蛇</t>
  </si>
  <si>
    <t>洞蛇属</t>
  </si>
  <si>
    <t>蚊子毒液</t>
  </si>
  <si>
    <t>金环蛇</t>
  </si>
  <si>
    <t>响尾蛇属</t>
  </si>
  <si>
    <t>响尾蛇</t>
  </si>
  <si>
    <t>毒蛇毒液</t>
  </si>
  <si>
    <t>锯鳞蝰毒液</t>
  </si>
  <si>
    <t>大蜥蜴毒液</t>
  </si>
  <si>
    <t>蕲蛇</t>
  </si>
  <si>
    <t>废气</t>
  </si>
  <si>
    <t>汽油</t>
  </si>
  <si>
    <t>天然气</t>
  </si>
  <si>
    <t>烟草烟雾</t>
  </si>
  <si>
    <t>疫苗</t>
  </si>
  <si>
    <t>流感疫苗</t>
  </si>
  <si>
    <t>水痘疫苗</t>
  </si>
  <si>
    <t>黄热病疫苗</t>
  </si>
  <si>
    <t>破伤风疫苗</t>
  </si>
  <si>
    <t>牛痘苗</t>
  </si>
  <si>
    <t>伤寒菌苗</t>
  </si>
  <si>
    <t>狂犬病疫苗</t>
  </si>
  <si>
    <t>白喉疫苗</t>
  </si>
  <si>
    <t>脊髓灰质炎疫苗</t>
  </si>
  <si>
    <t>风疹疫苗</t>
  </si>
  <si>
    <t>麻疹疫苗</t>
  </si>
  <si>
    <t>卡介苗</t>
  </si>
  <si>
    <t>织物.染料</t>
  </si>
  <si>
    <t>马海毛</t>
  </si>
  <si>
    <t>棉絮</t>
  </si>
  <si>
    <t>绵羊毛</t>
  </si>
  <si>
    <t>尼龙</t>
  </si>
  <si>
    <t>安哥拉山羊</t>
  </si>
  <si>
    <t>染色剂</t>
  </si>
  <si>
    <t>亚麻布</t>
  </si>
  <si>
    <t>聚氨酯</t>
  </si>
  <si>
    <t>聚酯纤维</t>
  </si>
  <si>
    <t>洗涤剂</t>
  </si>
  <si>
    <t>棉布</t>
  </si>
  <si>
    <t>木材/植物纤维</t>
  </si>
  <si>
    <t>悬铃树</t>
  </si>
  <si>
    <t>松木</t>
  </si>
  <si>
    <t>七叶树</t>
  </si>
  <si>
    <t>榆木</t>
  </si>
  <si>
    <t>阔叶树</t>
  </si>
  <si>
    <t>杜松</t>
  </si>
  <si>
    <t>黑接骨木</t>
  </si>
  <si>
    <t>原虫.寄生虫类</t>
  </si>
  <si>
    <t>线虫属</t>
  </si>
  <si>
    <t>旋毛线虫</t>
  </si>
  <si>
    <t>帕特尔毛细线虫</t>
  </si>
  <si>
    <t>封闭毛线线虫</t>
  </si>
  <si>
    <t>连结绦虫</t>
  </si>
  <si>
    <t>水泡绦虫</t>
  </si>
  <si>
    <t>多头绦虫属</t>
  </si>
  <si>
    <t>钩虫属</t>
  </si>
  <si>
    <t>双腔吸虫属</t>
  </si>
  <si>
    <t>肝片形吸虫</t>
  </si>
  <si>
    <t>疣状吓弯吸虫</t>
  </si>
  <si>
    <t>蛔虫</t>
  </si>
  <si>
    <t>鞭毛虫</t>
  </si>
  <si>
    <t>虐原虫</t>
  </si>
  <si>
    <t>鞭形鞭虫</t>
  </si>
  <si>
    <t>吸吮线虫</t>
  </si>
  <si>
    <t>圆线虫</t>
  </si>
  <si>
    <t>粪类圆线虫</t>
  </si>
  <si>
    <t>绦虫</t>
  </si>
  <si>
    <t>绦虫属</t>
  </si>
  <si>
    <t>舌形斧钩绦虫</t>
  </si>
  <si>
    <t>瑞列绦虫属</t>
  </si>
  <si>
    <t>缺茎吸虫属</t>
  </si>
  <si>
    <t>肝吸虫</t>
  </si>
  <si>
    <t>牛血吸虫</t>
  </si>
  <si>
    <t>溶组织内阿米巴</t>
  </si>
  <si>
    <t>蓝氏贾第</t>
  </si>
  <si>
    <t>阴道毛滴虫</t>
  </si>
  <si>
    <t>新孢子虫属</t>
  </si>
  <si>
    <t>迈氏唇鞭毛虫</t>
  </si>
  <si>
    <t>马圆线虫</t>
  </si>
  <si>
    <t>鼠管线虫</t>
  </si>
  <si>
    <t>克氏绦虫</t>
  </si>
  <si>
    <t>肥颈泡尾绦虫</t>
  </si>
  <si>
    <t>缩小包膜绦虫</t>
  </si>
  <si>
    <t>棘球绦虫</t>
  </si>
  <si>
    <t>短膜壳绦虫</t>
  </si>
  <si>
    <t>棘口吸虫</t>
  </si>
  <si>
    <t>血吸虫</t>
  </si>
  <si>
    <t>埃及血吸虫</t>
  </si>
  <si>
    <t>阿米巴</t>
  </si>
  <si>
    <t>猪囊虫</t>
  </si>
  <si>
    <t>弓形虫</t>
  </si>
  <si>
    <t>肠兰伯鞭毛虫</t>
  </si>
  <si>
    <t>肉孢子虫属</t>
  </si>
  <si>
    <t>弓蛔线虫属</t>
  </si>
  <si>
    <t>短毛线虫</t>
  </si>
  <si>
    <t>线虫殖孔绦虫</t>
  </si>
  <si>
    <t>有钩绦虫</t>
  </si>
  <si>
    <t>肥头绦虫</t>
  </si>
  <si>
    <t>大裸头绦虫</t>
  </si>
  <si>
    <t>巴西钩虫</t>
  </si>
  <si>
    <t>肺吸虫</t>
  </si>
  <si>
    <t>胰内吸虫</t>
  </si>
  <si>
    <t>血孢子虫</t>
  </si>
  <si>
    <t>蠕形住肠蛲虫</t>
  </si>
  <si>
    <t>丝虫</t>
  </si>
  <si>
    <t>旋毛虫幼虫</t>
  </si>
  <si>
    <t>贾第虫属</t>
  </si>
  <si>
    <t>贝氏等孢子球虫</t>
  </si>
  <si>
    <t>化学添加剂类</t>
  </si>
  <si>
    <t>化妆品.药品</t>
  </si>
  <si>
    <t>咪康唑硝酸盐</t>
  </si>
  <si>
    <t>丙三醇</t>
  </si>
  <si>
    <t>二甲苯</t>
  </si>
  <si>
    <t>苯基丙-2-烯酸</t>
  </si>
  <si>
    <t>水杨酸盐类</t>
  </si>
  <si>
    <t>异硫氰酸乙烷酯</t>
  </si>
  <si>
    <t>甲腈咪胍</t>
  </si>
  <si>
    <t>乙基碘</t>
  </si>
  <si>
    <t>二甲基类</t>
  </si>
  <si>
    <t>乙醚</t>
  </si>
  <si>
    <t>乙基氯硅烷</t>
  </si>
  <si>
    <t>氰亚金酸铵</t>
  </si>
  <si>
    <t>α-乙酰γ-丁内酯</t>
  </si>
  <si>
    <t>杀虫剂类</t>
  </si>
  <si>
    <t>百草枯</t>
  </si>
  <si>
    <t>DDT</t>
  </si>
  <si>
    <t>阿特拉津</t>
  </si>
  <si>
    <t>山奈酚</t>
  </si>
  <si>
    <t>灭菌丹</t>
  </si>
  <si>
    <t>橙剂</t>
  </si>
  <si>
    <t>磷酸三钾</t>
  </si>
  <si>
    <t>除草剂</t>
  </si>
  <si>
    <t>莠去津</t>
  </si>
  <si>
    <t>库马磷</t>
  </si>
  <si>
    <t>庚酸乙酯</t>
  </si>
  <si>
    <t>氧基三氯乙烷</t>
  </si>
  <si>
    <t>敌菌丹</t>
  </si>
  <si>
    <t>敌匹硫磷</t>
  </si>
  <si>
    <t>乙滴涕</t>
  </si>
  <si>
    <t>二氯苯氧乙酸</t>
  </si>
  <si>
    <t>苯菌灵</t>
  </si>
  <si>
    <t>克菌丹</t>
  </si>
  <si>
    <t>代森锰</t>
  </si>
  <si>
    <t>工业用品类</t>
  </si>
  <si>
    <t>乙烯基</t>
  </si>
  <si>
    <t>家具溶剂</t>
  </si>
  <si>
    <t>四氯化胆碱</t>
  </si>
  <si>
    <t>油漆涂料</t>
  </si>
  <si>
    <t>苯</t>
  </si>
  <si>
    <t>苯甲基</t>
  </si>
  <si>
    <t>胆碱乙酰基</t>
  </si>
  <si>
    <t>环氧树脂</t>
  </si>
  <si>
    <t>氨水</t>
  </si>
  <si>
    <t>干洗剂</t>
  </si>
  <si>
    <t>异丙醇</t>
  </si>
  <si>
    <t>二氯甲烷</t>
  </si>
  <si>
    <t>沥青</t>
  </si>
  <si>
    <t>甲醛脱氢酶</t>
  </si>
  <si>
    <t>塑胶溶剂</t>
  </si>
  <si>
    <t>苯溶剂</t>
  </si>
  <si>
    <t>甲醇</t>
  </si>
  <si>
    <t>环氧乙烷</t>
  </si>
  <si>
    <t>己烷</t>
  </si>
  <si>
    <t>酒石酸锑</t>
  </si>
  <si>
    <t>硫酸长春醛碱</t>
  </si>
  <si>
    <t>甲醛</t>
  </si>
  <si>
    <t>工业溶剂</t>
  </si>
  <si>
    <t>石灰</t>
  </si>
  <si>
    <t>甲基乙基甲酮</t>
  </si>
  <si>
    <t>含磷溶剂</t>
  </si>
  <si>
    <t>聚丙烯溶剂</t>
  </si>
  <si>
    <t>苯酚甲醛树脂</t>
  </si>
  <si>
    <t>卟啉溶剂</t>
  </si>
  <si>
    <t>香精混合味</t>
  </si>
  <si>
    <t>添加剂</t>
  </si>
  <si>
    <t>硼酸</t>
  </si>
  <si>
    <t>石棉</t>
  </si>
  <si>
    <t>一氧化碳</t>
  </si>
  <si>
    <t>氟利昂</t>
  </si>
  <si>
    <t>工业氯化镁</t>
  </si>
  <si>
    <t xml:space="preserve"> 丙咪嗪</t>
  </si>
  <si>
    <t>天冬氨酸镁</t>
  </si>
  <si>
    <t>硼砂</t>
  </si>
  <si>
    <t>硫酸钠</t>
  </si>
  <si>
    <t>四氢呋喃</t>
  </si>
  <si>
    <t>硫代氨基脲</t>
  </si>
  <si>
    <t>四氯甲硅烷基本</t>
  </si>
  <si>
    <t>玉米赤霉醇</t>
  </si>
  <si>
    <t>异麦芽糖</t>
  </si>
  <si>
    <t>亚硫酰二氯</t>
  </si>
  <si>
    <t>粪臭素</t>
  </si>
  <si>
    <t>1,4-噻恶烷</t>
  </si>
  <si>
    <t>焦磷酸四乙酯</t>
  </si>
  <si>
    <t>废弃食用油脂</t>
  </si>
  <si>
    <t>甲酮</t>
  </si>
  <si>
    <t>异辛烷</t>
  </si>
  <si>
    <t>硫酸阿托品</t>
  </si>
  <si>
    <t>孔雀石绿</t>
  </si>
  <si>
    <t>聚苯乙烯</t>
  </si>
  <si>
    <t>硫磺制酸</t>
  </si>
  <si>
    <t>工业燃料</t>
  </si>
  <si>
    <t>糖精钠</t>
  </si>
  <si>
    <t>激酶底物肽</t>
  </si>
  <si>
    <t>丁酸异丙酯</t>
  </si>
  <si>
    <t>磺胺二甲嘧啶</t>
  </si>
  <si>
    <t>惕各酸异丙酯</t>
  </si>
  <si>
    <t>阿托品</t>
  </si>
  <si>
    <t>circ_factor</t>
    <phoneticPr fontId="46" type="noConversion"/>
  </si>
  <si>
    <t>resp_factor</t>
    <phoneticPr fontId="46" type="noConversion"/>
  </si>
  <si>
    <t>digest_factor</t>
    <phoneticPr fontId="46" type="noConversion"/>
  </si>
  <si>
    <t>urin_factor</t>
    <phoneticPr fontId="46" type="noConversion"/>
  </si>
  <si>
    <t>blood_factor</t>
    <phoneticPr fontId="46" type="noConversion"/>
  </si>
  <si>
    <t>endo_factor</t>
    <phoneticPr fontId="46" type="noConversion"/>
  </si>
  <si>
    <t>nutri_factor</t>
    <phoneticPr fontId="46" type="noConversion"/>
  </si>
  <si>
    <t>nerve_factor</t>
    <phoneticPr fontId="46" type="noConversion"/>
  </si>
  <si>
    <t>immu_factor</t>
    <phoneticPr fontId="46" type="noConversion"/>
  </si>
  <si>
    <t>move_factor</t>
    <phoneticPr fontId="46" type="noConversion"/>
  </si>
  <si>
    <t>sense_factor</t>
    <phoneticPr fontId="46" type="noConversion"/>
  </si>
  <si>
    <t>emotion_factor</t>
    <phoneticPr fontId="46" type="noConversion"/>
  </si>
  <si>
    <t>toxin_factor</t>
    <phoneticPr fontId="46" type="noConversion"/>
  </si>
  <si>
    <t>index_factor</t>
    <phoneticPr fontId="46" type="noConversion"/>
  </si>
  <si>
    <t>inher_factor</t>
    <phoneticPr fontId="46" type="noConversion"/>
  </si>
  <si>
    <t>meridian_factor</t>
    <phoneticPr fontId="46" type="noConversion"/>
  </si>
  <si>
    <t>herb_factor</t>
    <phoneticPr fontId="46" type="noConversion"/>
  </si>
  <si>
    <t>allergy_factor</t>
    <phoneticPr fontId="46" type="noConversion"/>
  </si>
  <si>
    <t>40_1</t>
    <phoneticPr fontId="66" type="noConversion"/>
  </si>
  <si>
    <t>食物类</t>
    <phoneticPr fontId="66" type="noConversion"/>
  </si>
  <si>
    <t>40_1_1</t>
    <phoneticPr fontId="66" type="noConversion"/>
  </si>
  <si>
    <t>粮食</t>
    <phoneticPr fontId="66" type="noConversion"/>
  </si>
  <si>
    <t>40_1_1_1</t>
    <phoneticPr fontId="46" type="noConversion"/>
  </si>
  <si>
    <t>40_1_1_2</t>
  </si>
  <si>
    <t>40_1_1_3</t>
  </si>
  <si>
    <t>40_1_1_4</t>
  </si>
  <si>
    <t>40_1_1_5</t>
  </si>
  <si>
    <t>40_1_1_6</t>
  </si>
  <si>
    <t>40_1_1_7</t>
  </si>
  <si>
    <t>40_1_1_8</t>
  </si>
  <si>
    <t>40_1_1_9</t>
  </si>
  <si>
    <t>40_1_1_10</t>
  </si>
  <si>
    <t>40_1_1_11</t>
  </si>
  <si>
    <t>40_1_1_12</t>
  </si>
  <si>
    <t>40_1_1_13</t>
  </si>
  <si>
    <t>40_1_1_14</t>
  </si>
  <si>
    <t>40_1_1_15</t>
  </si>
  <si>
    <t>40_1_1_16</t>
  </si>
  <si>
    <t>40_1_1_17</t>
  </si>
  <si>
    <t>40_1_2</t>
    <phoneticPr fontId="66" type="noConversion"/>
  </si>
  <si>
    <t>蔬菜</t>
    <phoneticPr fontId="66" type="noConversion"/>
  </si>
  <si>
    <t>40_1_2_1</t>
    <phoneticPr fontId="46" type="noConversion"/>
  </si>
  <si>
    <t>40_1_2_2</t>
  </si>
  <si>
    <t>40_1_2_3</t>
  </si>
  <si>
    <t>40_1_2_4</t>
  </si>
  <si>
    <t>40_1_2_5</t>
  </si>
  <si>
    <t>40_1_2_6</t>
  </si>
  <si>
    <t>40_1_2_7</t>
  </si>
  <si>
    <t>40_1_2_8</t>
  </si>
  <si>
    <t>40_1_2_9</t>
  </si>
  <si>
    <t>40_1_2_10</t>
  </si>
  <si>
    <t>40_1_2_11</t>
  </si>
  <si>
    <t>40_1_2_12</t>
  </si>
  <si>
    <t>40_1_2_13</t>
  </si>
  <si>
    <t>40_1_2_14</t>
  </si>
  <si>
    <t>40_1_2_15</t>
  </si>
  <si>
    <t>40_1_2_16</t>
  </si>
  <si>
    <t>40_1_2_17</t>
  </si>
  <si>
    <t>40_1_2_18</t>
  </si>
  <si>
    <t>40_1_2_19</t>
  </si>
  <si>
    <t>40_1_2_20</t>
  </si>
  <si>
    <t>40_1_2_21</t>
  </si>
  <si>
    <t>40_1_2_22</t>
  </si>
  <si>
    <t>40_1_2_23</t>
  </si>
  <si>
    <t>40_1_2_24</t>
  </si>
  <si>
    <t>40_1_2_25</t>
  </si>
  <si>
    <t>40_1_2_26</t>
  </si>
  <si>
    <t>40_1_2_27</t>
  </si>
  <si>
    <t>40_1_2_28</t>
  </si>
  <si>
    <t>40_1_2_29</t>
  </si>
  <si>
    <t>40_1_2_30</t>
  </si>
  <si>
    <t>40_1_2_31</t>
  </si>
  <si>
    <t>40_1_2_32</t>
  </si>
  <si>
    <t>40_1_2_33</t>
  </si>
  <si>
    <t>40_1_2_34</t>
  </si>
  <si>
    <t>40_1_2_35</t>
  </si>
  <si>
    <t>40_1_2_36</t>
  </si>
  <si>
    <t>40_1_2_37</t>
  </si>
  <si>
    <t>40_1_2_38</t>
  </si>
  <si>
    <t>40_1_2_39</t>
  </si>
  <si>
    <t>40_1_2_40</t>
  </si>
  <si>
    <t>40_1_2_41</t>
  </si>
  <si>
    <t>40_1_2_42</t>
  </si>
  <si>
    <t>40_1_2_43</t>
  </si>
  <si>
    <t>40_1_2_44</t>
  </si>
  <si>
    <t>40_1_3</t>
    <phoneticPr fontId="66" type="noConversion"/>
  </si>
  <si>
    <t>肉类</t>
    <phoneticPr fontId="66" type="noConversion"/>
  </si>
  <si>
    <t>40_1_3_1</t>
    <phoneticPr fontId="46" type="noConversion"/>
  </si>
  <si>
    <t>40_1_3_2</t>
  </si>
  <si>
    <t>40_1_3_3</t>
  </si>
  <si>
    <t>40_1_3_4</t>
  </si>
  <si>
    <t>40_1_3_5</t>
  </si>
  <si>
    <t>40_1_3_6</t>
  </si>
  <si>
    <t>40_1_3_7</t>
  </si>
  <si>
    <t>40_1_3_8</t>
  </si>
  <si>
    <t>40_1_4</t>
    <phoneticPr fontId="66" type="noConversion"/>
  </si>
  <si>
    <t>蛋类</t>
    <phoneticPr fontId="66" type="noConversion"/>
  </si>
  <si>
    <t>40_1_4_1</t>
    <phoneticPr fontId="46" type="noConversion"/>
  </si>
  <si>
    <t>40_1_4_2</t>
  </si>
  <si>
    <t>40_1_4_3</t>
  </si>
  <si>
    <t>40_1_5</t>
    <phoneticPr fontId="66" type="noConversion"/>
  </si>
  <si>
    <t>水产</t>
    <phoneticPr fontId="66" type="noConversion"/>
  </si>
  <si>
    <t>40_1_5_1</t>
    <phoneticPr fontId="46" type="noConversion"/>
  </si>
  <si>
    <t>40_1_5_2</t>
  </si>
  <si>
    <t>40_1_5_3</t>
  </si>
  <si>
    <t>40_1_5_4</t>
  </si>
  <si>
    <t>40_1_5_5</t>
  </si>
  <si>
    <t>40_1_5_6</t>
  </si>
  <si>
    <t>40_1_5_7</t>
  </si>
  <si>
    <t>40_1_5_8</t>
  </si>
  <si>
    <t>40_1_5_9</t>
  </si>
  <si>
    <t>40_1_5_10</t>
  </si>
  <si>
    <t>40_1_5_11</t>
  </si>
  <si>
    <t>40_1_5_12</t>
  </si>
  <si>
    <t>40_1_5_13</t>
  </si>
  <si>
    <t>40_1_5_14</t>
  </si>
  <si>
    <t>40_1_5_15</t>
  </si>
  <si>
    <t>40_1_5_16</t>
  </si>
  <si>
    <t>40_1_5_17</t>
  </si>
  <si>
    <t>40_1_5_18</t>
  </si>
  <si>
    <t>40_1_5_19</t>
  </si>
  <si>
    <t>40_1_5_20</t>
  </si>
  <si>
    <t>40_1_5_21</t>
  </si>
  <si>
    <t>40_1_5_22</t>
  </si>
  <si>
    <t>40_1_5_23</t>
  </si>
  <si>
    <t>40_1_5_24</t>
  </si>
  <si>
    <t>40_1_6</t>
    <phoneticPr fontId="66" type="noConversion"/>
  </si>
  <si>
    <t>豆制品</t>
    <phoneticPr fontId="66" type="noConversion"/>
  </si>
  <si>
    <t>40_1_6_1</t>
    <phoneticPr fontId="46" type="noConversion"/>
  </si>
  <si>
    <t>40_1_6_2</t>
  </si>
  <si>
    <t>40_1_6_3</t>
  </si>
  <si>
    <t>40_1_6_4</t>
  </si>
  <si>
    <t>40_1_6_5</t>
  </si>
  <si>
    <t>40_1_6_6</t>
  </si>
  <si>
    <t>40_1_6_7</t>
  </si>
  <si>
    <t>40_1_6_8</t>
  </si>
  <si>
    <t>40_1_6_9</t>
  </si>
  <si>
    <t>40_1_6_10</t>
  </si>
  <si>
    <t>40_1_6_11</t>
  </si>
  <si>
    <t>40_1_7</t>
    <phoneticPr fontId="66" type="noConversion"/>
  </si>
  <si>
    <t>食用菌</t>
    <phoneticPr fontId="66" type="noConversion"/>
  </si>
  <si>
    <t>40_1_7_1</t>
    <phoneticPr fontId="46" type="noConversion"/>
  </si>
  <si>
    <t>40_1_7_2</t>
  </si>
  <si>
    <t>40_1_7_3</t>
  </si>
  <si>
    <t>40_1_7_4</t>
  </si>
  <si>
    <t>40_1_7_5</t>
  </si>
  <si>
    <t>40_1_7_6</t>
  </si>
  <si>
    <t>40_1_8</t>
    <phoneticPr fontId="66" type="noConversion"/>
  </si>
  <si>
    <t>油 / 醋</t>
    <phoneticPr fontId="66" type="noConversion"/>
  </si>
  <si>
    <t>40_1_8_1</t>
    <phoneticPr fontId="46" type="noConversion"/>
  </si>
  <si>
    <t>棉籽油</t>
    <phoneticPr fontId="66" type="noConversion"/>
  </si>
  <si>
    <t>40_1_8_2</t>
  </si>
  <si>
    <t>40_1_8_3</t>
  </si>
  <si>
    <t>亚麻仁油</t>
    <phoneticPr fontId="71" type="noConversion"/>
  </si>
  <si>
    <t>40_1_8_4</t>
  </si>
  <si>
    <t>40_1_8_5</t>
  </si>
  <si>
    <t>40_1_8_6</t>
  </si>
  <si>
    <t>40_1_8_7</t>
  </si>
  <si>
    <t>40_1_8_8</t>
  </si>
  <si>
    <t>40_1_8_9</t>
  </si>
  <si>
    <t>40_1_8_10</t>
  </si>
  <si>
    <t>40_1_8_11</t>
  </si>
  <si>
    <t>40_1_8_12</t>
  </si>
  <si>
    <t>40_1_8_13</t>
  </si>
  <si>
    <t>40_1_9</t>
    <phoneticPr fontId="66" type="noConversion"/>
  </si>
  <si>
    <t>水果</t>
    <phoneticPr fontId="66" type="noConversion"/>
  </si>
  <si>
    <t>40_1_9_1</t>
    <phoneticPr fontId="46" type="noConversion"/>
  </si>
  <si>
    <t>40_1_9_2</t>
  </si>
  <si>
    <t>40_1_9_3</t>
  </si>
  <si>
    <t>40_1_9_4</t>
  </si>
  <si>
    <t>40_1_9_5</t>
  </si>
  <si>
    <t>40_1_9_6</t>
  </si>
  <si>
    <t>40_1_9_7</t>
  </si>
  <si>
    <t>40_1_9_8</t>
  </si>
  <si>
    <t>40_1_9_9</t>
  </si>
  <si>
    <t>40_1_9_10</t>
  </si>
  <si>
    <t>40_1_9_11</t>
  </si>
  <si>
    <t>40_1_9_12</t>
  </si>
  <si>
    <t>40_1_9_13</t>
  </si>
  <si>
    <t>40_1_9_14</t>
  </si>
  <si>
    <t>40_1_9_15</t>
  </si>
  <si>
    <t>40_1_9_16</t>
  </si>
  <si>
    <t>40_1_9_17</t>
  </si>
  <si>
    <t>40_1_9_18</t>
  </si>
  <si>
    <t>40_1_9_19</t>
  </si>
  <si>
    <t>40_1_9_20</t>
  </si>
  <si>
    <t>40_1_9_21</t>
  </si>
  <si>
    <t>40_1_9_22</t>
  </si>
  <si>
    <t>40_1_9_23</t>
  </si>
  <si>
    <t>40_1_9_24</t>
  </si>
  <si>
    <t>40_1_9_25</t>
  </si>
  <si>
    <t>40_1_9_26</t>
  </si>
  <si>
    <t>40_1_9_27</t>
  </si>
  <si>
    <t>40_1_9_28</t>
  </si>
  <si>
    <t>40_1_9_29</t>
  </si>
  <si>
    <t>40_1_9_30</t>
  </si>
  <si>
    <t>40_1_9_31</t>
  </si>
  <si>
    <t>40_1_9_32</t>
  </si>
  <si>
    <t>40_1_10</t>
    <phoneticPr fontId="66" type="noConversion"/>
  </si>
  <si>
    <t>坚果</t>
    <phoneticPr fontId="66" type="noConversion"/>
  </si>
  <si>
    <t>40_1_10_1</t>
    <phoneticPr fontId="46" type="noConversion"/>
  </si>
  <si>
    <t>40_1_10_2</t>
  </si>
  <si>
    <t>40_1_10_3</t>
  </si>
  <si>
    <t>40_1_10_4</t>
  </si>
  <si>
    <t>40_1_10_5</t>
  </si>
  <si>
    <t>40_1_10_6</t>
  </si>
  <si>
    <t>40_1_10_7</t>
  </si>
  <si>
    <t>40_1_10_8</t>
  </si>
  <si>
    <t>40_1_10_9</t>
  </si>
  <si>
    <t>40_1_10_10</t>
  </si>
  <si>
    <t>40_1_10_11</t>
  </si>
  <si>
    <t>40_1_10_12</t>
  </si>
  <si>
    <t>40_1_10_13</t>
  </si>
  <si>
    <t>40_1_10_14</t>
  </si>
  <si>
    <t>40_1_10_15</t>
  </si>
  <si>
    <t>40_1_10_16</t>
  </si>
  <si>
    <t>40_1_11</t>
    <phoneticPr fontId="66" type="noConversion"/>
  </si>
  <si>
    <t>乳制品</t>
    <phoneticPr fontId="66" type="noConversion"/>
  </si>
  <si>
    <t>40_1_11_1</t>
    <phoneticPr fontId="46" type="noConversion"/>
  </si>
  <si>
    <t>40_1_11_2</t>
  </si>
  <si>
    <t>40_1_11_3</t>
  </si>
  <si>
    <t>40_1_11_4</t>
  </si>
  <si>
    <t>40_1_11_5</t>
  </si>
  <si>
    <t>40_1_11_6</t>
  </si>
  <si>
    <t>40_1_11_7</t>
  </si>
  <si>
    <t>40_1_11_8</t>
  </si>
  <si>
    <t>40_1_11_9</t>
  </si>
  <si>
    <t>40_1_11_10</t>
  </si>
  <si>
    <t>40_1_11_11</t>
  </si>
  <si>
    <t>40_1_11_12</t>
  </si>
  <si>
    <t>40_1_11_13</t>
  </si>
  <si>
    <t>40_1_11_14</t>
  </si>
  <si>
    <t>40_1_12</t>
    <phoneticPr fontId="66" type="noConversion"/>
  </si>
  <si>
    <t>奶油</t>
    <phoneticPr fontId="66" type="noConversion"/>
  </si>
  <si>
    <t>40_1_12_1</t>
    <phoneticPr fontId="46" type="noConversion"/>
  </si>
  <si>
    <t>40_1_12_2</t>
  </si>
  <si>
    <t>40_1_12_3</t>
  </si>
  <si>
    <t>40_1_13</t>
    <phoneticPr fontId="66" type="noConversion"/>
  </si>
  <si>
    <t>饮料</t>
    <phoneticPr fontId="66" type="noConversion"/>
  </si>
  <si>
    <t>40_1_13_1</t>
    <phoneticPr fontId="46" type="noConversion"/>
  </si>
  <si>
    <t>40_1_13_2</t>
  </si>
  <si>
    <t>40_1_13_3</t>
  </si>
  <si>
    <t>40_1_13_4</t>
  </si>
  <si>
    <t>40_1_13_5</t>
  </si>
  <si>
    <t>40_1_13_6</t>
  </si>
  <si>
    <t>40_1_14</t>
    <phoneticPr fontId="66" type="noConversion"/>
  </si>
  <si>
    <t>甜味剂</t>
    <phoneticPr fontId="66" type="noConversion"/>
  </si>
  <si>
    <t>40_1_14_1</t>
    <phoneticPr fontId="46" type="noConversion"/>
  </si>
  <si>
    <t>40_1_14_2</t>
  </si>
  <si>
    <t>40_1_14_3</t>
  </si>
  <si>
    <t>40_1_14_4</t>
  </si>
  <si>
    <t>40_1_14_5</t>
  </si>
  <si>
    <t>40_1_14_6</t>
  </si>
  <si>
    <t>40_1_14_7</t>
  </si>
  <si>
    <t>40_1_14_8</t>
  </si>
  <si>
    <t>40_1_14_9</t>
  </si>
  <si>
    <t>40_1_14_10</t>
  </si>
  <si>
    <t>40_1_14_11</t>
  </si>
  <si>
    <t>40_1_14_12</t>
  </si>
  <si>
    <t>40_1_14_13</t>
  </si>
  <si>
    <t>40_1_14_14</t>
  </si>
  <si>
    <t>40_1_14_15</t>
  </si>
  <si>
    <t>40_1_14_16</t>
  </si>
  <si>
    <t>40_1_15</t>
    <phoneticPr fontId="66" type="noConversion"/>
  </si>
  <si>
    <t>调料</t>
    <phoneticPr fontId="66" type="noConversion"/>
  </si>
  <si>
    <t>40_1_15_1</t>
    <phoneticPr fontId="46" type="noConversion"/>
  </si>
  <si>
    <t>40_1_15_2</t>
  </si>
  <si>
    <t>40_1_15_3</t>
  </si>
  <si>
    <t>40_1_15_4</t>
  </si>
  <si>
    <t>40_1_15_5</t>
  </si>
  <si>
    <t>40_1_15_6</t>
  </si>
  <si>
    <t>40_1_15_7</t>
  </si>
  <si>
    <t>40_1_15_8</t>
  </si>
  <si>
    <t>40_1_15_9</t>
  </si>
  <si>
    <t>40_1_15_10</t>
  </si>
  <si>
    <t>40_1_15_11</t>
  </si>
  <si>
    <t>40_1_15_12</t>
  </si>
  <si>
    <t>40_1_15_13</t>
  </si>
  <si>
    <t>40_1_15_14</t>
  </si>
  <si>
    <t>40_1_15_15</t>
  </si>
  <si>
    <t>40_1_15_16</t>
  </si>
  <si>
    <t>40_1_15_17</t>
  </si>
  <si>
    <t>40_1_15_18</t>
  </si>
  <si>
    <t>40_1_15_19</t>
  </si>
  <si>
    <t>40_1_15_20</t>
  </si>
  <si>
    <t>40_1_15_21</t>
  </si>
  <si>
    <t>40_1_15_22</t>
  </si>
  <si>
    <t>40_1_15_23</t>
  </si>
  <si>
    <t>40_1_15_24</t>
  </si>
  <si>
    <t>40_1_15_25</t>
  </si>
  <si>
    <t>40_1_15_26</t>
  </si>
  <si>
    <t>40_1_15_27</t>
  </si>
  <si>
    <t>海草碘</t>
  </si>
  <si>
    <t>40_1_15_28</t>
  </si>
  <si>
    <t>40_1_15_29</t>
  </si>
  <si>
    <t>40_1_15_30</t>
  </si>
  <si>
    <t>40_1_15_31</t>
  </si>
  <si>
    <t>40_1_16</t>
    <phoneticPr fontId="66" type="noConversion"/>
  </si>
  <si>
    <t>食品添加剂</t>
    <phoneticPr fontId="66" type="noConversion"/>
  </si>
  <si>
    <t>40_1_16_1</t>
    <phoneticPr fontId="46" type="noConversion"/>
  </si>
  <si>
    <t>40_1_16_2</t>
  </si>
  <si>
    <t>40_1_16_3</t>
  </si>
  <si>
    <t>40_1_16_4</t>
  </si>
  <si>
    <t>40_1_16_5</t>
  </si>
  <si>
    <t>40_1_16_6</t>
  </si>
  <si>
    <t>40_1_16_7</t>
  </si>
  <si>
    <t>40_1_16_8</t>
  </si>
  <si>
    <t>40_1_16_9</t>
  </si>
  <si>
    <t>40_1_16_10</t>
  </si>
  <si>
    <t>40_1_16_11</t>
  </si>
  <si>
    <t>40_1_16_12</t>
  </si>
  <si>
    <t>40_1_16_13</t>
  </si>
  <si>
    <t>40_1_16_14</t>
  </si>
  <si>
    <t>40_1_16_15</t>
  </si>
  <si>
    <t>40_1_16_16</t>
  </si>
  <si>
    <t>40_1_16_17</t>
  </si>
  <si>
    <t>40_1_16_18</t>
  </si>
  <si>
    <t>40_1_16_19</t>
  </si>
  <si>
    <t>40_1_16_20</t>
  </si>
  <si>
    <t>40_1_16_21</t>
  </si>
  <si>
    <t>40_1_16_22</t>
  </si>
  <si>
    <t>40_1_16_23</t>
  </si>
  <si>
    <t>40_1_16_24</t>
  </si>
  <si>
    <t>40_1_16_25</t>
  </si>
  <si>
    <t>40_1_16_26</t>
  </si>
  <si>
    <t>40_1_16_27</t>
  </si>
  <si>
    <t>40_1_16_28</t>
  </si>
  <si>
    <t>40_1_16_29</t>
  </si>
  <si>
    <t>40_1_16_30</t>
  </si>
  <si>
    <t>40_1_16_31</t>
  </si>
  <si>
    <t>40_1_16_32</t>
  </si>
  <si>
    <t>40_1_16_33</t>
  </si>
  <si>
    <t>40_1_16_34</t>
  </si>
  <si>
    <t>40_1_16_35</t>
  </si>
  <si>
    <t>40_1_16_36</t>
  </si>
  <si>
    <t>40_1_16_37</t>
  </si>
  <si>
    <t>40_1_16_38</t>
  </si>
  <si>
    <t>40_1_16_39</t>
  </si>
  <si>
    <t>40_1_16_40</t>
  </si>
  <si>
    <t>40_1_16_41</t>
  </si>
  <si>
    <t>40_1_16_42</t>
  </si>
  <si>
    <t>40_1_16_43</t>
  </si>
  <si>
    <t>40_1_16_44</t>
  </si>
  <si>
    <t>40_1_16_45</t>
  </si>
  <si>
    <t>40_1_16_46</t>
  </si>
  <si>
    <t>40_1_16_47</t>
  </si>
  <si>
    <t>40_1_16_48</t>
  </si>
  <si>
    <t>40_1_16_49</t>
  </si>
  <si>
    <t>40_1_16_50</t>
  </si>
  <si>
    <t>40_1_16_51</t>
  </si>
  <si>
    <t>40_1_16_52</t>
  </si>
  <si>
    <t>40_1_16_53</t>
  </si>
  <si>
    <t>40_1_16_54</t>
  </si>
  <si>
    <t>40_1_16_55</t>
  </si>
  <si>
    <t>40_1_16_56</t>
  </si>
  <si>
    <t>40_2</t>
    <phoneticPr fontId="66" type="noConversion"/>
  </si>
  <si>
    <t>吸入类</t>
    <phoneticPr fontId="66" type="noConversion"/>
  </si>
  <si>
    <t>40_2_1</t>
    <phoneticPr fontId="66" type="noConversion"/>
  </si>
  <si>
    <t>花粉</t>
    <phoneticPr fontId="66" type="noConversion"/>
  </si>
  <si>
    <t>40_2_1_1</t>
    <phoneticPr fontId="46" type="noConversion"/>
  </si>
  <si>
    <t>40_2_1_2</t>
  </si>
  <si>
    <t>40_2_1_3</t>
  </si>
  <si>
    <t>40_2_1_4</t>
  </si>
  <si>
    <t>40_2_1_5</t>
  </si>
  <si>
    <t>40_2_1_6</t>
  </si>
  <si>
    <t>40_2_1_7</t>
  </si>
  <si>
    <t>40_2_1_8</t>
  </si>
  <si>
    <t>40_2_1_9</t>
  </si>
  <si>
    <t>40_2_1_10</t>
  </si>
  <si>
    <t>40_2_1_11</t>
  </si>
  <si>
    <t>40_2_1_12</t>
  </si>
  <si>
    <t>40_2_1_13</t>
  </si>
  <si>
    <t>40_2_1_14</t>
  </si>
  <si>
    <t>40_2_1_15</t>
  </si>
  <si>
    <t>40_2_1_16</t>
  </si>
  <si>
    <t>40_2_1_17</t>
  </si>
  <si>
    <t>40_2_1_18</t>
  </si>
  <si>
    <t>40_2_1_19</t>
  </si>
  <si>
    <t>40_2_1_20</t>
  </si>
  <si>
    <t>40_2_1_21</t>
  </si>
  <si>
    <t>40_2_1_22</t>
  </si>
  <si>
    <t>40_2_1_23</t>
  </si>
  <si>
    <t>40_2_1_24</t>
  </si>
  <si>
    <t>40_2_1_25</t>
  </si>
  <si>
    <t>40_2_1_26</t>
  </si>
  <si>
    <t>40_2_1_27</t>
  </si>
  <si>
    <t>40_2_1_28</t>
  </si>
  <si>
    <t>40_2_1_29</t>
  </si>
  <si>
    <t>40_2_1_30</t>
  </si>
  <si>
    <t>40_2_1_31</t>
  </si>
  <si>
    <t>40_2_1_32</t>
  </si>
  <si>
    <t>40_2_1_33</t>
  </si>
  <si>
    <t>40_2_1_34</t>
  </si>
  <si>
    <t>40_2_1_35</t>
  </si>
  <si>
    <t>40_2_1_36</t>
  </si>
  <si>
    <t>40_2_1_37</t>
  </si>
  <si>
    <t>40_2_1_38</t>
  </si>
  <si>
    <t>40_2_1_39</t>
  </si>
  <si>
    <t>40_2_1_40</t>
  </si>
  <si>
    <t>40_2_1_41</t>
  </si>
  <si>
    <t>40_2_1_42</t>
  </si>
  <si>
    <t>40_2_1_43</t>
  </si>
  <si>
    <t>40_2_1_44</t>
  </si>
  <si>
    <t>40_2_1_45</t>
  </si>
  <si>
    <t>40_2_1_46</t>
  </si>
  <si>
    <t>40_2_1_47</t>
  </si>
  <si>
    <t>40_2_1_48</t>
  </si>
  <si>
    <t>40_2_1_49</t>
  </si>
  <si>
    <t>40_2_1_50</t>
  </si>
  <si>
    <t>40_2_1_51</t>
  </si>
  <si>
    <t>40_2_1_52</t>
  </si>
  <si>
    <t>40_2_1_53</t>
  </si>
  <si>
    <t>40_2_1_54</t>
  </si>
  <si>
    <t>40_2_1_55</t>
  </si>
  <si>
    <t>40_2_1_56</t>
  </si>
  <si>
    <t>40_2_1_57</t>
  </si>
  <si>
    <t>40_2_1_58</t>
  </si>
  <si>
    <t>40_2_2</t>
    <phoneticPr fontId="66" type="noConversion"/>
  </si>
  <si>
    <t>螨虫粉尘</t>
    <phoneticPr fontId="66" type="noConversion"/>
  </si>
  <si>
    <t>40_2_2_1</t>
    <phoneticPr fontId="46" type="noConversion"/>
  </si>
  <si>
    <t>40_2_2_2</t>
  </si>
  <si>
    <t>40_2_2_3</t>
  </si>
  <si>
    <t>40_2_2_4</t>
  </si>
  <si>
    <t>40_2_2_5</t>
  </si>
  <si>
    <t>40_2_2_6</t>
  </si>
  <si>
    <t>40_2_2_7</t>
  </si>
  <si>
    <t>40_2_2_8</t>
  </si>
  <si>
    <t>40_2_2_9</t>
  </si>
  <si>
    <t>40_2_2_10</t>
  </si>
  <si>
    <t>40_2_2_11</t>
  </si>
  <si>
    <t>40_2_2_12</t>
  </si>
  <si>
    <t>40_2_2_13</t>
  </si>
  <si>
    <t>40_2_2_14</t>
  </si>
  <si>
    <t>40_2_3</t>
    <phoneticPr fontId="66" type="noConversion"/>
  </si>
  <si>
    <t>动物皮毛</t>
    <phoneticPr fontId="66" type="noConversion"/>
  </si>
  <si>
    <t>40_2_3_1</t>
    <phoneticPr fontId="46" type="noConversion"/>
  </si>
  <si>
    <t>40_2_3_2</t>
  </si>
  <si>
    <t>40_2_3_3</t>
  </si>
  <si>
    <t>40_2_3_4</t>
  </si>
  <si>
    <t>40_2_3_5</t>
  </si>
  <si>
    <t>40_2_3_6</t>
  </si>
  <si>
    <t>40_2_3_7</t>
  </si>
  <si>
    <t>40_2_3_8</t>
  </si>
  <si>
    <t>40_2_3_9</t>
  </si>
  <si>
    <t>40_2_3_10</t>
  </si>
  <si>
    <t>40_2_3_11</t>
  </si>
  <si>
    <t>40_2_3_12</t>
  </si>
  <si>
    <t>40_2_3_13</t>
  </si>
  <si>
    <t>40_2_3_14</t>
  </si>
  <si>
    <t>40_2_3_15</t>
  </si>
  <si>
    <t>40_3</t>
    <phoneticPr fontId="66" type="noConversion"/>
  </si>
  <si>
    <t>接触类</t>
    <phoneticPr fontId="66" type="noConversion"/>
  </si>
  <si>
    <t>40_3_1</t>
    <phoneticPr fontId="66" type="noConversion"/>
  </si>
  <si>
    <t>真菌 / 霉菌</t>
    <phoneticPr fontId="66" type="noConversion"/>
  </si>
  <si>
    <t>40_3_1_1</t>
    <phoneticPr fontId="46" type="noConversion"/>
  </si>
  <si>
    <t>40_3_1_2</t>
  </si>
  <si>
    <t>40_3_1_3</t>
  </si>
  <si>
    <t>40_3_1_4</t>
  </si>
  <si>
    <t>40_3_1_5</t>
  </si>
  <si>
    <t>40_3_1_6</t>
  </si>
  <si>
    <t>40_3_1_7</t>
  </si>
  <si>
    <t>40_3_1_8</t>
  </si>
  <si>
    <t>40_3_1_9</t>
  </si>
  <si>
    <t>40_3_1_10</t>
  </si>
  <si>
    <t>40_3_1_11</t>
  </si>
  <si>
    <t>40_3_1_12</t>
  </si>
  <si>
    <t>40_3_1_13</t>
  </si>
  <si>
    <t>40_3_1_14</t>
  </si>
  <si>
    <t>40_3_1_15</t>
  </si>
  <si>
    <t>40_3_1_16</t>
  </si>
  <si>
    <t>40_3_1_17</t>
  </si>
  <si>
    <t>40_3_1_18</t>
  </si>
  <si>
    <t>40_3_1_19</t>
  </si>
  <si>
    <t>40_3_1_20</t>
  </si>
  <si>
    <t>40_3_1_21</t>
  </si>
  <si>
    <t>40_3_1_22</t>
  </si>
  <si>
    <t>40_3_1_23</t>
  </si>
  <si>
    <t>40_3_1_24</t>
  </si>
  <si>
    <t>40_3_1_25</t>
  </si>
  <si>
    <t>40_3_1_26</t>
  </si>
  <si>
    <t>40_3_1_27</t>
  </si>
  <si>
    <t>40_3_1_28</t>
  </si>
  <si>
    <t>40_3_1_29</t>
  </si>
  <si>
    <t>40_3_1_30</t>
  </si>
  <si>
    <t>40_3_2</t>
    <phoneticPr fontId="66" type="noConversion"/>
  </si>
  <si>
    <t>细菌</t>
    <phoneticPr fontId="66" type="noConversion"/>
  </si>
  <si>
    <t>40_3_2_1</t>
    <phoneticPr fontId="46" type="noConversion"/>
  </si>
  <si>
    <t>40_3_2_2</t>
  </si>
  <si>
    <t>40_3_2_3</t>
  </si>
  <si>
    <t>40_3_2_4</t>
  </si>
  <si>
    <t>40_3_2_5</t>
  </si>
  <si>
    <t>40_3_2_6</t>
  </si>
  <si>
    <t>40_3_2_7</t>
  </si>
  <si>
    <t>40_3_2_8</t>
  </si>
  <si>
    <t>40_3_2_9</t>
  </si>
  <si>
    <t>40_3_2_10</t>
  </si>
  <si>
    <t>40_3_2_11</t>
  </si>
  <si>
    <t>40_3_2_12</t>
  </si>
  <si>
    <t>40_3_2_13</t>
  </si>
  <si>
    <t>40_3_2_14</t>
  </si>
  <si>
    <t>40_3_2_15</t>
  </si>
  <si>
    <t>40_3_2_16</t>
  </si>
  <si>
    <t>40_3_2_17</t>
  </si>
  <si>
    <t>40_3_2_18</t>
  </si>
  <si>
    <t>40_3_2_19</t>
  </si>
  <si>
    <t>40_3_2_20</t>
  </si>
  <si>
    <t>40_3_2_21</t>
  </si>
  <si>
    <t>40_3_2_22</t>
  </si>
  <si>
    <t>40_3_2_23</t>
  </si>
  <si>
    <t>40_3_2_24</t>
  </si>
  <si>
    <t>40_3_2_25</t>
  </si>
  <si>
    <t>40_3_2_26</t>
  </si>
  <si>
    <t>40_3_2_27</t>
  </si>
  <si>
    <t>40_3_2_28</t>
  </si>
  <si>
    <t>40_3_2_29</t>
  </si>
  <si>
    <t>40_3_2_30</t>
  </si>
  <si>
    <t>40_3_2_31</t>
  </si>
  <si>
    <t>40_3_2_32</t>
  </si>
  <si>
    <t>40_3_2_33</t>
  </si>
  <si>
    <t>40_3_2_34</t>
  </si>
  <si>
    <t>40_3_2_35</t>
  </si>
  <si>
    <t>40_3_2_36</t>
  </si>
  <si>
    <t>40_3_2_37</t>
  </si>
  <si>
    <t>40_3_2_38</t>
  </si>
  <si>
    <t>40_3_3</t>
    <phoneticPr fontId="66" type="noConversion"/>
  </si>
  <si>
    <t>40_3_3_1</t>
    <phoneticPr fontId="46" type="noConversion"/>
  </si>
  <si>
    <t>40_3_3_2</t>
  </si>
  <si>
    <t>40_3_3_3</t>
  </si>
  <si>
    <t>40_3_3_4</t>
  </si>
  <si>
    <t>40_3_3_5</t>
  </si>
  <si>
    <t>40_3_3_6</t>
  </si>
  <si>
    <t>40_3_3_7</t>
  </si>
  <si>
    <t>40_3_3_8</t>
  </si>
  <si>
    <t>40_3_3_9</t>
  </si>
  <si>
    <t>40_3_3_10</t>
  </si>
  <si>
    <t>40_3_3_11</t>
  </si>
  <si>
    <t>40_3_3_12</t>
  </si>
  <si>
    <t>40_3_4</t>
    <phoneticPr fontId="66" type="noConversion"/>
  </si>
  <si>
    <t>废气</t>
    <phoneticPr fontId="66" type="noConversion"/>
  </si>
  <si>
    <t>40_3_4_1</t>
    <phoneticPr fontId="46" type="noConversion"/>
  </si>
  <si>
    <t>40_3_4_2</t>
  </si>
  <si>
    <t>40_3_4_3</t>
  </si>
  <si>
    <t>40_3_4_4</t>
  </si>
  <si>
    <t>40_3_5</t>
    <phoneticPr fontId="66" type="noConversion"/>
  </si>
  <si>
    <t>毒液</t>
    <phoneticPr fontId="66" type="noConversion"/>
  </si>
  <si>
    <t>40_3_5_1</t>
    <phoneticPr fontId="46" type="noConversion"/>
  </si>
  <si>
    <t>40_3_5_2</t>
  </si>
  <si>
    <t>40_3_5_3</t>
  </si>
  <si>
    <t>40_3_5_4</t>
  </si>
  <si>
    <t>40_3_5_5</t>
  </si>
  <si>
    <t>40_3_5_6</t>
  </si>
  <si>
    <t>40_3_5_7</t>
  </si>
  <si>
    <t>40_3_5_8</t>
  </si>
  <si>
    <t>40_3_5_9</t>
  </si>
  <si>
    <t>40_3_5_10</t>
  </si>
  <si>
    <t>40_3_5_11</t>
  </si>
  <si>
    <t>40_3_5_12</t>
  </si>
  <si>
    <t>40_3_5_13</t>
  </si>
  <si>
    <t>40_3_5_14</t>
  </si>
  <si>
    <t>40_3_5_15</t>
  </si>
  <si>
    <t>40_3_5_16</t>
  </si>
  <si>
    <t>40_3_5_17</t>
  </si>
  <si>
    <t>40_3_5_18</t>
  </si>
  <si>
    <t>40_3_6</t>
    <phoneticPr fontId="66" type="noConversion"/>
  </si>
  <si>
    <t>织物 / 染料</t>
    <phoneticPr fontId="66" type="noConversion"/>
  </si>
  <si>
    <t>40_3_6_1</t>
    <phoneticPr fontId="46" type="noConversion"/>
  </si>
  <si>
    <t>40_3_6_2</t>
  </si>
  <si>
    <t>40_3_6_3</t>
  </si>
  <si>
    <t>40_3_6_4</t>
  </si>
  <si>
    <t>40_3_6_5</t>
  </si>
  <si>
    <t>40_3_6_6</t>
  </si>
  <si>
    <t>40_3_6_7</t>
  </si>
  <si>
    <t>40_3_6_8</t>
  </si>
  <si>
    <t>40_3_6_9</t>
  </si>
  <si>
    <t>40_3_6_10</t>
  </si>
  <si>
    <t>40_3_6_11</t>
  </si>
  <si>
    <t>40_3_6_12</t>
  </si>
  <si>
    <t>40_3_6_13</t>
  </si>
  <si>
    <t>40_3_7</t>
    <phoneticPr fontId="66" type="noConversion"/>
  </si>
  <si>
    <t>木材 / 植物纤维</t>
    <phoneticPr fontId="66" type="noConversion"/>
  </si>
  <si>
    <t>40_3_7_1</t>
    <phoneticPr fontId="46" type="noConversion"/>
  </si>
  <si>
    <t>40_3_7_2</t>
  </si>
  <si>
    <t>40_3_7_3</t>
  </si>
  <si>
    <t>40_3_7_4</t>
  </si>
  <si>
    <t>40_3_7_5</t>
  </si>
  <si>
    <t>40_3_7_6</t>
  </si>
  <si>
    <t>40_3_7_7</t>
  </si>
  <si>
    <t>40_3_7_8</t>
  </si>
  <si>
    <t>40_3_7_9</t>
  </si>
  <si>
    <t>40_3_7_10</t>
  </si>
  <si>
    <t>40_3_8</t>
    <phoneticPr fontId="66" type="noConversion"/>
  </si>
  <si>
    <t>原虫 / 寄生虫类</t>
    <phoneticPr fontId="66" type="noConversion"/>
  </si>
  <si>
    <t>40_3_8_1</t>
    <phoneticPr fontId="46" type="noConversion"/>
  </si>
  <si>
    <t>40_3_8_2</t>
  </si>
  <si>
    <t>40_3_8_3</t>
  </si>
  <si>
    <t>40_3_8_4</t>
  </si>
  <si>
    <t>40_3_8_5</t>
  </si>
  <si>
    <t>40_3_8_6</t>
  </si>
  <si>
    <t>40_3_8_7</t>
  </si>
  <si>
    <t>40_3_8_8</t>
  </si>
  <si>
    <t>40_3_8_9</t>
  </si>
  <si>
    <t>40_3_8_10</t>
  </si>
  <si>
    <t>40_3_8_11</t>
  </si>
  <si>
    <t>40_3_8_12</t>
  </si>
  <si>
    <t>40_3_8_13</t>
  </si>
  <si>
    <t>40_3_8_14</t>
  </si>
  <si>
    <t>40_3_8_15</t>
  </si>
  <si>
    <t>40_3_8_16</t>
  </si>
  <si>
    <t>40_3_8_17</t>
  </si>
  <si>
    <t>40_3_8_18</t>
  </si>
  <si>
    <t>40_3_8_19</t>
  </si>
  <si>
    <t>40_3_8_20</t>
  </si>
  <si>
    <t>40_3_8_21</t>
  </si>
  <si>
    <t>40_3_8_22</t>
  </si>
  <si>
    <t>40_3_8_23</t>
  </si>
  <si>
    <t>40_3_8_24</t>
  </si>
  <si>
    <t>40_3_8_25</t>
  </si>
  <si>
    <t>40_3_8_26</t>
  </si>
  <si>
    <t>40_3_8_27</t>
  </si>
  <si>
    <t>40_3_8_28</t>
  </si>
  <si>
    <t>40_3_8_29</t>
  </si>
  <si>
    <t>40_3_8_30</t>
  </si>
  <si>
    <t>40_3_8_31</t>
  </si>
  <si>
    <t>40_3_8_32</t>
  </si>
  <si>
    <t>40_3_8_33</t>
  </si>
  <si>
    <t>40_3_8_34</t>
  </si>
  <si>
    <t>40_3_8_35</t>
  </si>
  <si>
    <t>40_3_8_36</t>
  </si>
  <si>
    <t>40_3_8_37</t>
  </si>
  <si>
    <t>40_3_8_38</t>
  </si>
  <si>
    <t>40_3_8_39</t>
  </si>
  <si>
    <t>40_3_8_40</t>
  </si>
  <si>
    <t>40_3_8_41</t>
  </si>
  <si>
    <t>40_3_8_42</t>
  </si>
  <si>
    <t>40_3_8_43</t>
  </si>
  <si>
    <t>40_3_8_44</t>
  </si>
  <si>
    <t>40_3_8_45</t>
  </si>
  <si>
    <t>40_3_8_46</t>
  </si>
  <si>
    <t>40_3_8_47</t>
  </si>
  <si>
    <t>40_3_8_48</t>
  </si>
  <si>
    <t>40_3_8_49</t>
  </si>
  <si>
    <t>40_3_8_50</t>
  </si>
  <si>
    <t>40_3_8_51</t>
  </si>
  <si>
    <t>40_3_8_52</t>
  </si>
  <si>
    <t>40_3_8_53</t>
  </si>
  <si>
    <t>40_3_8_54</t>
  </si>
  <si>
    <t>40_3_8_55</t>
  </si>
  <si>
    <t>40_3_8_56</t>
  </si>
  <si>
    <t>40_3_8_57</t>
  </si>
  <si>
    <t>40_3_8_58</t>
  </si>
  <si>
    <t>40_3_8_59</t>
  </si>
  <si>
    <t>40_3_8_60</t>
  </si>
  <si>
    <t>40_4</t>
    <phoneticPr fontId="66" type="noConversion"/>
  </si>
  <si>
    <t>化学类</t>
    <phoneticPr fontId="66" type="noConversion"/>
  </si>
  <si>
    <t>40_4_1</t>
    <phoneticPr fontId="66" type="noConversion"/>
  </si>
  <si>
    <t>化妆品</t>
    <phoneticPr fontId="66" type="noConversion"/>
  </si>
  <si>
    <t>40_4_1_1</t>
    <phoneticPr fontId="46" type="noConversion"/>
  </si>
  <si>
    <t>40_4_1_2</t>
  </si>
  <si>
    <t>40_4_1_3</t>
  </si>
  <si>
    <t>40_4_1_4</t>
  </si>
  <si>
    <t>40_4_1_5</t>
  </si>
  <si>
    <t>40_4_1_6</t>
  </si>
  <si>
    <t>40_4_1_7</t>
  </si>
  <si>
    <t>40_4_1_8</t>
  </si>
  <si>
    <t>40_4_1_9</t>
  </si>
  <si>
    <t>40_4_1_10</t>
  </si>
  <si>
    <t>40_4_1_11</t>
  </si>
  <si>
    <t>40_4_1_12</t>
  </si>
  <si>
    <t>40_4_1_13</t>
  </si>
  <si>
    <t>40_4_1_14</t>
  </si>
  <si>
    <t>40_4_1_15</t>
  </si>
  <si>
    <t>40_4_1_16</t>
  </si>
  <si>
    <t>40_4_2</t>
    <phoneticPr fontId="66" type="noConversion"/>
  </si>
  <si>
    <t>杀虫剂</t>
    <phoneticPr fontId="66" type="noConversion"/>
  </si>
  <si>
    <t>40_4_2_1</t>
    <phoneticPr fontId="46" type="noConversion"/>
  </si>
  <si>
    <t>40_4_2_2</t>
  </si>
  <si>
    <t>40_4_2_3</t>
  </si>
  <si>
    <t>40_4_2_4</t>
  </si>
  <si>
    <t>40_4_2_5</t>
  </si>
  <si>
    <t>40_4_2_6</t>
  </si>
  <si>
    <t>40_4_2_7</t>
  </si>
  <si>
    <t>40_4_2_8</t>
  </si>
  <si>
    <t>40_4_2_9</t>
  </si>
  <si>
    <t>40_4_2_10</t>
  </si>
  <si>
    <t>40_4_2_11</t>
  </si>
  <si>
    <t>40_4_2_12</t>
  </si>
  <si>
    <t>40_4_2_13</t>
  </si>
  <si>
    <t>40_4_2_14</t>
  </si>
  <si>
    <t>40_4_2_15</t>
  </si>
  <si>
    <t>40_4_2_16</t>
  </si>
  <si>
    <t>40_4_2_17</t>
  </si>
  <si>
    <t>40_4_2_18</t>
  </si>
  <si>
    <t>40_4_2_19</t>
  </si>
  <si>
    <t>40_4_2_20</t>
  </si>
  <si>
    <t>40_4_2_21</t>
  </si>
  <si>
    <t>40_4_3</t>
    <phoneticPr fontId="66" type="noConversion"/>
  </si>
  <si>
    <t>添加剂</t>
    <phoneticPr fontId="66" type="noConversion"/>
  </si>
  <si>
    <t>40_4_3_1</t>
    <phoneticPr fontId="46" type="noConversion"/>
  </si>
  <si>
    <t>40_4_3_2</t>
  </si>
  <si>
    <t>40_4_3_3</t>
  </si>
  <si>
    <t>40_4_3_4</t>
  </si>
  <si>
    <t>40_4_3_5</t>
  </si>
  <si>
    <t>40_4_3_6</t>
  </si>
  <si>
    <t>40_4_3_7</t>
  </si>
  <si>
    <t>40_4_3_8</t>
  </si>
  <si>
    <t>40_4_3_9</t>
  </si>
  <si>
    <t>40_4_3_10</t>
  </si>
  <si>
    <t>40_4_3_11</t>
  </si>
  <si>
    <t>40_4_3_12</t>
  </si>
  <si>
    <t>40_4_3_13</t>
  </si>
  <si>
    <t>40_4_3_14</t>
  </si>
  <si>
    <t>40_4_3_15</t>
  </si>
  <si>
    <t>40_4_3_16</t>
  </si>
  <si>
    <t>40_4_3_17</t>
  </si>
  <si>
    <t>40_4_3_18</t>
  </si>
  <si>
    <t>40_4_3_19</t>
  </si>
  <si>
    <t>40_4_3_20</t>
  </si>
  <si>
    <t>40_4_3_21</t>
  </si>
  <si>
    <t>40_4_3_22</t>
  </si>
  <si>
    <t>40_4_3_23</t>
  </si>
  <si>
    <t>40_4_3_24</t>
  </si>
  <si>
    <t>40_4_3_25</t>
  </si>
  <si>
    <t>40_4_3_26</t>
  </si>
  <si>
    <t>40_4_3_27</t>
  </si>
  <si>
    <t>40_4_3_28</t>
  </si>
  <si>
    <t>40_4_3_29</t>
  </si>
  <si>
    <t>40_4_3_30</t>
  </si>
  <si>
    <t>40_4_3_31</t>
  </si>
  <si>
    <t>40_4_3_32</t>
  </si>
  <si>
    <t>40_4_3_33</t>
  </si>
  <si>
    <t>40_4_3_34</t>
  </si>
  <si>
    <t>40_4_3_35</t>
  </si>
  <si>
    <t>40_4_3_36</t>
  </si>
  <si>
    <t>40_4_3_37</t>
  </si>
  <si>
    <t>40_4_3_38</t>
  </si>
  <si>
    <t>40_4_3_39</t>
  </si>
  <si>
    <t>40_4_3_40</t>
  </si>
  <si>
    <t>40_4_4</t>
    <phoneticPr fontId="66" type="noConversion"/>
  </si>
  <si>
    <t>工业用品</t>
    <phoneticPr fontId="66" type="noConversion"/>
  </si>
  <si>
    <t>40_4_4_1</t>
    <phoneticPr fontId="46" type="noConversion"/>
  </si>
  <si>
    <t>40_4_4_2</t>
  </si>
  <si>
    <t>40_4_4_3</t>
  </si>
  <si>
    <t>40_4_4_4</t>
  </si>
  <si>
    <t>40_4_4_5</t>
  </si>
  <si>
    <t>40_4_4_6</t>
  </si>
  <si>
    <t>40_4_4_7</t>
  </si>
  <si>
    <t>40_4_4_8</t>
  </si>
  <si>
    <t>40_4_4_9</t>
  </si>
  <si>
    <t>40_4_4_10</t>
  </si>
  <si>
    <t>40_4_4_11</t>
  </si>
  <si>
    <t>40_4_4_12</t>
  </si>
  <si>
    <t>40_4_4_13</t>
  </si>
  <si>
    <t>40_4_4_14</t>
  </si>
  <si>
    <t>40_4_4_15</t>
  </si>
  <si>
    <t>40_4_4_16</t>
  </si>
  <si>
    <t>40_4_4_17</t>
  </si>
  <si>
    <t>40_4_4_18</t>
  </si>
  <si>
    <t>40_4_4_19</t>
  </si>
  <si>
    <t>40_4_4_20</t>
  </si>
  <si>
    <t>40_4_4_21</t>
  </si>
  <si>
    <t>40_4_4_22</t>
  </si>
  <si>
    <t>40_4_4_23</t>
  </si>
  <si>
    <t>40_4_4_24</t>
  </si>
  <si>
    <t>40_4_4_25</t>
  </si>
  <si>
    <t>40_4_4_26</t>
  </si>
  <si>
    <t>40_4_4_27</t>
  </si>
  <si>
    <t>40_4_4_28</t>
  </si>
  <si>
    <t>40_4_4_29</t>
  </si>
  <si>
    <t>40_4_4_30</t>
  </si>
  <si>
    <t>40_4_4_31</t>
  </si>
  <si>
    <t>40_4_4_32</t>
  </si>
  <si>
    <t>40_4_4_33</t>
  </si>
  <si>
    <t>40_4_4_34</t>
  </si>
  <si>
    <t>疫苗</t>
    <phoneticPr fontId="66" type="noConversion"/>
  </si>
  <si>
    <t>丙咪嗪</t>
    <phoneticPr fontId="46" type="noConversion"/>
  </si>
  <si>
    <t>重金属铅</t>
    <phoneticPr fontId="46" type="noConversion"/>
  </si>
  <si>
    <t>添加剂 阿托品</t>
  </si>
  <si>
    <t>添加剂 惕各酸异丙酯</t>
  </si>
  <si>
    <t>添加剂 磺胺二甲嘧啶</t>
  </si>
  <si>
    <t>添加剂 丁酸异丙酯</t>
  </si>
  <si>
    <t>添加剂 激酶底物肽</t>
  </si>
  <si>
    <t>添加剂 糖精钠</t>
  </si>
  <si>
    <t>添加剂 工业燃料</t>
  </si>
  <si>
    <t>添加剂 硫磺制酸</t>
  </si>
  <si>
    <t>添加剂 硝普酸钠</t>
  </si>
  <si>
    <t>添加剂 聚苯乙烯</t>
  </si>
  <si>
    <t>添加剂 孔雀石绿</t>
  </si>
  <si>
    <t>添加剂 硫酸阿托品</t>
  </si>
  <si>
    <t>添加剂 异辛烷</t>
  </si>
  <si>
    <t>添加剂 甲酮</t>
  </si>
  <si>
    <t>添加剂 废弃食用油脂</t>
  </si>
  <si>
    <t>添加剂 焦磷酸四乙酯</t>
  </si>
  <si>
    <t>添加剂 1,4-噻恶烷</t>
  </si>
  <si>
    <t>添加剂 多氯联苯</t>
  </si>
  <si>
    <t>添加剂 粪臭素</t>
  </si>
  <si>
    <t>添加剂 亚硫酰二氯</t>
  </si>
  <si>
    <t>添加剂 乙氧喹</t>
  </si>
  <si>
    <t>添加剂 异麦芽糖</t>
  </si>
  <si>
    <t>添加剂 玉米赤霉醇</t>
  </si>
  <si>
    <t>添加剂 四氯甲硅烷基本</t>
  </si>
  <si>
    <t>添加剂 硫代氨基脲</t>
  </si>
  <si>
    <t>添加剂 四氢呋喃</t>
  </si>
  <si>
    <t>添加剂 硫酸钠</t>
  </si>
  <si>
    <t>添加剂 方硼酸钠</t>
  </si>
  <si>
    <t>添加剂 硼砂</t>
  </si>
  <si>
    <t>添加剂 天冬氨酸镁</t>
  </si>
  <si>
    <t>添加剂  丙咪嗪</t>
  </si>
  <si>
    <t>添加剂 工业氯化镁</t>
  </si>
  <si>
    <t>添加剂 乳胶</t>
  </si>
  <si>
    <t>添加剂 氟利昂</t>
  </si>
  <si>
    <t>添加剂 磷酸氢二钠</t>
  </si>
  <si>
    <t>添加剂 异戊二烯</t>
  </si>
  <si>
    <t>添加剂 一氧化碳</t>
  </si>
  <si>
    <t>添加剂 石棉</t>
  </si>
  <si>
    <t>添加剂 硼酸</t>
  </si>
  <si>
    <t>添加剂 硫化氢钠</t>
  </si>
  <si>
    <t>杀虫剂类 香精混合味</t>
  </si>
  <si>
    <t>杀虫剂类 卟啉溶剂</t>
  </si>
  <si>
    <t>杀虫剂类 苯酚甲醛树脂</t>
  </si>
  <si>
    <t>杀虫剂类 聚丙烯溶剂</t>
  </si>
  <si>
    <t>杀虫剂类 含磷溶剂</t>
  </si>
  <si>
    <t>杀虫剂类 甲基乙基甲酮</t>
  </si>
  <si>
    <t>杀虫剂类 石灰</t>
  </si>
  <si>
    <t>杀虫剂类 工业溶剂</t>
  </si>
  <si>
    <t>杀虫剂类 甲醛</t>
  </si>
  <si>
    <t>杀虫剂类 硫酸长春醛碱</t>
  </si>
  <si>
    <t>杀虫剂类 酒石酸锑</t>
  </si>
  <si>
    <t>杀虫剂类 己烷</t>
  </si>
  <si>
    <t>杀虫剂类 环氧乙烷</t>
  </si>
  <si>
    <t>杀虫剂类 甲醇</t>
  </si>
  <si>
    <t>杀虫剂类 苯溶剂</t>
  </si>
  <si>
    <t>杀虫剂类 塑胶溶剂</t>
  </si>
  <si>
    <t>杀虫剂类 重亚硫酸盐</t>
  </si>
  <si>
    <t>杀虫剂类 亚硫酸氢盐</t>
  </si>
  <si>
    <t>杀虫剂类 苯乙烯</t>
  </si>
  <si>
    <t>杀虫剂类 甲醛脱氢酶</t>
  </si>
  <si>
    <t>杀虫剂类 沥青</t>
  </si>
  <si>
    <t>杀虫剂类 二氯甲烷</t>
  </si>
  <si>
    <t>杀虫剂类 异丙醇</t>
  </si>
  <si>
    <t>杀虫剂类 干洗剂</t>
  </si>
  <si>
    <t>杀虫剂类 氨水</t>
  </si>
  <si>
    <t>杀虫剂类 环氧树脂</t>
  </si>
  <si>
    <t>杀虫剂类 胆碱乙酰基</t>
  </si>
  <si>
    <t>杀虫剂类 对乙酰氨基酚</t>
  </si>
  <si>
    <t>杀虫剂类 苯甲基</t>
  </si>
  <si>
    <t>杀虫剂类 苯</t>
  </si>
  <si>
    <t>杀虫剂类 油漆涂料</t>
  </si>
  <si>
    <t>杀虫剂类 四氯化胆碱</t>
  </si>
  <si>
    <t>杀虫剂类 家具溶剂</t>
  </si>
  <si>
    <t>杀虫剂类 乙烯基</t>
  </si>
  <si>
    <t>杀虫剂类 工业用品类</t>
  </si>
  <si>
    <t>杀虫剂类 代森锰</t>
  </si>
  <si>
    <t>杀虫剂类 克菌丹</t>
  </si>
  <si>
    <t>杀虫剂类 苯菌灵</t>
  </si>
  <si>
    <t>杀虫剂类 二氯苯氧乙酸</t>
  </si>
  <si>
    <t>杀虫剂类 乙滴涕</t>
  </si>
  <si>
    <t>杀虫剂类 敌匹硫磷</t>
  </si>
  <si>
    <t>杀虫剂类 敌菌丹</t>
  </si>
  <si>
    <t>杀虫剂类 氧基三氯乙烷</t>
  </si>
  <si>
    <t>杀虫剂类 庚酸乙酯</t>
  </si>
  <si>
    <t>杀虫剂类 硝苯硫磷酯</t>
  </si>
  <si>
    <t>杀虫剂类 库马磷</t>
  </si>
  <si>
    <t>杀虫剂类 异硫氰酸乙烷酯</t>
  </si>
  <si>
    <t>杀虫剂类 莠去津</t>
  </si>
  <si>
    <t>杀虫剂类 除草剂</t>
  </si>
  <si>
    <t>杀虫剂类 磷酸三钾</t>
  </si>
  <si>
    <t>杀虫剂类 橙剂</t>
  </si>
  <si>
    <t>杀虫剂类 灭菌丹</t>
  </si>
  <si>
    <t>杀虫剂类 山奈酚</t>
  </si>
  <si>
    <t>杀虫剂类 阿特拉津</t>
  </si>
  <si>
    <t>杀虫剂类 DDT</t>
  </si>
  <si>
    <t>杀虫剂类 百草枯</t>
  </si>
  <si>
    <t>化妆品.药品 α-乙酰γ-丁内酯</t>
  </si>
  <si>
    <t>化妆品.药品 氰亚金酸铵</t>
  </si>
  <si>
    <t>化妆品.药品 乙基氯硅烷</t>
  </si>
  <si>
    <t>化妆品.药品 乙醚</t>
  </si>
  <si>
    <t>化妆品.药品 二甲基类</t>
  </si>
  <si>
    <t>化妆品.药品 乙基碘</t>
  </si>
  <si>
    <t>化妆品.药品 甲腈咪胍</t>
  </si>
  <si>
    <t>化妆品.药品 异硫氰酸乙烷酯</t>
  </si>
  <si>
    <t>化妆品.药品 水杨酸盐类</t>
  </si>
  <si>
    <t>化妆品.药品 苯基丙-2-烯酸</t>
  </si>
  <si>
    <t>化妆品.药品 硝苯硫磷酯</t>
  </si>
  <si>
    <t>化妆品.药品 二甲苯</t>
  </si>
  <si>
    <t>化妆品.药品 二甲花翠苷</t>
  </si>
  <si>
    <t>化妆品.药品 丙三醇</t>
  </si>
  <si>
    <t>化妆品.药品 咪康唑硝酸盐</t>
  </si>
  <si>
    <t>化妆品.药品 化妆品</t>
  </si>
  <si>
    <t>原虫.寄生虫类 贝氏等孢子球虫</t>
  </si>
  <si>
    <t>原虫.寄生虫类 贾第虫属</t>
  </si>
  <si>
    <t>原虫.寄生虫类 旋毛虫幼虫</t>
  </si>
  <si>
    <t>原虫.寄生虫类 丝虫</t>
  </si>
  <si>
    <t>原虫.寄生虫类 蠕形住肠蛲虫</t>
  </si>
  <si>
    <t>原虫.寄生虫类 血孢子虫</t>
  </si>
  <si>
    <t>原虫.寄生虫类 胰内吸虫</t>
  </si>
  <si>
    <t>原虫.寄生虫类 肺吸虫</t>
  </si>
  <si>
    <t>原虫.寄生虫类 巴西钩虫</t>
  </si>
  <si>
    <t>原虫.寄生虫类 大裸头绦虫</t>
  </si>
  <si>
    <t>原虫.寄生虫类 肥头绦虫</t>
  </si>
  <si>
    <t>原虫.寄生虫类 有钩绦虫</t>
  </si>
  <si>
    <t>原虫.寄生虫类 线虫殖孔绦虫</t>
  </si>
  <si>
    <t>原虫.寄生虫类 短毛线虫</t>
  </si>
  <si>
    <t>原虫.寄生虫类 弓蛔线虫属</t>
  </si>
  <si>
    <t>原虫.寄生虫类 肉孢子虫属</t>
  </si>
  <si>
    <t>原虫.寄生虫类 肠兰伯鞭毛虫</t>
  </si>
  <si>
    <t>原虫.寄生虫类 弓形虫</t>
  </si>
  <si>
    <t>原虫.寄生虫类 猪囊虫</t>
  </si>
  <si>
    <t>原虫.寄生虫类 阿米巴</t>
  </si>
  <si>
    <t>原虫.寄生虫类 埃及血吸虫</t>
  </si>
  <si>
    <t>原虫.寄生虫类 血吸虫</t>
  </si>
  <si>
    <t>原虫.寄生虫类 棘口吸虫</t>
  </si>
  <si>
    <t>原虫.寄生虫类 短膜壳绦虫</t>
  </si>
  <si>
    <t>原虫.寄生虫类 棘球绦虫</t>
  </si>
  <si>
    <t>原虫.寄生虫类 缩小包膜绦虫</t>
  </si>
  <si>
    <t>原虫.寄生虫类 肥颈泡尾绦虫</t>
  </si>
  <si>
    <t>原虫.寄生虫类 克氏绦虫</t>
  </si>
  <si>
    <t>原虫.寄生虫类 鼠管线虫</t>
  </si>
  <si>
    <t>原虫.寄生虫类 马圆线虫</t>
  </si>
  <si>
    <t>原虫.寄生虫类 迈氏唇鞭毛虫</t>
  </si>
  <si>
    <t>原虫.寄生虫类 新孢子虫属</t>
  </si>
  <si>
    <t>原虫.寄生虫类 阴道毛滴虫</t>
  </si>
  <si>
    <t>原虫.寄生虫类 蓝氏贾第</t>
  </si>
  <si>
    <t>原虫.寄生虫类 溶组织内阿米巴</t>
  </si>
  <si>
    <t>原虫.寄生虫类 牛血吸虫</t>
  </si>
  <si>
    <t>原虫.寄生虫类 肝吸虫</t>
  </si>
  <si>
    <t>原虫.寄生虫类 缺茎吸虫属</t>
  </si>
  <si>
    <t>原虫.寄生虫类 瑞列绦虫属</t>
  </si>
  <si>
    <t>原虫.寄生虫类 舌形斧钩绦虫</t>
  </si>
  <si>
    <t>原虫.寄生虫类 绦虫属</t>
  </si>
  <si>
    <t>原虫.寄生虫类 绦虫</t>
  </si>
  <si>
    <t>原虫.寄生虫类 粪类圆线虫</t>
  </si>
  <si>
    <t>原虫.寄生虫类 圆线虫</t>
  </si>
  <si>
    <t>原虫.寄生虫类 吸吮线虫</t>
  </si>
  <si>
    <t>原虫.寄生虫类 鞭形鞭虫</t>
  </si>
  <si>
    <t>原虫.寄生虫类 虐原虫</t>
  </si>
  <si>
    <t>原虫.寄生虫类 鞭毛虫</t>
  </si>
  <si>
    <t>原虫.寄生虫类 蛔虫</t>
  </si>
  <si>
    <t>原虫.寄生虫类 疣状吓弯吸虫</t>
  </si>
  <si>
    <t>原虫.寄生虫类 肝片形吸虫</t>
  </si>
  <si>
    <t>原虫.寄生虫类 双腔吸虫属</t>
  </si>
  <si>
    <t>原虫.寄生虫类 钩虫属</t>
  </si>
  <si>
    <t>原虫.寄生虫类 多头绦虫属</t>
  </si>
  <si>
    <t>原虫.寄生虫类 水泡绦虫</t>
  </si>
  <si>
    <t>原虫.寄生虫类 连结绦虫</t>
  </si>
  <si>
    <t>原虫.寄生虫类 封闭毛线线虫</t>
  </si>
  <si>
    <t>原虫.寄生虫类 帕特尔毛细线虫</t>
  </si>
  <si>
    <t>原虫.寄生虫类 旋毛线虫</t>
  </si>
  <si>
    <t>原虫.寄生虫类 线虫属</t>
  </si>
  <si>
    <t>木材/植物纤维 黑接骨木</t>
  </si>
  <si>
    <t>木材/植物纤维 杜松</t>
  </si>
  <si>
    <t>木材/植物纤维 阔叶树</t>
  </si>
  <si>
    <t>木材/植物纤维 榆木</t>
  </si>
  <si>
    <t>木材/植物纤维 七叶树</t>
  </si>
  <si>
    <t>木材/植物纤维 松木</t>
  </si>
  <si>
    <t>木材/植物纤维 白杨</t>
  </si>
  <si>
    <t>木材/植物纤维 悬铃树</t>
  </si>
  <si>
    <t>木材/植物纤维 橡树</t>
  </si>
  <si>
    <t>木材/植物纤维 木棉花</t>
  </si>
  <si>
    <t>织物.染料 棉布</t>
  </si>
  <si>
    <t>织物.染料 洗涤剂</t>
  </si>
  <si>
    <t>织物.染料 兔毛</t>
  </si>
  <si>
    <t>织物.染料 聚酯纤维</t>
  </si>
  <si>
    <t>织物.染料 羊毛</t>
  </si>
  <si>
    <t>织物.染料 聚氨酯</t>
  </si>
  <si>
    <t>织物.染料 亚麻布</t>
  </si>
  <si>
    <t>织物.染料 染色剂</t>
  </si>
  <si>
    <t>织物.染料 安哥拉山羊</t>
  </si>
  <si>
    <t>织物.染料 尼龙</t>
  </si>
  <si>
    <t>织物.染料 绵羊毛</t>
  </si>
  <si>
    <t>织物.染料 棉絮</t>
  </si>
  <si>
    <t>织物.染料 马海毛</t>
  </si>
  <si>
    <t>疫苗 卡介苗</t>
  </si>
  <si>
    <t>疫苗 麻疹疫苗</t>
  </si>
  <si>
    <t>疫苗 风疹疫苗</t>
  </si>
  <si>
    <t>疫苗 脊髓灰质炎疫苗</t>
  </si>
  <si>
    <t>疫苗 白喉疫苗</t>
  </si>
  <si>
    <t>疫苗 狂犬病疫苗</t>
  </si>
  <si>
    <t>疫苗 伤寒菌苗</t>
  </si>
  <si>
    <t>疫苗 牛痘苗</t>
  </si>
  <si>
    <t>疫苗 破伤风疫苗</t>
  </si>
  <si>
    <t>疫苗 黄热病疫苗</t>
  </si>
  <si>
    <t>疫苗 水痘疫苗</t>
  </si>
  <si>
    <t>疫苗 流感疫苗</t>
  </si>
  <si>
    <t>废气 香烟</t>
  </si>
  <si>
    <t>废气 烟草烟雾</t>
  </si>
  <si>
    <t>废气 天然气</t>
  </si>
  <si>
    <t>废气 汽油</t>
  </si>
  <si>
    <t>毒液 蕲蛇</t>
  </si>
  <si>
    <t>毒液 大蜥蜴毒液</t>
  </si>
  <si>
    <t>毒液 锯鳞蝰毒液</t>
  </si>
  <si>
    <t>毒液 毒蛇毒液</t>
  </si>
  <si>
    <t>毒液 响尾蛇</t>
  </si>
  <si>
    <t>毒液 响尾蛇属</t>
  </si>
  <si>
    <t>毒液 金环蛇</t>
  </si>
  <si>
    <t>毒液 蚊子毒液</t>
  </si>
  <si>
    <t>毒液 洞蛇属</t>
  </si>
  <si>
    <t>毒液 珊瑚蛇</t>
  </si>
  <si>
    <t>毒液 蝎子毒液</t>
  </si>
  <si>
    <t>毒液 海蛇</t>
  </si>
  <si>
    <t>毒液 胡峰毒液</t>
  </si>
  <si>
    <t>毒液 巴西蝮蛇</t>
  </si>
  <si>
    <t>毒液 毒蛛</t>
  </si>
  <si>
    <t>毒液 黑蜘蛛毒液</t>
  </si>
  <si>
    <t>毒液 蜘蛛网</t>
  </si>
  <si>
    <t>毒液 蚁类毒液</t>
  </si>
  <si>
    <t>细菌 拟杆菌属</t>
  </si>
  <si>
    <t>细菌 假丝酵母属</t>
  </si>
  <si>
    <t>细菌 嗜酸乳杆菌</t>
  </si>
  <si>
    <t>细菌 沙门氏菌</t>
  </si>
  <si>
    <t>细菌 产气荚膜梭菌</t>
  </si>
  <si>
    <t>细菌 葡萄球菌属</t>
  </si>
  <si>
    <t>细菌 奈瑟球菌属</t>
  </si>
  <si>
    <t>细菌 保加利亚乳杆菌</t>
  </si>
  <si>
    <t>细菌 假单胞菌属</t>
  </si>
  <si>
    <t>细菌 嗜酸乳酸杆菌</t>
  </si>
  <si>
    <t>细菌 大肠杆菌</t>
  </si>
  <si>
    <t>细菌 志贺菌属</t>
  </si>
  <si>
    <t>细菌 芽孢杆菌属</t>
  </si>
  <si>
    <t>细菌 坚硬芽胞杆菌</t>
  </si>
  <si>
    <t>细菌 军团病杆菌属</t>
  </si>
  <si>
    <t>细菌 变形杆菌属</t>
  </si>
  <si>
    <t>细菌 弯曲杆菌属</t>
  </si>
  <si>
    <t>细菌 伤寒菌属</t>
  </si>
  <si>
    <t>细菌 立克次体属</t>
  </si>
  <si>
    <t>细菌 霉浆菌</t>
  </si>
  <si>
    <t>细菌 枯草芽胞杆菌</t>
  </si>
  <si>
    <t>细菌 链球菌属</t>
  </si>
  <si>
    <t>细菌 破伤风菌</t>
  </si>
  <si>
    <t>细菌 克雷伯菌属</t>
  </si>
  <si>
    <t>细菌 荧光假单胞菌</t>
  </si>
  <si>
    <t>细菌 流产布鲁杆菌</t>
  </si>
  <si>
    <t>细菌 密螺旋体属</t>
  </si>
  <si>
    <t>细菌 粘质沙雷菌</t>
  </si>
  <si>
    <t>细菌 疏螺旋体属</t>
  </si>
  <si>
    <t>细菌 梭菌属</t>
  </si>
  <si>
    <t>细菌 霍乱菌</t>
  </si>
  <si>
    <t>细菌 金黄色葡萄球菌</t>
  </si>
  <si>
    <t>细菌 消化链球菌属</t>
  </si>
  <si>
    <t>细菌 炭疽杆菌</t>
  </si>
  <si>
    <t>细菌 类鼻疽假单胞菌</t>
  </si>
  <si>
    <t>细菌 百日咳杆菌</t>
  </si>
  <si>
    <t>真菌/霉菌 褶皱念珠菌</t>
  </si>
  <si>
    <t>真菌/霉菌 串珠镰刀菌</t>
  </si>
  <si>
    <t>真菌/霉菌 指状青霉属</t>
  </si>
  <si>
    <t>真菌/霉菌 灰绿曲霉</t>
  </si>
  <si>
    <t>真菌/霉菌 青霉菌</t>
  </si>
  <si>
    <t>真菌/霉菌 产黄青霉</t>
  </si>
  <si>
    <t>真菌/霉菌 黄曲霉</t>
  </si>
  <si>
    <t>真菌/霉菌 发癣菌</t>
  </si>
  <si>
    <t>真菌/霉菌 念珠菌属</t>
  </si>
  <si>
    <t>真菌/霉菌 红色毛癣菌</t>
  </si>
  <si>
    <t>真菌/霉菌 藤榕根霉菌</t>
  </si>
  <si>
    <t>真菌/霉菌 表皮癣菌属</t>
  </si>
  <si>
    <t>真菌/霉菌 克斯念珠菌</t>
  </si>
  <si>
    <t>真菌/霉菌 链格孢属</t>
  </si>
  <si>
    <t>真菌/霉菌 疣状毛癣菌</t>
  </si>
  <si>
    <t>真菌/霉菌 构巢曲霉</t>
  </si>
  <si>
    <t>真菌/霉菌 镰刀菌</t>
  </si>
  <si>
    <t>真菌/霉菌 热带念珠菌</t>
  </si>
  <si>
    <t>真菌/霉菌 黑曲霉</t>
  </si>
  <si>
    <t>真菌/霉菌 头孢菌属</t>
  </si>
  <si>
    <t>真菌/霉菌 沙门青霉菌</t>
  </si>
  <si>
    <t>真菌/霉菌 白色念珠菌</t>
  </si>
  <si>
    <t>真菌/霉菌 根霉菌</t>
  </si>
  <si>
    <t>真菌/霉菌 毛癣菌</t>
  </si>
  <si>
    <t>真菌/霉菌 产糖芽霉菌</t>
  </si>
  <si>
    <t>真菌/霉菌 玉米赤霉</t>
  </si>
  <si>
    <t>真菌/霉菌 榛曲霉素</t>
  </si>
  <si>
    <t>真菌/霉菌 假丝酵母菌</t>
  </si>
  <si>
    <t>真菌/霉菌 曲霉菌属</t>
  </si>
  <si>
    <t>真菌/霉菌 娄地青霉</t>
  </si>
  <si>
    <t>动物皮毛 仓鼠毛</t>
  </si>
  <si>
    <t>动物皮毛 老鼠毛</t>
  </si>
  <si>
    <t>动物皮毛 猫毛</t>
  </si>
  <si>
    <t>动物皮毛 大鼠</t>
  </si>
  <si>
    <t>动物皮毛 鸭毛</t>
  </si>
  <si>
    <t>动物皮毛 马毛</t>
  </si>
  <si>
    <t>动物皮毛 人发</t>
  </si>
  <si>
    <t>动物皮毛 皮肤屑</t>
  </si>
  <si>
    <t>动物皮毛 狗毛</t>
  </si>
  <si>
    <t>动物皮毛 鸡毛</t>
  </si>
  <si>
    <t>动物皮毛 荷兰猪</t>
  </si>
  <si>
    <t>动物皮毛 兔毛</t>
  </si>
  <si>
    <t>动物皮毛 牛毛</t>
  </si>
  <si>
    <t>动物皮毛 鹅毛</t>
  </si>
  <si>
    <t>动物皮毛 羊毛</t>
  </si>
  <si>
    <t>螨虫粉尘类 地毯灰尘</t>
  </si>
  <si>
    <t>螨虫粉尘类 疥螨</t>
  </si>
  <si>
    <t>螨虫粉尘类 玉米粉尘</t>
  </si>
  <si>
    <t>螨虫粉尘类 粉笔灰</t>
  </si>
  <si>
    <t>螨虫粉尘类 秸秆粉尘螨</t>
  </si>
  <si>
    <t>螨虫粉尘类 室内装饰尘</t>
  </si>
  <si>
    <t>螨虫粉尘类 床垫粉尘</t>
  </si>
  <si>
    <t>螨虫粉尘类 干草灰</t>
  </si>
  <si>
    <t>螨虫粉尘类 大麦粉尘</t>
  </si>
  <si>
    <t>螨虫粉尘类 室内灰尘</t>
  </si>
  <si>
    <t>螨虫粉尘类 毛囊螨</t>
  </si>
  <si>
    <t>螨虫粉尘类 螨虫</t>
  </si>
  <si>
    <t>螨虫粉尘类 小麦粉尘</t>
  </si>
  <si>
    <t>螨虫粉尘类 尘埃</t>
  </si>
  <si>
    <t>花粉类 女贞树花粉</t>
  </si>
  <si>
    <t>花粉类 黑麦草花粉</t>
  </si>
  <si>
    <t>花粉类 水仙花花粉</t>
  </si>
  <si>
    <t>花粉类 榆树花粉</t>
  </si>
  <si>
    <t>花粉类 苏格兰松</t>
  </si>
  <si>
    <t>花粉类 松树花粉</t>
  </si>
  <si>
    <t>花粉类 天竺葵花粉</t>
  </si>
  <si>
    <t>花粉类 燕麦花粉</t>
  </si>
  <si>
    <t>花粉类 艾蒿花粉</t>
  </si>
  <si>
    <t>花粉类 玫瑰花粉</t>
  </si>
  <si>
    <t>花粉类 鼠尾草花粉</t>
  </si>
  <si>
    <t>花粉类 木棉花粉</t>
  </si>
  <si>
    <t>花粉类 菊花花粉</t>
  </si>
  <si>
    <t>花粉类 灌木花粉</t>
  </si>
  <si>
    <t>花粉类 桑树花粉</t>
  </si>
  <si>
    <t>花粉类 石南花花粉</t>
  </si>
  <si>
    <t>花粉类 接骨木花粉</t>
  </si>
  <si>
    <t>花粉类 车前草花粉</t>
  </si>
  <si>
    <t>花粉类 柏树花粉</t>
  </si>
  <si>
    <t>花粉类 茅草花粉</t>
  </si>
  <si>
    <t>花粉类 金链花花粉</t>
  </si>
  <si>
    <t>花粉类 菩提树花粉</t>
  </si>
  <si>
    <t>花粉类 白桦树花粉</t>
  </si>
  <si>
    <t>花粉类 紫花苜蓿</t>
  </si>
  <si>
    <t>花粉类 榛树花粉</t>
  </si>
  <si>
    <t>花粉类 山楂树花粉</t>
  </si>
  <si>
    <t>花粉类 胡桃木花粉</t>
  </si>
  <si>
    <t>花粉类 苍耳子花粉</t>
  </si>
  <si>
    <t>花粉类 牧草花粉</t>
  </si>
  <si>
    <t>花粉类 一枝黄花</t>
  </si>
  <si>
    <t>花粉类 荨麻花粉</t>
  </si>
  <si>
    <t>花粉类 蒲公英花粉</t>
  </si>
  <si>
    <t>花粉类 黄水仙花粉</t>
  </si>
  <si>
    <t>花粉类 紫苑花粉</t>
  </si>
  <si>
    <t>花粉类 悬铃木花粉</t>
  </si>
  <si>
    <t>花粉类 小麦花粉</t>
  </si>
  <si>
    <t>花粉类 油菜花粉</t>
  </si>
  <si>
    <t>花粉类 南欧黑松</t>
  </si>
  <si>
    <t>花粉类 杂草花粉</t>
  </si>
  <si>
    <t>花粉类 红花苜蓿</t>
  </si>
  <si>
    <t>花粉类 石楠花花粉</t>
  </si>
  <si>
    <t>花粉类 山毛榉花粉</t>
  </si>
  <si>
    <t>花粉类 玉米花粉</t>
  </si>
  <si>
    <t>花粉类 藜属花粉</t>
  </si>
  <si>
    <t>花粉类 角豆树花</t>
  </si>
  <si>
    <t>花粉类 大丽花花粉</t>
  </si>
  <si>
    <t>花粉类 柳树花粉</t>
  </si>
  <si>
    <t>花粉类 白蜡树花粉</t>
  </si>
  <si>
    <t>花粉类 蛇麻草花粉</t>
  </si>
  <si>
    <t>花粉类 洋槐花粉</t>
  </si>
  <si>
    <t>花粉类 水蜡树花粉</t>
  </si>
  <si>
    <t>花粉类 金银花花粉</t>
  </si>
  <si>
    <t>花粉类 欧洲赤松木</t>
  </si>
  <si>
    <t>花粉类 橡树花粉</t>
  </si>
  <si>
    <t>花粉类 雏菊花粉</t>
  </si>
  <si>
    <t>花粉类 桦树花粉</t>
  </si>
  <si>
    <t>花粉类 枫木花粉</t>
  </si>
  <si>
    <t>食品药品添加剂 卟啉</t>
  </si>
  <si>
    <t>食品药品添加剂 亚硫酸氢盐</t>
  </si>
  <si>
    <t>食品药品添加剂 己酮可可碱</t>
  </si>
  <si>
    <t>食品药品添加剂 苯基甘氨酸</t>
  </si>
  <si>
    <t>食品药品添加剂 桂皮酸</t>
  </si>
  <si>
    <t>食品药品添加剂 硫化氢钠</t>
  </si>
  <si>
    <t>食品药品添加剂 明胶</t>
  </si>
  <si>
    <t>食品药品添加剂 乙氧喹</t>
  </si>
  <si>
    <t>食品药品添加剂 谷氨酰胺</t>
  </si>
  <si>
    <t>食品药品添加剂 二甲基色胺</t>
  </si>
  <si>
    <t>食品药品添加剂 反油酸</t>
  </si>
  <si>
    <t>食品药品添加剂 香料</t>
  </si>
  <si>
    <t>食品药品添加剂 甜味剂</t>
  </si>
  <si>
    <t>食品药品添加剂 磷酸氢二钠</t>
  </si>
  <si>
    <t>食品药品添加剂 方硼酸钠</t>
  </si>
  <si>
    <t>食品药品添加剂 硝苯硫磷酯</t>
  </si>
  <si>
    <t>食品药品添加剂 柠檬黄</t>
  </si>
  <si>
    <t>食品药品添加剂 咖啡酸</t>
  </si>
  <si>
    <t>食品药品添加剂 红色色素</t>
  </si>
  <si>
    <t>食品药品添加剂 蓝色色素</t>
  </si>
  <si>
    <t>食品药品添加剂 黄色色素</t>
  </si>
  <si>
    <t>食品药品添加剂 肉豆蔻酸</t>
  </si>
  <si>
    <t>食品药品添加剂 甲萘醌</t>
  </si>
  <si>
    <t>食品药品添加剂 甲硫丁氨酸</t>
  </si>
  <si>
    <t>食品药品添加剂 二甲花翠苷</t>
  </si>
  <si>
    <t>食品药品添加剂 硝酸钾</t>
  </si>
  <si>
    <t>食品药品添加剂 苯甲酸</t>
  </si>
  <si>
    <t>食品药品添加剂 绿过氧物</t>
  </si>
  <si>
    <t>食品药品添加剂 芒硝</t>
  </si>
  <si>
    <t>食品药品添加剂 乙酰胆碱</t>
  </si>
  <si>
    <t>食品药品添加剂 紫槲皮甙</t>
  </si>
  <si>
    <t>食品药品添加剂 重亚硫酸盐</t>
  </si>
  <si>
    <t>食品药品添加剂 硬脂酸</t>
  </si>
  <si>
    <t>食品药品添加剂 丁酸丙酯</t>
  </si>
  <si>
    <t>食品药品添加剂 华法林</t>
  </si>
  <si>
    <t>食品药品添加剂 丁酰</t>
  </si>
  <si>
    <t>食品药品添加剂 洋芹醚</t>
  </si>
  <si>
    <t>食品药品添加剂 乙酰</t>
  </si>
  <si>
    <t>食品药品添加剂 过氧化氢苯甲酰</t>
  </si>
  <si>
    <t>食品药品添加剂 琥珀酸</t>
  </si>
  <si>
    <t>食品药品添加剂 钠胆碱</t>
  </si>
  <si>
    <t>食品药品添加剂 酪胺</t>
  </si>
  <si>
    <t>食品药品添加剂 对乙酰氨基酚</t>
  </si>
  <si>
    <t>食品药品添加剂 硝普酸钠</t>
  </si>
  <si>
    <t>食品药品添加剂 苯乙烯</t>
  </si>
  <si>
    <t>食品药品添加剂 绿原酸</t>
  </si>
  <si>
    <t>食品药品添加剂 异戊二烯</t>
  </si>
  <si>
    <t>食品药品添加剂 葡糖苷酸</t>
  </si>
  <si>
    <t>食品药品添加剂 苯并噻唑</t>
  </si>
  <si>
    <t>食品药品添加剂 乙醛</t>
  </si>
  <si>
    <t>食品药品添加剂 苯哌丙烷</t>
  </si>
  <si>
    <t>食品药品添加剂 酒石酸氢钾</t>
  </si>
  <si>
    <t>食品药品添加剂 鱆胺</t>
  </si>
  <si>
    <t>食品药品添加剂 食物添加剂</t>
  </si>
  <si>
    <t>调料类 肉桂</t>
  </si>
  <si>
    <t>调料类 肉豆蔻</t>
  </si>
  <si>
    <t>调料类 麝香草</t>
  </si>
  <si>
    <t>调料类 迷失香</t>
  </si>
  <si>
    <t>调料类 海草类碘</t>
  </si>
  <si>
    <t>调料类 牙买加胡椒</t>
  </si>
  <si>
    <t>调料类 干辣椒</t>
  </si>
  <si>
    <t>调料类 当归</t>
  </si>
  <si>
    <t>调料类 罗勒</t>
  </si>
  <si>
    <t>调料类 大蒜</t>
  </si>
  <si>
    <t>调料类 谷氨酸钠</t>
  </si>
  <si>
    <t>调料类 龙蒿</t>
  </si>
  <si>
    <t>调料类 百里香</t>
  </si>
  <si>
    <t>调料类 芥末</t>
  </si>
  <si>
    <t>调料类 大茴香</t>
  </si>
  <si>
    <t>调料类 月桂树叶</t>
  </si>
  <si>
    <t>调料类 食盐</t>
  </si>
  <si>
    <t>调料类 细香葱</t>
  </si>
  <si>
    <t>调料类 欧芹</t>
  </si>
  <si>
    <t>调料类 红胡椒</t>
  </si>
  <si>
    <t>调料类 莳萝</t>
  </si>
  <si>
    <t>调料类 香草</t>
  </si>
  <si>
    <t>调料类 红辣椒</t>
  </si>
  <si>
    <t>调料类 丁香</t>
  </si>
  <si>
    <t>调料类 黑胡椒</t>
  </si>
  <si>
    <t>调料类 辣椒油</t>
  </si>
  <si>
    <t>调料类 芥末酱</t>
  </si>
  <si>
    <t>调料类 香菜</t>
  </si>
  <si>
    <t>调料类 红花</t>
  </si>
  <si>
    <t>调料类 薄荷</t>
  </si>
  <si>
    <t>调料类 咖喱粉</t>
  </si>
  <si>
    <t>油/醋类 油菜子油</t>
  </si>
  <si>
    <t>油/醋类 蔬菜油</t>
  </si>
  <si>
    <t>油/醋类 小麦胚芽油</t>
  </si>
  <si>
    <t>油/醋类 菜籽油</t>
  </si>
  <si>
    <t>油/醋类 南瓜子油</t>
  </si>
  <si>
    <t>油/醋类 橄榄油</t>
  </si>
  <si>
    <t>油/醋类 脂肪油</t>
  </si>
  <si>
    <t>油/醋类 醋</t>
  </si>
  <si>
    <t>油/醋类 麻油</t>
  </si>
  <si>
    <t>油/醋类 棕榈油</t>
  </si>
  <si>
    <t>油/醋类  亚麻仁油</t>
  </si>
  <si>
    <t>油/醋类 苹果醋</t>
  </si>
  <si>
    <t>油/醋类 棉籽</t>
  </si>
  <si>
    <t>豆制品类 豆芽</t>
  </si>
  <si>
    <t>豆制品类 刀豆</t>
  </si>
  <si>
    <t>豆制品类 利马豆</t>
  </si>
  <si>
    <t>豆制品类 豆腐</t>
  </si>
  <si>
    <t>豆制品类 眉豆</t>
  </si>
  <si>
    <t>豆制品类 黑白斑豆</t>
  </si>
  <si>
    <t>豆制品类 红花菜豆</t>
  </si>
  <si>
    <t>豆制品类 豌豆荚</t>
  </si>
  <si>
    <t>豆制品类 荆豆</t>
  </si>
  <si>
    <t>豆制品类 豆奶</t>
  </si>
  <si>
    <t>豆制品类 黄豆</t>
  </si>
  <si>
    <t>甜味剂 糖精</t>
  </si>
  <si>
    <t>甜味剂 麦芽糖</t>
  </si>
  <si>
    <t>甜味剂 乳糖</t>
  </si>
  <si>
    <t>甜味剂 阿斯巴甜</t>
  </si>
  <si>
    <t>甜味剂 山梨糖醇</t>
  </si>
  <si>
    <t>甜味剂 全蔗糖</t>
  </si>
  <si>
    <t>甜味剂 果糖</t>
  </si>
  <si>
    <t>甜味剂 甜菜糖</t>
  </si>
  <si>
    <t>甜味剂 甜菊</t>
  </si>
  <si>
    <t>甜味剂 巧克力</t>
  </si>
  <si>
    <t>甜味剂 蜂蜜</t>
  </si>
  <si>
    <t>甜味剂 绵白糖</t>
  </si>
  <si>
    <t>甜味剂 甘露醇</t>
  </si>
  <si>
    <t>甜味剂 木糖醇</t>
  </si>
  <si>
    <t>甜味剂 糖</t>
  </si>
  <si>
    <t>甜味剂 蔗糖</t>
  </si>
  <si>
    <t>饮料类 啤酒</t>
  </si>
  <si>
    <t>饮料类 白葡萄酒</t>
  </si>
  <si>
    <t>饮料类 可乐</t>
  </si>
  <si>
    <t>饮料类 红葡萄酒</t>
  </si>
  <si>
    <t>饮料类 茶</t>
  </si>
  <si>
    <t>饮料类 咖啡</t>
  </si>
  <si>
    <t>奶油类 人造黄油</t>
  </si>
  <si>
    <t>奶油类 奶油</t>
  </si>
  <si>
    <t>奶油类 烤油</t>
  </si>
  <si>
    <t>蛋类 蛋清</t>
  </si>
  <si>
    <t>蛋类 蛋黄</t>
  </si>
  <si>
    <t>蛋类 蛋白</t>
  </si>
  <si>
    <t>乳制品类 软质奶酪</t>
  </si>
  <si>
    <t>乳制品类 干酪</t>
  </si>
  <si>
    <t>乳制品类 羊奶</t>
  </si>
  <si>
    <t>乳制品类 羊奶酪</t>
  </si>
  <si>
    <t>乳制品类 奶酪</t>
  </si>
  <si>
    <t>乳制品类 乳清</t>
  </si>
  <si>
    <t>乳制品类 软奶酪</t>
  </si>
  <si>
    <t>乳制品类 脱脂乳</t>
  </si>
  <si>
    <t>乳制品类 双歧杆菌奶</t>
  </si>
  <si>
    <t>乳制品类 奶粉</t>
  </si>
  <si>
    <t>乳制品类 酸奶</t>
  </si>
  <si>
    <t>乳制品类 脱水牛奶</t>
  </si>
  <si>
    <t>乳制品类 凝乳</t>
  </si>
  <si>
    <t>乳制品类 牛奶</t>
  </si>
  <si>
    <t>香菇 羊肚菌</t>
  </si>
  <si>
    <t>香菇 鸡油菌</t>
  </si>
  <si>
    <t>香菇 块菌</t>
  </si>
  <si>
    <t>香菇 蘑菇</t>
  </si>
  <si>
    <t>香菇 平菇</t>
  </si>
  <si>
    <t>香菇 香菇</t>
  </si>
  <si>
    <t>肉类 鸭肉</t>
  </si>
  <si>
    <t>肉类 火鸡肉</t>
  </si>
  <si>
    <t>肉类 鸡肉</t>
  </si>
  <si>
    <t>肉类 火腿</t>
  </si>
  <si>
    <t>肉类 牛肉</t>
  </si>
  <si>
    <t>肉类 猪肉</t>
  </si>
  <si>
    <t>肉类 兔肉</t>
  </si>
  <si>
    <t>肉类 羊肉</t>
  </si>
  <si>
    <t>水果类 覆盆子</t>
  </si>
  <si>
    <t>水果类 李子</t>
  </si>
  <si>
    <t>水果类 哈密瓜</t>
  </si>
  <si>
    <t>水果类 无花果</t>
  </si>
  <si>
    <t>水果类 樱桃</t>
  </si>
  <si>
    <t>水果类 酸橙</t>
  </si>
  <si>
    <t>水果类 多香果</t>
  </si>
  <si>
    <t>水果类 枣</t>
  </si>
  <si>
    <t>水果类 黑莓</t>
  </si>
  <si>
    <t>水果类 菠萝</t>
  </si>
  <si>
    <t>水果类 蜜瓜</t>
  </si>
  <si>
    <t>水果类 西瓜</t>
  </si>
  <si>
    <t>水果类 芒果</t>
  </si>
  <si>
    <t>水果类 酸模</t>
  </si>
  <si>
    <t>水果类 葡萄</t>
  </si>
  <si>
    <t>水果类 香蕉</t>
  </si>
  <si>
    <t>水果类 草莓</t>
  </si>
  <si>
    <t>水果类 梨子</t>
  </si>
  <si>
    <t>水果类 椰子</t>
  </si>
  <si>
    <t>水果类 酸果蔓</t>
  </si>
  <si>
    <t>水果类 甜瓜</t>
  </si>
  <si>
    <t>水果类 葡萄柚</t>
  </si>
  <si>
    <t>水果类 猕猴桃</t>
  </si>
  <si>
    <t>水果类 杏</t>
  </si>
  <si>
    <t>水果类 油桃</t>
  </si>
  <si>
    <t>水果类 桃子</t>
  </si>
  <si>
    <t>水果类 橄榄</t>
  </si>
  <si>
    <t>水果类 葡萄干</t>
  </si>
  <si>
    <t>水果类 番木瓜</t>
  </si>
  <si>
    <t>水果类 橘子</t>
  </si>
  <si>
    <t>水果类 柠檬</t>
  </si>
  <si>
    <t>水果类 苹果</t>
  </si>
  <si>
    <t>坚果类 黑醋栗</t>
  </si>
  <si>
    <t>坚果类 栗子</t>
  </si>
  <si>
    <t>坚果类 葵花子</t>
  </si>
  <si>
    <t>坚果类 胡桃</t>
  </si>
  <si>
    <t>坚果类 腰果</t>
  </si>
  <si>
    <t>坚果类 苹果籽</t>
  </si>
  <si>
    <t>坚果类 芝麻</t>
  </si>
  <si>
    <t>坚果类 榛子</t>
  </si>
  <si>
    <t>坚果类 罂粟</t>
  </si>
  <si>
    <t>坚果类 巴西坚果</t>
  </si>
  <si>
    <t>坚果类 花生</t>
  </si>
  <si>
    <t>坚果类 亚麻籽</t>
  </si>
  <si>
    <t>坚果类 南瓜子</t>
  </si>
  <si>
    <t>坚果类 山核桃</t>
  </si>
  <si>
    <t>坚果类 可可</t>
  </si>
  <si>
    <t>坚果类 杏仁</t>
  </si>
  <si>
    <t>蔬菜类 木薯淀粉</t>
  </si>
  <si>
    <t>蔬菜类 青椒</t>
  </si>
  <si>
    <t>蔬菜类 红薯</t>
  </si>
  <si>
    <t>蔬菜类 洋葱</t>
  </si>
  <si>
    <t>蔬菜类 莴苣</t>
  </si>
  <si>
    <t>蔬菜类 四季豆</t>
  </si>
  <si>
    <t>蔬菜类 欧芹</t>
  </si>
  <si>
    <t>蔬菜类 辣椒</t>
  </si>
  <si>
    <t>蔬菜类 山葵</t>
  </si>
  <si>
    <t>蔬菜类 肾形豆</t>
  </si>
  <si>
    <t>蔬菜类 白羽豆</t>
  </si>
  <si>
    <t>蔬菜类 西葫芦</t>
  </si>
  <si>
    <t>蔬菜类 菠菜</t>
  </si>
  <si>
    <t>蔬菜类 甜菜根</t>
  </si>
  <si>
    <t>蔬菜类 大头菜</t>
  </si>
  <si>
    <t>蔬菜类 韭葱</t>
  </si>
  <si>
    <t>蔬菜类 油菜</t>
  </si>
  <si>
    <t>蔬菜类 扁豆</t>
  </si>
  <si>
    <t>蔬菜类 萝卜</t>
  </si>
  <si>
    <t>蔬菜类 茴香</t>
  </si>
  <si>
    <t>蔬菜类 胡萝卜</t>
  </si>
  <si>
    <t>蔬菜类 鳄梨</t>
  </si>
  <si>
    <t>蔬菜类 山药</t>
  </si>
  <si>
    <t>蔬菜类 黄瓜</t>
  </si>
  <si>
    <t>蔬菜类 抱子甘蓝</t>
  </si>
  <si>
    <t>蔬菜类 马铃薯</t>
  </si>
  <si>
    <t>蔬菜类 豆荚</t>
  </si>
  <si>
    <t>蔬菜类 莳萝子</t>
  </si>
  <si>
    <t>蔬菜类 蚕豆</t>
  </si>
  <si>
    <t>蔬菜类 红卷心菜</t>
  </si>
  <si>
    <t>蔬菜类 唐莴苣</t>
  </si>
  <si>
    <t>蔬菜类 芹菜</t>
  </si>
  <si>
    <t>蔬菜类 茄子</t>
  </si>
  <si>
    <t>蔬菜类 绿花椰菜</t>
  </si>
  <si>
    <t>蔬菜类 白芸豆</t>
  </si>
  <si>
    <t>蔬菜类 鹰嘴豆</t>
  </si>
  <si>
    <t>蔬菜类 豌豆</t>
  </si>
  <si>
    <t>蔬菜类 花椰菜</t>
  </si>
  <si>
    <t>蔬菜类 朝鲜蓟菜</t>
  </si>
  <si>
    <t>蔬菜类 西红柿</t>
  </si>
  <si>
    <t>蔬菜类 包菜</t>
  </si>
  <si>
    <t>蔬菜类 小尖椒</t>
  </si>
  <si>
    <t>蔬菜类 菜豆</t>
  </si>
  <si>
    <t>蔬菜类 芦笋</t>
  </si>
  <si>
    <t>海鲜类 龙虾</t>
  </si>
  <si>
    <t>海鲜类 马驳鱼</t>
  </si>
  <si>
    <t>海鲜类 扇贝</t>
  </si>
  <si>
    <t>海鲜类 鲱鱼</t>
  </si>
  <si>
    <t>海鲜类 比目鱼</t>
  </si>
  <si>
    <t>海鲜类 黑线鳕鱼</t>
  </si>
  <si>
    <t>海鲜类 金枪鱼</t>
  </si>
  <si>
    <t>海鲜类 小龙虾</t>
  </si>
  <si>
    <t>海鲜类 对虾</t>
  </si>
  <si>
    <t>海鲜类 鲭鱼</t>
  </si>
  <si>
    <t>海鲜类 鲔鱼</t>
  </si>
  <si>
    <t>海鲜类 鳟鱼</t>
  </si>
  <si>
    <t>海鲜类 大虾</t>
  </si>
  <si>
    <t>海鲜类 白鲑鱼</t>
  </si>
  <si>
    <t>海鲜类 鲑鱼</t>
  </si>
  <si>
    <t>海鲜类 鳕鱼</t>
  </si>
  <si>
    <t>海鲜类 鲽鱼</t>
  </si>
  <si>
    <t>海鲜类 蛤</t>
  </si>
  <si>
    <t>海鲜类 蚌</t>
  </si>
  <si>
    <t>海鲜类 鳗鱼</t>
  </si>
  <si>
    <t>海鲜类 沙丁鱼</t>
  </si>
  <si>
    <t>海鲜类 螃蟹</t>
  </si>
  <si>
    <t>海鲜类 牡蛎</t>
  </si>
  <si>
    <t>海鲜类 河虾</t>
  </si>
  <si>
    <t>粮食类 燕麦麸</t>
  </si>
  <si>
    <t>粮食类 麦麸质</t>
  </si>
  <si>
    <t>粮食类 大麦</t>
  </si>
  <si>
    <t>粮食类 酵母</t>
  </si>
  <si>
    <t>粮食类 麦片</t>
  </si>
  <si>
    <t>粮食类 麦胶蛋白</t>
  </si>
  <si>
    <t>粮食类 荞麦</t>
  </si>
  <si>
    <t>粮食类 小米</t>
  </si>
  <si>
    <t>粮食类 小麦麦质</t>
  </si>
  <si>
    <t>粮食类 白面粉</t>
  </si>
  <si>
    <t>粮食类 黑麦</t>
  </si>
  <si>
    <t>粮食类 燕麦</t>
  </si>
  <si>
    <t>粮食类 稻米</t>
  </si>
  <si>
    <t>粮食类 小麦淀粉</t>
  </si>
  <si>
    <t>粮食类 麦芽</t>
  </si>
  <si>
    <t>粮食类 玉米</t>
  </si>
  <si>
    <t>Max_value</t>
    <phoneticPr fontId="46" type="noConversion"/>
  </si>
  <si>
    <t>粮食类 小麦</t>
  </si>
  <si>
    <t>Base_value</t>
    <phoneticPr fontId="46" type="noConversion"/>
  </si>
  <si>
    <t>Allergy_factor</t>
    <phoneticPr fontId="46" type="noConversion"/>
  </si>
  <si>
    <t>Frustration (挫折,失败)</t>
    <phoneticPr fontId="46" type="noConversion"/>
  </si>
  <si>
    <t>Betrayal (背叛;密告;泄密,辜负)</t>
    <phoneticPr fontId="46" type="noConversion"/>
  </si>
  <si>
    <t>Abandoned (被放弃的;被遗弃的,孤独)</t>
    <phoneticPr fontId="46" type="noConversion"/>
  </si>
  <si>
    <t>Confusion (困惑;慌乱,困惑迷茫)</t>
    <phoneticPr fontId="46" type="noConversion"/>
  </si>
  <si>
    <t>Autistic (自我中心的,孤僻的,自我)</t>
    <phoneticPr fontId="46" type="noConversion"/>
  </si>
  <si>
    <t>Apathy (无兴趣,冷淡;漠不关心,不感兴趣)</t>
    <phoneticPr fontId="46" type="noConversion"/>
  </si>
  <si>
    <t>Steadfast Loyal (坚定不移的忠诚的)</t>
    <phoneticPr fontId="46" type="noConversion"/>
  </si>
  <si>
    <t>Greed (贪心，贪婪,渴望)</t>
    <phoneticPr fontId="46" type="noConversion"/>
  </si>
  <si>
    <t>Compulsive (强迫性,禁不住)</t>
    <phoneticPr fontId="46" type="noConversion"/>
  </si>
  <si>
    <t>Lust (色欲,贪欲,强烈欲望)</t>
    <phoneticPr fontId="46" type="noConversion"/>
  </si>
  <si>
    <t>Religous Conflict (信仰冲突/有较强的价值观/隔阂代沟)</t>
    <phoneticPr fontId="46" type="noConversion"/>
  </si>
  <si>
    <t>Hesitation (犹豫)</t>
    <phoneticPr fontId="46" type="noConversion"/>
  </si>
  <si>
    <t>Sadness (悲哀,悲伤)</t>
    <phoneticPr fontId="46" type="noConversion"/>
  </si>
  <si>
    <t>Psychic Pain (精神痛苦)</t>
    <phoneticPr fontId="46" type="noConversion"/>
  </si>
  <si>
    <t>Bargaining (协商)</t>
    <phoneticPr fontId="46" type="noConversion"/>
  </si>
  <si>
    <t>Unaware (未觉察到的)</t>
    <phoneticPr fontId="46" type="noConversion"/>
  </si>
  <si>
    <t>Focus mind (集中注意)</t>
    <phoneticPr fontId="46" type="noConversion"/>
  </si>
  <si>
    <t>UnRealistic (不真实的,不切实际)</t>
    <phoneticPr fontId="46" type="noConversion"/>
  </si>
  <si>
    <t>Denial (拒绝相信,否认)</t>
    <phoneticPr fontId="46" type="noConversion"/>
  </si>
  <si>
    <t>Addictive (沉溺于,着迷于)</t>
    <phoneticPr fontId="46" type="noConversion"/>
  </si>
  <si>
    <t>Resentment (怨恨,埋怨)</t>
    <phoneticPr fontId="46" type="noConversion"/>
  </si>
  <si>
    <t>Sensuality (感性)</t>
    <phoneticPr fontId="46" type="noConversion"/>
  </si>
  <si>
    <t>Anger (愤怒)</t>
    <phoneticPr fontId="46" type="noConversion"/>
  </si>
  <si>
    <t>Nervous (神经质,神经紧张)</t>
    <phoneticPr fontId="46" type="noConversion"/>
  </si>
  <si>
    <t>Shock (震撼,震惊,震动)</t>
    <phoneticPr fontId="46" type="noConversion"/>
  </si>
  <si>
    <t>Manic uncontrollable (狂躁无法控制的,易怒不易控制)</t>
    <phoneticPr fontId="46" type="noConversion"/>
  </si>
  <si>
    <t>Delusion (妄想,错觉)</t>
    <phoneticPr fontId="46" type="noConversion"/>
  </si>
  <si>
    <t>Easily Distracted (容易分散,心烦意乱)</t>
    <phoneticPr fontId="46" type="noConversion"/>
  </si>
  <si>
    <t>Vaniety (自负;虚荣,过于自信)</t>
    <phoneticPr fontId="46" type="noConversion"/>
  </si>
  <si>
    <t>Observant (观察力敏锐的)</t>
    <phoneticPr fontId="46" type="noConversion"/>
  </si>
  <si>
    <t>Obsessive (使人着迷的;困扰人的,过分关心的)</t>
    <phoneticPr fontId="46" type="noConversion"/>
  </si>
  <si>
    <t>Passivity (被动;无抵抗;顺从,顺从做事被动)</t>
    <phoneticPr fontId="46" type="noConversion"/>
  </si>
  <si>
    <t>Ecstasy (狂喜;出神;入迷)</t>
    <phoneticPr fontId="46" type="noConversion"/>
  </si>
  <si>
    <t>Inadequacy (不完全;不充分,力不从心)</t>
    <phoneticPr fontId="46" type="noConversion"/>
  </si>
  <si>
    <t>Jealosy (妒忌;猜忌,羡慕)</t>
    <phoneticPr fontId="46" type="noConversion"/>
  </si>
  <si>
    <t>Enthusiasm (热心,热情,热忱)</t>
    <phoneticPr fontId="46" type="noConversion"/>
  </si>
  <si>
    <t>Misunderstood (被误解的)</t>
    <phoneticPr fontId="46" type="noConversion"/>
  </si>
  <si>
    <t>Depression (沮丧,意气消沉)</t>
    <phoneticPr fontId="46" type="noConversion"/>
  </si>
  <si>
    <t>Awe (敬畏;畏怯)</t>
    <phoneticPr fontId="46" type="noConversion"/>
  </si>
  <si>
    <t>Reckless (不在乎的;鲁莽的,不顾后果的,满不在乎大大咧咧)</t>
    <phoneticPr fontId="46" type="noConversion"/>
  </si>
  <si>
    <t>Projection (预测,推测;估计)</t>
    <phoneticPr fontId="46" type="noConversion"/>
  </si>
  <si>
    <t>Shame (羞辱,耻辱,羞愧)</t>
    <phoneticPr fontId="46" type="noConversion"/>
  </si>
  <si>
    <t>Monotony (单调;无变化,千篇一律)</t>
    <phoneticPr fontId="46" type="noConversion"/>
  </si>
  <si>
    <t>Spirituality (精神上的事情;灵性)</t>
    <phoneticPr fontId="46" type="noConversion"/>
  </si>
  <si>
    <t>Impulsive (冲动的;易冲动的,易冲动的)</t>
    <phoneticPr fontId="46" type="noConversion"/>
  </si>
  <si>
    <t>Rationalization (合理化;理性化)</t>
    <phoneticPr fontId="46" type="noConversion"/>
  </si>
  <si>
    <t>Awareness (察觉;觉悟;意识)</t>
    <phoneticPr fontId="46" type="noConversion"/>
  </si>
  <si>
    <t>Joy (欢乐,高兴)</t>
    <phoneticPr fontId="46" type="noConversion"/>
  </si>
  <si>
    <t>Identity Conflict (身分冲突,身份差别,地位悬殊)</t>
    <phoneticPr fontId="46" type="noConversion"/>
  </si>
  <si>
    <t>Submissive (服从的;柔顺的,顺从)</t>
    <phoneticPr fontId="46" type="noConversion"/>
  </si>
  <si>
    <t>Careless (粗心的,疏忽的;草率的)</t>
    <phoneticPr fontId="46" type="noConversion"/>
  </si>
  <si>
    <t>ESP (extrasensory perception 超感知觉,有第六感觉)</t>
    <phoneticPr fontId="46" type="noConversion"/>
  </si>
  <si>
    <t>Laughter (笑;笑声)</t>
    <phoneticPr fontId="46" type="noConversion"/>
  </si>
  <si>
    <t>Hopeless despair (绝望,丧失信心)</t>
    <phoneticPr fontId="46" type="noConversion"/>
  </si>
  <si>
    <t>Curiosity (好奇心)</t>
    <phoneticPr fontId="46" type="noConversion"/>
  </si>
  <si>
    <t>Self Doubt (缺少自信,否定自我)</t>
    <phoneticPr fontId="46" type="noConversion"/>
  </si>
  <si>
    <t>Perfectionistic (追求完美)</t>
    <phoneticPr fontId="46" type="noConversion"/>
  </si>
  <si>
    <t>Desire for things to be different (希望事情有所改变,追求创新)</t>
    <phoneticPr fontId="46" type="noConversion"/>
  </si>
  <si>
    <t>Dominating (专横的,好于拿主意替别人做主)</t>
    <phoneticPr fontId="46" type="noConversion"/>
  </si>
  <si>
    <t>Agression (侵略;侵犯,侵入)</t>
    <phoneticPr fontId="46" type="noConversion"/>
  </si>
  <si>
    <t>Guilt (内疚)</t>
    <phoneticPr fontId="46" type="noConversion"/>
  </si>
  <si>
    <t>Antagonism (对抗;敌对,对立;敌意)</t>
    <phoneticPr fontId="46" type="noConversion"/>
  </si>
  <si>
    <t>Worry (担心,发愁)</t>
    <phoneticPr fontId="46" type="noConversion"/>
  </si>
  <si>
    <t>Need to change (需要改变)</t>
    <phoneticPr fontId="46" type="noConversion"/>
  </si>
  <si>
    <t>Judgemental (判断;断定;认为)</t>
    <phoneticPr fontId="46" type="noConversion"/>
  </si>
  <si>
    <t>Resistance To Change (对变动的抵抗,拒绝改变保守)</t>
    <phoneticPr fontId="46" type="noConversion"/>
  </si>
  <si>
    <t>Pride (自豪,得意)</t>
    <phoneticPr fontId="46" type="noConversion"/>
  </si>
  <si>
    <t>Rejection (拒绝;退回;剔除)</t>
    <phoneticPr fontId="46" type="noConversion"/>
  </si>
  <si>
    <t>Anxiety (焦虑,挂念,渴望)</t>
    <phoneticPr fontId="46" type="noConversion"/>
  </si>
  <si>
    <t>Power (操纵权力,充满力量)</t>
    <phoneticPr fontId="46" type="noConversion"/>
  </si>
  <si>
    <t>Fear (害怕,恐惧)</t>
    <phoneticPr fontId="46" type="noConversion"/>
  </si>
  <si>
    <t>Sexuality (性欲,性能力,渴望异性)</t>
    <phoneticPr fontId="46" type="noConversion"/>
  </si>
  <si>
    <t>Embaressed (窘的,尴尬的)</t>
    <phoneticPr fontId="46" type="noConversion"/>
  </si>
  <si>
    <t>Courage (胆量,勇气,英勇)</t>
    <phoneticPr fontId="46" type="noConversion"/>
  </si>
  <si>
    <t>41_1_1</t>
    <phoneticPr fontId="46" type="noConversion"/>
  </si>
  <si>
    <t>41_1_2</t>
  </si>
  <si>
    <t>41_1_3</t>
  </si>
  <si>
    <t>41_1_4</t>
  </si>
  <si>
    <t>41_1_5</t>
  </si>
  <si>
    <t>41_1_6</t>
  </si>
  <si>
    <t>41_1_7</t>
  </si>
  <si>
    <t>41_1_8</t>
  </si>
  <si>
    <t>41_1_9</t>
  </si>
  <si>
    <t>41_1_10</t>
  </si>
  <si>
    <t>41_1_11</t>
  </si>
  <si>
    <t>41_1_12</t>
  </si>
  <si>
    <t>41_1_13</t>
  </si>
  <si>
    <t>41_1_14</t>
  </si>
  <si>
    <t>41_1_15</t>
  </si>
  <si>
    <t>41_1_16</t>
  </si>
  <si>
    <t>41_1_17</t>
  </si>
  <si>
    <t>41_1_18</t>
  </si>
  <si>
    <t>41_1_19</t>
  </si>
  <si>
    <t>41_1_20</t>
  </si>
  <si>
    <t>41_1_21</t>
  </si>
  <si>
    <t>41_1_22</t>
  </si>
  <si>
    <t>41_1_23</t>
  </si>
  <si>
    <t>41_1_24</t>
  </si>
  <si>
    <t>41_1_25</t>
  </si>
  <si>
    <t>41_1_26</t>
  </si>
  <si>
    <t>41_1_27</t>
  </si>
  <si>
    <t>41_1_28</t>
  </si>
  <si>
    <t>41_1_29</t>
  </si>
  <si>
    <t>41_1_30</t>
  </si>
  <si>
    <t>41_1_31</t>
  </si>
  <si>
    <t>41_1_32</t>
  </si>
  <si>
    <t>41_1_33</t>
  </si>
  <si>
    <t>41_1_34</t>
  </si>
  <si>
    <t>41_1_35</t>
  </si>
  <si>
    <t>41_1_36</t>
  </si>
  <si>
    <t>41_1_37</t>
  </si>
  <si>
    <t>41_1_38</t>
  </si>
  <si>
    <t>41_1_39</t>
  </si>
  <si>
    <t>41_1_40</t>
  </si>
  <si>
    <t>41_1_41</t>
  </si>
  <si>
    <t>41_1_42</t>
  </si>
  <si>
    <t>41_1_43</t>
  </si>
  <si>
    <t>41_1_44</t>
  </si>
  <si>
    <t>41_1_45</t>
  </si>
  <si>
    <t>41_1_46</t>
  </si>
  <si>
    <t>41_1_47</t>
  </si>
  <si>
    <t>41_1_48</t>
  </si>
  <si>
    <t>41_1_49</t>
  </si>
  <si>
    <t>41_1_50</t>
  </si>
  <si>
    <t>41_1_51</t>
  </si>
  <si>
    <t>41_1_52</t>
  </si>
  <si>
    <t>41_1_53</t>
  </si>
  <si>
    <t>41_1_54</t>
  </si>
  <si>
    <t>41_1_55</t>
  </si>
  <si>
    <t>41_1_56</t>
  </si>
  <si>
    <t>41_1_57</t>
  </si>
  <si>
    <t>41_1_58</t>
  </si>
  <si>
    <t>41_1_59</t>
  </si>
  <si>
    <t>41_1_60</t>
  </si>
  <si>
    <t>41_1_61</t>
  </si>
  <si>
    <t>41_1_62</t>
  </si>
  <si>
    <t>41_1_63</t>
  </si>
  <si>
    <t>41_1_64</t>
  </si>
  <si>
    <t>41_1_65</t>
  </si>
  <si>
    <t>41_1_66</t>
  </si>
  <si>
    <t>41_1_67</t>
  </si>
  <si>
    <t>41_1_68</t>
  </si>
  <si>
    <t>41_1_69</t>
  </si>
  <si>
    <t>41_1_70</t>
  </si>
  <si>
    <t>41_1_71</t>
  </si>
  <si>
    <t>41_1_72</t>
  </si>
  <si>
    <t>41_1_73</t>
  </si>
  <si>
    <t>41_1_74</t>
  </si>
  <si>
    <t>41_1</t>
    <phoneticPr fontId="66" type="noConversion"/>
  </si>
  <si>
    <t>情感报告</t>
    <phoneticPr fontId="66" type="noConversion"/>
  </si>
  <si>
    <t>42_1</t>
    <phoneticPr fontId="66" type="noConversion"/>
  </si>
  <si>
    <t>补充</t>
    <phoneticPr fontId="66" type="noConversion"/>
  </si>
  <si>
    <t xml:space="preserve">礦物質碘缺乏 </t>
    <phoneticPr fontId="66" type="noConversion"/>
  </si>
  <si>
    <t>黄曲霉毒素</t>
    <phoneticPr fontId="66" type="noConversion"/>
  </si>
  <si>
    <t>奶制品</t>
  </si>
  <si>
    <t>海鲜</t>
  </si>
  <si>
    <t>花粉</t>
  </si>
  <si>
    <t xml:space="preserve">麈埃 </t>
  </si>
  <si>
    <t>汽油、柴油</t>
  </si>
  <si>
    <t>蚊</t>
  </si>
  <si>
    <t>42_1_1</t>
    <phoneticPr fontId="66" type="noConversion"/>
  </si>
  <si>
    <t>42_1_2</t>
  </si>
  <si>
    <t>42_1_3</t>
  </si>
  <si>
    <t>42_1_4</t>
  </si>
  <si>
    <t>42_1_5</t>
  </si>
  <si>
    <t>42_1_6</t>
  </si>
  <si>
    <t>42_1_7</t>
  </si>
  <si>
    <t>42_1_8</t>
  </si>
  <si>
    <t>42_1_9</t>
  </si>
  <si>
    <t>42_1_10</t>
    <phoneticPr fontId="66" type="noConversion"/>
  </si>
  <si>
    <t>食品添加物</t>
    <phoneticPr fontId="66" type="noConversion"/>
  </si>
  <si>
    <t>42_2</t>
    <phoneticPr fontId="66" type="noConversion"/>
  </si>
  <si>
    <t>过敏原与不耐受</t>
    <phoneticPr fontId="66" type="noConversion"/>
  </si>
  <si>
    <t>42_2_1</t>
    <phoneticPr fontId="66" type="noConversion"/>
  </si>
  <si>
    <t>海鲜</t>
    <phoneticPr fontId="66" type="noConversion"/>
  </si>
  <si>
    <t>食品添加物</t>
  </si>
  <si>
    <t>食物防腐剂</t>
  </si>
  <si>
    <t>麈埃</t>
  </si>
  <si>
    <t>烟</t>
  </si>
  <si>
    <t>42_2_2</t>
  </si>
  <si>
    <t>42_2_3</t>
  </si>
  <si>
    <t>42_2_4</t>
  </si>
  <si>
    <t>42_2_5</t>
  </si>
  <si>
    <t>42_2_6</t>
  </si>
  <si>
    <t>42_2_7</t>
  </si>
  <si>
    <t>42_2_8</t>
  </si>
  <si>
    <t>42_2_9</t>
  </si>
  <si>
    <t>42_2_10</t>
  </si>
  <si>
    <t>42_2_11</t>
  </si>
  <si>
    <t>42_2_12</t>
  </si>
  <si>
    <t>42_2_13</t>
  </si>
  <si>
    <t>42_2_14</t>
  </si>
  <si>
    <t>42_2_15</t>
  </si>
  <si>
    <t>42_2_16</t>
  </si>
  <si>
    <t>42_2_17</t>
  </si>
  <si>
    <t>42_2_18</t>
  </si>
  <si>
    <t>42_2_19</t>
  </si>
  <si>
    <t>42_2_20</t>
  </si>
  <si>
    <t>42_2_21</t>
  </si>
  <si>
    <t>42_2_22</t>
  </si>
  <si>
    <t>咖啡因</t>
    <phoneticPr fontId="66" type="noConversion"/>
  </si>
  <si>
    <t>M700</t>
    <phoneticPr fontId="46" type="noConversion"/>
  </si>
  <si>
    <t>M9900</t>
    <phoneticPr fontId="46" type="noConversion"/>
  </si>
  <si>
    <t>M9901</t>
    <phoneticPr fontId="46" type="noConversion"/>
  </si>
  <si>
    <t>M797</t>
    <phoneticPr fontId="46" type="noConversion"/>
  </si>
  <si>
    <t>M2120</t>
    <phoneticPr fontId="46" type="noConversion"/>
  </si>
  <si>
    <t>M578</t>
    <phoneticPr fontId="46" type="noConversion"/>
  </si>
  <si>
    <t>M546</t>
    <phoneticPr fontId="46" type="noConversion"/>
  </si>
  <si>
    <t>M553</t>
    <phoneticPr fontId="46" type="noConversion"/>
  </si>
  <si>
    <t>M1246</t>
    <phoneticPr fontId="46" type="noConversion"/>
  </si>
  <si>
    <t>M934</t>
    <phoneticPr fontId="46" type="noConversion"/>
  </si>
  <si>
    <t>M5970</t>
    <phoneticPr fontId="46" type="noConversion"/>
  </si>
  <si>
    <t>M608</t>
    <phoneticPr fontId="46" type="noConversion"/>
  </si>
  <si>
    <t>M5298</t>
    <phoneticPr fontId="46" type="noConversion"/>
  </si>
  <si>
    <t>M1729</t>
    <phoneticPr fontId="46" type="noConversion"/>
  </si>
  <si>
    <t>M1753</t>
    <phoneticPr fontId="46" type="noConversion"/>
  </si>
  <si>
    <t>M1144</t>
    <phoneticPr fontId="46" type="noConversion"/>
  </si>
  <si>
    <r>
      <t>Religous Conflict (</t>
    </r>
    <r>
      <rPr>
        <sz val="14"/>
        <rFont val="DFKai-SB"/>
        <family val="2"/>
      </rPr>
      <t>隔</t>
    </r>
    <r>
      <rPr>
        <sz val="14"/>
        <rFont val="宋体"/>
        <family val="3"/>
        <charset val="134"/>
      </rPr>
      <t>阂</t>
    </r>
    <r>
      <rPr>
        <sz val="14"/>
        <rFont val="DFKai-SB"/>
        <family val="2"/>
      </rPr>
      <t>代</t>
    </r>
    <r>
      <rPr>
        <sz val="14"/>
        <rFont val="宋体"/>
        <family val="3"/>
        <charset val="134"/>
      </rPr>
      <t>沟</t>
    </r>
    <r>
      <rPr>
        <sz val="14"/>
        <rFont val="DFKai-SB"/>
        <family val="2"/>
      </rPr>
      <t>)</t>
    </r>
    <phoneticPr fontId="13" type="noConversion"/>
  </si>
  <si>
    <r>
      <t>Lust (</t>
    </r>
    <r>
      <rPr>
        <sz val="14"/>
        <rFont val="宋体"/>
        <family val="3"/>
        <charset val="134"/>
      </rPr>
      <t>强</t>
    </r>
    <r>
      <rPr>
        <sz val="14"/>
        <rFont val="DFKai-SB"/>
        <family val="2"/>
      </rPr>
      <t>烈欲望)</t>
    </r>
    <phoneticPr fontId="13" type="noConversion"/>
  </si>
  <si>
    <r>
      <t>Greed (</t>
    </r>
    <r>
      <rPr>
        <sz val="14"/>
        <rFont val="DFKai-SB"/>
        <family val="2"/>
      </rPr>
      <t>渴望)</t>
    </r>
    <phoneticPr fontId="13" type="noConversion"/>
  </si>
  <si>
    <r>
      <t>Manic uncontrollable (</t>
    </r>
    <r>
      <rPr>
        <sz val="14"/>
        <rFont val="DFKai-SB"/>
        <family val="2"/>
      </rPr>
      <t>易怒不易控制)</t>
    </r>
    <phoneticPr fontId="13" type="noConversion"/>
  </si>
  <si>
    <r>
      <t>Obsessive (使人</t>
    </r>
    <r>
      <rPr>
        <sz val="14"/>
        <rFont val="宋体"/>
        <family val="3"/>
        <charset val="134"/>
      </rPr>
      <t>着</t>
    </r>
    <r>
      <rPr>
        <sz val="14"/>
        <rFont val="DFKai-SB"/>
        <family val="2"/>
      </rPr>
      <t>迷的</t>
    </r>
    <r>
      <rPr>
        <sz val="14"/>
        <rFont val="DFKai-SB"/>
        <family val="2"/>
      </rPr>
      <t>)</t>
    </r>
    <phoneticPr fontId="13" type="noConversion"/>
  </si>
  <si>
    <r>
      <t>Passivity (被</t>
    </r>
    <r>
      <rPr>
        <sz val="14"/>
        <rFont val="宋体"/>
        <family val="3"/>
        <charset val="134"/>
      </rPr>
      <t>动</t>
    </r>
    <r>
      <rPr>
        <sz val="14"/>
        <rFont val="DFKai-SB"/>
        <family val="2"/>
      </rPr>
      <t>;</t>
    </r>
    <r>
      <rPr>
        <sz val="14"/>
        <rFont val="宋体"/>
        <family val="3"/>
        <charset val="134"/>
      </rPr>
      <t>顺从</t>
    </r>
    <r>
      <rPr>
        <sz val="14"/>
        <rFont val="DFKai-SB"/>
        <family val="2"/>
      </rPr>
      <t>)</t>
    </r>
    <phoneticPr fontId="13" type="noConversion"/>
  </si>
  <si>
    <r>
      <t>Inadequacy (力不</t>
    </r>
    <r>
      <rPr>
        <sz val="14"/>
        <rFont val="宋体"/>
        <family val="3"/>
        <charset val="134"/>
      </rPr>
      <t>从</t>
    </r>
    <r>
      <rPr>
        <sz val="14"/>
        <rFont val="DFKai-SB"/>
        <family val="2"/>
      </rPr>
      <t>心)</t>
    </r>
    <phoneticPr fontId="13" type="noConversion"/>
  </si>
  <si>
    <t>Jealosy (羡慕)</t>
  </si>
  <si>
    <t>Jealosy (羡慕)</t>
    <phoneticPr fontId="13" type="noConversion"/>
  </si>
  <si>
    <r>
      <t>Reckless (不在乎的;</t>
    </r>
    <r>
      <rPr>
        <sz val="14"/>
        <rFont val="宋体"/>
        <family val="3"/>
        <charset val="134"/>
      </rPr>
      <t>鲁</t>
    </r>
    <r>
      <rPr>
        <sz val="14"/>
        <rFont val="DFKai-SB"/>
        <family val="2"/>
      </rPr>
      <t>莽的,</t>
    </r>
    <r>
      <rPr>
        <sz val="14"/>
        <rFont val="DFKai-SB"/>
        <family val="2"/>
      </rPr>
      <t>)</t>
    </r>
    <phoneticPr fontId="13" type="noConversion"/>
  </si>
  <si>
    <t>Frustration (挫折,失败)</t>
  </si>
  <si>
    <t>Betrayal (背叛;密告;泄密,辜负)</t>
  </si>
  <si>
    <t>Abandoned (被放弃的;被遗弃的,孤独)</t>
  </si>
  <si>
    <t>Confusion (困惑;慌乱,困惑迷茫)</t>
  </si>
  <si>
    <t>Autistic (自我中心的,孤僻的,自我)</t>
  </si>
  <si>
    <t>Steadfast Loyal (坚定不移的忠诚的)</t>
  </si>
  <si>
    <t>Greed (渴望)</t>
  </si>
  <si>
    <t>Compulsive (强迫性,禁不住)</t>
  </si>
  <si>
    <t>Lust (强烈欲望)</t>
  </si>
  <si>
    <t>Religous Conflict (隔阂代沟)</t>
  </si>
  <si>
    <t>Hesitation (犹豫)</t>
  </si>
  <si>
    <t>Sadness (悲哀,悲伤)</t>
  </si>
  <si>
    <t>Bargaining (协商)</t>
  </si>
  <si>
    <t>Unaware (未觉察到的)</t>
  </si>
  <si>
    <t>UnRealistic (不真实的,不切实际)</t>
  </si>
  <si>
    <t>Denial (拒绝相信,否认)</t>
  </si>
  <si>
    <t>Addictive (沉溺于,着迷于)</t>
  </si>
  <si>
    <t>Resentment (怨恨,埋怨)</t>
  </si>
  <si>
    <t>Anger (愤怒)</t>
  </si>
  <si>
    <t>Nervous (神经质,神经紧张)</t>
  </si>
  <si>
    <t>Shock (震撼,震惊,震动)</t>
  </si>
  <si>
    <t>Manic uncontrollable (易怒不易控制)</t>
  </si>
  <si>
    <t>Delusion (妄想,错觉)</t>
  </si>
  <si>
    <t>Easily Distracted (容易分散,心烦意乱)</t>
  </si>
  <si>
    <t>Vaniety (自负;虚荣,过于自信)</t>
  </si>
  <si>
    <t>Observant (观察力敏锐的)</t>
  </si>
  <si>
    <t>Obsessive (使人着迷的)</t>
  </si>
  <si>
    <t>Passivity (被动;顺从)</t>
  </si>
  <si>
    <t>Ecstasy (狂喜;出神;入迷)</t>
  </si>
  <si>
    <t>Inadequacy (力不从心)</t>
  </si>
  <si>
    <t>Enthusiasm (热心,热情,热忱)</t>
  </si>
  <si>
    <t>Misunderstood (被误解的)</t>
  </si>
  <si>
    <t>Depression (沮丧,意气消沉)</t>
  </si>
  <si>
    <t>Reckless (不在乎的;鲁莽的,)</t>
  </si>
  <si>
    <t>Projection (预测,推测;估计)</t>
  </si>
  <si>
    <t>Shame (羞辱,耻辱,羞愧)</t>
  </si>
  <si>
    <t>Monotony (单调;无变化,千篇一律)</t>
  </si>
  <si>
    <t>Spirituality (精神上的事情;灵性)</t>
  </si>
  <si>
    <t>Impulsive (冲动的;易冲动的,易冲动的)</t>
  </si>
  <si>
    <t>Awareness (察觉;觉悟;意识)</t>
  </si>
  <si>
    <t>Joy (欢乐,高兴)</t>
  </si>
  <si>
    <t>Submissive (服从的;柔顺的,顺从)</t>
  </si>
  <si>
    <t>Laughter (笑;笑声)</t>
  </si>
  <si>
    <t>Hopeless despair (绝望,丧失信心)</t>
  </si>
  <si>
    <t>Self Doubt (缺少自信,否定自我)</t>
  </si>
  <si>
    <t>Agression (侵略;侵犯,侵入)</t>
  </si>
  <si>
    <t>Guilt (内疚)</t>
  </si>
  <si>
    <t>Antagonism (对抗;敌对,对立;敌意)</t>
  </si>
  <si>
    <t>Worry (担心,发愁)</t>
  </si>
  <si>
    <t>Need to change (需要改变)</t>
  </si>
  <si>
    <t>Judgemental (判断;断定;认为)</t>
  </si>
  <si>
    <t>Rejection (拒绝;退回;剔除)</t>
  </si>
  <si>
    <t>Anxiety (焦虑,挂念,渴望)</t>
  </si>
  <si>
    <t>Power (操纵权力,充满力量)</t>
  </si>
  <si>
    <t>Fear (害怕,恐惧)</t>
  </si>
  <si>
    <t>Sexuality (性欲,性能力,渴望异性)</t>
  </si>
  <si>
    <t>Courage (胆量,勇气,英勇)</t>
  </si>
  <si>
    <t>Apathy (无兴趣,冷淡;漠不关心)</t>
    <phoneticPr fontId="66" type="noConversion"/>
  </si>
  <si>
    <t>Identity Conflict (身分冲突)</t>
    <phoneticPr fontId="66" type="noConversion"/>
  </si>
  <si>
    <t>ESP (有第六感觉)</t>
    <phoneticPr fontId="66" type="noConversion"/>
  </si>
  <si>
    <t>Desire for things to be different (希望事情有所改变)</t>
    <phoneticPr fontId="66" type="noConversion"/>
  </si>
  <si>
    <t>Dominating (专横的)</t>
    <phoneticPr fontId="66" type="noConversion"/>
  </si>
  <si>
    <t>Resistance To Change (拒绝改变保守)</t>
    <phoneticPr fontId="66" type="noConversion"/>
  </si>
  <si>
    <t>4_1_8</t>
    <phoneticPr fontId="66" type="noConversion"/>
  </si>
  <si>
    <t>肾脏功能</t>
  </si>
  <si>
    <t>5_9_2</t>
    <phoneticPr fontId="46" type="noConversion"/>
  </si>
  <si>
    <t>4_5_4</t>
    <phoneticPr fontId="66" type="noConversion"/>
  </si>
  <si>
    <t>遗尿风险</t>
  </si>
  <si>
    <t>7_8_1</t>
    <phoneticPr fontId="66" type="noConversion"/>
  </si>
  <si>
    <t>43_1</t>
    <phoneticPr fontId="66" type="noConversion"/>
  </si>
  <si>
    <t>43_2</t>
    <phoneticPr fontId="66" type="noConversion"/>
  </si>
  <si>
    <t>43_3</t>
  </si>
  <si>
    <t>43_4</t>
  </si>
  <si>
    <t>43_5</t>
  </si>
  <si>
    <t>43_6</t>
  </si>
  <si>
    <t>43_7</t>
  </si>
  <si>
    <t>43_8</t>
  </si>
  <si>
    <t>43_9</t>
  </si>
  <si>
    <t>43_10</t>
  </si>
  <si>
    <t>43_11</t>
  </si>
  <si>
    <t>43_12</t>
  </si>
  <si>
    <t>43_13</t>
  </si>
  <si>
    <t>43_14</t>
  </si>
  <si>
    <t>43_15</t>
  </si>
  <si>
    <t>43_16</t>
  </si>
  <si>
    <t>43_17</t>
  </si>
  <si>
    <t>43_18</t>
  </si>
  <si>
    <t>43_19</t>
  </si>
  <si>
    <t>風險报告</t>
    <phoneticPr fontId="66" type="noConversion"/>
  </si>
  <si>
    <t>32_3_16</t>
    <phoneticPr fontId="66" type="noConversion"/>
  </si>
  <si>
    <t>8_3_4</t>
    <phoneticPr fontId="66" type="noConversion"/>
  </si>
  <si>
    <t>中草药</t>
    <phoneticPr fontId="46"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</si>
</sst>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76" formatCode="0_);[Red]\(0\)"/>
    <numFmt numFmtId="177" formatCode="[$-1009]mmmm\ d\,\ yyyy;@"/>
    <numFmt numFmtId="178" formatCode="0.0_ "/>
    <numFmt numFmtId="179" formatCode="0.00_ "/>
    <numFmt numFmtId="180" formatCode="0.00_);[Red]\(0.00\)"/>
    <numFmt numFmtId="181" formatCode="0.0_);[Red]\(0.0\)"/>
    <numFmt numFmtId="182" formatCode="0_ "/>
    <numFmt numFmtId="183" formatCode="yyyy/m/d\ h:mm;@"/>
  </numFmts>
  <fonts count="75">
    <font>
      <sz val="12"/>
      <color theme="1"/>
      <name val="宋体"/>
      <family val="2"/>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b/>
      <sz val="12"/>
      <name val="宋体"/>
      <family val="2"/>
      <scheme val="minor"/>
    </font>
    <font>
      <b/>
      <sz val="14"/>
      <name val="宋体"/>
      <family val="2"/>
      <scheme val="minor"/>
    </font>
    <font>
      <sz val="14"/>
      <name val="宋体"/>
      <family val="2"/>
      <scheme val="minor"/>
    </font>
    <font>
      <sz val="14"/>
      <color theme="1"/>
      <name val="华文楷体"/>
      <family val="3"/>
      <charset val="134"/>
    </font>
    <font>
      <sz val="12"/>
      <name val="DFKai-SB"/>
      <family val="1"/>
    </font>
    <font>
      <sz val="12"/>
      <color rgb="FFFF0000"/>
      <name val="PMingLiU"/>
      <family val="1"/>
    </font>
    <font>
      <sz val="12"/>
      <name val="宋体"/>
      <family val="3"/>
      <charset val="134"/>
    </font>
    <font>
      <sz val="11"/>
      <name val="Calibri"/>
      <family val="2"/>
    </font>
    <font>
      <sz val="12"/>
      <name val="新細明體"/>
      <family val="1"/>
    </font>
    <font>
      <sz val="12"/>
      <color rgb="FF006100"/>
      <name val="宋体"/>
      <family val="2"/>
      <scheme val="minor"/>
    </font>
    <font>
      <sz val="12"/>
      <color rgb="FF9C0006"/>
      <name val="宋体"/>
      <family val="2"/>
      <scheme val="minor"/>
    </font>
    <font>
      <sz val="14"/>
      <name val="DFKai-SB"/>
      <family val="2"/>
    </font>
    <font>
      <b/>
      <sz val="14"/>
      <name val="DFKai-SB"/>
      <family val="1"/>
    </font>
    <font>
      <sz val="14"/>
      <name val="MingLiU"/>
      <family val="3"/>
      <charset val="136"/>
    </font>
    <font>
      <b/>
      <sz val="14"/>
      <color indexed="10"/>
      <name val="DFKai-SB"/>
      <family val="1"/>
    </font>
    <font>
      <sz val="14"/>
      <color indexed="10"/>
      <name val="DFKai-SB"/>
      <family val="1"/>
    </font>
    <font>
      <sz val="14"/>
      <name val="宋体"/>
      <family val="3"/>
      <charset val="134"/>
    </font>
    <font>
      <b/>
      <sz val="14"/>
      <name val="宋体"/>
      <family val="3"/>
      <charset val="134"/>
    </font>
    <font>
      <sz val="12"/>
      <name val="华文楷体"/>
      <family val="3"/>
      <charset val="134"/>
    </font>
    <font>
      <sz val="12"/>
      <name val="Times New Roman"/>
      <family val="1"/>
    </font>
    <font>
      <sz val="11"/>
      <color rgb="FFFF0000"/>
      <name val="Calibri"/>
      <family val="2"/>
    </font>
    <font>
      <sz val="11"/>
      <color rgb="FFFF0000"/>
      <name val="宋体"/>
      <family val="3"/>
      <charset val="134"/>
    </font>
    <font>
      <sz val="11"/>
      <name val="华文楷体"/>
      <family val="3"/>
      <charset val="134"/>
    </font>
    <font>
      <sz val="11"/>
      <color rgb="FFFF0000"/>
      <name val="PMingLiU"/>
      <family val="1"/>
    </font>
    <font>
      <sz val="11"/>
      <name val="PMingLiU"/>
      <family val="1"/>
    </font>
    <font>
      <b/>
      <sz val="14"/>
      <name val="DFKai-SB"/>
      <family val="2"/>
    </font>
    <font>
      <b/>
      <sz val="14"/>
      <color indexed="10"/>
      <name val="DFKai-SB"/>
      <family val="2"/>
    </font>
    <font>
      <sz val="11"/>
      <color rgb="FF0070C0"/>
      <name val="Calibri"/>
      <family val="2"/>
    </font>
    <font>
      <sz val="11"/>
      <color rgb="FF0070C0"/>
      <name val="PMingLiU"/>
      <family val="1"/>
    </font>
    <font>
      <sz val="11"/>
      <color rgb="FF006100"/>
      <name val="宋体"/>
      <family val="2"/>
      <scheme val="minor"/>
    </font>
    <font>
      <sz val="11"/>
      <color rgb="FF9C0006"/>
      <name val="宋体"/>
      <family val="2"/>
      <scheme val="minor"/>
    </font>
    <font>
      <b/>
      <sz val="14"/>
      <color indexed="10"/>
      <name val="MingLiU"/>
      <family val="3"/>
      <charset val="136"/>
    </font>
    <font>
      <sz val="9"/>
      <name val="宋体"/>
      <family val="3"/>
      <charset val="136"/>
      <scheme val="minor"/>
    </font>
    <font>
      <sz val="12"/>
      <color theme="1"/>
      <name val="宋体"/>
      <family val="2"/>
      <scheme val="minor"/>
    </font>
    <font>
      <sz val="11"/>
      <color theme="1"/>
      <name val="宋体"/>
      <family val="3"/>
      <charset val="134"/>
      <scheme val="minor"/>
    </font>
    <font>
      <sz val="12"/>
      <color theme="1"/>
      <name val="宋体"/>
      <family val="2"/>
      <charset val="134"/>
      <scheme val="minor"/>
    </font>
    <font>
      <sz val="9"/>
      <name val="宋体"/>
      <family val="3"/>
      <charset val="134"/>
      <scheme val="minor"/>
    </font>
    <font>
      <b/>
      <sz val="10"/>
      <name val="微软雅黑"/>
      <family val="2"/>
      <charset val="134"/>
    </font>
    <font>
      <b/>
      <sz val="10"/>
      <color rgb="FFFF0000"/>
      <name val="微软雅黑"/>
      <family val="2"/>
      <charset val="134"/>
    </font>
    <font>
      <sz val="11"/>
      <color theme="1"/>
      <name val="微软雅黑"/>
      <family val="2"/>
      <charset val="134"/>
    </font>
    <font>
      <sz val="10"/>
      <color theme="1"/>
      <name val="微软雅黑"/>
      <family val="2"/>
      <charset val="134"/>
    </font>
    <font>
      <b/>
      <sz val="9"/>
      <color theme="1"/>
      <name val="微软雅黑"/>
      <family val="2"/>
      <charset val="134"/>
    </font>
    <font>
      <b/>
      <sz val="10"/>
      <color theme="1"/>
      <name val="微软雅黑"/>
      <family val="2"/>
      <charset val="134"/>
    </font>
    <font>
      <sz val="9"/>
      <color theme="1"/>
      <name val="微软雅黑"/>
      <family val="2"/>
      <charset val="134"/>
    </font>
    <font>
      <b/>
      <sz val="10"/>
      <color rgb="FF000000"/>
      <name val="微软雅黑"/>
      <family val="3"/>
      <charset val="134"/>
    </font>
    <font>
      <sz val="10"/>
      <name val="微软雅黑"/>
      <family val="2"/>
      <charset val="134"/>
    </font>
    <font>
      <sz val="10"/>
      <color rgb="FFFF0000"/>
      <name val="微软雅黑"/>
      <family val="2"/>
      <charset val="134"/>
    </font>
    <font>
      <b/>
      <sz val="10"/>
      <color theme="0" tint="-4.9989318521683403E-2"/>
      <name val="微软雅黑"/>
      <family val="2"/>
      <charset val="134"/>
    </font>
    <font>
      <b/>
      <sz val="10"/>
      <color rgb="FFF2F2F2"/>
      <name val="微软雅黑"/>
      <family val="3"/>
      <charset val="134"/>
    </font>
    <font>
      <b/>
      <sz val="10"/>
      <color rgb="FF00B050"/>
      <name val="微软雅黑"/>
      <family val="2"/>
      <charset val="134"/>
    </font>
    <font>
      <sz val="10"/>
      <color rgb="FF00B050"/>
      <name val="微软雅黑"/>
      <family val="2"/>
      <charset val="134"/>
    </font>
    <font>
      <sz val="9"/>
      <name val="微软雅黑"/>
      <family val="2"/>
      <charset val="134"/>
    </font>
    <font>
      <sz val="12"/>
      <color rgb="FFFF0000"/>
      <name val="宋体"/>
      <family val="2"/>
      <scheme val="minor"/>
    </font>
    <font>
      <sz val="12"/>
      <color rgb="FFFF0000"/>
      <name val="宋体"/>
      <family val="3"/>
      <charset val="134"/>
      <scheme val="minor"/>
    </font>
    <font>
      <sz val="12"/>
      <name val="宋体"/>
      <family val="3"/>
      <charset val="134"/>
    </font>
    <font>
      <sz val="14"/>
      <color theme="1"/>
      <name val="微软雅黑"/>
      <family val="2"/>
      <charset val="134"/>
    </font>
    <font>
      <sz val="9"/>
      <name val="宋体"/>
      <family val="2"/>
      <charset val="134"/>
      <scheme val="minor"/>
    </font>
    <font>
      <b/>
      <sz val="9"/>
      <color theme="3" tint="-0.249977111117893"/>
      <name val="微软雅黑"/>
      <family val="2"/>
      <charset val="134"/>
    </font>
    <font>
      <b/>
      <sz val="10"/>
      <color theme="3" tint="-0.249977111117893"/>
      <name val="微软雅黑"/>
      <family val="2"/>
      <charset val="134"/>
    </font>
    <font>
      <b/>
      <sz val="9"/>
      <name val="微软雅黑"/>
      <family val="2"/>
      <charset val="134"/>
    </font>
    <font>
      <sz val="16"/>
      <name val="微软雅黑"/>
      <family val="2"/>
      <charset val="134"/>
    </font>
    <font>
      <b/>
      <sz val="18"/>
      <color theme="1"/>
      <name val="方正姚体"/>
      <family val="3"/>
      <charset val="134"/>
    </font>
    <font>
      <sz val="12"/>
      <color theme="1"/>
      <name val="华文楷体"/>
      <family val="3"/>
      <charset val="134"/>
    </font>
    <font>
      <sz val="11"/>
      <color theme="1"/>
      <name val="宋体"/>
      <family val="2"/>
      <scheme val="minor"/>
    </font>
    <font>
      <b/>
      <sz val="12"/>
      <name val="DFKai-SB"/>
      <family val="1"/>
    </font>
  </fonts>
  <fills count="14">
    <fill>
      <patternFill patternType="none"/>
    </fill>
    <fill>
      <patternFill patternType="gray125"/>
    </fill>
    <fill>
      <patternFill patternType="solid">
        <fgColor theme="9" tint="0.39994506668294322"/>
        <bgColor indexed="64"/>
      </patternFill>
    </fill>
    <fill>
      <patternFill patternType="solid">
        <fgColor rgb="FFFF0000"/>
        <bgColor indexed="64"/>
      </patternFill>
    </fill>
    <fill>
      <patternFill patternType="solid">
        <fgColor theme="7" tint="0.79998168889431442"/>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indexed="35"/>
        <bgColor indexed="64"/>
      </patternFill>
    </fill>
    <fill>
      <patternFill patternType="solid">
        <fgColor theme="0"/>
        <bgColor indexed="64"/>
      </patternFill>
    </fill>
    <fill>
      <patternFill patternType="solid">
        <fgColor rgb="FF99CCFF"/>
        <bgColor indexed="64"/>
      </patternFill>
    </fill>
    <fill>
      <patternFill patternType="solid">
        <fgColor rgb="FFE4DFEC"/>
        <bgColor rgb="FF000000"/>
      </patternFill>
    </fill>
    <fill>
      <patternFill patternType="solid">
        <fgColor theme="8" tint="0.79998168889431442"/>
        <bgColor indexed="64"/>
      </patternFill>
    </fill>
    <fill>
      <patternFill patternType="solid">
        <fgColor rgb="FFCCFFFF"/>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style="thin">
        <color auto="1"/>
      </top>
      <bottom style="double">
        <color auto="1"/>
      </bottom>
      <diagonal/>
    </border>
  </borders>
  <cellStyleXfs count="466">
    <xf numFmtId="0" fontId="0" fillId="0" borderId="0"/>
    <xf numFmtId="0" fontId="18" fillId="0" borderId="0">
      <alignment vertical="center"/>
    </xf>
    <xf numFmtId="0" fontId="19" fillId="6" borderId="0" applyNumberFormat="0" applyBorder="0" applyAlignment="0" applyProtection="0"/>
    <xf numFmtId="0" fontId="20" fillId="7" borderId="0" applyNumberFormat="0" applyBorder="0" applyAlignment="0" applyProtection="0"/>
    <xf numFmtId="177" fontId="43" fillId="0" borderId="0"/>
    <xf numFmtId="177" fontId="9" fillId="0" borderId="0">
      <alignment vertical="center"/>
    </xf>
    <xf numFmtId="177" fontId="9" fillId="0" borderId="0">
      <alignment vertical="center"/>
    </xf>
    <xf numFmtId="177" fontId="9" fillId="0" borderId="0">
      <alignment vertical="center"/>
    </xf>
    <xf numFmtId="177" fontId="44" fillId="0" borderId="0">
      <alignment vertical="center"/>
    </xf>
    <xf numFmtId="177" fontId="9" fillId="0" borderId="0">
      <alignment vertical="center"/>
    </xf>
    <xf numFmtId="177" fontId="44" fillId="0" borderId="0">
      <alignment vertical="center"/>
    </xf>
    <xf numFmtId="177" fontId="44" fillId="0" borderId="0">
      <alignment vertical="center"/>
    </xf>
    <xf numFmtId="0" fontId="45" fillId="0" borderId="0"/>
    <xf numFmtId="177" fontId="8"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177" fontId="44" fillId="0" borderId="0">
      <alignment vertical="center"/>
    </xf>
    <xf numFmtId="0" fontId="8" fillId="0" borderId="0">
      <alignment vertical="center"/>
    </xf>
    <xf numFmtId="0" fontId="44" fillId="0" borderId="0">
      <alignment vertical="center"/>
    </xf>
    <xf numFmtId="0" fontId="44" fillId="0" borderId="0">
      <alignment vertical="center"/>
    </xf>
    <xf numFmtId="0" fontId="44" fillId="0" borderId="0">
      <alignment vertical="center"/>
    </xf>
    <xf numFmtId="177" fontId="8" fillId="0" borderId="0">
      <alignment vertical="center"/>
    </xf>
    <xf numFmtId="0" fontId="8" fillId="0" borderId="0">
      <alignment vertical="center"/>
    </xf>
    <xf numFmtId="0" fontId="8"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177" fontId="8" fillId="0" borderId="0">
      <alignment vertical="center"/>
    </xf>
    <xf numFmtId="0" fontId="44" fillId="0" borderId="0">
      <alignment vertical="center"/>
    </xf>
    <xf numFmtId="0" fontId="18" fillId="0" borderId="0">
      <alignment vertical="center"/>
    </xf>
    <xf numFmtId="0" fontId="18" fillId="0" borderId="0">
      <alignment vertical="center"/>
    </xf>
    <xf numFmtId="0" fontId="18" fillId="0" borderId="0">
      <alignment vertical="center"/>
    </xf>
    <xf numFmtId="0" fontId="44" fillId="0" borderId="0">
      <alignment vertical="center"/>
    </xf>
    <xf numFmtId="0" fontId="44" fillId="0" borderId="0">
      <alignment vertical="center"/>
    </xf>
    <xf numFmtId="0" fontId="44" fillId="0" borderId="0">
      <alignment vertical="center"/>
    </xf>
    <xf numFmtId="177" fontId="18" fillId="0" borderId="0">
      <alignment vertical="center"/>
    </xf>
    <xf numFmtId="0" fontId="8" fillId="0" borderId="0">
      <alignment vertical="center"/>
    </xf>
    <xf numFmtId="0" fontId="44" fillId="0" borderId="0">
      <alignment vertical="center"/>
    </xf>
    <xf numFmtId="0" fontId="44" fillId="0" borderId="0">
      <alignment vertical="center"/>
    </xf>
    <xf numFmtId="0" fontId="44" fillId="0" borderId="0">
      <alignment vertical="center"/>
    </xf>
    <xf numFmtId="177"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177" fontId="44" fillId="0" borderId="0">
      <alignment vertical="center"/>
    </xf>
    <xf numFmtId="177" fontId="43" fillId="0" borderId="0"/>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177" fontId="44" fillId="0" borderId="0">
      <alignment vertical="center"/>
    </xf>
    <xf numFmtId="0" fontId="44" fillId="0" borderId="0">
      <alignment vertical="center"/>
    </xf>
    <xf numFmtId="0" fontId="44" fillId="0" borderId="0">
      <alignment vertical="center"/>
    </xf>
    <xf numFmtId="0" fontId="44" fillId="0" borderId="0">
      <alignment vertical="center"/>
    </xf>
    <xf numFmtId="177" fontId="8" fillId="0" borderId="0">
      <alignment vertical="center"/>
    </xf>
    <xf numFmtId="0" fontId="44" fillId="0" borderId="0">
      <alignment vertical="center"/>
    </xf>
    <xf numFmtId="0" fontId="8" fillId="0" borderId="0">
      <alignment vertical="center"/>
    </xf>
    <xf numFmtId="0" fontId="44" fillId="0" borderId="0">
      <alignment vertical="center"/>
    </xf>
    <xf numFmtId="0" fontId="44" fillId="0" borderId="0">
      <alignment vertical="center"/>
    </xf>
    <xf numFmtId="0" fontId="44" fillId="0" borderId="0">
      <alignment vertical="center"/>
    </xf>
    <xf numFmtId="0" fontId="49" fillId="0" borderId="0">
      <alignment vertical="center"/>
    </xf>
    <xf numFmtId="0" fontId="44" fillId="0" borderId="0">
      <alignment vertical="center"/>
    </xf>
    <xf numFmtId="0" fontId="44" fillId="0" borderId="0">
      <alignment vertical="center"/>
    </xf>
    <xf numFmtId="0" fontId="44" fillId="0" borderId="0">
      <alignment vertical="center"/>
    </xf>
    <xf numFmtId="0" fontId="49" fillId="0" borderId="0">
      <alignment vertical="center"/>
    </xf>
    <xf numFmtId="0" fontId="44" fillId="0" borderId="0">
      <alignment vertical="center"/>
    </xf>
    <xf numFmtId="0" fontId="44" fillId="0" borderId="0">
      <alignment vertical="center"/>
    </xf>
    <xf numFmtId="0" fontId="44" fillId="0" borderId="0">
      <alignment vertical="center"/>
    </xf>
    <xf numFmtId="0" fontId="49" fillId="0" borderId="0">
      <alignment vertical="center"/>
    </xf>
    <xf numFmtId="0" fontId="45" fillId="0" borderId="0"/>
    <xf numFmtId="177" fontId="7" fillId="0" borderId="0">
      <alignment vertical="center"/>
    </xf>
    <xf numFmtId="177" fontId="7" fillId="0" borderId="0">
      <alignment vertical="center"/>
    </xf>
    <xf numFmtId="0" fontId="7" fillId="0" borderId="0">
      <alignment vertical="center"/>
    </xf>
    <xf numFmtId="177" fontId="16" fillId="0" borderId="0">
      <alignment vertical="center"/>
    </xf>
    <xf numFmtId="177" fontId="6" fillId="0" borderId="0">
      <alignment vertical="center"/>
    </xf>
    <xf numFmtId="177" fontId="64" fillId="0" borderId="0">
      <alignment vertical="center"/>
    </xf>
    <xf numFmtId="177" fontId="5" fillId="0" borderId="0">
      <alignment vertical="center"/>
    </xf>
    <xf numFmtId="0" fontId="43" fillId="0" borderId="0"/>
    <xf numFmtId="0" fontId="49" fillId="0" borderId="0">
      <alignment vertical="center"/>
    </xf>
    <xf numFmtId="0" fontId="49" fillId="0" borderId="0">
      <alignment vertical="center"/>
    </xf>
    <xf numFmtId="0" fontId="49" fillId="0" borderId="0">
      <alignment vertical="center"/>
    </xf>
    <xf numFmtId="177" fontId="4" fillId="0" borderId="0">
      <alignment vertical="center"/>
    </xf>
    <xf numFmtId="0" fontId="44" fillId="0" borderId="0">
      <alignment vertical="center"/>
    </xf>
    <xf numFmtId="0" fontId="45" fillId="0" borderId="0"/>
    <xf numFmtId="0" fontId="4" fillId="0" borderId="0">
      <alignment vertical="center"/>
    </xf>
    <xf numFmtId="0" fontId="45" fillId="0" borderId="0"/>
    <xf numFmtId="177" fontId="16" fillId="0" borderId="0">
      <alignment vertical="center"/>
    </xf>
    <xf numFmtId="177" fontId="16" fillId="0" borderId="0">
      <alignment vertical="center"/>
    </xf>
    <xf numFmtId="0" fontId="43" fillId="0" borderId="0"/>
    <xf numFmtId="177" fontId="4" fillId="0" borderId="0">
      <alignment vertical="center"/>
    </xf>
    <xf numFmtId="9" fontId="45" fillId="0" borderId="0" applyFont="0" applyFill="0" applyBorder="0" applyAlignment="0" applyProtection="0"/>
    <xf numFmtId="0" fontId="20" fillId="7" borderId="0" applyNumberFormat="0" applyBorder="0" applyAlignment="0" applyProtection="0"/>
    <xf numFmtId="0" fontId="44" fillId="0" borderId="0">
      <alignment vertical="center"/>
    </xf>
    <xf numFmtId="0" fontId="43" fillId="0" borderId="0"/>
    <xf numFmtId="0" fontId="16"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177" fontId="45" fillId="0" borderId="0"/>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4" fillId="0" borderId="0">
      <alignment vertical="center"/>
    </xf>
    <xf numFmtId="0" fontId="49" fillId="0" borderId="0">
      <alignment vertical="center"/>
    </xf>
    <xf numFmtId="0" fontId="49" fillId="0" borderId="0">
      <alignment vertical="center"/>
    </xf>
    <xf numFmtId="0" fontId="44" fillId="0" borderId="0">
      <alignment vertical="center"/>
    </xf>
    <xf numFmtId="0" fontId="44" fillId="0" borderId="0">
      <alignment vertical="center"/>
    </xf>
    <xf numFmtId="0" fontId="44"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4"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19" fillId="6" borderId="0" applyNumberFormat="0" applyBorder="0" applyAlignment="0" applyProtection="0"/>
    <xf numFmtId="0" fontId="3" fillId="0" borderId="0">
      <alignment vertical="center"/>
    </xf>
    <xf numFmtId="0" fontId="2" fillId="0" borderId="0">
      <alignment vertical="center"/>
    </xf>
    <xf numFmtId="177" fontId="18" fillId="0" borderId="0">
      <alignment vertical="center"/>
    </xf>
  </cellStyleXfs>
  <cellXfs count="228">
    <xf numFmtId="0" fontId="0" fillId="0" borderId="0" xfId="0"/>
    <xf numFmtId="0" fontId="10" fillId="0" borderId="0" xfId="0" applyNumberFormat="1" applyFont="1" applyBorder="1" applyAlignment="1">
      <alignment horizontal="center" vertical="center"/>
    </xf>
    <xf numFmtId="0" fontId="11" fillId="0" borderId="0" xfId="0" applyNumberFormat="1" applyFont="1" applyBorder="1" applyAlignment="1">
      <alignment horizontal="center" vertical="center"/>
    </xf>
    <xf numFmtId="176" fontId="12" fillId="0" borderId="0" xfId="0" applyNumberFormat="1" applyFont="1" applyBorder="1" applyAlignment="1">
      <alignment horizontal="center" vertical="center"/>
    </xf>
    <xf numFmtId="0" fontId="0" fillId="0" borderId="0" xfId="0" applyNumberFormat="1" applyAlignment="1">
      <alignment horizontal="center" vertical="center"/>
    </xf>
    <xf numFmtId="176" fontId="13" fillId="0" borderId="0" xfId="0" applyNumberFormat="1" applyFont="1" applyFill="1" applyBorder="1" applyAlignment="1">
      <alignment horizontal="left" vertical="center" wrapText="1"/>
    </xf>
    <xf numFmtId="176" fontId="14" fillId="0" borderId="0" xfId="0" applyNumberFormat="1" applyFont="1" applyFill="1" applyBorder="1" applyAlignment="1">
      <alignment horizontal="left" vertical="center" wrapText="1"/>
    </xf>
    <xf numFmtId="176" fontId="12" fillId="0" borderId="0" xfId="0" applyNumberFormat="1" applyFont="1" applyBorder="1" applyAlignment="1">
      <alignment vertical="center"/>
    </xf>
    <xf numFmtId="177" fontId="0" fillId="0" borderId="0" xfId="0" applyNumberFormat="1" applyFont="1" applyBorder="1" applyAlignment="1">
      <alignment vertical="center"/>
    </xf>
    <xf numFmtId="177" fontId="0" fillId="0" borderId="0" xfId="0" applyNumberFormat="1" applyAlignment="1">
      <alignment vertical="center"/>
    </xf>
    <xf numFmtId="176" fontId="0" fillId="0" borderId="0" xfId="0" applyNumberFormat="1" applyAlignment="1">
      <alignment vertical="center"/>
    </xf>
    <xf numFmtId="176" fontId="21" fillId="0" borderId="0" xfId="0" applyNumberFormat="1" applyFont="1" applyAlignment="1">
      <alignment horizontal="center" vertical="center"/>
    </xf>
    <xf numFmtId="176" fontId="22" fillId="0" borderId="0" xfId="0" applyNumberFormat="1" applyFont="1" applyAlignment="1">
      <alignment vertical="center" wrapText="1"/>
    </xf>
    <xf numFmtId="176" fontId="21" fillId="0" borderId="0" xfId="0" applyNumberFormat="1" applyFont="1" applyAlignment="1">
      <alignment vertical="center"/>
    </xf>
    <xf numFmtId="176" fontId="21" fillId="0" borderId="0" xfId="0" applyNumberFormat="1" applyFont="1" applyFill="1" applyBorder="1" applyAlignment="1">
      <alignment vertical="center"/>
    </xf>
    <xf numFmtId="176" fontId="21" fillId="0" borderId="1" xfId="0" applyNumberFormat="1" applyFont="1" applyBorder="1" applyAlignment="1">
      <alignment horizontal="center" vertical="center"/>
    </xf>
    <xf numFmtId="176" fontId="21" fillId="0" borderId="1" xfId="0" applyNumberFormat="1" applyFont="1" applyBorder="1" applyAlignment="1">
      <alignment vertical="center"/>
    </xf>
    <xf numFmtId="176" fontId="21" fillId="0" borderId="0" xfId="0" applyNumberFormat="1" applyFont="1" applyAlignment="1" applyProtection="1">
      <alignment vertical="center"/>
      <protection hidden="1"/>
    </xf>
    <xf numFmtId="176" fontId="22" fillId="8" borderId="1" xfId="0" applyNumberFormat="1" applyFont="1" applyFill="1" applyBorder="1" applyAlignment="1">
      <alignment horizontal="center" vertical="center"/>
    </xf>
    <xf numFmtId="176" fontId="24" fillId="8" borderId="1" xfId="0" applyNumberFormat="1" applyFont="1" applyFill="1" applyBorder="1" applyAlignment="1">
      <alignment vertical="center" wrapText="1"/>
    </xf>
    <xf numFmtId="176" fontId="25" fillId="0" borderId="0" xfId="0" applyNumberFormat="1" applyFont="1" applyAlignment="1">
      <alignment vertical="center"/>
    </xf>
    <xf numFmtId="176" fontId="21" fillId="0" borderId="1" xfId="0" applyNumberFormat="1" applyFont="1" applyBorder="1" applyAlignment="1">
      <alignment vertical="center" wrapText="1"/>
    </xf>
    <xf numFmtId="177" fontId="30" fillId="0" borderId="0" xfId="0" applyNumberFormat="1" applyFont="1" applyAlignment="1">
      <alignment vertical="center"/>
    </xf>
    <xf numFmtId="176" fontId="32" fillId="0" borderId="0" xfId="0" applyNumberFormat="1" applyFont="1" applyAlignment="1">
      <alignment vertical="center"/>
    </xf>
    <xf numFmtId="176" fontId="28" fillId="0" borderId="0" xfId="0" applyNumberFormat="1" applyFont="1" applyAlignment="1">
      <alignment vertical="center"/>
    </xf>
    <xf numFmtId="177" fontId="17" fillId="0" borderId="0" xfId="0" applyNumberFormat="1" applyFont="1" applyAlignment="1">
      <alignment vertical="center"/>
    </xf>
    <xf numFmtId="177" fontId="34" fillId="0" borderId="0" xfId="0" applyNumberFormat="1" applyFont="1" applyAlignment="1">
      <alignment vertical="center"/>
    </xf>
    <xf numFmtId="176" fontId="35" fillId="8" borderId="1" xfId="0" applyNumberFormat="1" applyFont="1" applyFill="1" applyBorder="1" applyAlignment="1">
      <alignment horizontal="center" vertical="center"/>
    </xf>
    <xf numFmtId="176" fontId="36" fillId="8" borderId="1" xfId="0" applyNumberFormat="1" applyFont="1" applyFill="1" applyBorder="1" applyAlignment="1">
      <alignment vertical="center" wrapText="1"/>
    </xf>
    <xf numFmtId="177" fontId="37" fillId="0" borderId="0" xfId="0" applyNumberFormat="1" applyFont="1" applyAlignment="1">
      <alignment vertical="center"/>
    </xf>
    <xf numFmtId="176" fontId="39" fillId="6" borderId="1" xfId="2" applyNumberFormat="1" applyFont="1" applyBorder="1" applyAlignment="1">
      <alignment vertical="center" wrapText="1"/>
    </xf>
    <xf numFmtId="176" fontId="21" fillId="0" borderId="0" xfId="0" applyNumberFormat="1" applyFont="1" applyFill="1" applyAlignment="1">
      <alignment vertical="center"/>
    </xf>
    <xf numFmtId="176" fontId="0" fillId="0" borderId="0" xfId="0" applyNumberFormat="1" applyFill="1" applyAlignment="1">
      <alignment vertical="center"/>
    </xf>
    <xf numFmtId="176" fontId="40" fillId="7" borderId="1" xfId="3" applyNumberFormat="1" applyFont="1" applyBorder="1" applyAlignment="1">
      <alignment vertical="center" wrapText="1"/>
    </xf>
    <xf numFmtId="176" fontId="28" fillId="0" borderId="0" xfId="0" applyNumberFormat="1" applyFont="1" applyFill="1" applyAlignment="1">
      <alignment vertical="center"/>
    </xf>
    <xf numFmtId="176" fontId="21" fillId="0" borderId="0" xfId="0" applyNumberFormat="1" applyFont="1" applyAlignment="1">
      <alignment vertical="center" wrapText="1"/>
    </xf>
    <xf numFmtId="0" fontId="0" fillId="0" borderId="0" xfId="0" applyAlignment="1">
      <alignment vertical="center"/>
    </xf>
    <xf numFmtId="0" fontId="50" fillId="0" borderId="0" xfId="12" applyFont="1" applyFill="1"/>
    <xf numFmtId="0" fontId="50" fillId="0" borderId="0" xfId="12" applyFont="1"/>
    <xf numFmtId="0" fontId="50" fillId="0" borderId="0" xfId="4" applyNumberFormat="1" applyFont="1" applyAlignment="1">
      <alignment horizontal="left" vertical="center"/>
    </xf>
    <xf numFmtId="0" fontId="55" fillId="0" borderId="0" xfId="4" applyNumberFormat="1" applyFont="1" applyBorder="1" applyAlignment="1">
      <alignment horizontal="left" vertical="center"/>
    </xf>
    <xf numFmtId="0" fontId="55" fillId="0" borderId="0" xfId="4" applyNumberFormat="1" applyFont="1" applyAlignment="1">
      <alignment horizontal="left" vertical="center"/>
    </xf>
    <xf numFmtId="0" fontId="55" fillId="0" borderId="0" xfId="4" applyNumberFormat="1" applyFont="1" applyFill="1" applyBorder="1" applyAlignment="1">
      <alignment horizontal="left" vertical="center"/>
    </xf>
    <xf numFmtId="0" fontId="50" fillId="0" borderId="0" xfId="4" applyNumberFormat="1" applyFont="1" applyFill="1" applyAlignment="1">
      <alignment horizontal="left" vertical="center"/>
    </xf>
    <xf numFmtId="0" fontId="55" fillId="0" borderId="0" xfId="4" applyNumberFormat="1" applyFont="1" applyFill="1" applyAlignment="1">
      <alignment horizontal="left" vertical="center"/>
    </xf>
    <xf numFmtId="0" fontId="50" fillId="0" borderId="0" xfId="4" applyNumberFormat="1" applyFont="1" applyFill="1" applyBorder="1" applyAlignment="1">
      <alignment horizontal="left" vertical="center"/>
    </xf>
    <xf numFmtId="0" fontId="55" fillId="0" borderId="0" xfId="12" applyFont="1" applyBorder="1"/>
    <xf numFmtId="0" fontId="55" fillId="0" borderId="0" xfId="12" applyFont="1"/>
    <xf numFmtId="0" fontId="53" fillId="0" borderId="0" xfId="12" applyFont="1"/>
    <xf numFmtId="0" fontId="50" fillId="0" borderId="0" xfId="12" applyFont="1" applyAlignment="1">
      <alignment horizontal="center"/>
    </xf>
    <xf numFmtId="0" fontId="50" fillId="0" borderId="0" xfId="4" applyNumberFormat="1" applyFont="1" applyAlignment="1">
      <alignment horizontal="center" vertical="center"/>
    </xf>
    <xf numFmtId="0" fontId="50" fillId="0" borderId="0" xfId="12" applyFont="1" applyAlignment="1">
      <alignment horizontal="left" vertical="center"/>
    </xf>
    <xf numFmtId="0" fontId="55" fillId="0" borderId="0" xfId="4" applyNumberFormat="1" applyFont="1" applyAlignment="1">
      <alignment horizontal="center" vertical="center"/>
    </xf>
    <xf numFmtId="0" fontId="47" fillId="10" borderId="2" xfId="88" applyNumberFormat="1" applyFont="1" applyFill="1" applyBorder="1" applyAlignment="1">
      <alignment horizontal="left" vertical="center"/>
    </xf>
    <xf numFmtId="178" fontId="47" fillId="10" borderId="2" xfId="88" applyNumberFormat="1" applyFont="1" applyFill="1" applyBorder="1" applyAlignment="1">
      <alignment horizontal="center" vertical="center"/>
    </xf>
    <xf numFmtId="0" fontId="50" fillId="0" borderId="0" xfId="88" applyNumberFormat="1" applyFont="1" applyAlignment="1">
      <alignment horizontal="left" vertical="center"/>
    </xf>
    <xf numFmtId="0" fontId="52" fillId="4" borderId="0" xfId="88" applyNumberFormat="1" applyFont="1" applyFill="1" applyAlignment="1">
      <alignment horizontal="left" vertical="center"/>
    </xf>
    <xf numFmtId="178" fontId="52" fillId="4" borderId="0" xfId="88" applyNumberFormat="1" applyFont="1" applyFill="1" applyAlignment="1">
      <alignment horizontal="center" vertical="center"/>
    </xf>
    <xf numFmtId="0" fontId="57" fillId="4" borderId="0" xfId="88" applyNumberFormat="1" applyFont="1" applyFill="1" applyAlignment="1">
      <alignment horizontal="center" vertical="center"/>
    </xf>
    <xf numFmtId="0" fontId="56" fillId="0" borderId="0" xfId="4" applyNumberFormat="1" applyFont="1" applyAlignment="1">
      <alignment horizontal="left" vertical="center"/>
    </xf>
    <xf numFmtId="0" fontId="55" fillId="0" borderId="0" xfId="88" applyNumberFormat="1" applyFont="1" applyAlignment="1">
      <alignment horizontal="left" vertical="center"/>
    </xf>
    <xf numFmtId="0" fontId="56" fillId="0" borderId="0" xfId="88" applyNumberFormat="1" applyFont="1" applyAlignment="1">
      <alignment horizontal="left" vertical="center"/>
    </xf>
    <xf numFmtId="0" fontId="50" fillId="0" borderId="0" xfId="88" applyNumberFormat="1" applyFont="1" applyFill="1" applyAlignment="1">
      <alignment horizontal="left" vertical="center"/>
    </xf>
    <xf numFmtId="0" fontId="47" fillId="4" borderId="0" xfId="88" applyNumberFormat="1" applyFont="1" applyFill="1" applyAlignment="1">
      <alignment horizontal="center" vertical="center"/>
    </xf>
    <xf numFmtId="0" fontId="55" fillId="0" borderId="0" xfId="88" applyNumberFormat="1" applyFont="1" applyFill="1" applyAlignment="1">
      <alignment horizontal="left" vertical="center"/>
    </xf>
    <xf numFmtId="0" fontId="50" fillId="0" borderId="0" xfId="88" applyNumberFormat="1" applyFont="1" applyAlignment="1">
      <alignment horizontal="center" vertical="center"/>
    </xf>
    <xf numFmtId="0" fontId="47" fillId="4" borderId="0" xfId="88" applyNumberFormat="1" applyFont="1" applyFill="1" applyAlignment="1">
      <alignment horizontal="left" vertical="center"/>
    </xf>
    <xf numFmtId="0" fontId="56" fillId="0" borderId="0" xfId="12" applyFont="1" applyAlignment="1">
      <alignment horizontal="left" vertical="center"/>
    </xf>
    <xf numFmtId="0" fontId="55" fillId="0" borderId="0" xfId="88" applyNumberFormat="1" applyFont="1" applyFill="1" applyBorder="1" applyAlignment="1">
      <alignment horizontal="left" vertical="center"/>
    </xf>
    <xf numFmtId="0" fontId="56" fillId="0" borderId="0" xfId="88" applyNumberFormat="1" applyFont="1" applyFill="1" applyBorder="1" applyAlignment="1">
      <alignment horizontal="left" vertical="center"/>
    </xf>
    <xf numFmtId="0" fontId="57" fillId="4" borderId="0" xfId="88" applyNumberFormat="1" applyFont="1" applyFill="1" applyAlignment="1">
      <alignment horizontal="left" vertical="center"/>
    </xf>
    <xf numFmtId="0" fontId="56" fillId="0" borderId="0" xfId="88" applyNumberFormat="1" applyFont="1" applyFill="1" applyAlignment="1">
      <alignment horizontal="left" vertical="center"/>
    </xf>
    <xf numFmtId="0" fontId="50" fillId="0" borderId="0" xfId="88" applyNumberFormat="1" applyFont="1" applyBorder="1" applyAlignment="1">
      <alignment horizontal="left" vertical="center"/>
    </xf>
    <xf numFmtId="0" fontId="52" fillId="4" borderId="0" xfId="88" quotePrefix="1" applyNumberFormat="1" applyFont="1" applyFill="1" applyAlignment="1">
      <alignment horizontal="left" vertical="center"/>
    </xf>
    <xf numFmtId="0" fontId="48" fillId="0" borderId="0" xfId="88" applyNumberFormat="1" applyFont="1" applyFill="1" applyBorder="1" applyAlignment="1">
      <alignment horizontal="left" vertical="center"/>
    </xf>
    <xf numFmtId="0" fontId="52" fillId="0" borderId="0" xfId="88" applyNumberFormat="1" applyFont="1" applyFill="1" applyAlignment="1">
      <alignment horizontal="left" vertical="center"/>
    </xf>
    <xf numFmtId="0" fontId="52" fillId="4" borderId="0" xfId="88" applyNumberFormat="1" applyFont="1" applyFill="1" applyAlignment="1">
      <alignment horizontal="left" vertical="center" wrapText="1"/>
    </xf>
    <xf numFmtId="0" fontId="48" fillId="0" borderId="0" xfId="88" applyNumberFormat="1" applyFont="1" applyFill="1" applyAlignment="1">
      <alignment horizontal="left" vertical="center"/>
    </xf>
    <xf numFmtId="0" fontId="56" fillId="0" borderId="0" xfId="4" applyNumberFormat="1" applyFont="1" applyFill="1" applyBorder="1" applyAlignment="1">
      <alignment horizontal="left" vertical="center"/>
    </xf>
    <xf numFmtId="0" fontId="56" fillId="0" borderId="0" xfId="4" applyNumberFormat="1" applyFont="1" applyFill="1" applyAlignment="1">
      <alignment horizontal="left" vertical="center"/>
    </xf>
    <xf numFmtId="0" fontId="50" fillId="0" borderId="0" xfId="89" applyNumberFormat="1" applyFont="1" applyAlignment="1">
      <alignment horizontal="left" vertical="center"/>
    </xf>
    <xf numFmtId="0" fontId="58" fillId="11" borderId="0" xfId="12" applyFont="1" applyFill="1" applyAlignment="1">
      <alignment horizontal="left" vertical="center"/>
    </xf>
    <xf numFmtId="0" fontId="52" fillId="0" borderId="0" xfId="4" applyNumberFormat="1" applyFont="1" applyFill="1" applyAlignment="1">
      <alignment horizontal="left" vertical="center"/>
    </xf>
    <xf numFmtId="0" fontId="48" fillId="4" borderId="0" xfId="88" applyNumberFormat="1" applyFont="1" applyFill="1" applyAlignment="1">
      <alignment horizontal="right" vertical="center"/>
    </xf>
    <xf numFmtId="0" fontId="47" fillId="0" borderId="0" xfId="88" applyNumberFormat="1" applyFont="1" applyFill="1" applyBorder="1" applyAlignment="1">
      <alignment horizontal="left" vertical="center"/>
    </xf>
    <xf numFmtId="0" fontId="50" fillId="0" borderId="0" xfId="90" applyFont="1">
      <alignment vertical="center"/>
    </xf>
    <xf numFmtId="0" fontId="50" fillId="0" borderId="0" xfId="5" applyNumberFormat="1" applyFont="1" applyAlignment="1">
      <alignment horizontal="left" vertical="center"/>
    </xf>
    <xf numFmtId="0" fontId="59" fillId="0" borderId="0" xfId="88" applyNumberFormat="1" applyFont="1" applyFill="1" applyAlignment="1">
      <alignment horizontal="left" vertical="center"/>
    </xf>
    <xf numFmtId="0" fontId="60" fillId="0" borderId="0" xfId="88" applyNumberFormat="1" applyFont="1" applyAlignment="1">
      <alignment horizontal="left" vertical="center"/>
    </xf>
    <xf numFmtId="0" fontId="60" fillId="0" borderId="0" xfId="12" applyFont="1"/>
    <xf numFmtId="179" fontId="47" fillId="10" borderId="2" xfId="88" applyNumberFormat="1" applyFont="1" applyFill="1" applyBorder="1" applyAlignment="1">
      <alignment horizontal="center" vertical="center"/>
    </xf>
    <xf numFmtId="179" fontId="52" fillId="4" borderId="0" xfId="88" applyNumberFormat="1" applyFont="1" applyFill="1" applyAlignment="1">
      <alignment horizontal="center" vertical="center"/>
    </xf>
    <xf numFmtId="179" fontId="50" fillId="0" borderId="0" xfId="88" applyNumberFormat="1" applyFont="1" applyAlignment="1">
      <alignment horizontal="center" vertical="center"/>
    </xf>
    <xf numFmtId="179" fontId="50" fillId="0" borderId="0" xfId="12" applyNumberFormat="1" applyFont="1" applyAlignment="1">
      <alignment horizontal="center"/>
    </xf>
    <xf numFmtId="180" fontId="52" fillId="4" borderId="0" xfId="88" applyNumberFormat="1" applyFont="1" applyFill="1" applyAlignment="1">
      <alignment horizontal="center" vertical="center"/>
    </xf>
    <xf numFmtId="180" fontId="47" fillId="10" borderId="2" xfId="88" applyNumberFormat="1" applyFont="1" applyFill="1" applyBorder="1" applyAlignment="1">
      <alignment horizontal="center" vertical="center"/>
    </xf>
    <xf numFmtId="180" fontId="50" fillId="0" borderId="0" xfId="88" applyNumberFormat="1" applyFont="1" applyAlignment="1">
      <alignment horizontal="center" vertical="center"/>
    </xf>
    <xf numFmtId="180" fontId="50" fillId="0" borderId="0" xfId="12" applyNumberFormat="1" applyFont="1" applyAlignment="1">
      <alignment horizontal="center"/>
    </xf>
    <xf numFmtId="0" fontId="47" fillId="10" borderId="2" xfId="88" applyNumberFormat="1" applyFont="1" applyFill="1" applyBorder="1" applyAlignment="1">
      <alignment horizontal="center" vertical="center"/>
    </xf>
    <xf numFmtId="0" fontId="52" fillId="4" borderId="0" xfId="88" applyNumberFormat="1" applyFont="1" applyFill="1" applyAlignment="1">
      <alignment horizontal="center" vertical="center"/>
    </xf>
    <xf numFmtId="0" fontId="50" fillId="0" borderId="0" xfId="88" applyNumberFormat="1" applyFont="1" applyFill="1" applyAlignment="1">
      <alignment horizontal="center" vertical="center"/>
    </xf>
    <xf numFmtId="0" fontId="56" fillId="0" borderId="0" xfId="88" applyNumberFormat="1" applyFont="1" applyAlignment="1">
      <alignment horizontal="center" vertical="center"/>
    </xf>
    <xf numFmtId="0" fontId="56" fillId="0" borderId="0" xfId="12" applyFont="1" applyAlignment="1">
      <alignment horizontal="center" vertical="center"/>
    </xf>
    <xf numFmtId="0" fontId="55" fillId="0" borderId="0" xfId="88" applyNumberFormat="1" applyFont="1" applyFill="1" applyBorder="1" applyAlignment="1">
      <alignment horizontal="center" vertical="center"/>
    </xf>
    <xf numFmtId="0" fontId="56" fillId="0" borderId="0" xfId="88" applyNumberFormat="1" applyFont="1" applyFill="1" applyAlignment="1">
      <alignment horizontal="center" vertical="center"/>
    </xf>
    <xf numFmtId="0" fontId="55" fillId="0" borderId="0" xfId="88" applyNumberFormat="1" applyFont="1" applyAlignment="1">
      <alignment horizontal="center" vertical="center"/>
    </xf>
    <xf numFmtId="0" fontId="52" fillId="0" borderId="0" xfId="88" applyNumberFormat="1" applyFont="1" applyFill="1" applyAlignment="1">
      <alignment horizontal="center" vertical="center"/>
    </xf>
    <xf numFmtId="0" fontId="52" fillId="4" borderId="0" xfId="88" applyNumberFormat="1" applyFont="1" applyFill="1" applyAlignment="1">
      <alignment horizontal="center" vertical="center" wrapText="1"/>
    </xf>
    <xf numFmtId="0" fontId="52" fillId="0" borderId="0" xfId="88" applyNumberFormat="1" applyFont="1" applyAlignment="1">
      <alignment horizontal="center" vertical="center"/>
    </xf>
    <xf numFmtId="0" fontId="50" fillId="0" borderId="0" xfId="4" applyNumberFormat="1" applyFont="1" applyFill="1" applyAlignment="1">
      <alignment horizontal="center" vertical="center"/>
    </xf>
    <xf numFmtId="0" fontId="60" fillId="0" borderId="0" xfId="88" applyNumberFormat="1" applyFont="1" applyAlignment="1">
      <alignment horizontal="center" vertical="center"/>
    </xf>
    <xf numFmtId="0" fontId="54" fillId="11" borderId="0" xfId="12" applyFont="1" applyFill="1" applyAlignment="1">
      <alignment horizontal="center" vertical="center"/>
    </xf>
    <xf numFmtId="180" fontId="50" fillId="0" borderId="0" xfId="88" applyNumberFormat="1" applyFont="1" applyFill="1" applyAlignment="1">
      <alignment horizontal="center" vertical="center"/>
    </xf>
    <xf numFmtId="180" fontId="50" fillId="0" borderId="0" xfId="88" applyNumberFormat="1" applyFont="1" applyBorder="1" applyAlignment="1">
      <alignment horizontal="center" vertical="center"/>
    </xf>
    <xf numFmtId="180" fontId="56" fillId="0" borderId="0" xfId="88" applyNumberFormat="1" applyFont="1" applyAlignment="1">
      <alignment horizontal="center" vertical="center"/>
    </xf>
    <xf numFmtId="180" fontId="55" fillId="0" borderId="0" xfId="88" applyNumberFormat="1" applyFont="1" applyAlignment="1">
      <alignment horizontal="center" vertical="center"/>
    </xf>
    <xf numFmtId="180" fontId="50" fillId="0" borderId="0" xfId="4" applyNumberFormat="1" applyFont="1" applyAlignment="1">
      <alignment horizontal="center" vertical="center"/>
    </xf>
    <xf numFmtId="0" fontId="50" fillId="5" borderId="0" xfId="12" applyFont="1" applyFill="1"/>
    <xf numFmtId="0" fontId="50" fillId="2" borderId="0" xfId="12" applyFont="1" applyFill="1"/>
    <xf numFmtId="0" fontId="50" fillId="3" borderId="0" xfId="12" applyFont="1" applyFill="1"/>
    <xf numFmtId="179" fontId="50" fillId="0" borderId="0" xfId="12" applyNumberFormat="1" applyFont="1"/>
    <xf numFmtId="179" fontId="50" fillId="0" borderId="0" xfId="12" applyNumberFormat="1" applyFont="1" applyFill="1"/>
    <xf numFmtId="179" fontId="60" fillId="0" borderId="0" xfId="12" applyNumberFormat="1" applyFont="1"/>
    <xf numFmtId="180" fontId="50" fillId="0" borderId="0" xfId="12" applyNumberFormat="1" applyFont="1"/>
    <xf numFmtId="0" fontId="62" fillId="0" borderId="0" xfId="0" applyFont="1"/>
    <xf numFmtId="0" fontId="63" fillId="0" borderId="0" xfId="0" applyFont="1"/>
    <xf numFmtId="179" fontId="56" fillId="0" borderId="0" xfId="12" applyNumberFormat="1" applyFont="1"/>
    <xf numFmtId="0" fontId="0" fillId="0" borderId="0" xfId="0" applyAlignment="1">
      <alignment horizontal="left"/>
    </xf>
    <xf numFmtId="0" fontId="50" fillId="0" borderId="0" xfId="12" applyFont="1" applyAlignment="1">
      <alignment horizontal="left"/>
    </xf>
    <xf numFmtId="0" fontId="56" fillId="0" borderId="0" xfId="12" applyFont="1"/>
    <xf numFmtId="0" fontId="56" fillId="0" borderId="0" xfId="12" applyFont="1" applyAlignment="1">
      <alignment horizontal="center"/>
    </xf>
    <xf numFmtId="179" fontId="56" fillId="0" borderId="0" xfId="12" applyNumberFormat="1" applyFont="1" applyAlignment="1">
      <alignment horizontal="center"/>
    </xf>
    <xf numFmtId="179" fontId="50" fillId="0" borderId="0" xfId="12" applyNumberFormat="1" applyFont="1" applyAlignment="1">
      <alignment horizontal="left"/>
    </xf>
    <xf numFmtId="180" fontId="56" fillId="0" borderId="0" xfId="12" applyNumberFormat="1" applyFont="1" applyAlignment="1">
      <alignment horizontal="center"/>
    </xf>
    <xf numFmtId="180" fontId="56" fillId="0" borderId="0" xfId="12" applyNumberFormat="1" applyFont="1" applyAlignment="1">
      <alignment horizontal="centerContinuous"/>
    </xf>
    <xf numFmtId="176" fontId="0" fillId="0" borderId="0" xfId="0" applyNumberFormat="1"/>
    <xf numFmtId="182" fontId="50" fillId="0" borderId="0" xfId="12" applyNumberFormat="1" applyFont="1" applyAlignment="1">
      <alignment horizontal="center"/>
    </xf>
    <xf numFmtId="0" fontId="65" fillId="0" borderId="0" xfId="88" applyNumberFormat="1" applyFont="1" applyAlignment="1">
      <alignment horizontal="left" vertical="center"/>
    </xf>
    <xf numFmtId="180" fontId="56" fillId="0" borderId="0" xfId="88" applyNumberFormat="1" applyFont="1" applyFill="1" applyAlignment="1">
      <alignment horizontal="center" vertical="center"/>
    </xf>
    <xf numFmtId="179" fontId="56" fillId="0" borderId="0" xfId="88" applyNumberFormat="1" applyFont="1" applyAlignment="1">
      <alignment horizontal="center" vertical="center"/>
    </xf>
    <xf numFmtId="0" fontId="67" fillId="12" borderId="0" xfId="12" applyFont="1" applyFill="1" applyAlignment="1">
      <alignment horizontal="center" vertical="center"/>
    </xf>
    <xf numFmtId="0" fontId="47" fillId="12" borderId="0" xfId="12" applyFont="1" applyFill="1" applyAlignment="1">
      <alignment horizontal="center" vertical="center"/>
    </xf>
    <xf numFmtId="0" fontId="68" fillId="0" borderId="0" xfId="12" applyFont="1" applyAlignment="1">
      <alignment horizontal="center" vertical="center"/>
    </xf>
    <xf numFmtId="0" fontId="69" fillId="10" borderId="2" xfId="99" applyNumberFormat="1" applyFont="1" applyFill="1" applyBorder="1" applyAlignment="1">
      <alignment horizontal="left" vertical="center"/>
    </xf>
    <xf numFmtId="0" fontId="47" fillId="10" borderId="2" xfId="99" applyNumberFormat="1" applyFont="1" applyFill="1" applyBorder="1" applyAlignment="1">
      <alignment horizontal="left" vertical="center"/>
    </xf>
    <xf numFmtId="0" fontId="51" fillId="4" borderId="0" xfId="99" applyNumberFormat="1" applyFont="1" applyFill="1" applyAlignment="1">
      <alignment horizontal="left" vertical="center"/>
    </xf>
    <xf numFmtId="0" fontId="47" fillId="4" borderId="0" xfId="99" applyNumberFormat="1" applyFont="1" applyFill="1" applyAlignment="1">
      <alignment horizontal="left" vertical="center"/>
    </xf>
    <xf numFmtId="0" fontId="53" fillId="0" borderId="0" xfId="99" applyNumberFormat="1" applyFont="1" applyAlignment="1">
      <alignment horizontal="left" vertical="center"/>
    </xf>
    <xf numFmtId="0" fontId="55" fillId="0" borderId="0" xfId="99" applyNumberFormat="1" applyFont="1" applyAlignment="1">
      <alignment horizontal="left" vertical="center"/>
    </xf>
    <xf numFmtId="0" fontId="53" fillId="0" borderId="0" xfId="4" applyNumberFormat="1" applyFont="1" applyAlignment="1">
      <alignment horizontal="left" vertical="center"/>
    </xf>
    <xf numFmtId="0" fontId="55" fillId="0" borderId="0" xfId="99" applyNumberFormat="1" applyFont="1" applyBorder="1" applyAlignment="1">
      <alignment horizontal="left" vertical="center"/>
    </xf>
    <xf numFmtId="0" fontId="53" fillId="0" borderId="0" xfId="99" applyNumberFormat="1" applyFont="1" applyFill="1" applyAlignment="1">
      <alignment horizontal="left" vertical="center"/>
    </xf>
    <xf numFmtId="0" fontId="51" fillId="4" borderId="0" xfId="99" quotePrefix="1" applyNumberFormat="1" applyFont="1" applyFill="1" applyAlignment="1">
      <alignment horizontal="left" vertical="center"/>
    </xf>
    <xf numFmtId="0" fontId="55" fillId="0" borderId="0" xfId="99" applyNumberFormat="1" applyFont="1" applyFill="1" applyAlignment="1">
      <alignment horizontal="left" vertical="center"/>
    </xf>
    <xf numFmtId="0" fontId="47" fillId="4" borderId="0" xfId="99" applyNumberFormat="1" applyFont="1" applyFill="1" applyAlignment="1">
      <alignment horizontal="left" vertical="center" wrapText="1"/>
    </xf>
    <xf numFmtId="0" fontId="53" fillId="0" borderId="0" xfId="99" applyNumberFormat="1" applyFont="1" applyBorder="1" applyAlignment="1">
      <alignment horizontal="left" vertical="center"/>
    </xf>
    <xf numFmtId="180" fontId="55" fillId="0" borderId="0" xfId="12" applyNumberFormat="1" applyFont="1"/>
    <xf numFmtId="0" fontId="69" fillId="4" borderId="0" xfId="99" applyNumberFormat="1" applyFont="1" applyFill="1" applyAlignment="1">
      <alignment horizontal="left" vertical="center"/>
    </xf>
    <xf numFmtId="0" fontId="53" fillId="0" borderId="0" xfId="4" applyNumberFormat="1" applyFont="1" applyBorder="1" applyAlignment="1">
      <alignment horizontal="left" vertical="center"/>
    </xf>
    <xf numFmtId="0" fontId="61" fillId="0" borderId="0" xfId="99" applyNumberFormat="1" applyFont="1" applyAlignment="1">
      <alignment horizontal="left" vertical="center"/>
    </xf>
    <xf numFmtId="0" fontId="51" fillId="4" borderId="0" xfId="99" applyNumberFormat="1" applyFont="1" applyFill="1" applyBorder="1" applyAlignment="1">
      <alignment horizontal="left" vertical="center"/>
    </xf>
    <xf numFmtId="0" fontId="53" fillId="0" borderId="0" xfId="12" applyFont="1" applyBorder="1"/>
    <xf numFmtId="0" fontId="47" fillId="4" borderId="0" xfId="99" applyNumberFormat="1" applyFont="1" applyFill="1" applyBorder="1" applyAlignment="1">
      <alignment horizontal="left" vertical="center"/>
    </xf>
    <xf numFmtId="0" fontId="55" fillId="0" borderId="0" xfId="101" applyFont="1"/>
    <xf numFmtId="0" fontId="55" fillId="0" borderId="0" xfId="101" applyFont="1" applyBorder="1"/>
    <xf numFmtId="180" fontId="55" fillId="0" borderId="0" xfId="101" applyNumberFormat="1" applyFont="1"/>
    <xf numFmtId="0" fontId="55" fillId="0" borderId="0" xfId="103" applyFont="1"/>
    <xf numFmtId="177" fontId="55" fillId="0" borderId="0" xfId="104" applyFont="1" applyBorder="1" applyAlignment="1">
      <alignment vertical="center"/>
    </xf>
    <xf numFmtId="0" fontId="51" fillId="4" borderId="0" xfId="12" applyFont="1" applyFill="1"/>
    <xf numFmtId="0" fontId="47" fillId="4" borderId="0" xfId="12" applyFont="1" applyFill="1"/>
    <xf numFmtId="0" fontId="52" fillId="0" borderId="0" xfId="12" applyFont="1"/>
    <xf numFmtId="0" fontId="61" fillId="0" borderId="0" xfId="12" applyFont="1" applyFill="1"/>
    <xf numFmtId="0" fontId="56" fillId="0" borderId="0" xfId="12" applyFont="1" applyFill="1"/>
    <xf numFmtId="0" fontId="53" fillId="0" borderId="0" xfId="12" applyFont="1" applyFill="1"/>
    <xf numFmtId="181" fontId="55" fillId="0" borderId="0" xfId="107" applyNumberFormat="1" applyFont="1" applyBorder="1" applyAlignment="1">
      <alignment vertical="center"/>
    </xf>
    <xf numFmtId="181" fontId="55" fillId="0" borderId="0" xfId="91" applyNumberFormat="1" applyFont="1" applyBorder="1" applyAlignment="1">
      <alignment horizontal="left" vertical="center"/>
    </xf>
    <xf numFmtId="180" fontId="55" fillId="0" borderId="0" xfId="12" applyNumberFormat="1" applyFont="1" applyAlignment="1">
      <alignment horizontal="center"/>
    </xf>
    <xf numFmtId="180" fontId="68" fillId="12" borderId="0" xfId="12" applyNumberFormat="1" applyFont="1" applyFill="1" applyAlignment="1">
      <alignment horizontal="center" vertical="center"/>
    </xf>
    <xf numFmtId="180" fontId="47" fillId="10" borderId="2" xfId="99" applyNumberFormat="1" applyFont="1" applyFill="1" applyBorder="1" applyAlignment="1">
      <alignment horizontal="center" vertical="center"/>
    </xf>
    <xf numFmtId="180" fontId="47" fillId="4" borderId="0" xfId="99" applyNumberFormat="1" applyFont="1" applyFill="1" applyAlignment="1">
      <alignment horizontal="center" vertical="center"/>
    </xf>
    <xf numFmtId="180" fontId="55" fillId="0" borderId="0" xfId="99" applyNumberFormat="1" applyFont="1" applyAlignment="1">
      <alignment horizontal="center" vertical="center"/>
    </xf>
    <xf numFmtId="180" fontId="55" fillId="0" borderId="0" xfId="4" applyNumberFormat="1" applyFont="1" applyAlignment="1">
      <alignment horizontal="center" vertical="center"/>
    </xf>
    <xf numFmtId="180" fontId="55" fillId="0" borderId="0" xfId="99" applyNumberFormat="1" applyFont="1" applyBorder="1" applyAlignment="1">
      <alignment horizontal="center" vertical="center"/>
    </xf>
    <xf numFmtId="180" fontId="55" fillId="0" borderId="0" xfId="99" applyNumberFormat="1" applyFont="1" applyFill="1" applyAlignment="1">
      <alignment horizontal="center" vertical="center"/>
    </xf>
    <xf numFmtId="180" fontId="47" fillId="4" borderId="0" xfId="99" applyNumberFormat="1" applyFont="1" applyFill="1" applyAlignment="1">
      <alignment horizontal="center" vertical="center" wrapText="1"/>
    </xf>
    <xf numFmtId="180" fontId="55" fillId="0" borderId="0" xfId="4" applyNumberFormat="1" applyFont="1" applyFill="1" applyBorder="1" applyAlignment="1">
      <alignment horizontal="center" vertical="center"/>
    </xf>
    <xf numFmtId="180" fontId="55" fillId="0" borderId="0" xfId="4" applyNumberFormat="1" applyFont="1" applyFill="1" applyAlignment="1">
      <alignment horizontal="center" vertical="center"/>
    </xf>
    <xf numFmtId="180" fontId="55" fillId="0" borderId="0" xfId="4" applyNumberFormat="1" applyFont="1" applyBorder="1" applyAlignment="1">
      <alignment horizontal="center" vertical="center"/>
    </xf>
    <xf numFmtId="180" fontId="47" fillId="4" borderId="0" xfId="99" applyNumberFormat="1" applyFont="1" applyFill="1" applyBorder="1" applyAlignment="1">
      <alignment horizontal="center" vertical="center"/>
    </xf>
    <xf numFmtId="180" fontId="50" fillId="0" borderId="0" xfId="12" applyNumberFormat="1" applyFont="1" applyBorder="1" applyAlignment="1">
      <alignment horizontal="center"/>
    </xf>
    <xf numFmtId="180" fontId="55" fillId="0" borderId="0" xfId="12" applyNumberFormat="1" applyFont="1" applyBorder="1" applyAlignment="1">
      <alignment horizontal="center"/>
    </xf>
    <xf numFmtId="180" fontId="47" fillId="4" borderId="0" xfId="12" applyNumberFormat="1" applyFont="1" applyFill="1" applyAlignment="1">
      <alignment horizontal="center"/>
    </xf>
    <xf numFmtId="180" fontId="50" fillId="0" borderId="0" xfId="106" applyNumberFormat="1" applyFont="1" applyBorder="1" applyAlignment="1">
      <alignment horizontal="center" vertical="center"/>
    </xf>
    <xf numFmtId="183" fontId="55" fillId="0" borderId="0" xfId="12" applyNumberFormat="1" applyFont="1" applyAlignment="1">
      <alignment horizontal="center"/>
    </xf>
    <xf numFmtId="0" fontId="55" fillId="0" borderId="0" xfId="12" applyFont="1" applyFill="1"/>
    <xf numFmtId="0" fontId="47" fillId="0" borderId="0" xfId="12" applyFont="1"/>
    <xf numFmtId="181" fontId="55" fillId="0" borderId="0" xfId="12" applyNumberFormat="1" applyFont="1"/>
    <xf numFmtId="0" fontId="50" fillId="9" borderId="0" xfId="12" applyFont="1" applyFill="1" applyBorder="1" applyAlignment="1">
      <alignment horizontal="center" vertical="center"/>
    </xf>
    <xf numFmtId="181" fontId="55" fillId="0" borderId="0" xfId="105" applyNumberFormat="1" applyFont="1" applyBorder="1" applyAlignment="1">
      <alignment horizontal="left" vertical="center"/>
    </xf>
    <xf numFmtId="179" fontId="68" fillId="0" borderId="0" xfId="12" applyNumberFormat="1" applyFont="1" applyAlignment="1">
      <alignment horizontal="center" vertical="center"/>
    </xf>
    <xf numFmtId="179" fontId="55" fillId="0" borderId="0" xfId="12" applyNumberFormat="1" applyFont="1"/>
    <xf numFmtId="179" fontId="52" fillId="0" borderId="0" xfId="12" applyNumberFormat="1" applyFont="1"/>
    <xf numFmtId="179" fontId="56" fillId="0" borderId="0" xfId="12" applyNumberFormat="1" applyFont="1" applyFill="1"/>
    <xf numFmtId="0" fontId="3" fillId="0" borderId="0" xfId="463">
      <alignment vertical="center"/>
    </xf>
    <xf numFmtId="0" fontId="3" fillId="0" borderId="0" xfId="463">
      <alignment vertical="center"/>
    </xf>
    <xf numFmtId="180" fontId="55" fillId="0" borderId="0" xfId="99" quotePrefix="1" applyNumberFormat="1" applyFont="1" applyAlignment="1">
      <alignment horizontal="center" vertical="center"/>
    </xf>
    <xf numFmtId="0" fontId="2" fillId="0" borderId="0" xfId="464">
      <alignment vertical="center"/>
    </xf>
    <xf numFmtId="22" fontId="2" fillId="0" borderId="0" xfId="464" applyNumberFormat="1">
      <alignment vertical="center"/>
    </xf>
    <xf numFmtId="0" fontId="2" fillId="0" borderId="0" xfId="464">
      <alignment vertical="center"/>
    </xf>
    <xf numFmtId="0" fontId="1" fillId="0" borderId="0" xfId="464" applyFont="1">
      <alignment vertical="center"/>
    </xf>
    <xf numFmtId="176" fontId="55" fillId="0" borderId="0" xfId="12" applyNumberFormat="1" applyFont="1"/>
    <xf numFmtId="180" fontId="47" fillId="0" borderId="0" xfId="12" applyNumberFormat="1" applyFont="1" applyAlignment="1">
      <alignment horizontal="center" vertical="center"/>
    </xf>
    <xf numFmtId="0" fontId="70" fillId="0" borderId="0" xfId="12" applyFont="1"/>
    <xf numFmtId="0" fontId="69" fillId="13" borderId="0" xfId="99" applyNumberFormat="1" applyFont="1" applyFill="1" applyAlignment="1">
      <alignment horizontal="left" vertical="center"/>
    </xf>
    <xf numFmtId="0" fontId="47" fillId="13" borderId="0" xfId="12" applyFont="1" applyFill="1"/>
    <xf numFmtId="0" fontId="50" fillId="0" borderId="0" xfId="0" applyFont="1" applyAlignment="1">
      <alignment vertical="center"/>
    </xf>
    <xf numFmtId="176" fontId="16" fillId="0" borderId="0" xfId="91" applyNumberFormat="1" applyAlignment="1">
      <alignment vertical="center" wrapText="1"/>
    </xf>
    <xf numFmtId="180" fontId="16" fillId="0" borderId="0" xfId="91" applyNumberFormat="1" applyAlignment="1">
      <alignment vertical="center" wrapText="1"/>
    </xf>
    <xf numFmtId="0" fontId="72" fillId="0" borderId="0" xfId="1" applyFont="1" applyBorder="1" applyAlignment="1"/>
    <xf numFmtId="176" fontId="22" fillId="0" borderId="0" xfId="91" applyNumberFormat="1" applyFont="1" applyFill="1" applyAlignment="1">
      <alignment horizontal="center" vertical="center" wrapText="1"/>
    </xf>
    <xf numFmtId="0" fontId="73" fillId="0" borderId="0" xfId="1" quotePrefix="1" applyFont="1" applyBorder="1" applyAlignment="1"/>
    <xf numFmtId="176" fontId="16" fillId="0" borderId="0" xfId="91" applyNumberFormat="1">
      <alignment vertical="center"/>
    </xf>
    <xf numFmtId="176" fontId="74" fillId="0" borderId="0" xfId="91" applyNumberFormat="1" applyFont="1" applyAlignment="1">
      <alignment horizontal="center" vertical="center" wrapText="1"/>
    </xf>
    <xf numFmtId="176" fontId="21" fillId="0" borderId="1" xfId="0" applyNumberFormat="1" applyFont="1" applyBorder="1" applyAlignment="1">
      <alignment horizontal="left" vertical="center"/>
    </xf>
    <xf numFmtId="178" fontId="50" fillId="0" borderId="0" xfId="12" applyNumberFormat="1" applyFont="1" applyAlignment="1">
      <alignment horizontal="center"/>
    </xf>
    <xf numFmtId="0" fontId="47" fillId="13" borderId="0" xfId="12" applyFont="1" applyFill="1" applyAlignment="1">
      <alignment horizontal="left"/>
    </xf>
    <xf numFmtId="0" fontId="53" fillId="0" borderId="0" xfId="12" quotePrefix="1" applyFont="1"/>
    <xf numFmtId="17" fontId="53" fillId="0" borderId="0" xfId="12" quotePrefix="1" applyNumberFormat="1" applyFont="1"/>
  </cellXfs>
  <cellStyles count="466">
    <cellStyle name="百分比 2" xfId="108"/>
    <cellStyle name="差" xfId="3" builtinId="27"/>
    <cellStyle name="差 2" xfId="109"/>
    <cellStyle name="常规" xfId="0" builtinId="0"/>
    <cellStyle name="常规 10" xfId="14"/>
    <cellStyle name="常规 10 2" xfId="110"/>
    <cellStyle name="常规 11" xfId="91"/>
    <cellStyle name="常规 11 2" xfId="103"/>
    <cellStyle name="常规 11 3" xfId="105"/>
    <cellStyle name="常规 11 4" xfId="106"/>
    <cellStyle name="常规 12" xfId="93"/>
    <cellStyle name="常规 12 2" xfId="104"/>
    <cellStyle name="常规 13" xfId="95"/>
    <cellStyle name="常规 13 2" xfId="111"/>
    <cellStyle name="常规 13 3" xfId="112"/>
    <cellStyle name="常规 14" xfId="102"/>
    <cellStyle name="常规 15" xfId="463"/>
    <cellStyle name="常规 16" xfId="464"/>
    <cellStyle name="常规 2" xfId="1"/>
    <cellStyle name="常规 2 2" xfId="7"/>
    <cellStyle name="常规 2 2 2" xfId="8"/>
    <cellStyle name="常规 2 2 2 2" xfId="15"/>
    <cellStyle name="常规 2 2 2 2 2" xfId="16"/>
    <cellStyle name="常规 2 2 2 2 2 2" xfId="17"/>
    <cellStyle name="常规 2 2 2 2 2 2 2" xfId="113"/>
    <cellStyle name="常规 2 2 2 2 2 3" xfId="18"/>
    <cellStyle name="常规 2 2 2 2 2 3 2" xfId="114"/>
    <cellStyle name="常规 2 2 2 2 2 4" xfId="115"/>
    <cellStyle name="常规 2 2 2 2 3" xfId="116"/>
    <cellStyle name="常规 2 2 2 3" xfId="19"/>
    <cellStyle name="常规 2 2 2 3 2" xfId="20"/>
    <cellStyle name="常规 2 2 2 3 2 2" xfId="21"/>
    <cellStyle name="常规 2 2 2 3 2 2 2" xfId="117"/>
    <cellStyle name="常规 2 2 2 3 2 3" xfId="22"/>
    <cellStyle name="常规 2 2 2 3 2 3 2" xfId="118"/>
    <cellStyle name="常规 2 2 2 3 2 4" xfId="119"/>
    <cellStyle name="常规 2 2 2 3 3" xfId="120"/>
    <cellStyle name="常规 2 2 2 4" xfId="23"/>
    <cellStyle name="常规 2 2 2 4 2" xfId="24"/>
    <cellStyle name="常规 2 2 2 4 2 2" xfId="25"/>
    <cellStyle name="常规 2 2 2 4 2 2 2" xfId="121"/>
    <cellStyle name="常规 2 2 2 4 2 3" xfId="26"/>
    <cellStyle name="常规 2 2 2 4 2 3 2" xfId="122"/>
    <cellStyle name="常规 2 2 2 4 2 4" xfId="123"/>
    <cellStyle name="常规 2 2 2 4 3" xfId="124"/>
    <cellStyle name="常规 2 2 2 5" xfId="27"/>
    <cellStyle name="常规 2 2 2 5 2" xfId="28"/>
    <cellStyle name="常规 2 2 2 5 2 2" xfId="125"/>
    <cellStyle name="常规 2 2 2 5 3" xfId="29"/>
    <cellStyle name="常规 2 2 2 5 3 2" xfId="126"/>
    <cellStyle name="常规 2 2 2 5 4" xfId="127"/>
    <cellStyle name="常规 2 2 2 6" xfId="30"/>
    <cellStyle name="常规 2 2 2 7" xfId="31"/>
    <cellStyle name="常规 2 2 2 8" xfId="128"/>
    <cellStyle name="常规 2 2 3" xfId="9"/>
    <cellStyle name="常规 2 2 3 2" xfId="32"/>
    <cellStyle name="常规 2 2 3 2 2" xfId="33"/>
    <cellStyle name="常规 2 2 3 2 2 2" xfId="129"/>
    <cellStyle name="常规 2 2 3 2 3" xfId="34"/>
    <cellStyle name="常规 2 2 3 2 3 2" xfId="130"/>
    <cellStyle name="常规 2 2 3 2 4" xfId="131"/>
    <cellStyle name="常规 2 2 3 3" xfId="35"/>
    <cellStyle name="常规 2 2 3 4" xfId="36"/>
    <cellStyle name="常规 2 2 3 5" xfId="132"/>
    <cellStyle name="常规 2 2 4" xfId="37"/>
    <cellStyle name="常规 2 2 4 2" xfId="38"/>
    <cellStyle name="常规 2 2 4 2 2" xfId="39"/>
    <cellStyle name="常规 2 2 4 2 2 2" xfId="133"/>
    <cellStyle name="常规 2 2 4 2 3" xfId="40"/>
    <cellStyle name="常规 2 2 4 2 3 2" xfId="134"/>
    <cellStyle name="常规 2 2 4 2 4" xfId="135"/>
    <cellStyle name="常规 2 2 4 3" xfId="136"/>
    <cellStyle name="常规 2 2 5" xfId="41"/>
    <cellStyle name="常规 2 2 5 2" xfId="42"/>
    <cellStyle name="常规 2 2 5 2 2" xfId="137"/>
    <cellStyle name="常规 2 2 5 3" xfId="43"/>
    <cellStyle name="常规 2 2 5 3 2" xfId="138"/>
    <cellStyle name="常规 2 2 5 4" xfId="139"/>
    <cellStyle name="常规 2 2 6" xfId="44"/>
    <cellStyle name="常规 2 2 7" xfId="45"/>
    <cellStyle name="常规 2 2 8" xfId="140"/>
    <cellStyle name="常规 2 3" xfId="46"/>
    <cellStyle name="常规 2 4" xfId="47"/>
    <cellStyle name="常规 2 5" xfId="48"/>
    <cellStyle name="常规 2 6" xfId="49"/>
    <cellStyle name="常规 2 6 2" xfId="50"/>
    <cellStyle name="常规 2 6 2 2" xfId="141"/>
    <cellStyle name="常规 2 6 3" xfId="51"/>
    <cellStyle name="常规 2 6 3 2" xfId="142"/>
    <cellStyle name="常规 2 6 4" xfId="143"/>
    <cellStyle name="常规 2 7" xfId="52"/>
    <cellStyle name="常规 2 8" xfId="53"/>
    <cellStyle name="常规 2 9" xfId="100"/>
    <cellStyle name="常规 3" xfId="4"/>
    <cellStyle name="常规 3 2" xfId="10"/>
    <cellStyle name="常规 3 2 2" xfId="54"/>
    <cellStyle name="常规 3 2 2 2" xfId="55"/>
    <cellStyle name="常规 3 2 2 2 2" xfId="144"/>
    <cellStyle name="常规 3 2 2 3" xfId="56"/>
    <cellStyle name="常规 3 2 2 3 2" xfId="145"/>
    <cellStyle name="常规 3 2 2 4" xfId="146"/>
    <cellStyle name="常规 3 2 3" xfId="57"/>
    <cellStyle name="常规 3 2 4" xfId="58"/>
    <cellStyle name="常规 3 2 5" xfId="147"/>
    <cellStyle name="常规 3 3" xfId="59"/>
    <cellStyle name="常规 3 3 2" xfId="60"/>
    <cellStyle name="常规 3 3 2 2" xfId="148"/>
    <cellStyle name="常规 3 3 3" xfId="61"/>
    <cellStyle name="常规 3 3 3 2" xfId="149"/>
    <cellStyle name="常规 3 3 4" xfId="150"/>
    <cellStyle name="常规 3 4" xfId="62"/>
    <cellStyle name="常规 3 5" xfId="63"/>
    <cellStyle name="常规 3 6" xfId="64"/>
    <cellStyle name="常规 3 7" xfId="151"/>
    <cellStyle name="常规 3 8" xfId="152"/>
    <cellStyle name="常规 4" xfId="5"/>
    <cellStyle name="常规 4 2" xfId="11"/>
    <cellStyle name="常规 4 2 2" xfId="65"/>
    <cellStyle name="常规 4 2 2 2" xfId="66"/>
    <cellStyle name="常规 4 2 2 2 2" xfId="153"/>
    <cellStyle name="常规 4 2 2 3" xfId="67"/>
    <cellStyle name="常规 4 2 2 3 2" xfId="154"/>
    <cellStyle name="常规 4 2 2 4" xfId="155"/>
    <cellStyle name="常规 4 2 3" xfId="68"/>
    <cellStyle name="常规 4 2 4" xfId="69"/>
    <cellStyle name="常规 4 2 5" xfId="156"/>
    <cellStyle name="常规 4 3" xfId="6"/>
    <cellStyle name="常规 4 3 2" xfId="70"/>
    <cellStyle name="常规 4 3 2 2" xfId="157"/>
    <cellStyle name="常规 4 3 3" xfId="71"/>
    <cellStyle name="常规 4 3 3 2" xfId="158"/>
    <cellStyle name="常规 4 3 4" xfId="72"/>
    <cellStyle name="常规 4 3 5" xfId="73"/>
    <cellStyle name="常规 4 3 6" xfId="89"/>
    <cellStyle name="常规 4 3 7" xfId="159"/>
    <cellStyle name="常规 4 4" xfId="13"/>
    <cellStyle name="常规 4 4 2" xfId="92"/>
    <cellStyle name="常规 4 4 2 2" xfId="107"/>
    <cellStyle name="常规 4 5" xfId="74"/>
    <cellStyle name="常规 4 6" xfId="88"/>
    <cellStyle name="常规 4 6 2" xfId="94"/>
    <cellStyle name="常规 4 6 2 2" xfId="99"/>
    <cellStyle name="常规 4 7" xfId="160"/>
    <cellStyle name="常规 5" xfId="12"/>
    <cellStyle name="常规 5 2" xfId="75"/>
    <cellStyle name="常规 5 2 2" xfId="76"/>
    <cellStyle name="常规 5 2 2 2" xfId="161"/>
    <cellStyle name="常规 5 2 3" xfId="77"/>
    <cellStyle name="常规 5 2 3 2" xfId="162"/>
    <cellStyle name="常规 5 2 4" xfId="163"/>
    <cellStyle name="常规 5 3" xfId="90"/>
    <cellStyle name="常规 5 4" xfId="101"/>
    <cellStyle name="常规 5 5" xfId="164"/>
    <cellStyle name="常规 6" xfId="78"/>
    <cellStyle name="常规 6 10" xfId="165"/>
    <cellStyle name="常规 6 10 2" xfId="166"/>
    <cellStyle name="常规 6 10 2 2" xfId="167"/>
    <cellStyle name="常规 6 10 2 3" xfId="168"/>
    <cellStyle name="常规 6 10 3" xfId="169"/>
    <cellStyle name="常规 6 10 4" xfId="170"/>
    <cellStyle name="常规 6 10 5" xfId="171"/>
    <cellStyle name="常规 6 11" xfId="172"/>
    <cellStyle name="常规 6 11 2" xfId="173"/>
    <cellStyle name="常规 6 11 2 2" xfId="174"/>
    <cellStyle name="常规 6 11 2 3" xfId="175"/>
    <cellStyle name="常规 6 11 3" xfId="176"/>
    <cellStyle name="常规 6 11 4" xfId="177"/>
    <cellStyle name="常规 6 11 5" xfId="178"/>
    <cellStyle name="常规 6 12" xfId="179"/>
    <cellStyle name="常规 6 12 2" xfId="180"/>
    <cellStyle name="常规 6 12 2 2" xfId="181"/>
    <cellStyle name="常规 6 12 2 3" xfId="182"/>
    <cellStyle name="常规 6 12 3" xfId="183"/>
    <cellStyle name="常规 6 12 4" xfId="184"/>
    <cellStyle name="常规 6 12 5" xfId="185"/>
    <cellStyle name="常规 6 13" xfId="186"/>
    <cellStyle name="常规 6 13 2" xfId="187"/>
    <cellStyle name="常规 6 13 3" xfId="188"/>
    <cellStyle name="常规 6 14" xfId="189"/>
    <cellStyle name="常规 6 14 2" xfId="190"/>
    <cellStyle name="常规 6 14 3" xfId="191"/>
    <cellStyle name="常规 6 15" xfId="192"/>
    <cellStyle name="常规 6 15 2" xfId="193"/>
    <cellStyle name="常规 6 16" xfId="194"/>
    <cellStyle name="常规 6 17" xfId="195"/>
    <cellStyle name="常规 6 2" xfId="79"/>
    <cellStyle name="常规 6 2 2" xfId="80"/>
    <cellStyle name="常规 6 2 2 2" xfId="196"/>
    <cellStyle name="常规 6 2 3" xfId="81"/>
    <cellStyle name="常规 6 2 3 2" xfId="197"/>
    <cellStyle name="常规 6 2 4" xfId="198"/>
    <cellStyle name="常规 6 3" xfId="82"/>
    <cellStyle name="常规 6 3 10" xfId="199"/>
    <cellStyle name="常规 6 3 10 2" xfId="200"/>
    <cellStyle name="常规 6 3 10 3" xfId="201"/>
    <cellStyle name="常规 6 3 11" xfId="202"/>
    <cellStyle name="常规 6 3 11 2" xfId="203"/>
    <cellStyle name="常规 6 3 11 3" xfId="204"/>
    <cellStyle name="常规 6 3 12" xfId="205"/>
    <cellStyle name="常规 6 3 13" xfId="206"/>
    <cellStyle name="常规 6 3 14" xfId="207"/>
    <cellStyle name="常规 6 3 2" xfId="96"/>
    <cellStyle name="常规 6 3 2 2" xfId="208"/>
    <cellStyle name="常规 6 3 2 2 2" xfId="209"/>
    <cellStyle name="常规 6 3 2 2 2 2" xfId="210"/>
    <cellStyle name="常规 6 3 2 2 2 2 2" xfId="211"/>
    <cellStyle name="常规 6 3 2 2 2 2 3" xfId="212"/>
    <cellStyle name="常规 6 3 2 2 2 3" xfId="213"/>
    <cellStyle name="常规 6 3 2 2 2 4" xfId="214"/>
    <cellStyle name="常规 6 3 2 2 2 5" xfId="215"/>
    <cellStyle name="常规 6 3 2 2 3" xfId="216"/>
    <cellStyle name="常规 6 3 2 2 3 2" xfId="217"/>
    <cellStyle name="常规 6 3 2 2 3 3" xfId="218"/>
    <cellStyle name="常规 6 3 2 2 4" xfId="219"/>
    <cellStyle name="常规 6 3 2 2 5" xfId="220"/>
    <cellStyle name="常规 6 3 2 2 6" xfId="221"/>
    <cellStyle name="常规 6 3 2 3" xfId="222"/>
    <cellStyle name="常规 6 3 2 3 2" xfId="223"/>
    <cellStyle name="常规 6 3 2 3 2 2" xfId="224"/>
    <cellStyle name="常规 6 3 2 3 2 3" xfId="225"/>
    <cellStyle name="常规 6 3 2 3 3" xfId="226"/>
    <cellStyle name="常规 6 3 2 3 4" xfId="227"/>
    <cellStyle name="常规 6 3 2 3 5" xfId="228"/>
    <cellStyle name="常规 6 3 2 4" xfId="229"/>
    <cellStyle name="常规 6 3 2 4 2" xfId="230"/>
    <cellStyle name="常规 6 3 2 4 3" xfId="231"/>
    <cellStyle name="常规 6 3 2 5" xfId="232"/>
    <cellStyle name="常规 6 3 2 5 2" xfId="233"/>
    <cellStyle name="常规 6 3 2 5 3" xfId="234"/>
    <cellStyle name="常规 6 3 2 6" xfId="235"/>
    <cellStyle name="常规 6 3 2 7" xfId="236"/>
    <cellStyle name="常规 6 3 2 8" xfId="237"/>
    <cellStyle name="常规 6 3 3" xfId="238"/>
    <cellStyle name="常规 6 3 3 2" xfId="239"/>
    <cellStyle name="常规 6 3 3 2 2" xfId="240"/>
    <cellStyle name="常规 6 3 3 2 2 2" xfId="241"/>
    <cellStyle name="常规 6 3 3 2 2 3" xfId="242"/>
    <cellStyle name="常规 6 3 3 2 3" xfId="243"/>
    <cellStyle name="常规 6 3 3 2 4" xfId="244"/>
    <cellStyle name="常规 6 3 3 2 5" xfId="245"/>
    <cellStyle name="常规 6 3 3 3" xfId="246"/>
    <cellStyle name="常规 6 3 3 3 2" xfId="247"/>
    <cellStyle name="常规 6 3 3 3 3" xfId="248"/>
    <cellStyle name="常规 6 3 3 4" xfId="249"/>
    <cellStyle name="常规 6 3 3 5" xfId="250"/>
    <cellStyle name="常规 6 3 3 6" xfId="251"/>
    <cellStyle name="常规 6 3 4" xfId="252"/>
    <cellStyle name="常规 6 3 4 2" xfId="253"/>
    <cellStyle name="常规 6 3 4 2 2" xfId="254"/>
    <cellStyle name="常规 6 3 4 2 3" xfId="255"/>
    <cellStyle name="常规 6 3 4 3" xfId="256"/>
    <cellStyle name="常规 6 3 4 4" xfId="257"/>
    <cellStyle name="常规 6 3 4 5" xfId="258"/>
    <cellStyle name="常规 6 3 5" xfId="259"/>
    <cellStyle name="常规 6 3 5 2" xfId="260"/>
    <cellStyle name="常规 6 3 5 2 2" xfId="261"/>
    <cellStyle name="常规 6 3 5 2 3" xfId="262"/>
    <cellStyle name="常规 6 3 5 3" xfId="263"/>
    <cellStyle name="常规 6 3 5 4" xfId="264"/>
    <cellStyle name="常规 6 3 5 5" xfId="265"/>
    <cellStyle name="常规 6 3 6" xfId="266"/>
    <cellStyle name="常规 6 3 6 2" xfId="267"/>
    <cellStyle name="常规 6 3 6 2 2" xfId="268"/>
    <cellStyle name="常规 6 3 6 2 3" xfId="269"/>
    <cellStyle name="常规 6 3 6 3" xfId="270"/>
    <cellStyle name="常规 6 3 6 4" xfId="271"/>
    <cellStyle name="常规 6 3 6 5" xfId="272"/>
    <cellStyle name="常规 6 3 7" xfId="273"/>
    <cellStyle name="常规 6 3 7 2" xfId="274"/>
    <cellStyle name="常规 6 3 7 2 2" xfId="275"/>
    <cellStyle name="常规 6 3 7 2 3" xfId="276"/>
    <cellStyle name="常规 6 3 7 3" xfId="277"/>
    <cellStyle name="常规 6 3 7 4" xfId="278"/>
    <cellStyle name="常规 6 3 7 5" xfId="279"/>
    <cellStyle name="常规 6 3 8" xfId="280"/>
    <cellStyle name="常规 6 3 8 2" xfId="281"/>
    <cellStyle name="常规 6 3 8 2 2" xfId="282"/>
    <cellStyle name="常规 6 3 8 2 3" xfId="283"/>
    <cellStyle name="常规 6 3 8 3" xfId="284"/>
    <cellStyle name="常规 6 3 8 4" xfId="285"/>
    <cellStyle name="常规 6 3 8 5" xfId="286"/>
    <cellStyle name="常规 6 3 9" xfId="287"/>
    <cellStyle name="常规 6 3 9 2" xfId="288"/>
    <cellStyle name="常规 6 3 9 2 2" xfId="289"/>
    <cellStyle name="常规 6 3 9 2 3" xfId="290"/>
    <cellStyle name="常规 6 3 9 3" xfId="291"/>
    <cellStyle name="常规 6 3 9 4" xfId="292"/>
    <cellStyle name="常规 6 3 9 5" xfId="293"/>
    <cellStyle name="常规 6 4" xfId="83"/>
    <cellStyle name="常规 6 5" xfId="97"/>
    <cellStyle name="常规 6 5 2" xfId="294"/>
    <cellStyle name="常规 6 5 2 2" xfId="295"/>
    <cellStyle name="常规 6 5 2 2 2" xfId="296"/>
    <cellStyle name="常规 6 5 2 2 2 2" xfId="297"/>
    <cellStyle name="常规 6 5 2 2 2 3" xfId="298"/>
    <cellStyle name="常规 6 5 2 2 3" xfId="299"/>
    <cellStyle name="常规 6 5 2 2 4" xfId="300"/>
    <cellStyle name="常规 6 5 2 2 5" xfId="301"/>
    <cellStyle name="常规 6 5 2 3" xfId="302"/>
    <cellStyle name="常规 6 5 2 3 2" xfId="303"/>
    <cellStyle name="常规 6 5 2 3 3" xfId="304"/>
    <cellStyle name="常规 6 5 2 4" xfId="305"/>
    <cellStyle name="常规 6 5 2 5" xfId="306"/>
    <cellStyle name="常规 6 5 2 6" xfId="307"/>
    <cellStyle name="常规 6 5 3" xfId="308"/>
    <cellStyle name="常规 6 5 3 2" xfId="309"/>
    <cellStyle name="常规 6 5 3 2 2" xfId="310"/>
    <cellStyle name="常规 6 5 3 2 3" xfId="311"/>
    <cellStyle name="常规 6 5 3 3" xfId="312"/>
    <cellStyle name="常规 6 5 3 4" xfId="313"/>
    <cellStyle name="常规 6 5 3 5" xfId="314"/>
    <cellStyle name="常规 6 5 4" xfId="315"/>
    <cellStyle name="常规 6 5 4 2" xfId="316"/>
    <cellStyle name="常规 6 5 4 3" xfId="317"/>
    <cellStyle name="常规 6 5 5" xfId="318"/>
    <cellStyle name="常规 6 5 5 2" xfId="319"/>
    <cellStyle name="常规 6 5 5 3" xfId="320"/>
    <cellStyle name="常规 6 5 6" xfId="321"/>
    <cellStyle name="常规 6 5 7" xfId="322"/>
    <cellStyle name="常规 6 5 8" xfId="323"/>
    <cellStyle name="常规 6 6" xfId="324"/>
    <cellStyle name="常规 6 6 2" xfId="325"/>
    <cellStyle name="常规 6 6 2 2" xfId="326"/>
    <cellStyle name="常规 6 6 2 2 2" xfId="327"/>
    <cellStyle name="常规 6 6 2 2 3" xfId="328"/>
    <cellStyle name="常规 6 6 2 3" xfId="329"/>
    <cellStyle name="常规 6 6 2 4" xfId="330"/>
    <cellStyle name="常规 6 6 2 5" xfId="331"/>
    <cellStyle name="常规 6 6 3" xfId="332"/>
    <cellStyle name="常规 6 6 3 2" xfId="333"/>
    <cellStyle name="常规 6 6 3 3" xfId="334"/>
    <cellStyle name="常规 6 6 4" xfId="335"/>
    <cellStyle name="常规 6 6 5" xfId="336"/>
    <cellStyle name="常规 6 6 6" xfId="337"/>
    <cellStyle name="常规 6 7" xfId="338"/>
    <cellStyle name="常规 6 7 2" xfId="339"/>
    <cellStyle name="常规 6 7 2 2" xfId="340"/>
    <cellStyle name="常规 6 7 2 3" xfId="341"/>
    <cellStyle name="常规 6 7 3" xfId="342"/>
    <cellStyle name="常规 6 7 4" xfId="343"/>
    <cellStyle name="常规 6 7 5" xfId="344"/>
    <cellStyle name="常规 6 8" xfId="345"/>
    <cellStyle name="常规 6 8 2" xfId="346"/>
    <cellStyle name="常规 6 8 2 2" xfId="347"/>
    <cellStyle name="常规 6 8 2 3" xfId="348"/>
    <cellStyle name="常规 6 8 3" xfId="349"/>
    <cellStyle name="常规 6 8 4" xfId="350"/>
    <cellStyle name="常规 6 8 5" xfId="351"/>
    <cellStyle name="常规 6 9" xfId="352"/>
    <cellStyle name="常规 6 9 2" xfId="353"/>
    <cellStyle name="常规 6 9 2 2" xfId="354"/>
    <cellStyle name="常规 6 9 2 3" xfId="355"/>
    <cellStyle name="常规 6 9 3" xfId="356"/>
    <cellStyle name="常规 6 9 4" xfId="357"/>
    <cellStyle name="常规 6 9 5" xfId="358"/>
    <cellStyle name="常规 7" xfId="84"/>
    <cellStyle name="常规 7 2" xfId="85"/>
    <cellStyle name="常规 7 2 2" xfId="359"/>
    <cellStyle name="常规 8" xfId="86"/>
    <cellStyle name="常规 8 10" xfId="360"/>
    <cellStyle name="常规 8 10 2" xfId="361"/>
    <cellStyle name="常规 8 10 2 2" xfId="362"/>
    <cellStyle name="常规 8 10 2 3" xfId="363"/>
    <cellStyle name="常规 8 10 3" xfId="364"/>
    <cellStyle name="常规 8 10 4" xfId="365"/>
    <cellStyle name="常规 8 10 5" xfId="366"/>
    <cellStyle name="常规 8 11" xfId="367"/>
    <cellStyle name="常规 8 11 2" xfId="368"/>
    <cellStyle name="常规 8 11 3" xfId="369"/>
    <cellStyle name="常规 8 12" xfId="370"/>
    <cellStyle name="常规 8 12 2" xfId="371"/>
    <cellStyle name="常规 8 12 3" xfId="372"/>
    <cellStyle name="常规 8 13" xfId="373"/>
    <cellStyle name="常规 8 14" xfId="374"/>
    <cellStyle name="常规 8 15" xfId="375"/>
    <cellStyle name="常规 8 2" xfId="98"/>
    <cellStyle name="常规 8 2 2" xfId="376"/>
    <cellStyle name="常规 8 2 2 2" xfId="377"/>
    <cellStyle name="常规 8 2 2 2 2" xfId="378"/>
    <cellStyle name="常规 8 2 2 2 2 2" xfId="379"/>
    <cellStyle name="常规 8 2 2 2 2 3" xfId="380"/>
    <cellStyle name="常规 8 2 2 2 3" xfId="381"/>
    <cellStyle name="常规 8 2 2 2 4" xfId="382"/>
    <cellStyle name="常规 8 2 2 2 5" xfId="383"/>
    <cellStyle name="常规 8 2 2 3" xfId="384"/>
    <cellStyle name="常规 8 2 2 3 2" xfId="385"/>
    <cellStyle name="常规 8 2 2 3 3" xfId="386"/>
    <cellStyle name="常规 8 2 2 4" xfId="387"/>
    <cellStyle name="常规 8 2 2 5" xfId="388"/>
    <cellStyle name="常规 8 2 2 6" xfId="389"/>
    <cellStyle name="常规 8 2 3" xfId="390"/>
    <cellStyle name="常规 8 2 3 2" xfId="391"/>
    <cellStyle name="常规 8 2 3 2 2" xfId="392"/>
    <cellStyle name="常规 8 2 3 2 3" xfId="393"/>
    <cellStyle name="常规 8 2 3 3" xfId="394"/>
    <cellStyle name="常规 8 2 3 4" xfId="395"/>
    <cellStyle name="常规 8 2 3 5" xfId="396"/>
    <cellStyle name="常规 8 2 4" xfId="397"/>
    <cellStyle name="常规 8 2 4 2" xfId="398"/>
    <cellStyle name="常规 8 2 4 3" xfId="399"/>
    <cellStyle name="常规 8 2 5" xfId="400"/>
    <cellStyle name="常规 8 2 5 2" xfId="401"/>
    <cellStyle name="常规 8 2 5 3" xfId="402"/>
    <cellStyle name="常规 8 2 6" xfId="403"/>
    <cellStyle name="常规 8 2 7" xfId="404"/>
    <cellStyle name="常规 8 2 8" xfId="405"/>
    <cellStyle name="常规 8 3" xfId="406"/>
    <cellStyle name="常规 8 3 2" xfId="407"/>
    <cellStyle name="常规 8 3 2 2" xfId="408"/>
    <cellStyle name="常规 8 3 2 2 2" xfId="409"/>
    <cellStyle name="常规 8 3 2 2 3" xfId="410"/>
    <cellStyle name="常规 8 3 2 3" xfId="411"/>
    <cellStyle name="常规 8 3 2 4" xfId="412"/>
    <cellStyle name="常规 8 3 2 5" xfId="413"/>
    <cellStyle name="常规 8 3 3" xfId="414"/>
    <cellStyle name="常规 8 3 3 2" xfId="415"/>
    <cellStyle name="常规 8 3 3 3" xfId="416"/>
    <cellStyle name="常规 8 3 4" xfId="417"/>
    <cellStyle name="常规 8 3 5" xfId="418"/>
    <cellStyle name="常规 8 3 6" xfId="419"/>
    <cellStyle name="常规 8 4" xfId="420"/>
    <cellStyle name="常规 8 4 2" xfId="421"/>
    <cellStyle name="常规 8 4 2 2" xfId="422"/>
    <cellStyle name="常规 8 4 2 3" xfId="423"/>
    <cellStyle name="常规 8 4 3" xfId="424"/>
    <cellStyle name="常规 8 4 4" xfId="425"/>
    <cellStyle name="常规 8 4 5" xfId="426"/>
    <cellStyle name="常规 8 5" xfId="427"/>
    <cellStyle name="常规 8 5 2" xfId="428"/>
    <cellStyle name="常规 8 5 2 2" xfId="429"/>
    <cellStyle name="常规 8 5 2 3" xfId="430"/>
    <cellStyle name="常规 8 5 3" xfId="431"/>
    <cellStyle name="常规 8 5 4" xfId="432"/>
    <cellStyle name="常规 8 5 5" xfId="433"/>
    <cellStyle name="常规 8 6" xfId="434"/>
    <cellStyle name="常规 8 6 2" xfId="435"/>
    <cellStyle name="常规 8 6 2 2" xfId="436"/>
    <cellStyle name="常规 8 6 2 3" xfId="437"/>
    <cellStyle name="常规 8 6 3" xfId="438"/>
    <cellStyle name="常规 8 6 4" xfId="439"/>
    <cellStyle name="常规 8 6 5" xfId="440"/>
    <cellStyle name="常规 8 7" xfId="441"/>
    <cellStyle name="常规 8 7 2" xfId="442"/>
    <cellStyle name="常规 8 7 2 2" xfId="443"/>
    <cellStyle name="常规 8 7 2 3" xfId="444"/>
    <cellStyle name="常规 8 7 3" xfId="445"/>
    <cellStyle name="常规 8 7 4" xfId="446"/>
    <cellStyle name="常规 8 7 5" xfId="447"/>
    <cellStyle name="常规 8 8" xfId="448"/>
    <cellStyle name="常规 8 8 2" xfId="449"/>
    <cellStyle name="常规 8 8 2 2" xfId="450"/>
    <cellStyle name="常规 8 8 2 3" xfId="451"/>
    <cellStyle name="常规 8 8 3" xfId="452"/>
    <cellStyle name="常规 8 8 4" xfId="453"/>
    <cellStyle name="常规 8 8 5" xfId="454"/>
    <cellStyle name="常规 8 9" xfId="455"/>
    <cellStyle name="常规 8 9 2" xfId="456"/>
    <cellStyle name="常规 8 9 2 2" xfId="457"/>
    <cellStyle name="常规 8 9 2 3" xfId="458"/>
    <cellStyle name="常规 8 9 3" xfId="459"/>
    <cellStyle name="常规 8 9 4" xfId="460"/>
    <cellStyle name="常规 8 9 5" xfId="461"/>
    <cellStyle name="常规 9" xfId="87"/>
    <cellStyle name="好" xfId="2" builtinId="26"/>
    <cellStyle name="好 2" xfId="462"/>
    <cellStyle name="一般_Report" xfId="465"/>
  </cellStyles>
  <dxfs count="10">
    <dxf>
      <font>
        <b/>
        <i val="0"/>
        <condense val="0"/>
        <extend val="0"/>
        <color indexed="10"/>
      </font>
      <fill>
        <patternFill>
          <bgColor indexed="47"/>
        </patternFill>
      </fill>
    </dxf>
    <dxf>
      <font>
        <b/>
        <i val="0"/>
        <condense val="0"/>
        <extend val="0"/>
        <color indexed="18"/>
      </font>
      <fill>
        <patternFill>
          <bgColor indexed="44"/>
        </patternFill>
      </fill>
    </dxf>
    <dxf>
      <font>
        <b/>
        <i val="0"/>
        <condense val="0"/>
        <extend val="0"/>
        <color indexed="10"/>
      </font>
      <fill>
        <patternFill>
          <bgColor indexed="47"/>
        </patternFill>
      </fill>
    </dxf>
    <dxf>
      <font>
        <b/>
        <i val="0"/>
        <condense val="0"/>
        <extend val="0"/>
        <color indexed="18"/>
      </font>
      <fill>
        <patternFill>
          <bgColor indexed="44"/>
        </patternFill>
      </fill>
    </dxf>
    <dxf>
      <font>
        <b/>
        <i val="0"/>
        <condense val="0"/>
        <extend val="0"/>
        <color indexed="10"/>
      </font>
      <fill>
        <patternFill>
          <bgColor indexed="45"/>
        </patternFill>
      </fill>
    </dxf>
    <dxf>
      <font>
        <b/>
        <i val="0"/>
        <condense val="0"/>
        <extend val="0"/>
        <color indexed="10"/>
      </font>
      <fill>
        <patternFill>
          <bgColor indexed="47"/>
        </patternFill>
      </fill>
    </dxf>
    <dxf>
      <font>
        <b/>
        <i val="0"/>
        <condense val="0"/>
        <extend val="0"/>
        <color indexed="18"/>
      </font>
      <fill>
        <patternFill>
          <bgColor indexed="44"/>
        </patternFill>
      </fill>
    </dxf>
    <dxf>
      <font>
        <b/>
        <i val="0"/>
        <condense val="0"/>
        <extend val="0"/>
        <color indexed="10"/>
      </font>
      <fill>
        <patternFill>
          <bgColor indexed="45"/>
        </patternFill>
      </fill>
    </dxf>
    <dxf>
      <font>
        <b/>
        <i val="0"/>
        <condense val="0"/>
        <extend val="0"/>
        <color indexed="10"/>
      </font>
      <fill>
        <patternFill>
          <bgColor indexed="47"/>
        </patternFill>
      </fill>
    </dxf>
    <dxf>
      <font>
        <b/>
        <i val="0"/>
        <condense val="0"/>
        <extend val="0"/>
        <color indexed="18"/>
      </font>
      <fill>
        <patternFill>
          <bgColor indexed="44"/>
        </patternFill>
      </fill>
    </dxf>
  </dxfs>
  <tableStyles count="0" defaultTableStyle="TableStyleMedium9" defaultPivotStyle="PivotStyleLight16"/>
  <colors>
    <mruColors>
      <color rgb="FF56FD03"/>
      <color rgb="FFFF33CC"/>
      <color rgb="FFF2F808"/>
      <color rgb="FFFF7C80"/>
      <color rgb="FFFF6600"/>
      <color rgb="FFFF66FF"/>
      <color rgb="FFADF50B"/>
      <color rgb="FF6AF60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kid/report11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fo"/>
      <sheetName val="Info_R"/>
      <sheetName val="Matrix"/>
      <sheetName val="Class"/>
      <sheetName val="Row Data"/>
      <sheetName val="I"/>
      <sheetName val="II"/>
      <sheetName val="III"/>
      <sheetName val="Report"/>
      <sheetName val="封面"/>
      <sheetName val="过敏源"/>
      <sheetName val="排序"/>
    </sheetNames>
    <sheetDataSet>
      <sheetData sheetId="0"/>
      <sheetData sheetId="1">
        <row r="3">
          <cell r="F3">
            <v>0</v>
          </cell>
        </row>
      </sheetData>
      <sheetData sheetId="2"/>
      <sheetData sheetId="3"/>
      <sheetData sheetId="4"/>
      <sheetData sheetId="5"/>
      <sheetData sheetId="6"/>
      <sheetData sheetId="7"/>
      <sheetData sheetId="8"/>
      <sheetData sheetId="9"/>
      <sheetData sheetId="10"/>
      <sheetData sheetId="11"/>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D489"/>
  <sheetViews>
    <sheetView workbookViewId="0">
      <selection activeCell="F6" sqref="F6"/>
    </sheetView>
  </sheetViews>
  <sheetFormatPr defaultRowHeight="14.25"/>
  <cols>
    <col min="1" max="16384" width="9" style="10"/>
  </cols>
  <sheetData>
    <row r="1" spans="1:4">
      <c r="A1" s="206" t="s">
        <v>26282</v>
      </c>
      <c r="B1" s="206" t="s">
        <v>26281</v>
      </c>
      <c r="C1" s="206" t="s">
        <v>1</v>
      </c>
      <c r="D1" s="206" t="s">
        <v>26281</v>
      </c>
    </row>
    <row r="2" spans="1:4">
      <c r="A2" s="206">
        <v>0</v>
      </c>
      <c r="B2" s="206">
        <v>0</v>
      </c>
      <c r="C2" s="206">
        <v>0</v>
      </c>
      <c r="D2" s="206">
        <v>0</v>
      </c>
    </row>
    <row r="3" spans="1:4">
      <c r="A3" s="206">
        <v>1</v>
      </c>
      <c r="B3" s="206">
        <v>0</v>
      </c>
      <c r="C3" s="206">
        <v>0</v>
      </c>
      <c r="D3" s="208">
        <v>0</v>
      </c>
    </row>
    <row r="4" spans="1:4">
      <c r="A4" s="206">
        <v>2</v>
      </c>
      <c r="B4" s="206">
        <v>0</v>
      </c>
      <c r="C4" s="207">
        <v>0</v>
      </c>
      <c r="D4" s="208">
        <v>0</v>
      </c>
    </row>
    <row r="5" spans="1:4">
      <c r="A5" s="206">
        <v>3</v>
      </c>
      <c r="B5" s="206">
        <v>0</v>
      </c>
      <c r="C5" s="206">
        <v>0</v>
      </c>
      <c r="D5" s="208">
        <v>0</v>
      </c>
    </row>
    <row r="6" spans="1:4">
      <c r="A6" s="206">
        <v>4</v>
      </c>
      <c r="B6" s="206">
        <v>0</v>
      </c>
      <c r="C6" s="206">
        <v>0</v>
      </c>
      <c r="D6" s="208">
        <v>0</v>
      </c>
    </row>
    <row r="7" spans="1:4">
      <c r="A7" s="206">
        <v>5</v>
      </c>
      <c r="B7" s="206">
        <v>0</v>
      </c>
      <c r="C7" s="206">
        <v>0</v>
      </c>
      <c r="D7" s="208">
        <v>0</v>
      </c>
    </row>
    <row r="8" spans="1:4">
      <c r="A8" s="206">
        <v>6</v>
      </c>
      <c r="B8" s="206">
        <v>0</v>
      </c>
      <c r="C8" s="206">
        <v>0</v>
      </c>
      <c r="D8" s="208">
        <v>0</v>
      </c>
    </row>
    <row r="9" spans="1:4">
      <c r="A9" s="206">
        <v>7</v>
      </c>
      <c r="B9" s="206">
        <v>0</v>
      </c>
      <c r="C9" s="206">
        <v>0</v>
      </c>
      <c r="D9" s="208">
        <v>0</v>
      </c>
    </row>
    <row r="10" spans="1:4">
      <c r="A10" s="206">
        <v>8</v>
      </c>
      <c r="B10" s="206">
        <v>0</v>
      </c>
      <c r="C10" s="206">
        <v>0</v>
      </c>
      <c r="D10" s="208">
        <v>0</v>
      </c>
    </row>
    <row r="11" spans="1:4">
      <c r="A11" s="206">
        <v>10</v>
      </c>
      <c r="B11" s="206">
        <v>0</v>
      </c>
      <c r="C11" s="206">
        <v>0</v>
      </c>
      <c r="D11" s="208">
        <v>0</v>
      </c>
    </row>
    <row r="12" spans="1:4">
      <c r="A12" s="206">
        <v>12</v>
      </c>
      <c r="B12" s="206">
        <v>0</v>
      </c>
      <c r="C12" s="206">
        <v>0</v>
      </c>
      <c r="D12" s="208">
        <v>0</v>
      </c>
    </row>
    <row r="13" spans="1:4">
      <c r="A13" s="206">
        <v>13</v>
      </c>
      <c r="B13" s="206">
        <v>0</v>
      </c>
      <c r="C13" s="206">
        <v>0</v>
      </c>
      <c r="D13" s="208">
        <v>0</v>
      </c>
    </row>
    <row r="14" spans="1:4">
      <c r="A14" s="206">
        <v>14</v>
      </c>
      <c r="B14" s="206">
        <v>0</v>
      </c>
      <c r="C14" s="206">
        <v>0</v>
      </c>
      <c r="D14" s="208">
        <v>0</v>
      </c>
    </row>
    <row r="15" spans="1:4">
      <c r="A15" s="206">
        <v>15</v>
      </c>
      <c r="B15" s="206">
        <v>0</v>
      </c>
      <c r="C15" s="206">
        <v>0</v>
      </c>
      <c r="D15" s="208">
        <v>0</v>
      </c>
    </row>
    <row r="16" spans="1:4">
      <c r="A16" s="206">
        <v>16</v>
      </c>
      <c r="B16" s="206">
        <v>0</v>
      </c>
      <c r="C16" s="206">
        <v>0</v>
      </c>
      <c r="D16" s="208">
        <v>0</v>
      </c>
    </row>
    <row r="17" spans="1:4">
      <c r="A17" s="206">
        <v>17</v>
      </c>
      <c r="B17" s="206">
        <v>0</v>
      </c>
      <c r="C17" s="206">
        <v>0</v>
      </c>
      <c r="D17" s="208">
        <v>0</v>
      </c>
    </row>
    <row r="18" spans="1:4">
      <c r="A18" s="206">
        <v>18</v>
      </c>
      <c r="B18" s="206">
        <v>0</v>
      </c>
      <c r="C18" s="206">
        <v>0</v>
      </c>
      <c r="D18" s="208">
        <v>0</v>
      </c>
    </row>
    <row r="19" spans="1:4">
      <c r="A19" s="206">
        <v>19</v>
      </c>
      <c r="B19" s="206">
        <v>0</v>
      </c>
      <c r="C19" s="206">
        <v>0</v>
      </c>
      <c r="D19" s="208">
        <v>0</v>
      </c>
    </row>
    <row r="20" spans="1:4">
      <c r="A20" s="206">
        <v>20</v>
      </c>
      <c r="B20" s="206">
        <v>0</v>
      </c>
      <c r="C20" s="206">
        <v>0</v>
      </c>
      <c r="D20" s="208">
        <v>0</v>
      </c>
    </row>
    <row r="21" spans="1:4">
      <c r="A21" s="206">
        <v>21</v>
      </c>
      <c r="B21" s="206">
        <v>0</v>
      </c>
      <c r="C21" s="206">
        <v>0</v>
      </c>
      <c r="D21" s="208">
        <v>0</v>
      </c>
    </row>
    <row r="22" spans="1:4">
      <c r="A22" s="206">
        <v>22</v>
      </c>
      <c r="B22" s="206">
        <v>0</v>
      </c>
      <c r="C22" s="206">
        <v>0</v>
      </c>
      <c r="D22" s="208">
        <v>0</v>
      </c>
    </row>
    <row r="23" spans="1:4">
      <c r="A23" s="206">
        <v>23</v>
      </c>
      <c r="B23" s="206">
        <v>0</v>
      </c>
      <c r="C23" s="206">
        <v>0</v>
      </c>
      <c r="D23" s="208">
        <v>0</v>
      </c>
    </row>
    <row r="24" spans="1:4">
      <c r="A24" s="206">
        <v>24</v>
      </c>
      <c r="B24" s="206">
        <v>0</v>
      </c>
      <c r="C24" s="206">
        <v>0</v>
      </c>
      <c r="D24" s="208">
        <v>0</v>
      </c>
    </row>
    <row r="25" spans="1:4">
      <c r="A25" s="206">
        <v>25</v>
      </c>
      <c r="B25" s="206">
        <v>0</v>
      </c>
      <c r="C25" s="206">
        <v>0</v>
      </c>
      <c r="D25" s="208">
        <v>0</v>
      </c>
    </row>
    <row r="26" spans="1:4">
      <c r="A26" s="206">
        <v>26</v>
      </c>
      <c r="B26" s="206">
        <v>0</v>
      </c>
      <c r="C26" s="206">
        <v>0</v>
      </c>
      <c r="D26" s="208">
        <v>0</v>
      </c>
    </row>
    <row r="27" spans="1:4">
      <c r="A27" s="206">
        <v>27</v>
      </c>
      <c r="B27" s="206">
        <v>0</v>
      </c>
      <c r="C27" s="206">
        <v>0</v>
      </c>
      <c r="D27" s="208">
        <v>0</v>
      </c>
    </row>
    <row r="28" spans="1:4">
      <c r="A28" s="206">
        <v>28</v>
      </c>
      <c r="B28" s="206">
        <v>0</v>
      </c>
      <c r="C28" s="206">
        <v>0</v>
      </c>
      <c r="D28" s="208">
        <v>0</v>
      </c>
    </row>
    <row r="29" spans="1:4">
      <c r="A29" s="206">
        <v>29</v>
      </c>
      <c r="B29" s="206">
        <v>0</v>
      </c>
      <c r="C29" s="206">
        <v>0</v>
      </c>
      <c r="D29" s="208">
        <v>0</v>
      </c>
    </row>
    <row r="30" spans="1:4">
      <c r="A30" s="206">
        <v>30</v>
      </c>
      <c r="B30" s="206">
        <v>0</v>
      </c>
      <c r="C30" s="206">
        <v>0</v>
      </c>
      <c r="D30" s="208">
        <v>0</v>
      </c>
    </row>
    <row r="31" spans="1:4">
      <c r="A31" s="206">
        <v>31</v>
      </c>
      <c r="B31" s="206">
        <v>0</v>
      </c>
      <c r="C31" s="206">
        <v>0</v>
      </c>
      <c r="D31" s="208">
        <v>0</v>
      </c>
    </row>
    <row r="32" spans="1:4">
      <c r="A32" s="206">
        <v>32</v>
      </c>
      <c r="B32" s="206">
        <v>0</v>
      </c>
      <c r="C32" s="206">
        <v>0</v>
      </c>
      <c r="D32" s="208">
        <v>0</v>
      </c>
    </row>
    <row r="33" spans="1:4">
      <c r="A33" s="206">
        <v>33</v>
      </c>
      <c r="B33" s="206">
        <v>0</v>
      </c>
      <c r="C33" s="206">
        <v>0</v>
      </c>
      <c r="D33" s="208">
        <v>0</v>
      </c>
    </row>
    <row r="34" spans="1:4">
      <c r="A34" s="206">
        <v>34</v>
      </c>
      <c r="B34" s="206">
        <v>0</v>
      </c>
      <c r="C34" s="206">
        <v>0</v>
      </c>
      <c r="D34" s="208">
        <v>0</v>
      </c>
    </row>
    <row r="35" spans="1:4">
      <c r="A35" s="206">
        <v>35</v>
      </c>
      <c r="B35" s="206">
        <v>0</v>
      </c>
      <c r="C35" s="206">
        <v>0</v>
      </c>
      <c r="D35" s="208">
        <v>0</v>
      </c>
    </row>
    <row r="36" spans="1:4">
      <c r="A36" s="206">
        <v>36</v>
      </c>
      <c r="B36" s="206">
        <v>0</v>
      </c>
      <c r="C36" s="206">
        <v>0</v>
      </c>
      <c r="D36" s="208">
        <v>0</v>
      </c>
    </row>
    <row r="37" spans="1:4">
      <c r="A37" s="206">
        <v>37</v>
      </c>
      <c r="B37" s="206">
        <v>0</v>
      </c>
      <c r="C37" s="206">
        <v>0</v>
      </c>
      <c r="D37" s="208">
        <v>0</v>
      </c>
    </row>
    <row r="38" spans="1:4">
      <c r="A38" s="206">
        <v>38</v>
      </c>
      <c r="B38" s="206">
        <v>0</v>
      </c>
      <c r="C38" s="206">
        <v>0</v>
      </c>
      <c r="D38" s="208">
        <v>0</v>
      </c>
    </row>
    <row r="39" spans="1:4">
      <c r="A39" s="206">
        <v>39</v>
      </c>
      <c r="B39" s="206">
        <v>0</v>
      </c>
      <c r="C39" s="206">
        <v>0</v>
      </c>
      <c r="D39" s="208">
        <v>0</v>
      </c>
    </row>
    <row r="40" spans="1:4">
      <c r="A40" s="206">
        <v>40</v>
      </c>
      <c r="B40" s="206">
        <v>0</v>
      </c>
      <c r="C40" s="206">
        <v>0</v>
      </c>
      <c r="D40" s="208">
        <v>0</v>
      </c>
    </row>
    <row r="41" spans="1:4">
      <c r="A41" s="206">
        <v>41</v>
      </c>
      <c r="B41" s="206">
        <v>0</v>
      </c>
      <c r="C41" s="206">
        <v>0</v>
      </c>
      <c r="D41" s="208">
        <v>0</v>
      </c>
    </row>
    <row r="42" spans="1:4">
      <c r="A42" s="206">
        <v>42</v>
      </c>
      <c r="B42" s="206">
        <v>0</v>
      </c>
      <c r="C42" s="206">
        <v>0</v>
      </c>
      <c r="D42" s="208">
        <v>0</v>
      </c>
    </row>
    <row r="43" spans="1:4">
      <c r="A43" s="206">
        <v>43</v>
      </c>
      <c r="B43" s="206">
        <v>0</v>
      </c>
      <c r="C43" s="206">
        <v>0</v>
      </c>
      <c r="D43" s="208">
        <v>0</v>
      </c>
    </row>
    <row r="44" spans="1:4">
      <c r="A44" s="206">
        <v>44</v>
      </c>
      <c r="B44" s="206">
        <v>0</v>
      </c>
      <c r="C44" s="206">
        <v>0</v>
      </c>
      <c r="D44" s="208">
        <v>0</v>
      </c>
    </row>
    <row r="45" spans="1:4">
      <c r="A45" s="206">
        <v>45</v>
      </c>
      <c r="B45" s="206">
        <v>0</v>
      </c>
      <c r="C45" s="206">
        <v>0</v>
      </c>
      <c r="D45" s="208">
        <v>0</v>
      </c>
    </row>
    <row r="46" spans="1:4">
      <c r="A46" s="206">
        <v>46</v>
      </c>
      <c r="B46" s="206">
        <v>0</v>
      </c>
      <c r="C46" s="206">
        <v>0</v>
      </c>
      <c r="D46" s="208">
        <v>0</v>
      </c>
    </row>
    <row r="47" spans="1:4">
      <c r="A47" s="206">
        <v>47</v>
      </c>
      <c r="B47" s="206">
        <v>0</v>
      </c>
      <c r="C47" s="206">
        <v>0</v>
      </c>
      <c r="D47" s="208">
        <v>0</v>
      </c>
    </row>
    <row r="48" spans="1:4">
      <c r="A48" s="206">
        <v>48</v>
      </c>
      <c r="B48" s="206">
        <v>0</v>
      </c>
      <c r="C48" s="206">
        <v>0</v>
      </c>
      <c r="D48" s="208">
        <v>0</v>
      </c>
    </row>
    <row r="49" spans="1:4">
      <c r="A49" s="206">
        <v>49</v>
      </c>
      <c r="B49" s="206">
        <v>0</v>
      </c>
      <c r="C49" s="206">
        <v>0</v>
      </c>
      <c r="D49" s="208">
        <v>0</v>
      </c>
    </row>
    <row r="50" spans="1:4">
      <c r="A50" s="206">
        <v>50</v>
      </c>
      <c r="B50" s="206">
        <v>0</v>
      </c>
      <c r="C50" s="206">
        <v>0</v>
      </c>
      <c r="D50" s="208">
        <v>0</v>
      </c>
    </row>
    <row r="51" spans="1:4">
      <c r="A51" s="206">
        <v>51</v>
      </c>
      <c r="B51" s="206">
        <v>0</v>
      </c>
      <c r="C51" s="206">
        <v>0</v>
      </c>
      <c r="D51" s="208">
        <v>0</v>
      </c>
    </row>
    <row r="52" spans="1:4">
      <c r="A52" s="206">
        <v>52</v>
      </c>
      <c r="B52" s="206">
        <v>0</v>
      </c>
      <c r="C52" s="206">
        <v>0</v>
      </c>
      <c r="D52" s="208">
        <v>0</v>
      </c>
    </row>
    <row r="53" spans="1:4">
      <c r="A53" s="206">
        <v>53</v>
      </c>
      <c r="B53" s="206">
        <v>0</v>
      </c>
      <c r="C53" s="206">
        <v>0</v>
      </c>
      <c r="D53" s="208">
        <v>0</v>
      </c>
    </row>
    <row r="54" spans="1:4">
      <c r="A54" s="206">
        <v>54</v>
      </c>
      <c r="B54" s="206">
        <v>0</v>
      </c>
      <c r="C54" s="206">
        <v>0</v>
      </c>
      <c r="D54" s="208">
        <v>0</v>
      </c>
    </row>
    <row r="55" spans="1:4">
      <c r="A55" s="206">
        <v>55</v>
      </c>
      <c r="B55" s="206">
        <v>0</v>
      </c>
      <c r="C55" s="206">
        <v>0</v>
      </c>
      <c r="D55" s="208">
        <v>0</v>
      </c>
    </row>
    <row r="56" spans="1:4">
      <c r="A56" s="206">
        <v>56</v>
      </c>
      <c r="B56" s="206">
        <v>0</v>
      </c>
      <c r="C56" s="206">
        <v>0</v>
      </c>
      <c r="D56" s="208">
        <v>0</v>
      </c>
    </row>
    <row r="57" spans="1:4">
      <c r="A57" s="206">
        <v>57</v>
      </c>
      <c r="B57" s="206">
        <v>0</v>
      </c>
      <c r="C57" s="206">
        <v>0</v>
      </c>
      <c r="D57" s="208">
        <v>0</v>
      </c>
    </row>
    <row r="58" spans="1:4">
      <c r="A58" s="206">
        <v>58</v>
      </c>
      <c r="B58" s="206">
        <v>0</v>
      </c>
      <c r="C58" s="206">
        <v>0</v>
      </c>
      <c r="D58" s="208">
        <v>0</v>
      </c>
    </row>
    <row r="59" spans="1:4">
      <c r="A59" s="206">
        <v>59</v>
      </c>
      <c r="B59" s="206">
        <v>0</v>
      </c>
      <c r="C59" s="206">
        <v>0</v>
      </c>
      <c r="D59" s="208">
        <v>0</v>
      </c>
    </row>
    <row r="60" spans="1:4">
      <c r="A60" s="206">
        <v>60</v>
      </c>
      <c r="B60" s="206">
        <v>0</v>
      </c>
      <c r="C60" s="206">
        <v>0</v>
      </c>
      <c r="D60" s="208">
        <v>0</v>
      </c>
    </row>
    <row r="61" spans="1:4">
      <c r="A61" s="206">
        <v>61</v>
      </c>
      <c r="B61" s="206">
        <v>0</v>
      </c>
      <c r="C61" s="206">
        <v>0</v>
      </c>
      <c r="D61" s="208">
        <v>0</v>
      </c>
    </row>
    <row r="62" spans="1:4">
      <c r="A62" s="206">
        <v>62</v>
      </c>
      <c r="B62" s="206">
        <v>0</v>
      </c>
      <c r="C62" s="206">
        <v>0</v>
      </c>
      <c r="D62" s="208">
        <v>0</v>
      </c>
    </row>
    <row r="63" spans="1:4">
      <c r="A63" s="206">
        <v>63</v>
      </c>
      <c r="B63" s="206">
        <v>0</v>
      </c>
      <c r="C63" s="206">
        <v>0</v>
      </c>
      <c r="D63" s="208">
        <v>0</v>
      </c>
    </row>
    <row r="64" spans="1:4">
      <c r="A64" s="206">
        <v>64</v>
      </c>
      <c r="B64" s="206">
        <v>0</v>
      </c>
      <c r="C64" s="206">
        <v>0</v>
      </c>
      <c r="D64" s="208">
        <v>0</v>
      </c>
    </row>
    <row r="65" spans="1:4">
      <c r="A65" s="206">
        <v>65</v>
      </c>
      <c r="B65" s="206">
        <v>0</v>
      </c>
      <c r="C65" s="206">
        <v>0</v>
      </c>
      <c r="D65" s="208">
        <v>0</v>
      </c>
    </row>
    <row r="66" spans="1:4">
      <c r="A66" s="206">
        <v>66</v>
      </c>
      <c r="B66" s="206">
        <v>0</v>
      </c>
      <c r="C66" s="206">
        <v>0</v>
      </c>
      <c r="D66" s="208">
        <v>0</v>
      </c>
    </row>
    <row r="67" spans="1:4">
      <c r="A67" s="206">
        <v>67</v>
      </c>
      <c r="B67" s="206">
        <v>0</v>
      </c>
      <c r="C67" s="206">
        <v>0</v>
      </c>
      <c r="D67" s="208">
        <v>0</v>
      </c>
    </row>
    <row r="68" spans="1:4">
      <c r="A68" s="206">
        <v>68</v>
      </c>
      <c r="B68" s="206">
        <v>0</v>
      </c>
      <c r="C68" s="206">
        <v>0</v>
      </c>
      <c r="D68" s="208">
        <v>0</v>
      </c>
    </row>
    <row r="69" spans="1:4">
      <c r="A69" s="206">
        <v>69</v>
      </c>
      <c r="B69" s="206">
        <v>0</v>
      </c>
      <c r="C69" s="206">
        <v>0</v>
      </c>
      <c r="D69" s="208">
        <v>0</v>
      </c>
    </row>
    <row r="70" spans="1:4">
      <c r="A70" s="206">
        <v>70</v>
      </c>
      <c r="B70" s="206">
        <v>0</v>
      </c>
      <c r="C70" s="206">
        <v>0</v>
      </c>
      <c r="D70" s="208">
        <v>0</v>
      </c>
    </row>
    <row r="71" spans="1:4">
      <c r="A71" s="206">
        <v>71</v>
      </c>
      <c r="B71" s="206">
        <v>0</v>
      </c>
      <c r="C71" s="206">
        <v>0</v>
      </c>
      <c r="D71" s="208">
        <v>0</v>
      </c>
    </row>
    <row r="72" spans="1:4">
      <c r="A72" s="206">
        <v>72</v>
      </c>
      <c r="B72" s="206">
        <v>0</v>
      </c>
      <c r="C72" s="206">
        <v>0</v>
      </c>
      <c r="D72" s="208">
        <v>0</v>
      </c>
    </row>
    <row r="73" spans="1:4">
      <c r="A73" s="206">
        <v>73</v>
      </c>
      <c r="B73" s="206">
        <v>0</v>
      </c>
      <c r="C73" s="206">
        <v>0</v>
      </c>
      <c r="D73" s="208">
        <v>0</v>
      </c>
    </row>
    <row r="74" spans="1:4">
      <c r="A74" s="206">
        <v>74</v>
      </c>
      <c r="B74" s="206">
        <v>0</v>
      </c>
      <c r="C74" s="206">
        <v>0</v>
      </c>
      <c r="D74" s="208">
        <v>0</v>
      </c>
    </row>
    <row r="75" spans="1:4">
      <c r="A75" s="206">
        <v>75</v>
      </c>
      <c r="B75" s="206">
        <v>0</v>
      </c>
      <c r="C75" s="206">
        <v>0</v>
      </c>
      <c r="D75" s="208">
        <v>0</v>
      </c>
    </row>
    <row r="76" spans="1:4">
      <c r="A76" s="206">
        <v>76</v>
      </c>
      <c r="B76" s="206">
        <v>0</v>
      </c>
      <c r="C76" s="206">
        <v>0</v>
      </c>
      <c r="D76" s="208">
        <v>0</v>
      </c>
    </row>
    <row r="77" spans="1:4">
      <c r="A77" s="206">
        <v>77</v>
      </c>
      <c r="B77" s="206">
        <v>0</v>
      </c>
      <c r="C77" s="206">
        <v>0</v>
      </c>
      <c r="D77" s="208">
        <v>0</v>
      </c>
    </row>
    <row r="78" spans="1:4">
      <c r="A78" s="206">
        <v>78</v>
      </c>
      <c r="B78" s="206">
        <v>0</v>
      </c>
      <c r="C78" s="206">
        <v>0</v>
      </c>
      <c r="D78" s="208">
        <v>0</v>
      </c>
    </row>
    <row r="79" spans="1:4">
      <c r="A79" s="206">
        <v>79</v>
      </c>
      <c r="B79" s="206">
        <v>0</v>
      </c>
      <c r="C79" s="206">
        <v>0</v>
      </c>
      <c r="D79" s="208">
        <v>0</v>
      </c>
    </row>
    <row r="80" spans="1:4">
      <c r="A80" s="206">
        <v>80</v>
      </c>
      <c r="B80" s="206">
        <v>0</v>
      </c>
      <c r="C80" s="206">
        <v>0</v>
      </c>
      <c r="D80" s="208">
        <v>0</v>
      </c>
    </row>
    <row r="81" spans="1:4">
      <c r="A81" s="206">
        <v>81</v>
      </c>
      <c r="B81" s="206">
        <v>0</v>
      </c>
      <c r="C81" s="206">
        <v>0</v>
      </c>
      <c r="D81" s="208">
        <v>0</v>
      </c>
    </row>
    <row r="82" spans="1:4">
      <c r="A82" s="206">
        <v>82</v>
      </c>
      <c r="B82" s="206">
        <v>0</v>
      </c>
      <c r="C82" s="206">
        <v>0</v>
      </c>
      <c r="D82" s="208">
        <v>0</v>
      </c>
    </row>
    <row r="83" spans="1:4">
      <c r="A83" s="206">
        <v>83</v>
      </c>
      <c r="B83" s="206">
        <v>0</v>
      </c>
      <c r="C83" s="206">
        <v>0</v>
      </c>
      <c r="D83" s="208">
        <v>0</v>
      </c>
    </row>
    <row r="84" spans="1:4">
      <c r="A84" s="206">
        <v>84</v>
      </c>
      <c r="B84" s="206">
        <v>0</v>
      </c>
      <c r="C84" s="206">
        <v>0</v>
      </c>
      <c r="D84" s="208">
        <v>0</v>
      </c>
    </row>
    <row r="85" spans="1:4">
      <c r="A85" s="206">
        <v>85</v>
      </c>
      <c r="B85" s="206">
        <v>0</v>
      </c>
      <c r="C85" s="206">
        <v>0</v>
      </c>
      <c r="D85" s="208">
        <v>0</v>
      </c>
    </row>
    <row r="86" spans="1:4">
      <c r="A86" s="206">
        <v>86</v>
      </c>
      <c r="B86" s="206">
        <v>0</v>
      </c>
      <c r="C86" s="206">
        <v>0</v>
      </c>
      <c r="D86" s="208">
        <v>0</v>
      </c>
    </row>
    <row r="87" spans="1:4">
      <c r="A87" s="206">
        <v>87</v>
      </c>
      <c r="B87" s="206">
        <v>0</v>
      </c>
      <c r="C87" s="206">
        <v>0</v>
      </c>
      <c r="D87" s="208">
        <v>0</v>
      </c>
    </row>
    <row r="88" spans="1:4">
      <c r="A88" s="206">
        <v>88</v>
      </c>
      <c r="B88" s="206">
        <v>0</v>
      </c>
      <c r="C88" s="206">
        <v>0</v>
      </c>
      <c r="D88" s="208">
        <v>0</v>
      </c>
    </row>
    <row r="89" spans="1:4">
      <c r="A89" s="206">
        <v>89</v>
      </c>
      <c r="B89" s="206">
        <v>0</v>
      </c>
      <c r="C89" s="206">
        <v>0</v>
      </c>
      <c r="D89" s="208">
        <v>0</v>
      </c>
    </row>
    <row r="90" spans="1:4">
      <c r="A90" s="206">
        <v>90</v>
      </c>
      <c r="B90" s="206">
        <v>0</v>
      </c>
      <c r="C90" s="206">
        <v>0</v>
      </c>
      <c r="D90" s="208">
        <v>0</v>
      </c>
    </row>
    <row r="91" spans="1:4">
      <c r="A91" s="206">
        <v>91</v>
      </c>
      <c r="B91" s="206">
        <v>0</v>
      </c>
      <c r="C91" s="206">
        <v>0</v>
      </c>
      <c r="D91" s="208">
        <v>0</v>
      </c>
    </row>
    <row r="92" spans="1:4">
      <c r="A92" s="206">
        <v>92</v>
      </c>
      <c r="B92" s="206">
        <v>0</v>
      </c>
      <c r="C92" s="206">
        <v>0</v>
      </c>
      <c r="D92" s="208">
        <v>0</v>
      </c>
    </row>
    <row r="93" spans="1:4">
      <c r="A93" s="206">
        <v>93</v>
      </c>
      <c r="B93" s="206">
        <v>0</v>
      </c>
      <c r="C93" s="206">
        <v>0</v>
      </c>
      <c r="D93" s="208">
        <v>0</v>
      </c>
    </row>
    <row r="94" spans="1:4">
      <c r="A94" s="206">
        <v>94</v>
      </c>
      <c r="B94" s="206">
        <v>0</v>
      </c>
      <c r="C94" s="206">
        <v>0</v>
      </c>
      <c r="D94" s="208">
        <v>0</v>
      </c>
    </row>
    <row r="95" spans="1:4">
      <c r="A95" s="206">
        <v>95</v>
      </c>
      <c r="B95" s="206">
        <v>0</v>
      </c>
      <c r="C95" s="206">
        <v>0</v>
      </c>
      <c r="D95" s="208">
        <v>0</v>
      </c>
    </row>
    <row r="96" spans="1:4">
      <c r="A96" s="206">
        <v>96</v>
      </c>
      <c r="B96" s="206">
        <v>0</v>
      </c>
      <c r="C96" s="206">
        <v>0</v>
      </c>
      <c r="D96" s="208">
        <v>0</v>
      </c>
    </row>
    <row r="97" spans="1:4">
      <c r="A97" s="206">
        <v>97</v>
      </c>
      <c r="B97" s="206">
        <v>0</v>
      </c>
      <c r="C97" s="206">
        <v>0</v>
      </c>
      <c r="D97" s="208">
        <v>0</v>
      </c>
    </row>
    <row r="98" spans="1:4">
      <c r="A98" s="206">
        <v>98</v>
      </c>
      <c r="B98" s="206">
        <v>0</v>
      </c>
      <c r="C98" s="206">
        <v>0</v>
      </c>
      <c r="D98" s="208">
        <v>0</v>
      </c>
    </row>
    <row r="99" spans="1:4">
      <c r="A99" s="206">
        <v>99</v>
      </c>
      <c r="B99" s="206">
        <v>0</v>
      </c>
      <c r="C99" s="206">
        <v>0</v>
      </c>
      <c r="D99" s="208">
        <v>0</v>
      </c>
    </row>
    <row r="100" spans="1:4">
      <c r="A100" s="206">
        <v>100</v>
      </c>
      <c r="B100" s="206">
        <v>0</v>
      </c>
      <c r="C100" s="206">
        <v>0</v>
      </c>
      <c r="D100" s="208">
        <v>0</v>
      </c>
    </row>
    <row r="101" spans="1:4">
      <c r="A101" s="206">
        <v>101</v>
      </c>
      <c r="B101" s="206">
        <v>0</v>
      </c>
      <c r="C101" s="206">
        <v>0</v>
      </c>
      <c r="D101" s="208">
        <v>0</v>
      </c>
    </row>
    <row r="102" spans="1:4">
      <c r="A102" s="206">
        <v>102</v>
      </c>
      <c r="B102" s="206">
        <v>0</v>
      </c>
      <c r="C102" s="206">
        <v>0</v>
      </c>
      <c r="D102" s="208">
        <v>0</v>
      </c>
    </row>
    <row r="103" spans="1:4">
      <c r="A103" s="206">
        <v>103</v>
      </c>
      <c r="B103" s="206">
        <v>0</v>
      </c>
      <c r="C103" s="206">
        <v>0</v>
      </c>
      <c r="D103" s="208">
        <v>0</v>
      </c>
    </row>
    <row r="104" spans="1:4">
      <c r="A104" s="206">
        <v>104</v>
      </c>
      <c r="B104" s="206">
        <v>0</v>
      </c>
      <c r="C104" s="206">
        <v>0</v>
      </c>
      <c r="D104" s="208">
        <v>0</v>
      </c>
    </row>
    <row r="105" spans="1:4">
      <c r="A105" s="206">
        <v>105</v>
      </c>
      <c r="B105" s="206">
        <v>0</v>
      </c>
      <c r="C105" s="206">
        <v>0</v>
      </c>
      <c r="D105" s="208">
        <v>0</v>
      </c>
    </row>
    <row r="106" spans="1:4">
      <c r="A106" s="206">
        <v>106</v>
      </c>
      <c r="B106" s="206">
        <v>0</v>
      </c>
      <c r="C106" s="206">
        <v>0</v>
      </c>
      <c r="D106" s="208">
        <v>0</v>
      </c>
    </row>
    <row r="107" spans="1:4">
      <c r="A107" s="206">
        <v>107</v>
      </c>
      <c r="B107" s="206">
        <v>0</v>
      </c>
      <c r="C107" s="206">
        <v>0</v>
      </c>
      <c r="D107" s="208">
        <v>0</v>
      </c>
    </row>
    <row r="108" spans="1:4">
      <c r="A108" s="206">
        <v>108</v>
      </c>
      <c r="B108" s="206">
        <v>0</v>
      </c>
      <c r="C108" s="206">
        <v>0</v>
      </c>
      <c r="D108" s="208">
        <v>0</v>
      </c>
    </row>
    <row r="109" spans="1:4">
      <c r="A109" s="206">
        <v>109</v>
      </c>
      <c r="B109" s="206">
        <v>0</v>
      </c>
      <c r="C109" s="206">
        <v>0</v>
      </c>
      <c r="D109" s="208">
        <v>0</v>
      </c>
    </row>
    <row r="110" spans="1:4">
      <c r="A110" s="206">
        <v>110</v>
      </c>
      <c r="B110" s="206">
        <v>0</v>
      </c>
      <c r="C110" s="206">
        <v>0</v>
      </c>
      <c r="D110" s="208">
        <v>0</v>
      </c>
    </row>
    <row r="111" spans="1:4">
      <c r="A111" s="206">
        <v>111</v>
      </c>
      <c r="B111" s="206">
        <v>0</v>
      </c>
      <c r="C111" s="206">
        <v>0</v>
      </c>
      <c r="D111" s="208">
        <v>0</v>
      </c>
    </row>
    <row r="112" spans="1:4">
      <c r="A112" s="206">
        <v>112</v>
      </c>
      <c r="B112" s="206">
        <v>0</v>
      </c>
      <c r="C112" s="206">
        <v>0</v>
      </c>
      <c r="D112" s="208">
        <v>0</v>
      </c>
    </row>
    <row r="113" spans="1:4">
      <c r="A113" s="206">
        <v>113</v>
      </c>
      <c r="B113" s="206">
        <v>0</v>
      </c>
      <c r="C113" s="206">
        <v>0</v>
      </c>
      <c r="D113" s="208">
        <v>0</v>
      </c>
    </row>
    <row r="114" spans="1:4">
      <c r="A114" s="206">
        <v>114</v>
      </c>
      <c r="B114" s="206">
        <v>0</v>
      </c>
      <c r="C114" s="206">
        <v>0</v>
      </c>
      <c r="D114" s="208">
        <v>0</v>
      </c>
    </row>
    <row r="115" spans="1:4">
      <c r="A115" s="206">
        <v>115</v>
      </c>
      <c r="B115" s="206">
        <v>0</v>
      </c>
      <c r="C115" s="206">
        <v>0</v>
      </c>
      <c r="D115" s="208">
        <v>0</v>
      </c>
    </row>
    <row r="116" spans="1:4">
      <c r="A116" s="206">
        <v>116</v>
      </c>
      <c r="B116" s="206">
        <v>0</v>
      </c>
      <c r="C116" s="206">
        <v>0</v>
      </c>
      <c r="D116" s="208">
        <v>0</v>
      </c>
    </row>
    <row r="117" spans="1:4">
      <c r="A117" s="206">
        <v>117</v>
      </c>
      <c r="B117" s="206">
        <v>0</v>
      </c>
      <c r="C117" s="206">
        <v>0</v>
      </c>
      <c r="D117" s="208">
        <v>0</v>
      </c>
    </row>
    <row r="118" spans="1:4">
      <c r="A118" s="206">
        <v>118</v>
      </c>
      <c r="B118" s="206">
        <v>0</v>
      </c>
      <c r="C118" s="206">
        <v>0</v>
      </c>
      <c r="D118" s="208">
        <v>0</v>
      </c>
    </row>
    <row r="119" spans="1:4">
      <c r="A119" s="206">
        <v>119</v>
      </c>
      <c r="B119" s="206">
        <v>0</v>
      </c>
      <c r="C119" s="206">
        <v>0</v>
      </c>
      <c r="D119" s="208">
        <v>0</v>
      </c>
    </row>
    <row r="120" spans="1:4">
      <c r="A120" s="206">
        <v>120</v>
      </c>
      <c r="B120" s="206">
        <v>0</v>
      </c>
      <c r="C120" s="206">
        <v>0</v>
      </c>
      <c r="D120" s="208">
        <v>0</v>
      </c>
    </row>
    <row r="121" spans="1:4">
      <c r="A121" s="206">
        <v>121</v>
      </c>
      <c r="B121" s="206">
        <v>0</v>
      </c>
      <c r="C121" s="206">
        <v>0</v>
      </c>
      <c r="D121" s="208">
        <v>0</v>
      </c>
    </row>
    <row r="122" spans="1:4">
      <c r="A122" s="206">
        <v>122</v>
      </c>
      <c r="B122" s="206">
        <v>0</v>
      </c>
      <c r="C122" s="206">
        <v>0</v>
      </c>
      <c r="D122" s="208">
        <v>0</v>
      </c>
    </row>
    <row r="123" spans="1:4">
      <c r="A123" s="206">
        <v>123</v>
      </c>
      <c r="B123" s="206">
        <v>0</v>
      </c>
      <c r="C123" s="206">
        <v>0</v>
      </c>
      <c r="D123" s="208">
        <v>0</v>
      </c>
    </row>
    <row r="124" spans="1:4">
      <c r="A124" s="206">
        <v>124</v>
      </c>
      <c r="B124" s="206">
        <v>0</v>
      </c>
      <c r="C124" s="206">
        <v>0</v>
      </c>
      <c r="D124" s="208">
        <v>0</v>
      </c>
    </row>
    <row r="125" spans="1:4">
      <c r="A125" s="206">
        <v>125</v>
      </c>
      <c r="B125" s="206">
        <v>0</v>
      </c>
      <c r="C125" s="206">
        <v>0</v>
      </c>
      <c r="D125" s="208">
        <v>0</v>
      </c>
    </row>
    <row r="126" spans="1:4">
      <c r="A126" s="206">
        <v>126</v>
      </c>
      <c r="B126" s="206">
        <v>0</v>
      </c>
      <c r="C126" s="206">
        <v>0</v>
      </c>
      <c r="D126" s="208">
        <v>0</v>
      </c>
    </row>
    <row r="127" spans="1:4">
      <c r="A127" s="206">
        <v>127</v>
      </c>
      <c r="B127" s="206">
        <v>0</v>
      </c>
      <c r="C127" s="206">
        <v>0</v>
      </c>
      <c r="D127" s="208">
        <v>0</v>
      </c>
    </row>
    <row r="128" spans="1:4">
      <c r="A128" s="206">
        <v>128</v>
      </c>
      <c r="B128" s="206">
        <v>0</v>
      </c>
      <c r="C128" s="206">
        <v>0</v>
      </c>
      <c r="D128" s="208">
        <v>0</v>
      </c>
    </row>
    <row r="129" spans="1:4">
      <c r="A129" s="206">
        <v>129</v>
      </c>
      <c r="B129" s="206">
        <v>0</v>
      </c>
      <c r="C129" s="206">
        <v>0</v>
      </c>
      <c r="D129" s="208">
        <v>0</v>
      </c>
    </row>
    <row r="130" spans="1:4">
      <c r="A130" s="206">
        <v>130</v>
      </c>
      <c r="B130" s="206">
        <v>0</v>
      </c>
      <c r="C130" s="206">
        <v>0</v>
      </c>
      <c r="D130" s="208">
        <v>0</v>
      </c>
    </row>
    <row r="131" spans="1:4">
      <c r="A131" s="206">
        <v>131</v>
      </c>
      <c r="B131" s="206">
        <v>0</v>
      </c>
      <c r="C131" s="206">
        <v>0</v>
      </c>
      <c r="D131" s="208">
        <v>0</v>
      </c>
    </row>
    <row r="132" spans="1:4">
      <c r="A132" s="206">
        <v>132</v>
      </c>
      <c r="B132" s="206">
        <v>0</v>
      </c>
      <c r="C132" s="206">
        <v>0</v>
      </c>
      <c r="D132" s="208">
        <v>0</v>
      </c>
    </row>
    <row r="133" spans="1:4">
      <c r="A133" s="206">
        <v>133</v>
      </c>
      <c r="B133" s="206">
        <v>0</v>
      </c>
      <c r="C133" s="206">
        <v>0</v>
      </c>
      <c r="D133" s="208">
        <v>0</v>
      </c>
    </row>
    <row r="134" spans="1:4">
      <c r="A134" s="206">
        <v>134</v>
      </c>
      <c r="B134" s="206">
        <v>0</v>
      </c>
      <c r="C134" s="206">
        <v>0</v>
      </c>
      <c r="D134" s="208">
        <v>0</v>
      </c>
    </row>
    <row r="135" spans="1:4">
      <c r="A135" s="206">
        <v>135</v>
      </c>
      <c r="B135" s="206">
        <v>0</v>
      </c>
      <c r="C135" s="206">
        <v>0</v>
      </c>
      <c r="D135" s="208">
        <v>0</v>
      </c>
    </row>
    <row r="136" spans="1:4">
      <c r="A136" s="206">
        <v>136</v>
      </c>
      <c r="B136" s="206">
        <v>0</v>
      </c>
      <c r="C136" s="206">
        <v>0</v>
      </c>
      <c r="D136" s="208">
        <v>0</v>
      </c>
    </row>
    <row r="137" spans="1:4">
      <c r="A137" s="206">
        <v>137</v>
      </c>
      <c r="B137" s="206">
        <v>0</v>
      </c>
      <c r="C137" s="206">
        <v>0</v>
      </c>
      <c r="D137" s="208">
        <v>0</v>
      </c>
    </row>
    <row r="138" spans="1:4">
      <c r="A138" s="206">
        <v>138</v>
      </c>
      <c r="B138" s="206">
        <v>0</v>
      </c>
      <c r="C138" s="206">
        <v>0</v>
      </c>
      <c r="D138" s="208">
        <v>0</v>
      </c>
    </row>
    <row r="139" spans="1:4">
      <c r="A139" s="206">
        <v>139</v>
      </c>
      <c r="B139" s="206">
        <v>0</v>
      </c>
      <c r="C139" s="206">
        <v>0</v>
      </c>
      <c r="D139" s="208">
        <v>0</v>
      </c>
    </row>
    <row r="140" spans="1:4">
      <c r="A140" s="206">
        <v>140</v>
      </c>
      <c r="B140" s="206">
        <v>0</v>
      </c>
      <c r="C140" s="206">
        <v>0</v>
      </c>
      <c r="D140" s="208">
        <v>0</v>
      </c>
    </row>
    <row r="141" spans="1:4">
      <c r="A141" s="206">
        <v>141</v>
      </c>
      <c r="B141" s="206">
        <v>0</v>
      </c>
      <c r="C141" s="206">
        <v>0</v>
      </c>
      <c r="D141" s="208">
        <v>0</v>
      </c>
    </row>
    <row r="142" spans="1:4">
      <c r="A142" s="206">
        <v>142</v>
      </c>
      <c r="B142" s="206">
        <v>0</v>
      </c>
      <c r="C142" s="206">
        <v>0</v>
      </c>
      <c r="D142" s="208">
        <v>0</v>
      </c>
    </row>
    <row r="143" spans="1:4">
      <c r="A143" s="206">
        <v>143</v>
      </c>
      <c r="B143" s="206">
        <v>0</v>
      </c>
      <c r="C143" s="206">
        <v>0</v>
      </c>
      <c r="D143" s="208">
        <v>0</v>
      </c>
    </row>
    <row r="144" spans="1:4">
      <c r="A144" s="206">
        <v>144</v>
      </c>
      <c r="B144" s="206">
        <v>0</v>
      </c>
      <c r="C144" s="206">
        <v>0</v>
      </c>
      <c r="D144" s="208">
        <v>0</v>
      </c>
    </row>
    <row r="145" spans="1:4">
      <c r="A145" s="206">
        <v>145</v>
      </c>
      <c r="B145" s="206">
        <v>0</v>
      </c>
      <c r="C145" s="206">
        <v>0</v>
      </c>
      <c r="D145" s="208">
        <v>0</v>
      </c>
    </row>
    <row r="146" spans="1:4">
      <c r="A146" s="206">
        <v>146</v>
      </c>
      <c r="B146" s="206">
        <v>0</v>
      </c>
      <c r="C146" s="206">
        <v>0</v>
      </c>
      <c r="D146" s="208">
        <v>0</v>
      </c>
    </row>
    <row r="147" spans="1:4">
      <c r="A147" s="206">
        <v>147</v>
      </c>
      <c r="B147" s="206">
        <v>0</v>
      </c>
      <c r="C147" s="206">
        <v>0</v>
      </c>
      <c r="D147" s="208">
        <v>0</v>
      </c>
    </row>
    <row r="148" spans="1:4">
      <c r="A148" s="206">
        <v>148</v>
      </c>
      <c r="B148" s="206">
        <v>0</v>
      </c>
      <c r="C148" s="206">
        <v>0</v>
      </c>
      <c r="D148" s="208">
        <v>0</v>
      </c>
    </row>
    <row r="149" spans="1:4">
      <c r="A149" s="206">
        <v>149</v>
      </c>
      <c r="B149" s="206">
        <v>0</v>
      </c>
      <c r="C149" s="206">
        <v>0</v>
      </c>
      <c r="D149" s="208">
        <v>0</v>
      </c>
    </row>
    <row r="150" spans="1:4">
      <c r="A150" s="206">
        <v>150</v>
      </c>
      <c r="B150" s="206">
        <v>0</v>
      </c>
      <c r="C150" s="206">
        <v>0</v>
      </c>
      <c r="D150" s="208">
        <v>0</v>
      </c>
    </row>
    <row r="151" spans="1:4">
      <c r="A151" s="206">
        <v>151</v>
      </c>
      <c r="B151" s="206">
        <v>0</v>
      </c>
      <c r="C151" s="206">
        <v>0</v>
      </c>
      <c r="D151" s="208">
        <v>0</v>
      </c>
    </row>
    <row r="152" spans="1:4">
      <c r="A152" s="206">
        <v>152</v>
      </c>
      <c r="B152" s="206">
        <v>0</v>
      </c>
      <c r="C152" s="206">
        <v>0</v>
      </c>
      <c r="D152" s="208">
        <v>0</v>
      </c>
    </row>
    <row r="153" spans="1:4">
      <c r="A153" s="206">
        <v>153</v>
      </c>
      <c r="B153" s="206">
        <v>0</v>
      </c>
      <c r="C153" s="206">
        <v>0</v>
      </c>
      <c r="D153" s="208">
        <v>0</v>
      </c>
    </row>
    <row r="154" spans="1:4">
      <c r="A154" s="206">
        <v>154</v>
      </c>
      <c r="B154" s="206">
        <v>0</v>
      </c>
      <c r="C154" s="206">
        <v>0</v>
      </c>
      <c r="D154" s="208">
        <v>0</v>
      </c>
    </row>
    <row r="155" spans="1:4">
      <c r="A155" s="206">
        <v>155</v>
      </c>
      <c r="B155" s="206">
        <v>0</v>
      </c>
      <c r="C155" s="206">
        <v>0</v>
      </c>
      <c r="D155" s="208">
        <v>0</v>
      </c>
    </row>
    <row r="156" spans="1:4">
      <c r="A156" s="206">
        <v>156</v>
      </c>
      <c r="B156" s="206">
        <v>0</v>
      </c>
      <c r="C156" s="206">
        <v>0</v>
      </c>
      <c r="D156" s="208">
        <v>0</v>
      </c>
    </row>
    <row r="157" spans="1:4">
      <c r="A157" s="206">
        <v>157</v>
      </c>
      <c r="B157" s="206">
        <v>0</v>
      </c>
      <c r="C157" s="206">
        <v>0</v>
      </c>
      <c r="D157" s="208">
        <v>0</v>
      </c>
    </row>
    <row r="158" spans="1:4">
      <c r="A158" s="206">
        <v>158</v>
      </c>
      <c r="B158" s="206">
        <v>0</v>
      </c>
      <c r="C158" s="206">
        <v>0</v>
      </c>
      <c r="D158" s="208">
        <v>0</v>
      </c>
    </row>
    <row r="159" spans="1:4">
      <c r="A159" s="206">
        <v>159</v>
      </c>
      <c r="B159" s="206">
        <v>0</v>
      </c>
      <c r="C159" s="206">
        <v>0</v>
      </c>
      <c r="D159" s="208">
        <v>0</v>
      </c>
    </row>
    <row r="160" spans="1:4">
      <c r="A160" s="206">
        <v>160</v>
      </c>
      <c r="B160" s="206">
        <v>0</v>
      </c>
      <c r="C160" s="206">
        <v>0</v>
      </c>
      <c r="D160" s="208">
        <v>0</v>
      </c>
    </row>
    <row r="161" spans="1:4">
      <c r="A161" s="206">
        <v>161</v>
      </c>
      <c r="B161" s="206">
        <v>0</v>
      </c>
      <c r="C161" s="206">
        <v>0</v>
      </c>
      <c r="D161" s="208">
        <v>0</v>
      </c>
    </row>
    <row r="162" spans="1:4">
      <c r="A162" s="206">
        <v>162</v>
      </c>
      <c r="B162" s="206">
        <v>0</v>
      </c>
      <c r="C162" s="206">
        <v>0</v>
      </c>
      <c r="D162" s="208">
        <v>0</v>
      </c>
    </row>
    <row r="163" spans="1:4">
      <c r="A163" s="206">
        <v>163</v>
      </c>
      <c r="B163" s="206">
        <v>0</v>
      </c>
      <c r="C163" s="206">
        <v>0</v>
      </c>
      <c r="D163" s="208">
        <v>0</v>
      </c>
    </row>
    <row r="164" spans="1:4">
      <c r="A164" s="206">
        <v>164</v>
      </c>
      <c r="B164" s="206">
        <v>0</v>
      </c>
      <c r="C164" s="206">
        <v>0</v>
      </c>
      <c r="D164" s="208">
        <v>0</v>
      </c>
    </row>
    <row r="165" spans="1:4">
      <c r="A165" s="206">
        <v>165</v>
      </c>
      <c r="B165" s="206">
        <v>0</v>
      </c>
      <c r="C165" s="206">
        <v>0</v>
      </c>
      <c r="D165" s="208">
        <v>0</v>
      </c>
    </row>
    <row r="166" spans="1:4">
      <c r="A166" s="206">
        <v>166</v>
      </c>
      <c r="B166" s="206">
        <v>0</v>
      </c>
      <c r="C166" s="206">
        <v>0</v>
      </c>
      <c r="D166" s="208">
        <v>0</v>
      </c>
    </row>
    <row r="167" spans="1:4">
      <c r="A167" s="206">
        <v>167</v>
      </c>
      <c r="B167" s="206">
        <v>0</v>
      </c>
      <c r="C167" s="206">
        <v>0</v>
      </c>
      <c r="D167" s="208">
        <v>0</v>
      </c>
    </row>
    <row r="168" spans="1:4">
      <c r="A168" s="206">
        <v>168</v>
      </c>
      <c r="B168" s="206">
        <v>0</v>
      </c>
      <c r="C168" s="206">
        <v>0</v>
      </c>
      <c r="D168" s="208">
        <v>0</v>
      </c>
    </row>
    <row r="169" spans="1:4">
      <c r="A169" s="206">
        <v>169</v>
      </c>
      <c r="B169" s="206">
        <v>0</v>
      </c>
      <c r="C169" s="206">
        <v>0</v>
      </c>
      <c r="D169" s="208">
        <v>0</v>
      </c>
    </row>
    <row r="170" spans="1:4">
      <c r="A170" s="206">
        <v>170</v>
      </c>
      <c r="B170" s="206">
        <v>0</v>
      </c>
      <c r="C170" s="206">
        <v>0</v>
      </c>
      <c r="D170" s="208">
        <v>0</v>
      </c>
    </row>
    <row r="171" spans="1:4">
      <c r="A171" s="206">
        <v>171</v>
      </c>
      <c r="B171" s="206">
        <v>0</v>
      </c>
      <c r="C171" s="206">
        <v>0</v>
      </c>
      <c r="D171" s="208">
        <v>0</v>
      </c>
    </row>
    <row r="172" spans="1:4">
      <c r="A172" s="206">
        <v>172</v>
      </c>
      <c r="B172" s="206">
        <v>0</v>
      </c>
      <c r="C172" s="206">
        <v>0</v>
      </c>
      <c r="D172" s="208">
        <v>0</v>
      </c>
    </row>
    <row r="173" spans="1:4">
      <c r="A173" s="206">
        <v>173</v>
      </c>
      <c r="B173" s="206">
        <v>0</v>
      </c>
      <c r="C173" s="206">
        <v>0</v>
      </c>
      <c r="D173" s="208">
        <v>0</v>
      </c>
    </row>
    <row r="174" spans="1:4">
      <c r="A174" s="206">
        <v>174</v>
      </c>
      <c r="B174" s="206">
        <v>0</v>
      </c>
      <c r="C174" s="206">
        <v>0</v>
      </c>
      <c r="D174" s="208">
        <v>0</v>
      </c>
    </row>
    <row r="175" spans="1:4">
      <c r="A175" s="206">
        <v>175</v>
      </c>
      <c r="B175" s="206">
        <v>0</v>
      </c>
      <c r="C175" s="206">
        <v>0</v>
      </c>
      <c r="D175" s="208">
        <v>0</v>
      </c>
    </row>
    <row r="176" spans="1:4">
      <c r="A176" s="206">
        <v>176</v>
      </c>
      <c r="B176" s="206">
        <v>0</v>
      </c>
      <c r="C176" s="206">
        <v>0</v>
      </c>
      <c r="D176" s="208">
        <v>0</v>
      </c>
    </row>
    <row r="177" spans="1:4">
      <c r="A177" s="206">
        <v>177</v>
      </c>
      <c r="B177" s="206">
        <v>0</v>
      </c>
      <c r="C177" s="206">
        <v>0</v>
      </c>
      <c r="D177" s="208">
        <v>0</v>
      </c>
    </row>
    <row r="178" spans="1:4">
      <c r="A178" s="206">
        <v>178</v>
      </c>
      <c r="B178" s="206">
        <v>0</v>
      </c>
      <c r="C178" s="206">
        <v>0</v>
      </c>
      <c r="D178" s="208">
        <v>0</v>
      </c>
    </row>
    <row r="179" spans="1:4">
      <c r="A179" s="206">
        <v>179</v>
      </c>
      <c r="B179" s="206">
        <v>0</v>
      </c>
      <c r="C179" s="206">
        <v>0</v>
      </c>
      <c r="D179" s="208">
        <v>0</v>
      </c>
    </row>
    <row r="180" spans="1:4">
      <c r="A180" s="206">
        <v>180</v>
      </c>
      <c r="B180" s="206">
        <v>0</v>
      </c>
      <c r="C180" s="206">
        <v>0</v>
      </c>
      <c r="D180" s="208">
        <v>0</v>
      </c>
    </row>
    <row r="181" spans="1:4">
      <c r="A181" s="206">
        <v>181</v>
      </c>
      <c r="B181" s="206">
        <v>0</v>
      </c>
      <c r="C181" s="206">
        <v>0</v>
      </c>
      <c r="D181" s="208">
        <v>0</v>
      </c>
    </row>
    <row r="182" spans="1:4">
      <c r="A182" s="206">
        <v>182</v>
      </c>
      <c r="B182" s="206">
        <v>0</v>
      </c>
      <c r="C182" s="206">
        <v>0</v>
      </c>
      <c r="D182" s="208">
        <v>0</v>
      </c>
    </row>
    <row r="183" spans="1:4">
      <c r="A183" s="206">
        <v>183</v>
      </c>
      <c r="B183" s="206">
        <v>0</v>
      </c>
      <c r="C183" s="206">
        <v>0</v>
      </c>
      <c r="D183" s="208">
        <v>0</v>
      </c>
    </row>
    <row r="184" spans="1:4">
      <c r="A184" s="206">
        <v>184</v>
      </c>
      <c r="B184" s="206">
        <v>0</v>
      </c>
      <c r="C184" s="206">
        <v>0</v>
      </c>
      <c r="D184" s="208">
        <v>0</v>
      </c>
    </row>
    <row r="185" spans="1:4">
      <c r="A185" s="206">
        <v>185</v>
      </c>
      <c r="B185" s="206">
        <v>0</v>
      </c>
      <c r="C185" s="206">
        <v>0</v>
      </c>
      <c r="D185" s="208">
        <v>0</v>
      </c>
    </row>
    <row r="186" spans="1:4">
      <c r="A186" s="206">
        <v>186</v>
      </c>
      <c r="B186" s="206">
        <v>0</v>
      </c>
      <c r="C186" s="206">
        <v>0</v>
      </c>
      <c r="D186" s="208">
        <v>0</v>
      </c>
    </row>
    <row r="187" spans="1:4">
      <c r="A187" s="206">
        <v>187</v>
      </c>
      <c r="B187" s="206">
        <v>0</v>
      </c>
      <c r="C187" s="206">
        <v>0</v>
      </c>
      <c r="D187" s="208">
        <v>0</v>
      </c>
    </row>
    <row r="188" spans="1:4">
      <c r="A188" s="206">
        <v>188</v>
      </c>
      <c r="B188" s="206">
        <v>0</v>
      </c>
      <c r="C188" s="206">
        <v>0</v>
      </c>
      <c r="D188" s="208">
        <v>0</v>
      </c>
    </row>
    <row r="189" spans="1:4">
      <c r="A189" s="206">
        <v>189</v>
      </c>
      <c r="B189" s="206">
        <v>0</v>
      </c>
      <c r="C189" s="206">
        <v>0</v>
      </c>
      <c r="D189" s="208">
        <v>0</v>
      </c>
    </row>
    <row r="190" spans="1:4">
      <c r="A190" s="206">
        <v>190</v>
      </c>
      <c r="B190" s="206">
        <v>0</v>
      </c>
      <c r="C190" s="206">
        <v>0</v>
      </c>
      <c r="D190" s="208">
        <v>0</v>
      </c>
    </row>
    <row r="191" spans="1:4">
      <c r="A191" s="206">
        <v>191</v>
      </c>
      <c r="B191" s="206">
        <v>0</v>
      </c>
      <c r="C191" s="206">
        <v>0</v>
      </c>
      <c r="D191" s="208">
        <v>0</v>
      </c>
    </row>
    <row r="192" spans="1:4">
      <c r="A192" s="206">
        <v>192</v>
      </c>
      <c r="B192" s="206">
        <v>0</v>
      </c>
      <c r="C192" s="206">
        <v>0</v>
      </c>
      <c r="D192" s="208">
        <v>0</v>
      </c>
    </row>
    <row r="193" spans="1:4">
      <c r="A193" s="206">
        <v>193</v>
      </c>
      <c r="B193" s="206">
        <v>0</v>
      </c>
      <c r="C193" s="206">
        <v>0</v>
      </c>
      <c r="D193" s="208">
        <v>0</v>
      </c>
    </row>
    <row r="194" spans="1:4">
      <c r="A194" s="206">
        <v>194</v>
      </c>
      <c r="B194" s="206">
        <v>0</v>
      </c>
      <c r="C194" s="206">
        <v>0</v>
      </c>
      <c r="D194" s="208">
        <v>0</v>
      </c>
    </row>
    <row r="195" spans="1:4">
      <c r="A195" s="206">
        <v>195</v>
      </c>
      <c r="B195" s="206">
        <v>0</v>
      </c>
      <c r="C195" s="206">
        <v>0</v>
      </c>
      <c r="D195" s="208">
        <v>0</v>
      </c>
    </row>
    <row r="196" spans="1:4">
      <c r="A196" s="206">
        <v>196</v>
      </c>
      <c r="B196" s="206">
        <v>0</v>
      </c>
      <c r="C196" s="206">
        <v>0</v>
      </c>
      <c r="D196" s="208">
        <v>0</v>
      </c>
    </row>
    <row r="197" spans="1:4">
      <c r="A197" s="206">
        <v>197</v>
      </c>
      <c r="B197" s="206">
        <v>0</v>
      </c>
      <c r="C197" s="206">
        <v>0</v>
      </c>
      <c r="D197" s="208">
        <v>0</v>
      </c>
    </row>
    <row r="198" spans="1:4">
      <c r="A198" s="206">
        <v>198</v>
      </c>
      <c r="B198" s="206">
        <v>0</v>
      </c>
      <c r="C198" s="206">
        <v>0</v>
      </c>
      <c r="D198" s="208">
        <v>0</v>
      </c>
    </row>
    <row r="199" spans="1:4">
      <c r="A199" s="206">
        <v>199</v>
      </c>
      <c r="B199" s="206">
        <v>0</v>
      </c>
      <c r="C199" s="206">
        <v>0</v>
      </c>
      <c r="D199" s="208">
        <v>0</v>
      </c>
    </row>
    <row r="200" spans="1:4">
      <c r="A200" s="206">
        <v>200</v>
      </c>
      <c r="B200" s="206">
        <v>0</v>
      </c>
      <c r="C200" s="206">
        <v>0</v>
      </c>
      <c r="D200" s="208">
        <v>0</v>
      </c>
    </row>
    <row r="201" spans="1:4">
      <c r="A201" s="206">
        <v>201</v>
      </c>
      <c r="B201" s="206">
        <v>0</v>
      </c>
      <c r="C201" s="206">
        <v>0</v>
      </c>
      <c r="D201" s="208">
        <v>0</v>
      </c>
    </row>
    <row r="202" spans="1:4">
      <c r="A202" s="206">
        <v>202</v>
      </c>
      <c r="B202" s="206">
        <v>0</v>
      </c>
      <c r="C202" s="206">
        <v>0</v>
      </c>
      <c r="D202" s="208">
        <v>0</v>
      </c>
    </row>
    <row r="203" spans="1:4">
      <c r="A203" s="206">
        <v>203</v>
      </c>
      <c r="B203" s="206">
        <v>0</v>
      </c>
      <c r="C203" s="206">
        <v>0</v>
      </c>
      <c r="D203" s="208">
        <v>0</v>
      </c>
    </row>
    <row r="204" spans="1:4">
      <c r="A204" s="206">
        <v>204</v>
      </c>
      <c r="B204" s="206">
        <v>0</v>
      </c>
      <c r="C204" s="206">
        <v>0</v>
      </c>
      <c r="D204" s="208">
        <v>0</v>
      </c>
    </row>
    <row r="205" spans="1:4">
      <c r="A205" s="206">
        <v>205</v>
      </c>
      <c r="B205" s="206">
        <v>0</v>
      </c>
      <c r="C205" s="206">
        <v>0</v>
      </c>
      <c r="D205" s="208">
        <v>0</v>
      </c>
    </row>
    <row r="206" spans="1:4">
      <c r="A206" s="206">
        <v>206</v>
      </c>
      <c r="B206" s="206">
        <v>0</v>
      </c>
      <c r="C206" s="206">
        <v>0</v>
      </c>
      <c r="D206" s="208">
        <v>0</v>
      </c>
    </row>
    <row r="207" spans="1:4">
      <c r="A207" s="206">
        <v>207</v>
      </c>
      <c r="B207" s="206">
        <v>0</v>
      </c>
      <c r="C207" s="206">
        <v>0</v>
      </c>
      <c r="D207" s="208">
        <v>0</v>
      </c>
    </row>
    <row r="208" spans="1:4">
      <c r="A208" s="206">
        <v>208</v>
      </c>
      <c r="B208" s="206">
        <v>0</v>
      </c>
      <c r="C208" s="206">
        <v>0</v>
      </c>
      <c r="D208" s="208">
        <v>0</v>
      </c>
    </row>
    <row r="209" spans="1:4">
      <c r="A209" s="206">
        <v>209</v>
      </c>
      <c r="B209" s="206">
        <v>0</v>
      </c>
      <c r="C209" s="206">
        <v>0</v>
      </c>
      <c r="D209" s="208">
        <v>0</v>
      </c>
    </row>
    <row r="210" spans="1:4">
      <c r="A210" s="206">
        <v>210</v>
      </c>
      <c r="B210" s="206">
        <v>0</v>
      </c>
      <c r="C210" s="206">
        <v>0</v>
      </c>
      <c r="D210" s="208">
        <v>0</v>
      </c>
    </row>
    <row r="211" spans="1:4">
      <c r="A211" s="206">
        <v>211</v>
      </c>
      <c r="B211" s="206">
        <v>0</v>
      </c>
      <c r="C211" s="206">
        <v>0</v>
      </c>
      <c r="D211" s="208">
        <v>0</v>
      </c>
    </row>
    <row r="212" spans="1:4">
      <c r="A212" s="206">
        <v>212</v>
      </c>
      <c r="B212" s="206">
        <v>0</v>
      </c>
      <c r="C212" s="206">
        <v>0</v>
      </c>
      <c r="D212" s="208">
        <v>0</v>
      </c>
    </row>
    <row r="213" spans="1:4">
      <c r="A213" s="206">
        <v>213</v>
      </c>
      <c r="B213" s="206">
        <v>0</v>
      </c>
      <c r="C213" s="206">
        <v>0</v>
      </c>
      <c r="D213" s="208">
        <v>0</v>
      </c>
    </row>
    <row r="214" spans="1:4">
      <c r="A214" s="206">
        <v>214</v>
      </c>
      <c r="B214" s="206">
        <v>0</v>
      </c>
      <c r="C214" s="206">
        <v>0</v>
      </c>
      <c r="D214" s="208">
        <v>0</v>
      </c>
    </row>
    <row r="215" spans="1:4">
      <c r="A215" s="206">
        <v>215</v>
      </c>
      <c r="B215" s="206">
        <v>0</v>
      </c>
      <c r="C215" s="206">
        <v>0</v>
      </c>
      <c r="D215" s="208">
        <v>0</v>
      </c>
    </row>
    <row r="216" spans="1:4">
      <c r="A216" s="206">
        <v>216</v>
      </c>
      <c r="B216" s="206">
        <v>0</v>
      </c>
      <c r="C216" s="206">
        <v>0</v>
      </c>
      <c r="D216" s="208">
        <v>0</v>
      </c>
    </row>
    <row r="217" spans="1:4">
      <c r="A217" s="206">
        <v>217</v>
      </c>
      <c r="B217" s="206">
        <v>0</v>
      </c>
      <c r="C217" s="206">
        <v>0</v>
      </c>
      <c r="D217" s="208">
        <v>0</v>
      </c>
    </row>
    <row r="218" spans="1:4">
      <c r="A218" s="206">
        <v>218</v>
      </c>
      <c r="B218" s="206">
        <v>0</v>
      </c>
      <c r="C218" s="206">
        <v>0</v>
      </c>
      <c r="D218" s="208">
        <v>0</v>
      </c>
    </row>
    <row r="219" spans="1:4">
      <c r="A219" s="206">
        <v>219</v>
      </c>
      <c r="B219" s="206">
        <v>0</v>
      </c>
      <c r="C219" s="206">
        <v>0</v>
      </c>
      <c r="D219" s="208">
        <v>0</v>
      </c>
    </row>
    <row r="220" spans="1:4">
      <c r="A220" s="206">
        <v>220</v>
      </c>
      <c r="B220" s="206">
        <v>0</v>
      </c>
      <c r="C220" s="206">
        <v>0</v>
      </c>
      <c r="D220" s="208">
        <v>0</v>
      </c>
    </row>
    <row r="221" spans="1:4">
      <c r="A221" s="206">
        <v>221</v>
      </c>
      <c r="B221" s="206">
        <v>0</v>
      </c>
      <c r="C221" s="206">
        <v>0</v>
      </c>
      <c r="D221" s="208">
        <v>0</v>
      </c>
    </row>
    <row r="222" spans="1:4">
      <c r="A222" s="206">
        <v>222</v>
      </c>
      <c r="B222" s="206">
        <v>0</v>
      </c>
      <c r="C222" s="206">
        <v>0</v>
      </c>
      <c r="D222" s="208">
        <v>0</v>
      </c>
    </row>
    <row r="223" spans="1:4">
      <c r="A223" s="206">
        <v>223</v>
      </c>
      <c r="B223" s="206">
        <v>0</v>
      </c>
      <c r="C223" s="206">
        <v>0</v>
      </c>
      <c r="D223" s="208">
        <v>0</v>
      </c>
    </row>
    <row r="224" spans="1:4">
      <c r="A224" s="206">
        <v>224</v>
      </c>
      <c r="B224" s="206">
        <v>0</v>
      </c>
      <c r="C224" s="206">
        <v>0</v>
      </c>
      <c r="D224" s="208">
        <v>0</v>
      </c>
    </row>
    <row r="225" spans="1:4">
      <c r="A225" s="206">
        <v>225</v>
      </c>
      <c r="B225" s="206">
        <v>0</v>
      </c>
      <c r="C225" s="206">
        <v>0</v>
      </c>
      <c r="D225" s="208">
        <v>0</v>
      </c>
    </row>
    <row r="226" spans="1:4">
      <c r="A226" s="206">
        <v>226</v>
      </c>
      <c r="B226" s="206">
        <v>0</v>
      </c>
      <c r="C226" s="206">
        <v>0</v>
      </c>
      <c r="D226" s="208">
        <v>0</v>
      </c>
    </row>
    <row r="227" spans="1:4">
      <c r="A227" s="206">
        <v>227</v>
      </c>
      <c r="B227" s="206">
        <v>0</v>
      </c>
      <c r="C227" s="206">
        <v>0</v>
      </c>
      <c r="D227" s="208">
        <v>0</v>
      </c>
    </row>
    <row r="228" spans="1:4">
      <c r="A228" s="206">
        <v>228</v>
      </c>
      <c r="B228" s="206">
        <v>0</v>
      </c>
      <c r="C228" s="206">
        <v>0</v>
      </c>
      <c r="D228" s="208">
        <v>0</v>
      </c>
    </row>
    <row r="229" spans="1:4">
      <c r="A229" s="206">
        <v>229</v>
      </c>
      <c r="B229" s="206">
        <v>0</v>
      </c>
      <c r="C229" s="206">
        <v>0</v>
      </c>
      <c r="D229" s="208">
        <v>0</v>
      </c>
    </row>
    <row r="230" spans="1:4">
      <c r="A230" s="206">
        <v>230</v>
      </c>
      <c r="B230" s="206">
        <v>0</v>
      </c>
      <c r="C230" s="206">
        <v>0</v>
      </c>
      <c r="D230" s="208">
        <v>0</v>
      </c>
    </row>
    <row r="231" spans="1:4">
      <c r="A231" s="206">
        <v>231</v>
      </c>
      <c r="B231" s="206">
        <v>0</v>
      </c>
      <c r="C231" s="206">
        <v>0</v>
      </c>
      <c r="D231" s="208">
        <v>0</v>
      </c>
    </row>
    <row r="232" spans="1:4">
      <c r="A232" s="206">
        <v>232</v>
      </c>
      <c r="B232" s="206">
        <v>0</v>
      </c>
      <c r="C232" s="206">
        <v>0</v>
      </c>
      <c r="D232" s="208">
        <v>0</v>
      </c>
    </row>
    <row r="233" spans="1:4">
      <c r="A233" s="206">
        <v>233</v>
      </c>
      <c r="B233" s="206">
        <v>0</v>
      </c>
      <c r="C233" s="206">
        <v>0</v>
      </c>
      <c r="D233" s="208">
        <v>0</v>
      </c>
    </row>
    <row r="234" spans="1:4">
      <c r="A234" s="206">
        <v>234</v>
      </c>
      <c r="B234" s="206">
        <v>0</v>
      </c>
      <c r="C234" s="206">
        <v>0</v>
      </c>
      <c r="D234" s="208">
        <v>0</v>
      </c>
    </row>
    <row r="235" spans="1:4">
      <c r="A235" s="206">
        <v>235</v>
      </c>
      <c r="B235" s="206">
        <v>0</v>
      </c>
      <c r="C235" s="206">
        <v>0</v>
      </c>
      <c r="D235" s="208">
        <v>0</v>
      </c>
    </row>
    <row r="236" spans="1:4">
      <c r="A236" s="206">
        <v>236</v>
      </c>
      <c r="B236" s="206">
        <v>0</v>
      </c>
      <c r="C236" s="206">
        <v>0</v>
      </c>
      <c r="D236" s="208">
        <v>0</v>
      </c>
    </row>
    <row r="237" spans="1:4">
      <c r="A237" s="206">
        <v>237</v>
      </c>
      <c r="B237" s="206">
        <v>0</v>
      </c>
      <c r="C237" s="206">
        <v>0</v>
      </c>
      <c r="D237" s="208">
        <v>0</v>
      </c>
    </row>
    <row r="238" spans="1:4">
      <c r="A238" s="206">
        <v>238</v>
      </c>
      <c r="B238" s="206">
        <v>0</v>
      </c>
      <c r="C238" s="206">
        <v>0</v>
      </c>
      <c r="D238" s="208">
        <v>0</v>
      </c>
    </row>
    <row r="239" spans="1:4">
      <c r="A239" s="206">
        <v>239</v>
      </c>
      <c r="B239" s="206">
        <v>0</v>
      </c>
      <c r="C239" s="206">
        <v>0</v>
      </c>
      <c r="D239" s="208">
        <v>0</v>
      </c>
    </row>
    <row r="240" spans="1:4">
      <c r="A240" s="206">
        <v>240</v>
      </c>
      <c r="B240" s="206">
        <v>0</v>
      </c>
      <c r="C240" s="206">
        <v>0</v>
      </c>
      <c r="D240" s="208">
        <v>0</v>
      </c>
    </row>
    <row r="241" spans="1:4">
      <c r="A241" s="206">
        <v>241</v>
      </c>
      <c r="B241" s="206">
        <v>0</v>
      </c>
      <c r="C241" s="206">
        <v>0</v>
      </c>
      <c r="D241" s="208">
        <v>0</v>
      </c>
    </row>
    <row r="242" spans="1:4">
      <c r="A242" s="206">
        <v>242</v>
      </c>
      <c r="B242" s="206">
        <v>0</v>
      </c>
      <c r="C242" s="206">
        <v>0</v>
      </c>
      <c r="D242" s="208">
        <v>0</v>
      </c>
    </row>
    <row r="243" spans="1:4">
      <c r="A243" s="206">
        <v>243</v>
      </c>
      <c r="B243" s="206">
        <v>0</v>
      </c>
      <c r="C243" s="206">
        <v>0</v>
      </c>
      <c r="D243" s="208">
        <v>0</v>
      </c>
    </row>
    <row r="244" spans="1:4">
      <c r="A244" s="206">
        <v>244</v>
      </c>
      <c r="B244" s="206">
        <v>0</v>
      </c>
      <c r="C244" s="206">
        <v>0</v>
      </c>
      <c r="D244" s="208">
        <v>0</v>
      </c>
    </row>
    <row r="245" spans="1:4">
      <c r="A245" s="206">
        <v>245</v>
      </c>
      <c r="B245" s="206">
        <v>0</v>
      </c>
      <c r="C245" s="206">
        <v>0</v>
      </c>
      <c r="D245" s="208">
        <v>0</v>
      </c>
    </row>
    <row r="246" spans="1:4">
      <c r="A246" s="206">
        <v>246</v>
      </c>
      <c r="B246" s="206">
        <v>0</v>
      </c>
      <c r="C246" s="206">
        <v>0</v>
      </c>
      <c r="D246" s="208">
        <v>0</v>
      </c>
    </row>
    <row r="247" spans="1:4">
      <c r="A247" s="206">
        <v>247</v>
      </c>
      <c r="B247" s="206">
        <v>0</v>
      </c>
      <c r="C247" s="206">
        <v>0</v>
      </c>
      <c r="D247" s="208">
        <v>0</v>
      </c>
    </row>
    <row r="248" spans="1:4">
      <c r="A248" s="206">
        <v>248</v>
      </c>
      <c r="B248" s="206">
        <v>0</v>
      </c>
      <c r="C248" s="206">
        <v>0</v>
      </c>
      <c r="D248" s="208">
        <v>0</v>
      </c>
    </row>
    <row r="249" spans="1:4">
      <c r="A249" s="206">
        <v>249</v>
      </c>
      <c r="B249" s="206">
        <v>0</v>
      </c>
      <c r="C249" s="206">
        <v>0</v>
      </c>
      <c r="D249" s="208">
        <v>0</v>
      </c>
    </row>
    <row r="250" spans="1:4">
      <c r="A250" s="206">
        <v>250</v>
      </c>
      <c r="B250" s="206">
        <v>0</v>
      </c>
      <c r="C250" s="206">
        <v>0</v>
      </c>
      <c r="D250" s="208">
        <v>0</v>
      </c>
    </row>
    <row r="251" spans="1:4">
      <c r="A251" s="206">
        <v>251</v>
      </c>
      <c r="B251" s="206">
        <v>0</v>
      </c>
      <c r="C251" s="206">
        <v>0</v>
      </c>
      <c r="D251" s="208">
        <v>0</v>
      </c>
    </row>
    <row r="252" spans="1:4">
      <c r="A252" s="206">
        <v>252</v>
      </c>
      <c r="B252" s="206">
        <v>0</v>
      </c>
      <c r="C252" s="206">
        <v>0</v>
      </c>
      <c r="D252" s="208">
        <v>0</v>
      </c>
    </row>
    <row r="253" spans="1:4">
      <c r="A253" s="206">
        <v>253</v>
      </c>
      <c r="B253" s="206">
        <v>0</v>
      </c>
      <c r="C253" s="206">
        <v>0</v>
      </c>
      <c r="D253" s="208">
        <v>0</v>
      </c>
    </row>
    <row r="254" spans="1:4">
      <c r="A254" s="206">
        <v>254</v>
      </c>
      <c r="B254" s="206">
        <v>0</v>
      </c>
      <c r="C254" s="206">
        <v>0</v>
      </c>
      <c r="D254" s="208">
        <v>0</v>
      </c>
    </row>
    <row r="255" spans="1:4">
      <c r="A255" s="206">
        <v>255</v>
      </c>
      <c r="B255" s="206">
        <v>0</v>
      </c>
      <c r="C255" s="206">
        <v>0</v>
      </c>
      <c r="D255" s="208">
        <v>0</v>
      </c>
    </row>
    <row r="256" spans="1:4">
      <c r="A256" s="206">
        <v>256</v>
      </c>
      <c r="B256" s="206">
        <v>0</v>
      </c>
      <c r="C256" s="206">
        <v>0</v>
      </c>
      <c r="D256" s="208">
        <v>0</v>
      </c>
    </row>
    <row r="257" spans="1:4">
      <c r="A257" s="206">
        <v>257</v>
      </c>
      <c r="B257" s="206">
        <v>0</v>
      </c>
      <c r="C257" s="206">
        <v>0</v>
      </c>
      <c r="D257" s="208">
        <v>0</v>
      </c>
    </row>
    <row r="258" spans="1:4">
      <c r="A258" s="206">
        <v>258</v>
      </c>
      <c r="B258" s="206">
        <v>0</v>
      </c>
      <c r="C258" s="206">
        <v>0</v>
      </c>
      <c r="D258" s="208">
        <v>0</v>
      </c>
    </row>
    <row r="259" spans="1:4">
      <c r="A259" s="206">
        <v>259</v>
      </c>
      <c r="B259" s="206">
        <v>0</v>
      </c>
      <c r="C259" s="206">
        <v>0</v>
      </c>
      <c r="D259" s="208">
        <v>0</v>
      </c>
    </row>
    <row r="260" spans="1:4">
      <c r="A260" s="206">
        <v>260</v>
      </c>
      <c r="B260" s="206">
        <v>0</v>
      </c>
      <c r="C260" s="206">
        <v>0</v>
      </c>
      <c r="D260" s="208">
        <v>0</v>
      </c>
    </row>
    <row r="261" spans="1:4">
      <c r="A261" s="206">
        <v>261</v>
      </c>
      <c r="B261" s="206">
        <v>0</v>
      </c>
      <c r="C261" s="206">
        <v>0</v>
      </c>
      <c r="D261" s="208">
        <v>0</v>
      </c>
    </row>
    <row r="262" spans="1:4">
      <c r="A262" s="206">
        <v>262</v>
      </c>
      <c r="B262" s="206">
        <v>0</v>
      </c>
      <c r="C262" s="206">
        <v>0</v>
      </c>
      <c r="D262" s="208">
        <v>0</v>
      </c>
    </row>
    <row r="263" spans="1:4">
      <c r="A263" s="206">
        <v>263</v>
      </c>
      <c r="B263" s="206">
        <v>0</v>
      </c>
      <c r="C263" s="206">
        <v>0</v>
      </c>
      <c r="D263" s="208">
        <v>0</v>
      </c>
    </row>
    <row r="264" spans="1:4">
      <c r="A264" s="206">
        <v>264</v>
      </c>
      <c r="B264" s="206">
        <v>0</v>
      </c>
      <c r="C264" s="206">
        <v>0</v>
      </c>
      <c r="D264" s="208">
        <v>0</v>
      </c>
    </row>
    <row r="265" spans="1:4">
      <c r="A265" s="206">
        <v>265</v>
      </c>
      <c r="B265" s="206">
        <v>0</v>
      </c>
      <c r="C265" s="206">
        <v>0</v>
      </c>
      <c r="D265" s="208">
        <v>0</v>
      </c>
    </row>
    <row r="266" spans="1:4">
      <c r="A266" s="206">
        <v>266</v>
      </c>
      <c r="B266" s="206">
        <v>0</v>
      </c>
      <c r="C266" s="206">
        <v>0</v>
      </c>
      <c r="D266" s="208">
        <v>0</v>
      </c>
    </row>
    <row r="267" spans="1:4">
      <c r="A267" s="206">
        <v>267</v>
      </c>
      <c r="B267" s="206">
        <v>0</v>
      </c>
      <c r="C267" s="206">
        <v>0</v>
      </c>
      <c r="D267" s="208">
        <v>0</v>
      </c>
    </row>
    <row r="268" spans="1:4">
      <c r="A268" s="206">
        <v>268</v>
      </c>
      <c r="B268" s="206">
        <v>0</v>
      </c>
      <c r="C268" s="206">
        <v>0</v>
      </c>
      <c r="D268" s="208">
        <v>0</v>
      </c>
    </row>
    <row r="269" spans="1:4">
      <c r="A269" s="206">
        <v>269</v>
      </c>
      <c r="B269" s="206">
        <v>0</v>
      </c>
      <c r="C269" s="206">
        <v>0</v>
      </c>
      <c r="D269" s="208">
        <v>0</v>
      </c>
    </row>
    <row r="270" spans="1:4">
      <c r="A270" s="206">
        <v>270</v>
      </c>
      <c r="B270" s="206">
        <v>0</v>
      </c>
      <c r="C270" s="206">
        <v>0</v>
      </c>
      <c r="D270" s="208">
        <v>0</v>
      </c>
    </row>
    <row r="271" spans="1:4">
      <c r="A271" s="206">
        <v>271</v>
      </c>
      <c r="B271" s="206">
        <v>0</v>
      </c>
      <c r="C271" s="206">
        <v>0</v>
      </c>
      <c r="D271" s="208">
        <v>0</v>
      </c>
    </row>
    <row r="272" spans="1:4">
      <c r="A272" s="206">
        <v>272</v>
      </c>
      <c r="B272" s="206">
        <v>0</v>
      </c>
      <c r="C272" s="206">
        <v>0</v>
      </c>
      <c r="D272" s="208">
        <v>0</v>
      </c>
    </row>
    <row r="273" spans="1:4">
      <c r="A273" s="206">
        <v>273</v>
      </c>
      <c r="B273" s="206">
        <v>0</v>
      </c>
      <c r="C273" s="206">
        <v>0</v>
      </c>
      <c r="D273" s="208">
        <v>0</v>
      </c>
    </row>
    <row r="274" spans="1:4">
      <c r="A274" s="206">
        <v>274</v>
      </c>
      <c r="B274" s="206">
        <v>0</v>
      </c>
      <c r="C274" s="206">
        <v>0</v>
      </c>
      <c r="D274" s="208">
        <v>0</v>
      </c>
    </row>
    <row r="275" spans="1:4">
      <c r="A275" s="206">
        <v>275</v>
      </c>
      <c r="B275" s="206">
        <v>0</v>
      </c>
      <c r="C275" s="206">
        <v>0</v>
      </c>
      <c r="D275" s="208">
        <v>0</v>
      </c>
    </row>
    <row r="276" spans="1:4">
      <c r="A276" s="206">
        <v>276</v>
      </c>
      <c r="B276" s="206">
        <v>0</v>
      </c>
      <c r="C276" s="206">
        <v>0</v>
      </c>
      <c r="D276" s="208">
        <v>0</v>
      </c>
    </row>
    <row r="277" spans="1:4">
      <c r="A277" s="206">
        <v>277</v>
      </c>
      <c r="B277" s="206">
        <v>0</v>
      </c>
      <c r="C277" s="206">
        <v>0</v>
      </c>
      <c r="D277" s="208">
        <v>0</v>
      </c>
    </row>
    <row r="278" spans="1:4">
      <c r="A278" s="206">
        <v>278</v>
      </c>
      <c r="B278" s="206">
        <v>0</v>
      </c>
      <c r="C278" s="206">
        <v>0</v>
      </c>
      <c r="D278" s="208">
        <v>0</v>
      </c>
    </row>
    <row r="279" spans="1:4">
      <c r="A279" s="206">
        <v>279</v>
      </c>
      <c r="B279" s="206">
        <v>0</v>
      </c>
      <c r="C279" s="206">
        <v>0</v>
      </c>
      <c r="D279" s="208">
        <v>0</v>
      </c>
    </row>
    <row r="280" spans="1:4">
      <c r="A280" s="206">
        <v>280</v>
      </c>
      <c r="B280" s="206">
        <v>0</v>
      </c>
      <c r="C280" s="206">
        <v>0</v>
      </c>
      <c r="D280" s="208">
        <v>0</v>
      </c>
    </row>
    <row r="281" spans="1:4">
      <c r="A281" s="206">
        <v>281</v>
      </c>
      <c r="B281" s="206">
        <v>0</v>
      </c>
      <c r="C281" s="206">
        <v>0</v>
      </c>
      <c r="D281" s="208">
        <v>0</v>
      </c>
    </row>
    <row r="282" spans="1:4">
      <c r="A282" s="206">
        <v>282</v>
      </c>
      <c r="B282" s="206">
        <v>0</v>
      </c>
      <c r="C282" s="206">
        <v>0</v>
      </c>
      <c r="D282" s="208">
        <v>0</v>
      </c>
    </row>
    <row r="283" spans="1:4">
      <c r="A283" s="206">
        <v>283</v>
      </c>
      <c r="B283" s="206">
        <v>0</v>
      </c>
      <c r="C283" s="206">
        <v>0</v>
      </c>
      <c r="D283" s="208">
        <v>0</v>
      </c>
    </row>
    <row r="284" spans="1:4">
      <c r="A284" s="206">
        <v>284</v>
      </c>
      <c r="B284" s="206">
        <v>0</v>
      </c>
      <c r="C284" s="206">
        <v>0</v>
      </c>
      <c r="D284" s="208">
        <v>0</v>
      </c>
    </row>
    <row r="285" spans="1:4">
      <c r="A285" s="206">
        <v>285</v>
      </c>
      <c r="B285" s="206">
        <v>0</v>
      </c>
      <c r="C285" s="206">
        <v>0</v>
      </c>
      <c r="D285" s="208">
        <v>0</v>
      </c>
    </row>
    <row r="286" spans="1:4">
      <c r="A286" s="206">
        <v>286</v>
      </c>
      <c r="B286" s="206">
        <v>0</v>
      </c>
      <c r="C286" s="206">
        <v>0</v>
      </c>
      <c r="D286" s="208">
        <v>0</v>
      </c>
    </row>
    <row r="287" spans="1:4">
      <c r="A287" s="206">
        <v>287</v>
      </c>
      <c r="B287" s="206">
        <v>0</v>
      </c>
      <c r="C287" s="206">
        <v>0</v>
      </c>
      <c r="D287" s="208">
        <v>0</v>
      </c>
    </row>
    <row r="288" spans="1:4">
      <c r="A288" s="206">
        <v>288</v>
      </c>
      <c r="B288" s="206">
        <v>0</v>
      </c>
      <c r="C288" s="206">
        <v>0</v>
      </c>
      <c r="D288" s="208">
        <v>0</v>
      </c>
    </row>
    <row r="289" spans="1:4">
      <c r="A289" s="206">
        <v>289</v>
      </c>
      <c r="B289" s="206">
        <v>0</v>
      </c>
      <c r="C289" s="206">
        <v>0</v>
      </c>
      <c r="D289" s="208">
        <v>0</v>
      </c>
    </row>
    <row r="290" spans="1:4">
      <c r="A290" s="206">
        <v>290</v>
      </c>
      <c r="B290" s="206">
        <v>0</v>
      </c>
      <c r="C290" s="206">
        <v>0</v>
      </c>
      <c r="D290" s="208">
        <v>0</v>
      </c>
    </row>
    <row r="291" spans="1:4">
      <c r="A291" s="206">
        <v>291</v>
      </c>
      <c r="B291" s="206">
        <v>0</v>
      </c>
      <c r="C291" s="206">
        <v>0</v>
      </c>
      <c r="D291" s="208">
        <v>0</v>
      </c>
    </row>
    <row r="292" spans="1:4">
      <c r="A292" s="206">
        <v>292</v>
      </c>
      <c r="B292" s="206">
        <v>0</v>
      </c>
      <c r="C292" s="206">
        <v>0</v>
      </c>
      <c r="D292" s="208">
        <v>0</v>
      </c>
    </row>
    <row r="293" spans="1:4">
      <c r="A293" s="206">
        <v>293</v>
      </c>
      <c r="B293" s="206">
        <v>0</v>
      </c>
      <c r="C293" s="206">
        <v>0</v>
      </c>
      <c r="D293" s="208">
        <v>0</v>
      </c>
    </row>
    <row r="294" spans="1:4">
      <c r="A294" s="206">
        <v>294</v>
      </c>
      <c r="B294" s="206">
        <v>0</v>
      </c>
      <c r="C294" s="206">
        <v>0</v>
      </c>
      <c r="D294" s="208">
        <v>0</v>
      </c>
    </row>
    <row r="295" spans="1:4">
      <c r="A295" s="206">
        <v>295</v>
      </c>
      <c r="B295" s="206">
        <v>0</v>
      </c>
      <c r="C295" s="206">
        <v>0</v>
      </c>
      <c r="D295" s="208">
        <v>0</v>
      </c>
    </row>
    <row r="296" spans="1:4">
      <c r="A296" s="206">
        <v>296</v>
      </c>
      <c r="B296" s="206">
        <v>0</v>
      </c>
      <c r="C296" s="206">
        <v>0</v>
      </c>
      <c r="D296" s="208">
        <v>0</v>
      </c>
    </row>
    <row r="297" spans="1:4">
      <c r="A297" s="206">
        <v>297</v>
      </c>
      <c r="B297" s="206">
        <v>0</v>
      </c>
      <c r="C297" s="206">
        <v>0</v>
      </c>
      <c r="D297" s="208">
        <v>0</v>
      </c>
    </row>
    <row r="298" spans="1:4">
      <c r="A298" s="206">
        <v>298</v>
      </c>
      <c r="B298" s="206">
        <v>0</v>
      </c>
      <c r="C298" s="206">
        <v>0</v>
      </c>
      <c r="D298" s="208">
        <v>0</v>
      </c>
    </row>
    <row r="299" spans="1:4">
      <c r="A299" s="206">
        <v>299</v>
      </c>
      <c r="B299" s="206">
        <v>0</v>
      </c>
      <c r="C299" s="206">
        <v>0</v>
      </c>
      <c r="D299" s="208">
        <v>0</v>
      </c>
    </row>
    <row r="300" spans="1:4">
      <c r="A300" s="206">
        <v>300</v>
      </c>
      <c r="B300" s="206">
        <v>0</v>
      </c>
      <c r="C300" s="206">
        <v>0</v>
      </c>
      <c r="D300" s="208">
        <v>0</v>
      </c>
    </row>
    <row r="301" spans="1:4">
      <c r="A301" s="206">
        <v>301</v>
      </c>
      <c r="B301" s="206">
        <v>0</v>
      </c>
      <c r="C301" s="206">
        <v>0</v>
      </c>
      <c r="D301" s="208">
        <v>0</v>
      </c>
    </row>
    <row r="302" spans="1:4">
      <c r="A302" s="206">
        <v>302</v>
      </c>
      <c r="B302" s="206">
        <v>0</v>
      </c>
      <c r="C302" s="206">
        <v>0</v>
      </c>
      <c r="D302" s="208">
        <v>0</v>
      </c>
    </row>
    <row r="303" spans="1:4">
      <c r="A303" s="206">
        <v>303</v>
      </c>
      <c r="B303" s="206">
        <v>0</v>
      </c>
      <c r="C303" s="206">
        <v>0</v>
      </c>
      <c r="D303" s="208">
        <v>0</v>
      </c>
    </row>
    <row r="304" spans="1:4">
      <c r="A304" s="206">
        <v>304</v>
      </c>
      <c r="B304" s="206">
        <v>0</v>
      </c>
      <c r="C304" s="206">
        <v>0</v>
      </c>
      <c r="D304" s="208">
        <v>0</v>
      </c>
    </row>
    <row r="305" spans="1:4">
      <c r="A305" s="206">
        <v>305</v>
      </c>
      <c r="B305" s="206">
        <v>0</v>
      </c>
      <c r="C305" s="206">
        <v>0</v>
      </c>
      <c r="D305" s="208">
        <v>0</v>
      </c>
    </row>
    <row r="306" spans="1:4">
      <c r="A306" s="206">
        <v>306</v>
      </c>
      <c r="B306" s="206">
        <v>0</v>
      </c>
      <c r="C306" s="206">
        <v>0</v>
      </c>
      <c r="D306" s="208">
        <v>0</v>
      </c>
    </row>
    <row r="307" spans="1:4">
      <c r="A307" s="206">
        <v>307</v>
      </c>
      <c r="B307" s="206">
        <v>0</v>
      </c>
      <c r="C307" s="206">
        <v>0</v>
      </c>
      <c r="D307" s="208">
        <v>0</v>
      </c>
    </row>
    <row r="308" spans="1:4">
      <c r="A308" s="206">
        <v>308</v>
      </c>
      <c r="B308" s="206">
        <v>0</v>
      </c>
      <c r="C308" s="206">
        <v>0</v>
      </c>
      <c r="D308" s="208">
        <v>0</v>
      </c>
    </row>
    <row r="309" spans="1:4">
      <c r="A309" s="206">
        <v>309</v>
      </c>
      <c r="B309" s="206">
        <v>0</v>
      </c>
      <c r="C309" s="206">
        <v>0</v>
      </c>
      <c r="D309" s="208">
        <v>0</v>
      </c>
    </row>
    <row r="310" spans="1:4">
      <c r="A310" s="206">
        <v>310</v>
      </c>
      <c r="B310" s="206">
        <v>0</v>
      </c>
      <c r="C310" s="206">
        <v>0</v>
      </c>
      <c r="D310" s="208">
        <v>0</v>
      </c>
    </row>
    <row r="311" spans="1:4">
      <c r="A311" s="206">
        <v>311</v>
      </c>
      <c r="B311" s="206">
        <v>0</v>
      </c>
      <c r="C311" s="206">
        <v>0</v>
      </c>
      <c r="D311" s="208">
        <v>0</v>
      </c>
    </row>
    <row r="312" spans="1:4">
      <c r="A312" s="206">
        <v>312</v>
      </c>
      <c r="B312" s="206">
        <v>0</v>
      </c>
      <c r="C312" s="206">
        <v>0</v>
      </c>
      <c r="D312" s="208">
        <v>0</v>
      </c>
    </row>
    <row r="313" spans="1:4">
      <c r="A313" s="206">
        <v>313</v>
      </c>
      <c r="B313" s="206">
        <v>0</v>
      </c>
      <c r="C313" s="206">
        <v>0</v>
      </c>
      <c r="D313" s="208">
        <v>0</v>
      </c>
    </row>
    <row r="314" spans="1:4">
      <c r="A314" s="206">
        <v>314</v>
      </c>
      <c r="B314" s="206">
        <v>0</v>
      </c>
      <c r="C314" s="206">
        <v>0</v>
      </c>
      <c r="D314" s="208">
        <v>0</v>
      </c>
    </row>
    <row r="315" spans="1:4">
      <c r="A315" s="206">
        <v>315</v>
      </c>
      <c r="B315" s="206">
        <v>0</v>
      </c>
      <c r="C315" s="206">
        <v>0</v>
      </c>
      <c r="D315" s="208">
        <v>0</v>
      </c>
    </row>
    <row r="316" spans="1:4">
      <c r="A316" s="206">
        <v>316</v>
      </c>
      <c r="B316" s="206">
        <v>0</v>
      </c>
      <c r="C316" s="206">
        <v>0</v>
      </c>
      <c r="D316" s="208">
        <v>0</v>
      </c>
    </row>
    <row r="317" spans="1:4">
      <c r="A317" s="206">
        <v>317</v>
      </c>
      <c r="B317" s="206">
        <v>0</v>
      </c>
      <c r="C317" s="206">
        <v>0</v>
      </c>
      <c r="D317" s="208">
        <v>0</v>
      </c>
    </row>
    <row r="318" spans="1:4">
      <c r="A318" s="206">
        <v>318</v>
      </c>
      <c r="B318" s="206">
        <v>0</v>
      </c>
      <c r="C318" s="206">
        <v>0</v>
      </c>
      <c r="D318" s="208">
        <v>0</v>
      </c>
    </row>
    <row r="319" spans="1:4">
      <c r="A319" s="206">
        <v>319</v>
      </c>
      <c r="B319" s="206">
        <v>0</v>
      </c>
      <c r="C319" s="206">
        <v>0</v>
      </c>
      <c r="D319" s="208">
        <v>0</v>
      </c>
    </row>
    <row r="320" spans="1:4">
      <c r="A320" s="206">
        <v>320</v>
      </c>
      <c r="B320" s="206">
        <v>0</v>
      </c>
      <c r="C320" s="206">
        <v>0</v>
      </c>
      <c r="D320" s="208">
        <v>0</v>
      </c>
    </row>
    <row r="321" spans="1:4">
      <c r="A321" s="206">
        <v>321</v>
      </c>
      <c r="B321" s="206">
        <v>0</v>
      </c>
      <c r="C321" s="206">
        <v>0</v>
      </c>
      <c r="D321" s="208">
        <v>0</v>
      </c>
    </row>
    <row r="322" spans="1:4">
      <c r="A322" s="206">
        <v>322</v>
      </c>
      <c r="B322" s="206">
        <v>0</v>
      </c>
      <c r="C322" s="206">
        <v>0</v>
      </c>
      <c r="D322" s="208">
        <v>0</v>
      </c>
    </row>
    <row r="323" spans="1:4">
      <c r="A323" s="206">
        <v>323</v>
      </c>
      <c r="B323" s="206">
        <v>0</v>
      </c>
      <c r="C323" s="206">
        <v>0</v>
      </c>
      <c r="D323" s="208">
        <v>0</v>
      </c>
    </row>
    <row r="324" spans="1:4">
      <c r="A324" s="206">
        <v>324</v>
      </c>
      <c r="B324" s="206">
        <v>0</v>
      </c>
      <c r="C324" s="206">
        <v>0</v>
      </c>
      <c r="D324" s="208">
        <v>0</v>
      </c>
    </row>
    <row r="325" spans="1:4">
      <c r="A325" s="206">
        <v>325</v>
      </c>
      <c r="B325" s="206">
        <v>0</v>
      </c>
      <c r="C325" s="206">
        <v>0</v>
      </c>
      <c r="D325" s="208">
        <v>0</v>
      </c>
    </row>
    <row r="326" spans="1:4">
      <c r="A326" s="206">
        <v>326</v>
      </c>
      <c r="B326" s="206">
        <v>0</v>
      </c>
      <c r="C326" s="206">
        <v>0</v>
      </c>
      <c r="D326" s="208">
        <v>0</v>
      </c>
    </row>
    <row r="327" spans="1:4">
      <c r="A327" s="206">
        <v>327</v>
      </c>
      <c r="B327" s="206">
        <v>0</v>
      </c>
      <c r="C327" s="206">
        <v>0</v>
      </c>
      <c r="D327" s="208">
        <v>0</v>
      </c>
    </row>
    <row r="328" spans="1:4">
      <c r="A328" s="206">
        <v>328</v>
      </c>
      <c r="B328" s="206">
        <v>0</v>
      </c>
      <c r="C328" s="206">
        <v>0</v>
      </c>
      <c r="D328" s="208">
        <v>0</v>
      </c>
    </row>
    <row r="329" spans="1:4">
      <c r="A329" s="206">
        <v>329</v>
      </c>
      <c r="B329" s="206">
        <v>0</v>
      </c>
      <c r="C329" s="206">
        <v>0</v>
      </c>
      <c r="D329" s="208">
        <v>0</v>
      </c>
    </row>
    <row r="330" spans="1:4">
      <c r="A330" s="206">
        <v>330</v>
      </c>
      <c r="B330" s="206">
        <v>0</v>
      </c>
      <c r="C330" s="206">
        <v>0</v>
      </c>
      <c r="D330" s="208">
        <v>0</v>
      </c>
    </row>
    <row r="331" spans="1:4">
      <c r="A331" s="206">
        <v>331</v>
      </c>
      <c r="B331" s="206">
        <v>0</v>
      </c>
      <c r="C331" s="206">
        <v>0</v>
      </c>
      <c r="D331" s="208">
        <v>0</v>
      </c>
    </row>
    <row r="332" spans="1:4">
      <c r="A332" s="206">
        <v>332</v>
      </c>
      <c r="B332" s="206">
        <v>0</v>
      </c>
      <c r="C332" s="206">
        <v>0</v>
      </c>
      <c r="D332" s="208">
        <v>0</v>
      </c>
    </row>
    <row r="333" spans="1:4">
      <c r="A333" s="206">
        <v>333</v>
      </c>
      <c r="B333" s="206">
        <v>0</v>
      </c>
      <c r="C333" s="206">
        <v>0</v>
      </c>
      <c r="D333" s="208">
        <v>0</v>
      </c>
    </row>
    <row r="334" spans="1:4">
      <c r="A334" s="206">
        <v>334</v>
      </c>
      <c r="B334" s="206">
        <v>0</v>
      </c>
      <c r="C334" s="206">
        <v>0</v>
      </c>
      <c r="D334" s="208">
        <v>0</v>
      </c>
    </row>
    <row r="335" spans="1:4">
      <c r="A335" s="206">
        <v>335</v>
      </c>
      <c r="B335" s="206">
        <v>0</v>
      </c>
      <c r="C335" s="206">
        <v>0</v>
      </c>
      <c r="D335" s="208">
        <v>0</v>
      </c>
    </row>
    <row r="336" spans="1:4">
      <c r="A336" s="206">
        <v>336</v>
      </c>
      <c r="B336" s="206">
        <v>0</v>
      </c>
      <c r="C336" s="206">
        <v>0</v>
      </c>
      <c r="D336" s="208">
        <v>0</v>
      </c>
    </row>
    <row r="337" spans="1:4">
      <c r="A337" s="206">
        <v>337</v>
      </c>
      <c r="B337" s="206">
        <v>0</v>
      </c>
      <c r="C337" s="206">
        <v>0</v>
      </c>
      <c r="D337" s="208">
        <v>0</v>
      </c>
    </row>
    <row r="338" spans="1:4">
      <c r="A338" s="206">
        <v>338</v>
      </c>
      <c r="B338" s="206">
        <v>0</v>
      </c>
      <c r="C338" s="206">
        <v>0</v>
      </c>
      <c r="D338" s="208">
        <v>0</v>
      </c>
    </row>
    <row r="339" spans="1:4">
      <c r="A339" s="206">
        <v>339</v>
      </c>
      <c r="B339" s="206">
        <v>0</v>
      </c>
      <c r="C339" s="206">
        <v>0</v>
      </c>
      <c r="D339" s="208">
        <v>0</v>
      </c>
    </row>
    <row r="340" spans="1:4">
      <c r="A340" s="206">
        <v>340</v>
      </c>
      <c r="B340" s="206">
        <v>0</v>
      </c>
      <c r="C340" s="206">
        <v>0</v>
      </c>
      <c r="D340" s="208">
        <v>0</v>
      </c>
    </row>
    <row r="341" spans="1:4">
      <c r="A341" s="206">
        <v>341</v>
      </c>
      <c r="B341" s="206">
        <v>0</v>
      </c>
      <c r="C341" s="206">
        <v>0</v>
      </c>
      <c r="D341" s="208">
        <v>0</v>
      </c>
    </row>
    <row r="342" spans="1:4">
      <c r="A342" s="206">
        <v>342</v>
      </c>
      <c r="B342" s="206">
        <v>0</v>
      </c>
      <c r="C342" s="206">
        <v>0</v>
      </c>
      <c r="D342" s="208">
        <v>0</v>
      </c>
    </row>
    <row r="343" spans="1:4">
      <c r="A343" s="206">
        <v>343</v>
      </c>
      <c r="B343" s="206">
        <v>0</v>
      </c>
      <c r="C343" s="206">
        <v>0</v>
      </c>
      <c r="D343" s="208">
        <v>0</v>
      </c>
    </row>
    <row r="344" spans="1:4">
      <c r="A344" s="206">
        <v>344</v>
      </c>
      <c r="B344" s="206">
        <v>0</v>
      </c>
      <c r="C344" s="206">
        <v>0</v>
      </c>
      <c r="D344" s="208">
        <v>0</v>
      </c>
    </row>
    <row r="345" spans="1:4">
      <c r="A345" s="206">
        <v>345</v>
      </c>
      <c r="B345" s="206">
        <v>0</v>
      </c>
      <c r="C345" s="206">
        <v>0</v>
      </c>
      <c r="D345" s="208">
        <v>0</v>
      </c>
    </row>
    <row r="346" spans="1:4">
      <c r="A346" s="206">
        <v>346</v>
      </c>
      <c r="B346" s="206">
        <v>0</v>
      </c>
      <c r="C346" s="206">
        <v>0</v>
      </c>
      <c r="D346" s="208">
        <v>0</v>
      </c>
    </row>
    <row r="347" spans="1:4">
      <c r="A347" s="206">
        <v>347</v>
      </c>
      <c r="B347" s="206">
        <v>0</v>
      </c>
      <c r="C347" s="206">
        <v>0</v>
      </c>
      <c r="D347" s="208">
        <v>0</v>
      </c>
    </row>
    <row r="348" spans="1:4">
      <c r="A348" s="206">
        <v>348</v>
      </c>
      <c r="B348" s="206">
        <v>0</v>
      </c>
      <c r="C348" s="206">
        <v>0</v>
      </c>
      <c r="D348" s="208">
        <v>0</v>
      </c>
    </row>
    <row r="349" spans="1:4">
      <c r="A349" s="206">
        <v>349</v>
      </c>
      <c r="B349" s="206">
        <v>0</v>
      </c>
      <c r="C349" s="206">
        <v>0</v>
      </c>
      <c r="D349" s="208">
        <v>0</v>
      </c>
    </row>
    <row r="350" spans="1:4">
      <c r="A350" s="206">
        <v>350</v>
      </c>
      <c r="B350" s="206">
        <v>0</v>
      </c>
      <c r="C350" s="206">
        <v>0</v>
      </c>
      <c r="D350" s="208">
        <v>0</v>
      </c>
    </row>
    <row r="351" spans="1:4">
      <c r="A351" s="206">
        <v>351</v>
      </c>
      <c r="B351" s="206">
        <v>0</v>
      </c>
      <c r="C351" s="206">
        <v>0</v>
      </c>
      <c r="D351" s="208">
        <v>0</v>
      </c>
    </row>
    <row r="352" spans="1:4">
      <c r="A352" s="206">
        <v>352</v>
      </c>
      <c r="B352" s="206">
        <v>0</v>
      </c>
      <c r="C352" s="206">
        <v>0</v>
      </c>
      <c r="D352" s="208">
        <v>0</v>
      </c>
    </row>
    <row r="353" spans="1:4">
      <c r="A353" s="206">
        <v>353</v>
      </c>
      <c r="B353" s="206">
        <v>0</v>
      </c>
      <c r="C353" s="206">
        <v>0</v>
      </c>
      <c r="D353" s="208">
        <v>0</v>
      </c>
    </row>
    <row r="354" spans="1:4">
      <c r="A354" s="206">
        <v>354</v>
      </c>
      <c r="B354" s="206">
        <v>0</v>
      </c>
      <c r="C354" s="206">
        <v>0</v>
      </c>
      <c r="D354" s="208">
        <v>0</v>
      </c>
    </row>
    <row r="355" spans="1:4">
      <c r="A355" s="206">
        <v>355</v>
      </c>
      <c r="B355" s="206">
        <v>0</v>
      </c>
      <c r="C355" s="206">
        <v>0</v>
      </c>
      <c r="D355" s="208">
        <v>0</v>
      </c>
    </row>
    <row r="356" spans="1:4">
      <c r="A356" s="206">
        <v>356</v>
      </c>
      <c r="B356" s="206">
        <v>0</v>
      </c>
      <c r="C356" s="206">
        <v>0</v>
      </c>
      <c r="D356" s="208">
        <v>0</v>
      </c>
    </row>
    <row r="357" spans="1:4">
      <c r="A357" s="206">
        <v>357</v>
      </c>
      <c r="B357" s="206">
        <v>0</v>
      </c>
      <c r="C357" s="206">
        <v>0</v>
      </c>
      <c r="D357" s="208">
        <v>0</v>
      </c>
    </row>
    <row r="358" spans="1:4">
      <c r="A358" s="206">
        <v>358</v>
      </c>
      <c r="B358" s="206">
        <v>0</v>
      </c>
      <c r="C358" s="206">
        <v>0</v>
      </c>
      <c r="D358" s="208">
        <v>0</v>
      </c>
    </row>
    <row r="359" spans="1:4">
      <c r="A359" s="206">
        <v>359</v>
      </c>
      <c r="B359" s="206">
        <v>0</v>
      </c>
      <c r="C359" s="206">
        <v>0</v>
      </c>
      <c r="D359" s="208">
        <v>0</v>
      </c>
    </row>
    <row r="360" spans="1:4">
      <c r="A360" s="206">
        <v>360</v>
      </c>
      <c r="B360" s="206">
        <v>0</v>
      </c>
      <c r="C360" s="206">
        <v>0</v>
      </c>
      <c r="D360" s="208">
        <v>0</v>
      </c>
    </row>
    <row r="361" spans="1:4">
      <c r="A361" s="206">
        <v>361</v>
      </c>
      <c r="B361" s="206">
        <v>0</v>
      </c>
      <c r="C361" s="206">
        <v>0</v>
      </c>
      <c r="D361" s="208">
        <v>0</v>
      </c>
    </row>
    <row r="362" spans="1:4">
      <c r="A362" s="206">
        <v>362</v>
      </c>
      <c r="B362" s="206">
        <v>0</v>
      </c>
      <c r="C362" s="206">
        <v>0</v>
      </c>
      <c r="D362" s="208">
        <v>0</v>
      </c>
    </row>
    <row r="363" spans="1:4">
      <c r="A363" s="206">
        <v>363</v>
      </c>
      <c r="B363" s="206">
        <v>0</v>
      </c>
      <c r="C363" s="206">
        <v>0</v>
      </c>
      <c r="D363" s="208">
        <v>0</v>
      </c>
    </row>
    <row r="364" spans="1:4">
      <c r="A364" s="206">
        <v>364</v>
      </c>
      <c r="B364" s="206">
        <v>0</v>
      </c>
      <c r="C364" s="206">
        <v>0</v>
      </c>
      <c r="D364" s="208">
        <v>0</v>
      </c>
    </row>
    <row r="365" spans="1:4">
      <c r="A365" s="206">
        <v>365</v>
      </c>
      <c r="B365" s="206">
        <v>0</v>
      </c>
      <c r="C365" s="206">
        <v>0</v>
      </c>
      <c r="D365" s="208">
        <v>0</v>
      </c>
    </row>
    <row r="366" spans="1:4">
      <c r="A366" s="206">
        <v>366</v>
      </c>
      <c r="B366" s="206">
        <v>0</v>
      </c>
      <c r="C366" s="206">
        <v>0</v>
      </c>
      <c r="D366" s="208">
        <v>0</v>
      </c>
    </row>
    <row r="367" spans="1:4">
      <c r="A367" s="206">
        <v>367</v>
      </c>
      <c r="B367" s="206">
        <v>0</v>
      </c>
      <c r="C367" s="206">
        <v>0</v>
      </c>
      <c r="D367" s="208">
        <v>0</v>
      </c>
    </row>
    <row r="368" spans="1:4">
      <c r="A368" s="206">
        <v>368</v>
      </c>
      <c r="B368" s="206">
        <v>0</v>
      </c>
      <c r="C368" s="206">
        <v>0</v>
      </c>
      <c r="D368" s="208">
        <v>0</v>
      </c>
    </row>
    <row r="369" spans="1:4">
      <c r="A369" s="206">
        <v>369</v>
      </c>
      <c r="B369" s="206">
        <v>0</v>
      </c>
      <c r="C369" s="206">
        <v>0</v>
      </c>
      <c r="D369" s="208">
        <v>0</v>
      </c>
    </row>
    <row r="370" spans="1:4">
      <c r="A370" s="206">
        <v>370</v>
      </c>
      <c r="B370" s="206">
        <v>0</v>
      </c>
      <c r="C370" s="206">
        <v>0</v>
      </c>
      <c r="D370" s="208">
        <v>0</v>
      </c>
    </row>
    <row r="371" spans="1:4">
      <c r="A371" s="206">
        <v>371</v>
      </c>
      <c r="B371" s="206">
        <v>0</v>
      </c>
      <c r="C371" s="206">
        <v>0</v>
      </c>
      <c r="D371" s="208">
        <v>0</v>
      </c>
    </row>
    <row r="372" spans="1:4">
      <c r="A372" s="206">
        <v>372</v>
      </c>
      <c r="B372" s="206">
        <v>0</v>
      </c>
      <c r="C372" s="206">
        <v>0</v>
      </c>
      <c r="D372" s="208">
        <v>0</v>
      </c>
    </row>
    <row r="373" spans="1:4">
      <c r="A373" s="206">
        <v>373</v>
      </c>
      <c r="B373" s="206">
        <v>0</v>
      </c>
      <c r="C373" s="206">
        <v>0</v>
      </c>
      <c r="D373" s="208">
        <v>0</v>
      </c>
    </row>
    <row r="374" spans="1:4">
      <c r="A374" s="206">
        <v>374</v>
      </c>
      <c r="B374" s="206">
        <v>0</v>
      </c>
      <c r="C374" s="206">
        <v>0</v>
      </c>
      <c r="D374" s="208">
        <v>0</v>
      </c>
    </row>
    <row r="375" spans="1:4">
      <c r="A375" s="206">
        <v>375</v>
      </c>
      <c r="B375" s="206">
        <v>0</v>
      </c>
      <c r="C375" s="206">
        <v>0</v>
      </c>
      <c r="D375" s="208">
        <v>0</v>
      </c>
    </row>
    <row r="376" spans="1:4">
      <c r="A376" s="206">
        <v>376</v>
      </c>
      <c r="B376" s="206">
        <v>0</v>
      </c>
      <c r="C376" s="206">
        <v>0</v>
      </c>
      <c r="D376" s="208">
        <v>0</v>
      </c>
    </row>
    <row r="377" spans="1:4">
      <c r="A377" s="206">
        <v>377</v>
      </c>
      <c r="B377" s="206">
        <v>0</v>
      </c>
      <c r="C377" s="206">
        <v>0</v>
      </c>
      <c r="D377" s="208">
        <v>0</v>
      </c>
    </row>
    <row r="378" spans="1:4">
      <c r="A378" s="206">
        <v>378</v>
      </c>
      <c r="B378" s="206">
        <v>0</v>
      </c>
      <c r="C378" s="206">
        <v>0</v>
      </c>
      <c r="D378" s="208">
        <v>0</v>
      </c>
    </row>
    <row r="379" spans="1:4">
      <c r="A379" s="206">
        <v>379</v>
      </c>
      <c r="B379" s="206">
        <v>0</v>
      </c>
      <c r="C379" s="206">
        <v>0</v>
      </c>
      <c r="D379" s="208">
        <v>0</v>
      </c>
    </row>
    <row r="380" spans="1:4">
      <c r="A380" s="206">
        <v>380</v>
      </c>
      <c r="B380" s="206">
        <v>0</v>
      </c>
      <c r="C380" s="206">
        <v>0</v>
      </c>
      <c r="D380" s="208">
        <v>0</v>
      </c>
    </row>
    <row r="381" spans="1:4">
      <c r="A381" s="206">
        <v>381</v>
      </c>
      <c r="B381" s="206">
        <v>0</v>
      </c>
      <c r="C381" s="206">
        <v>0</v>
      </c>
      <c r="D381" s="208">
        <v>0</v>
      </c>
    </row>
    <row r="382" spans="1:4">
      <c r="A382" s="206">
        <v>382</v>
      </c>
      <c r="B382" s="206">
        <v>0</v>
      </c>
      <c r="C382" s="206">
        <v>0</v>
      </c>
      <c r="D382" s="208">
        <v>0</v>
      </c>
    </row>
    <row r="383" spans="1:4">
      <c r="A383" s="206">
        <v>383</v>
      </c>
      <c r="B383" s="206">
        <v>0</v>
      </c>
      <c r="C383" s="206">
        <v>0</v>
      </c>
      <c r="D383" s="208">
        <v>0</v>
      </c>
    </row>
    <row r="384" spans="1:4">
      <c r="A384" s="206">
        <v>384</v>
      </c>
      <c r="B384" s="206">
        <v>0</v>
      </c>
      <c r="C384" s="206">
        <v>0</v>
      </c>
      <c r="D384" s="208">
        <v>0</v>
      </c>
    </row>
    <row r="385" spans="1:4">
      <c r="A385" s="206">
        <v>385</v>
      </c>
      <c r="B385" s="206">
        <v>0</v>
      </c>
      <c r="C385" s="206">
        <v>0</v>
      </c>
      <c r="D385" s="208">
        <v>0</v>
      </c>
    </row>
    <row r="386" spans="1:4">
      <c r="A386" s="206">
        <v>386</v>
      </c>
      <c r="B386" s="206">
        <v>0</v>
      </c>
      <c r="C386" s="206">
        <v>0</v>
      </c>
      <c r="D386" s="208">
        <v>0</v>
      </c>
    </row>
    <row r="387" spans="1:4">
      <c r="A387" s="206">
        <v>387</v>
      </c>
      <c r="B387" s="206">
        <v>0</v>
      </c>
      <c r="C387" s="206">
        <v>0</v>
      </c>
      <c r="D387" s="208">
        <v>0</v>
      </c>
    </row>
    <row r="388" spans="1:4">
      <c r="A388" s="206">
        <v>388</v>
      </c>
      <c r="B388" s="206">
        <v>0</v>
      </c>
      <c r="C388" s="206">
        <v>0</v>
      </c>
      <c r="D388" s="208">
        <v>0</v>
      </c>
    </row>
    <row r="389" spans="1:4">
      <c r="A389" s="206">
        <v>389</v>
      </c>
      <c r="B389" s="206">
        <v>0</v>
      </c>
      <c r="C389" s="206">
        <v>0</v>
      </c>
      <c r="D389" s="208">
        <v>0</v>
      </c>
    </row>
    <row r="390" spans="1:4">
      <c r="A390" s="206">
        <v>390</v>
      </c>
      <c r="B390" s="206">
        <v>0</v>
      </c>
      <c r="C390" s="206">
        <v>0</v>
      </c>
      <c r="D390" s="208">
        <v>0</v>
      </c>
    </row>
    <row r="391" spans="1:4">
      <c r="A391" s="206">
        <v>391</v>
      </c>
      <c r="B391" s="206">
        <v>0</v>
      </c>
      <c r="C391" s="206">
        <v>0</v>
      </c>
      <c r="D391" s="208">
        <v>0</v>
      </c>
    </row>
    <row r="392" spans="1:4">
      <c r="A392" s="206">
        <v>392</v>
      </c>
      <c r="B392" s="206">
        <v>0</v>
      </c>
      <c r="C392" s="206">
        <v>0</v>
      </c>
      <c r="D392" s="208">
        <v>0</v>
      </c>
    </row>
    <row r="393" spans="1:4">
      <c r="A393" s="206">
        <v>393</v>
      </c>
      <c r="B393" s="206">
        <v>0</v>
      </c>
      <c r="C393" s="206">
        <v>0</v>
      </c>
      <c r="D393" s="208">
        <v>0</v>
      </c>
    </row>
    <row r="394" spans="1:4">
      <c r="A394" s="206">
        <v>394</v>
      </c>
      <c r="B394" s="206">
        <v>0</v>
      </c>
      <c r="C394" s="206">
        <v>0</v>
      </c>
      <c r="D394" s="208">
        <v>0</v>
      </c>
    </row>
    <row r="395" spans="1:4">
      <c r="A395" s="206">
        <v>395</v>
      </c>
      <c r="B395" s="206">
        <v>0</v>
      </c>
      <c r="C395" s="206">
        <v>0</v>
      </c>
      <c r="D395" s="208">
        <v>0</v>
      </c>
    </row>
    <row r="396" spans="1:4">
      <c r="A396" s="206">
        <v>396</v>
      </c>
      <c r="B396" s="206">
        <v>0</v>
      </c>
      <c r="C396" s="206">
        <v>0</v>
      </c>
      <c r="D396" s="208">
        <v>0</v>
      </c>
    </row>
    <row r="397" spans="1:4">
      <c r="A397" s="206">
        <v>397</v>
      </c>
      <c r="B397" s="206">
        <v>0</v>
      </c>
      <c r="C397" s="206">
        <v>0</v>
      </c>
      <c r="D397" s="208">
        <v>0</v>
      </c>
    </row>
    <row r="398" spans="1:4">
      <c r="A398" s="206">
        <v>398</v>
      </c>
      <c r="B398" s="206">
        <v>0</v>
      </c>
      <c r="C398" s="206">
        <v>0</v>
      </c>
      <c r="D398" s="208">
        <v>0</v>
      </c>
    </row>
    <row r="399" spans="1:4">
      <c r="A399" s="206">
        <v>399</v>
      </c>
      <c r="B399" s="206">
        <v>0</v>
      </c>
      <c r="C399" s="206">
        <v>0</v>
      </c>
      <c r="D399" s="208">
        <v>0</v>
      </c>
    </row>
    <row r="400" spans="1:4">
      <c r="A400" s="206">
        <v>400</v>
      </c>
      <c r="B400" s="206">
        <v>0</v>
      </c>
      <c r="C400" s="206">
        <v>0</v>
      </c>
      <c r="D400" s="208">
        <v>0</v>
      </c>
    </row>
    <row r="401" spans="1:4">
      <c r="A401" s="206">
        <v>401</v>
      </c>
      <c r="B401" s="206">
        <v>0</v>
      </c>
      <c r="C401" s="206">
        <v>0</v>
      </c>
      <c r="D401" s="208">
        <v>0</v>
      </c>
    </row>
    <row r="402" spans="1:4">
      <c r="A402" s="206">
        <v>402</v>
      </c>
      <c r="B402" s="206">
        <v>0</v>
      </c>
      <c r="C402" s="206">
        <v>0</v>
      </c>
      <c r="D402" s="208">
        <v>0</v>
      </c>
    </row>
    <row r="403" spans="1:4">
      <c r="A403" s="206">
        <v>403</v>
      </c>
      <c r="B403" s="206">
        <v>0</v>
      </c>
      <c r="C403" s="206">
        <v>0</v>
      </c>
      <c r="D403" s="208">
        <v>0</v>
      </c>
    </row>
    <row r="404" spans="1:4">
      <c r="A404" s="206">
        <v>404</v>
      </c>
      <c r="B404" s="206">
        <v>0</v>
      </c>
      <c r="C404" s="206">
        <v>0</v>
      </c>
      <c r="D404" s="208">
        <v>0</v>
      </c>
    </row>
    <row r="405" spans="1:4">
      <c r="A405" s="206">
        <v>405</v>
      </c>
      <c r="B405" s="206">
        <v>0</v>
      </c>
      <c r="C405" s="206">
        <v>0</v>
      </c>
      <c r="D405" s="208">
        <v>0</v>
      </c>
    </row>
    <row r="406" spans="1:4">
      <c r="A406" s="206">
        <v>406</v>
      </c>
      <c r="B406" s="206">
        <v>0</v>
      </c>
      <c r="C406" s="206">
        <v>0</v>
      </c>
      <c r="D406" s="208">
        <v>0</v>
      </c>
    </row>
    <row r="407" spans="1:4">
      <c r="A407" s="206">
        <v>407</v>
      </c>
      <c r="B407" s="206">
        <v>0</v>
      </c>
      <c r="C407" s="206">
        <v>0</v>
      </c>
      <c r="D407" s="208">
        <v>0</v>
      </c>
    </row>
    <row r="408" spans="1:4">
      <c r="A408" s="206">
        <v>408</v>
      </c>
      <c r="B408" s="206">
        <v>0</v>
      </c>
      <c r="C408" s="206">
        <v>0</v>
      </c>
      <c r="D408" s="208">
        <v>0</v>
      </c>
    </row>
    <row r="409" spans="1:4">
      <c r="A409" s="206">
        <v>409</v>
      </c>
      <c r="B409" s="206">
        <v>0</v>
      </c>
      <c r="C409" s="206">
        <v>0</v>
      </c>
      <c r="D409" s="208">
        <v>0</v>
      </c>
    </row>
    <row r="410" spans="1:4">
      <c r="A410" s="204"/>
      <c r="B410" s="204"/>
      <c r="C410" s="204"/>
      <c r="D410" s="204"/>
    </row>
    <row r="411" spans="1:4">
      <c r="A411" s="204"/>
      <c r="B411" s="204"/>
      <c r="C411" s="204"/>
      <c r="D411" s="204"/>
    </row>
    <row r="412" spans="1:4">
      <c r="A412" s="204"/>
      <c r="B412" s="204"/>
      <c r="C412" s="204"/>
      <c r="D412" s="204"/>
    </row>
    <row r="413" spans="1:4">
      <c r="A413" s="204"/>
      <c r="B413" s="204"/>
      <c r="C413" s="204"/>
      <c r="D413" s="204"/>
    </row>
    <row r="414" spans="1:4">
      <c r="A414" s="204"/>
      <c r="B414" s="204"/>
      <c r="C414" s="204"/>
      <c r="D414" s="204"/>
    </row>
    <row r="415" spans="1:4">
      <c r="A415" s="204"/>
      <c r="B415" s="204"/>
      <c r="C415" s="204"/>
      <c r="D415" s="204"/>
    </row>
    <row r="416" spans="1:4">
      <c r="A416" s="204"/>
      <c r="B416" s="204"/>
      <c r="C416" s="204"/>
      <c r="D416" s="204"/>
    </row>
    <row r="417" spans="1:4">
      <c r="A417" s="204"/>
      <c r="B417" s="204"/>
      <c r="C417" s="204"/>
      <c r="D417" s="204"/>
    </row>
    <row r="418" spans="1:4">
      <c r="A418" s="204"/>
      <c r="B418" s="204"/>
      <c r="C418" s="204"/>
      <c r="D418" s="204"/>
    </row>
    <row r="419" spans="1:4">
      <c r="A419" s="204"/>
      <c r="B419" s="204"/>
      <c r="C419" s="204"/>
      <c r="D419" s="204"/>
    </row>
    <row r="420" spans="1:4">
      <c r="A420" s="204"/>
      <c r="B420" s="204"/>
      <c r="C420" s="204"/>
      <c r="D420" s="204"/>
    </row>
    <row r="421" spans="1:4">
      <c r="A421" s="204"/>
      <c r="B421" s="204"/>
      <c r="C421" s="204"/>
      <c r="D421" s="204"/>
    </row>
    <row r="422" spans="1:4">
      <c r="A422" s="204"/>
      <c r="B422" s="204"/>
      <c r="C422" s="204"/>
      <c r="D422" s="204"/>
    </row>
    <row r="423" spans="1:4">
      <c r="A423" s="204"/>
      <c r="B423" s="204"/>
      <c r="C423" s="204"/>
      <c r="D423" s="204"/>
    </row>
    <row r="424" spans="1:4">
      <c r="A424" s="204"/>
      <c r="B424" s="204"/>
      <c r="C424" s="204"/>
      <c r="D424" s="204"/>
    </row>
    <row r="425" spans="1:4">
      <c r="A425" s="204"/>
      <c r="B425" s="204"/>
      <c r="C425" s="204"/>
      <c r="D425" s="204"/>
    </row>
    <row r="426" spans="1:4">
      <c r="A426" s="204"/>
      <c r="B426" s="204"/>
      <c r="C426" s="204"/>
      <c r="D426" s="204"/>
    </row>
    <row r="427" spans="1:4">
      <c r="A427" s="204"/>
      <c r="B427" s="204"/>
      <c r="C427" s="204"/>
      <c r="D427" s="204"/>
    </row>
    <row r="428" spans="1:4">
      <c r="A428" s="204"/>
      <c r="B428" s="204"/>
      <c r="C428" s="204"/>
      <c r="D428" s="204"/>
    </row>
    <row r="429" spans="1:4">
      <c r="A429" s="204"/>
      <c r="B429" s="204"/>
      <c r="C429" s="204"/>
      <c r="D429" s="204"/>
    </row>
    <row r="430" spans="1:4">
      <c r="A430" s="204"/>
      <c r="B430" s="204"/>
      <c r="C430" s="204"/>
      <c r="D430" s="204"/>
    </row>
    <row r="431" spans="1:4">
      <c r="A431" s="204"/>
      <c r="B431" s="204"/>
      <c r="C431" s="204"/>
      <c r="D431" s="204"/>
    </row>
    <row r="432" spans="1:4">
      <c r="A432" s="204"/>
      <c r="B432" s="204"/>
      <c r="C432" s="204"/>
      <c r="D432" s="204"/>
    </row>
    <row r="433" spans="1:4">
      <c r="A433" s="204"/>
      <c r="B433" s="204"/>
      <c r="C433" s="204"/>
      <c r="D433" s="204"/>
    </row>
    <row r="434" spans="1:4">
      <c r="A434" s="204"/>
      <c r="B434" s="204"/>
      <c r="C434" s="204"/>
      <c r="D434" s="204"/>
    </row>
    <row r="435" spans="1:4">
      <c r="A435" s="204"/>
      <c r="B435" s="204"/>
      <c r="C435" s="204"/>
      <c r="D435" s="204"/>
    </row>
    <row r="436" spans="1:4">
      <c r="A436" s="204"/>
      <c r="B436" s="204"/>
      <c r="C436" s="204"/>
      <c r="D436" s="204"/>
    </row>
    <row r="437" spans="1:4">
      <c r="A437" s="204"/>
      <c r="B437" s="204"/>
      <c r="C437" s="204"/>
      <c r="D437" s="204"/>
    </row>
    <row r="438" spans="1:4">
      <c r="A438" s="204"/>
      <c r="B438" s="204"/>
      <c r="C438" s="204"/>
      <c r="D438" s="204"/>
    </row>
    <row r="439" spans="1:4">
      <c r="A439" s="204"/>
      <c r="B439" s="204"/>
      <c r="C439" s="204"/>
      <c r="D439" s="204"/>
    </row>
    <row r="440" spans="1:4">
      <c r="A440" s="204"/>
      <c r="B440" s="204"/>
      <c r="C440" s="204"/>
      <c r="D440" s="204"/>
    </row>
    <row r="441" spans="1:4">
      <c r="A441" s="204"/>
      <c r="B441" s="204"/>
      <c r="C441" s="204"/>
      <c r="D441" s="204"/>
    </row>
    <row r="442" spans="1:4">
      <c r="A442" s="204"/>
      <c r="B442" s="204"/>
      <c r="C442" s="204"/>
      <c r="D442" s="204"/>
    </row>
    <row r="443" spans="1:4">
      <c r="A443" s="204"/>
      <c r="B443" s="204"/>
      <c r="C443" s="204"/>
      <c r="D443" s="204"/>
    </row>
    <row r="444" spans="1:4">
      <c r="A444" s="204"/>
      <c r="B444" s="204"/>
      <c r="C444" s="204"/>
      <c r="D444" s="204"/>
    </row>
    <row r="445" spans="1:4">
      <c r="A445" s="204"/>
      <c r="B445" s="204"/>
      <c r="C445" s="204"/>
      <c r="D445" s="204"/>
    </row>
    <row r="446" spans="1:4">
      <c r="A446" s="204"/>
      <c r="B446" s="204"/>
      <c r="C446" s="204"/>
      <c r="D446" s="204"/>
    </row>
    <row r="447" spans="1:4">
      <c r="A447" s="204"/>
      <c r="B447" s="204"/>
      <c r="C447" s="204"/>
      <c r="D447" s="204"/>
    </row>
    <row r="448" spans="1:4">
      <c r="A448" s="204"/>
      <c r="B448" s="204"/>
      <c r="C448" s="204"/>
      <c r="D448" s="204"/>
    </row>
    <row r="449" spans="1:4">
      <c r="A449" s="204"/>
      <c r="B449" s="204"/>
      <c r="C449" s="204"/>
      <c r="D449" s="204"/>
    </row>
    <row r="450" spans="1:4">
      <c r="A450" s="204"/>
      <c r="B450" s="204"/>
      <c r="C450" s="204"/>
      <c r="D450" s="204"/>
    </row>
    <row r="451" spans="1:4">
      <c r="A451" s="204"/>
      <c r="B451" s="204"/>
      <c r="C451" s="204"/>
      <c r="D451" s="204"/>
    </row>
    <row r="452" spans="1:4">
      <c r="A452" s="204"/>
      <c r="B452" s="204"/>
      <c r="C452" s="204"/>
      <c r="D452" s="204"/>
    </row>
    <row r="453" spans="1:4">
      <c r="A453" s="204"/>
      <c r="B453" s="204"/>
      <c r="C453" s="204"/>
      <c r="D453" s="204"/>
    </row>
    <row r="454" spans="1:4">
      <c r="A454" s="204"/>
      <c r="B454" s="204"/>
      <c r="C454" s="204"/>
      <c r="D454" s="204"/>
    </row>
    <row r="455" spans="1:4">
      <c r="A455" s="204"/>
      <c r="B455" s="204"/>
      <c r="C455" s="204"/>
      <c r="D455" s="204"/>
    </row>
    <row r="456" spans="1:4">
      <c r="A456" s="204"/>
      <c r="B456" s="204"/>
      <c r="C456" s="204"/>
      <c r="D456" s="204"/>
    </row>
    <row r="457" spans="1:4">
      <c r="A457" s="204"/>
      <c r="B457" s="204"/>
      <c r="C457" s="204"/>
      <c r="D457" s="204"/>
    </row>
    <row r="458" spans="1:4">
      <c r="A458" s="204"/>
      <c r="B458" s="204"/>
      <c r="C458" s="204"/>
      <c r="D458" s="204"/>
    </row>
    <row r="459" spans="1:4">
      <c r="A459" s="204"/>
      <c r="B459" s="204"/>
      <c r="C459" s="204"/>
      <c r="D459" s="204"/>
    </row>
    <row r="460" spans="1:4">
      <c r="A460" s="204"/>
      <c r="B460" s="204"/>
      <c r="C460" s="204"/>
      <c r="D460" s="204"/>
    </row>
    <row r="461" spans="1:4">
      <c r="A461" s="204"/>
      <c r="B461" s="204"/>
      <c r="C461" s="204"/>
      <c r="D461" s="204"/>
    </row>
    <row r="462" spans="1:4">
      <c r="A462" s="204"/>
      <c r="B462" s="204"/>
      <c r="C462" s="204"/>
      <c r="D462" s="204"/>
    </row>
    <row r="463" spans="1:4">
      <c r="A463" s="204"/>
      <c r="B463" s="204"/>
      <c r="C463" s="204"/>
      <c r="D463" s="204"/>
    </row>
    <row r="464" spans="1:4">
      <c r="A464" s="204"/>
      <c r="B464" s="204"/>
      <c r="C464" s="204"/>
      <c r="D464" s="204"/>
    </row>
    <row r="465" spans="1:4">
      <c r="A465" s="204"/>
      <c r="B465" s="204"/>
      <c r="C465" s="204"/>
      <c r="D465" s="204"/>
    </row>
    <row r="466" spans="1:4">
      <c r="A466" s="204"/>
      <c r="B466" s="204"/>
      <c r="C466" s="204"/>
      <c r="D466" s="204"/>
    </row>
    <row r="467" spans="1:4">
      <c r="A467" s="204"/>
      <c r="B467" s="204"/>
      <c r="C467" s="204"/>
      <c r="D467" s="204"/>
    </row>
    <row r="468" spans="1:4">
      <c r="A468" s="204"/>
      <c r="B468" s="204"/>
      <c r="C468" s="204"/>
      <c r="D468" s="204"/>
    </row>
    <row r="469" spans="1:4">
      <c r="A469" s="204"/>
      <c r="B469" s="204"/>
      <c r="C469" s="204"/>
      <c r="D469" s="204"/>
    </row>
    <row r="470" spans="1:4">
      <c r="A470" s="204"/>
      <c r="B470" s="204"/>
      <c r="C470" s="204"/>
      <c r="D470" s="204"/>
    </row>
    <row r="471" spans="1:4">
      <c r="A471" s="204"/>
      <c r="B471" s="204"/>
      <c r="C471" s="204"/>
      <c r="D471" s="204"/>
    </row>
    <row r="472" spans="1:4">
      <c r="A472" s="204"/>
      <c r="B472" s="204"/>
      <c r="C472" s="204"/>
      <c r="D472" s="204"/>
    </row>
    <row r="473" spans="1:4">
      <c r="A473" s="204"/>
      <c r="B473" s="204"/>
      <c r="C473" s="204"/>
      <c r="D473" s="204"/>
    </row>
    <row r="474" spans="1:4">
      <c r="A474" s="204"/>
      <c r="B474" s="204"/>
      <c r="C474" s="204"/>
      <c r="D474" s="204"/>
    </row>
    <row r="475" spans="1:4">
      <c r="A475" s="204"/>
      <c r="B475" s="204"/>
      <c r="C475" s="204"/>
      <c r="D475" s="204"/>
    </row>
    <row r="476" spans="1:4">
      <c r="A476" s="204"/>
      <c r="B476" s="204"/>
      <c r="C476" s="204"/>
      <c r="D476" s="204"/>
    </row>
    <row r="477" spans="1:4">
      <c r="A477" s="204"/>
      <c r="B477" s="204"/>
      <c r="C477" s="204"/>
      <c r="D477" s="204"/>
    </row>
    <row r="478" spans="1:4">
      <c r="A478" s="204"/>
      <c r="B478" s="204"/>
      <c r="C478" s="204"/>
      <c r="D478" s="204"/>
    </row>
    <row r="479" spans="1:4">
      <c r="A479" s="204"/>
      <c r="B479" s="204"/>
      <c r="C479" s="204"/>
      <c r="D479" s="204"/>
    </row>
    <row r="480" spans="1:4">
      <c r="A480" s="204"/>
      <c r="B480" s="204"/>
      <c r="C480" s="204"/>
      <c r="D480" s="204"/>
    </row>
    <row r="481" spans="1:4">
      <c r="A481" s="204"/>
      <c r="B481" s="204"/>
      <c r="C481" s="204"/>
      <c r="D481" s="204"/>
    </row>
    <row r="482" spans="1:4">
      <c r="A482" s="204"/>
      <c r="B482" s="204"/>
      <c r="C482" s="204"/>
      <c r="D482" s="204"/>
    </row>
    <row r="483" spans="1:4">
      <c r="A483" s="204"/>
      <c r="B483" s="204"/>
      <c r="C483" s="204"/>
      <c r="D483" s="204"/>
    </row>
    <row r="484" spans="1:4">
      <c r="A484" s="204"/>
      <c r="B484" s="204"/>
      <c r="C484" s="204"/>
      <c r="D484" s="204"/>
    </row>
    <row r="485" spans="1:4">
      <c r="A485" s="204"/>
      <c r="B485" s="204"/>
      <c r="C485" s="204"/>
      <c r="D485" s="204"/>
    </row>
    <row r="486" spans="1:4">
      <c r="A486" s="204"/>
      <c r="B486" s="204"/>
      <c r="C486" s="204"/>
      <c r="D486" s="204"/>
    </row>
    <row r="487" spans="1:4">
      <c r="A487" s="204"/>
      <c r="B487" s="204"/>
      <c r="C487" s="204"/>
      <c r="D487" s="204"/>
    </row>
    <row r="488" spans="1:4">
      <c r="A488" s="204"/>
      <c r="B488" s="204"/>
      <c r="C488" s="204"/>
      <c r="D488" s="204"/>
    </row>
    <row r="489" spans="1:4">
      <c r="A489" s="204"/>
      <c r="B489" s="204"/>
      <c r="C489" s="204"/>
      <c r="D489" s="204"/>
    </row>
  </sheetData>
  <phoneticPr fontId="42"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K393"/>
  <sheetViews>
    <sheetView topLeftCell="A54" workbookViewId="0">
      <selection activeCell="B73" sqref="B73"/>
    </sheetView>
  </sheetViews>
  <sheetFormatPr defaultColWidth="9" defaultRowHeight="19.5"/>
  <cols>
    <col min="1" max="1" width="9" style="11"/>
    <col min="2" max="2" width="47.875" style="35" customWidth="1"/>
    <col min="3" max="5" width="9" style="13" customWidth="1"/>
    <col min="6" max="6" width="84.625" style="13" customWidth="1"/>
    <col min="7" max="7" width="11.875" style="10" customWidth="1"/>
    <col min="8" max="16384" width="9" style="10"/>
  </cols>
  <sheetData>
    <row r="1" spans="1:8">
      <c r="A1" s="11" t="s">
        <v>11336</v>
      </c>
      <c r="B1" s="12"/>
      <c r="F1" s="12">
        <f>Info!C3</f>
        <v>0</v>
      </c>
    </row>
    <row r="2" spans="1:8">
      <c r="A2" s="11" t="s">
        <v>11337</v>
      </c>
      <c r="B2" s="12"/>
      <c r="F2" s="12">
        <f>Info!C4</f>
        <v>0</v>
      </c>
      <c r="G2" s="10" t="s">
        <v>10812</v>
      </c>
      <c r="H2" s="14" t="s">
        <v>10813</v>
      </c>
    </row>
    <row r="3" spans="1:8">
      <c r="A3" s="11" t="s">
        <v>10814</v>
      </c>
      <c r="B3" s="12"/>
      <c r="F3" s="12">
        <f>Info!C11</f>
        <v>0</v>
      </c>
      <c r="G3" s="10" t="s">
        <v>10815</v>
      </c>
      <c r="H3" s="14" t="s">
        <v>10816</v>
      </c>
    </row>
    <row r="4" spans="1:8">
      <c r="A4" s="15" t="e">
        <f>VLOOKUP(C4,Info!$C$1:$D$1000,2,FALSE)</f>
        <v>#N/A</v>
      </c>
      <c r="B4" s="16" t="s">
        <v>10817</v>
      </c>
      <c r="C4" s="17" t="s">
        <v>10672</v>
      </c>
      <c r="F4" s="16" t="s">
        <v>10818</v>
      </c>
      <c r="G4" s="10" t="s">
        <v>10819</v>
      </c>
      <c r="H4" s="14" t="s">
        <v>10820</v>
      </c>
    </row>
    <row r="5" spans="1:8">
      <c r="A5" s="15" t="e">
        <f>VLOOKUP(C5,Info!$C$1:$D$1000,2,FALSE)</f>
        <v>#N/A</v>
      </c>
      <c r="B5" s="16" t="s">
        <v>10821</v>
      </c>
      <c r="C5" s="17" t="s">
        <v>10673</v>
      </c>
      <c r="F5" s="16" t="s">
        <v>10822</v>
      </c>
      <c r="G5" s="10" t="s">
        <v>10823</v>
      </c>
      <c r="H5" s="14" t="s">
        <v>10824</v>
      </c>
    </row>
    <row r="6" spans="1:8">
      <c r="A6" s="15" t="e">
        <f>VLOOKUP(C6,Info!$C$1:$D$1000,2,FALSE)</f>
        <v>#N/A</v>
      </c>
      <c r="B6" s="16" t="s">
        <v>10825</v>
      </c>
      <c r="C6" s="17" t="s">
        <v>10674</v>
      </c>
      <c r="F6" s="16" t="s">
        <v>10826</v>
      </c>
      <c r="G6" s="10" t="s">
        <v>10827</v>
      </c>
      <c r="H6" s="14" t="s">
        <v>10828</v>
      </c>
    </row>
    <row r="7" spans="1:8">
      <c r="A7" s="15" t="e">
        <f>VLOOKUP(C7,Info!$C$1:$D$1000,2,FALSE)</f>
        <v>#N/A</v>
      </c>
      <c r="B7" s="16" t="s">
        <v>10829</v>
      </c>
      <c r="C7" s="17" t="s">
        <v>10675</v>
      </c>
      <c r="F7" s="16" t="s">
        <v>10830</v>
      </c>
      <c r="G7" s="10" t="s">
        <v>10831</v>
      </c>
      <c r="H7" s="14" t="s">
        <v>10832</v>
      </c>
    </row>
    <row r="8" spans="1:8">
      <c r="A8" s="15" t="e">
        <f>VLOOKUP(C8,Info!$C$1:$D$1000,2,FALSE)</f>
        <v>#N/A</v>
      </c>
      <c r="B8" s="16" t="s">
        <v>10833</v>
      </c>
      <c r="C8" s="17" t="s">
        <v>10676</v>
      </c>
      <c r="F8" s="16" t="s">
        <v>10834</v>
      </c>
      <c r="G8" s="10" t="s">
        <v>10835</v>
      </c>
      <c r="H8" s="14" t="s">
        <v>10836</v>
      </c>
    </row>
    <row r="9" spans="1:8">
      <c r="A9" s="15" t="e">
        <f>VLOOKUP(C9,Info!$C$1:$D$1000,2,FALSE)</f>
        <v>#N/A</v>
      </c>
      <c r="B9" s="16" t="s">
        <v>10837</v>
      </c>
      <c r="C9" s="17" t="s">
        <v>10677</v>
      </c>
      <c r="F9" s="16" t="s">
        <v>10838</v>
      </c>
      <c r="G9" s="10" t="s">
        <v>10839</v>
      </c>
      <c r="H9" s="14" t="s">
        <v>10840</v>
      </c>
    </row>
    <row r="10" spans="1:8">
      <c r="A10" s="15" t="e">
        <f>VLOOKUP(C10,Info!$C$1:$D$1000,2,FALSE)</f>
        <v>#N/A</v>
      </c>
      <c r="B10" s="16" t="s">
        <v>10678</v>
      </c>
      <c r="C10" s="17" t="s">
        <v>10678</v>
      </c>
      <c r="F10" s="16" t="s">
        <v>10841</v>
      </c>
      <c r="G10" s="10" t="s">
        <v>10842</v>
      </c>
      <c r="H10" s="14" t="s">
        <v>10843</v>
      </c>
    </row>
    <row r="11" spans="1:8">
      <c r="A11" s="15" t="e">
        <f>VLOOKUP(C11,Info!$C$1:$D$1000,2,FALSE)</f>
        <v>#N/A</v>
      </c>
      <c r="B11" s="16"/>
      <c r="C11" s="17" t="s">
        <v>11927</v>
      </c>
      <c r="F11" s="16" t="s">
        <v>11338</v>
      </c>
      <c r="G11" s="10" t="s">
        <v>10844</v>
      </c>
      <c r="H11" s="14" t="s">
        <v>10845</v>
      </c>
    </row>
    <row r="12" spans="1:8">
      <c r="A12" s="15" t="e">
        <f>VLOOKUP(C12,Info!$C$1:$D$1000,2,FALSE)</f>
        <v>#N/A</v>
      </c>
      <c r="B12" s="16"/>
      <c r="C12" s="17" t="s">
        <v>10679</v>
      </c>
      <c r="F12" s="16" t="s">
        <v>11339</v>
      </c>
      <c r="G12" s="10" t="s">
        <v>10846</v>
      </c>
      <c r="H12" s="14" t="s">
        <v>10847</v>
      </c>
    </row>
    <row r="13" spans="1:8">
      <c r="A13" s="15" t="e">
        <f>VLOOKUP(C13,Info!$C$1:$D$1000,2,FALSE)</f>
        <v>#N/A</v>
      </c>
      <c r="B13" s="16"/>
      <c r="C13" s="17" t="s">
        <v>23962</v>
      </c>
      <c r="F13" s="16" t="s">
        <v>11340</v>
      </c>
      <c r="G13" s="10" t="s">
        <v>10848</v>
      </c>
      <c r="H13" s="14" t="s">
        <v>10849</v>
      </c>
    </row>
    <row r="14" spans="1:8">
      <c r="A14" s="18">
        <v>0</v>
      </c>
      <c r="B14" s="19" t="s">
        <v>10811</v>
      </c>
      <c r="C14" s="20"/>
      <c r="D14" s="20"/>
      <c r="E14" s="20"/>
      <c r="F14" s="19" t="s">
        <v>11442</v>
      </c>
      <c r="G14" s="10" t="s">
        <v>10850</v>
      </c>
      <c r="H14" s="14" t="s">
        <v>10851</v>
      </c>
    </row>
    <row r="15" spans="1:8">
      <c r="A15" s="15">
        <v>75</v>
      </c>
      <c r="B15" s="21" t="s">
        <v>10624</v>
      </c>
      <c r="F15" s="16" t="s">
        <v>10852</v>
      </c>
      <c r="G15" s="10" t="s">
        <v>10853</v>
      </c>
      <c r="H15" s="14" t="s">
        <v>10854</v>
      </c>
    </row>
    <row r="16" spans="1:8">
      <c r="A16" s="15">
        <v>75</v>
      </c>
      <c r="B16" s="21" t="s">
        <v>10855</v>
      </c>
      <c r="F16" s="16" t="s">
        <v>11102</v>
      </c>
      <c r="G16" s="10" t="s">
        <v>10856</v>
      </c>
      <c r="H16" s="14" t="s">
        <v>10857</v>
      </c>
    </row>
    <row r="17" spans="1:8">
      <c r="A17" s="15">
        <v>75</v>
      </c>
      <c r="B17" s="21" t="s">
        <v>10858</v>
      </c>
      <c r="F17" s="16" t="s">
        <v>11169</v>
      </c>
      <c r="G17" s="10" t="s">
        <v>10859</v>
      </c>
      <c r="H17" s="14" t="s">
        <v>10860</v>
      </c>
    </row>
    <row r="18" spans="1:8">
      <c r="A18" s="15">
        <v>75</v>
      </c>
      <c r="B18" s="21" t="s">
        <v>10861</v>
      </c>
      <c r="F18" s="16" t="s">
        <v>11138</v>
      </c>
      <c r="G18" s="10" t="s">
        <v>10862</v>
      </c>
      <c r="H18" s="14" t="s">
        <v>10863</v>
      </c>
    </row>
    <row r="19" spans="1:8">
      <c r="A19" s="15">
        <v>75</v>
      </c>
      <c r="B19" s="21" t="s">
        <v>10864</v>
      </c>
      <c r="F19" s="16" t="s">
        <v>10865</v>
      </c>
      <c r="G19" s="10" t="s">
        <v>10866</v>
      </c>
      <c r="H19" s="14" t="s">
        <v>10867</v>
      </c>
    </row>
    <row r="20" spans="1:8">
      <c r="A20" s="15">
        <v>75</v>
      </c>
      <c r="B20" s="21" t="s">
        <v>10868</v>
      </c>
      <c r="F20" s="16" t="s">
        <v>10869</v>
      </c>
      <c r="G20" s="10" t="s">
        <v>10870</v>
      </c>
      <c r="H20" s="14" t="s">
        <v>10871</v>
      </c>
    </row>
    <row r="21" spans="1:8">
      <c r="A21" s="15">
        <v>75</v>
      </c>
      <c r="B21" s="21" t="s">
        <v>10625</v>
      </c>
      <c r="F21" s="16" t="s">
        <v>10872</v>
      </c>
      <c r="G21" s="10" t="s">
        <v>10873</v>
      </c>
      <c r="H21" s="14" t="s">
        <v>10874</v>
      </c>
    </row>
    <row r="22" spans="1:8">
      <c r="A22" s="15">
        <v>75</v>
      </c>
      <c r="B22" s="21" t="s">
        <v>10875</v>
      </c>
      <c r="F22" s="16" t="s">
        <v>10876</v>
      </c>
      <c r="G22" s="10" t="s">
        <v>10877</v>
      </c>
      <c r="H22" s="14" t="s">
        <v>10878</v>
      </c>
    </row>
    <row r="23" spans="1:8">
      <c r="A23" s="15">
        <v>75</v>
      </c>
      <c r="B23" s="21" t="s">
        <v>10879</v>
      </c>
      <c r="F23" s="16" t="s">
        <v>11148</v>
      </c>
      <c r="G23" s="10" t="s">
        <v>10880</v>
      </c>
      <c r="H23" s="14" t="s">
        <v>10881</v>
      </c>
    </row>
    <row r="24" spans="1:8">
      <c r="A24" s="15">
        <v>75</v>
      </c>
      <c r="B24" s="21" t="s">
        <v>10882</v>
      </c>
      <c r="F24" s="16" t="s">
        <v>11172</v>
      </c>
      <c r="H24" s="14"/>
    </row>
    <row r="25" spans="1:8">
      <c r="A25" s="15">
        <v>75</v>
      </c>
      <c r="B25" s="21" t="s">
        <v>10883</v>
      </c>
      <c r="F25" s="16" t="s">
        <v>10884</v>
      </c>
    </row>
    <row r="26" spans="1:8">
      <c r="A26" s="15">
        <v>75</v>
      </c>
      <c r="B26" s="21" t="s">
        <v>10885</v>
      </c>
      <c r="F26" s="16" t="s">
        <v>11133</v>
      </c>
      <c r="G26" s="10" t="s">
        <v>10886</v>
      </c>
    </row>
    <row r="27" spans="1:8">
      <c r="A27" s="15">
        <v>75</v>
      </c>
      <c r="B27" s="21" t="s">
        <v>10887</v>
      </c>
      <c r="F27" s="16" t="s">
        <v>10888</v>
      </c>
      <c r="G27" s="10" t="s">
        <v>10889</v>
      </c>
    </row>
    <row r="28" spans="1:8">
      <c r="A28" s="15">
        <v>75</v>
      </c>
      <c r="B28" s="21" t="s">
        <v>10628</v>
      </c>
      <c r="F28" s="16" t="s">
        <v>11154</v>
      </c>
      <c r="G28" s="10" t="s">
        <v>10890</v>
      </c>
    </row>
    <row r="29" spans="1:8">
      <c r="A29" s="15">
        <v>75</v>
      </c>
      <c r="B29" s="21" t="s">
        <v>10629</v>
      </c>
      <c r="F29" s="16" t="s">
        <v>11151</v>
      </c>
      <c r="G29" s="10" t="s">
        <v>10891</v>
      </c>
    </row>
    <row r="30" spans="1:8">
      <c r="A30" s="15">
        <v>75</v>
      </c>
      <c r="B30" s="21" t="s">
        <v>10892</v>
      </c>
      <c r="F30" s="16" t="s">
        <v>10893</v>
      </c>
      <c r="G30" s="10" t="s">
        <v>10894</v>
      </c>
    </row>
    <row r="31" spans="1:8">
      <c r="A31" s="15">
        <v>75</v>
      </c>
      <c r="B31" s="21" t="s">
        <v>10895</v>
      </c>
      <c r="F31" s="16" t="s">
        <v>11116</v>
      </c>
      <c r="G31" s="10" t="s">
        <v>10896</v>
      </c>
    </row>
    <row r="32" spans="1:8">
      <c r="A32" s="15">
        <v>75</v>
      </c>
      <c r="B32" s="21" t="s">
        <v>10638</v>
      </c>
      <c r="F32" s="16" t="s">
        <v>11099</v>
      </c>
      <c r="G32" s="10" t="s">
        <v>10897</v>
      </c>
    </row>
    <row r="33" spans="1:7">
      <c r="A33" s="15">
        <v>75</v>
      </c>
      <c r="B33" s="21" t="s">
        <v>10898</v>
      </c>
      <c r="F33" s="16" t="s">
        <v>11173</v>
      </c>
      <c r="G33" s="10" t="s">
        <v>10899</v>
      </c>
    </row>
    <row r="34" spans="1:7">
      <c r="A34" s="15">
        <v>75</v>
      </c>
      <c r="B34" s="21" t="s">
        <v>10900</v>
      </c>
      <c r="F34" s="16" t="s">
        <v>10901</v>
      </c>
      <c r="G34" s="10" t="s">
        <v>10902</v>
      </c>
    </row>
    <row r="35" spans="1:7">
      <c r="A35" s="15">
        <v>75</v>
      </c>
      <c r="B35" s="21" t="s">
        <v>10903</v>
      </c>
      <c r="F35" s="16" t="s">
        <v>11126</v>
      </c>
      <c r="G35" s="10" t="s">
        <v>10904</v>
      </c>
    </row>
    <row r="36" spans="1:7">
      <c r="A36" s="15">
        <v>75</v>
      </c>
      <c r="B36" s="21" t="s">
        <v>10905</v>
      </c>
      <c r="F36" s="16" t="s">
        <v>11088</v>
      </c>
    </row>
    <row r="37" spans="1:7">
      <c r="A37" s="15">
        <v>75</v>
      </c>
      <c r="B37" s="21" t="s">
        <v>10906</v>
      </c>
      <c r="F37" s="16" t="s">
        <v>11123</v>
      </c>
      <c r="G37" s="22" t="s">
        <v>10907</v>
      </c>
    </row>
    <row r="38" spans="1:7">
      <c r="A38" s="15">
        <v>75</v>
      </c>
      <c r="B38" s="21" t="s">
        <v>10626</v>
      </c>
      <c r="F38" s="16" t="s">
        <v>11447</v>
      </c>
      <c r="G38" s="22" t="s">
        <v>10909</v>
      </c>
    </row>
    <row r="39" spans="1:7">
      <c r="A39" s="15">
        <v>75</v>
      </c>
      <c r="B39" s="21" t="s">
        <v>10910</v>
      </c>
      <c r="F39" s="16" t="s">
        <v>11141</v>
      </c>
      <c r="G39" s="22" t="s">
        <v>10911</v>
      </c>
    </row>
    <row r="40" spans="1:7">
      <c r="A40" s="15">
        <v>75</v>
      </c>
      <c r="B40" s="21" t="s">
        <v>10912</v>
      </c>
      <c r="F40" s="16" t="s">
        <v>11165</v>
      </c>
      <c r="G40" s="22" t="s">
        <v>10913</v>
      </c>
    </row>
    <row r="41" spans="1:7">
      <c r="A41" s="15">
        <v>75</v>
      </c>
      <c r="B41" s="21" t="s">
        <v>10634</v>
      </c>
      <c r="F41" s="16" t="s">
        <v>11094</v>
      </c>
      <c r="G41" s="22" t="s">
        <v>10914</v>
      </c>
    </row>
    <row r="42" spans="1:7">
      <c r="A42" s="15">
        <v>75</v>
      </c>
      <c r="B42" s="21" t="s">
        <v>10635</v>
      </c>
      <c r="F42" s="16" t="s">
        <v>10915</v>
      </c>
      <c r="G42" s="22" t="s">
        <v>10916</v>
      </c>
    </row>
    <row r="43" spans="1:7">
      <c r="A43" s="15">
        <v>75</v>
      </c>
      <c r="B43" s="21" t="s">
        <v>10637</v>
      </c>
      <c r="F43" s="16" t="s">
        <v>10917</v>
      </c>
      <c r="G43" s="22" t="s">
        <v>10918</v>
      </c>
    </row>
    <row r="44" spans="1:7">
      <c r="A44" s="15">
        <v>75</v>
      </c>
      <c r="B44" s="21" t="s">
        <v>10919</v>
      </c>
      <c r="F44" s="16" t="s">
        <v>10920</v>
      </c>
      <c r="G44" s="22" t="s">
        <v>10921</v>
      </c>
    </row>
    <row r="45" spans="1:7">
      <c r="A45" s="15">
        <v>75</v>
      </c>
      <c r="B45" s="21" t="s">
        <v>10922</v>
      </c>
      <c r="F45" s="16" t="s">
        <v>11091</v>
      </c>
      <c r="G45" s="22" t="s">
        <v>10923</v>
      </c>
    </row>
    <row r="46" spans="1:7">
      <c r="A46" s="15">
        <v>75</v>
      </c>
      <c r="B46" s="21" t="s">
        <v>10924</v>
      </c>
      <c r="F46" s="16" t="s">
        <v>10925</v>
      </c>
      <c r="G46" s="22" t="s">
        <v>10926</v>
      </c>
    </row>
    <row r="47" spans="1:7">
      <c r="A47" s="15">
        <v>75</v>
      </c>
      <c r="B47" s="21" t="s">
        <v>10927</v>
      </c>
      <c r="F47" s="16" t="s">
        <v>11170</v>
      </c>
      <c r="G47" s="22" t="s">
        <v>10928</v>
      </c>
    </row>
    <row r="48" spans="1:7">
      <c r="A48" s="15">
        <v>75</v>
      </c>
      <c r="B48" s="21" t="s">
        <v>10929</v>
      </c>
      <c r="F48" s="16" t="s">
        <v>11453</v>
      </c>
      <c r="G48" s="22" t="s">
        <v>10931</v>
      </c>
    </row>
    <row r="49" spans="1:7">
      <c r="A49" s="15">
        <v>75</v>
      </c>
      <c r="B49" s="21" t="s">
        <v>10932</v>
      </c>
      <c r="F49" s="16" t="s">
        <v>11454</v>
      </c>
      <c r="G49" s="22" t="s">
        <v>10934</v>
      </c>
    </row>
    <row r="50" spans="1:7">
      <c r="A50" s="15">
        <v>75</v>
      </c>
      <c r="B50" s="21" t="s">
        <v>10935</v>
      </c>
      <c r="F50" s="16" t="s">
        <v>11108</v>
      </c>
      <c r="G50" s="23" t="s">
        <v>10937</v>
      </c>
    </row>
    <row r="51" spans="1:7">
      <c r="A51" s="15">
        <v>75</v>
      </c>
      <c r="B51" s="21" t="s">
        <v>10627</v>
      </c>
      <c r="F51" s="16" t="s">
        <v>10938</v>
      </c>
      <c r="G51" s="23" t="s">
        <v>10939</v>
      </c>
    </row>
    <row r="52" spans="1:7">
      <c r="A52" s="15">
        <v>75</v>
      </c>
      <c r="B52" s="21" t="s">
        <v>10940</v>
      </c>
      <c r="F52" s="16" t="s">
        <v>10941</v>
      </c>
      <c r="G52" s="23" t="s">
        <v>10942</v>
      </c>
    </row>
    <row r="53" spans="1:7">
      <c r="A53" s="15">
        <v>75</v>
      </c>
      <c r="B53" s="21" t="s">
        <v>10943</v>
      </c>
      <c r="F53" s="16" t="s">
        <v>10944</v>
      </c>
      <c r="G53" s="23" t="s">
        <v>10945</v>
      </c>
    </row>
    <row r="54" spans="1:7">
      <c r="A54" s="15">
        <v>75</v>
      </c>
      <c r="B54" s="21" t="s">
        <v>10946</v>
      </c>
      <c r="F54" s="16" t="s">
        <v>10947</v>
      </c>
      <c r="G54" s="23" t="s">
        <v>10948</v>
      </c>
    </row>
    <row r="55" spans="1:7">
      <c r="A55" s="18">
        <v>0</v>
      </c>
      <c r="B55" s="19" t="s">
        <v>10680</v>
      </c>
      <c r="F55" s="19" t="s">
        <v>10949</v>
      </c>
      <c r="G55" s="23" t="s">
        <v>10950</v>
      </c>
    </row>
    <row r="56" spans="1:7">
      <c r="A56" s="15">
        <f>Matrix!B9329</f>
        <v>0</v>
      </c>
      <c r="B56" s="21" t="s">
        <v>10753</v>
      </c>
      <c r="C56" s="223"/>
      <c r="F56" s="16" t="s">
        <v>10951</v>
      </c>
      <c r="G56" s="23" t="s">
        <v>10952</v>
      </c>
    </row>
    <row r="57" spans="1:7">
      <c r="A57" s="15">
        <f>Matrix!B9321</f>
        <v>0</v>
      </c>
      <c r="B57" s="21" t="s">
        <v>10711</v>
      </c>
      <c r="C57" s="223"/>
      <c r="F57" s="16" t="s">
        <v>10953</v>
      </c>
      <c r="G57" s="23" t="s">
        <v>10954</v>
      </c>
    </row>
    <row r="58" spans="1:7">
      <c r="A58" s="15">
        <f>Matrix!B9307</f>
        <v>0</v>
      </c>
      <c r="B58" s="21" t="s">
        <v>10709</v>
      </c>
      <c r="C58" s="223"/>
      <c r="F58" s="16" t="s">
        <v>11341</v>
      </c>
      <c r="G58" s="23" t="s">
        <v>10955</v>
      </c>
    </row>
    <row r="59" spans="1:7">
      <c r="A59" s="15">
        <f>Matrix!B2779</f>
        <v>0</v>
      </c>
      <c r="B59" s="21" t="s">
        <v>10696</v>
      </c>
      <c r="C59" s="223"/>
      <c r="F59" s="16" t="s">
        <v>11342</v>
      </c>
      <c r="G59" s="23" t="s">
        <v>10956</v>
      </c>
    </row>
    <row r="60" spans="1:7">
      <c r="A60" s="15">
        <f>Matrix!B2776</f>
        <v>0</v>
      </c>
      <c r="B60" s="21" t="s">
        <v>10688</v>
      </c>
      <c r="C60" s="223"/>
      <c r="F60" s="16" t="s">
        <v>11343</v>
      </c>
      <c r="G60" s="23" t="s">
        <v>10957</v>
      </c>
    </row>
    <row r="61" spans="1:7">
      <c r="A61" s="15">
        <f>Matrix!B5338</f>
        <v>0</v>
      </c>
      <c r="B61" s="21" t="s">
        <v>10734</v>
      </c>
      <c r="C61" s="223"/>
      <c r="F61" s="16" t="s">
        <v>11344</v>
      </c>
      <c r="G61" s="23" t="s">
        <v>10958</v>
      </c>
    </row>
    <row r="62" spans="1:7">
      <c r="A62" s="15">
        <f>Matrix!B5354</f>
        <v>0</v>
      </c>
      <c r="B62" s="21" t="s">
        <v>10749</v>
      </c>
      <c r="C62" s="223"/>
      <c r="F62" s="16" t="s">
        <v>11345</v>
      </c>
      <c r="G62" s="23" t="s">
        <v>10959</v>
      </c>
    </row>
    <row r="63" spans="1:7">
      <c r="A63" s="15">
        <f>Matrix!B2783</f>
        <v>0</v>
      </c>
      <c r="B63" s="21" t="s">
        <v>10701</v>
      </c>
      <c r="C63" s="223"/>
      <c r="F63" s="16" t="s">
        <v>28622</v>
      </c>
      <c r="G63" s="23" t="s">
        <v>10960</v>
      </c>
    </row>
    <row r="64" spans="1:7">
      <c r="A64" s="15">
        <f>Matrix!B5351</f>
        <v>0</v>
      </c>
      <c r="B64" s="21" t="s">
        <v>10746</v>
      </c>
      <c r="C64" s="223"/>
      <c r="F64" s="16" t="s">
        <v>11346</v>
      </c>
      <c r="G64" s="23" t="s">
        <v>10961</v>
      </c>
    </row>
    <row r="65" spans="1:7">
      <c r="A65" s="15">
        <f>Matrix!B2787</f>
        <v>0</v>
      </c>
      <c r="B65" s="21" t="s">
        <v>10700</v>
      </c>
      <c r="C65" s="223"/>
      <c r="F65" s="16" t="s">
        <v>28621</v>
      </c>
      <c r="G65" s="23" t="s">
        <v>10962</v>
      </c>
    </row>
    <row r="66" spans="1:7">
      <c r="A66" s="15">
        <f>Matrix!B5105</f>
        <v>0</v>
      </c>
      <c r="B66" s="21" t="s">
        <v>10715</v>
      </c>
      <c r="C66" s="223"/>
      <c r="F66" s="16" t="s">
        <v>28620</v>
      </c>
      <c r="G66" s="23" t="s">
        <v>10963</v>
      </c>
    </row>
    <row r="67" spans="1:7">
      <c r="A67" s="15">
        <f>Matrix!B2784</f>
        <v>0</v>
      </c>
      <c r="B67" s="21" t="s">
        <v>10697</v>
      </c>
      <c r="C67" s="223"/>
      <c r="F67" s="16" t="s">
        <v>11347</v>
      </c>
      <c r="G67" s="23" t="s">
        <v>10964</v>
      </c>
    </row>
    <row r="68" spans="1:7">
      <c r="A68" s="15">
        <f>Matrix!B2793</f>
        <v>0</v>
      </c>
      <c r="B68" s="21" t="s">
        <v>10686</v>
      </c>
      <c r="C68" s="223"/>
      <c r="F68" s="16" t="s">
        <v>11348</v>
      </c>
      <c r="G68" s="23" t="s">
        <v>10965</v>
      </c>
    </row>
    <row r="69" spans="1:7">
      <c r="A69" s="15">
        <f>Matrix!B5112</f>
        <v>0</v>
      </c>
      <c r="B69" s="21" t="s">
        <v>10703</v>
      </c>
      <c r="C69" s="223"/>
      <c r="F69" s="16" t="s">
        <v>10966</v>
      </c>
      <c r="G69" s="23" t="s">
        <v>10967</v>
      </c>
    </row>
    <row r="70" spans="1:7">
      <c r="A70" s="15">
        <f>Matrix!B5279</f>
        <v>0</v>
      </c>
      <c r="B70" s="21" t="s">
        <v>10722</v>
      </c>
      <c r="C70" s="223"/>
      <c r="F70" s="16" t="s">
        <v>11349</v>
      </c>
      <c r="G70" s="23" t="s">
        <v>10968</v>
      </c>
    </row>
    <row r="71" spans="1:7">
      <c r="A71" s="15">
        <f>Matrix!B5349</f>
        <v>0</v>
      </c>
      <c r="B71" s="21" t="s">
        <v>10744</v>
      </c>
      <c r="C71" s="223"/>
      <c r="F71" s="16" t="s">
        <v>10969</v>
      </c>
      <c r="G71" s="23" t="s">
        <v>10970</v>
      </c>
    </row>
    <row r="72" spans="1:7">
      <c r="A72" s="15">
        <f>Matrix!B9327</f>
        <v>0</v>
      </c>
      <c r="B72" s="21" t="s">
        <v>10751</v>
      </c>
      <c r="C72" s="223"/>
      <c r="F72" s="16" t="s">
        <v>10971</v>
      </c>
      <c r="G72" s="23" t="s">
        <v>10972</v>
      </c>
    </row>
    <row r="73" spans="1:7">
      <c r="A73" s="15">
        <f>Matrix!B9328</f>
        <v>0</v>
      </c>
      <c r="B73" s="21" t="s">
        <v>10752</v>
      </c>
      <c r="C73" s="223"/>
      <c r="F73" s="16" t="s">
        <v>11350</v>
      </c>
      <c r="G73" s="23" t="s">
        <v>10973</v>
      </c>
    </row>
    <row r="74" spans="1:7">
      <c r="A74" s="15">
        <f>Matrix!B5269</f>
        <v>0</v>
      </c>
      <c r="B74" s="21" t="s">
        <v>10689</v>
      </c>
      <c r="C74" s="223"/>
      <c r="F74" s="16" t="s">
        <v>10974</v>
      </c>
      <c r="G74" s="23" t="s">
        <v>10975</v>
      </c>
    </row>
    <row r="75" spans="1:7">
      <c r="A75" s="15">
        <f>Matrix!B5336</f>
        <v>0</v>
      </c>
      <c r="B75" s="21" t="s">
        <v>10732</v>
      </c>
      <c r="C75" s="223"/>
      <c r="F75" s="16" t="s">
        <v>11351</v>
      </c>
      <c r="G75" s="23" t="s">
        <v>10976</v>
      </c>
    </row>
    <row r="76" spans="1:7">
      <c r="A76" s="15">
        <f>Matrix!B5270</f>
        <v>0</v>
      </c>
      <c r="B76" s="21" t="s">
        <v>10742</v>
      </c>
      <c r="C76" s="223"/>
      <c r="F76" s="16" t="s">
        <v>11352</v>
      </c>
      <c r="G76" s="23" t="s">
        <v>10977</v>
      </c>
    </row>
    <row r="77" spans="1:7">
      <c r="A77" s="15">
        <f>Matrix!B5333</f>
        <v>0</v>
      </c>
      <c r="B77" s="21" t="s">
        <v>10729</v>
      </c>
      <c r="C77" s="223"/>
      <c r="F77" s="16" t="s">
        <v>10978</v>
      </c>
      <c r="G77" s="23" t="s">
        <v>10979</v>
      </c>
    </row>
    <row r="78" spans="1:7">
      <c r="A78" s="15">
        <f>Matrix!B2774</f>
        <v>0</v>
      </c>
      <c r="B78" s="21" t="s">
        <v>10683</v>
      </c>
      <c r="C78" s="223"/>
      <c r="F78" s="16" t="s">
        <v>11353</v>
      </c>
      <c r="G78" s="23" t="s">
        <v>10980</v>
      </c>
    </row>
    <row r="79" spans="1:7">
      <c r="A79" s="15">
        <f>Matrix!B5273</f>
        <v>0</v>
      </c>
      <c r="B79" s="21" t="s">
        <v>10718</v>
      </c>
      <c r="C79" s="223"/>
      <c r="F79" s="16" t="s">
        <v>10981</v>
      </c>
      <c r="G79" s="23" t="s">
        <v>10982</v>
      </c>
    </row>
    <row r="80" spans="1:7">
      <c r="A80" s="15">
        <f>Matrix!B5348</f>
        <v>0</v>
      </c>
      <c r="B80" s="21" t="s">
        <v>10743</v>
      </c>
      <c r="C80" s="223"/>
      <c r="F80" s="16" t="s">
        <v>10983</v>
      </c>
      <c r="G80" s="23" t="s">
        <v>10984</v>
      </c>
    </row>
    <row r="81" spans="1:7">
      <c r="A81" s="15">
        <f>Matrix!B5352</f>
        <v>0</v>
      </c>
      <c r="B81" s="21" t="s">
        <v>10747</v>
      </c>
      <c r="C81" s="223"/>
      <c r="F81" s="16" t="s">
        <v>28623</v>
      </c>
      <c r="G81" s="23" t="s">
        <v>10985</v>
      </c>
    </row>
    <row r="82" spans="1:7">
      <c r="A82" s="15">
        <f>Matrix!B2780</f>
        <v>0</v>
      </c>
      <c r="B82" s="21" t="s">
        <v>10691</v>
      </c>
      <c r="C82" s="223"/>
      <c r="F82" s="16" t="s">
        <v>10986</v>
      </c>
      <c r="G82" s="23" t="s">
        <v>10987</v>
      </c>
    </row>
    <row r="83" spans="1:7">
      <c r="A83" s="15">
        <f>Matrix!B9326</f>
        <v>0</v>
      </c>
      <c r="B83" s="21" t="s">
        <v>10750</v>
      </c>
      <c r="C83" s="223"/>
      <c r="F83" s="16" t="s">
        <v>10988</v>
      </c>
      <c r="G83" s="23" t="s">
        <v>10989</v>
      </c>
    </row>
    <row r="84" spans="1:7">
      <c r="A84" s="15">
        <f>Matrix!B5110</f>
        <v>0</v>
      </c>
      <c r="B84" s="21" t="s">
        <v>10721</v>
      </c>
      <c r="C84" s="223"/>
      <c r="F84" s="16" t="s">
        <v>10990</v>
      </c>
    </row>
    <row r="85" spans="1:7">
      <c r="A85" s="15">
        <f>Matrix!B5270</f>
        <v>0</v>
      </c>
      <c r="B85" s="21" t="s">
        <v>10727</v>
      </c>
      <c r="C85" s="223"/>
      <c r="F85" s="16" t="s">
        <v>10991</v>
      </c>
    </row>
    <row r="86" spans="1:7">
      <c r="A86" s="15">
        <f>Matrix!B5350</f>
        <v>0</v>
      </c>
      <c r="B86" s="21" t="s">
        <v>10745</v>
      </c>
      <c r="C86" s="223"/>
      <c r="F86" s="16" t="s">
        <v>28624</v>
      </c>
    </row>
    <row r="87" spans="1:7">
      <c r="A87" s="15">
        <f>Matrix!B2788</f>
        <v>0</v>
      </c>
      <c r="B87" s="21" t="s">
        <v>10704</v>
      </c>
      <c r="C87" s="223"/>
      <c r="F87" s="16" t="s">
        <v>28625</v>
      </c>
    </row>
    <row r="88" spans="1:7">
      <c r="A88" s="15">
        <f>Matrix!B5339</f>
        <v>0</v>
      </c>
      <c r="B88" s="21" t="s">
        <v>10735</v>
      </c>
      <c r="C88" s="223"/>
      <c r="F88" s="16" t="s">
        <v>10992</v>
      </c>
    </row>
    <row r="89" spans="1:7">
      <c r="A89" s="15">
        <f>Matrix!B5340</f>
        <v>0</v>
      </c>
      <c r="B89" s="21" t="s">
        <v>10736</v>
      </c>
      <c r="C89" s="223"/>
      <c r="F89" s="16" t="s">
        <v>28626</v>
      </c>
    </row>
    <row r="90" spans="1:7">
      <c r="A90" s="15">
        <f>Matrix!B5305</f>
        <v>0</v>
      </c>
      <c r="B90" s="21" t="s">
        <v>10698</v>
      </c>
      <c r="C90" s="223"/>
      <c r="F90" s="16" t="s">
        <v>28628</v>
      </c>
    </row>
    <row r="91" spans="1:7">
      <c r="A91" s="15">
        <f>Matrix!B5278</f>
        <v>0</v>
      </c>
      <c r="B91" s="21" t="s">
        <v>10720</v>
      </c>
      <c r="C91" s="223"/>
      <c r="F91" s="16" t="s">
        <v>10993</v>
      </c>
    </row>
    <row r="92" spans="1:7">
      <c r="A92" s="15">
        <f>Matrix!B9322</f>
        <v>0</v>
      </c>
      <c r="B92" s="21" t="s">
        <v>10712</v>
      </c>
      <c r="C92" s="223"/>
      <c r="F92" s="16" t="s">
        <v>10994</v>
      </c>
    </row>
    <row r="93" spans="1:7">
      <c r="A93" s="15">
        <f>Matrix!B2781</f>
        <v>0</v>
      </c>
      <c r="B93" s="21" t="s">
        <v>10692</v>
      </c>
      <c r="C93" s="223"/>
      <c r="F93" s="16" t="s">
        <v>10995</v>
      </c>
    </row>
    <row r="94" spans="1:7">
      <c r="A94" s="15">
        <f>Matrix!B9324</f>
        <v>0</v>
      </c>
      <c r="B94" s="21" t="s">
        <v>10714</v>
      </c>
      <c r="C94" s="223"/>
      <c r="F94" s="16" t="s">
        <v>10996</v>
      </c>
    </row>
    <row r="95" spans="1:7">
      <c r="A95" s="15">
        <f>Matrix!B2792</f>
        <v>0</v>
      </c>
      <c r="B95" s="21" t="s">
        <v>10707</v>
      </c>
      <c r="C95" s="223"/>
      <c r="F95" s="16" t="s">
        <v>28629</v>
      </c>
    </row>
    <row r="96" spans="1:7">
      <c r="A96" s="15">
        <f>Matrix!B2790</f>
        <v>0</v>
      </c>
      <c r="B96" s="21" t="s">
        <v>10705</v>
      </c>
      <c r="C96" s="223"/>
      <c r="F96" s="16" t="s">
        <v>10997</v>
      </c>
    </row>
    <row r="97" spans="1:11">
      <c r="A97" s="15">
        <f>Matrix!B5280</f>
        <v>0</v>
      </c>
      <c r="B97" s="21" t="s">
        <v>10724</v>
      </c>
      <c r="C97" s="223"/>
      <c r="F97" s="16" t="s">
        <v>10998</v>
      </c>
    </row>
    <row r="98" spans="1:11">
      <c r="A98" s="15">
        <f>Matrix!B5271</f>
        <v>0</v>
      </c>
      <c r="B98" s="21" t="s">
        <v>10725</v>
      </c>
      <c r="C98" s="223"/>
      <c r="F98" s="16" t="s">
        <v>10999</v>
      </c>
    </row>
    <row r="99" spans="1:11">
      <c r="A99" s="15">
        <f>Matrix!B5334</f>
        <v>0</v>
      </c>
      <c r="B99" s="21" t="s">
        <v>10730</v>
      </c>
      <c r="C99" s="223"/>
      <c r="F99" s="16" t="s">
        <v>11000</v>
      </c>
    </row>
    <row r="100" spans="1:11">
      <c r="A100" s="15">
        <f>Matrix!B5353</f>
        <v>0</v>
      </c>
      <c r="B100" s="21" t="s">
        <v>10748</v>
      </c>
      <c r="C100" s="223"/>
      <c r="F100" s="16" t="s">
        <v>11001</v>
      </c>
      <c r="G100" s="22" t="s">
        <v>11002</v>
      </c>
      <c r="H100" s="24"/>
      <c r="I100" s="24"/>
      <c r="J100" s="23"/>
      <c r="K100" s="23"/>
    </row>
    <row r="101" spans="1:11">
      <c r="A101" s="15">
        <f>Matrix!B2791</f>
        <v>0</v>
      </c>
      <c r="B101" s="21" t="s">
        <v>10706</v>
      </c>
      <c r="C101" s="223"/>
      <c r="F101" s="16" t="s">
        <v>11003</v>
      </c>
      <c r="G101" s="22" t="s">
        <v>11004</v>
      </c>
      <c r="H101" s="24"/>
      <c r="I101" s="24"/>
    </row>
    <row r="102" spans="1:11">
      <c r="A102" s="15">
        <f>Matrix!B2777</f>
        <v>0</v>
      </c>
      <c r="B102" s="21" t="s">
        <v>10685</v>
      </c>
      <c r="C102" s="223"/>
      <c r="F102" s="16" t="s">
        <v>11005</v>
      </c>
      <c r="G102" s="22" t="s">
        <v>11006</v>
      </c>
      <c r="H102" s="24"/>
      <c r="I102" s="24"/>
    </row>
    <row r="103" spans="1:11">
      <c r="A103" s="15">
        <f>Matrix!B2786</f>
        <v>0</v>
      </c>
      <c r="B103" s="21" t="s">
        <v>10699</v>
      </c>
      <c r="C103" s="223"/>
      <c r="F103" s="16" t="s">
        <v>11007</v>
      </c>
      <c r="G103" s="22" t="s">
        <v>11008</v>
      </c>
      <c r="H103" s="24"/>
      <c r="I103" s="24"/>
    </row>
    <row r="104" spans="1:11">
      <c r="A104" s="15">
        <f>Matrix!B5106</f>
        <v>0</v>
      </c>
      <c r="B104" s="21" t="s">
        <v>10716</v>
      </c>
      <c r="C104" s="223"/>
      <c r="F104" s="16" t="s">
        <v>11009</v>
      </c>
      <c r="G104" s="22" t="s">
        <v>11010</v>
      </c>
      <c r="H104" s="24"/>
      <c r="I104" s="24"/>
    </row>
    <row r="105" spans="1:11">
      <c r="A105" s="15">
        <f>Matrix!B5345</f>
        <v>0</v>
      </c>
      <c r="B105" s="21" t="s">
        <v>10740</v>
      </c>
      <c r="C105" s="223"/>
      <c r="F105" s="16" t="s">
        <v>11011</v>
      </c>
      <c r="G105" s="22" t="s">
        <v>11012</v>
      </c>
      <c r="H105" s="24"/>
      <c r="I105" s="24"/>
    </row>
    <row r="106" spans="1:11">
      <c r="A106" s="15">
        <f>Matrix!B2778</f>
        <v>0</v>
      </c>
      <c r="B106" s="21" t="s">
        <v>10690</v>
      </c>
      <c r="C106" s="223"/>
      <c r="F106" s="16" t="s">
        <v>11013</v>
      </c>
      <c r="G106" s="22" t="s">
        <v>11014</v>
      </c>
      <c r="H106" s="24"/>
      <c r="I106" s="24"/>
    </row>
    <row r="107" spans="1:11">
      <c r="A107" s="15">
        <f>Matrix!B9319</f>
        <v>0</v>
      </c>
      <c r="B107" s="21" t="s">
        <v>10702</v>
      </c>
      <c r="C107" s="223"/>
      <c r="F107" s="16" t="s">
        <v>11015</v>
      </c>
      <c r="G107" s="22" t="s">
        <v>11016</v>
      </c>
      <c r="H107" s="24"/>
      <c r="I107" s="24"/>
    </row>
    <row r="108" spans="1:11">
      <c r="A108" s="15">
        <f>Matrix!B5275</f>
        <v>0</v>
      </c>
      <c r="B108" s="21" t="s">
        <v>10719</v>
      </c>
      <c r="C108" s="223"/>
      <c r="F108" s="16" t="s">
        <v>11017</v>
      </c>
      <c r="G108" s="22" t="s">
        <v>11018</v>
      </c>
      <c r="H108" s="24"/>
      <c r="I108" s="24"/>
    </row>
    <row r="109" spans="1:11">
      <c r="A109" s="15">
        <f>Matrix!B5343</f>
        <v>0</v>
      </c>
      <c r="B109" s="21" t="s">
        <v>11019</v>
      </c>
      <c r="C109" s="223"/>
      <c r="F109" s="16" t="s">
        <v>11020</v>
      </c>
      <c r="G109" s="22" t="s">
        <v>11021</v>
      </c>
      <c r="H109" s="24"/>
      <c r="I109" s="24"/>
    </row>
    <row r="110" spans="1:11">
      <c r="A110" s="15">
        <f>Matrix!B9323</f>
        <v>0</v>
      </c>
      <c r="B110" s="21" t="s">
        <v>10713</v>
      </c>
      <c r="C110" s="223"/>
      <c r="F110" s="16" t="s">
        <v>11022</v>
      </c>
      <c r="G110" s="22" t="s">
        <v>11023</v>
      </c>
      <c r="H110" s="24"/>
      <c r="I110" s="24"/>
    </row>
    <row r="111" spans="1:11">
      <c r="A111" s="15">
        <f>Matrix!B9318</f>
        <v>0</v>
      </c>
      <c r="B111" s="21" t="s">
        <v>10694</v>
      </c>
      <c r="C111" s="223"/>
      <c r="F111" s="16" t="s">
        <v>11354</v>
      </c>
      <c r="G111" s="24"/>
      <c r="H111" s="24"/>
      <c r="I111" s="24"/>
    </row>
    <row r="112" spans="1:11">
      <c r="A112" s="15">
        <f>Matrix!B5342</f>
        <v>0</v>
      </c>
      <c r="B112" s="21" t="s">
        <v>10738</v>
      </c>
      <c r="C112" s="223"/>
      <c r="F112" s="16" t="s">
        <v>11024</v>
      </c>
      <c r="G112" s="24"/>
      <c r="H112" s="24"/>
      <c r="I112" s="24"/>
    </row>
    <row r="113" spans="1:9">
      <c r="A113" s="15">
        <f>Matrix!B5341</f>
        <v>0</v>
      </c>
      <c r="B113" s="21" t="s">
        <v>10737</v>
      </c>
      <c r="C113" s="223"/>
      <c r="F113" s="16" t="s">
        <v>11355</v>
      </c>
      <c r="G113" s="25" t="s">
        <v>11025</v>
      </c>
      <c r="H113" s="9"/>
      <c r="I113" s="24"/>
    </row>
    <row r="114" spans="1:9">
      <c r="A114" s="15">
        <f>Matrix!B5344</f>
        <v>0</v>
      </c>
      <c r="B114" s="21" t="s">
        <v>10739</v>
      </c>
      <c r="C114" s="223"/>
      <c r="F114" s="16" t="s">
        <v>11356</v>
      </c>
      <c r="G114" s="25" t="s">
        <v>11026</v>
      </c>
      <c r="H114" s="9"/>
      <c r="I114" s="24"/>
    </row>
    <row r="115" spans="1:9">
      <c r="A115" s="15">
        <f>Matrix!B2773</f>
        <v>0</v>
      </c>
      <c r="B115" s="21" t="s">
        <v>10682</v>
      </c>
      <c r="C115" s="223"/>
      <c r="F115" s="16" t="s">
        <v>11357</v>
      </c>
      <c r="G115" s="25" t="s">
        <v>11027</v>
      </c>
      <c r="H115" s="9"/>
      <c r="I115" s="24"/>
    </row>
    <row r="116" spans="1:9">
      <c r="A116" s="15">
        <f>Matrix!B9317</f>
        <v>0</v>
      </c>
      <c r="B116" s="21" t="s">
        <v>10687</v>
      </c>
      <c r="C116" s="223"/>
      <c r="F116" s="16" t="s">
        <v>11358</v>
      </c>
      <c r="G116" s="25" t="s">
        <v>11028</v>
      </c>
      <c r="H116" s="9"/>
      <c r="I116" s="24"/>
    </row>
    <row r="117" spans="1:9">
      <c r="A117" s="15">
        <f>Matrix!B5277</f>
        <v>0</v>
      </c>
      <c r="B117" s="21" t="s">
        <v>10728</v>
      </c>
      <c r="C117" s="223"/>
      <c r="F117" s="16" t="s">
        <v>11359</v>
      </c>
      <c r="G117" s="25" t="s">
        <v>11029</v>
      </c>
      <c r="H117" s="9"/>
      <c r="I117" s="24"/>
    </row>
    <row r="118" spans="1:9">
      <c r="A118" s="15">
        <f>Matrix!B2794</f>
        <v>0</v>
      </c>
      <c r="B118" s="21" t="s">
        <v>10708</v>
      </c>
      <c r="C118" s="223"/>
      <c r="F118" s="16" t="s">
        <v>11360</v>
      </c>
      <c r="G118" s="25" t="s">
        <v>11030</v>
      </c>
      <c r="H118" s="9"/>
      <c r="I118" s="24"/>
    </row>
    <row r="119" spans="1:9">
      <c r="A119" s="15">
        <f>Matrix!B9325</f>
        <v>0</v>
      </c>
      <c r="B119" s="21" t="s">
        <v>10726</v>
      </c>
      <c r="C119" s="223"/>
      <c r="F119" s="16" t="s">
        <v>11031</v>
      </c>
      <c r="G119" s="25" t="s">
        <v>11032</v>
      </c>
      <c r="H119" s="9"/>
      <c r="I119" s="24"/>
    </row>
    <row r="120" spans="1:9">
      <c r="A120" s="15">
        <f>Matrix!B5337</f>
        <v>0</v>
      </c>
      <c r="B120" s="21" t="s">
        <v>10733</v>
      </c>
      <c r="C120" s="223"/>
      <c r="F120" s="16" t="s">
        <v>11361</v>
      </c>
      <c r="G120" s="25" t="s">
        <v>11033</v>
      </c>
      <c r="H120" s="9"/>
      <c r="I120" s="24"/>
    </row>
    <row r="121" spans="1:9">
      <c r="A121" s="15">
        <f>Matrix!B5113</f>
        <v>0</v>
      </c>
      <c r="B121" s="21" t="s">
        <v>10717</v>
      </c>
      <c r="C121" s="223"/>
      <c r="F121" s="16" t="s">
        <v>11362</v>
      </c>
      <c r="G121" s="25" t="s">
        <v>11034</v>
      </c>
      <c r="H121" s="9"/>
      <c r="I121" s="24"/>
    </row>
    <row r="122" spans="1:9">
      <c r="A122" s="15">
        <f>Matrix!B5346</f>
        <v>0</v>
      </c>
      <c r="B122" s="21" t="s">
        <v>10741</v>
      </c>
      <c r="C122" s="223"/>
      <c r="F122" s="16" t="s">
        <v>11035</v>
      </c>
      <c r="G122" s="25" t="s">
        <v>11036</v>
      </c>
      <c r="H122" s="9"/>
      <c r="I122" s="24"/>
    </row>
    <row r="123" spans="1:9">
      <c r="A123" s="15">
        <f>Matrix!B9306</f>
        <v>0</v>
      </c>
      <c r="B123" s="21" t="s">
        <v>10681</v>
      </c>
      <c r="C123" s="223"/>
      <c r="F123" s="16" t="s">
        <v>11363</v>
      </c>
      <c r="G123" s="25" t="s">
        <v>11037</v>
      </c>
      <c r="H123" s="9"/>
      <c r="I123" s="24"/>
    </row>
    <row r="124" spans="1:9">
      <c r="A124" s="15">
        <f>Matrix!B2775</f>
        <v>0</v>
      </c>
      <c r="B124" s="21" t="s">
        <v>10684</v>
      </c>
      <c r="C124" s="223"/>
      <c r="F124" s="16" t="s">
        <v>11364</v>
      </c>
      <c r="G124" s="25" t="s">
        <v>11038</v>
      </c>
      <c r="H124" s="9"/>
      <c r="I124" s="24"/>
    </row>
    <row r="125" spans="1:9">
      <c r="A125" s="15">
        <f>Matrix!B2789</f>
        <v>0</v>
      </c>
      <c r="B125" s="21" t="s">
        <v>10693</v>
      </c>
      <c r="C125" s="223"/>
      <c r="F125" s="16" t="s">
        <v>11365</v>
      </c>
      <c r="G125" s="25" t="s">
        <v>11039</v>
      </c>
      <c r="H125" s="9"/>
      <c r="I125" s="24"/>
    </row>
    <row r="126" spans="1:9">
      <c r="A126" s="15">
        <f>Matrix!B2782</f>
        <v>0</v>
      </c>
      <c r="B126" s="21" t="s">
        <v>10695</v>
      </c>
      <c r="C126" s="223"/>
      <c r="F126" s="16" t="s">
        <v>11366</v>
      </c>
      <c r="G126" s="25" t="s">
        <v>11040</v>
      </c>
      <c r="H126" s="9"/>
      <c r="I126" s="24"/>
    </row>
    <row r="127" spans="1:9">
      <c r="A127" s="15">
        <f>Matrix!B5335</f>
        <v>0</v>
      </c>
      <c r="B127" s="21" t="s">
        <v>10731</v>
      </c>
      <c r="C127" s="223"/>
      <c r="F127" s="16" t="s">
        <v>11367</v>
      </c>
      <c r="G127" s="25" t="s">
        <v>11041</v>
      </c>
      <c r="H127" s="26" t="s">
        <v>11042</v>
      </c>
    </row>
    <row r="128" spans="1:9">
      <c r="A128" s="15">
        <f>Matrix!B9320</f>
        <v>0</v>
      </c>
      <c r="B128" s="21" t="s">
        <v>10710</v>
      </c>
      <c r="C128" s="223"/>
      <c r="F128" s="16" t="s">
        <v>11043</v>
      </c>
      <c r="G128" s="25" t="s">
        <v>11044</v>
      </c>
      <c r="H128" s="9"/>
    </row>
    <row r="129" spans="1:8">
      <c r="A129" s="15">
        <f>Matrix!B5274</f>
        <v>0</v>
      </c>
      <c r="B129" s="21" t="s">
        <v>10723</v>
      </c>
      <c r="C129" s="223"/>
      <c r="F129" s="16" t="s">
        <v>11368</v>
      </c>
      <c r="G129" s="25" t="s">
        <v>11045</v>
      </c>
      <c r="H129" s="9"/>
    </row>
    <row r="130" spans="1:8">
      <c r="A130" s="27">
        <v>0</v>
      </c>
      <c r="B130" s="28" t="s">
        <v>11046</v>
      </c>
      <c r="F130" s="28" t="s">
        <v>11047</v>
      </c>
      <c r="G130" s="29" t="s">
        <v>11048</v>
      </c>
      <c r="H130" s="9"/>
    </row>
    <row r="131" spans="1:8" s="32" customFormat="1">
      <c r="A131" s="15">
        <v>75</v>
      </c>
      <c r="B131" s="30" t="s">
        <v>11049</v>
      </c>
      <c r="C131" s="31"/>
      <c r="D131" s="31"/>
      <c r="E131" s="31"/>
      <c r="F131" s="16" t="s">
        <v>11050</v>
      </c>
      <c r="G131" s="25" t="s">
        <v>11051</v>
      </c>
      <c r="H131" s="9"/>
    </row>
    <row r="132" spans="1:8" s="32" customFormat="1">
      <c r="A132" s="15">
        <v>75</v>
      </c>
      <c r="B132" s="30" t="s">
        <v>11052</v>
      </c>
      <c r="C132" s="31"/>
      <c r="D132" s="31"/>
      <c r="E132" s="31"/>
      <c r="F132" s="16" t="s">
        <v>11053</v>
      </c>
      <c r="G132" s="25" t="s">
        <v>11054</v>
      </c>
      <c r="H132" s="9"/>
    </row>
    <row r="133" spans="1:8" s="32" customFormat="1">
      <c r="A133" s="15">
        <v>75</v>
      </c>
      <c r="B133" s="30" t="s">
        <v>11055</v>
      </c>
      <c r="C133" s="31"/>
      <c r="D133" s="31"/>
      <c r="E133" s="31"/>
      <c r="F133" s="16" t="s">
        <v>11056</v>
      </c>
      <c r="G133" s="25" t="s">
        <v>11057</v>
      </c>
      <c r="H133" s="9"/>
    </row>
    <row r="134" spans="1:8" s="32" customFormat="1">
      <c r="A134" s="15">
        <v>75</v>
      </c>
      <c r="B134" s="30" t="s">
        <v>11058</v>
      </c>
      <c r="C134" s="31"/>
      <c r="D134" s="31"/>
      <c r="E134" s="31"/>
      <c r="F134" s="16" t="s">
        <v>11059</v>
      </c>
      <c r="G134" s="25" t="s">
        <v>11060</v>
      </c>
      <c r="H134" s="9"/>
    </row>
    <row r="135" spans="1:8" s="32" customFormat="1">
      <c r="A135" s="15">
        <v>75</v>
      </c>
      <c r="B135" s="30" t="s">
        <v>11061</v>
      </c>
      <c r="C135" s="31"/>
      <c r="D135" s="31"/>
      <c r="E135" s="31"/>
      <c r="F135" s="16" t="s">
        <v>11062</v>
      </c>
    </row>
    <row r="136" spans="1:8" s="32" customFormat="1">
      <c r="A136" s="15">
        <v>75</v>
      </c>
      <c r="B136" s="30" t="s">
        <v>11063</v>
      </c>
      <c r="C136" s="31"/>
      <c r="D136" s="31"/>
      <c r="E136" s="31"/>
      <c r="F136" s="16" t="s">
        <v>11064</v>
      </c>
    </row>
    <row r="137" spans="1:8" s="32" customFormat="1">
      <c r="A137" s="15">
        <v>75</v>
      </c>
      <c r="B137" s="30" t="s">
        <v>11065</v>
      </c>
      <c r="C137" s="31"/>
      <c r="D137" s="31"/>
      <c r="E137" s="31"/>
      <c r="F137" s="16" t="s">
        <v>11066</v>
      </c>
    </row>
    <row r="138" spans="1:8" s="32" customFormat="1">
      <c r="A138" s="15">
        <v>75</v>
      </c>
      <c r="B138" s="33" t="s">
        <v>11067</v>
      </c>
      <c r="C138" s="31"/>
      <c r="D138" s="31"/>
      <c r="E138" s="31"/>
      <c r="F138" s="16" t="s">
        <v>11068</v>
      </c>
    </row>
    <row r="139" spans="1:8" s="32" customFormat="1">
      <c r="A139" s="15">
        <v>75</v>
      </c>
      <c r="B139" s="33" t="s">
        <v>11069</v>
      </c>
      <c r="C139" s="31"/>
      <c r="D139" s="31"/>
      <c r="E139" s="31"/>
      <c r="F139" s="16" t="s">
        <v>11070</v>
      </c>
    </row>
    <row r="140" spans="1:8" s="32" customFormat="1">
      <c r="A140" s="15">
        <v>75</v>
      </c>
      <c r="B140" s="33" t="s">
        <v>10632</v>
      </c>
      <c r="C140" s="31"/>
      <c r="D140" s="31"/>
      <c r="E140" s="31"/>
      <c r="F140" s="16" t="s">
        <v>11071</v>
      </c>
    </row>
    <row r="141" spans="1:8" s="32" customFormat="1">
      <c r="A141" s="15">
        <v>75</v>
      </c>
      <c r="B141" s="33" t="s">
        <v>10631</v>
      </c>
      <c r="C141" s="31"/>
      <c r="D141" s="31"/>
      <c r="E141" s="31"/>
      <c r="F141" s="16" t="s">
        <v>11072</v>
      </c>
    </row>
    <row r="142" spans="1:8" s="32" customFormat="1">
      <c r="A142" s="15">
        <v>75</v>
      </c>
      <c r="B142" s="33" t="s">
        <v>10633</v>
      </c>
      <c r="C142" s="31"/>
      <c r="D142" s="31"/>
      <c r="E142" s="31"/>
      <c r="F142" s="16" t="s">
        <v>11073</v>
      </c>
    </row>
    <row r="143" spans="1:8" s="32" customFormat="1">
      <c r="A143" s="15">
        <v>75</v>
      </c>
      <c r="B143" s="33" t="s">
        <v>10630</v>
      </c>
      <c r="C143" s="31"/>
      <c r="D143" s="31"/>
      <c r="E143" s="31"/>
      <c r="F143" s="16" t="s">
        <v>11074</v>
      </c>
    </row>
    <row r="144" spans="1:8" s="32" customFormat="1">
      <c r="A144" s="15">
        <v>75</v>
      </c>
      <c r="B144" s="33" t="s">
        <v>10636</v>
      </c>
      <c r="C144" s="31"/>
      <c r="D144" s="31"/>
      <c r="E144" s="31"/>
      <c r="F144" s="16" t="s">
        <v>11075</v>
      </c>
    </row>
    <row r="145" spans="1:7" s="32" customFormat="1">
      <c r="A145" s="15">
        <v>75</v>
      </c>
      <c r="B145" s="33" t="s">
        <v>11076</v>
      </c>
      <c r="C145" s="31"/>
      <c r="D145" s="31"/>
      <c r="E145" s="31"/>
      <c r="F145" s="16" t="s">
        <v>11077</v>
      </c>
    </row>
    <row r="146" spans="1:7" s="32" customFormat="1">
      <c r="A146" s="15">
        <v>75</v>
      </c>
      <c r="B146" s="33" t="s">
        <v>11078</v>
      </c>
      <c r="C146" s="31"/>
      <c r="D146" s="31"/>
      <c r="E146" s="31"/>
      <c r="F146" s="16" t="s">
        <v>11079</v>
      </c>
    </row>
    <row r="147" spans="1:7" s="32" customFormat="1">
      <c r="A147" s="15">
        <v>75</v>
      </c>
      <c r="B147" s="33" t="s">
        <v>11080</v>
      </c>
      <c r="C147" s="31"/>
      <c r="D147" s="31"/>
      <c r="E147" s="31"/>
      <c r="F147" s="16" t="s">
        <v>11081</v>
      </c>
    </row>
    <row r="148" spans="1:7" s="32" customFormat="1">
      <c r="A148" s="15">
        <v>75</v>
      </c>
      <c r="B148" s="33" t="s">
        <v>11082</v>
      </c>
      <c r="C148" s="31"/>
      <c r="D148" s="31"/>
      <c r="E148" s="31"/>
      <c r="F148" s="16" t="s">
        <v>11083</v>
      </c>
    </row>
    <row r="149" spans="1:7" s="32" customFormat="1">
      <c r="A149" s="15">
        <v>75</v>
      </c>
      <c r="B149" s="33" t="s">
        <v>11084</v>
      </c>
      <c r="C149" s="31"/>
      <c r="D149" s="31"/>
      <c r="E149" s="31"/>
      <c r="F149" s="16" t="s">
        <v>11085</v>
      </c>
    </row>
    <row r="150" spans="1:7" s="32" customFormat="1">
      <c r="A150" s="15">
        <v>75</v>
      </c>
      <c r="B150" s="33" t="s">
        <v>11086</v>
      </c>
      <c r="C150" s="31"/>
      <c r="D150" s="31"/>
      <c r="E150" s="31"/>
      <c r="F150" s="16" t="s">
        <v>11087</v>
      </c>
      <c r="G150" s="34" t="s">
        <v>11088</v>
      </c>
    </row>
    <row r="151" spans="1:7" s="32" customFormat="1">
      <c r="A151" s="15">
        <v>75</v>
      </c>
      <c r="B151" s="33" t="s">
        <v>11089</v>
      </c>
      <c r="C151" s="31"/>
      <c r="D151" s="31"/>
      <c r="E151" s="31"/>
      <c r="F151" s="16" t="s">
        <v>11090</v>
      </c>
      <c r="G151" s="34" t="s">
        <v>11091</v>
      </c>
    </row>
    <row r="152" spans="1:7" s="32" customFormat="1">
      <c r="A152" s="15">
        <v>75</v>
      </c>
      <c r="B152" s="33" t="s">
        <v>11092</v>
      </c>
      <c r="C152" s="31"/>
      <c r="D152" s="31"/>
      <c r="E152" s="31"/>
      <c r="F152" s="16" t="s">
        <v>11093</v>
      </c>
      <c r="G152" s="34" t="s">
        <v>11094</v>
      </c>
    </row>
    <row r="153" spans="1:7" s="32" customFormat="1">
      <c r="A153" s="15">
        <v>75</v>
      </c>
      <c r="B153" s="33" t="s">
        <v>11095</v>
      </c>
      <c r="C153" s="31"/>
      <c r="D153" s="31"/>
      <c r="E153" s="31"/>
      <c r="F153" s="16" t="s">
        <v>11096</v>
      </c>
      <c r="G153" s="34" t="s">
        <v>10901</v>
      </c>
    </row>
    <row r="154" spans="1:7" s="32" customFormat="1">
      <c r="A154" s="15">
        <v>75</v>
      </c>
      <c r="B154" s="33" t="s">
        <v>11097</v>
      </c>
      <c r="C154" s="31"/>
      <c r="D154" s="31"/>
      <c r="E154" s="31"/>
      <c r="F154" s="16" t="s">
        <v>11098</v>
      </c>
      <c r="G154" s="34" t="s">
        <v>11099</v>
      </c>
    </row>
    <row r="155" spans="1:7" s="32" customFormat="1">
      <c r="A155" s="15">
        <v>75</v>
      </c>
      <c r="B155" s="30" t="s">
        <v>11100</v>
      </c>
      <c r="C155" s="31"/>
      <c r="D155" s="31"/>
      <c r="E155" s="31"/>
      <c r="F155" s="16" t="s">
        <v>11101</v>
      </c>
      <c r="G155" s="34" t="s">
        <v>11102</v>
      </c>
    </row>
    <row r="156" spans="1:7" s="32" customFormat="1">
      <c r="A156" s="15">
        <v>75</v>
      </c>
      <c r="B156" s="30" t="s">
        <v>11103</v>
      </c>
      <c r="C156" s="31"/>
      <c r="D156" s="31"/>
      <c r="E156" s="31"/>
      <c r="F156" s="16" t="s">
        <v>11104</v>
      </c>
      <c r="G156" s="34" t="s">
        <v>11105</v>
      </c>
    </row>
    <row r="157" spans="1:7" s="32" customFormat="1">
      <c r="A157" s="15">
        <v>75</v>
      </c>
      <c r="B157" s="30" t="s">
        <v>11106</v>
      </c>
      <c r="C157" s="31"/>
      <c r="D157" s="31"/>
      <c r="E157" s="31"/>
      <c r="F157" s="16" t="s">
        <v>11107</v>
      </c>
      <c r="G157" s="24" t="s">
        <v>11108</v>
      </c>
    </row>
    <row r="158" spans="1:7" s="32" customFormat="1">
      <c r="A158" s="15">
        <v>75</v>
      </c>
      <c r="B158" s="30" t="s">
        <v>11109</v>
      </c>
      <c r="C158" s="31"/>
      <c r="D158" s="31"/>
      <c r="E158" s="31"/>
      <c r="F158" s="16" t="s">
        <v>11110</v>
      </c>
      <c r="G158" s="34" t="s">
        <v>10908</v>
      </c>
    </row>
    <row r="159" spans="1:7" s="32" customFormat="1">
      <c r="A159" s="15">
        <v>75</v>
      </c>
      <c r="B159" s="30" t="s">
        <v>11111</v>
      </c>
      <c r="C159" s="31"/>
      <c r="D159" s="31"/>
      <c r="E159" s="31"/>
      <c r="F159" s="16" t="s">
        <v>11112</v>
      </c>
      <c r="G159" s="24" t="s">
        <v>11113</v>
      </c>
    </row>
    <row r="160" spans="1:7" s="32" customFormat="1">
      <c r="A160" s="15">
        <v>75</v>
      </c>
      <c r="B160" s="30" t="s">
        <v>11114</v>
      </c>
      <c r="C160" s="31"/>
      <c r="D160" s="31"/>
      <c r="E160" s="31"/>
      <c r="F160" s="16" t="s">
        <v>11115</v>
      </c>
      <c r="G160" s="34" t="s">
        <v>11116</v>
      </c>
    </row>
    <row r="161" spans="1:7" s="32" customFormat="1">
      <c r="A161" s="15">
        <v>75</v>
      </c>
      <c r="B161" s="30" t="s">
        <v>11117</v>
      </c>
      <c r="C161" s="31"/>
      <c r="D161" s="31"/>
      <c r="E161" s="31"/>
      <c r="F161" s="16" t="s">
        <v>11118</v>
      </c>
      <c r="G161" s="34" t="s">
        <v>10893</v>
      </c>
    </row>
    <row r="162" spans="1:7" s="32" customFormat="1">
      <c r="A162" s="15">
        <v>75</v>
      </c>
      <c r="B162" s="30" t="s">
        <v>11119</v>
      </c>
      <c r="C162" s="31"/>
      <c r="D162" s="31"/>
      <c r="E162" s="31"/>
      <c r="F162" s="16" t="s">
        <v>11120</v>
      </c>
      <c r="G162" s="34" t="s">
        <v>10865</v>
      </c>
    </row>
    <row r="163" spans="1:7" s="32" customFormat="1">
      <c r="A163" s="15">
        <v>75</v>
      </c>
      <c r="B163" s="30" t="s">
        <v>11121</v>
      </c>
      <c r="C163" s="31"/>
      <c r="D163" s="31"/>
      <c r="E163" s="31"/>
      <c r="F163" s="16" t="s">
        <v>11122</v>
      </c>
      <c r="G163" s="34" t="s">
        <v>11123</v>
      </c>
    </row>
    <row r="164" spans="1:7" s="32" customFormat="1">
      <c r="A164" s="15">
        <v>75</v>
      </c>
      <c r="B164" s="30" t="s">
        <v>11124</v>
      </c>
      <c r="C164" s="31"/>
      <c r="D164" s="31"/>
      <c r="E164" s="31"/>
      <c r="F164" s="16" t="s">
        <v>11125</v>
      </c>
      <c r="G164" s="34" t="s">
        <v>11126</v>
      </c>
    </row>
    <row r="165" spans="1:7" s="32" customFormat="1">
      <c r="A165" s="15">
        <v>75</v>
      </c>
      <c r="B165" s="30" t="s">
        <v>11127</v>
      </c>
      <c r="C165" s="31"/>
      <c r="D165" s="31"/>
      <c r="E165" s="31"/>
      <c r="F165" s="16" t="s">
        <v>11128</v>
      </c>
      <c r="G165" s="34" t="s">
        <v>10925</v>
      </c>
    </row>
    <row r="166" spans="1:7" s="32" customFormat="1">
      <c r="A166" s="15">
        <v>75</v>
      </c>
      <c r="B166" s="33" t="s">
        <v>11129</v>
      </c>
      <c r="C166" s="31"/>
      <c r="D166" s="31"/>
      <c r="E166" s="31"/>
      <c r="F166" s="16" t="s">
        <v>11130</v>
      </c>
      <c r="G166" s="34" t="s">
        <v>10915</v>
      </c>
    </row>
    <row r="167" spans="1:7" s="32" customFormat="1">
      <c r="A167" s="15">
        <v>75</v>
      </c>
      <c r="B167" s="33" t="s">
        <v>11131</v>
      </c>
      <c r="C167" s="31"/>
      <c r="D167" s="31"/>
      <c r="E167" s="31"/>
      <c r="F167" s="16" t="s">
        <v>11132</v>
      </c>
      <c r="G167" s="34" t="s">
        <v>11133</v>
      </c>
    </row>
    <row r="168" spans="1:7" s="32" customFormat="1">
      <c r="A168" s="15">
        <v>75</v>
      </c>
      <c r="B168" s="33" t="s">
        <v>11134</v>
      </c>
      <c r="C168" s="31"/>
      <c r="D168" s="31"/>
      <c r="E168" s="31"/>
      <c r="F168" s="16" t="s">
        <v>11135</v>
      </c>
      <c r="G168" s="24" t="s">
        <v>10944</v>
      </c>
    </row>
    <row r="169" spans="1:7" s="32" customFormat="1">
      <c r="A169" s="15">
        <v>75</v>
      </c>
      <c r="B169" s="33" t="s">
        <v>11136</v>
      </c>
      <c r="C169" s="31"/>
      <c r="D169" s="31"/>
      <c r="E169" s="31"/>
      <c r="F169" s="16" t="s">
        <v>11137</v>
      </c>
      <c r="G169" s="34" t="s">
        <v>11138</v>
      </c>
    </row>
    <row r="170" spans="1:7" s="32" customFormat="1">
      <c r="A170" s="15">
        <v>75</v>
      </c>
      <c r="B170" s="33" t="s">
        <v>11139</v>
      </c>
      <c r="C170" s="31"/>
      <c r="D170" s="31"/>
      <c r="E170" s="31"/>
      <c r="F170" s="16" t="s">
        <v>11140</v>
      </c>
      <c r="G170" s="34" t="s">
        <v>11141</v>
      </c>
    </row>
    <row r="171" spans="1:7" s="32" customFormat="1">
      <c r="A171" s="15">
        <v>75</v>
      </c>
      <c r="B171" s="33" t="s">
        <v>11142</v>
      </c>
      <c r="C171" s="31"/>
      <c r="D171" s="31"/>
      <c r="E171" s="31"/>
      <c r="F171" s="16" t="s">
        <v>11143</v>
      </c>
      <c r="G171" s="34" t="s">
        <v>10869</v>
      </c>
    </row>
    <row r="172" spans="1:7" s="32" customFormat="1">
      <c r="A172" s="15">
        <v>75</v>
      </c>
      <c r="B172" s="33" t="s">
        <v>11144</v>
      </c>
      <c r="C172" s="31"/>
      <c r="D172" s="31"/>
      <c r="E172" s="31"/>
      <c r="F172" s="16" t="s">
        <v>11145</v>
      </c>
      <c r="G172" s="34" t="s">
        <v>10852</v>
      </c>
    </row>
    <row r="173" spans="1:7" s="32" customFormat="1">
      <c r="A173" s="15">
        <v>75</v>
      </c>
      <c r="B173" s="33" t="s">
        <v>11146</v>
      </c>
      <c r="C173" s="31"/>
      <c r="D173" s="31"/>
      <c r="E173" s="31"/>
      <c r="F173" s="16" t="s">
        <v>11147</v>
      </c>
      <c r="G173" s="34" t="s">
        <v>11148</v>
      </c>
    </row>
    <row r="174" spans="1:7" s="32" customFormat="1">
      <c r="A174" s="15">
        <v>75</v>
      </c>
      <c r="B174" s="33" t="s">
        <v>11149</v>
      </c>
      <c r="C174" s="31"/>
      <c r="D174" s="31"/>
      <c r="E174" s="31"/>
      <c r="F174" s="16" t="s">
        <v>11150</v>
      </c>
      <c r="G174" s="34" t="s">
        <v>11151</v>
      </c>
    </row>
    <row r="175" spans="1:7" s="32" customFormat="1">
      <c r="A175" s="15">
        <v>75</v>
      </c>
      <c r="B175" s="33" t="s">
        <v>11152</v>
      </c>
      <c r="C175" s="31"/>
      <c r="D175" s="31"/>
      <c r="E175" s="31"/>
      <c r="F175" s="16" t="s">
        <v>11153</v>
      </c>
      <c r="G175" s="34" t="s">
        <v>11154</v>
      </c>
    </row>
    <row r="176" spans="1:7" s="32" customFormat="1">
      <c r="A176" s="15">
        <v>75</v>
      </c>
      <c r="B176" s="33" t="s">
        <v>11155</v>
      </c>
      <c r="C176" s="31"/>
      <c r="D176" s="31"/>
      <c r="E176" s="31"/>
      <c r="F176" s="16" t="s">
        <v>11156</v>
      </c>
      <c r="G176" s="34" t="s">
        <v>10888</v>
      </c>
    </row>
    <row r="177" spans="1:7" s="32" customFormat="1">
      <c r="A177" s="15">
        <v>75</v>
      </c>
      <c r="B177" s="33" t="s">
        <v>11157</v>
      </c>
      <c r="C177" s="31"/>
      <c r="D177" s="31"/>
      <c r="E177" s="31"/>
      <c r="F177" s="16" t="s">
        <v>11158</v>
      </c>
      <c r="G177" s="24" t="s">
        <v>10930</v>
      </c>
    </row>
    <row r="178" spans="1:7" s="32" customFormat="1">
      <c r="A178" s="15">
        <v>75</v>
      </c>
      <c r="B178" s="33" t="s">
        <v>11159</v>
      </c>
      <c r="C178" s="31"/>
      <c r="D178" s="31"/>
      <c r="E178" s="31"/>
      <c r="F178" s="16" t="s">
        <v>11160</v>
      </c>
      <c r="G178" s="24" t="s">
        <v>10941</v>
      </c>
    </row>
    <row r="179" spans="1:7" s="32" customFormat="1">
      <c r="A179" s="15">
        <v>75</v>
      </c>
      <c r="B179" s="33" t="s">
        <v>11161</v>
      </c>
      <c r="C179" s="31"/>
      <c r="D179" s="31"/>
      <c r="E179" s="31"/>
      <c r="F179" s="16" t="s">
        <v>11162</v>
      </c>
      <c r="G179" s="34" t="s">
        <v>10920</v>
      </c>
    </row>
    <row r="180" spans="1:7" s="32" customFormat="1">
      <c r="A180" s="15">
        <v>75</v>
      </c>
      <c r="B180" s="33" t="s">
        <v>11163</v>
      </c>
      <c r="C180" s="31"/>
      <c r="D180" s="31"/>
      <c r="E180" s="31"/>
      <c r="F180" s="16" t="s">
        <v>11164</v>
      </c>
      <c r="G180" s="34" t="s">
        <v>11165</v>
      </c>
    </row>
    <row r="181" spans="1:7" s="32" customFormat="1">
      <c r="A181" s="15">
        <v>75</v>
      </c>
      <c r="B181" s="33" t="s">
        <v>11166</v>
      </c>
      <c r="C181" s="31"/>
      <c r="D181" s="31"/>
      <c r="E181" s="31"/>
      <c r="F181" s="16" t="s">
        <v>11167</v>
      </c>
      <c r="G181" s="24" t="s">
        <v>10938</v>
      </c>
    </row>
    <row r="182" spans="1:7">
      <c r="A182" s="15">
        <v>75</v>
      </c>
      <c r="B182" s="19" t="s">
        <v>10798</v>
      </c>
      <c r="F182" s="19" t="s">
        <v>11168</v>
      </c>
      <c r="G182" s="24" t="s">
        <v>10933</v>
      </c>
    </row>
    <row r="183" spans="1:7">
      <c r="A183" s="15">
        <v>75</v>
      </c>
      <c r="B183" s="36" t="s">
        <v>11928</v>
      </c>
      <c r="C183" s="13">
        <f t="shared" ref="C183:C213" si="0">ROUNDUP(ABS(75-A183)/(Base_Value-3),1)</f>
        <v>0</v>
      </c>
      <c r="D183" s="13">
        <f t="shared" ref="D183:D213" si="1">IF(C183&gt;Max_Value,Max_Value,IF(C183&lt;0,0,C183))</f>
        <v>0</v>
      </c>
      <c r="F183" s="16" t="s">
        <v>11369</v>
      </c>
      <c r="G183" s="34" t="s">
        <v>11169</v>
      </c>
    </row>
    <row r="184" spans="1:7">
      <c r="A184" s="15">
        <v>75</v>
      </c>
      <c r="B184" s="36" t="s">
        <v>11929</v>
      </c>
      <c r="C184" s="13">
        <f t="shared" si="0"/>
        <v>0</v>
      </c>
      <c r="D184" s="13">
        <f t="shared" si="1"/>
        <v>0</v>
      </c>
      <c r="F184" s="16" t="s">
        <v>11370</v>
      </c>
      <c r="G184" s="24" t="s">
        <v>11170</v>
      </c>
    </row>
    <row r="185" spans="1:7">
      <c r="A185" s="15">
        <v>75</v>
      </c>
      <c r="B185" s="36" t="s">
        <v>23963</v>
      </c>
      <c r="C185" s="13">
        <f t="shared" si="0"/>
        <v>0</v>
      </c>
      <c r="D185" s="13">
        <f t="shared" si="1"/>
        <v>0</v>
      </c>
      <c r="F185" s="16" t="s">
        <v>11371</v>
      </c>
      <c r="G185" s="34" t="s">
        <v>10872</v>
      </c>
    </row>
    <row r="186" spans="1:7">
      <c r="A186" s="15">
        <v>75</v>
      </c>
      <c r="B186" s="36" t="s">
        <v>23964</v>
      </c>
      <c r="C186" s="13">
        <f t="shared" si="0"/>
        <v>0</v>
      </c>
      <c r="D186" s="13">
        <f t="shared" si="1"/>
        <v>0</v>
      </c>
      <c r="F186" s="16" t="s">
        <v>11372</v>
      </c>
      <c r="G186" s="34" t="s">
        <v>11171</v>
      </c>
    </row>
    <row r="187" spans="1:7">
      <c r="A187" s="15">
        <v>75</v>
      </c>
      <c r="B187" s="36" t="s">
        <v>23965</v>
      </c>
      <c r="C187" s="13">
        <f t="shared" si="0"/>
        <v>0</v>
      </c>
      <c r="D187" s="13">
        <f t="shared" si="1"/>
        <v>0</v>
      </c>
      <c r="F187" s="16" t="s">
        <v>11373</v>
      </c>
      <c r="G187" s="34" t="s">
        <v>10917</v>
      </c>
    </row>
    <row r="188" spans="1:7">
      <c r="A188" s="15">
        <v>75</v>
      </c>
      <c r="B188" s="36" t="s">
        <v>10799</v>
      </c>
      <c r="C188" s="13">
        <f t="shared" si="0"/>
        <v>0</v>
      </c>
      <c r="D188" s="13">
        <f t="shared" si="1"/>
        <v>0</v>
      </c>
      <c r="F188" s="16" t="s">
        <v>23704</v>
      </c>
      <c r="G188" s="34" t="s">
        <v>11172</v>
      </c>
    </row>
    <row r="189" spans="1:7">
      <c r="A189" s="15">
        <v>75</v>
      </c>
      <c r="B189" s="36" t="s">
        <v>23966</v>
      </c>
      <c r="C189" s="13">
        <f t="shared" si="0"/>
        <v>0</v>
      </c>
      <c r="D189" s="13">
        <f t="shared" si="1"/>
        <v>0</v>
      </c>
      <c r="F189" s="16" t="s">
        <v>11374</v>
      </c>
      <c r="G189" s="34" t="s">
        <v>11173</v>
      </c>
    </row>
    <row r="190" spans="1:7">
      <c r="A190" s="15">
        <v>75</v>
      </c>
      <c r="B190" s="36" t="s">
        <v>11930</v>
      </c>
      <c r="C190" s="13">
        <f t="shared" si="0"/>
        <v>0</v>
      </c>
      <c r="D190" s="13">
        <f t="shared" si="1"/>
        <v>0</v>
      </c>
      <c r="F190" s="16" t="s">
        <v>11375</v>
      </c>
    </row>
    <row r="191" spans="1:7">
      <c r="A191" s="15">
        <v>75</v>
      </c>
      <c r="B191" s="36" t="s">
        <v>10800</v>
      </c>
      <c r="C191" s="13">
        <f t="shared" si="0"/>
        <v>0</v>
      </c>
      <c r="D191" s="13">
        <f t="shared" si="1"/>
        <v>0</v>
      </c>
      <c r="F191" s="16" t="s">
        <v>11376</v>
      </c>
    </row>
    <row r="192" spans="1:7">
      <c r="A192" s="15">
        <v>75</v>
      </c>
      <c r="B192" s="36" t="s">
        <v>10801</v>
      </c>
      <c r="C192" s="13">
        <f t="shared" si="0"/>
        <v>0</v>
      </c>
      <c r="D192" s="13">
        <f t="shared" si="1"/>
        <v>0</v>
      </c>
      <c r="F192" s="16" t="s">
        <v>11174</v>
      </c>
    </row>
    <row r="193" spans="1:7">
      <c r="A193" s="15">
        <v>75</v>
      </c>
      <c r="B193" s="36" t="s">
        <v>23967</v>
      </c>
      <c r="C193" s="13">
        <f t="shared" si="0"/>
        <v>0</v>
      </c>
      <c r="D193" s="13">
        <f t="shared" si="1"/>
        <v>0</v>
      </c>
      <c r="F193" s="16" t="s">
        <v>11175</v>
      </c>
    </row>
    <row r="194" spans="1:7">
      <c r="A194" s="15">
        <v>75</v>
      </c>
      <c r="B194" s="36" t="s">
        <v>23968</v>
      </c>
      <c r="C194" s="13">
        <f t="shared" si="0"/>
        <v>0</v>
      </c>
      <c r="D194" s="13">
        <f t="shared" si="1"/>
        <v>0</v>
      </c>
      <c r="F194" s="16" t="s">
        <v>11377</v>
      </c>
    </row>
    <row r="195" spans="1:7">
      <c r="A195" s="15">
        <v>75</v>
      </c>
      <c r="B195" s="36" t="s">
        <v>23969</v>
      </c>
      <c r="C195" s="13">
        <f t="shared" si="0"/>
        <v>0</v>
      </c>
      <c r="D195" s="13">
        <f t="shared" si="1"/>
        <v>0</v>
      </c>
      <c r="F195" s="16" t="s">
        <v>11378</v>
      </c>
    </row>
    <row r="196" spans="1:7">
      <c r="A196" s="15">
        <v>75</v>
      </c>
      <c r="B196" s="36" t="s">
        <v>23970</v>
      </c>
      <c r="C196" s="13">
        <f t="shared" si="0"/>
        <v>0</v>
      </c>
      <c r="D196" s="13">
        <f t="shared" si="1"/>
        <v>0</v>
      </c>
      <c r="F196" s="16" t="s">
        <v>11379</v>
      </c>
    </row>
    <row r="197" spans="1:7">
      <c r="A197" s="15">
        <v>75</v>
      </c>
      <c r="B197" s="36" t="s">
        <v>10802</v>
      </c>
      <c r="C197" s="13">
        <f t="shared" si="0"/>
        <v>0</v>
      </c>
      <c r="D197" s="13">
        <f t="shared" si="1"/>
        <v>0</v>
      </c>
      <c r="F197" s="16" t="s">
        <v>11380</v>
      </c>
    </row>
    <row r="198" spans="1:7">
      <c r="A198" s="15">
        <v>75</v>
      </c>
      <c r="B198" s="36" t="s">
        <v>23971</v>
      </c>
      <c r="C198" s="13">
        <f t="shared" si="0"/>
        <v>0</v>
      </c>
      <c r="D198" s="13">
        <f t="shared" si="1"/>
        <v>0</v>
      </c>
      <c r="F198" s="16" t="s">
        <v>11176</v>
      </c>
    </row>
    <row r="199" spans="1:7">
      <c r="A199" s="15">
        <v>75</v>
      </c>
      <c r="B199" s="36" t="s">
        <v>10803</v>
      </c>
      <c r="C199" s="13">
        <f t="shared" si="0"/>
        <v>0</v>
      </c>
      <c r="D199" s="13">
        <f t="shared" si="1"/>
        <v>0</v>
      </c>
      <c r="F199" s="16" t="s">
        <v>11177</v>
      </c>
    </row>
    <row r="200" spans="1:7">
      <c r="A200" s="15">
        <v>75</v>
      </c>
      <c r="B200" s="36" t="s">
        <v>23972</v>
      </c>
      <c r="C200" s="13">
        <f t="shared" si="0"/>
        <v>0</v>
      </c>
      <c r="D200" s="13">
        <f t="shared" si="1"/>
        <v>0</v>
      </c>
      <c r="F200" s="16" t="s">
        <v>11178</v>
      </c>
      <c r="G200" s="10" t="s">
        <v>11179</v>
      </c>
    </row>
    <row r="201" spans="1:7">
      <c r="A201" s="15">
        <v>75</v>
      </c>
      <c r="B201" s="36" t="s">
        <v>23973</v>
      </c>
      <c r="C201" s="13">
        <f t="shared" si="0"/>
        <v>0</v>
      </c>
      <c r="D201" s="13">
        <f t="shared" si="1"/>
        <v>0</v>
      </c>
      <c r="F201" s="16" t="s">
        <v>10936</v>
      </c>
      <c r="G201" s="10" t="s">
        <v>11180</v>
      </c>
    </row>
    <row r="202" spans="1:7">
      <c r="A202" s="15">
        <v>75</v>
      </c>
      <c r="B202" s="36" t="s">
        <v>23974</v>
      </c>
      <c r="C202" s="13">
        <f t="shared" si="0"/>
        <v>0</v>
      </c>
      <c r="D202" s="13">
        <f t="shared" si="1"/>
        <v>0</v>
      </c>
      <c r="F202" s="16" t="s">
        <v>11181</v>
      </c>
      <c r="G202" s="10" t="s">
        <v>11182</v>
      </c>
    </row>
    <row r="203" spans="1:7">
      <c r="A203" s="15">
        <v>75</v>
      </c>
      <c r="B203" s="36" t="s">
        <v>23975</v>
      </c>
      <c r="C203" s="13">
        <f t="shared" si="0"/>
        <v>0</v>
      </c>
      <c r="D203" s="13">
        <f t="shared" si="1"/>
        <v>0</v>
      </c>
      <c r="F203" s="16" t="s">
        <v>11183</v>
      </c>
      <c r="G203" s="10" t="s">
        <v>11184</v>
      </c>
    </row>
    <row r="204" spans="1:7">
      <c r="A204" s="15">
        <v>75</v>
      </c>
      <c r="B204" s="36" t="s">
        <v>10804</v>
      </c>
      <c r="C204" s="13">
        <f t="shared" si="0"/>
        <v>0</v>
      </c>
      <c r="D204" s="13">
        <f t="shared" si="1"/>
        <v>0</v>
      </c>
      <c r="F204" s="16" t="s">
        <v>11185</v>
      </c>
      <c r="G204" s="10" t="s">
        <v>11186</v>
      </c>
    </row>
    <row r="205" spans="1:7">
      <c r="A205" s="15">
        <v>75</v>
      </c>
      <c r="B205" s="36" t="s">
        <v>23976</v>
      </c>
      <c r="C205" s="13">
        <f t="shared" si="0"/>
        <v>0</v>
      </c>
      <c r="D205" s="13">
        <f t="shared" si="1"/>
        <v>0</v>
      </c>
      <c r="F205" s="16" t="s">
        <v>11187</v>
      </c>
      <c r="G205" s="10" t="s">
        <v>11188</v>
      </c>
    </row>
    <row r="206" spans="1:7">
      <c r="A206" s="15">
        <v>75</v>
      </c>
      <c r="B206" s="36" t="s">
        <v>10805</v>
      </c>
      <c r="C206" s="13">
        <f t="shared" si="0"/>
        <v>0</v>
      </c>
      <c r="D206" s="13">
        <f t="shared" si="1"/>
        <v>0</v>
      </c>
      <c r="F206" s="16" t="s">
        <v>11381</v>
      </c>
      <c r="G206" s="10" t="s">
        <v>11189</v>
      </c>
    </row>
    <row r="207" spans="1:7">
      <c r="A207" s="15">
        <v>75</v>
      </c>
      <c r="B207" s="36" t="s">
        <v>23977</v>
      </c>
      <c r="C207" s="13">
        <f t="shared" si="0"/>
        <v>0</v>
      </c>
      <c r="D207" s="13">
        <f t="shared" si="1"/>
        <v>0</v>
      </c>
      <c r="F207" s="16" t="s">
        <v>11382</v>
      </c>
      <c r="G207" s="10" t="s">
        <v>11190</v>
      </c>
    </row>
    <row r="208" spans="1:7">
      <c r="A208" s="15">
        <v>75</v>
      </c>
      <c r="B208" s="36" t="s">
        <v>10806</v>
      </c>
      <c r="C208" s="13">
        <f t="shared" si="0"/>
        <v>0</v>
      </c>
      <c r="D208" s="13">
        <f t="shared" si="1"/>
        <v>0</v>
      </c>
      <c r="F208" s="16" t="s">
        <v>11191</v>
      </c>
      <c r="G208" s="10" t="s">
        <v>11192</v>
      </c>
    </row>
    <row r="209" spans="1:7">
      <c r="A209" s="15">
        <v>75</v>
      </c>
      <c r="B209" s="36" t="s">
        <v>10807</v>
      </c>
      <c r="C209" s="13">
        <f t="shared" si="0"/>
        <v>0</v>
      </c>
      <c r="D209" s="13">
        <f t="shared" si="1"/>
        <v>0</v>
      </c>
      <c r="F209" s="16" t="s">
        <v>11383</v>
      </c>
      <c r="G209" s="10" t="s">
        <v>11193</v>
      </c>
    </row>
    <row r="210" spans="1:7">
      <c r="A210" s="15">
        <v>75</v>
      </c>
      <c r="B210" s="36" t="s">
        <v>23978</v>
      </c>
      <c r="C210" s="13">
        <f t="shared" si="0"/>
        <v>0</v>
      </c>
      <c r="D210" s="13">
        <f t="shared" si="1"/>
        <v>0</v>
      </c>
      <c r="F210" s="16" t="s">
        <v>11384</v>
      </c>
      <c r="G210" s="10" t="s">
        <v>11194</v>
      </c>
    </row>
    <row r="211" spans="1:7">
      <c r="A211" s="15">
        <v>75</v>
      </c>
      <c r="B211" s="21" t="s">
        <v>11195</v>
      </c>
      <c r="C211" s="13">
        <f t="shared" si="0"/>
        <v>0</v>
      </c>
      <c r="D211" s="13">
        <f t="shared" si="1"/>
        <v>0</v>
      </c>
      <c r="F211" s="16" t="s">
        <v>11385</v>
      </c>
      <c r="G211" s="10" t="s">
        <v>11196</v>
      </c>
    </row>
    <row r="212" spans="1:7">
      <c r="A212" s="15">
        <v>75</v>
      </c>
      <c r="B212" s="21" t="s">
        <v>11197</v>
      </c>
      <c r="C212" s="13">
        <f t="shared" si="0"/>
        <v>0</v>
      </c>
      <c r="D212" s="13">
        <f t="shared" si="1"/>
        <v>0</v>
      </c>
      <c r="F212" s="16" t="s">
        <v>11386</v>
      </c>
      <c r="G212" s="10" t="s">
        <v>11198</v>
      </c>
    </row>
    <row r="213" spans="1:7">
      <c r="A213" s="15">
        <v>75</v>
      </c>
      <c r="B213" s="21" t="s">
        <v>11931</v>
      </c>
      <c r="C213" s="13">
        <f t="shared" si="0"/>
        <v>0</v>
      </c>
      <c r="D213" s="13">
        <f t="shared" si="1"/>
        <v>0</v>
      </c>
      <c r="F213" s="16" t="s">
        <v>11387</v>
      </c>
      <c r="G213" s="10" t="s">
        <v>11199</v>
      </c>
    </row>
    <row r="214" spans="1:7">
      <c r="A214" s="15">
        <v>75</v>
      </c>
      <c r="B214" s="21" t="s">
        <v>11200</v>
      </c>
      <c r="C214" s="13">
        <f t="shared" ref="C214:C233" si="2">ROUNDUP(ABS(75-A214)/(Base_Value-3),1)</f>
        <v>0</v>
      </c>
      <c r="D214" s="13">
        <f t="shared" ref="D214:D233" si="3">IF(C214&gt;Max_Value,Max_Value,IF(C214&lt;0,0,C214))</f>
        <v>0</v>
      </c>
      <c r="F214" s="16" t="s">
        <v>11388</v>
      </c>
      <c r="G214" s="10" t="s">
        <v>11201</v>
      </c>
    </row>
    <row r="215" spans="1:7">
      <c r="A215" s="15">
        <v>75</v>
      </c>
      <c r="B215" s="21" t="s">
        <v>11202</v>
      </c>
      <c r="C215" s="13">
        <f t="shared" si="2"/>
        <v>0</v>
      </c>
      <c r="D215" s="13">
        <f t="shared" si="3"/>
        <v>0</v>
      </c>
      <c r="F215" s="16" t="s">
        <v>11389</v>
      </c>
      <c r="G215" s="10" t="s">
        <v>11203</v>
      </c>
    </row>
    <row r="216" spans="1:7">
      <c r="A216" s="15">
        <v>75</v>
      </c>
      <c r="B216" s="21" t="s">
        <v>11932</v>
      </c>
      <c r="C216" s="13">
        <f t="shared" si="2"/>
        <v>0</v>
      </c>
      <c r="D216" s="13">
        <f t="shared" si="3"/>
        <v>0</v>
      </c>
      <c r="F216" s="16" t="s">
        <v>11390</v>
      </c>
      <c r="G216" s="10" t="s">
        <v>11204</v>
      </c>
    </row>
    <row r="217" spans="1:7">
      <c r="A217" s="15">
        <v>75</v>
      </c>
      <c r="B217" s="21" t="s">
        <v>11933</v>
      </c>
      <c r="C217" s="13">
        <f t="shared" si="2"/>
        <v>0</v>
      </c>
      <c r="D217" s="13">
        <f t="shared" si="3"/>
        <v>0</v>
      </c>
      <c r="F217" s="16" t="s">
        <v>11391</v>
      </c>
      <c r="G217" s="10" t="s">
        <v>11205</v>
      </c>
    </row>
    <row r="218" spans="1:7">
      <c r="A218" s="15">
        <v>75</v>
      </c>
      <c r="B218" s="21" t="s">
        <v>11934</v>
      </c>
      <c r="C218" s="13">
        <f t="shared" si="2"/>
        <v>0</v>
      </c>
      <c r="D218" s="13">
        <f t="shared" si="3"/>
        <v>0</v>
      </c>
      <c r="F218" s="16" t="s">
        <v>11392</v>
      </c>
      <c r="G218" s="10" t="s">
        <v>11206</v>
      </c>
    </row>
    <row r="219" spans="1:7">
      <c r="A219" s="15">
        <v>75</v>
      </c>
      <c r="B219" s="21" t="s">
        <v>11935</v>
      </c>
      <c r="C219" s="13">
        <f t="shared" si="2"/>
        <v>0</v>
      </c>
      <c r="D219" s="13">
        <f t="shared" si="3"/>
        <v>0</v>
      </c>
      <c r="F219" s="16" t="s">
        <v>11393</v>
      </c>
      <c r="G219" s="10" t="s">
        <v>11207</v>
      </c>
    </row>
    <row r="220" spans="1:7">
      <c r="A220" s="15">
        <v>75</v>
      </c>
      <c r="B220" s="21" t="s">
        <v>11936</v>
      </c>
      <c r="C220" s="13">
        <f t="shared" si="2"/>
        <v>0</v>
      </c>
      <c r="D220" s="13">
        <f t="shared" si="3"/>
        <v>0</v>
      </c>
      <c r="F220" s="16" t="s">
        <v>11394</v>
      </c>
      <c r="G220" s="10" t="s">
        <v>11208</v>
      </c>
    </row>
    <row r="221" spans="1:7">
      <c r="A221" s="15">
        <v>75</v>
      </c>
      <c r="B221" s="21" t="s">
        <v>11937</v>
      </c>
      <c r="C221" s="13">
        <f t="shared" si="2"/>
        <v>0</v>
      </c>
      <c r="D221" s="13">
        <f t="shared" si="3"/>
        <v>0</v>
      </c>
      <c r="F221" s="16" t="s">
        <v>11395</v>
      </c>
      <c r="G221" s="10" t="s">
        <v>11209</v>
      </c>
    </row>
    <row r="222" spans="1:7">
      <c r="A222" s="15">
        <v>75</v>
      </c>
      <c r="B222" s="21" t="s">
        <v>10808</v>
      </c>
      <c r="C222" s="13">
        <f t="shared" si="2"/>
        <v>0</v>
      </c>
      <c r="D222" s="13">
        <f t="shared" si="3"/>
        <v>0</v>
      </c>
      <c r="F222" s="16" t="s">
        <v>11396</v>
      </c>
      <c r="G222" s="10" t="s">
        <v>11210</v>
      </c>
    </row>
    <row r="223" spans="1:7">
      <c r="A223" s="15">
        <v>75</v>
      </c>
      <c r="B223" s="21" t="s">
        <v>11938</v>
      </c>
      <c r="C223" s="13">
        <f t="shared" si="2"/>
        <v>0</v>
      </c>
      <c r="D223" s="13">
        <f t="shared" si="3"/>
        <v>0</v>
      </c>
      <c r="F223" s="16" t="s">
        <v>11397</v>
      </c>
      <c r="G223" s="10" t="s">
        <v>11211</v>
      </c>
    </row>
    <row r="224" spans="1:7">
      <c r="A224" s="15">
        <v>75</v>
      </c>
      <c r="B224" s="21" t="s">
        <v>11939</v>
      </c>
      <c r="C224" s="13">
        <f t="shared" si="2"/>
        <v>0</v>
      </c>
      <c r="D224" s="13">
        <f t="shared" si="3"/>
        <v>0</v>
      </c>
      <c r="F224" s="16" t="s">
        <v>11398</v>
      </c>
      <c r="G224" s="10" t="s">
        <v>11212</v>
      </c>
    </row>
    <row r="225" spans="1:7">
      <c r="A225" s="15">
        <v>75</v>
      </c>
      <c r="B225" s="21" t="s">
        <v>11940</v>
      </c>
      <c r="C225" s="13">
        <f t="shared" si="2"/>
        <v>0</v>
      </c>
      <c r="D225" s="13">
        <f t="shared" si="3"/>
        <v>0</v>
      </c>
      <c r="F225" s="16" t="s">
        <v>11399</v>
      </c>
      <c r="G225" s="10" t="s">
        <v>11213</v>
      </c>
    </row>
    <row r="226" spans="1:7">
      <c r="A226" s="15">
        <v>75</v>
      </c>
      <c r="B226" s="21" t="s">
        <v>11941</v>
      </c>
      <c r="C226" s="13">
        <f t="shared" si="2"/>
        <v>0</v>
      </c>
      <c r="D226" s="13">
        <f t="shared" si="3"/>
        <v>0</v>
      </c>
      <c r="F226" s="16" t="s">
        <v>11400</v>
      </c>
      <c r="G226" s="10" t="s">
        <v>11214</v>
      </c>
    </row>
    <row r="227" spans="1:7">
      <c r="A227" s="15">
        <v>75</v>
      </c>
      <c r="B227" s="21" t="s">
        <v>11942</v>
      </c>
      <c r="C227" s="13">
        <f t="shared" si="2"/>
        <v>0</v>
      </c>
      <c r="D227" s="13">
        <f t="shared" si="3"/>
        <v>0</v>
      </c>
      <c r="F227" s="16" t="s">
        <v>23709</v>
      </c>
      <c r="G227" s="10" t="s">
        <v>11215</v>
      </c>
    </row>
    <row r="228" spans="1:7">
      <c r="A228" s="15">
        <v>75</v>
      </c>
      <c r="B228" s="21" t="s">
        <v>11943</v>
      </c>
      <c r="C228" s="13">
        <f t="shared" si="2"/>
        <v>0</v>
      </c>
      <c r="D228" s="13">
        <f t="shared" si="3"/>
        <v>0</v>
      </c>
      <c r="F228" s="16" t="s">
        <v>23710</v>
      </c>
      <c r="G228" s="10" t="s">
        <v>11216</v>
      </c>
    </row>
    <row r="229" spans="1:7">
      <c r="A229" s="15">
        <v>75</v>
      </c>
      <c r="B229" s="21" t="s">
        <v>10809</v>
      </c>
      <c r="C229" s="13">
        <f t="shared" si="2"/>
        <v>0</v>
      </c>
      <c r="D229" s="13">
        <f t="shared" si="3"/>
        <v>0</v>
      </c>
      <c r="F229" s="16" t="s">
        <v>11401</v>
      </c>
      <c r="G229" s="10" t="s">
        <v>11217</v>
      </c>
    </row>
    <row r="230" spans="1:7">
      <c r="A230" s="15">
        <v>75</v>
      </c>
      <c r="B230" s="21" t="s">
        <v>11944</v>
      </c>
      <c r="C230" s="13">
        <f t="shared" si="2"/>
        <v>0</v>
      </c>
      <c r="D230" s="13">
        <f t="shared" si="3"/>
        <v>0</v>
      </c>
      <c r="F230" s="16" t="s">
        <v>11218</v>
      </c>
      <c r="G230" s="10" t="s">
        <v>11219</v>
      </c>
    </row>
    <row r="231" spans="1:7">
      <c r="A231" s="15">
        <v>75</v>
      </c>
      <c r="B231" s="21" t="s">
        <v>11940</v>
      </c>
      <c r="C231" s="13">
        <f t="shared" si="2"/>
        <v>0</v>
      </c>
      <c r="D231" s="13">
        <f t="shared" si="3"/>
        <v>0</v>
      </c>
      <c r="F231" s="16" t="s">
        <v>11399</v>
      </c>
      <c r="G231" s="10" t="s">
        <v>11220</v>
      </c>
    </row>
    <row r="232" spans="1:7">
      <c r="A232" s="15">
        <v>75</v>
      </c>
      <c r="B232" s="21" t="s">
        <v>10810</v>
      </c>
      <c r="C232" s="13">
        <f t="shared" si="2"/>
        <v>0</v>
      </c>
      <c r="D232" s="13">
        <f t="shared" si="3"/>
        <v>0</v>
      </c>
      <c r="F232" s="16" t="s">
        <v>11402</v>
      </c>
      <c r="G232" s="10" t="s">
        <v>11221</v>
      </c>
    </row>
    <row r="233" spans="1:7">
      <c r="A233" s="15">
        <v>75</v>
      </c>
      <c r="B233" s="21" t="s">
        <v>11945</v>
      </c>
      <c r="C233" s="13">
        <f t="shared" si="2"/>
        <v>0</v>
      </c>
      <c r="D233" s="13">
        <f t="shared" si="3"/>
        <v>0</v>
      </c>
      <c r="F233" s="16" t="s">
        <v>11403</v>
      </c>
      <c r="G233" s="10" t="s">
        <v>11222</v>
      </c>
    </row>
    <row r="234" spans="1:7">
      <c r="A234" s="15">
        <v>75</v>
      </c>
      <c r="B234" s="21" t="s">
        <v>11946</v>
      </c>
      <c r="F234" s="16" t="s">
        <v>11404</v>
      </c>
      <c r="G234" s="10" t="s">
        <v>11223</v>
      </c>
    </row>
    <row r="235" spans="1:7">
      <c r="A235" s="15">
        <v>75</v>
      </c>
      <c r="B235" s="19" t="s">
        <v>11224</v>
      </c>
      <c r="F235" s="19" t="s">
        <v>11225</v>
      </c>
      <c r="G235" s="10" t="s">
        <v>11226</v>
      </c>
    </row>
    <row r="236" spans="1:7" ht="39">
      <c r="A236" s="15">
        <v>75</v>
      </c>
      <c r="B236" s="21" t="s">
        <v>11947</v>
      </c>
      <c r="F236" s="21" t="s">
        <v>11405</v>
      </c>
      <c r="G236" s="10" t="s">
        <v>11227</v>
      </c>
    </row>
    <row r="237" spans="1:7">
      <c r="A237" s="15">
        <v>75</v>
      </c>
      <c r="B237" s="21" t="s">
        <v>11228</v>
      </c>
      <c r="F237" s="21" t="s">
        <v>11406</v>
      </c>
      <c r="G237" s="10" t="s">
        <v>11229</v>
      </c>
    </row>
    <row r="238" spans="1:7" ht="39">
      <c r="A238" s="15">
        <v>75</v>
      </c>
      <c r="B238" s="21" t="s">
        <v>11948</v>
      </c>
      <c r="F238" s="21" t="s">
        <v>11407</v>
      </c>
      <c r="G238" s="10" t="s">
        <v>11230</v>
      </c>
    </row>
    <row r="239" spans="1:7">
      <c r="A239" s="15">
        <v>75</v>
      </c>
      <c r="B239" s="21" t="s">
        <v>11231</v>
      </c>
      <c r="F239" s="21" t="s">
        <v>11408</v>
      </c>
      <c r="G239" s="10" t="s">
        <v>11232</v>
      </c>
    </row>
    <row r="240" spans="1:7">
      <c r="A240" s="15">
        <v>75</v>
      </c>
      <c r="B240" s="21" t="s">
        <v>11949</v>
      </c>
      <c r="F240" s="21" t="s">
        <v>11409</v>
      </c>
    </row>
    <row r="241" spans="1:6" ht="39">
      <c r="A241" s="15">
        <v>75</v>
      </c>
      <c r="B241" s="21" t="s">
        <v>11233</v>
      </c>
      <c r="F241" s="21" t="s">
        <v>11410</v>
      </c>
    </row>
    <row r="242" spans="1:6" ht="39">
      <c r="A242" s="15">
        <v>75</v>
      </c>
      <c r="B242" s="21" t="s">
        <v>11234</v>
      </c>
      <c r="F242" s="21" t="s">
        <v>11411</v>
      </c>
    </row>
    <row r="243" spans="1:6" ht="39">
      <c r="A243" s="15">
        <v>75</v>
      </c>
      <c r="B243" s="21" t="s">
        <v>11235</v>
      </c>
      <c r="F243" s="21" t="s">
        <v>11412</v>
      </c>
    </row>
    <row r="244" spans="1:6" ht="39">
      <c r="A244" s="15">
        <v>75</v>
      </c>
      <c r="B244" s="21" t="s">
        <v>11950</v>
      </c>
      <c r="F244" s="21" t="s">
        <v>11236</v>
      </c>
    </row>
    <row r="245" spans="1:6" ht="39">
      <c r="A245" s="15">
        <v>75</v>
      </c>
      <c r="B245" s="21" t="s">
        <v>11237</v>
      </c>
      <c r="F245" s="21" t="s">
        <v>11238</v>
      </c>
    </row>
    <row r="246" spans="1:6" ht="39">
      <c r="A246" s="15">
        <v>75</v>
      </c>
      <c r="B246" s="21" t="s">
        <v>11239</v>
      </c>
      <c r="F246" s="21" t="s">
        <v>11413</v>
      </c>
    </row>
    <row r="247" spans="1:6" ht="39">
      <c r="A247" s="15">
        <v>75</v>
      </c>
      <c r="B247" s="21" t="s">
        <v>11951</v>
      </c>
      <c r="F247" s="21" t="s">
        <v>11414</v>
      </c>
    </row>
    <row r="248" spans="1:6" ht="39">
      <c r="A248" s="15">
        <v>75</v>
      </c>
      <c r="B248" s="21" t="s">
        <v>11952</v>
      </c>
      <c r="F248" s="21" t="s">
        <v>11415</v>
      </c>
    </row>
    <row r="249" spans="1:6" ht="39">
      <c r="A249" s="15">
        <v>75</v>
      </c>
      <c r="B249" s="21" t="s">
        <v>11240</v>
      </c>
      <c r="F249" s="21" t="s">
        <v>11416</v>
      </c>
    </row>
    <row r="250" spans="1:6" ht="39">
      <c r="A250" s="15">
        <v>75</v>
      </c>
      <c r="B250" s="21" t="s">
        <v>11953</v>
      </c>
      <c r="F250" s="21" t="s">
        <v>11417</v>
      </c>
    </row>
    <row r="251" spans="1:6">
      <c r="A251" s="15">
        <v>75</v>
      </c>
      <c r="B251" s="21" t="s">
        <v>11241</v>
      </c>
      <c r="F251" s="21" t="s">
        <v>11418</v>
      </c>
    </row>
    <row r="252" spans="1:6">
      <c r="A252" s="15">
        <v>75</v>
      </c>
      <c r="B252" s="21" t="s">
        <v>11954</v>
      </c>
      <c r="F252" s="21" t="s">
        <v>11419</v>
      </c>
    </row>
    <row r="253" spans="1:6" ht="39">
      <c r="A253" s="15">
        <v>75</v>
      </c>
      <c r="B253" s="21" t="s">
        <v>11242</v>
      </c>
      <c r="F253" s="21" t="s">
        <v>11420</v>
      </c>
    </row>
    <row r="254" spans="1:6" ht="39">
      <c r="A254" s="15">
        <v>75</v>
      </c>
      <c r="B254" s="21" t="s">
        <v>11955</v>
      </c>
      <c r="F254" s="21" t="s">
        <v>11243</v>
      </c>
    </row>
    <row r="255" spans="1:6">
      <c r="A255" s="15">
        <v>75</v>
      </c>
      <c r="B255" s="21" t="s">
        <v>11956</v>
      </c>
      <c r="F255" s="21" t="s">
        <v>11244</v>
      </c>
    </row>
    <row r="256" spans="1:6">
      <c r="A256" s="15">
        <v>75</v>
      </c>
      <c r="B256" s="21" t="s">
        <v>11957</v>
      </c>
      <c r="F256" s="21" t="s">
        <v>11421</v>
      </c>
    </row>
    <row r="257" spans="1:6">
      <c r="A257" s="15">
        <v>75</v>
      </c>
      <c r="B257" s="21" t="s">
        <v>11245</v>
      </c>
      <c r="F257" s="21" t="s">
        <v>11422</v>
      </c>
    </row>
    <row r="258" spans="1:6">
      <c r="A258" s="15">
        <v>75</v>
      </c>
      <c r="B258" s="21" t="s">
        <v>11958</v>
      </c>
      <c r="F258" s="21" t="s">
        <v>11423</v>
      </c>
    </row>
    <row r="259" spans="1:6">
      <c r="A259" s="15">
        <v>75</v>
      </c>
      <c r="B259" s="21" t="s">
        <v>11959</v>
      </c>
      <c r="F259" s="21" t="s">
        <v>11424</v>
      </c>
    </row>
    <row r="260" spans="1:6">
      <c r="A260" s="15">
        <v>75</v>
      </c>
      <c r="B260" s="21" t="s">
        <v>11960</v>
      </c>
      <c r="F260" s="21" t="s">
        <v>11425</v>
      </c>
    </row>
    <row r="261" spans="1:6" ht="39">
      <c r="A261" s="15">
        <v>75</v>
      </c>
      <c r="B261" s="21" t="s">
        <v>11246</v>
      </c>
      <c r="F261" s="21" t="s">
        <v>11426</v>
      </c>
    </row>
    <row r="262" spans="1:6">
      <c r="A262" s="15">
        <v>75</v>
      </c>
      <c r="B262" s="21" t="s">
        <v>11961</v>
      </c>
      <c r="F262" s="21" t="s">
        <v>11427</v>
      </c>
    </row>
    <row r="263" spans="1:6">
      <c r="A263" s="15">
        <v>75</v>
      </c>
      <c r="B263" s="21" t="s">
        <v>11962</v>
      </c>
      <c r="F263" s="21" t="s">
        <v>11428</v>
      </c>
    </row>
    <row r="264" spans="1:6">
      <c r="A264" s="15">
        <v>75</v>
      </c>
      <c r="B264" s="21" t="s">
        <v>11963</v>
      </c>
      <c r="F264" s="21" t="s">
        <v>11247</v>
      </c>
    </row>
    <row r="265" spans="1:6">
      <c r="A265" s="15">
        <v>75</v>
      </c>
      <c r="B265" s="28" t="s">
        <v>11248</v>
      </c>
      <c r="F265" s="28" t="s">
        <v>11248</v>
      </c>
    </row>
    <row r="266" spans="1:6">
      <c r="A266" s="15">
        <v>75</v>
      </c>
      <c r="B266" s="21" t="s">
        <v>10754</v>
      </c>
      <c r="F266" s="16" t="s">
        <v>11249</v>
      </c>
    </row>
    <row r="267" spans="1:6">
      <c r="A267" s="15">
        <v>75</v>
      </c>
      <c r="B267" s="21" t="s">
        <v>10755</v>
      </c>
      <c r="F267" s="16" t="s">
        <v>11250</v>
      </c>
    </row>
    <row r="268" spans="1:6">
      <c r="A268" s="15">
        <v>75</v>
      </c>
      <c r="B268" s="21" t="s">
        <v>10756</v>
      </c>
      <c r="F268" s="16" t="s">
        <v>11251</v>
      </c>
    </row>
    <row r="269" spans="1:6">
      <c r="A269" s="15">
        <v>75</v>
      </c>
      <c r="B269" s="21" t="s">
        <v>10757</v>
      </c>
      <c r="F269" s="16" t="s">
        <v>11252</v>
      </c>
    </row>
    <row r="270" spans="1:6">
      <c r="A270" s="15">
        <v>75</v>
      </c>
      <c r="B270" s="21" t="s">
        <v>10758</v>
      </c>
      <c r="F270" s="16" t="s">
        <v>11253</v>
      </c>
    </row>
    <row r="271" spans="1:6">
      <c r="A271" s="15">
        <v>75</v>
      </c>
      <c r="B271" s="21" t="s">
        <v>10759</v>
      </c>
      <c r="F271" s="16" t="s">
        <v>11254</v>
      </c>
    </row>
    <row r="272" spans="1:6">
      <c r="A272" s="15">
        <v>75</v>
      </c>
      <c r="B272" s="21" t="s">
        <v>11964</v>
      </c>
      <c r="F272" s="16" t="s">
        <v>11255</v>
      </c>
    </row>
    <row r="273" spans="1:6">
      <c r="A273" s="15">
        <v>75</v>
      </c>
      <c r="B273" s="21" t="s">
        <v>10760</v>
      </c>
      <c r="F273" s="16" t="s">
        <v>11256</v>
      </c>
    </row>
    <row r="274" spans="1:6">
      <c r="A274" s="15">
        <v>75</v>
      </c>
      <c r="B274" s="21" t="s">
        <v>10761</v>
      </c>
      <c r="F274" s="16" t="s">
        <v>11257</v>
      </c>
    </row>
    <row r="275" spans="1:6">
      <c r="A275" s="15">
        <v>75</v>
      </c>
      <c r="B275" s="28" t="s">
        <v>10762</v>
      </c>
      <c r="F275" s="28" t="s">
        <v>11258</v>
      </c>
    </row>
    <row r="276" spans="1:6">
      <c r="A276" s="15">
        <v>75</v>
      </c>
      <c r="B276" s="21" t="s">
        <v>11965</v>
      </c>
      <c r="F276" s="16" t="s">
        <v>11259</v>
      </c>
    </row>
    <row r="277" spans="1:6">
      <c r="A277" s="15">
        <v>75</v>
      </c>
      <c r="B277" s="21" t="s">
        <v>10763</v>
      </c>
      <c r="F277" s="16" t="s">
        <v>11260</v>
      </c>
    </row>
    <row r="278" spans="1:6">
      <c r="A278" s="15">
        <v>75</v>
      </c>
      <c r="B278" s="21" t="s">
        <v>10764</v>
      </c>
      <c r="F278" s="16" t="s">
        <v>11261</v>
      </c>
    </row>
    <row r="279" spans="1:6">
      <c r="A279" s="15">
        <v>75</v>
      </c>
      <c r="B279" s="21" t="s">
        <v>10765</v>
      </c>
      <c r="F279" s="16" t="s">
        <v>11262</v>
      </c>
    </row>
    <row r="280" spans="1:6">
      <c r="A280" s="15">
        <v>75</v>
      </c>
      <c r="B280" s="28" t="s">
        <v>10766</v>
      </c>
      <c r="F280" s="28" t="s">
        <v>11263</v>
      </c>
    </row>
    <row r="281" spans="1:6" ht="58.5">
      <c r="A281" s="15">
        <v>75</v>
      </c>
      <c r="B281" s="21" t="s">
        <v>11966</v>
      </c>
      <c r="F281" s="16" t="s">
        <v>11264</v>
      </c>
    </row>
    <row r="282" spans="1:6" ht="58.5">
      <c r="A282" s="15">
        <v>75</v>
      </c>
      <c r="B282" s="21" t="s">
        <v>10767</v>
      </c>
      <c r="F282" s="16" t="s">
        <v>11265</v>
      </c>
    </row>
    <row r="283" spans="1:6" ht="58.5">
      <c r="A283" s="15">
        <v>75</v>
      </c>
      <c r="B283" s="21" t="s">
        <v>11967</v>
      </c>
      <c r="F283" s="16" t="s">
        <v>11266</v>
      </c>
    </row>
    <row r="284" spans="1:6" ht="58.5">
      <c r="A284" s="15">
        <v>75</v>
      </c>
      <c r="B284" s="21" t="s">
        <v>10768</v>
      </c>
      <c r="F284" s="16" t="s">
        <v>11267</v>
      </c>
    </row>
    <row r="285" spans="1:6" ht="58.5">
      <c r="A285" s="15">
        <v>75</v>
      </c>
      <c r="B285" s="21" t="s">
        <v>11968</v>
      </c>
      <c r="F285" s="16" t="s">
        <v>11268</v>
      </c>
    </row>
    <row r="286" spans="1:6" ht="58.5">
      <c r="A286" s="15">
        <v>75</v>
      </c>
      <c r="B286" s="21" t="s">
        <v>11969</v>
      </c>
      <c r="F286" s="16" t="s">
        <v>11269</v>
      </c>
    </row>
    <row r="287" spans="1:6" ht="58.5">
      <c r="A287" s="15">
        <v>75</v>
      </c>
      <c r="B287" s="21" t="s">
        <v>10769</v>
      </c>
      <c r="F287" s="16" t="s">
        <v>11270</v>
      </c>
    </row>
    <row r="288" spans="1:6" ht="58.5">
      <c r="A288" s="15">
        <v>75</v>
      </c>
      <c r="B288" s="21" t="s">
        <v>10770</v>
      </c>
      <c r="F288" s="16" t="s">
        <v>11271</v>
      </c>
    </row>
    <row r="289" spans="1:6" ht="39">
      <c r="A289" s="15">
        <v>75</v>
      </c>
      <c r="B289" s="21" t="s">
        <v>11970</v>
      </c>
      <c r="F289" s="16" t="s">
        <v>11272</v>
      </c>
    </row>
    <row r="290" spans="1:6" ht="39">
      <c r="A290" s="15">
        <v>75</v>
      </c>
      <c r="B290" s="21" t="s">
        <v>10771</v>
      </c>
      <c r="F290" s="16" t="s">
        <v>11273</v>
      </c>
    </row>
    <row r="291" spans="1:6" ht="39">
      <c r="A291" s="15">
        <v>75</v>
      </c>
      <c r="B291" s="21" t="s">
        <v>10772</v>
      </c>
      <c r="F291" s="16" t="s">
        <v>11274</v>
      </c>
    </row>
    <row r="292" spans="1:6" ht="58.5">
      <c r="A292" s="15">
        <v>75</v>
      </c>
      <c r="B292" s="21" t="s">
        <v>11971</v>
      </c>
      <c r="F292" s="16" t="s">
        <v>11275</v>
      </c>
    </row>
    <row r="293" spans="1:6" ht="58.5">
      <c r="A293" s="15">
        <v>75</v>
      </c>
      <c r="B293" s="21" t="s">
        <v>10773</v>
      </c>
      <c r="F293" s="16" t="s">
        <v>11276</v>
      </c>
    </row>
    <row r="294" spans="1:6" ht="39">
      <c r="A294" s="15">
        <v>75</v>
      </c>
      <c r="B294" s="21" t="s">
        <v>11972</v>
      </c>
      <c r="F294" s="16" t="s">
        <v>11277</v>
      </c>
    </row>
    <row r="295" spans="1:6" ht="39">
      <c r="A295" s="15">
        <v>75</v>
      </c>
      <c r="B295" s="21" t="s">
        <v>10774</v>
      </c>
      <c r="F295" s="16" t="s">
        <v>11278</v>
      </c>
    </row>
    <row r="296" spans="1:6" ht="39">
      <c r="A296" s="15">
        <v>75</v>
      </c>
      <c r="B296" s="21" t="s">
        <v>10775</v>
      </c>
      <c r="F296" s="16" t="s">
        <v>11279</v>
      </c>
    </row>
    <row r="297" spans="1:6" ht="39">
      <c r="A297" s="15">
        <v>75</v>
      </c>
      <c r="B297" s="21" t="s">
        <v>10776</v>
      </c>
      <c r="F297" s="16" t="s">
        <v>11280</v>
      </c>
    </row>
    <row r="298" spans="1:6" ht="39">
      <c r="A298" s="15">
        <v>75</v>
      </c>
      <c r="B298" s="21" t="s">
        <v>11973</v>
      </c>
      <c r="F298" s="16" t="s">
        <v>11281</v>
      </c>
    </row>
    <row r="299" spans="1:6" ht="58.5">
      <c r="A299" s="15">
        <v>75</v>
      </c>
      <c r="B299" s="21" t="s">
        <v>11974</v>
      </c>
      <c r="F299" s="16" t="s">
        <v>11282</v>
      </c>
    </row>
    <row r="300" spans="1:6" ht="39">
      <c r="A300" s="15">
        <v>75</v>
      </c>
      <c r="B300" s="21" t="s">
        <v>10777</v>
      </c>
      <c r="F300" s="16" t="s">
        <v>11283</v>
      </c>
    </row>
    <row r="301" spans="1:6">
      <c r="A301" s="15">
        <v>75</v>
      </c>
      <c r="B301" s="28" t="s">
        <v>10778</v>
      </c>
      <c r="F301" s="28" t="s">
        <v>11284</v>
      </c>
    </row>
    <row r="302" spans="1:6" ht="58.5">
      <c r="A302" s="15">
        <v>75</v>
      </c>
      <c r="B302" s="21" t="s">
        <v>10779</v>
      </c>
      <c r="F302" s="21" t="s">
        <v>10779</v>
      </c>
    </row>
    <row r="303" spans="1:6" ht="58.5">
      <c r="A303" s="15">
        <v>75</v>
      </c>
      <c r="B303" s="21" t="s">
        <v>10780</v>
      </c>
      <c r="F303" s="21" t="s">
        <v>10780</v>
      </c>
    </row>
    <row r="304" spans="1:6" ht="58.5">
      <c r="A304" s="15">
        <v>75</v>
      </c>
      <c r="B304" s="21" t="s">
        <v>10781</v>
      </c>
      <c r="F304" s="21" t="s">
        <v>10781</v>
      </c>
    </row>
    <row r="305" spans="1:6" ht="58.5">
      <c r="A305" s="15">
        <v>75</v>
      </c>
      <c r="B305" s="21" t="s">
        <v>10782</v>
      </c>
      <c r="F305" s="21" t="s">
        <v>10782</v>
      </c>
    </row>
    <row r="306" spans="1:6" ht="58.5">
      <c r="A306" s="15">
        <v>75</v>
      </c>
      <c r="B306" s="21" t="s">
        <v>10783</v>
      </c>
      <c r="F306" s="21" t="s">
        <v>10783</v>
      </c>
    </row>
    <row r="307" spans="1:6" ht="58.5">
      <c r="A307" s="15">
        <v>75</v>
      </c>
      <c r="B307" s="21" t="s">
        <v>10784</v>
      </c>
      <c r="F307" s="21" t="s">
        <v>10784</v>
      </c>
    </row>
    <row r="308" spans="1:6" ht="78">
      <c r="A308" s="15">
        <v>75</v>
      </c>
      <c r="B308" s="21" t="s">
        <v>10785</v>
      </c>
      <c r="F308" s="21" t="s">
        <v>10785</v>
      </c>
    </row>
    <row r="309" spans="1:6" ht="58.5">
      <c r="A309" s="15">
        <v>75</v>
      </c>
      <c r="B309" s="21" t="s">
        <v>11975</v>
      </c>
      <c r="F309" s="21" t="s">
        <v>10786</v>
      </c>
    </row>
    <row r="310" spans="1:6" ht="58.5">
      <c r="A310" s="15">
        <v>75</v>
      </c>
      <c r="B310" s="21" t="s">
        <v>11976</v>
      </c>
      <c r="F310" s="21" t="s">
        <v>10787</v>
      </c>
    </row>
    <row r="311" spans="1:6" ht="58.5">
      <c r="A311" s="15">
        <v>75</v>
      </c>
      <c r="B311" s="21" t="s">
        <v>10788</v>
      </c>
      <c r="F311" s="21" t="s">
        <v>10788</v>
      </c>
    </row>
    <row r="312" spans="1:6" ht="58.5">
      <c r="A312" s="15">
        <v>75</v>
      </c>
      <c r="B312" s="21" t="s">
        <v>10789</v>
      </c>
      <c r="F312" s="21" t="s">
        <v>10789</v>
      </c>
    </row>
    <row r="313" spans="1:6" ht="58.5">
      <c r="A313" s="15">
        <v>75</v>
      </c>
      <c r="B313" s="21" t="s">
        <v>10790</v>
      </c>
      <c r="F313" s="21" t="s">
        <v>10790</v>
      </c>
    </row>
    <row r="314" spans="1:6">
      <c r="A314" s="15">
        <v>75</v>
      </c>
      <c r="B314" s="28" t="s">
        <v>11977</v>
      </c>
      <c r="F314" s="28" t="s">
        <v>11285</v>
      </c>
    </row>
    <row r="315" spans="1:6">
      <c r="A315" s="15">
        <v>75</v>
      </c>
      <c r="B315" s="21" t="s">
        <v>11978</v>
      </c>
      <c r="F315" s="16" t="s">
        <v>11286</v>
      </c>
    </row>
    <row r="316" spans="1:6">
      <c r="A316" s="15">
        <v>75</v>
      </c>
      <c r="B316" s="21" t="s">
        <v>11979</v>
      </c>
      <c r="F316" s="16" t="s">
        <v>11287</v>
      </c>
    </row>
    <row r="317" spans="1:6">
      <c r="A317" s="15">
        <v>75</v>
      </c>
      <c r="B317" s="21" t="s">
        <v>11980</v>
      </c>
      <c r="F317" s="16" t="s">
        <v>11288</v>
      </c>
    </row>
    <row r="318" spans="1:6">
      <c r="A318" s="15">
        <v>75</v>
      </c>
      <c r="B318" s="21" t="s">
        <v>11981</v>
      </c>
      <c r="F318" s="16" t="s">
        <v>11289</v>
      </c>
    </row>
    <row r="319" spans="1:6">
      <c r="A319" s="15">
        <v>75</v>
      </c>
      <c r="B319" s="21" t="s">
        <v>11982</v>
      </c>
      <c r="F319" s="16" t="s">
        <v>11290</v>
      </c>
    </row>
    <row r="320" spans="1:6">
      <c r="A320" s="15">
        <v>75</v>
      </c>
      <c r="B320" s="21" t="s">
        <v>11983</v>
      </c>
      <c r="F320" s="16" t="s">
        <v>11291</v>
      </c>
    </row>
    <row r="321" spans="1:6">
      <c r="A321" s="15">
        <v>75</v>
      </c>
      <c r="B321" s="21" t="s">
        <v>11984</v>
      </c>
      <c r="F321" s="16" t="s">
        <v>11292</v>
      </c>
    </row>
    <row r="322" spans="1:6">
      <c r="A322" s="15">
        <v>75</v>
      </c>
      <c r="B322" s="28" t="s">
        <v>10791</v>
      </c>
      <c r="F322" s="28" t="s">
        <v>11293</v>
      </c>
    </row>
    <row r="323" spans="1:6">
      <c r="A323" s="15">
        <v>75</v>
      </c>
      <c r="B323" s="21" t="s">
        <v>11985</v>
      </c>
      <c r="F323" s="16" t="s">
        <v>11294</v>
      </c>
    </row>
    <row r="324" spans="1:6">
      <c r="A324" s="15">
        <v>75</v>
      </c>
      <c r="B324" s="21" t="s">
        <v>11986</v>
      </c>
      <c r="F324" s="16" t="s">
        <v>11295</v>
      </c>
    </row>
    <row r="325" spans="1:6">
      <c r="A325" s="15">
        <v>75</v>
      </c>
      <c r="B325" s="21" t="s">
        <v>11987</v>
      </c>
      <c r="F325" s="16" t="s">
        <v>11296</v>
      </c>
    </row>
    <row r="326" spans="1:6">
      <c r="A326" s="15">
        <v>75</v>
      </c>
      <c r="B326" s="28" t="s">
        <v>10792</v>
      </c>
      <c r="F326" s="28" t="s">
        <v>11297</v>
      </c>
    </row>
    <row r="327" spans="1:6">
      <c r="A327" s="15">
        <v>75</v>
      </c>
      <c r="B327" s="21" t="s">
        <v>11988</v>
      </c>
      <c r="F327" s="16" t="s">
        <v>11298</v>
      </c>
    </row>
    <row r="328" spans="1:6">
      <c r="A328" s="15">
        <v>75</v>
      </c>
      <c r="B328" s="21" t="s">
        <v>11989</v>
      </c>
      <c r="F328" s="16" t="s">
        <v>11299</v>
      </c>
    </row>
    <row r="329" spans="1:6">
      <c r="A329" s="15">
        <v>75</v>
      </c>
      <c r="B329" s="21" t="s">
        <v>11990</v>
      </c>
      <c r="F329" s="16" t="s">
        <v>11300</v>
      </c>
    </row>
    <row r="330" spans="1:6">
      <c r="A330" s="15">
        <v>75</v>
      </c>
      <c r="B330" s="28" t="s">
        <v>11991</v>
      </c>
      <c r="F330" s="28" t="s">
        <v>11301</v>
      </c>
    </row>
    <row r="331" spans="1:6">
      <c r="A331" s="15">
        <v>75</v>
      </c>
      <c r="B331" s="21" t="s">
        <v>11992</v>
      </c>
      <c r="F331" s="16" t="s">
        <v>11302</v>
      </c>
    </row>
    <row r="332" spans="1:6">
      <c r="A332" s="15">
        <v>75</v>
      </c>
      <c r="B332" s="21" t="s">
        <v>11993</v>
      </c>
      <c r="F332" s="16" t="s">
        <v>11303</v>
      </c>
    </row>
    <row r="333" spans="1:6">
      <c r="A333" s="15">
        <v>75</v>
      </c>
      <c r="B333" s="21" t="s">
        <v>11994</v>
      </c>
      <c r="F333" s="16" t="s">
        <v>11304</v>
      </c>
    </row>
    <row r="334" spans="1:6">
      <c r="A334" s="15">
        <v>75</v>
      </c>
      <c r="B334" s="21" t="s">
        <v>11995</v>
      </c>
      <c r="F334" s="16" t="s">
        <v>11305</v>
      </c>
    </row>
    <row r="335" spans="1:6">
      <c r="A335" s="15">
        <v>75</v>
      </c>
      <c r="B335" s="21" t="s">
        <v>11996</v>
      </c>
      <c r="F335" s="16" t="s">
        <v>11306</v>
      </c>
    </row>
    <row r="336" spans="1:6">
      <c r="A336" s="15">
        <v>75</v>
      </c>
      <c r="B336" s="21" t="s">
        <v>11997</v>
      </c>
      <c r="F336" s="16" t="s">
        <v>11307</v>
      </c>
    </row>
    <row r="337" spans="1:6">
      <c r="A337" s="15">
        <v>75</v>
      </c>
      <c r="B337" s="21" t="s">
        <v>11998</v>
      </c>
      <c r="F337" s="16" t="s">
        <v>11308</v>
      </c>
    </row>
    <row r="338" spans="1:6">
      <c r="A338" s="15">
        <v>75</v>
      </c>
      <c r="B338" s="28" t="s">
        <v>10793</v>
      </c>
      <c r="F338" s="28" t="s">
        <v>11309</v>
      </c>
    </row>
    <row r="339" spans="1:6">
      <c r="A339" s="15">
        <v>75</v>
      </c>
      <c r="B339" s="21" t="s">
        <v>11999</v>
      </c>
      <c r="F339" s="16" t="s">
        <v>11310</v>
      </c>
    </row>
    <row r="340" spans="1:6">
      <c r="A340" s="15">
        <v>75</v>
      </c>
      <c r="B340" s="21" t="s">
        <v>12000</v>
      </c>
      <c r="F340" s="16" t="s">
        <v>11311</v>
      </c>
    </row>
    <row r="341" spans="1:6">
      <c r="A341" s="15">
        <v>75</v>
      </c>
      <c r="B341" s="21" t="s">
        <v>12001</v>
      </c>
      <c r="F341" s="16" t="s">
        <v>11312</v>
      </c>
    </row>
    <row r="342" spans="1:6">
      <c r="A342" s="15">
        <v>75</v>
      </c>
      <c r="B342" s="21" t="s">
        <v>12002</v>
      </c>
      <c r="F342" s="16" t="s">
        <v>11313</v>
      </c>
    </row>
    <row r="343" spans="1:6">
      <c r="A343" s="15">
        <v>75</v>
      </c>
      <c r="B343" s="21" t="s">
        <v>12003</v>
      </c>
      <c r="F343" s="16" t="s">
        <v>11314</v>
      </c>
    </row>
    <row r="344" spans="1:6">
      <c r="A344" s="15">
        <v>75</v>
      </c>
      <c r="B344" s="21" t="s">
        <v>12004</v>
      </c>
      <c r="F344" s="16" t="s">
        <v>11315</v>
      </c>
    </row>
    <row r="345" spans="1:6">
      <c r="A345" s="15">
        <v>75</v>
      </c>
      <c r="B345" s="21" t="s">
        <v>12005</v>
      </c>
      <c r="F345" s="16" t="s">
        <v>11316</v>
      </c>
    </row>
    <row r="346" spans="1:6">
      <c r="A346" s="15">
        <v>75</v>
      </c>
      <c r="B346" s="28" t="s">
        <v>10794</v>
      </c>
      <c r="F346" s="28" t="s">
        <v>11317</v>
      </c>
    </row>
    <row r="347" spans="1:6">
      <c r="A347" s="15">
        <v>75</v>
      </c>
      <c r="B347" s="21" t="s">
        <v>12006</v>
      </c>
      <c r="F347" s="16" t="s">
        <v>11318</v>
      </c>
    </row>
    <row r="348" spans="1:6">
      <c r="A348" s="15">
        <v>75</v>
      </c>
      <c r="B348" s="21" t="s">
        <v>12007</v>
      </c>
      <c r="F348" s="16" t="s">
        <v>11319</v>
      </c>
    </row>
    <row r="349" spans="1:6">
      <c r="A349" s="15">
        <v>75</v>
      </c>
      <c r="B349" s="21" t="s">
        <v>12008</v>
      </c>
      <c r="F349" s="16" t="s">
        <v>11320</v>
      </c>
    </row>
    <row r="350" spans="1:6">
      <c r="A350" s="15">
        <v>75</v>
      </c>
      <c r="B350" s="21" t="s">
        <v>12009</v>
      </c>
      <c r="F350" s="16" t="s">
        <v>11321</v>
      </c>
    </row>
    <row r="351" spans="1:6">
      <c r="A351" s="15">
        <v>75</v>
      </c>
      <c r="B351" s="28" t="s">
        <v>10795</v>
      </c>
      <c r="F351" s="28" t="s">
        <v>11322</v>
      </c>
    </row>
    <row r="352" spans="1:6">
      <c r="A352" s="15">
        <v>75</v>
      </c>
      <c r="B352" s="21" t="s">
        <v>12010</v>
      </c>
      <c r="F352" s="16" t="s">
        <v>11323</v>
      </c>
    </row>
    <row r="353" spans="1:6">
      <c r="A353" s="15">
        <v>75</v>
      </c>
      <c r="B353" s="21" t="s">
        <v>12011</v>
      </c>
      <c r="F353" s="16" t="s">
        <v>11324</v>
      </c>
    </row>
    <row r="354" spans="1:6">
      <c r="A354" s="15">
        <v>75</v>
      </c>
      <c r="B354" s="21" t="s">
        <v>12012</v>
      </c>
      <c r="F354" s="16" t="s">
        <v>11325</v>
      </c>
    </row>
    <row r="355" spans="1:6">
      <c r="A355" s="15">
        <v>75</v>
      </c>
      <c r="B355" s="21" t="s">
        <v>12013</v>
      </c>
      <c r="F355" s="16" t="s">
        <v>11326</v>
      </c>
    </row>
    <row r="356" spans="1:6">
      <c r="A356" s="15">
        <v>75</v>
      </c>
      <c r="B356" s="21" t="s">
        <v>12014</v>
      </c>
      <c r="F356" s="16" t="s">
        <v>11327</v>
      </c>
    </row>
    <row r="357" spans="1:6">
      <c r="A357" s="15">
        <v>75</v>
      </c>
      <c r="B357" s="28" t="s">
        <v>10796</v>
      </c>
      <c r="F357" s="28" t="s">
        <v>11328</v>
      </c>
    </row>
    <row r="358" spans="1:6">
      <c r="A358" s="15">
        <v>75</v>
      </c>
      <c r="B358" s="21" t="s">
        <v>10797</v>
      </c>
      <c r="F358" s="16" t="s">
        <v>11329</v>
      </c>
    </row>
    <row r="359" spans="1:6">
      <c r="A359" s="15">
        <v>75</v>
      </c>
      <c r="B359" s="21" t="s">
        <v>12015</v>
      </c>
      <c r="F359" s="16" t="s">
        <v>11330</v>
      </c>
    </row>
    <row r="360" spans="1:6">
      <c r="A360" s="15">
        <v>75</v>
      </c>
      <c r="B360" s="21" t="s">
        <v>12016</v>
      </c>
      <c r="F360" s="16" t="s">
        <v>11331</v>
      </c>
    </row>
    <row r="361" spans="1:6">
      <c r="A361" s="15">
        <v>75</v>
      </c>
      <c r="B361" s="21" t="s">
        <v>12017</v>
      </c>
      <c r="F361" s="16" t="s">
        <v>11332</v>
      </c>
    </row>
    <row r="362" spans="1:6">
      <c r="A362" s="15">
        <v>75</v>
      </c>
      <c r="B362" s="21" t="s">
        <v>12018</v>
      </c>
      <c r="F362" s="16" t="s">
        <v>11333</v>
      </c>
    </row>
    <row r="363" spans="1:6">
      <c r="A363" s="15">
        <v>75</v>
      </c>
      <c r="B363" s="21" t="s">
        <v>12019</v>
      </c>
      <c r="F363" s="16" t="s">
        <v>11334</v>
      </c>
    </row>
    <row r="364" spans="1:6" ht="39">
      <c r="A364" s="15">
        <v>75</v>
      </c>
      <c r="B364" s="21" t="s">
        <v>12020</v>
      </c>
      <c r="F364" s="16" t="s">
        <v>11335</v>
      </c>
    </row>
    <row r="365" spans="1:6">
      <c r="A365" s="15">
        <v>75</v>
      </c>
      <c r="B365" s="21" t="s">
        <v>12021</v>
      </c>
    </row>
    <row r="366" spans="1:6">
      <c r="A366" s="15">
        <v>75</v>
      </c>
      <c r="B366" s="21" t="s">
        <v>12022</v>
      </c>
    </row>
    <row r="367" spans="1:6">
      <c r="A367" s="15">
        <v>75</v>
      </c>
      <c r="B367" s="21" t="s">
        <v>12023</v>
      </c>
    </row>
    <row r="368" spans="1:6">
      <c r="A368" s="15">
        <v>75</v>
      </c>
      <c r="B368" s="21" t="s">
        <v>12024</v>
      </c>
    </row>
    <row r="369" spans="1:2">
      <c r="A369" s="15">
        <v>75</v>
      </c>
      <c r="B369" s="21" t="s">
        <v>12025</v>
      </c>
    </row>
    <row r="370" spans="1:2">
      <c r="A370" s="15">
        <v>75</v>
      </c>
      <c r="B370" s="21" t="s">
        <v>12026</v>
      </c>
    </row>
    <row r="371" spans="1:2">
      <c r="A371" s="15">
        <v>75</v>
      </c>
      <c r="B371" s="21" t="s">
        <v>12027</v>
      </c>
    </row>
    <row r="372" spans="1:2">
      <c r="A372" s="15">
        <v>75</v>
      </c>
      <c r="B372" s="21" t="s">
        <v>12028</v>
      </c>
    </row>
    <row r="373" spans="1:2">
      <c r="A373" s="15">
        <v>75</v>
      </c>
      <c r="B373" s="21" t="s">
        <v>12029</v>
      </c>
    </row>
    <row r="374" spans="1:2">
      <c r="A374" s="15">
        <v>75</v>
      </c>
      <c r="B374" s="21" t="s">
        <v>10858</v>
      </c>
    </row>
    <row r="375" spans="1:2">
      <c r="A375" s="15">
        <v>75</v>
      </c>
      <c r="B375" s="21" t="s">
        <v>12030</v>
      </c>
    </row>
    <row r="376" spans="1:2">
      <c r="A376" s="15">
        <v>75</v>
      </c>
      <c r="B376" s="21" t="s">
        <v>12031</v>
      </c>
    </row>
    <row r="377" spans="1:2">
      <c r="A377" s="15">
        <v>75</v>
      </c>
      <c r="B377" s="21" t="s">
        <v>12032</v>
      </c>
    </row>
    <row r="378" spans="1:2">
      <c r="A378" s="15">
        <v>75</v>
      </c>
      <c r="B378" s="21" t="s">
        <v>12033</v>
      </c>
    </row>
    <row r="379" spans="1:2">
      <c r="A379" s="15">
        <v>75</v>
      </c>
      <c r="B379" s="21" t="s">
        <v>12034</v>
      </c>
    </row>
    <row r="380" spans="1:2">
      <c r="A380" s="15">
        <v>75</v>
      </c>
      <c r="B380" s="21" t="s">
        <v>12035</v>
      </c>
    </row>
    <row r="381" spans="1:2">
      <c r="A381" s="15">
        <v>75</v>
      </c>
      <c r="B381" s="21" t="s">
        <v>12036</v>
      </c>
    </row>
    <row r="382" spans="1:2">
      <c r="A382" s="15">
        <v>75</v>
      </c>
      <c r="B382" s="21" t="s">
        <v>12037</v>
      </c>
    </row>
    <row r="383" spans="1:2">
      <c r="A383" s="15">
        <v>75</v>
      </c>
      <c r="B383" s="21" t="s">
        <v>10905</v>
      </c>
    </row>
    <row r="384" spans="1:2">
      <c r="A384" s="15">
        <v>75</v>
      </c>
      <c r="B384" s="21" t="s">
        <v>12038</v>
      </c>
    </row>
    <row r="385" spans="1:2">
      <c r="A385" s="15">
        <v>75</v>
      </c>
      <c r="B385" s="21" t="s">
        <v>10625</v>
      </c>
    </row>
    <row r="386" spans="1:2">
      <c r="A386" s="15">
        <v>75</v>
      </c>
      <c r="B386" s="21" t="s">
        <v>12039</v>
      </c>
    </row>
    <row r="387" spans="1:2">
      <c r="A387" s="15">
        <v>75</v>
      </c>
      <c r="B387" s="21" t="s">
        <v>12040</v>
      </c>
    </row>
    <row r="388" spans="1:2">
      <c r="A388" s="15">
        <v>75</v>
      </c>
      <c r="B388" s="21" t="s">
        <v>12041</v>
      </c>
    </row>
    <row r="389" spans="1:2">
      <c r="A389" s="15">
        <v>75</v>
      </c>
      <c r="B389" s="21" t="s">
        <v>10875</v>
      </c>
    </row>
    <row r="390" spans="1:2">
      <c r="A390" s="15">
        <v>75</v>
      </c>
      <c r="B390" s="21" t="s">
        <v>12042</v>
      </c>
    </row>
    <row r="391" spans="1:2">
      <c r="A391" s="15">
        <v>75</v>
      </c>
      <c r="B391" s="21" t="s">
        <v>12043</v>
      </c>
    </row>
    <row r="392" spans="1:2">
      <c r="A392" s="15">
        <v>75</v>
      </c>
      <c r="B392" s="21" t="s">
        <v>12044</v>
      </c>
    </row>
    <row r="393" spans="1:2">
      <c r="A393" s="15">
        <v>75</v>
      </c>
      <c r="B393" s="21" t="s">
        <v>12045</v>
      </c>
    </row>
  </sheetData>
  <phoneticPr fontId="42" type="noConversion"/>
  <conditionalFormatting sqref="A131:A393 A56:A129">
    <cfRule type="cellIs" dxfId="9" priority="9" stopIfTrue="1" operator="between">
      <formula>1</formula>
      <formula>50</formula>
    </cfRule>
    <cfRule type="cellIs" dxfId="8" priority="10" stopIfTrue="1" operator="greaterThanOrEqual">
      <formula>100</formula>
    </cfRule>
  </conditionalFormatting>
  <conditionalFormatting sqref="A4:A8">
    <cfRule type="cellIs" dxfId="7" priority="8" stopIfTrue="1" operator="between">
      <formula>1</formula>
      <formula>80</formula>
    </cfRule>
  </conditionalFormatting>
  <conditionalFormatting sqref="A131:A393 A56:A129">
    <cfRule type="cellIs" dxfId="6" priority="6" stopIfTrue="1" operator="between">
      <formula>1</formula>
      <formula>50</formula>
    </cfRule>
    <cfRule type="cellIs" dxfId="5" priority="7" stopIfTrue="1" operator="greaterThanOrEqual">
      <formula>100</formula>
    </cfRule>
  </conditionalFormatting>
  <conditionalFormatting sqref="A4:A8">
    <cfRule type="cellIs" dxfId="4" priority="5" stopIfTrue="1" operator="between">
      <formula>1</formula>
      <formula>80</formula>
    </cfRule>
  </conditionalFormatting>
  <conditionalFormatting sqref="C56:C129">
    <cfRule type="cellIs" dxfId="3" priority="3" stopIfTrue="1" operator="between">
      <formula>1</formula>
      <formula>50</formula>
    </cfRule>
    <cfRule type="cellIs" dxfId="2" priority="4" stopIfTrue="1" operator="greaterThanOrEqual">
      <formula>100</formula>
    </cfRule>
  </conditionalFormatting>
  <conditionalFormatting sqref="C56:C129">
    <cfRule type="cellIs" dxfId="1" priority="1" stopIfTrue="1" operator="between">
      <formula>1</formula>
      <formula>50</formula>
    </cfRule>
    <cfRule type="cellIs" dxfId="0" priority="2" stopIfTrue="1" operator="greaterThanOrEqual">
      <formula>100</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E11465"/>
  <sheetViews>
    <sheetView topLeftCell="A5272" workbookViewId="0">
      <selection activeCell="C5272" sqref="C5272"/>
    </sheetView>
  </sheetViews>
  <sheetFormatPr defaultRowHeight="20.25"/>
  <cols>
    <col min="1" max="1" width="6.625" style="7" customWidth="1"/>
    <col min="2" max="2" width="9" style="4"/>
    <col min="3" max="3" width="75.625" style="5" customWidth="1"/>
    <col min="4" max="4" width="70.625" style="6" customWidth="1"/>
    <col min="5" max="5" width="9" style="3"/>
  </cols>
  <sheetData>
    <row r="1" spans="1:5" ht="18.75">
      <c r="A1" s="1" t="s">
        <v>0</v>
      </c>
      <c r="B1" s="203"/>
      <c r="C1" s="2" t="s">
        <v>1</v>
      </c>
      <c r="D1" s="2" t="s">
        <v>1</v>
      </c>
      <c r="E1" s="3" t="s">
        <v>2</v>
      </c>
    </row>
    <row r="2" spans="1:5">
      <c r="A2" s="4">
        <v>0</v>
      </c>
      <c r="B2" s="203"/>
      <c r="C2" s="5" t="s">
        <v>3</v>
      </c>
      <c r="D2" s="6" t="s">
        <v>4</v>
      </c>
    </row>
    <row r="3" spans="1:5" ht="33">
      <c r="A3" s="36">
        <v>1</v>
      </c>
      <c r="B3" s="208"/>
      <c r="C3" s="36" t="s">
        <v>3</v>
      </c>
      <c r="D3" s="6" t="s">
        <v>5</v>
      </c>
      <c r="E3" s="3">
        <v>2</v>
      </c>
    </row>
    <row r="4" spans="1:5" ht="18.75">
      <c r="A4" s="36">
        <v>2</v>
      </c>
      <c r="B4" s="209"/>
      <c r="C4" s="36" t="s">
        <v>12047</v>
      </c>
      <c r="D4" s="6" t="s">
        <v>6</v>
      </c>
      <c r="E4" s="3">
        <v>2</v>
      </c>
    </row>
    <row r="5" spans="1:5" ht="33">
      <c r="A5" s="36">
        <v>3</v>
      </c>
      <c r="B5" s="208"/>
      <c r="C5" s="36" t="s">
        <v>12048</v>
      </c>
      <c r="D5" s="6" t="s">
        <v>7</v>
      </c>
      <c r="E5" s="3">
        <v>2</v>
      </c>
    </row>
    <row r="6" spans="1:5" ht="33">
      <c r="A6" s="36">
        <v>4</v>
      </c>
      <c r="B6" s="209"/>
      <c r="C6" s="36" t="s">
        <v>12049</v>
      </c>
      <c r="D6" s="6" t="s">
        <v>8</v>
      </c>
      <c r="E6" s="3">
        <v>2</v>
      </c>
    </row>
    <row r="7" spans="1:5" ht="33">
      <c r="A7" s="36">
        <v>5</v>
      </c>
      <c r="B7" s="208"/>
      <c r="C7" s="36" t="s">
        <v>12050</v>
      </c>
      <c r="D7" s="6" t="s">
        <v>9</v>
      </c>
      <c r="E7" s="3">
        <v>2</v>
      </c>
    </row>
    <row r="8" spans="1:5" ht="18.75">
      <c r="A8" s="36">
        <v>6</v>
      </c>
      <c r="B8" s="209"/>
      <c r="C8" s="36" t="s">
        <v>12051</v>
      </c>
      <c r="D8" s="6" t="s">
        <v>10</v>
      </c>
      <c r="E8" s="3">
        <v>2</v>
      </c>
    </row>
    <row r="9" spans="1:5" ht="18.75">
      <c r="A9" s="36">
        <v>7</v>
      </c>
      <c r="B9" s="208"/>
      <c r="C9" s="36" t="s">
        <v>12052</v>
      </c>
      <c r="D9" s="6" t="s">
        <v>11</v>
      </c>
      <c r="E9" s="3">
        <v>2</v>
      </c>
    </row>
    <row r="10" spans="1:5" ht="33">
      <c r="A10" s="36">
        <v>8</v>
      </c>
      <c r="B10" s="209"/>
      <c r="C10" s="36" t="s">
        <v>12053</v>
      </c>
      <c r="D10" s="6" t="s">
        <v>12</v>
      </c>
      <c r="E10" s="3">
        <v>4</v>
      </c>
    </row>
    <row r="11" spans="1:5" ht="33">
      <c r="A11" s="36">
        <v>9</v>
      </c>
      <c r="B11" s="208"/>
      <c r="C11" s="36" t="s">
        <v>12054</v>
      </c>
      <c r="D11" s="6" t="s">
        <v>13</v>
      </c>
      <c r="E11" s="3">
        <v>2</v>
      </c>
    </row>
    <row r="12" spans="1:5" ht="33">
      <c r="A12" s="36">
        <v>10</v>
      </c>
      <c r="B12" s="209"/>
      <c r="C12" s="36" t="s">
        <v>12055</v>
      </c>
      <c r="D12" s="6" t="s">
        <v>14</v>
      </c>
      <c r="E12" s="3">
        <v>2</v>
      </c>
    </row>
    <row r="13" spans="1:5" ht="33">
      <c r="A13" s="36">
        <v>11</v>
      </c>
      <c r="B13" s="208"/>
      <c r="C13" s="36" t="s">
        <v>12056</v>
      </c>
      <c r="D13" s="6" t="s">
        <v>15</v>
      </c>
      <c r="E13" s="3">
        <v>2</v>
      </c>
    </row>
    <row r="14" spans="1:5" ht="18.75">
      <c r="A14" s="36">
        <v>12</v>
      </c>
      <c r="B14" s="209"/>
      <c r="C14" s="36" t="s">
        <v>12057</v>
      </c>
      <c r="D14" s="6" t="s">
        <v>16</v>
      </c>
      <c r="E14" s="3">
        <v>4</v>
      </c>
    </row>
    <row r="15" spans="1:5" ht="18.75">
      <c r="A15" s="36">
        <v>13</v>
      </c>
      <c r="B15" s="208"/>
      <c r="C15" s="36" t="s">
        <v>12058</v>
      </c>
      <c r="D15" s="6" t="s">
        <v>17</v>
      </c>
      <c r="E15" s="3">
        <v>2</v>
      </c>
    </row>
    <row r="16" spans="1:5" ht="33">
      <c r="A16" s="36">
        <v>14</v>
      </c>
      <c r="B16" s="209"/>
      <c r="C16" s="36" t="s">
        <v>12059</v>
      </c>
      <c r="D16" s="6" t="s">
        <v>18</v>
      </c>
      <c r="E16" s="3">
        <v>2</v>
      </c>
    </row>
    <row r="17" spans="1:5" ht="18.75">
      <c r="A17" s="36">
        <v>15</v>
      </c>
      <c r="B17" s="208"/>
      <c r="C17" s="36" t="s">
        <v>12060</v>
      </c>
      <c r="D17" s="6" t="s">
        <v>19</v>
      </c>
      <c r="E17" s="3">
        <v>2</v>
      </c>
    </row>
    <row r="18" spans="1:5" ht="33">
      <c r="A18" s="36">
        <v>16</v>
      </c>
      <c r="B18" s="209"/>
      <c r="C18" s="36" t="s">
        <v>12061</v>
      </c>
      <c r="D18" s="6" t="s">
        <v>20</v>
      </c>
      <c r="E18" s="3">
        <v>2</v>
      </c>
    </row>
    <row r="19" spans="1:5" ht="66">
      <c r="A19" s="36">
        <v>17</v>
      </c>
      <c r="B19" s="208"/>
      <c r="C19" s="36" t="s">
        <v>12062</v>
      </c>
      <c r="D19" s="6" t="s">
        <v>21</v>
      </c>
      <c r="E19" s="3">
        <v>2</v>
      </c>
    </row>
    <row r="20" spans="1:5" ht="33">
      <c r="A20" s="36">
        <v>18</v>
      </c>
      <c r="B20" s="209"/>
      <c r="C20" s="36" t="s">
        <v>12063</v>
      </c>
      <c r="D20" s="6" t="s">
        <v>22</v>
      </c>
      <c r="E20" s="3">
        <v>2</v>
      </c>
    </row>
    <row r="21" spans="1:5" ht="33">
      <c r="A21" s="36">
        <v>19</v>
      </c>
      <c r="B21" s="208"/>
      <c r="C21" s="36" t="s">
        <v>12064</v>
      </c>
      <c r="D21" s="6" t="s">
        <v>23</v>
      </c>
      <c r="E21" s="3">
        <v>2</v>
      </c>
    </row>
    <row r="22" spans="1:5" ht="18.75">
      <c r="A22" s="36">
        <v>20</v>
      </c>
      <c r="B22" s="209"/>
      <c r="C22" s="36" t="s">
        <v>12065</v>
      </c>
      <c r="D22" s="6" t="s">
        <v>24</v>
      </c>
      <c r="E22" s="3">
        <v>2</v>
      </c>
    </row>
    <row r="23" spans="1:5" ht="18.75">
      <c r="A23" s="36">
        <v>21</v>
      </c>
      <c r="B23" s="208"/>
      <c r="C23" s="36" t="s">
        <v>12066</v>
      </c>
      <c r="D23" s="6" t="s">
        <v>25</v>
      </c>
      <c r="E23" s="3">
        <v>2</v>
      </c>
    </row>
    <row r="24" spans="1:5" ht="18.75">
      <c r="A24" s="36">
        <v>22</v>
      </c>
      <c r="B24" s="209"/>
      <c r="C24" s="36" t="s">
        <v>12067</v>
      </c>
      <c r="D24" s="6" t="s">
        <v>26</v>
      </c>
      <c r="E24" s="3">
        <v>2</v>
      </c>
    </row>
    <row r="25" spans="1:5" ht="33">
      <c r="A25" s="36">
        <v>23</v>
      </c>
      <c r="B25" s="208"/>
      <c r="C25" s="36" t="s">
        <v>12068</v>
      </c>
      <c r="D25" s="6" t="s">
        <v>27</v>
      </c>
      <c r="E25" s="3">
        <v>4</v>
      </c>
    </row>
    <row r="26" spans="1:5" ht="33">
      <c r="A26" s="36">
        <v>24</v>
      </c>
      <c r="B26" s="209"/>
      <c r="C26" s="36" t="s">
        <v>12069</v>
      </c>
      <c r="D26" s="6" t="s">
        <v>28</v>
      </c>
      <c r="E26" s="3">
        <v>2</v>
      </c>
    </row>
    <row r="27" spans="1:5" ht="33">
      <c r="A27" s="36">
        <v>25</v>
      </c>
      <c r="B27" s="208"/>
      <c r="C27" s="36" t="s">
        <v>12070</v>
      </c>
      <c r="D27" s="6" t="s">
        <v>29</v>
      </c>
      <c r="E27" s="3">
        <v>2</v>
      </c>
    </row>
    <row r="28" spans="1:5" ht="18.75">
      <c r="A28" s="36">
        <v>26</v>
      </c>
      <c r="B28" s="209"/>
      <c r="C28" s="36" t="s">
        <v>12071</v>
      </c>
      <c r="D28" s="6" t="s">
        <v>30</v>
      </c>
      <c r="E28" s="3">
        <v>4</v>
      </c>
    </row>
    <row r="29" spans="1:5" ht="33">
      <c r="A29" s="36">
        <v>27</v>
      </c>
      <c r="B29" s="208"/>
      <c r="C29" s="36" t="s">
        <v>12072</v>
      </c>
      <c r="D29" s="6" t="s">
        <v>31</v>
      </c>
      <c r="E29" s="3">
        <v>2</v>
      </c>
    </row>
    <row r="30" spans="1:5" ht="18.75">
      <c r="A30" s="36">
        <v>28</v>
      </c>
      <c r="B30" s="209"/>
      <c r="C30" s="36" t="s">
        <v>12073</v>
      </c>
      <c r="D30" s="6" t="s">
        <v>32</v>
      </c>
      <c r="E30" s="3">
        <v>4</v>
      </c>
    </row>
    <row r="31" spans="1:5" ht="49.5">
      <c r="A31" s="36">
        <v>29</v>
      </c>
      <c r="B31" s="208"/>
      <c r="C31" s="36" t="s">
        <v>12074</v>
      </c>
      <c r="D31" s="6" t="s">
        <v>33</v>
      </c>
      <c r="E31" s="3">
        <v>4</v>
      </c>
    </row>
    <row r="32" spans="1:5" ht="33">
      <c r="A32" s="36">
        <v>30</v>
      </c>
      <c r="B32" s="209"/>
      <c r="C32" s="36" t="s">
        <v>12075</v>
      </c>
      <c r="D32" s="6" t="s">
        <v>34</v>
      </c>
      <c r="E32" s="3">
        <v>4</v>
      </c>
    </row>
    <row r="33" spans="1:5" ht="18.75">
      <c r="A33" s="36">
        <v>31</v>
      </c>
      <c r="B33" s="208"/>
      <c r="C33" s="36" t="s">
        <v>12076</v>
      </c>
      <c r="D33" s="6" t="s">
        <v>35</v>
      </c>
      <c r="E33" s="3">
        <v>4</v>
      </c>
    </row>
    <row r="34" spans="1:5" ht="18.75">
      <c r="A34" s="36">
        <v>32</v>
      </c>
      <c r="B34" s="209"/>
      <c r="C34" s="36" t="s">
        <v>12077</v>
      </c>
      <c r="D34" s="6" t="s">
        <v>36</v>
      </c>
      <c r="E34" s="3">
        <v>4</v>
      </c>
    </row>
    <row r="35" spans="1:5" ht="33">
      <c r="A35" s="36">
        <v>33</v>
      </c>
      <c r="B35" s="208"/>
      <c r="C35" s="36" t="s">
        <v>12078</v>
      </c>
      <c r="D35" s="6" t="s">
        <v>37</v>
      </c>
      <c r="E35" s="3">
        <v>4</v>
      </c>
    </row>
    <row r="36" spans="1:5" ht="33">
      <c r="A36" s="36">
        <v>34</v>
      </c>
      <c r="B36" s="209"/>
      <c r="C36" s="36" t="s">
        <v>12079</v>
      </c>
      <c r="D36" s="6" t="s">
        <v>38</v>
      </c>
      <c r="E36" s="3">
        <v>4</v>
      </c>
    </row>
    <row r="37" spans="1:5" ht="49.5">
      <c r="A37" s="36">
        <v>35</v>
      </c>
      <c r="B37" s="208"/>
      <c r="C37" s="36" t="s">
        <v>12080</v>
      </c>
      <c r="D37" s="6" t="s">
        <v>39</v>
      </c>
      <c r="E37" s="3">
        <v>4</v>
      </c>
    </row>
    <row r="38" spans="1:5" ht="49.5">
      <c r="A38" s="36">
        <v>36</v>
      </c>
      <c r="B38" s="209"/>
      <c r="C38" s="36" t="s">
        <v>12081</v>
      </c>
      <c r="D38" s="6" t="s">
        <v>40</v>
      </c>
      <c r="E38" s="3">
        <v>4</v>
      </c>
    </row>
    <row r="39" spans="1:5" ht="33">
      <c r="A39" s="36">
        <v>37</v>
      </c>
      <c r="B39" s="208"/>
      <c r="C39" s="36" t="s">
        <v>12082</v>
      </c>
      <c r="D39" s="6" t="s">
        <v>41</v>
      </c>
      <c r="E39" s="3">
        <v>4</v>
      </c>
    </row>
    <row r="40" spans="1:5" ht="49.5">
      <c r="A40" s="36">
        <v>38</v>
      </c>
      <c r="B40" s="209"/>
      <c r="C40" s="36" t="s">
        <v>12083</v>
      </c>
      <c r="D40" s="6" t="s">
        <v>42</v>
      </c>
      <c r="E40" s="3">
        <v>4</v>
      </c>
    </row>
    <row r="41" spans="1:5" ht="33">
      <c r="A41" s="36">
        <v>39</v>
      </c>
      <c r="B41" s="208"/>
      <c r="C41" s="36" t="s">
        <v>12084</v>
      </c>
      <c r="D41" s="6" t="s">
        <v>43</v>
      </c>
      <c r="E41" s="3">
        <v>4</v>
      </c>
    </row>
    <row r="42" spans="1:5" ht="33">
      <c r="A42" s="36">
        <v>40</v>
      </c>
      <c r="B42" s="209"/>
      <c r="C42" s="36" t="s">
        <v>12085</v>
      </c>
      <c r="D42" s="6" t="s">
        <v>44</v>
      </c>
      <c r="E42" s="3">
        <v>2</v>
      </c>
    </row>
    <row r="43" spans="1:5" ht="33">
      <c r="A43" s="36">
        <v>41</v>
      </c>
      <c r="B43" s="208"/>
      <c r="C43" s="36" t="s">
        <v>12086</v>
      </c>
      <c r="D43" s="6" t="s">
        <v>45</v>
      </c>
      <c r="E43" s="3">
        <v>2</v>
      </c>
    </row>
    <row r="44" spans="1:5" ht="33">
      <c r="A44" s="36">
        <v>42</v>
      </c>
      <c r="B44" s="209"/>
      <c r="C44" s="36" t="s">
        <v>12087</v>
      </c>
      <c r="D44" s="6" t="s">
        <v>46</v>
      </c>
      <c r="E44" s="3">
        <v>2</v>
      </c>
    </row>
    <row r="45" spans="1:5" ht="33">
      <c r="A45" s="36">
        <v>43</v>
      </c>
      <c r="B45" s="208"/>
      <c r="C45" s="36" t="s">
        <v>12088</v>
      </c>
      <c r="D45" s="6" t="s">
        <v>47</v>
      </c>
      <c r="E45" s="3">
        <v>2</v>
      </c>
    </row>
    <row r="46" spans="1:5" ht="33">
      <c r="A46" s="36">
        <v>44</v>
      </c>
      <c r="B46" s="209"/>
      <c r="C46" s="36" t="s">
        <v>12089</v>
      </c>
      <c r="D46" s="6" t="s">
        <v>48</v>
      </c>
      <c r="E46" s="3">
        <v>6</v>
      </c>
    </row>
    <row r="47" spans="1:5" ht="33">
      <c r="A47" s="36">
        <v>45</v>
      </c>
      <c r="B47" s="208"/>
      <c r="C47" s="36" t="s">
        <v>12090</v>
      </c>
      <c r="D47" s="6" t="s">
        <v>49</v>
      </c>
      <c r="E47" s="3">
        <v>4</v>
      </c>
    </row>
    <row r="48" spans="1:5" ht="33">
      <c r="A48" s="36">
        <v>46</v>
      </c>
      <c r="B48" s="209"/>
      <c r="C48" s="36" t="s">
        <v>12091</v>
      </c>
      <c r="D48" s="6" t="s">
        <v>50</v>
      </c>
      <c r="E48" s="3">
        <v>4</v>
      </c>
    </row>
    <row r="49" spans="1:5" ht="33">
      <c r="A49" s="36">
        <v>47</v>
      </c>
      <c r="B49" s="208"/>
      <c r="C49" s="36" t="s">
        <v>12092</v>
      </c>
      <c r="D49" s="6" t="s">
        <v>51</v>
      </c>
      <c r="E49" s="3">
        <v>4</v>
      </c>
    </row>
    <row r="50" spans="1:5" ht="33">
      <c r="A50" s="36">
        <v>48</v>
      </c>
      <c r="B50" s="209"/>
      <c r="C50" s="36" t="s">
        <v>12093</v>
      </c>
      <c r="D50" s="6" t="s">
        <v>52</v>
      </c>
      <c r="E50" s="3">
        <v>4</v>
      </c>
    </row>
    <row r="51" spans="1:5" ht="49.5">
      <c r="A51" s="36">
        <v>49</v>
      </c>
      <c r="B51" s="208"/>
      <c r="C51" s="36" t="s">
        <v>12094</v>
      </c>
      <c r="D51" s="6" t="s">
        <v>53</v>
      </c>
      <c r="E51" s="3">
        <v>4</v>
      </c>
    </row>
    <row r="52" spans="1:5" ht="33">
      <c r="A52" s="36">
        <v>50</v>
      </c>
      <c r="B52" s="209"/>
      <c r="C52" s="36" t="s">
        <v>12095</v>
      </c>
      <c r="D52" s="6" t="s">
        <v>54</v>
      </c>
      <c r="E52" s="3">
        <v>4</v>
      </c>
    </row>
    <row r="53" spans="1:5" ht="49.5">
      <c r="A53" s="36">
        <v>51</v>
      </c>
      <c r="B53" s="208"/>
      <c r="C53" s="36" t="s">
        <v>12096</v>
      </c>
      <c r="D53" s="6" t="s">
        <v>55</v>
      </c>
      <c r="E53" s="3">
        <v>4</v>
      </c>
    </row>
    <row r="54" spans="1:5" ht="49.5">
      <c r="A54" s="36">
        <v>52</v>
      </c>
      <c r="B54" s="209"/>
      <c r="C54" s="36" t="s">
        <v>12097</v>
      </c>
      <c r="D54" s="6" t="s">
        <v>56</v>
      </c>
      <c r="E54" s="3">
        <v>4</v>
      </c>
    </row>
    <row r="55" spans="1:5" ht="49.5">
      <c r="A55" s="36">
        <v>53</v>
      </c>
      <c r="B55" s="208"/>
      <c r="C55" s="36" t="s">
        <v>12098</v>
      </c>
      <c r="D55" s="6" t="s">
        <v>57</v>
      </c>
      <c r="E55" s="3">
        <v>4</v>
      </c>
    </row>
    <row r="56" spans="1:5" ht="49.5">
      <c r="A56" s="36">
        <v>54</v>
      </c>
      <c r="B56" s="209"/>
      <c r="C56" s="36" t="s">
        <v>12099</v>
      </c>
      <c r="D56" s="6" t="s">
        <v>58</v>
      </c>
      <c r="E56" s="3">
        <v>4</v>
      </c>
    </row>
    <row r="57" spans="1:5" ht="33">
      <c r="A57" s="36">
        <v>55</v>
      </c>
      <c r="B57" s="208"/>
      <c r="C57" s="36" t="s">
        <v>12100</v>
      </c>
      <c r="D57" s="6" t="s">
        <v>59</v>
      </c>
      <c r="E57" s="3">
        <v>4</v>
      </c>
    </row>
    <row r="58" spans="1:5" ht="49.5">
      <c r="A58" s="36">
        <v>56</v>
      </c>
      <c r="B58" s="209"/>
      <c r="C58" s="36" t="s">
        <v>12101</v>
      </c>
      <c r="D58" s="6" t="s">
        <v>60</v>
      </c>
      <c r="E58" s="3">
        <v>4</v>
      </c>
    </row>
    <row r="59" spans="1:5" ht="33">
      <c r="A59" s="36">
        <v>57</v>
      </c>
      <c r="B59" s="208"/>
      <c r="C59" s="36" t="s">
        <v>12102</v>
      </c>
      <c r="D59" s="6" t="s">
        <v>61</v>
      </c>
      <c r="E59" s="3">
        <v>4</v>
      </c>
    </row>
    <row r="60" spans="1:5" ht="33">
      <c r="A60" s="36">
        <v>58</v>
      </c>
      <c r="B60" s="209"/>
      <c r="C60" s="36" t="s">
        <v>12103</v>
      </c>
      <c r="D60" s="6" t="s">
        <v>62</v>
      </c>
      <c r="E60" s="3">
        <v>4</v>
      </c>
    </row>
    <row r="61" spans="1:5" ht="33">
      <c r="A61" s="36">
        <v>59</v>
      </c>
      <c r="B61" s="208"/>
      <c r="C61" s="36" t="s">
        <v>12104</v>
      </c>
      <c r="D61" s="6" t="s">
        <v>63</v>
      </c>
      <c r="E61" s="3">
        <v>4</v>
      </c>
    </row>
    <row r="62" spans="1:5" ht="33">
      <c r="A62" s="36">
        <v>60</v>
      </c>
      <c r="B62" s="209"/>
      <c r="C62" s="36" t="s">
        <v>12105</v>
      </c>
      <c r="D62" s="6" t="s">
        <v>64</v>
      </c>
      <c r="E62" s="3">
        <v>4</v>
      </c>
    </row>
    <row r="63" spans="1:5" ht="33">
      <c r="A63" s="36">
        <v>61</v>
      </c>
      <c r="B63" s="208"/>
      <c r="C63" s="36" t="s">
        <v>12106</v>
      </c>
      <c r="D63" s="6" t="s">
        <v>65</v>
      </c>
      <c r="E63" s="3">
        <v>4</v>
      </c>
    </row>
    <row r="64" spans="1:5" ht="18.75">
      <c r="A64" s="36">
        <v>62</v>
      </c>
      <c r="B64" s="209"/>
      <c r="C64" s="36" t="s">
        <v>12107</v>
      </c>
      <c r="D64" s="6" t="s">
        <v>66</v>
      </c>
      <c r="E64" s="3">
        <v>4</v>
      </c>
    </row>
    <row r="65" spans="1:5" ht="48.75" customHeight="1">
      <c r="A65" s="36">
        <v>63</v>
      </c>
      <c r="B65" s="208"/>
      <c r="C65" s="36" t="s">
        <v>12108</v>
      </c>
      <c r="D65" s="6" t="s">
        <v>67</v>
      </c>
      <c r="E65" s="3">
        <v>4</v>
      </c>
    </row>
    <row r="66" spans="1:5" ht="49.5">
      <c r="A66" s="36">
        <v>64</v>
      </c>
      <c r="B66" s="209"/>
      <c r="C66" s="36" t="s">
        <v>12109</v>
      </c>
      <c r="D66" s="6" t="s">
        <v>68</v>
      </c>
      <c r="E66" s="3">
        <v>4</v>
      </c>
    </row>
    <row r="67" spans="1:5" ht="33">
      <c r="A67" s="36">
        <v>65</v>
      </c>
      <c r="B67" s="208"/>
      <c r="C67" s="36" t="s">
        <v>12110</v>
      </c>
      <c r="D67" s="6" t="s">
        <v>69</v>
      </c>
      <c r="E67" s="3">
        <v>4</v>
      </c>
    </row>
    <row r="68" spans="1:5" ht="49.5">
      <c r="A68" s="36">
        <v>66</v>
      </c>
      <c r="B68" s="209"/>
      <c r="C68" s="36" t="s">
        <v>12111</v>
      </c>
      <c r="D68" s="6" t="s">
        <v>70</v>
      </c>
      <c r="E68" s="3">
        <v>4</v>
      </c>
    </row>
    <row r="69" spans="1:5" ht="33">
      <c r="A69" s="36">
        <v>67</v>
      </c>
      <c r="B69" s="208"/>
      <c r="C69" s="36" t="s">
        <v>12112</v>
      </c>
      <c r="D69" s="6" t="s">
        <v>71</v>
      </c>
      <c r="E69" s="3">
        <v>4</v>
      </c>
    </row>
    <row r="70" spans="1:5" ht="33">
      <c r="A70" s="36">
        <v>68</v>
      </c>
      <c r="B70" s="209"/>
      <c r="C70" s="36" t="s">
        <v>12113</v>
      </c>
      <c r="D70" s="6" t="s">
        <v>72</v>
      </c>
      <c r="E70" s="3">
        <v>4</v>
      </c>
    </row>
    <row r="71" spans="1:5" ht="33">
      <c r="A71" s="36">
        <v>69</v>
      </c>
      <c r="B71" s="208"/>
      <c r="C71" s="36" t="s">
        <v>12114</v>
      </c>
      <c r="D71" s="6" t="s">
        <v>73</v>
      </c>
      <c r="E71" s="3">
        <v>4</v>
      </c>
    </row>
    <row r="72" spans="1:5" ht="33">
      <c r="A72" s="36">
        <v>70</v>
      </c>
      <c r="B72" s="209"/>
      <c r="C72" s="36" t="s">
        <v>12115</v>
      </c>
      <c r="D72" s="6" t="s">
        <v>74</v>
      </c>
      <c r="E72" s="3">
        <v>4</v>
      </c>
    </row>
    <row r="73" spans="1:5" ht="33">
      <c r="A73" s="36">
        <v>71</v>
      </c>
      <c r="B73" s="208"/>
      <c r="C73" s="36" t="s">
        <v>12116</v>
      </c>
      <c r="D73" s="6" t="s">
        <v>75</v>
      </c>
      <c r="E73" s="3">
        <v>2</v>
      </c>
    </row>
    <row r="74" spans="1:5" ht="18.75">
      <c r="A74" s="36">
        <v>72</v>
      </c>
      <c r="B74" s="209"/>
      <c r="C74" s="36" t="s">
        <v>12117</v>
      </c>
      <c r="D74" s="6" t="s">
        <v>76</v>
      </c>
      <c r="E74" s="3">
        <v>4</v>
      </c>
    </row>
    <row r="75" spans="1:5" ht="33">
      <c r="A75" s="36">
        <v>73</v>
      </c>
      <c r="B75" s="208"/>
      <c r="C75" s="36" t="s">
        <v>12118</v>
      </c>
      <c r="D75" s="6" t="s">
        <v>77</v>
      </c>
      <c r="E75" s="3">
        <v>2</v>
      </c>
    </row>
    <row r="76" spans="1:5" ht="33">
      <c r="A76" s="36">
        <v>74</v>
      </c>
      <c r="B76" s="209"/>
      <c r="C76" s="36" t="s">
        <v>12119</v>
      </c>
      <c r="D76" s="6" t="s">
        <v>78</v>
      </c>
      <c r="E76" s="3">
        <v>2</v>
      </c>
    </row>
    <row r="77" spans="1:5" ht="49.5">
      <c r="A77" s="36">
        <v>75</v>
      </c>
      <c r="B77" s="208"/>
      <c r="C77" s="36" t="s">
        <v>12120</v>
      </c>
      <c r="D77" s="6" t="s">
        <v>79</v>
      </c>
      <c r="E77" s="3">
        <v>4</v>
      </c>
    </row>
    <row r="78" spans="1:5" ht="33">
      <c r="A78" s="36">
        <v>76</v>
      </c>
      <c r="B78" s="209"/>
      <c r="C78" s="36" t="s">
        <v>12121</v>
      </c>
      <c r="D78" s="6" t="s">
        <v>80</v>
      </c>
      <c r="E78" s="3">
        <v>4</v>
      </c>
    </row>
    <row r="79" spans="1:5" ht="33">
      <c r="A79" s="36">
        <v>77</v>
      </c>
      <c r="B79" s="208"/>
      <c r="C79" s="36" t="s">
        <v>12122</v>
      </c>
      <c r="D79" s="6" t="s">
        <v>81</v>
      </c>
      <c r="E79" s="3">
        <v>4</v>
      </c>
    </row>
    <row r="80" spans="1:5" ht="33">
      <c r="A80" s="36">
        <v>78</v>
      </c>
      <c r="B80" s="209"/>
      <c r="C80" s="36" t="s">
        <v>12123</v>
      </c>
      <c r="D80" s="6" t="s">
        <v>82</v>
      </c>
      <c r="E80" s="3">
        <v>4</v>
      </c>
    </row>
    <row r="81" spans="1:5" ht="33">
      <c r="A81" s="36">
        <v>79</v>
      </c>
      <c r="B81" s="208"/>
      <c r="C81" s="36" t="s">
        <v>12124</v>
      </c>
      <c r="D81" s="6" t="s">
        <v>83</v>
      </c>
      <c r="E81" s="3">
        <v>4</v>
      </c>
    </row>
    <row r="82" spans="1:5" ht="49.5">
      <c r="A82" s="36">
        <v>80</v>
      </c>
      <c r="B82" s="209"/>
      <c r="C82" s="36" t="s">
        <v>12125</v>
      </c>
      <c r="D82" s="6" t="s">
        <v>84</v>
      </c>
      <c r="E82" s="3">
        <v>4</v>
      </c>
    </row>
    <row r="83" spans="1:5" ht="33">
      <c r="A83" s="36">
        <v>81</v>
      </c>
      <c r="B83" s="208"/>
      <c r="C83" s="36" t="s">
        <v>12126</v>
      </c>
      <c r="D83" s="6" t="s">
        <v>85</v>
      </c>
      <c r="E83" s="3">
        <v>4</v>
      </c>
    </row>
    <row r="84" spans="1:5" ht="33">
      <c r="A84" s="36">
        <v>82</v>
      </c>
      <c r="B84" s="209"/>
      <c r="C84" s="36" t="s">
        <v>12127</v>
      </c>
      <c r="D84" s="6" t="s">
        <v>86</v>
      </c>
      <c r="E84" s="3">
        <v>4</v>
      </c>
    </row>
    <row r="85" spans="1:5" ht="33">
      <c r="A85" s="36">
        <v>83</v>
      </c>
      <c r="B85" s="208"/>
      <c r="C85" s="36" t="s">
        <v>12128</v>
      </c>
      <c r="D85" s="6" t="s">
        <v>87</v>
      </c>
      <c r="E85" s="3">
        <v>4</v>
      </c>
    </row>
    <row r="86" spans="1:5" ht="33">
      <c r="A86" s="36">
        <v>84</v>
      </c>
      <c r="B86" s="209"/>
      <c r="C86" s="36" t="s">
        <v>12129</v>
      </c>
      <c r="D86" s="6" t="s">
        <v>88</v>
      </c>
      <c r="E86" s="3">
        <v>4</v>
      </c>
    </row>
    <row r="87" spans="1:5" ht="33">
      <c r="A87" s="36">
        <v>85</v>
      </c>
      <c r="B87" s="208"/>
      <c r="C87" s="36" t="s">
        <v>12130</v>
      </c>
      <c r="D87" s="6" t="s">
        <v>89</v>
      </c>
      <c r="E87" s="3">
        <v>4</v>
      </c>
    </row>
    <row r="88" spans="1:5" ht="33">
      <c r="A88" s="36">
        <v>86</v>
      </c>
      <c r="B88" s="209"/>
      <c r="C88" s="36" t="s">
        <v>12131</v>
      </c>
      <c r="D88" s="6" t="s">
        <v>90</v>
      </c>
      <c r="E88" s="3">
        <v>4</v>
      </c>
    </row>
    <row r="89" spans="1:5" ht="33">
      <c r="A89" s="36">
        <v>87</v>
      </c>
      <c r="B89" s="208"/>
      <c r="C89" s="36" t="s">
        <v>12132</v>
      </c>
      <c r="D89" s="6" t="s">
        <v>91</v>
      </c>
      <c r="E89" s="3">
        <v>4</v>
      </c>
    </row>
    <row r="90" spans="1:5" ht="49.5">
      <c r="A90" s="36">
        <v>88</v>
      </c>
      <c r="B90" s="209"/>
      <c r="C90" s="36" t="s">
        <v>12133</v>
      </c>
      <c r="D90" s="6" t="s">
        <v>92</v>
      </c>
      <c r="E90" s="3">
        <v>4</v>
      </c>
    </row>
    <row r="91" spans="1:5" ht="66">
      <c r="A91" s="36">
        <v>89</v>
      </c>
      <c r="B91" s="208"/>
      <c r="C91" s="36" t="s">
        <v>12134</v>
      </c>
      <c r="D91" s="6" t="s">
        <v>93</v>
      </c>
      <c r="E91" s="3">
        <v>4</v>
      </c>
    </row>
    <row r="92" spans="1:5" ht="33">
      <c r="A92" s="36">
        <v>90</v>
      </c>
      <c r="B92" s="209"/>
      <c r="C92" s="36" t="s">
        <v>12135</v>
      </c>
      <c r="D92" s="6" t="s">
        <v>94</v>
      </c>
      <c r="E92" s="3">
        <v>6</v>
      </c>
    </row>
    <row r="93" spans="1:5" ht="49.5">
      <c r="A93" s="36">
        <v>91</v>
      </c>
      <c r="B93" s="208"/>
      <c r="C93" s="36" t="s">
        <v>12136</v>
      </c>
      <c r="D93" s="6" t="s">
        <v>95</v>
      </c>
      <c r="E93" s="3">
        <v>4</v>
      </c>
    </row>
    <row r="94" spans="1:5" ht="49.5">
      <c r="A94" s="36">
        <v>92</v>
      </c>
      <c r="B94" s="209"/>
      <c r="C94" s="36" t="s">
        <v>12137</v>
      </c>
      <c r="D94" s="6" t="s">
        <v>96</v>
      </c>
      <c r="E94" s="3">
        <v>4</v>
      </c>
    </row>
    <row r="95" spans="1:5" ht="33">
      <c r="A95" s="36">
        <v>93</v>
      </c>
      <c r="B95" s="208"/>
      <c r="C95" s="36" t="s">
        <v>12138</v>
      </c>
      <c r="D95" s="6" t="s">
        <v>97</v>
      </c>
      <c r="E95" s="3">
        <v>4</v>
      </c>
    </row>
    <row r="96" spans="1:5" ht="33">
      <c r="A96" s="36">
        <v>94</v>
      </c>
      <c r="B96" s="209"/>
      <c r="C96" s="36" t="s">
        <v>12139</v>
      </c>
      <c r="D96" s="6" t="s">
        <v>98</v>
      </c>
      <c r="E96" s="3">
        <v>4</v>
      </c>
    </row>
    <row r="97" spans="1:5" ht="33">
      <c r="A97" s="36">
        <v>95</v>
      </c>
      <c r="B97" s="208"/>
      <c r="C97" s="36" t="s">
        <v>12140</v>
      </c>
      <c r="D97" s="6" t="s">
        <v>99</v>
      </c>
      <c r="E97" s="3">
        <v>2</v>
      </c>
    </row>
    <row r="98" spans="1:5" ht="33">
      <c r="A98" s="36">
        <v>96</v>
      </c>
      <c r="B98" s="209"/>
      <c r="C98" s="36" t="s">
        <v>12141</v>
      </c>
      <c r="D98" s="6" t="s">
        <v>100</v>
      </c>
      <c r="E98" s="3">
        <v>2</v>
      </c>
    </row>
    <row r="99" spans="1:5" ht="33">
      <c r="A99" s="36">
        <v>97</v>
      </c>
      <c r="B99" s="208"/>
      <c r="C99" s="36" t="s">
        <v>12142</v>
      </c>
      <c r="D99" s="6" t="s">
        <v>101</v>
      </c>
      <c r="E99" s="3">
        <v>2</v>
      </c>
    </row>
    <row r="100" spans="1:5" ht="49.5">
      <c r="A100" s="36">
        <v>98</v>
      </c>
      <c r="B100" s="209"/>
      <c r="C100" s="36" t="s">
        <v>12143</v>
      </c>
      <c r="D100" s="6" t="s">
        <v>102</v>
      </c>
      <c r="E100" s="3">
        <v>4</v>
      </c>
    </row>
    <row r="101" spans="1:5" ht="18.75">
      <c r="A101" s="36">
        <v>99</v>
      </c>
      <c r="B101" s="208"/>
      <c r="C101" s="36" t="s">
        <v>12144</v>
      </c>
      <c r="D101" s="6" t="s">
        <v>103</v>
      </c>
      <c r="E101" s="3">
        <v>4</v>
      </c>
    </row>
    <row r="102" spans="1:5" ht="18.75">
      <c r="A102" s="36">
        <v>100</v>
      </c>
      <c r="B102" s="209"/>
      <c r="C102" s="36" t="s">
        <v>12145</v>
      </c>
      <c r="D102" s="6" t="s">
        <v>104</v>
      </c>
      <c r="E102" s="3">
        <v>2</v>
      </c>
    </row>
    <row r="103" spans="1:5" ht="33">
      <c r="A103" s="36">
        <v>101</v>
      </c>
      <c r="B103" s="208"/>
      <c r="C103" s="36" t="s">
        <v>12146</v>
      </c>
      <c r="D103" s="6" t="s">
        <v>105</v>
      </c>
      <c r="E103" s="3">
        <v>4</v>
      </c>
    </row>
    <row r="104" spans="1:5" ht="33">
      <c r="A104" s="36">
        <v>102</v>
      </c>
      <c r="B104" s="209"/>
      <c r="C104" s="36" t="s">
        <v>12147</v>
      </c>
      <c r="D104" s="6" t="s">
        <v>106</v>
      </c>
      <c r="E104" s="3">
        <v>2</v>
      </c>
    </row>
    <row r="105" spans="1:5" ht="18.75">
      <c r="A105" s="36">
        <v>103</v>
      </c>
      <c r="B105" s="208"/>
      <c r="C105" s="36" t="s">
        <v>12148</v>
      </c>
      <c r="D105" s="6" t="s">
        <v>107</v>
      </c>
      <c r="E105" s="3">
        <v>4</v>
      </c>
    </row>
    <row r="106" spans="1:5" ht="18.75">
      <c r="A106" s="36">
        <v>104</v>
      </c>
      <c r="B106" s="209"/>
      <c r="C106" s="36" t="s">
        <v>12149</v>
      </c>
      <c r="D106" s="6" t="s">
        <v>108</v>
      </c>
      <c r="E106" s="3">
        <v>4</v>
      </c>
    </row>
    <row r="107" spans="1:5" ht="33">
      <c r="A107" s="36">
        <v>105</v>
      </c>
      <c r="B107" s="208"/>
      <c r="C107" s="36" t="s">
        <v>12150</v>
      </c>
      <c r="D107" s="6" t="s">
        <v>109</v>
      </c>
      <c r="E107" s="3">
        <v>4</v>
      </c>
    </row>
    <row r="108" spans="1:5" ht="18.75">
      <c r="A108" s="36">
        <v>106</v>
      </c>
      <c r="B108" s="209"/>
      <c r="C108" s="36" t="s">
        <v>12151</v>
      </c>
      <c r="D108" s="6" t="s">
        <v>110</v>
      </c>
      <c r="E108" s="3">
        <v>4</v>
      </c>
    </row>
    <row r="109" spans="1:5" ht="33">
      <c r="A109" s="36">
        <v>107</v>
      </c>
      <c r="B109" s="208"/>
      <c r="C109" s="36" t="s">
        <v>12152</v>
      </c>
      <c r="D109" s="6" t="s">
        <v>111</v>
      </c>
      <c r="E109" s="3">
        <v>4</v>
      </c>
    </row>
    <row r="110" spans="1:5" ht="33">
      <c r="A110" s="36">
        <v>108</v>
      </c>
      <c r="B110" s="209"/>
      <c r="C110" s="36" t="s">
        <v>12153</v>
      </c>
      <c r="D110" s="6" t="s">
        <v>112</v>
      </c>
      <c r="E110" s="3">
        <v>4</v>
      </c>
    </row>
    <row r="111" spans="1:5" ht="33">
      <c r="A111" s="36">
        <v>109</v>
      </c>
      <c r="B111" s="208"/>
      <c r="C111" s="36" t="s">
        <v>12154</v>
      </c>
      <c r="D111" s="6" t="s">
        <v>113</v>
      </c>
      <c r="E111" s="3">
        <v>4</v>
      </c>
    </row>
    <row r="112" spans="1:5" ht="33">
      <c r="A112" s="36">
        <v>110</v>
      </c>
      <c r="B112" s="209"/>
      <c r="C112" s="36" t="s">
        <v>12155</v>
      </c>
      <c r="D112" s="6" t="s">
        <v>114</v>
      </c>
      <c r="E112" s="3">
        <v>4</v>
      </c>
    </row>
    <row r="113" spans="1:5" ht="33">
      <c r="A113" s="36">
        <v>111</v>
      </c>
      <c r="B113" s="208"/>
      <c r="C113" s="36" t="s">
        <v>12156</v>
      </c>
      <c r="D113" s="6" t="s">
        <v>115</v>
      </c>
      <c r="E113" s="3">
        <v>4</v>
      </c>
    </row>
    <row r="114" spans="1:5" ht="33">
      <c r="A114" s="36">
        <v>112</v>
      </c>
      <c r="B114" s="209"/>
      <c r="C114" s="36" t="s">
        <v>12157</v>
      </c>
      <c r="D114" s="6" t="s">
        <v>116</v>
      </c>
      <c r="E114" s="3">
        <v>4</v>
      </c>
    </row>
    <row r="115" spans="1:5" ht="33">
      <c r="A115" s="36">
        <v>113</v>
      </c>
      <c r="B115" s="208"/>
      <c r="C115" s="36" t="s">
        <v>12158</v>
      </c>
      <c r="D115" s="6" t="s">
        <v>117</v>
      </c>
      <c r="E115" s="3">
        <v>4</v>
      </c>
    </row>
    <row r="116" spans="1:5" ht="49.5">
      <c r="A116" s="36">
        <v>114</v>
      </c>
      <c r="B116" s="209"/>
      <c r="C116" s="36" t="s">
        <v>12159</v>
      </c>
      <c r="D116" s="6" t="s">
        <v>118</v>
      </c>
      <c r="E116" s="3">
        <v>4</v>
      </c>
    </row>
    <row r="117" spans="1:5" ht="33">
      <c r="A117" s="36">
        <v>115</v>
      </c>
      <c r="B117" s="208"/>
      <c r="C117" s="36" t="s">
        <v>12160</v>
      </c>
      <c r="D117" s="6" t="s">
        <v>119</v>
      </c>
      <c r="E117" s="3">
        <v>4</v>
      </c>
    </row>
    <row r="118" spans="1:5" ht="33">
      <c r="A118" s="36">
        <v>116</v>
      </c>
      <c r="B118" s="209"/>
      <c r="C118" s="36" t="s">
        <v>12161</v>
      </c>
      <c r="D118" s="6" t="s">
        <v>120</v>
      </c>
      <c r="E118" s="3">
        <v>4</v>
      </c>
    </row>
    <row r="119" spans="1:5" ht="33">
      <c r="A119" s="36">
        <v>117</v>
      </c>
      <c r="B119" s="208"/>
      <c r="C119" s="36" t="s">
        <v>12162</v>
      </c>
      <c r="D119" s="6" t="s">
        <v>121</v>
      </c>
      <c r="E119" s="3">
        <v>4</v>
      </c>
    </row>
    <row r="120" spans="1:5" ht="33">
      <c r="A120" s="36">
        <v>118</v>
      </c>
      <c r="B120" s="209"/>
      <c r="C120" s="36" t="s">
        <v>12163</v>
      </c>
      <c r="D120" s="6" t="s">
        <v>122</v>
      </c>
      <c r="E120" s="3">
        <v>2</v>
      </c>
    </row>
    <row r="121" spans="1:5" ht="49.5">
      <c r="A121" s="36">
        <v>119</v>
      </c>
      <c r="B121" s="208"/>
      <c r="C121" s="36" t="s">
        <v>12164</v>
      </c>
      <c r="D121" s="6" t="s">
        <v>123</v>
      </c>
      <c r="E121" s="3">
        <v>4</v>
      </c>
    </row>
    <row r="122" spans="1:5" ht="33">
      <c r="A122" s="36">
        <v>120</v>
      </c>
      <c r="B122" s="209"/>
      <c r="C122" s="36" t="s">
        <v>12165</v>
      </c>
      <c r="D122" s="6" t="s">
        <v>124</v>
      </c>
      <c r="E122" s="3">
        <v>4</v>
      </c>
    </row>
    <row r="123" spans="1:5" ht="33">
      <c r="A123" s="36">
        <v>121</v>
      </c>
      <c r="B123" s="208"/>
      <c r="C123" s="36" t="s">
        <v>12166</v>
      </c>
      <c r="D123" s="6" t="s">
        <v>125</v>
      </c>
      <c r="E123" s="3">
        <v>4</v>
      </c>
    </row>
    <row r="124" spans="1:5" ht="33">
      <c r="A124" s="36">
        <v>122</v>
      </c>
      <c r="B124" s="209"/>
      <c r="C124" s="36" t="s">
        <v>12167</v>
      </c>
      <c r="D124" s="6" t="s">
        <v>126</v>
      </c>
      <c r="E124" s="3">
        <v>8</v>
      </c>
    </row>
    <row r="125" spans="1:5" ht="33">
      <c r="A125" s="36">
        <v>123</v>
      </c>
      <c r="B125" s="208"/>
      <c r="C125" s="36" t="s">
        <v>12168</v>
      </c>
      <c r="D125" s="6" t="s">
        <v>127</v>
      </c>
      <c r="E125" s="3">
        <v>4</v>
      </c>
    </row>
    <row r="126" spans="1:5" ht="33">
      <c r="A126" s="36">
        <v>124</v>
      </c>
      <c r="B126" s="209"/>
      <c r="C126" s="36" t="s">
        <v>12169</v>
      </c>
      <c r="D126" s="6" t="s">
        <v>128</v>
      </c>
      <c r="E126" s="3">
        <v>4</v>
      </c>
    </row>
    <row r="127" spans="1:5" ht="33">
      <c r="A127" s="36">
        <v>125</v>
      </c>
      <c r="B127" s="208"/>
      <c r="C127" s="36" t="s">
        <v>12170</v>
      </c>
      <c r="D127" s="6" t="s">
        <v>129</v>
      </c>
      <c r="E127" s="3">
        <v>4</v>
      </c>
    </row>
    <row r="128" spans="1:5" ht="33">
      <c r="A128" s="36">
        <v>126</v>
      </c>
      <c r="B128" s="209"/>
      <c r="C128" s="36" t="s">
        <v>12171</v>
      </c>
      <c r="D128" s="6" t="s">
        <v>130</v>
      </c>
      <c r="E128" s="3">
        <v>2</v>
      </c>
    </row>
    <row r="129" spans="1:5" ht="33">
      <c r="A129" s="36">
        <v>127</v>
      </c>
      <c r="B129" s="208"/>
      <c r="C129" s="36" t="s">
        <v>12172</v>
      </c>
      <c r="D129" s="6" t="s">
        <v>131</v>
      </c>
      <c r="E129" s="3">
        <v>2</v>
      </c>
    </row>
    <row r="130" spans="1:5" ht="33">
      <c r="A130" s="36">
        <v>128</v>
      </c>
      <c r="B130" s="209"/>
      <c r="C130" s="36" t="s">
        <v>12173</v>
      </c>
      <c r="D130" s="6" t="s">
        <v>132</v>
      </c>
      <c r="E130" s="3">
        <v>2</v>
      </c>
    </row>
    <row r="131" spans="1:5" ht="33">
      <c r="A131" s="36">
        <v>129</v>
      </c>
      <c r="B131" s="208"/>
      <c r="C131" s="36" t="s">
        <v>12174</v>
      </c>
      <c r="D131" s="6" t="s">
        <v>133</v>
      </c>
      <c r="E131" s="3">
        <v>2</v>
      </c>
    </row>
    <row r="132" spans="1:5" ht="33">
      <c r="A132" s="36">
        <v>130</v>
      </c>
      <c r="B132" s="209"/>
      <c r="C132" s="36" t="s">
        <v>12175</v>
      </c>
      <c r="D132" s="6" t="s">
        <v>134</v>
      </c>
      <c r="E132" s="3">
        <v>2</v>
      </c>
    </row>
    <row r="133" spans="1:5" ht="33">
      <c r="A133" s="36">
        <v>131</v>
      </c>
      <c r="B133" s="208"/>
      <c r="C133" s="36" t="s">
        <v>12176</v>
      </c>
      <c r="D133" s="6" t="s">
        <v>135</v>
      </c>
      <c r="E133" s="3">
        <v>4</v>
      </c>
    </row>
    <row r="134" spans="1:5" ht="33">
      <c r="A134" s="36">
        <v>132</v>
      </c>
      <c r="B134" s="209"/>
      <c r="C134" s="36" t="s">
        <v>12177</v>
      </c>
      <c r="D134" s="6" t="s">
        <v>136</v>
      </c>
      <c r="E134" s="3">
        <v>4</v>
      </c>
    </row>
    <row r="135" spans="1:5" ht="33">
      <c r="A135" s="36">
        <v>133</v>
      </c>
      <c r="B135" s="208"/>
      <c r="C135" s="36" t="s">
        <v>12178</v>
      </c>
      <c r="D135" s="6" t="s">
        <v>137</v>
      </c>
      <c r="E135" s="3">
        <v>4</v>
      </c>
    </row>
    <row r="136" spans="1:5" ht="49.5">
      <c r="A136" s="36">
        <v>134</v>
      </c>
      <c r="B136" s="209"/>
      <c r="C136" s="36" t="s">
        <v>12179</v>
      </c>
      <c r="D136" s="6" t="s">
        <v>138</v>
      </c>
      <c r="E136" s="3">
        <v>4</v>
      </c>
    </row>
    <row r="137" spans="1:5" ht="33">
      <c r="A137" s="36">
        <v>135</v>
      </c>
      <c r="B137" s="208"/>
      <c r="C137" s="36" t="s">
        <v>12180</v>
      </c>
      <c r="D137" s="6" t="s">
        <v>139</v>
      </c>
      <c r="E137" s="3">
        <v>4</v>
      </c>
    </row>
    <row r="138" spans="1:5" ht="33">
      <c r="A138" s="36">
        <v>136</v>
      </c>
      <c r="B138" s="209"/>
      <c r="C138" s="36" t="s">
        <v>12181</v>
      </c>
      <c r="D138" s="6" t="s">
        <v>140</v>
      </c>
      <c r="E138" s="3">
        <v>4</v>
      </c>
    </row>
    <row r="139" spans="1:5" ht="33">
      <c r="A139" s="36">
        <v>137</v>
      </c>
      <c r="B139" s="208"/>
      <c r="C139" s="36" t="s">
        <v>12182</v>
      </c>
      <c r="D139" s="6" t="s">
        <v>141</v>
      </c>
      <c r="E139" s="3">
        <v>4</v>
      </c>
    </row>
    <row r="140" spans="1:5" ht="33">
      <c r="A140" s="36">
        <v>138</v>
      </c>
      <c r="B140" s="209"/>
      <c r="C140" s="36" t="s">
        <v>12183</v>
      </c>
      <c r="D140" s="6" t="s">
        <v>142</v>
      </c>
      <c r="E140" s="3">
        <v>4</v>
      </c>
    </row>
    <row r="141" spans="1:5" ht="33">
      <c r="A141" s="36">
        <v>139</v>
      </c>
      <c r="B141" s="208"/>
      <c r="C141" s="36" t="s">
        <v>12184</v>
      </c>
      <c r="D141" s="6" t="s">
        <v>143</v>
      </c>
      <c r="E141" s="3">
        <v>4</v>
      </c>
    </row>
    <row r="142" spans="1:5" ht="49.5">
      <c r="A142" s="36">
        <v>140</v>
      </c>
      <c r="B142" s="209"/>
      <c r="C142" s="36" t="s">
        <v>12185</v>
      </c>
      <c r="D142" s="6" t="s">
        <v>144</v>
      </c>
      <c r="E142" s="3">
        <v>4</v>
      </c>
    </row>
    <row r="143" spans="1:5" ht="33">
      <c r="A143" s="36">
        <v>141</v>
      </c>
      <c r="B143" s="208"/>
      <c r="C143" s="36" t="s">
        <v>12186</v>
      </c>
      <c r="D143" s="6" t="s">
        <v>145</v>
      </c>
      <c r="E143" s="3">
        <v>4</v>
      </c>
    </row>
    <row r="144" spans="1:5" ht="18.75">
      <c r="A144" s="36">
        <v>142</v>
      </c>
      <c r="B144" s="209"/>
      <c r="C144" s="36" t="s">
        <v>12187</v>
      </c>
      <c r="D144" s="6" t="s">
        <v>146</v>
      </c>
      <c r="E144" s="3">
        <v>4</v>
      </c>
    </row>
    <row r="145" spans="1:5" ht="33">
      <c r="A145" s="36">
        <v>143</v>
      </c>
      <c r="B145" s="208"/>
      <c r="C145" s="36" t="s">
        <v>12188</v>
      </c>
      <c r="D145" s="6" t="s">
        <v>147</v>
      </c>
      <c r="E145" s="3">
        <v>4</v>
      </c>
    </row>
    <row r="146" spans="1:5" ht="33">
      <c r="A146" s="36">
        <v>144</v>
      </c>
      <c r="B146" s="209"/>
      <c r="C146" s="36" t="s">
        <v>12189</v>
      </c>
      <c r="D146" s="6" t="s">
        <v>148</v>
      </c>
      <c r="E146" s="3">
        <v>4</v>
      </c>
    </row>
    <row r="147" spans="1:5" ht="18.75">
      <c r="A147" s="36">
        <v>145</v>
      </c>
      <c r="B147" s="208"/>
      <c r="C147" s="36" t="s">
        <v>12190</v>
      </c>
      <c r="D147" s="6" t="s">
        <v>149</v>
      </c>
      <c r="E147" s="3">
        <v>4</v>
      </c>
    </row>
    <row r="148" spans="1:5" ht="33">
      <c r="A148" s="36">
        <v>146</v>
      </c>
      <c r="B148" s="209"/>
      <c r="C148" s="36" t="s">
        <v>12191</v>
      </c>
      <c r="D148" s="6" t="s">
        <v>150</v>
      </c>
      <c r="E148" s="3">
        <v>4</v>
      </c>
    </row>
    <row r="149" spans="1:5" ht="18.75">
      <c r="A149" s="36">
        <v>147</v>
      </c>
      <c r="B149" s="208"/>
      <c r="C149" s="36" t="s">
        <v>12192</v>
      </c>
      <c r="D149" s="6" t="s">
        <v>151</v>
      </c>
      <c r="E149" s="3">
        <v>4</v>
      </c>
    </row>
    <row r="150" spans="1:5" ht="33">
      <c r="A150" s="36">
        <v>148</v>
      </c>
      <c r="B150" s="209"/>
      <c r="C150" s="36" t="s">
        <v>12193</v>
      </c>
      <c r="D150" s="6" t="s">
        <v>152</v>
      </c>
      <c r="E150" s="3">
        <v>4</v>
      </c>
    </row>
    <row r="151" spans="1:5" ht="49.5">
      <c r="A151" s="36">
        <v>149</v>
      </c>
      <c r="B151" s="208"/>
      <c r="C151" s="36" t="s">
        <v>12194</v>
      </c>
      <c r="D151" s="6" t="s">
        <v>153</v>
      </c>
      <c r="E151" s="3">
        <v>4</v>
      </c>
    </row>
    <row r="152" spans="1:5" ht="33">
      <c r="A152" s="36">
        <v>150</v>
      </c>
      <c r="B152" s="209"/>
      <c r="C152" s="36" t="s">
        <v>12195</v>
      </c>
      <c r="D152" s="6" t="s">
        <v>154</v>
      </c>
      <c r="E152" s="3">
        <v>4</v>
      </c>
    </row>
    <row r="153" spans="1:5" ht="49.5">
      <c r="A153" s="36">
        <v>151</v>
      </c>
      <c r="B153" s="208"/>
      <c r="C153" s="36" t="s">
        <v>12196</v>
      </c>
      <c r="D153" s="6" t="s">
        <v>155</v>
      </c>
      <c r="E153" s="3">
        <v>4</v>
      </c>
    </row>
    <row r="154" spans="1:5" ht="33">
      <c r="A154" s="36">
        <v>152</v>
      </c>
      <c r="B154" s="209"/>
      <c r="C154" s="36" t="s">
        <v>12197</v>
      </c>
      <c r="D154" s="6" t="s">
        <v>156</v>
      </c>
      <c r="E154" s="3">
        <v>4</v>
      </c>
    </row>
    <row r="155" spans="1:5" ht="33">
      <c r="A155" s="36">
        <v>153</v>
      </c>
      <c r="B155" s="208"/>
      <c r="C155" s="36" t="s">
        <v>12198</v>
      </c>
      <c r="D155" s="6" t="s">
        <v>157</v>
      </c>
      <c r="E155" s="3">
        <v>4</v>
      </c>
    </row>
    <row r="156" spans="1:5" ht="33">
      <c r="A156" s="36">
        <v>154</v>
      </c>
      <c r="B156" s="209"/>
      <c r="C156" s="36" t="s">
        <v>12199</v>
      </c>
      <c r="D156" s="6" t="s">
        <v>158</v>
      </c>
      <c r="E156" s="3">
        <v>4</v>
      </c>
    </row>
    <row r="157" spans="1:5" ht="33">
      <c r="A157" s="36">
        <v>155</v>
      </c>
      <c r="B157" s="208"/>
      <c r="C157" s="36" t="s">
        <v>12200</v>
      </c>
      <c r="D157" s="6" t="s">
        <v>159</v>
      </c>
      <c r="E157" s="3">
        <v>4</v>
      </c>
    </row>
    <row r="158" spans="1:5" ht="33">
      <c r="A158" s="36">
        <v>156</v>
      </c>
      <c r="B158" s="209"/>
      <c r="C158" s="36" t="s">
        <v>12201</v>
      </c>
      <c r="D158" s="6" t="s">
        <v>160</v>
      </c>
      <c r="E158" s="3">
        <v>4</v>
      </c>
    </row>
    <row r="159" spans="1:5" ht="33">
      <c r="A159" s="36">
        <v>157</v>
      </c>
      <c r="B159" s="208"/>
      <c r="C159" s="36" t="s">
        <v>12202</v>
      </c>
      <c r="D159" s="6" t="s">
        <v>161</v>
      </c>
      <c r="E159" s="3">
        <v>4</v>
      </c>
    </row>
    <row r="160" spans="1:5" ht="49.5">
      <c r="A160" s="36">
        <v>158</v>
      </c>
      <c r="B160" s="209"/>
      <c r="C160" s="36" t="s">
        <v>12203</v>
      </c>
      <c r="D160" s="6" t="s">
        <v>162</v>
      </c>
      <c r="E160" s="3">
        <v>4</v>
      </c>
    </row>
    <row r="161" spans="1:5" ht="33">
      <c r="A161" s="36">
        <v>159</v>
      </c>
      <c r="B161" s="208"/>
      <c r="C161" s="36" t="s">
        <v>12204</v>
      </c>
      <c r="D161" s="6" t="s">
        <v>163</v>
      </c>
      <c r="E161" s="3">
        <v>4</v>
      </c>
    </row>
    <row r="162" spans="1:5" ht="33">
      <c r="A162" s="36">
        <v>160</v>
      </c>
      <c r="B162" s="209"/>
      <c r="C162" s="36" t="s">
        <v>12205</v>
      </c>
      <c r="D162" s="6" t="s">
        <v>164</v>
      </c>
      <c r="E162" s="3">
        <v>4</v>
      </c>
    </row>
    <row r="163" spans="1:5" ht="33">
      <c r="A163" s="36">
        <v>161</v>
      </c>
      <c r="B163" s="208"/>
      <c r="C163" s="36" t="s">
        <v>12206</v>
      </c>
      <c r="D163" s="6" t="s">
        <v>165</v>
      </c>
      <c r="E163" s="3">
        <v>4</v>
      </c>
    </row>
    <row r="164" spans="1:5" ht="33">
      <c r="A164" s="36">
        <v>162</v>
      </c>
      <c r="B164" s="209"/>
      <c r="C164" s="36" t="s">
        <v>12207</v>
      </c>
      <c r="D164" s="6" t="s">
        <v>166</v>
      </c>
      <c r="E164" s="3">
        <v>4</v>
      </c>
    </row>
    <row r="165" spans="1:5" ht="33">
      <c r="A165" s="36">
        <v>163</v>
      </c>
      <c r="B165" s="208"/>
      <c r="C165" s="36" t="s">
        <v>12208</v>
      </c>
      <c r="D165" s="6" t="s">
        <v>167</v>
      </c>
      <c r="E165" s="3">
        <v>4</v>
      </c>
    </row>
    <row r="166" spans="1:5" ht="33">
      <c r="A166" s="36">
        <v>164</v>
      </c>
      <c r="B166" s="209"/>
      <c r="C166" s="36" t="s">
        <v>12209</v>
      </c>
      <c r="D166" s="6" t="s">
        <v>168</v>
      </c>
      <c r="E166" s="3">
        <v>4</v>
      </c>
    </row>
    <row r="167" spans="1:5" ht="49.5">
      <c r="A167" s="36">
        <v>165</v>
      </c>
      <c r="B167" s="208"/>
      <c r="C167" s="36" t="s">
        <v>12210</v>
      </c>
      <c r="D167" s="6" t="s">
        <v>169</v>
      </c>
      <c r="E167" s="3">
        <v>4</v>
      </c>
    </row>
    <row r="168" spans="1:5" ht="33">
      <c r="A168" s="36">
        <v>166</v>
      </c>
      <c r="B168" s="209"/>
      <c r="C168" s="36" t="s">
        <v>12211</v>
      </c>
      <c r="D168" s="6" t="s">
        <v>170</v>
      </c>
      <c r="E168" s="3">
        <v>4</v>
      </c>
    </row>
    <row r="169" spans="1:5" ht="33">
      <c r="A169" s="36">
        <v>167</v>
      </c>
      <c r="B169" s="208"/>
      <c r="C169" s="36" t="s">
        <v>12212</v>
      </c>
      <c r="D169" s="6" t="s">
        <v>171</v>
      </c>
      <c r="E169" s="3">
        <v>4</v>
      </c>
    </row>
    <row r="170" spans="1:5" ht="18.75">
      <c r="A170" s="36">
        <v>168</v>
      </c>
      <c r="B170" s="209"/>
      <c r="C170" s="36" t="s">
        <v>12213</v>
      </c>
      <c r="D170" s="6" t="s">
        <v>172</v>
      </c>
      <c r="E170" s="3">
        <v>4</v>
      </c>
    </row>
    <row r="171" spans="1:5" ht="33">
      <c r="A171" s="36">
        <v>169</v>
      </c>
      <c r="B171" s="208"/>
      <c r="C171" s="36" t="s">
        <v>12214</v>
      </c>
      <c r="D171" s="6" t="s">
        <v>173</v>
      </c>
      <c r="E171" s="3">
        <v>4</v>
      </c>
    </row>
    <row r="172" spans="1:5" ht="49.5">
      <c r="A172" s="36">
        <v>170</v>
      </c>
      <c r="B172" s="209"/>
      <c r="C172" s="36" t="s">
        <v>12215</v>
      </c>
      <c r="D172" s="6" t="s">
        <v>174</v>
      </c>
      <c r="E172" s="3">
        <v>4</v>
      </c>
    </row>
    <row r="173" spans="1:5" ht="33">
      <c r="A173" s="36">
        <v>171</v>
      </c>
      <c r="B173" s="208"/>
      <c r="C173" s="36" t="s">
        <v>12216</v>
      </c>
      <c r="D173" s="6" t="s">
        <v>175</v>
      </c>
      <c r="E173" s="3">
        <v>4</v>
      </c>
    </row>
    <row r="174" spans="1:5" ht="33">
      <c r="A174" s="36">
        <v>172</v>
      </c>
      <c r="B174" s="209"/>
      <c r="C174" s="36" t="s">
        <v>12217</v>
      </c>
      <c r="D174" s="6" t="s">
        <v>176</v>
      </c>
      <c r="E174" s="3">
        <v>4</v>
      </c>
    </row>
    <row r="175" spans="1:5" ht="33">
      <c r="A175" s="36">
        <v>173</v>
      </c>
      <c r="B175" s="208"/>
      <c r="C175" s="36" t="s">
        <v>12218</v>
      </c>
      <c r="D175" s="6" t="s">
        <v>177</v>
      </c>
      <c r="E175" s="3">
        <v>4</v>
      </c>
    </row>
    <row r="176" spans="1:5" ht="33">
      <c r="A176" s="36">
        <v>174</v>
      </c>
      <c r="B176" s="209"/>
      <c r="C176" s="36" t="s">
        <v>12219</v>
      </c>
      <c r="D176" s="6" t="s">
        <v>178</v>
      </c>
      <c r="E176" s="3">
        <v>4</v>
      </c>
    </row>
    <row r="177" spans="1:5" ht="33">
      <c r="A177" s="36">
        <v>175</v>
      </c>
      <c r="B177" s="208"/>
      <c r="C177" s="36" t="s">
        <v>12220</v>
      </c>
      <c r="D177" s="6" t="s">
        <v>179</v>
      </c>
      <c r="E177" s="3">
        <v>4</v>
      </c>
    </row>
    <row r="178" spans="1:5" ht="33">
      <c r="A178" s="36">
        <v>176</v>
      </c>
      <c r="B178" s="209"/>
      <c r="C178" s="36" t="s">
        <v>12221</v>
      </c>
      <c r="D178" s="6" t="s">
        <v>180</v>
      </c>
      <c r="E178" s="3">
        <v>4</v>
      </c>
    </row>
    <row r="179" spans="1:5" ht="33">
      <c r="A179" s="36">
        <v>177</v>
      </c>
      <c r="B179" s="208"/>
      <c r="C179" s="36" t="s">
        <v>12222</v>
      </c>
      <c r="D179" s="6" t="s">
        <v>181</v>
      </c>
      <c r="E179" s="3">
        <v>4</v>
      </c>
    </row>
    <row r="180" spans="1:5" ht="33">
      <c r="A180" s="36">
        <v>178</v>
      </c>
      <c r="B180" s="209"/>
      <c r="C180" s="36" t="s">
        <v>12223</v>
      </c>
      <c r="D180" s="6" t="s">
        <v>182</v>
      </c>
      <c r="E180" s="3">
        <v>4</v>
      </c>
    </row>
    <row r="181" spans="1:5" ht="33">
      <c r="A181" s="36">
        <v>179</v>
      </c>
      <c r="B181" s="208"/>
      <c r="C181" s="36" t="s">
        <v>12224</v>
      </c>
      <c r="D181" s="6" t="s">
        <v>183</v>
      </c>
      <c r="E181" s="3">
        <v>4</v>
      </c>
    </row>
    <row r="182" spans="1:5" ht="33">
      <c r="A182" s="36">
        <v>180</v>
      </c>
      <c r="B182" s="209"/>
      <c r="C182" s="36" t="s">
        <v>12225</v>
      </c>
      <c r="D182" s="6" t="s">
        <v>184</v>
      </c>
      <c r="E182" s="3">
        <v>4</v>
      </c>
    </row>
    <row r="183" spans="1:5" ht="18.75">
      <c r="A183" s="36">
        <v>181</v>
      </c>
      <c r="B183" s="208"/>
      <c r="C183" s="36" t="s">
        <v>12226</v>
      </c>
      <c r="D183" s="6" t="s">
        <v>185</v>
      </c>
      <c r="E183" s="3">
        <v>4</v>
      </c>
    </row>
    <row r="184" spans="1:5" ht="33">
      <c r="A184" s="36">
        <v>182</v>
      </c>
      <c r="B184" s="209"/>
      <c r="C184" s="36" t="s">
        <v>12227</v>
      </c>
      <c r="D184" s="6" t="s">
        <v>186</v>
      </c>
      <c r="E184" s="3">
        <v>4</v>
      </c>
    </row>
    <row r="185" spans="1:5" ht="33">
      <c r="A185" s="36">
        <v>183</v>
      </c>
      <c r="B185" s="208"/>
      <c r="C185" s="36" t="s">
        <v>12228</v>
      </c>
      <c r="D185" s="6" t="s">
        <v>187</v>
      </c>
      <c r="E185" s="3">
        <v>4</v>
      </c>
    </row>
    <row r="186" spans="1:5" ht="33">
      <c r="A186" s="36">
        <v>184</v>
      </c>
      <c r="B186" s="209"/>
      <c r="C186" s="36" t="s">
        <v>12229</v>
      </c>
      <c r="D186" s="6" t="s">
        <v>188</v>
      </c>
      <c r="E186" s="3">
        <v>4</v>
      </c>
    </row>
    <row r="187" spans="1:5" ht="33">
      <c r="A187" s="36">
        <v>185</v>
      </c>
      <c r="B187" s="208"/>
      <c r="C187" s="36" t="s">
        <v>12230</v>
      </c>
      <c r="D187" s="6" t="s">
        <v>189</v>
      </c>
      <c r="E187" s="3">
        <v>4</v>
      </c>
    </row>
    <row r="188" spans="1:5" ht="33">
      <c r="A188" s="36">
        <v>186</v>
      </c>
      <c r="B188" s="209"/>
      <c r="C188" s="36" t="s">
        <v>12231</v>
      </c>
      <c r="D188" s="6" t="s">
        <v>190</v>
      </c>
      <c r="E188" s="3">
        <v>4</v>
      </c>
    </row>
    <row r="189" spans="1:5" ht="49.5">
      <c r="A189" s="36">
        <v>187</v>
      </c>
      <c r="B189" s="208"/>
      <c r="C189" s="36" t="s">
        <v>12232</v>
      </c>
      <c r="D189" s="6" t="s">
        <v>191</v>
      </c>
      <c r="E189" s="3">
        <v>4</v>
      </c>
    </row>
    <row r="190" spans="1:5" ht="49.5">
      <c r="A190" s="36">
        <v>188</v>
      </c>
      <c r="B190" s="209"/>
      <c r="C190" s="36" t="s">
        <v>12233</v>
      </c>
      <c r="D190" s="6" t="s">
        <v>192</v>
      </c>
      <c r="E190" s="3">
        <v>4</v>
      </c>
    </row>
    <row r="191" spans="1:5" ht="33">
      <c r="A191" s="36">
        <v>189</v>
      </c>
      <c r="B191" s="208"/>
      <c r="C191" s="36" t="s">
        <v>12234</v>
      </c>
      <c r="D191" s="6" t="s">
        <v>193</v>
      </c>
      <c r="E191" s="3">
        <v>4</v>
      </c>
    </row>
    <row r="192" spans="1:5" ht="33">
      <c r="A192" s="36">
        <v>190</v>
      </c>
      <c r="B192" s="209"/>
      <c r="C192" s="36" t="s">
        <v>12235</v>
      </c>
      <c r="D192" s="6" t="s">
        <v>194</v>
      </c>
      <c r="E192" s="3">
        <v>4</v>
      </c>
    </row>
    <row r="193" spans="1:5" ht="33">
      <c r="A193" s="36">
        <v>191</v>
      </c>
      <c r="B193" s="208"/>
      <c r="C193" s="36" t="s">
        <v>12236</v>
      </c>
      <c r="D193" s="6" t="s">
        <v>195</v>
      </c>
      <c r="E193" s="3">
        <v>4</v>
      </c>
    </row>
    <row r="194" spans="1:5" ht="33">
      <c r="A194" s="36">
        <v>192</v>
      </c>
      <c r="B194" s="209"/>
      <c r="C194" s="36" t="s">
        <v>12237</v>
      </c>
      <c r="D194" s="6" t="s">
        <v>196</v>
      </c>
      <c r="E194" s="3">
        <v>4</v>
      </c>
    </row>
    <row r="195" spans="1:5" ht="33">
      <c r="A195" s="36">
        <v>193</v>
      </c>
      <c r="B195" s="208"/>
      <c r="C195" s="36" t="s">
        <v>12238</v>
      </c>
      <c r="D195" s="6" t="s">
        <v>197</v>
      </c>
      <c r="E195" s="3">
        <v>4</v>
      </c>
    </row>
    <row r="196" spans="1:5" ht="33">
      <c r="A196" s="36">
        <v>194</v>
      </c>
      <c r="B196" s="209"/>
      <c r="C196" s="36" t="s">
        <v>12239</v>
      </c>
      <c r="D196" s="6" t="s">
        <v>198</v>
      </c>
      <c r="E196" s="3">
        <v>4</v>
      </c>
    </row>
    <row r="197" spans="1:5" ht="49.5">
      <c r="A197" s="36">
        <v>195</v>
      </c>
      <c r="B197" s="208"/>
      <c r="C197" s="36" t="s">
        <v>12240</v>
      </c>
      <c r="D197" s="6" t="s">
        <v>199</v>
      </c>
      <c r="E197" s="3">
        <v>4</v>
      </c>
    </row>
    <row r="198" spans="1:5" ht="33">
      <c r="A198" s="36">
        <v>196</v>
      </c>
      <c r="B198" s="209"/>
      <c r="C198" s="36" t="s">
        <v>12241</v>
      </c>
      <c r="D198" s="6" t="s">
        <v>200</v>
      </c>
      <c r="E198" s="3">
        <v>4</v>
      </c>
    </row>
    <row r="199" spans="1:5" ht="33">
      <c r="A199" s="36">
        <v>197</v>
      </c>
      <c r="B199" s="208"/>
      <c r="C199" s="36" t="s">
        <v>12242</v>
      </c>
      <c r="D199" s="6" t="s">
        <v>201</v>
      </c>
      <c r="E199" s="3">
        <v>4</v>
      </c>
    </row>
    <row r="200" spans="1:5" ht="33">
      <c r="A200" s="36">
        <v>198</v>
      </c>
      <c r="B200" s="209"/>
      <c r="C200" s="36" t="s">
        <v>12243</v>
      </c>
      <c r="D200" s="6" t="s">
        <v>202</v>
      </c>
      <c r="E200" s="3">
        <v>4</v>
      </c>
    </row>
    <row r="201" spans="1:5" ht="33">
      <c r="A201" s="36">
        <v>199</v>
      </c>
      <c r="B201" s="208"/>
      <c r="C201" s="36" t="s">
        <v>12244</v>
      </c>
      <c r="D201" s="6" t="s">
        <v>203</v>
      </c>
      <c r="E201" s="3">
        <v>4</v>
      </c>
    </row>
    <row r="202" spans="1:5" ht="33">
      <c r="A202" s="36">
        <v>200</v>
      </c>
      <c r="B202" s="209"/>
      <c r="C202" s="36" t="s">
        <v>12245</v>
      </c>
      <c r="D202" s="6" t="s">
        <v>204</v>
      </c>
      <c r="E202" s="3">
        <v>4</v>
      </c>
    </row>
    <row r="203" spans="1:5" ht="49.5">
      <c r="A203" s="36">
        <v>201</v>
      </c>
      <c r="B203" s="208"/>
      <c r="C203" s="36" t="s">
        <v>12246</v>
      </c>
      <c r="D203" s="6" t="s">
        <v>205</v>
      </c>
      <c r="E203" s="3">
        <v>4</v>
      </c>
    </row>
    <row r="204" spans="1:5" ht="49.5">
      <c r="A204" s="36">
        <v>202</v>
      </c>
      <c r="B204" s="209"/>
      <c r="C204" s="36" t="s">
        <v>12247</v>
      </c>
      <c r="D204" s="6" t="s">
        <v>206</v>
      </c>
      <c r="E204" s="3">
        <v>4</v>
      </c>
    </row>
    <row r="205" spans="1:5" ht="33">
      <c r="A205" s="36">
        <v>203</v>
      </c>
      <c r="B205" s="208"/>
      <c r="C205" s="36" t="s">
        <v>12248</v>
      </c>
      <c r="D205" s="6" t="s">
        <v>207</v>
      </c>
      <c r="E205" s="3">
        <v>4</v>
      </c>
    </row>
    <row r="206" spans="1:5" ht="18.75">
      <c r="A206" s="36">
        <v>204</v>
      </c>
      <c r="B206" s="209"/>
      <c r="C206" s="36" t="s">
        <v>12249</v>
      </c>
      <c r="D206" s="6" t="s">
        <v>208</v>
      </c>
      <c r="E206" s="3">
        <v>4</v>
      </c>
    </row>
    <row r="207" spans="1:5" ht="33">
      <c r="A207" s="36">
        <v>205</v>
      </c>
      <c r="B207" s="208"/>
      <c r="C207" s="36" t="s">
        <v>12250</v>
      </c>
      <c r="D207" s="6" t="s">
        <v>209</v>
      </c>
      <c r="E207" s="3">
        <v>4</v>
      </c>
    </row>
    <row r="208" spans="1:5" ht="33">
      <c r="A208" s="36">
        <v>206</v>
      </c>
      <c r="B208" s="209"/>
      <c r="C208" s="36" t="s">
        <v>12251</v>
      </c>
      <c r="D208" s="6" t="s">
        <v>210</v>
      </c>
      <c r="E208" s="3">
        <v>4</v>
      </c>
    </row>
    <row r="209" spans="1:5" ht="49.5">
      <c r="A209" s="36">
        <v>207</v>
      </c>
      <c r="B209" s="208"/>
      <c r="C209" s="36" t="s">
        <v>12252</v>
      </c>
      <c r="D209" s="6" t="s">
        <v>211</v>
      </c>
      <c r="E209" s="3">
        <v>4</v>
      </c>
    </row>
    <row r="210" spans="1:5" ht="33">
      <c r="A210" s="36">
        <v>208</v>
      </c>
      <c r="B210" s="209"/>
      <c r="C210" s="36" t="s">
        <v>12253</v>
      </c>
      <c r="D210" s="6" t="s">
        <v>212</v>
      </c>
      <c r="E210" s="3">
        <v>4</v>
      </c>
    </row>
    <row r="211" spans="1:5" ht="33">
      <c r="A211" s="36">
        <v>209</v>
      </c>
      <c r="B211" s="208"/>
      <c r="C211" s="36" t="s">
        <v>12254</v>
      </c>
      <c r="D211" s="6" t="s">
        <v>213</v>
      </c>
      <c r="E211" s="3">
        <v>4</v>
      </c>
    </row>
    <row r="212" spans="1:5" ht="18.75">
      <c r="A212" s="36">
        <v>210</v>
      </c>
      <c r="B212" s="209"/>
      <c r="C212" s="36" t="s">
        <v>12255</v>
      </c>
      <c r="D212" s="6" t="s">
        <v>214</v>
      </c>
      <c r="E212" s="3">
        <v>2</v>
      </c>
    </row>
    <row r="213" spans="1:5" ht="33">
      <c r="A213" s="36">
        <v>211</v>
      </c>
      <c r="B213" s="208"/>
      <c r="C213" s="36" t="s">
        <v>12256</v>
      </c>
      <c r="D213" s="6" t="s">
        <v>215</v>
      </c>
      <c r="E213" s="3">
        <v>4</v>
      </c>
    </row>
    <row r="214" spans="1:5" ht="33">
      <c r="A214" s="36">
        <v>212</v>
      </c>
      <c r="B214" s="209"/>
      <c r="C214" s="36" t="s">
        <v>12257</v>
      </c>
      <c r="D214" s="6" t="s">
        <v>216</v>
      </c>
      <c r="E214" s="3">
        <v>4</v>
      </c>
    </row>
    <row r="215" spans="1:5" ht="33">
      <c r="A215" s="36">
        <v>213</v>
      </c>
      <c r="B215" s="208"/>
      <c r="C215" s="36" t="s">
        <v>12258</v>
      </c>
      <c r="D215" s="6" t="s">
        <v>217</v>
      </c>
      <c r="E215" s="3">
        <v>2</v>
      </c>
    </row>
    <row r="216" spans="1:5" ht="33">
      <c r="A216" s="36">
        <v>214</v>
      </c>
      <c r="B216" s="209"/>
      <c r="C216" s="36" t="s">
        <v>12259</v>
      </c>
      <c r="D216" s="6" t="s">
        <v>218</v>
      </c>
      <c r="E216" s="3">
        <v>4</v>
      </c>
    </row>
    <row r="217" spans="1:5" ht="33">
      <c r="A217" s="36">
        <v>215</v>
      </c>
      <c r="B217" s="208"/>
      <c r="C217" s="36" t="s">
        <v>12260</v>
      </c>
      <c r="D217" s="6" t="s">
        <v>219</v>
      </c>
      <c r="E217" s="3">
        <v>4</v>
      </c>
    </row>
    <row r="218" spans="1:5" ht="33">
      <c r="A218" s="36">
        <v>216</v>
      </c>
      <c r="B218" s="209"/>
      <c r="C218" s="36" t="s">
        <v>12261</v>
      </c>
      <c r="D218" s="6" t="s">
        <v>220</v>
      </c>
      <c r="E218" s="3">
        <v>4</v>
      </c>
    </row>
    <row r="219" spans="1:5" ht="18.75">
      <c r="A219" s="36">
        <v>217</v>
      </c>
      <c r="B219" s="208"/>
      <c r="C219" s="36" t="s">
        <v>12262</v>
      </c>
      <c r="D219" s="6" t="s">
        <v>221</v>
      </c>
      <c r="E219" s="3">
        <v>4</v>
      </c>
    </row>
    <row r="220" spans="1:5" ht="33">
      <c r="A220" s="36">
        <v>218</v>
      </c>
      <c r="B220" s="209"/>
      <c r="C220" s="36" t="s">
        <v>12263</v>
      </c>
      <c r="D220" s="6" t="s">
        <v>222</v>
      </c>
      <c r="E220" s="3">
        <v>4</v>
      </c>
    </row>
    <row r="221" spans="1:5" ht="18.75">
      <c r="A221" s="36">
        <v>219</v>
      </c>
      <c r="B221" s="208"/>
      <c r="C221" s="36" t="s">
        <v>12264</v>
      </c>
      <c r="D221" s="6" t="s">
        <v>223</v>
      </c>
      <c r="E221" s="3">
        <v>4</v>
      </c>
    </row>
    <row r="222" spans="1:5" ht="33">
      <c r="A222" s="36">
        <v>220</v>
      </c>
      <c r="B222" s="209"/>
      <c r="C222" s="36" t="s">
        <v>12265</v>
      </c>
      <c r="D222" s="6" t="s">
        <v>224</v>
      </c>
      <c r="E222" s="3">
        <v>4</v>
      </c>
    </row>
    <row r="223" spans="1:5" ht="33">
      <c r="A223" s="36">
        <v>221</v>
      </c>
      <c r="B223" s="208"/>
      <c r="C223" s="36" t="s">
        <v>12266</v>
      </c>
      <c r="D223" s="6" t="s">
        <v>225</v>
      </c>
      <c r="E223" s="3">
        <v>2</v>
      </c>
    </row>
    <row r="224" spans="1:5" ht="33">
      <c r="A224" s="36">
        <v>222</v>
      </c>
      <c r="B224" s="209"/>
      <c r="C224" s="36" t="s">
        <v>12267</v>
      </c>
      <c r="D224" s="6" t="s">
        <v>226</v>
      </c>
      <c r="E224" s="3">
        <v>4</v>
      </c>
    </row>
    <row r="225" spans="1:5" ht="33">
      <c r="A225" s="36">
        <v>223</v>
      </c>
      <c r="B225" s="208"/>
      <c r="C225" s="36" t="s">
        <v>12268</v>
      </c>
      <c r="D225" s="6" t="s">
        <v>227</v>
      </c>
      <c r="E225" s="3">
        <v>4</v>
      </c>
    </row>
    <row r="226" spans="1:5" ht="33">
      <c r="A226" s="36">
        <v>224</v>
      </c>
      <c r="B226" s="209"/>
      <c r="C226" s="36" t="s">
        <v>12269</v>
      </c>
      <c r="D226" s="6" t="s">
        <v>228</v>
      </c>
      <c r="E226" s="3">
        <v>4</v>
      </c>
    </row>
    <row r="227" spans="1:5" ht="33">
      <c r="A227" s="36">
        <v>225</v>
      </c>
      <c r="B227" s="208"/>
      <c r="C227" s="36" t="s">
        <v>12270</v>
      </c>
      <c r="D227" s="6" t="s">
        <v>229</v>
      </c>
      <c r="E227" s="3">
        <v>4</v>
      </c>
    </row>
    <row r="228" spans="1:5" ht="18.75">
      <c r="A228" s="36">
        <v>226</v>
      </c>
      <c r="B228" s="209"/>
      <c r="C228" s="36" t="s">
        <v>12271</v>
      </c>
      <c r="D228" s="6" t="s">
        <v>230</v>
      </c>
      <c r="E228" s="3">
        <v>4</v>
      </c>
    </row>
    <row r="229" spans="1:5" ht="33">
      <c r="A229" s="36">
        <v>227</v>
      </c>
      <c r="B229" s="208"/>
      <c r="C229" s="36" t="s">
        <v>12272</v>
      </c>
      <c r="D229" s="6" t="s">
        <v>231</v>
      </c>
      <c r="E229" s="3">
        <v>4</v>
      </c>
    </row>
    <row r="230" spans="1:5" ht="33">
      <c r="A230" s="36">
        <v>228</v>
      </c>
      <c r="B230" s="209"/>
      <c r="C230" s="36" t="s">
        <v>12273</v>
      </c>
      <c r="D230" s="6" t="s">
        <v>232</v>
      </c>
      <c r="E230" s="3">
        <v>4</v>
      </c>
    </row>
    <row r="231" spans="1:5" ht="33">
      <c r="A231" s="36">
        <v>229</v>
      </c>
      <c r="B231" s="208"/>
      <c r="C231" s="36" t="s">
        <v>12274</v>
      </c>
      <c r="D231" s="6" t="s">
        <v>233</v>
      </c>
      <c r="E231" s="3">
        <v>4</v>
      </c>
    </row>
    <row r="232" spans="1:5" ht="33">
      <c r="A232" s="36">
        <v>230</v>
      </c>
      <c r="B232" s="209"/>
      <c r="C232" s="36" t="s">
        <v>12275</v>
      </c>
      <c r="D232" s="6" t="s">
        <v>234</v>
      </c>
      <c r="E232" s="3">
        <v>4</v>
      </c>
    </row>
    <row r="233" spans="1:5" ht="33">
      <c r="A233" s="36">
        <v>231</v>
      </c>
      <c r="B233" s="208"/>
      <c r="C233" s="36" t="s">
        <v>12276</v>
      </c>
      <c r="D233" s="6" t="s">
        <v>235</v>
      </c>
      <c r="E233" s="3">
        <v>4</v>
      </c>
    </row>
    <row r="234" spans="1:5" ht="49.5">
      <c r="A234" s="36">
        <v>232</v>
      </c>
      <c r="B234" s="209"/>
      <c r="C234" s="36" t="s">
        <v>12277</v>
      </c>
      <c r="D234" s="6" t="s">
        <v>236</v>
      </c>
      <c r="E234" s="3">
        <v>4</v>
      </c>
    </row>
    <row r="235" spans="1:5" ht="33">
      <c r="A235" s="36">
        <v>233</v>
      </c>
      <c r="B235" s="208"/>
      <c r="C235" s="36" t="s">
        <v>12278</v>
      </c>
      <c r="D235" s="6" t="s">
        <v>237</v>
      </c>
      <c r="E235" s="3">
        <v>4</v>
      </c>
    </row>
    <row r="236" spans="1:5" ht="33">
      <c r="A236" s="36">
        <v>234</v>
      </c>
      <c r="B236" s="209"/>
      <c r="C236" s="36" t="s">
        <v>12279</v>
      </c>
      <c r="D236" s="6" t="s">
        <v>238</v>
      </c>
      <c r="E236" s="3">
        <v>4</v>
      </c>
    </row>
    <row r="237" spans="1:5" ht="33">
      <c r="A237" s="36">
        <v>235</v>
      </c>
      <c r="B237" s="208"/>
      <c r="C237" s="36" t="s">
        <v>12280</v>
      </c>
      <c r="D237" s="6" t="s">
        <v>239</v>
      </c>
      <c r="E237" s="3">
        <v>4</v>
      </c>
    </row>
    <row r="238" spans="1:5" ht="18.75">
      <c r="A238" s="36">
        <v>236</v>
      </c>
      <c r="B238" s="209"/>
      <c r="C238" s="36" t="s">
        <v>12281</v>
      </c>
      <c r="D238" s="6" t="s">
        <v>240</v>
      </c>
      <c r="E238" s="3">
        <v>4</v>
      </c>
    </row>
    <row r="239" spans="1:5" ht="18.75">
      <c r="A239" s="36">
        <v>237</v>
      </c>
      <c r="B239" s="208"/>
      <c r="C239" s="36" t="s">
        <v>12282</v>
      </c>
      <c r="D239" s="6" t="s">
        <v>241</v>
      </c>
      <c r="E239" s="3">
        <v>4</v>
      </c>
    </row>
    <row r="240" spans="1:5" ht="33">
      <c r="A240" s="36">
        <v>238</v>
      </c>
      <c r="B240" s="209"/>
      <c r="C240" s="36" t="s">
        <v>12283</v>
      </c>
      <c r="D240" s="6" t="s">
        <v>242</v>
      </c>
      <c r="E240" s="3">
        <v>4</v>
      </c>
    </row>
    <row r="241" spans="1:5" ht="33">
      <c r="A241" s="36">
        <v>239</v>
      </c>
      <c r="B241" s="208"/>
      <c r="C241" s="36" t="s">
        <v>12284</v>
      </c>
      <c r="D241" s="6" t="s">
        <v>243</v>
      </c>
      <c r="E241" s="3">
        <v>4</v>
      </c>
    </row>
    <row r="242" spans="1:5" ht="33">
      <c r="A242" s="36">
        <v>240</v>
      </c>
      <c r="B242" s="209"/>
      <c r="C242" s="36" t="s">
        <v>12285</v>
      </c>
      <c r="D242" s="6" t="s">
        <v>244</v>
      </c>
      <c r="E242" s="3">
        <v>4</v>
      </c>
    </row>
    <row r="243" spans="1:5" ht="49.5">
      <c r="A243" s="36">
        <v>241</v>
      </c>
      <c r="B243" s="208"/>
      <c r="C243" s="36" t="s">
        <v>12286</v>
      </c>
      <c r="D243" s="6" t="s">
        <v>245</v>
      </c>
      <c r="E243" s="3">
        <v>4</v>
      </c>
    </row>
    <row r="244" spans="1:5" ht="18.75">
      <c r="A244" s="36">
        <v>242</v>
      </c>
      <c r="B244" s="209"/>
      <c r="C244" s="36" t="s">
        <v>12287</v>
      </c>
      <c r="D244" s="6" t="s">
        <v>246</v>
      </c>
      <c r="E244" s="3">
        <v>4</v>
      </c>
    </row>
    <row r="245" spans="1:5" ht="33">
      <c r="A245" s="36">
        <v>243</v>
      </c>
      <c r="B245" s="208"/>
      <c r="C245" s="36" t="s">
        <v>12288</v>
      </c>
      <c r="D245" s="6" t="s">
        <v>247</v>
      </c>
      <c r="E245" s="3">
        <v>4</v>
      </c>
    </row>
    <row r="246" spans="1:5" ht="33">
      <c r="A246" s="36">
        <v>244</v>
      </c>
      <c r="B246" s="209"/>
      <c r="C246" s="36" t="s">
        <v>12289</v>
      </c>
      <c r="D246" s="6" t="s">
        <v>248</v>
      </c>
      <c r="E246" s="3">
        <v>4</v>
      </c>
    </row>
    <row r="247" spans="1:5" ht="33">
      <c r="A247" s="36">
        <v>245</v>
      </c>
      <c r="B247" s="208"/>
      <c r="C247" s="36" t="s">
        <v>12290</v>
      </c>
      <c r="D247" s="6" t="s">
        <v>249</v>
      </c>
      <c r="E247" s="3">
        <v>4</v>
      </c>
    </row>
    <row r="248" spans="1:5" ht="33">
      <c r="A248" s="36">
        <v>246</v>
      </c>
      <c r="B248" s="209"/>
      <c r="C248" s="36" t="s">
        <v>12291</v>
      </c>
      <c r="D248" s="6" t="s">
        <v>250</v>
      </c>
      <c r="E248" s="3">
        <v>4</v>
      </c>
    </row>
    <row r="249" spans="1:5" ht="33">
      <c r="A249" s="36">
        <v>247</v>
      </c>
      <c r="B249" s="208"/>
      <c r="C249" s="36" t="s">
        <v>12292</v>
      </c>
      <c r="D249" s="6" t="s">
        <v>251</v>
      </c>
      <c r="E249" s="3">
        <v>4</v>
      </c>
    </row>
    <row r="250" spans="1:5" ht="18.75">
      <c r="A250" s="36">
        <v>248</v>
      </c>
      <c r="B250" s="209"/>
      <c r="C250" s="36" t="s">
        <v>12293</v>
      </c>
      <c r="D250" s="6" t="s">
        <v>252</v>
      </c>
      <c r="E250" s="3">
        <v>4</v>
      </c>
    </row>
    <row r="251" spans="1:5" ht="18.75">
      <c r="A251" s="36">
        <v>249</v>
      </c>
      <c r="B251" s="208"/>
      <c r="C251" s="36" t="s">
        <v>12294</v>
      </c>
      <c r="D251" s="6" t="s">
        <v>253</v>
      </c>
      <c r="E251" s="3">
        <v>4</v>
      </c>
    </row>
    <row r="252" spans="1:5" ht="33">
      <c r="A252" s="36">
        <v>250</v>
      </c>
      <c r="B252" s="209"/>
      <c r="C252" s="36" t="s">
        <v>12295</v>
      </c>
      <c r="D252" s="6" t="s">
        <v>254</v>
      </c>
      <c r="E252" s="3">
        <v>4</v>
      </c>
    </row>
    <row r="253" spans="1:5" ht="18.75">
      <c r="A253" s="36">
        <v>251</v>
      </c>
      <c r="B253" s="208"/>
      <c r="C253" s="36" t="s">
        <v>12296</v>
      </c>
      <c r="D253" s="6" t="s">
        <v>255</v>
      </c>
      <c r="E253" s="3">
        <v>4</v>
      </c>
    </row>
    <row r="254" spans="1:5" ht="33">
      <c r="A254" s="36">
        <v>252</v>
      </c>
      <c r="B254" s="209"/>
      <c r="C254" s="36" t="s">
        <v>12297</v>
      </c>
      <c r="D254" s="6" t="s">
        <v>256</v>
      </c>
      <c r="E254" s="3">
        <v>4</v>
      </c>
    </row>
    <row r="255" spans="1:5" ht="33">
      <c r="A255" s="36">
        <v>253</v>
      </c>
      <c r="B255" s="208"/>
      <c r="C255" s="36" t="s">
        <v>12298</v>
      </c>
      <c r="D255" s="6" t="s">
        <v>257</v>
      </c>
      <c r="E255" s="3">
        <v>4</v>
      </c>
    </row>
    <row r="256" spans="1:5" ht="33">
      <c r="A256" s="36">
        <v>254</v>
      </c>
      <c r="B256" s="209"/>
      <c r="C256" s="36" t="s">
        <v>12299</v>
      </c>
      <c r="D256" s="6" t="s">
        <v>258</v>
      </c>
      <c r="E256" s="3">
        <v>4</v>
      </c>
    </row>
    <row r="257" spans="1:5" ht="33">
      <c r="A257" s="36">
        <v>255</v>
      </c>
      <c r="B257" s="208"/>
      <c r="C257" s="36" t="s">
        <v>12300</v>
      </c>
      <c r="D257" s="6" t="s">
        <v>259</v>
      </c>
      <c r="E257" s="3">
        <v>4</v>
      </c>
    </row>
    <row r="258" spans="1:5" ht="33">
      <c r="A258" s="36">
        <v>256</v>
      </c>
      <c r="B258" s="209"/>
      <c r="C258" s="36" t="s">
        <v>12301</v>
      </c>
      <c r="D258" s="6" t="s">
        <v>260</v>
      </c>
      <c r="E258" s="3">
        <v>4</v>
      </c>
    </row>
    <row r="259" spans="1:5" ht="33">
      <c r="A259" s="36">
        <v>257</v>
      </c>
      <c r="B259" s="208"/>
      <c r="C259" s="36" t="s">
        <v>12302</v>
      </c>
      <c r="D259" s="6" t="s">
        <v>261</v>
      </c>
      <c r="E259" s="3">
        <v>4</v>
      </c>
    </row>
    <row r="260" spans="1:5" ht="33">
      <c r="A260" s="36">
        <v>258</v>
      </c>
      <c r="B260" s="209"/>
      <c r="C260" s="36" t="s">
        <v>12303</v>
      </c>
      <c r="D260" s="6" t="s">
        <v>262</v>
      </c>
      <c r="E260" s="3">
        <v>4</v>
      </c>
    </row>
    <row r="261" spans="1:5" ht="33">
      <c r="A261" s="36">
        <v>259</v>
      </c>
      <c r="B261" s="208"/>
      <c r="C261" s="36" t="s">
        <v>12304</v>
      </c>
      <c r="D261" s="6" t="s">
        <v>263</v>
      </c>
      <c r="E261" s="3">
        <v>4</v>
      </c>
    </row>
    <row r="262" spans="1:5" ht="33">
      <c r="A262" s="36">
        <v>260</v>
      </c>
      <c r="B262" s="209"/>
      <c r="C262" s="36" t="s">
        <v>12305</v>
      </c>
      <c r="D262" s="6" t="s">
        <v>264</v>
      </c>
      <c r="E262" s="3">
        <v>4</v>
      </c>
    </row>
    <row r="263" spans="1:5" ht="33">
      <c r="A263" s="36">
        <v>261</v>
      </c>
      <c r="B263" s="208"/>
      <c r="C263" s="36" t="s">
        <v>12306</v>
      </c>
      <c r="D263" s="6" t="s">
        <v>265</v>
      </c>
      <c r="E263" s="3">
        <v>4</v>
      </c>
    </row>
    <row r="264" spans="1:5" ht="33">
      <c r="A264" s="36">
        <v>262</v>
      </c>
      <c r="B264" s="209"/>
      <c r="C264" s="36" t="s">
        <v>12307</v>
      </c>
      <c r="D264" s="6" t="s">
        <v>266</v>
      </c>
      <c r="E264" s="3">
        <v>4</v>
      </c>
    </row>
    <row r="265" spans="1:5" ht="33">
      <c r="A265" s="36">
        <v>263</v>
      </c>
      <c r="B265" s="208"/>
      <c r="C265" s="36" t="s">
        <v>12308</v>
      </c>
      <c r="D265" s="6" t="s">
        <v>267</v>
      </c>
      <c r="E265" s="3">
        <v>4</v>
      </c>
    </row>
    <row r="266" spans="1:5" ht="18.75">
      <c r="A266" s="36">
        <v>264</v>
      </c>
      <c r="B266" s="209"/>
      <c r="C266" s="36" t="s">
        <v>12309</v>
      </c>
      <c r="D266" s="6" t="s">
        <v>268</v>
      </c>
      <c r="E266" s="3">
        <v>4</v>
      </c>
    </row>
    <row r="267" spans="1:5" ht="33">
      <c r="A267" s="36">
        <v>265</v>
      </c>
      <c r="B267" s="208"/>
      <c r="C267" s="36" t="s">
        <v>12310</v>
      </c>
      <c r="D267" s="6" t="s">
        <v>269</v>
      </c>
      <c r="E267" s="3">
        <v>4</v>
      </c>
    </row>
    <row r="268" spans="1:5" ht="33">
      <c r="A268" s="36">
        <v>266</v>
      </c>
      <c r="B268" s="209"/>
      <c r="C268" s="36" t="s">
        <v>12311</v>
      </c>
      <c r="D268" s="6" t="s">
        <v>270</v>
      </c>
      <c r="E268" s="3">
        <v>4</v>
      </c>
    </row>
    <row r="269" spans="1:5" ht="33">
      <c r="A269" s="36">
        <v>267</v>
      </c>
      <c r="B269" s="208"/>
      <c r="C269" s="36" t="s">
        <v>12312</v>
      </c>
      <c r="D269" s="6" t="s">
        <v>271</v>
      </c>
      <c r="E269" s="3">
        <v>4</v>
      </c>
    </row>
    <row r="270" spans="1:5" ht="33">
      <c r="A270" s="36">
        <v>268</v>
      </c>
      <c r="B270" s="209"/>
      <c r="C270" s="36" t="s">
        <v>12313</v>
      </c>
      <c r="D270" s="6" t="s">
        <v>272</v>
      </c>
      <c r="E270" s="3">
        <v>4</v>
      </c>
    </row>
    <row r="271" spans="1:5" ht="33">
      <c r="A271" s="36">
        <v>269</v>
      </c>
      <c r="B271" s="208"/>
      <c r="C271" s="36" t="s">
        <v>12314</v>
      </c>
      <c r="D271" s="6" t="s">
        <v>273</v>
      </c>
      <c r="E271" s="3">
        <v>4</v>
      </c>
    </row>
    <row r="272" spans="1:5" ht="18.75">
      <c r="A272" s="36">
        <v>270</v>
      </c>
      <c r="B272" s="209"/>
      <c r="C272" s="36" t="s">
        <v>12315</v>
      </c>
      <c r="D272" s="6" t="s">
        <v>274</v>
      </c>
      <c r="E272" s="3">
        <v>4</v>
      </c>
    </row>
    <row r="273" spans="1:5" ht="33">
      <c r="A273" s="36">
        <v>271</v>
      </c>
      <c r="B273" s="208"/>
      <c r="C273" s="36" t="s">
        <v>12316</v>
      </c>
      <c r="D273" s="6" t="s">
        <v>275</v>
      </c>
      <c r="E273" s="3">
        <v>4</v>
      </c>
    </row>
    <row r="274" spans="1:5" ht="18.75">
      <c r="A274" s="36">
        <v>272</v>
      </c>
      <c r="B274" s="209"/>
      <c r="C274" s="36" t="s">
        <v>12317</v>
      </c>
      <c r="D274" s="6" t="s">
        <v>276</v>
      </c>
      <c r="E274" s="3">
        <v>4</v>
      </c>
    </row>
    <row r="275" spans="1:5" ht="33">
      <c r="A275" s="36">
        <v>273</v>
      </c>
      <c r="B275" s="208"/>
      <c r="C275" s="36" t="s">
        <v>12318</v>
      </c>
      <c r="D275" s="6" t="s">
        <v>277</v>
      </c>
      <c r="E275" s="3">
        <v>4</v>
      </c>
    </row>
    <row r="276" spans="1:5" ht="33">
      <c r="A276" s="36">
        <v>274</v>
      </c>
      <c r="B276" s="209"/>
      <c r="C276" s="36" t="s">
        <v>12319</v>
      </c>
      <c r="D276" s="6" t="s">
        <v>278</v>
      </c>
      <c r="E276" s="3">
        <v>4</v>
      </c>
    </row>
    <row r="277" spans="1:5" ht="33">
      <c r="A277" s="36">
        <v>275</v>
      </c>
      <c r="B277" s="208"/>
      <c r="C277" s="36" t="s">
        <v>12320</v>
      </c>
      <c r="D277" s="6" t="s">
        <v>279</v>
      </c>
      <c r="E277" s="3">
        <v>4</v>
      </c>
    </row>
    <row r="278" spans="1:5" ht="18.75">
      <c r="A278" s="36">
        <v>276</v>
      </c>
      <c r="B278" s="209"/>
      <c r="C278" s="36" t="s">
        <v>12321</v>
      </c>
      <c r="D278" s="6" t="s">
        <v>280</v>
      </c>
      <c r="E278" s="3">
        <v>4</v>
      </c>
    </row>
    <row r="279" spans="1:5" ht="18.75">
      <c r="A279" s="36">
        <v>277</v>
      </c>
      <c r="B279" s="208"/>
      <c r="C279" s="36" t="s">
        <v>12322</v>
      </c>
      <c r="D279" s="6" t="s">
        <v>281</v>
      </c>
      <c r="E279" s="3">
        <v>4</v>
      </c>
    </row>
    <row r="280" spans="1:5" ht="33">
      <c r="A280" s="36">
        <v>278</v>
      </c>
      <c r="B280" s="209"/>
      <c r="C280" s="36" t="s">
        <v>12323</v>
      </c>
      <c r="D280" s="6" t="s">
        <v>282</v>
      </c>
      <c r="E280" s="3">
        <v>4</v>
      </c>
    </row>
    <row r="281" spans="1:5" ht="49.5">
      <c r="A281" s="36">
        <v>279</v>
      </c>
      <c r="B281" s="208"/>
      <c r="C281" s="36" t="s">
        <v>12324</v>
      </c>
      <c r="D281" s="6" t="s">
        <v>283</v>
      </c>
      <c r="E281" s="3">
        <v>4</v>
      </c>
    </row>
    <row r="282" spans="1:5" ht="33">
      <c r="A282" s="36">
        <v>280</v>
      </c>
      <c r="B282" s="209"/>
      <c r="C282" s="36" t="s">
        <v>12325</v>
      </c>
      <c r="D282" s="6" t="s">
        <v>284</v>
      </c>
      <c r="E282" s="3">
        <v>4</v>
      </c>
    </row>
    <row r="283" spans="1:5" ht="33">
      <c r="A283" s="36">
        <v>281</v>
      </c>
      <c r="B283" s="208"/>
      <c r="C283" s="36" t="s">
        <v>12326</v>
      </c>
      <c r="D283" s="6" t="s">
        <v>285</v>
      </c>
      <c r="E283" s="3">
        <v>4</v>
      </c>
    </row>
    <row r="284" spans="1:5" ht="33">
      <c r="A284" s="36">
        <v>282</v>
      </c>
      <c r="B284" s="209"/>
      <c r="C284" s="36" t="s">
        <v>12327</v>
      </c>
      <c r="D284" s="6" t="s">
        <v>286</v>
      </c>
      <c r="E284" s="3">
        <v>4</v>
      </c>
    </row>
    <row r="285" spans="1:5" ht="33">
      <c r="A285" s="36">
        <v>283</v>
      </c>
      <c r="B285" s="208"/>
      <c r="C285" s="36" t="s">
        <v>12328</v>
      </c>
      <c r="D285" s="6" t="s">
        <v>287</v>
      </c>
      <c r="E285" s="3">
        <v>4</v>
      </c>
    </row>
    <row r="286" spans="1:5" ht="33">
      <c r="A286" s="36">
        <v>284</v>
      </c>
      <c r="B286" s="209"/>
      <c r="C286" s="36" t="s">
        <v>12329</v>
      </c>
      <c r="D286" s="6" t="s">
        <v>288</v>
      </c>
      <c r="E286" s="3">
        <v>4</v>
      </c>
    </row>
    <row r="287" spans="1:5" ht="33">
      <c r="A287" s="36">
        <v>285</v>
      </c>
      <c r="B287" s="208"/>
      <c r="C287" s="36" t="s">
        <v>12330</v>
      </c>
      <c r="D287" s="6" t="s">
        <v>289</v>
      </c>
      <c r="E287" s="3">
        <v>4</v>
      </c>
    </row>
    <row r="288" spans="1:5" ht="33">
      <c r="A288" s="36">
        <v>286</v>
      </c>
      <c r="B288" s="209"/>
      <c r="C288" s="36" t="s">
        <v>12331</v>
      </c>
      <c r="D288" s="6" t="s">
        <v>290</v>
      </c>
      <c r="E288" s="3">
        <v>2</v>
      </c>
    </row>
    <row r="289" spans="1:5" ht="49.5">
      <c r="A289" s="36">
        <v>287</v>
      </c>
      <c r="B289" s="208"/>
      <c r="C289" s="36" t="s">
        <v>12332</v>
      </c>
      <c r="D289" s="6" t="s">
        <v>291</v>
      </c>
      <c r="E289" s="3">
        <v>4</v>
      </c>
    </row>
    <row r="290" spans="1:5" ht="49.5">
      <c r="A290" s="36">
        <v>288</v>
      </c>
      <c r="B290" s="209"/>
      <c r="C290" s="36" t="s">
        <v>12333</v>
      </c>
      <c r="D290" s="6" t="s">
        <v>292</v>
      </c>
      <c r="E290" s="3">
        <v>4</v>
      </c>
    </row>
    <row r="291" spans="1:5" ht="49.5">
      <c r="A291" s="36">
        <v>289</v>
      </c>
      <c r="B291" s="208"/>
      <c r="C291" s="36" t="s">
        <v>12334</v>
      </c>
      <c r="D291" s="6" t="s">
        <v>293</v>
      </c>
      <c r="E291" s="3">
        <v>4</v>
      </c>
    </row>
    <row r="292" spans="1:5" ht="33">
      <c r="A292" s="36">
        <v>290</v>
      </c>
      <c r="B292" s="209"/>
      <c r="C292" s="36" t="s">
        <v>12335</v>
      </c>
      <c r="D292" s="6" t="s">
        <v>294</v>
      </c>
      <c r="E292" s="3">
        <v>4</v>
      </c>
    </row>
    <row r="293" spans="1:5" ht="33">
      <c r="A293" s="36">
        <v>291</v>
      </c>
      <c r="B293" s="208"/>
      <c r="C293" s="36" t="s">
        <v>12336</v>
      </c>
      <c r="D293" s="6" t="s">
        <v>295</v>
      </c>
      <c r="E293" s="3">
        <v>4</v>
      </c>
    </row>
    <row r="294" spans="1:5" ht="18.75">
      <c r="A294" s="36">
        <v>292</v>
      </c>
      <c r="B294" s="209"/>
      <c r="C294" s="36" t="s">
        <v>12337</v>
      </c>
      <c r="D294" s="6" t="s">
        <v>296</v>
      </c>
      <c r="E294" s="3">
        <v>2</v>
      </c>
    </row>
    <row r="295" spans="1:5" ht="33">
      <c r="A295" s="36">
        <v>293</v>
      </c>
      <c r="B295" s="208"/>
      <c r="C295" s="36" t="s">
        <v>12338</v>
      </c>
      <c r="D295" s="6" t="s">
        <v>297</v>
      </c>
      <c r="E295" s="3">
        <v>4</v>
      </c>
    </row>
    <row r="296" spans="1:5" ht="18.75">
      <c r="A296" s="36">
        <v>294</v>
      </c>
      <c r="B296" s="209"/>
      <c r="C296" s="36" t="s">
        <v>12339</v>
      </c>
      <c r="D296" s="6" t="s">
        <v>298</v>
      </c>
      <c r="E296" s="3">
        <v>2</v>
      </c>
    </row>
    <row r="297" spans="1:5" ht="33">
      <c r="A297" s="36">
        <v>295</v>
      </c>
      <c r="B297" s="208"/>
      <c r="C297" s="36" t="s">
        <v>12340</v>
      </c>
      <c r="D297" s="6" t="s">
        <v>299</v>
      </c>
      <c r="E297" s="3">
        <v>4</v>
      </c>
    </row>
    <row r="298" spans="1:5" ht="33">
      <c r="A298" s="36">
        <v>296</v>
      </c>
      <c r="B298" s="209"/>
      <c r="C298" s="36" t="s">
        <v>12341</v>
      </c>
      <c r="D298" s="6" t="s">
        <v>300</v>
      </c>
      <c r="E298" s="3">
        <v>4</v>
      </c>
    </row>
    <row r="299" spans="1:5" ht="33">
      <c r="A299" s="36">
        <v>297</v>
      </c>
      <c r="B299" s="208"/>
      <c r="C299" s="36" t="s">
        <v>12342</v>
      </c>
      <c r="D299" s="6" t="s">
        <v>301</v>
      </c>
      <c r="E299" s="3">
        <v>4</v>
      </c>
    </row>
    <row r="300" spans="1:5" ht="33">
      <c r="A300" s="36">
        <v>298</v>
      </c>
      <c r="B300" s="209"/>
      <c r="C300" s="36" t="s">
        <v>12343</v>
      </c>
      <c r="D300" s="6" t="s">
        <v>302</v>
      </c>
      <c r="E300" s="3">
        <v>4</v>
      </c>
    </row>
    <row r="301" spans="1:5" ht="33">
      <c r="A301" s="36">
        <v>299</v>
      </c>
      <c r="B301" s="208"/>
      <c r="C301" s="36" t="s">
        <v>12344</v>
      </c>
      <c r="D301" s="6" t="s">
        <v>303</v>
      </c>
      <c r="E301" s="3">
        <v>4</v>
      </c>
    </row>
    <row r="302" spans="1:5" ht="33">
      <c r="A302" s="36">
        <v>300</v>
      </c>
      <c r="B302" s="209"/>
      <c r="C302" s="36" t="s">
        <v>12345</v>
      </c>
      <c r="D302" s="6" t="s">
        <v>304</v>
      </c>
      <c r="E302" s="3">
        <v>4</v>
      </c>
    </row>
    <row r="303" spans="1:5" ht="33">
      <c r="A303" s="36">
        <v>301</v>
      </c>
      <c r="B303" s="208"/>
      <c r="C303" s="36" t="s">
        <v>12346</v>
      </c>
      <c r="D303" s="6" t="s">
        <v>305</v>
      </c>
      <c r="E303" s="3">
        <v>4</v>
      </c>
    </row>
    <row r="304" spans="1:5" ht="33">
      <c r="A304" s="36">
        <v>302</v>
      </c>
      <c r="B304" s="209"/>
      <c r="C304" s="36" t="s">
        <v>12347</v>
      </c>
      <c r="D304" s="6" t="s">
        <v>306</v>
      </c>
      <c r="E304" s="3">
        <v>4</v>
      </c>
    </row>
    <row r="305" spans="1:5" ht="33">
      <c r="A305" s="36">
        <v>303</v>
      </c>
      <c r="B305" s="208"/>
      <c r="C305" s="36" t="s">
        <v>12348</v>
      </c>
      <c r="D305" s="6" t="s">
        <v>307</v>
      </c>
      <c r="E305" s="3">
        <v>4</v>
      </c>
    </row>
    <row r="306" spans="1:5" ht="33">
      <c r="A306" s="36">
        <v>304</v>
      </c>
      <c r="B306" s="209"/>
      <c r="C306" s="36" t="s">
        <v>12349</v>
      </c>
      <c r="D306" s="6" t="s">
        <v>308</v>
      </c>
      <c r="E306" s="3">
        <v>4</v>
      </c>
    </row>
    <row r="307" spans="1:5" ht="49.5">
      <c r="A307" s="36">
        <v>305</v>
      </c>
      <c r="B307" s="208"/>
      <c r="C307" s="36" t="s">
        <v>12350</v>
      </c>
      <c r="D307" s="6" t="s">
        <v>309</v>
      </c>
      <c r="E307" s="3">
        <v>4</v>
      </c>
    </row>
    <row r="308" spans="1:5" ht="33">
      <c r="A308" s="36">
        <v>306</v>
      </c>
      <c r="B308" s="209"/>
      <c r="C308" s="36" t="s">
        <v>12351</v>
      </c>
      <c r="D308" s="6" t="s">
        <v>310</v>
      </c>
      <c r="E308" s="3">
        <v>4</v>
      </c>
    </row>
    <row r="309" spans="1:5" ht="49.5">
      <c r="A309" s="36">
        <v>307</v>
      </c>
      <c r="B309" s="208"/>
      <c r="C309" s="36" t="s">
        <v>12352</v>
      </c>
      <c r="D309" s="6" t="s">
        <v>311</v>
      </c>
      <c r="E309" s="3">
        <v>4</v>
      </c>
    </row>
    <row r="310" spans="1:5" ht="49.5">
      <c r="A310" s="36">
        <v>308</v>
      </c>
      <c r="B310" s="209"/>
      <c r="C310" s="36" t="s">
        <v>12353</v>
      </c>
      <c r="D310" s="6" t="s">
        <v>312</v>
      </c>
      <c r="E310" s="3">
        <v>4</v>
      </c>
    </row>
    <row r="311" spans="1:5" ht="33">
      <c r="A311" s="36">
        <v>309</v>
      </c>
      <c r="B311" s="208"/>
      <c r="C311" s="36" t="s">
        <v>12354</v>
      </c>
      <c r="D311" s="6" t="s">
        <v>313</v>
      </c>
      <c r="E311" s="3">
        <v>4</v>
      </c>
    </row>
    <row r="312" spans="1:5" ht="33">
      <c r="A312" s="36">
        <v>310</v>
      </c>
      <c r="B312" s="209"/>
      <c r="C312" s="36" t="s">
        <v>12355</v>
      </c>
      <c r="D312" s="6" t="s">
        <v>314</v>
      </c>
      <c r="E312" s="3">
        <v>4</v>
      </c>
    </row>
    <row r="313" spans="1:5" ht="18.75">
      <c r="A313" s="36">
        <v>311</v>
      </c>
      <c r="B313" s="208"/>
      <c r="C313" s="36" t="s">
        <v>12356</v>
      </c>
      <c r="D313" s="6" t="s">
        <v>315</v>
      </c>
      <c r="E313" s="3">
        <v>4</v>
      </c>
    </row>
    <row r="314" spans="1:5" ht="33">
      <c r="A314" s="36">
        <v>312</v>
      </c>
      <c r="B314" s="209"/>
      <c r="C314" s="36" t="s">
        <v>12357</v>
      </c>
      <c r="D314" s="6" t="s">
        <v>316</v>
      </c>
      <c r="E314" s="3">
        <v>4</v>
      </c>
    </row>
    <row r="315" spans="1:5" ht="33">
      <c r="A315" s="36">
        <v>313</v>
      </c>
      <c r="B315" s="208"/>
      <c r="C315" s="36" t="s">
        <v>12358</v>
      </c>
      <c r="D315" s="6" t="s">
        <v>317</v>
      </c>
      <c r="E315" s="3">
        <v>4</v>
      </c>
    </row>
    <row r="316" spans="1:5" ht="33">
      <c r="A316" s="36">
        <v>314</v>
      </c>
      <c r="B316" s="209"/>
      <c r="C316" s="36" t="s">
        <v>12359</v>
      </c>
      <c r="D316" s="6" t="s">
        <v>318</v>
      </c>
      <c r="E316" s="3">
        <v>4</v>
      </c>
    </row>
    <row r="317" spans="1:5" ht="33">
      <c r="A317" s="36">
        <v>315</v>
      </c>
      <c r="B317" s="208"/>
      <c r="C317" s="36" t="s">
        <v>12360</v>
      </c>
      <c r="D317" s="6" t="s">
        <v>319</v>
      </c>
      <c r="E317" s="3">
        <v>4</v>
      </c>
    </row>
    <row r="318" spans="1:5" ht="33">
      <c r="A318" s="36">
        <v>316</v>
      </c>
      <c r="B318" s="209"/>
      <c r="C318" s="36" t="s">
        <v>12361</v>
      </c>
      <c r="D318" s="6" t="s">
        <v>320</v>
      </c>
      <c r="E318" s="3">
        <v>4</v>
      </c>
    </row>
    <row r="319" spans="1:5" ht="33">
      <c r="A319" s="36">
        <v>317</v>
      </c>
      <c r="B319" s="208"/>
      <c r="C319" s="36" t="s">
        <v>12362</v>
      </c>
      <c r="D319" s="6" t="s">
        <v>321</v>
      </c>
      <c r="E319" s="3">
        <v>4</v>
      </c>
    </row>
    <row r="320" spans="1:5" ht="33">
      <c r="A320" s="36">
        <v>318</v>
      </c>
      <c r="B320" s="209"/>
      <c r="C320" s="36" t="s">
        <v>12363</v>
      </c>
      <c r="D320" s="6" t="s">
        <v>322</v>
      </c>
      <c r="E320" s="3">
        <v>4</v>
      </c>
    </row>
    <row r="321" spans="1:5" ht="33">
      <c r="A321" s="36">
        <v>319</v>
      </c>
      <c r="B321" s="208"/>
      <c r="C321" s="36" t="s">
        <v>12364</v>
      </c>
      <c r="D321" s="6" t="s">
        <v>323</v>
      </c>
      <c r="E321" s="3">
        <v>4</v>
      </c>
    </row>
    <row r="322" spans="1:5" ht="33">
      <c r="A322" s="36">
        <v>320</v>
      </c>
      <c r="B322" s="209"/>
      <c r="C322" s="36" t="s">
        <v>12365</v>
      </c>
      <c r="D322" s="6" t="s">
        <v>324</v>
      </c>
      <c r="E322" s="3">
        <v>4</v>
      </c>
    </row>
    <row r="323" spans="1:5" ht="18.75">
      <c r="A323" s="36">
        <v>321</v>
      </c>
      <c r="B323" s="208"/>
      <c r="C323" s="36" t="s">
        <v>12366</v>
      </c>
      <c r="D323" s="6" t="s">
        <v>325</v>
      </c>
      <c r="E323" s="3">
        <v>4</v>
      </c>
    </row>
    <row r="324" spans="1:5" ht="33">
      <c r="A324" s="36">
        <v>322</v>
      </c>
      <c r="B324" s="209"/>
      <c r="C324" s="36" t="s">
        <v>12367</v>
      </c>
      <c r="D324" s="6" t="s">
        <v>326</v>
      </c>
      <c r="E324" s="3">
        <v>4</v>
      </c>
    </row>
    <row r="325" spans="1:5" ht="18.75">
      <c r="A325" s="36">
        <v>323</v>
      </c>
      <c r="B325" s="208"/>
      <c r="C325" s="36" t="s">
        <v>12368</v>
      </c>
      <c r="D325" s="6" t="s">
        <v>327</v>
      </c>
      <c r="E325" s="3">
        <v>4</v>
      </c>
    </row>
    <row r="326" spans="1:5" ht="33">
      <c r="A326" s="36">
        <v>324</v>
      </c>
      <c r="B326" s="209"/>
      <c r="C326" s="36" t="s">
        <v>12369</v>
      </c>
      <c r="D326" s="6" t="s">
        <v>328</v>
      </c>
      <c r="E326" s="3">
        <v>4</v>
      </c>
    </row>
    <row r="327" spans="1:5" ht="33">
      <c r="A327" s="36">
        <v>325</v>
      </c>
      <c r="B327" s="208"/>
      <c r="C327" s="36" t="s">
        <v>12370</v>
      </c>
      <c r="D327" s="6" t="s">
        <v>329</v>
      </c>
      <c r="E327" s="3">
        <v>4</v>
      </c>
    </row>
    <row r="328" spans="1:5" ht="33">
      <c r="A328" s="36">
        <v>326</v>
      </c>
      <c r="B328" s="209"/>
      <c r="C328" s="36" t="s">
        <v>12371</v>
      </c>
      <c r="D328" s="6" t="s">
        <v>330</v>
      </c>
      <c r="E328" s="3">
        <v>4</v>
      </c>
    </row>
    <row r="329" spans="1:5" ht="33">
      <c r="A329" s="36">
        <v>327</v>
      </c>
      <c r="B329" s="208"/>
      <c r="C329" s="36" t="s">
        <v>12372</v>
      </c>
      <c r="D329" s="6" t="s">
        <v>331</v>
      </c>
      <c r="E329" s="3">
        <v>4</v>
      </c>
    </row>
    <row r="330" spans="1:5" ht="33">
      <c r="A330" s="36">
        <v>328</v>
      </c>
      <c r="B330" s="209"/>
      <c r="C330" s="36" t="s">
        <v>12373</v>
      </c>
      <c r="D330" s="6" t="s">
        <v>332</v>
      </c>
      <c r="E330" s="3">
        <v>4</v>
      </c>
    </row>
    <row r="331" spans="1:5" ht="33">
      <c r="A331" s="36">
        <v>329</v>
      </c>
      <c r="B331" s="208"/>
      <c r="C331" s="36" t="s">
        <v>12374</v>
      </c>
      <c r="D331" s="6" t="s">
        <v>333</v>
      </c>
      <c r="E331" s="3">
        <v>4</v>
      </c>
    </row>
    <row r="332" spans="1:5" ht="33">
      <c r="A332" s="36">
        <v>330</v>
      </c>
      <c r="B332" s="209"/>
      <c r="C332" s="36" t="s">
        <v>12375</v>
      </c>
      <c r="D332" s="6" t="s">
        <v>334</v>
      </c>
      <c r="E332" s="3">
        <v>4</v>
      </c>
    </row>
    <row r="333" spans="1:5" ht="33">
      <c r="A333" s="36">
        <v>331</v>
      </c>
      <c r="B333" s="208"/>
      <c r="C333" s="36" t="s">
        <v>12376</v>
      </c>
      <c r="D333" s="6" t="s">
        <v>335</v>
      </c>
      <c r="E333" s="3">
        <v>2</v>
      </c>
    </row>
    <row r="334" spans="1:5" ht="33">
      <c r="A334" s="36">
        <v>332</v>
      </c>
      <c r="B334" s="209"/>
      <c r="C334" s="36" t="s">
        <v>12377</v>
      </c>
      <c r="D334" s="6" t="s">
        <v>336</v>
      </c>
      <c r="E334" s="3">
        <v>4</v>
      </c>
    </row>
    <row r="335" spans="1:5" ht="33">
      <c r="A335" s="36">
        <v>333</v>
      </c>
      <c r="B335" s="208"/>
      <c r="C335" s="36" t="s">
        <v>12378</v>
      </c>
      <c r="D335" s="6" t="s">
        <v>337</v>
      </c>
      <c r="E335" s="3">
        <v>2</v>
      </c>
    </row>
    <row r="336" spans="1:5" ht="33">
      <c r="A336" s="36">
        <v>334</v>
      </c>
      <c r="B336" s="209"/>
      <c r="C336" s="36" t="s">
        <v>12379</v>
      </c>
      <c r="D336" s="6" t="s">
        <v>338</v>
      </c>
      <c r="E336" s="3">
        <v>4</v>
      </c>
    </row>
    <row r="337" spans="1:5" ht="49.5">
      <c r="A337" s="36">
        <v>335</v>
      </c>
      <c r="B337" s="208"/>
      <c r="C337" s="36" t="s">
        <v>12380</v>
      </c>
      <c r="D337" s="6" t="s">
        <v>339</v>
      </c>
      <c r="E337" s="3">
        <v>4</v>
      </c>
    </row>
    <row r="338" spans="1:5" ht="33">
      <c r="A338" s="36">
        <v>336</v>
      </c>
      <c r="B338" s="209"/>
      <c r="C338" s="36" t="s">
        <v>12381</v>
      </c>
      <c r="D338" s="6" t="s">
        <v>340</v>
      </c>
      <c r="E338" s="3">
        <v>4</v>
      </c>
    </row>
    <row r="339" spans="1:5" ht="33">
      <c r="A339" s="36">
        <v>337</v>
      </c>
      <c r="B339" s="208"/>
      <c r="C339" s="36" t="s">
        <v>12382</v>
      </c>
      <c r="D339" s="6" t="s">
        <v>341</v>
      </c>
      <c r="E339" s="3">
        <v>4</v>
      </c>
    </row>
    <row r="340" spans="1:5" ht="33">
      <c r="A340" s="36">
        <v>338</v>
      </c>
      <c r="B340" s="209"/>
      <c r="C340" s="36" t="s">
        <v>12383</v>
      </c>
      <c r="D340" s="6" t="s">
        <v>342</v>
      </c>
      <c r="E340" s="3">
        <v>4</v>
      </c>
    </row>
    <row r="341" spans="1:5" ht="33">
      <c r="A341" s="36">
        <v>339</v>
      </c>
      <c r="B341" s="208"/>
      <c r="C341" s="36" t="s">
        <v>12384</v>
      </c>
      <c r="D341" s="6" t="s">
        <v>343</v>
      </c>
      <c r="E341" s="3">
        <v>4</v>
      </c>
    </row>
    <row r="342" spans="1:5" ht="33">
      <c r="A342" s="36">
        <v>340</v>
      </c>
      <c r="B342" s="209"/>
      <c r="C342" s="36" t="s">
        <v>12385</v>
      </c>
      <c r="D342" s="6" t="s">
        <v>344</v>
      </c>
      <c r="E342" s="3">
        <v>4</v>
      </c>
    </row>
    <row r="343" spans="1:5" ht="49.5">
      <c r="A343" s="36">
        <v>341</v>
      </c>
      <c r="B343" s="208"/>
      <c r="C343" s="36" t="s">
        <v>12386</v>
      </c>
      <c r="D343" s="6" t="s">
        <v>345</v>
      </c>
      <c r="E343" s="3">
        <v>4</v>
      </c>
    </row>
    <row r="344" spans="1:5" ht="33">
      <c r="A344" s="36">
        <v>342</v>
      </c>
      <c r="B344" s="209"/>
      <c r="C344" s="36" t="s">
        <v>12387</v>
      </c>
      <c r="D344" s="6" t="s">
        <v>346</v>
      </c>
      <c r="E344" s="3">
        <v>4</v>
      </c>
    </row>
    <row r="345" spans="1:5" ht="33">
      <c r="A345" s="36">
        <v>343</v>
      </c>
      <c r="B345" s="208"/>
      <c r="C345" s="36" t="s">
        <v>12388</v>
      </c>
      <c r="D345" s="6" t="s">
        <v>347</v>
      </c>
      <c r="E345" s="3">
        <v>4</v>
      </c>
    </row>
    <row r="346" spans="1:5" ht="33">
      <c r="A346" s="36">
        <v>344</v>
      </c>
      <c r="B346" s="209"/>
      <c r="C346" s="36" t="s">
        <v>12389</v>
      </c>
      <c r="D346" s="6" t="s">
        <v>348</v>
      </c>
      <c r="E346" s="3">
        <v>4</v>
      </c>
    </row>
    <row r="347" spans="1:5" ht="33">
      <c r="A347" s="36">
        <v>345</v>
      </c>
      <c r="B347" s="208"/>
      <c r="C347" s="36" t="s">
        <v>12390</v>
      </c>
      <c r="D347" s="6" t="s">
        <v>349</v>
      </c>
      <c r="E347" s="3">
        <v>4</v>
      </c>
    </row>
    <row r="348" spans="1:5" ht="33">
      <c r="A348" s="36">
        <v>346</v>
      </c>
      <c r="B348" s="209"/>
      <c r="C348" s="36" t="s">
        <v>12391</v>
      </c>
      <c r="D348" s="6" t="s">
        <v>350</v>
      </c>
      <c r="E348" s="3">
        <v>4</v>
      </c>
    </row>
    <row r="349" spans="1:5" ht="33">
      <c r="A349" s="36">
        <v>347</v>
      </c>
      <c r="B349" s="208"/>
      <c r="C349" s="36" t="s">
        <v>12392</v>
      </c>
      <c r="D349" s="6" t="s">
        <v>351</v>
      </c>
      <c r="E349" s="3">
        <v>4</v>
      </c>
    </row>
    <row r="350" spans="1:5" ht="49.5">
      <c r="A350" s="36">
        <v>348</v>
      </c>
      <c r="B350" s="209"/>
      <c r="C350" s="36" t="s">
        <v>12393</v>
      </c>
      <c r="D350" s="6" t="s">
        <v>352</v>
      </c>
      <c r="E350" s="3">
        <v>4</v>
      </c>
    </row>
    <row r="351" spans="1:5" ht="33">
      <c r="A351" s="36">
        <v>349</v>
      </c>
      <c r="B351" s="208"/>
      <c r="C351" s="36" t="s">
        <v>12394</v>
      </c>
      <c r="D351" s="6" t="s">
        <v>353</v>
      </c>
      <c r="E351" s="3">
        <v>4</v>
      </c>
    </row>
    <row r="352" spans="1:5" ht="33">
      <c r="A352" s="36">
        <v>350</v>
      </c>
      <c r="B352" s="209"/>
      <c r="C352" s="36" t="s">
        <v>12395</v>
      </c>
      <c r="D352" s="6" t="s">
        <v>354</v>
      </c>
      <c r="E352" s="3">
        <v>4</v>
      </c>
    </row>
    <row r="353" spans="1:5" ht="33">
      <c r="A353" s="36">
        <v>351</v>
      </c>
      <c r="B353" s="208"/>
      <c r="C353" s="36" t="s">
        <v>12396</v>
      </c>
      <c r="D353" s="6" t="s">
        <v>355</v>
      </c>
      <c r="E353" s="3">
        <v>4</v>
      </c>
    </row>
    <row r="354" spans="1:5" ht="33">
      <c r="A354" s="36">
        <v>352</v>
      </c>
      <c r="B354" s="209"/>
      <c r="C354" s="36" t="s">
        <v>12397</v>
      </c>
      <c r="D354" s="6" t="s">
        <v>356</v>
      </c>
      <c r="E354" s="3">
        <v>4</v>
      </c>
    </row>
    <row r="355" spans="1:5" ht="33">
      <c r="A355" s="36">
        <v>353</v>
      </c>
      <c r="B355" s="208"/>
      <c r="C355" s="36" t="s">
        <v>12398</v>
      </c>
      <c r="D355" s="6" t="s">
        <v>357</v>
      </c>
      <c r="E355" s="3">
        <v>4</v>
      </c>
    </row>
    <row r="356" spans="1:5" ht="33">
      <c r="A356" s="36">
        <v>354</v>
      </c>
      <c r="B356" s="209"/>
      <c r="C356" s="36" t="s">
        <v>12399</v>
      </c>
      <c r="D356" s="6" t="s">
        <v>358</v>
      </c>
      <c r="E356" s="3">
        <v>4</v>
      </c>
    </row>
    <row r="357" spans="1:5" ht="33">
      <c r="A357" s="36">
        <v>355</v>
      </c>
      <c r="B357" s="208"/>
      <c r="C357" s="36" t="s">
        <v>12400</v>
      </c>
      <c r="D357" s="6" t="s">
        <v>359</v>
      </c>
      <c r="E357" s="3">
        <v>4</v>
      </c>
    </row>
    <row r="358" spans="1:5" ht="33">
      <c r="A358" s="36">
        <v>356</v>
      </c>
      <c r="B358" s="209"/>
      <c r="C358" s="36" t="s">
        <v>12401</v>
      </c>
      <c r="D358" s="6" t="s">
        <v>360</v>
      </c>
      <c r="E358" s="3">
        <v>4</v>
      </c>
    </row>
    <row r="359" spans="1:5" ht="33">
      <c r="A359" s="36">
        <v>357</v>
      </c>
      <c r="B359" s="208"/>
      <c r="C359" s="36" t="s">
        <v>12402</v>
      </c>
      <c r="D359" s="6" t="s">
        <v>361</v>
      </c>
      <c r="E359" s="3">
        <v>4</v>
      </c>
    </row>
    <row r="360" spans="1:5" ht="33">
      <c r="A360" s="36">
        <v>358</v>
      </c>
      <c r="B360" s="209"/>
      <c r="C360" s="36" t="s">
        <v>12403</v>
      </c>
      <c r="D360" s="6" t="s">
        <v>362</v>
      </c>
      <c r="E360" s="3">
        <v>4</v>
      </c>
    </row>
    <row r="361" spans="1:5" ht="18.75">
      <c r="A361" s="36">
        <v>359</v>
      </c>
      <c r="B361" s="208"/>
      <c r="C361" s="36" t="s">
        <v>12404</v>
      </c>
      <c r="D361" s="6" t="s">
        <v>363</v>
      </c>
      <c r="E361" s="3">
        <v>4</v>
      </c>
    </row>
    <row r="362" spans="1:5" ht="49.5">
      <c r="A362" s="36">
        <v>360</v>
      </c>
      <c r="B362" s="209"/>
      <c r="C362" s="36" t="s">
        <v>12405</v>
      </c>
      <c r="D362" s="6" t="s">
        <v>364</v>
      </c>
      <c r="E362" s="3">
        <v>4</v>
      </c>
    </row>
    <row r="363" spans="1:5" ht="33">
      <c r="A363" s="36">
        <v>361</v>
      </c>
      <c r="B363" s="208"/>
      <c r="C363" s="36" t="s">
        <v>12406</v>
      </c>
      <c r="D363" s="6" t="s">
        <v>365</v>
      </c>
      <c r="E363" s="3">
        <v>4</v>
      </c>
    </row>
    <row r="364" spans="1:5" ht="33">
      <c r="A364" s="36">
        <v>362</v>
      </c>
      <c r="B364" s="209"/>
      <c r="C364" s="36" t="s">
        <v>12407</v>
      </c>
      <c r="D364" s="6" t="s">
        <v>366</v>
      </c>
      <c r="E364" s="3">
        <v>4</v>
      </c>
    </row>
    <row r="365" spans="1:5" ht="33">
      <c r="A365" s="36">
        <v>363</v>
      </c>
      <c r="B365" s="208"/>
      <c r="C365" s="36" t="s">
        <v>12408</v>
      </c>
      <c r="D365" s="6" t="s">
        <v>367</v>
      </c>
      <c r="E365" s="3">
        <v>4</v>
      </c>
    </row>
    <row r="366" spans="1:5" ht="33">
      <c r="A366" s="36">
        <v>364</v>
      </c>
      <c r="B366" s="209"/>
      <c r="C366" s="36" t="s">
        <v>12409</v>
      </c>
      <c r="D366" s="6" t="s">
        <v>368</v>
      </c>
      <c r="E366" s="3">
        <v>4</v>
      </c>
    </row>
    <row r="367" spans="1:5" ht="33">
      <c r="A367" s="36">
        <v>365</v>
      </c>
      <c r="B367" s="208"/>
      <c r="C367" s="36" t="s">
        <v>12410</v>
      </c>
      <c r="D367" s="6" t="s">
        <v>369</v>
      </c>
      <c r="E367" s="3">
        <v>4</v>
      </c>
    </row>
    <row r="368" spans="1:5" ht="18.75">
      <c r="A368" s="36">
        <v>366</v>
      </c>
      <c r="B368" s="209"/>
      <c r="C368" s="36" t="s">
        <v>12411</v>
      </c>
      <c r="D368" s="6" t="s">
        <v>370</v>
      </c>
      <c r="E368" s="3">
        <v>4</v>
      </c>
    </row>
    <row r="369" spans="1:5" ht="66">
      <c r="A369" s="36">
        <v>367</v>
      </c>
      <c r="B369" s="208"/>
      <c r="C369" s="36" t="s">
        <v>12412</v>
      </c>
      <c r="D369" s="6" t="s">
        <v>371</v>
      </c>
      <c r="E369" s="3">
        <v>4</v>
      </c>
    </row>
    <row r="370" spans="1:5" ht="18.75">
      <c r="A370" s="36">
        <v>368</v>
      </c>
      <c r="B370" s="209"/>
      <c r="C370" s="36" t="s">
        <v>12413</v>
      </c>
      <c r="D370" s="6" t="s">
        <v>372</v>
      </c>
      <c r="E370" s="3">
        <v>4</v>
      </c>
    </row>
    <row r="371" spans="1:5" ht="33">
      <c r="A371" s="36">
        <v>369</v>
      </c>
      <c r="B371" s="208"/>
      <c r="C371" s="36" t="s">
        <v>12414</v>
      </c>
      <c r="D371" s="6" t="s">
        <v>373</v>
      </c>
      <c r="E371" s="3">
        <v>4</v>
      </c>
    </row>
    <row r="372" spans="1:5" ht="33">
      <c r="A372" s="36">
        <v>370</v>
      </c>
      <c r="B372" s="209"/>
      <c r="C372" s="36" t="s">
        <v>12415</v>
      </c>
      <c r="D372" s="6" t="s">
        <v>374</v>
      </c>
      <c r="E372" s="3">
        <v>4</v>
      </c>
    </row>
    <row r="373" spans="1:5" ht="18.75">
      <c r="A373" s="36">
        <v>371</v>
      </c>
      <c r="B373" s="208"/>
      <c r="C373" s="36" t="s">
        <v>12416</v>
      </c>
      <c r="D373" s="6" t="s">
        <v>375</v>
      </c>
      <c r="E373" s="3">
        <v>6</v>
      </c>
    </row>
    <row r="374" spans="1:5" ht="49.5">
      <c r="A374" s="36">
        <v>372</v>
      </c>
      <c r="B374" s="209"/>
      <c r="C374" s="36" t="s">
        <v>12417</v>
      </c>
      <c r="D374" s="6" t="s">
        <v>376</v>
      </c>
      <c r="E374" s="3">
        <v>4</v>
      </c>
    </row>
    <row r="375" spans="1:5" ht="33">
      <c r="A375" s="36">
        <v>373</v>
      </c>
      <c r="B375" s="208"/>
      <c r="C375" s="36" t="s">
        <v>12418</v>
      </c>
      <c r="D375" s="6" t="s">
        <v>377</v>
      </c>
      <c r="E375" s="3">
        <v>4</v>
      </c>
    </row>
    <row r="376" spans="1:5" ht="33">
      <c r="A376" s="36">
        <v>374</v>
      </c>
      <c r="B376" s="209"/>
      <c r="C376" s="36" t="s">
        <v>12419</v>
      </c>
      <c r="D376" s="6" t="s">
        <v>378</v>
      </c>
      <c r="E376" s="3">
        <v>4</v>
      </c>
    </row>
    <row r="377" spans="1:5" ht="33">
      <c r="A377" s="36">
        <v>375</v>
      </c>
      <c r="B377" s="208"/>
      <c r="C377" s="36" t="s">
        <v>12420</v>
      </c>
      <c r="D377" s="6" t="s">
        <v>379</v>
      </c>
      <c r="E377" s="3">
        <v>4</v>
      </c>
    </row>
    <row r="378" spans="1:5" ht="18.75">
      <c r="A378" s="36">
        <v>376</v>
      </c>
      <c r="B378" s="209"/>
      <c r="C378" s="36" t="s">
        <v>12421</v>
      </c>
      <c r="D378" s="6" t="s">
        <v>380</v>
      </c>
      <c r="E378" s="3">
        <v>4</v>
      </c>
    </row>
    <row r="379" spans="1:5" ht="18.75">
      <c r="A379" s="36">
        <v>377</v>
      </c>
      <c r="B379" s="208"/>
      <c r="C379" s="36" t="s">
        <v>12422</v>
      </c>
      <c r="D379" s="6" t="s">
        <v>381</v>
      </c>
      <c r="E379" s="3">
        <v>4</v>
      </c>
    </row>
    <row r="380" spans="1:5" ht="33">
      <c r="A380" s="36">
        <v>378</v>
      </c>
      <c r="B380" s="209"/>
      <c r="C380" s="36" t="s">
        <v>12423</v>
      </c>
      <c r="D380" s="6" t="s">
        <v>382</v>
      </c>
      <c r="E380" s="3">
        <v>4</v>
      </c>
    </row>
    <row r="381" spans="1:5" ht="33">
      <c r="A381" s="36">
        <v>379</v>
      </c>
      <c r="B381" s="208"/>
      <c r="C381" s="36" t="s">
        <v>12424</v>
      </c>
      <c r="D381" s="6" t="s">
        <v>383</v>
      </c>
      <c r="E381" s="3">
        <v>4</v>
      </c>
    </row>
    <row r="382" spans="1:5" ht="33">
      <c r="A382" s="36">
        <v>380</v>
      </c>
      <c r="B382" s="209"/>
      <c r="C382" s="36" t="s">
        <v>12425</v>
      </c>
      <c r="D382" s="6" t="s">
        <v>384</v>
      </c>
      <c r="E382" s="3">
        <v>4</v>
      </c>
    </row>
    <row r="383" spans="1:5" ht="33">
      <c r="A383" s="36">
        <v>381</v>
      </c>
      <c r="B383" s="208"/>
      <c r="C383" s="36" t="s">
        <v>12426</v>
      </c>
      <c r="D383" s="6" t="s">
        <v>385</v>
      </c>
      <c r="E383" s="3">
        <v>4</v>
      </c>
    </row>
    <row r="384" spans="1:5" ht="33">
      <c r="A384" s="36">
        <v>382</v>
      </c>
      <c r="B384" s="209"/>
      <c r="C384" s="36" t="s">
        <v>12427</v>
      </c>
      <c r="D384" s="6" t="s">
        <v>386</v>
      </c>
      <c r="E384" s="3">
        <v>4</v>
      </c>
    </row>
    <row r="385" spans="1:5" ht="33">
      <c r="A385" s="36">
        <v>383</v>
      </c>
      <c r="B385" s="208"/>
      <c r="C385" s="36" t="s">
        <v>12428</v>
      </c>
      <c r="D385" s="6" t="s">
        <v>387</v>
      </c>
      <c r="E385" s="3">
        <v>4</v>
      </c>
    </row>
    <row r="386" spans="1:5" ht="33">
      <c r="A386" s="36">
        <v>384</v>
      </c>
      <c r="B386" s="209"/>
      <c r="C386" s="36" t="s">
        <v>12429</v>
      </c>
      <c r="D386" s="6" t="s">
        <v>388</v>
      </c>
      <c r="E386" s="3">
        <v>4</v>
      </c>
    </row>
    <row r="387" spans="1:5" ht="33">
      <c r="A387" s="36">
        <v>385</v>
      </c>
      <c r="B387" s="208"/>
      <c r="C387" s="36" t="s">
        <v>12430</v>
      </c>
      <c r="D387" s="6" t="s">
        <v>389</v>
      </c>
      <c r="E387" s="3">
        <v>4</v>
      </c>
    </row>
    <row r="388" spans="1:5" ht="33">
      <c r="A388" s="36">
        <v>386</v>
      </c>
      <c r="B388" s="209"/>
      <c r="C388" s="36" t="s">
        <v>12431</v>
      </c>
      <c r="D388" s="6" t="s">
        <v>390</v>
      </c>
      <c r="E388" s="3">
        <v>4</v>
      </c>
    </row>
    <row r="389" spans="1:5" ht="18.75">
      <c r="A389" s="36">
        <v>387</v>
      </c>
      <c r="B389" s="208"/>
      <c r="C389" s="36" t="s">
        <v>12432</v>
      </c>
      <c r="D389" s="6" t="s">
        <v>391</v>
      </c>
      <c r="E389" s="3">
        <v>4</v>
      </c>
    </row>
    <row r="390" spans="1:5" ht="33">
      <c r="A390" s="36">
        <v>388</v>
      </c>
      <c r="B390" s="209"/>
      <c r="C390" s="36" t="s">
        <v>12433</v>
      </c>
      <c r="D390" s="6" t="s">
        <v>392</v>
      </c>
      <c r="E390" s="3">
        <v>4</v>
      </c>
    </row>
    <row r="391" spans="1:5" ht="18.75">
      <c r="A391" s="36">
        <v>389</v>
      </c>
      <c r="B391" s="208"/>
      <c r="C391" s="36" t="s">
        <v>12434</v>
      </c>
      <c r="D391" s="6" t="s">
        <v>393</v>
      </c>
      <c r="E391" s="3">
        <v>4</v>
      </c>
    </row>
    <row r="392" spans="1:5" ht="33">
      <c r="A392" s="36">
        <v>390</v>
      </c>
      <c r="B392" s="209"/>
      <c r="C392" s="36" t="s">
        <v>12435</v>
      </c>
      <c r="D392" s="6" t="s">
        <v>394</v>
      </c>
      <c r="E392" s="3">
        <v>4</v>
      </c>
    </row>
    <row r="393" spans="1:5" ht="33">
      <c r="A393" s="36">
        <v>391</v>
      </c>
      <c r="B393" s="208"/>
      <c r="C393" s="36" t="s">
        <v>12436</v>
      </c>
      <c r="D393" s="6" t="s">
        <v>395</v>
      </c>
      <c r="E393" s="3">
        <v>4</v>
      </c>
    </row>
    <row r="394" spans="1:5" ht="33">
      <c r="A394" s="36">
        <v>392</v>
      </c>
      <c r="B394" s="209"/>
      <c r="C394" s="36" t="s">
        <v>12437</v>
      </c>
      <c r="D394" s="6" t="s">
        <v>396</v>
      </c>
      <c r="E394" s="3">
        <v>4</v>
      </c>
    </row>
    <row r="395" spans="1:5" ht="33">
      <c r="A395" s="36">
        <v>393</v>
      </c>
      <c r="B395" s="208"/>
      <c r="C395" s="36" t="s">
        <v>12438</v>
      </c>
      <c r="D395" s="6" t="s">
        <v>397</v>
      </c>
      <c r="E395" s="3">
        <v>4</v>
      </c>
    </row>
    <row r="396" spans="1:5" ht="33">
      <c r="A396" s="36">
        <v>394</v>
      </c>
      <c r="B396" s="209"/>
      <c r="C396" s="36" t="s">
        <v>12439</v>
      </c>
      <c r="D396" s="6" t="s">
        <v>398</v>
      </c>
      <c r="E396" s="3">
        <v>4</v>
      </c>
    </row>
    <row r="397" spans="1:5" ht="33">
      <c r="A397" s="36">
        <v>395</v>
      </c>
      <c r="B397" s="208"/>
      <c r="C397" s="36" t="s">
        <v>12440</v>
      </c>
      <c r="D397" s="6" t="s">
        <v>399</v>
      </c>
      <c r="E397" s="3">
        <v>4</v>
      </c>
    </row>
    <row r="398" spans="1:5" ht="49.5">
      <c r="A398" s="36">
        <v>396</v>
      </c>
      <c r="B398" s="209"/>
      <c r="C398" s="36" t="s">
        <v>12441</v>
      </c>
      <c r="D398" s="6" t="s">
        <v>400</v>
      </c>
      <c r="E398" s="3">
        <v>4</v>
      </c>
    </row>
    <row r="399" spans="1:5" ht="18.75">
      <c r="A399" s="36">
        <v>397</v>
      </c>
      <c r="B399" s="208"/>
      <c r="C399" s="36" t="s">
        <v>12442</v>
      </c>
      <c r="D399" s="6" t="s">
        <v>401</v>
      </c>
      <c r="E399" s="3">
        <v>4</v>
      </c>
    </row>
    <row r="400" spans="1:5" ht="49.5">
      <c r="A400" s="36">
        <v>398</v>
      </c>
      <c r="B400" s="209"/>
      <c r="C400" s="36" t="s">
        <v>12443</v>
      </c>
      <c r="D400" s="6" t="s">
        <v>402</v>
      </c>
      <c r="E400" s="3">
        <v>4</v>
      </c>
    </row>
    <row r="401" spans="1:5" ht="33">
      <c r="A401" s="36">
        <v>399</v>
      </c>
      <c r="B401" s="208"/>
      <c r="C401" s="36" t="s">
        <v>12444</v>
      </c>
      <c r="D401" s="6" t="s">
        <v>403</v>
      </c>
      <c r="E401" s="3">
        <v>4</v>
      </c>
    </row>
    <row r="402" spans="1:5" ht="18.75">
      <c r="A402" s="36">
        <v>400</v>
      </c>
      <c r="B402" s="209"/>
      <c r="C402" s="36" t="s">
        <v>12445</v>
      </c>
      <c r="D402" s="6" t="s">
        <v>404</v>
      </c>
      <c r="E402" s="3">
        <v>4</v>
      </c>
    </row>
    <row r="403" spans="1:5" ht="33">
      <c r="A403" s="36">
        <v>401</v>
      </c>
      <c r="B403" s="208"/>
      <c r="C403" s="36" t="s">
        <v>12446</v>
      </c>
      <c r="D403" s="6" t="s">
        <v>405</v>
      </c>
      <c r="E403" s="3">
        <v>4</v>
      </c>
    </row>
    <row r="404" spans="1:5" ht="33">
      <c r="A404" s="36">
        <v>402</v>
      </c>
      <c r="B404" s="209"/>
      <c r="C404" s="36" t="s">
        <v>12447</v>
      </c>
      <c r="D404" s="6" t="s">
        <v>406</v>
      </c>
      <c r="E404" s="3">
        <v>4</v>
      </c>
    </row>
    <row r="405" spans="1:5" ht="18.75">
      <c r="A405" s="36">
        <v>403</v>
      </c>
      <c r="B405" s="208"/>
      <c r="C405" s="36" t="s">
        <v>12448</v>
      </c>
      <c r="D405" s="6" t="s">
        <v>407</v>
      </c>
      <c r="E405" s="3">
        <v>4</v>
      </c>
    </row>
    <row r="406" spans="1:5" ht="18.75">
      <c r="A406" s="36">
        <v>404</v>
      </c>
      <c r="B406" s="209"/>
      <c r="C406" s="36" t="s">
        <v>12449</v>
      </c>
      <c r="D406" s="6" t="s">
        <v>408</v>
      </c>
      <c r="E406" s="3">
        <v>4</v>
      </c>
    </row>
    <row r="407" spans="1:5" ht="33">
      <c r="A407" s="36">
        <v>405</v>
      </c>
      <c r="B407" s="208"/>
      <c r="C407" s="36" t="s">
        <v>12450</v>
      </c>
      <c r="D407" s="6" t="s">
        <v>409</v>
      </c>
      <c r="E407" s="3">
        <v>4</v>
      </c>
    </row>
    <row r="408" spans="1:5" ht="18.75">
      <c r="A408" s="36">
        <v>406</v>
      </c>
      <c r="B408" s="209"/>
      <c r="C408" s="36" t="s">
        <v>12451</v>
      </c>
      <c r="D408" s="6" t="s">
        <v>410</v>
      </c>
      <c r="E408" s="3">
        <v>4</v>
      </c>
    </row>
    <row r="409" spans="1:5" ht="33">
      <c r="A409" s="36">
        <v>407</v>
      </c>
      <c r="B409" s="208"/>
      <c r="C409" s="36" t="s">
        <v>12452</v>
      </c>
      <c r="D409" s="6" t="s">
        <v>411</v>
      </c>
      <c r="E409" s="3">
        <v>4</v>
      </c>
    </row>
    <row r="410" spans="1:5" ht="33">
      <c r="A410" s="36">
        <v>408</v>
      </c>
      <c r="B410" s="209"/>
      <c r="C410" s="36" t="s">
        <v>12453</v>
      </c>
      <c r="D410" s="6" t="s">
        <v>412</v>
      </c>
      <c r="E410" s="3">
        <v>4</v>
      </c>
    </row>
    <row r="411" spans="1:5" ht="33">
      <c r="A411" s="36">
        <v>409</v>
      </c>
      <c r="B411" s="208"/>
      <c r="C411" s="36" t="s">
        <v>12454</v>
      </c>
      <c r="D411" s="6" t="s">
        <v>413</v>
      </c>
      <c r="E411" s="3">
        <v>4</v>
      </c>
    </row>
    <row r="412" spans="1:5" ht="33">
      <c r="A412" s="36">
        <v>410</v>
      </c>
      <c r="B412" s="209"/>
      <c r="C412" s="36" t="s">
        <v>12455</v>
      </c>
      <c r="D412" s="6" t="s">
        <v>414</v>
      </c>
      <c r="E412" s="3">
        <v>4</v>
      </c>
    </row>
    <row r="413" spans="1:5" ht="33">
      <c r="A413" s="36">
        <v>411</v>
      </c>
      <c r="B413" s="208"/>
      <c r="C413" s="36" t="s">
        <v>12456</v>
      </c>
      <c r="D413" s="6" t="s">
        <v>415</v>
      </c>
      <c r="E413" s="3">
        <v>4</v>
      </c>
    </row>
    <row r="414" spans="1:5" ht="33">
      <c r="A414" s="36">
        <v>412</v>
      </c>
      <c r="B414" s="209"/>
      <c r="C414" s="36" t="s">
        <v>12457</v>
      </c>
      <c r="D414" s="6" t="s">
        <v>416</v>
      </c>
      <c r="E414" s="3">
        <v>4</v>
      </c>
    </row>
    <row r="415" spans="1:5" ht="33">
      <c r="A415" s="36">
        <v>413</v>
      </c>
      <c r="B415" s="208"/>
      <c r="C415" s="36" t="s">
        <v>12458</v>
      </c>
      <c r="D415" s="6" t="s">
        <v>417</v>
      </c>
      <c r="E415" s="3">
        <v>4</v>
      </c>
    </row>
    <row r="416" spans="1:5" ht="33">
      <c r="A416" s="36">
        <v>414</v>
      </c>
      <c r="B416" s="209"/>
      <c r="C416" s="36" t="s">
        <v>12459</v>
      </c>
      <c r="D416" s="6" t="s">
        <v>418</v>
      </c>
      <c r="E416" s="3">
        <v>4</v>
      </c>
    </row>
    <row r="417" spans="1:5" ht="33">
      <c r="A417" s="36">
        <v>415</v>
      </c>
      <c r="B417" s="208"/>
      <c r="C417" s="36" t="s">
        <v>12460</v>
      </c>
      <c r="D417" s="6" t="s">
        <v>419</v>
      </c>
      <c r="E417" s="3">
        <v>4</v>
      </c>
    </row>
    <row r="418" spans="1:5" ht="33">
      <c r="A418" s="36">
        <v>416</v>
      </c>
      <c r="B418" s="209"/>
      <c r="C418" s="36" t="s">
        <v>12461</v>
      </c>
      <c r="D418" s="6" t="s">
        <v>420</v>
      </c>
      <c r="E418" s="3">
        <v>4</v>
      </c>
    </row>
    <row r="419" spans="1:5" ht="33">
      <c r="A419" s="36">
        <v>417</v>
      </c>
      <c r="B419" s="208"/>
      <c r="C419" s="36" t="s">
        <v>12462</v>
      </c>
      <c r="D419" s="6" t="s">
        <v>421</v>
      </c>
      <c r="E419" s="3">
        <v>4</v>
      </c>
    </row>
    <row r="420" spans="1:5" ht="18.75">
      <c r="A420" s="36">
        <v>418</v>
      </c>
      <c r="B420" s="209"/>
      <c r="C420" s="36" t="s">
        <v>12463</v>
      </c>
      <c r="D420" s="6" t="s">
        <v>422</v>
      </c>
      <c r="E420" s="3">
        <v>4</v>
      </c>
    </row>
    <row r="421" spans="1:5" ht="18.75">
      <c r="A421" s="36">
        <v>419</v>
      </c>
      <c r="B421" s="208"/>
      <c r="C421" s="36" t="s">
        <v>12464</v>
      </c>
      <c r="D421" s="6" t="s">
        <v>423</v>
      </c>
      <c r="E421" s="3">
        <v>4</v>
      </c>
    </row>
    <row r="422" spans="1:5" ht="33">
      <c r="A422" s="36">
        <v>420</v>
      </c>
      <c r="B422" s="209"/>
      <c r="C422" s="36" t="s">
        <v>12465</v>
      </c>
      <c r="D422" s="6" t="s">
        <v>424</v>
      </c>
      <c r="E422" s="3">
        <v>4</v>
      </c>
    </row>
    <row r="423" spans="1:5" ht="33">
      <c r="A423" s="36">
        <v>421</v>
      </c>
      <c r="B423" s="208"/>
      <c r="C423" s="36" t="s">
        <v>12466</v>
      </c>
      <c r="D423" s="6" t="s">
        <v>425</v>
      </c>
      <c r="E423" s="3">
        <v>4</v>
      </c>
    </row>
    <row r="424" spans="1:5" ht="33">
      <c r="A424" s="36">
        <v>422</v>
      </c>
      <c r="B424" s="209"/>
      <c r="C424" s="36" t="s">
        <v>12467</v>
      </c>
      <c r="D424" s="6" t="s">
        <v>426</v>
      </c>
      <c r="E424" s="3">
        <v>4</v>
      </c>
    </row>
    <row r="425" spans="1:5" ht="33">
      <c r="A425" s="36">
        <v>423</v>
      </c>
      <c r="B425" s="208"/>
      <c r="C425" s="36" t="s">
        <v>12468</v>
      </c>
      <c r="D425" s="6" t="s">
        <v>427</v>
      </c>
      <c r="E425" s="3">
        <v>4</v>
      </c>
    </row>
    <row r="426" spans="1:5" ht="18.75">
      <c r="A426" s="36">
        <v>424</v>
      </c>
      <c r="B426" s="209"/>
      <c r="C426" s="36" t="s">
        <v>12469</v>
      </c>
      <c r="D426" s="6" t="s">
        <v>428</v>
      </c>
      <c r="E426" s="3">
        <v>4</v>
      </c>
    </row>
    <row r="427" spans="1:5" ht="33">
      <c r="A427" s="36">
        <v>425</v>
      </c>
      <c r="B427" s="208"/>
      <c r="C427" s="36" t="s">
        <v>12470</v>
      </c>
      <c r="D427" s="6" t="s">
        <v>429</v>
      </c>
      <c r="E427" s="3">
        <v>4</v>
      </c>
    </row>
    <row r="428" spans="1:5" ht="18.75">
      <c r="A428" s="36">
        <v>426</v>
      </c>
      <c r="B428" s="209"/>
      <c r="C428" s="36" t="s">
        <v>12471</v>
      </c>
      <c r="D428" s="6" t="s">
        <v>430</v>
      </c>
      <c r="E428" s="3">
        <v>4</v>
      </c>
    </row>
    <row r="429" spans="1:5" ht="18.75">
      <c r="A429" s="36">
        <v>427</v>
      </c>
      <c r="B429" s="208"/>
      <c r="C429" s="36" t="s">
        <v>12472</v>
      </c>
      <c r="D429" s="6" t="s">
        <v>431</v>
      </c>
      <c r="E429" s="3">
        <v>4</v>
      </c>
    </row>
    <row r="430" spans="1:5" ht="33">
      <c r="A430" s="36">
        <v>428</v>
      </c>
      <c r="B430" s="209"/>
      <c r="C430" s="36" t="s">
        <v>12473</v>
      </c>
      <c r="D430" s="6" t="s">
        <v>432</v>
      </c>
      <c r="E430" s="3">
        <v>4</v>
      </c>
    </row>
    <row r="431" spans="1:5" ht="18.75">
      <c r="A431" s="36">
        <v>429</v>
      </c>
      <c r="B431" s="208"/>
      <c r="C431" s="36" t="s">
        <v>12474</v>
      </c>
      <c r="D431" s="6" t="s">
        <v>433</v>
      </c>
      <c r="E431" s="3">
        <v>4</v>
      </c>
    </row>
    <row r="432" spans="1:5" ht="33">
      <c r="A432" s="36">
        <v>430</v>
      </c>
      <c r="B432" s="209"/>
      <c r="C432" s="36" t="s">
        <v>12475</v>
      </c>
      <c r="D432" s="6" t="s">
        <v>434</v>
      </c>
      <c r="E432" s="3">
        <v>4</v>
      </c>
    </row>
    <row r="433" spans="1:5" ht="33">
      <c r="A433" s="36">
        <v>431</v>
      </c>
      <c r="B433" s="208"/>
      <c r="C433" s="36" t="s">
        <v>12476</v>
      </c>
      <c r="D433" s="6" t="s">
        <v>435</v>
      </c>
      <c r="E433" s="3">
        <v>4</v>
      </c>
    </row>
    <row r="434" spans="1:5" ht="33">
      <c r="A434" s="36">
        <v>432</v>
      </c>
      <c r="B434" s="209"/>
      <c r="C434" s="36" t="s">
        <v>12477</v>
      </c>
      <c r="D434" s="6" t="s">
        <v>436</v>
      </c>
      <c r="E434" s="3">
        <v>4</v>
      </c>
    </row>
    <row r="435" spans="1:5" ht="18.75">
      <c r="A435" s="36">
        <v>433</v>
      </c>
      <c r="B435" s="208"/>
      <c r="C435" s="36" t="s">
        <v>12478</v>
      </c>
      <c r="D435" s="6" t="s">
        <v>437</v>
      </c>
      <c r="E435" s="3">
        <v>4</v>
      </c>
    </row>
    <row r="436" spans="1:5" ht="18.75">
      <c r="A436" s="36">
        <v>434</v>
      </c>
      <c r="B436" s="209"/>
      <c r="C436" s="36" t="s">
        <v>12479</v>
      </c>
      <c r="D436" s="6" t="s">
        <v>438</v>
      </c>
      <c r="E436" s="3">
        <v>4</v>
      </c>
    </row>
    <row r="437" spans="1:5" ht="18.75">
      <c r="A437" s="36">
        <v>435</v>
      </c>
      <c r="B437" s="208"/>
      <c r="C437" s="36" t="s">
        <v>12480</v>
      </c>
      <c r="D437" s="6" t="s">
        <v>439</v>
      </c>
      <c r="E437" s="3">
        <v>4</v>
      </c>
    </row>
    <row r="438" spans="1:5" ht="33">
      <c r="A438" s="36">
        <v>436</v>
      </c>
      <c r="B438" s="209"/>
      <c r="C438" s="36" t="s">
        <v>12481</v>
      </c>
      <c r="D438" s="6" t="s">
        <v>440</v>
      </c>
      <c r="E438" s="3">
        <v>4</v>
      </c>
    </row>
    <row r="439" spans="1:5" ht="33">
      <c r="A439" s="36">
        <v>437</v>
      </c>
      <c r="B439" s="208"/>
      <c r="C439" s="36" t="s">
        <v>12482</v>
      </c>
      <c r="D439" s="6" t="s">
        <v>441</v>
      </c>
      <c r="E439" s="3">
        <v>4</v>
      </c>
    </row>
    <row r="440" spans="1:5" ht="33">
      <c r="A440" s="36">
        <v>438</v>
      </c>
      <c r="B440" s="209"/>
      <c r="C440" s="36" t="s">
        <v>12483</v>
      </c>
      <c r="D440" s="6" t="s">
        <v>442</v>
      </c>
      <c r="E440" s="3">
        <v>4</v>
      </c>
    </row>
    <row r="441" spans="1:5" ht="33">
      <c r="A441" s="36">
        <v>439</v>
      </c>
      <c r="B441" s="208"/>
      <c r="C441" s="36" t="s">
        <v>12484</v>
      </c>
      <c r="D441" s="6" t="s">
        <v>443</v>
      </c>
      <c r="E441" s="3">
        <v>4</v>
      </c>
    </row>
    <row r="442" spans="1:5" ht="33">
      <c r="A442" s="36">
        <v>440</v>
      </c>
      <c r="B442" s="209"/>
      <c r="C442" s="36" t="s">
        <v>12485</v>
      </c>
      <c r="D442" s="6" t="s">
        <v>444</v>
      </c>
      <c r="E442" s="3">
        <v>4</v>
      </c>
    </row>
    <row r="443" spans="1:5" ht="33">
      <c r="A443" s="36">
        <v>441</v>
      </c>
      <c r="B443" s="208"/>
      <c r="C443" s="36" t="s">
        <v>12486</v>
      </c>
      <c r="D443" s="6" t="s">
        <v>445</v>
      </c>
      <c r="E443" s="3">
        <v>4</v>
      </c>
    </row>
    <row r="444" spans="1:5" ht="18.75">
      <c r="A444" s="36">
        <v>442</v>
      </c>
      <c r="B444" s="209"/>
      <c r="C444" s="36" t="s">
        <v>12487</v>
      </c>
      <c r="D444" s="6" t="s">
        <v>446</v>
      </c>
      <c r="E444" s="3">
        <v>4</v>
      </c>
    </row>
    <row r="445" spans="1:5" ht="33">
      <c r="A445" s="36">
        <v>443</v>
      </c>
      <c r="B445" s="208"/>
      <c r="C445" s="36" t="s">
        <v>12488</v>
      </c>
      <c r="D445" s="6" t="s">
        <v>447</v>
      </c>
      <c r="E445" s="3">
        <v>4</v>
      </c>
    </row>
    <row r="446" spans="1:5" ht="33">
      <c r="A446" s="36">
        <v>444</v>
      </c>
      <c r="B446" s="209"/>
      <c r="C446" s="36" t="s">
        <v>12489</v>
      </c>
      <c r="D446" s="6" t="s">
        <v>448</v>
      </c>
      <c r="E446" s="3">
        <v>4</v>
      </c>
    </row>
    <row r="447" spans="1:5" ht="33">
      <c r="A447" s="36">
        <v>445</v>
      </c>
      <c r="B447" s="208"/>
      <c r="C447" s="36" t="s">
        <v>12490</v>
      </c>
      <c r="D447" s="6" t="s">
        <v>449</v>
      </c>
      <c r="E447" s="3">
        <v>4</v>
      </c>
    </row>
    <row r="448" spans="1:5" ht="33">
      <c r="A448" s="36">
        <v>446</v>
      </c>
      <c r="B448" s="209"/>
      <c r="C448" s="36" t="s">
        <v>12491</v>
      </c>
      <c r="D448" s="6" t="s">
        <v>450</v>
      </c>
      <c r="E448" s="3">
        <v>4</v>
      </c>
    </row>
    <row r="449" spans="1:5" ht="33">
      <c r="A449" s="36">
        <v>447</v>
      </c>
      <c r="B449" s="208"/>
      <c r="C449" s="36" t="s">
        <v>12492</v>
      </c>
      <c r="D449" s="6" t="s">
        <v>451</v>
      </c>
      <c r="E449" s="3">
        <v>4</v>
      </c>
    </row>
    <row r="450" spans="1:5" ht="18.75">
      <c r="A450" s="36">
        <v>448</v>
      </c>
      <c r="B450" s="209"/>
      <c r="C450" s="36" t="s">
        <v>12493</v>
      </c>
      <c r="D450" s="6" t="s">
        <v>452</v>
      </c>
      <c r="E450" s="3">
        <v>4</v>
      </c>
    </row>
    <row r="451" spans="1:5" ht="18.75">
      <c r="A451" s="36">
        <v>449</v>
      </c>
      <c r="B451" s="208"/>
      <c r="C451" s="36" t="s">
        <v>12494</v>
      </c>
      <c r="D451" s="6" t="s">
        <v>453</v>
      </c>
      <c r="E451" s="3">
        <v>4</v>
      </c>
    </row>
    <row r="452" spans="1:5" ht="18.75">
      <c r="A452" s="36">
        <v>450</v>
      </c>
      <c r="B452" s="209"/>
      <c r="C452" s="36" t="s">
        <v>12495</v>
      </c>
      <c r="D452" s="6" t="s">
        <v>454</v>
      </c>
      <c r="E452" s="3">
        <v>4</v>
      </c>
    </row>
    <row r="453" spans="1:5" ht="33">
      <c r="A453" s="36">
        <v>451</v>
      </c>
      <c r="B453" s="208"/>
      <c r="C453" s="36" t="s">
        <v>12496</v>
      </c>
      <c r="D453" s="6" t="s">
        <v>455</v>
      </c>
      <c r="E453" s="3">
        <v>4</v>
      </c>
    </row>
    <row r="454" spans="1:5" ht="33">
      <c r="A454" s="36">
        <v>452</v>
      </c>
      <c r="B454" s="209"/>
      <c r="C454" s="36" t="s">
        <v>12497</v>
      </c>
      <c r="D454" s="6" t="s">
        <v>456</v>
      </c>
      <c r="E454" s="3">
        <v>4</v>
      </c>
    </row>
    <row r="455" spans="1:5" ht="18.75">
      <c r="A455" s="36">
        <v>453</v>
      </c>
      <c r="B455" s="208"/>
      <c r="C455" s="36" t="s">
        <v>12498</v>
      </c>
      <c r="D455" s="6" t="s">
        <v>457</v>
      </c>
      <c r="E455" s="3">
        <v>4</v>
      </c>
    </row>
    <row r="456" spans="1:5" ht="18.75">
      <c r="A456" s="36">
        <v>454</v>
      </c>
      <c r="B456" s="209"/>
      <c r="C456" s="36" t="s">
        <v>12499</v>
      </c>
      <c r="D456" s="6" t="s">
        <v>458</v>
      </c>
      <c r="E456" s="3">
        <v>4</v>
      </c>
    </row>
    <row r="457" spans="1:5" ht="33">
      <c r="A457" s="36">
        <v>455</v>
      </c>
      <c r="B457" s="208"/>
      <c r="C457" s="36" t="s">
        <v>12500</v>
      </c>
      <c r="D457" s="6" t="s">
        <v>459</v>
      </c>
      <c r="E457" s="3">
        <v>4</v>
      </c>
    </row>
    <row r="458" spans="1:5" ht="18.75">
      <c r="A458" s="36">
        <v>456</v>
      </c>
      <c r="B458" s="209"/>
      <c r="C458" s="36" t="s">
        <v>12501</v>
      </c>
      <c r="D458" s="6" t="s">
        <v>460</v>
      </c>
      <c r="E458" s="3">
        <v>4</v>
      </c>
    </row>
    <row r="459" spans="1:5" ht="33">
      <c r="A459" s="36">
        <v>457</v>
      </c>
      <c r="B459" s="208"/>
      <c r="C459" s="36" t="s">
        <v>12502</v>
      </c>
      <c r="D459" s="6" t="s">
        <v>461</v>
      </c>
      <c r="E459" s="3">
        <v>4</v>
      </c>
    </row>
    <row r="460" spans="1:5" ht="18.75">
      <c r="A460" s="36">
        <v>458</v>
      </c>
      <c r="B460" s="209"/>
      <c r="C460" s="36" t="s">
        <v>12503</v>
      </c>
      <c r="D460" s="6" t="s">
        <v>462</v>
      </c>
      <c r="E460" s="3">
        <v>4</v>
      </c>
    </row>
    <row r="461" spans="1:5" ht="33">
      <c r="A461" s="36">
        <v>459</v>
      </c>
      <c r="B461" s="208"/>
      <c r="C461" s="36" t="s">
        <v>12504</v>
      </c>
      <c r="D461" s="6" t="s">
        <v>463</v>
      </c>
      <c r="E461" s="3">
        <v>4</v>
      </c>
    </row>
    <row r="462" spans="1:5" ht="33">
      <c r="A462" s="36">
        <v>460</v>
      </c>
      <c r="B462" s="209"/>
      <c r="C462" s="36" t="s">
        <v>12505</v>
      </c>
      <c r="D462" s="6" t="s">
        <v>464</v>
      </c>
      <c r="E462" s="3">
        <v>4</v>
      </c>
    </row>
    <row r="463" spans="1:5" ht="33">
      <c r="A463" s="36">
        <v>461</v>
      </c>
      <c r="B463" s="208"/>
      <c r="C463" s="36" t="s">
        <v>12506</v>
      </c>
      <c r="D463" s="6" t="s">
        <v>465</v>
      </c>
      <c r="E463" s="3">
        <v>8</v>
      </c>
    </row>
    <row r="464" spans="1:5" ht="33">
      <c r="A464" s="36">
        <v>462</v>
      </c>
      <c r="B464" s="209"/>
      <c r="C464" s="36" t="s">
        <v>12507</v>
      </c>
      <c r="D464" s="6" t="s">
        <v>466</v>
      </c>
      <c r="E464" s="3">
        <v>8</v>
      </c>
    </row>
    <row r="465" spans="1:5" ht="18.75">
      <c r="A465" s="36">
        <v>463</v>
      </c>
      <c r="B465" s="208"/>
      <c r="C465" s="36" t="s">
        <v>12508</v>
      </c>
      <c r="D465" s="6" t="s">
        <v>467</v>
      </c>
      <c r="E465" s="3">
        <v>8</v>
      </c>
    </row>
    <row r="466" spans="1:5" ht="33">
      <c r="A466" s="36">
        <v>464</v>
      </c>
      <c r="B466" s="209"/>
      <c r="C466" s="36" t="s">
        <v>12509</v>
      </c>
      <c r="D466" s="6" t="s">
        <v>468</v>
      </c>
      <c r="E466" s="3">
        <v>4</v>
      </c>
    </row>
    <row r="467" spans="1:5" ht="18.75">
      <c r="A467" s="36">
        <v>465</v>
      </c>
      <c r="B467" s="208"/>
      <c r="C467" s="36" t="s">
        <v>12510</v>
      </c>
      <c r="D467" s="6" t="s">
        <v>469</v>
      </c>
      <c r="E467" s="3">
        <v>6</v>
      </c>
    </row>
    <row r="468" spans="1:5" ht="33">
      <c r="A468" s="36">
        <v>466</v>
      </c>
      <c r="B468" s="209"/>
      <c r="C468" s="36" t="s">
        <v>12511</v>
      </c>
      <c r="D468" s="6" t="s">
        <v>470</v>
      </c>
      <c r="E468" s="3">
        <v>6</v>
      </c>
    </row>
    <row r="469" spans="1:5" ht="33">
      <c r="A469" s="36">
        <v>467</v>
      </c>
      <c r="B469" s="208"/>
      <c r="C469" s="36" t="s">
        <v>12512</v>
      </c>
      <c r="D469" s="6" t="s">
        <v>471</v>
      </c>
      <c r="E469" s="3">
        <v>6</v>
      </c>
    </row>
    <row r="470" spans="1:5" ht="33">
      <c r="A470" s="36">
        <v>468</v>
      </c>
      <c r="B470" s="209"/>
      <c r="C470" s="36" t="s">
        <v>12513</v>
      </c>
      <c r="D470" s="6" t="s">
        <v>472</v>
      </c>
      <c r="E470" s="3">
        <v>4</v>
      </c>
    </row>
    <row r="471" spans="1:5" ht="33">
      <c r="A471" s="36">
        <v>469</v>
      </c>
      <c r="B471" s="208"/>
      <c r="C471" s="36" t="s">
        <v>12514</v>
      </c>
      <c r="D471" s="6" t="s">
        <v>473</v>
      </c>
      <c r="E471" s="3">
        <v>4</v>
      </c>
    </row>
    <row r="472" spans="1:5" ht="18.75">
      <c r="A472" s="36">
        <v>470</v>
      </c>
      <c r="B472" s="209"/>
      <c r="C472" s="36" t="s">
        <v>12515</v>
      </c>
      <c r="D472" s="6" t="s">
        <v>474</v>
      </c>
      <c r="E472" s="3">
        <v>6</v>
      </c>
    </row>
    <row r="473" spans="1:5" ht="18.75">
      <c r="A473" s="36">
        <v>471</v>
      </c>
      <c r="B473" s="208"/>
      <c r="C473" s="36" t="s">
        <v>12516</v>
      </c>
      <c r="D473" s="6" t="s">
        <v>475</v>
      </c>
      <c r="E473" s="3">
        <v>6</v>
      </c>
    </row>
    <row r="474" spans="1:5" ht="33">
      <c r="A474" s="36">
        <v>472</v>
      </c>
      <c r="B474" s="209"/>
      <c r="C474" s="36" t="s">
        <v>12517</v>
      </c>
      <c r="D474" s="6" t="s">
        <v>476</v>
      </c>
      <c r="E474" s="3">
        <v>6</v>
      </c>
    </row>
    <row r="475" spans="1:5" ht="33">
      <c r="A475" s="36">
        <v>473</v>
      </c>
      <c r="B475" s="208"/>
      <c r="C475" s="36" t="s">
        <v>12518</v>
      </c>
      <c r="D475" s="6" t="s">
        <v>477</v>
      </c>
      <c r="E475" s="3">
        <v>6</v>
      </c>
    </row>
    <row r="476" spans="1:5" ht="33">
      <c r="A476" s="36">
        <v>474</v>
      </c>
      <c r="B476" s="209"/>
      <c r="C476" s="36" t="s">
        <v>12519</v>
      </c>
      <c r="D476" s="6" t="s">
        <v>478</v>
      </c>
      <c r="E476" s="3">
        <v>6</v>
      </c>
    </row>
    <row r="477" spans="1:5" ht="49.5">
      <c r="A477" s="36">
        <v>475</v>
      </c>
      <c r="B477" s="208"/>
      <c r="C477" s="36" t="s">
        <v>12520</v>
      </c>
      <c r="D477" s="6" t="s">
        <v>479</v>
      </c>
      <c r="E477" s="3">
        <v>6</v>
      </c>
    </row>
    <row r="478" spans="1:5" ht="33">
      <c r="A478" s="36">
        <v>476</v>
      </c>
      <c r="B478" s="209"/>
      <c r="C478" s="36" t="s">
        <v>12521</v>
      </c>
      <c r="D478" s="6" t="s">
        <v>480</v>
      </c>
      <c r="E478" s="3">
        <v>4</v>
      </c>
    </row>
    <row r="479" spans="1:5" ht="33">
      <c r="A479" s="36">
        <v>477</v>
      </c>
      <c r="B479" s="208"/>
      <c r="C479" s="36" t="s">
        <v>12522</v>
      </c>
      <c r="D479" s="6" t="s">
        <v>481</v>
      </c>
      <c r="E479" s="3">
        <v>4</v>
      </c>
    </row>
    <row r="480" spans="1:5" ht="33">
      <c r="A480" s="36">
        <v>478</v>
      </c>
      <c r="B480" s="209"/>
      <c r="C480" s="36" t="s">
        <v>12523</v>
      </c>
      <c r="D480" s="6" t="s">
        <v>482</v>
      </c>
      <c r="E480" s="3">
        <v>4</v>
      </c>
    </row>
    <row r="481" spans="1:5" ht="33">
      <c r="A481" s="36">
        <v>479</v>
      </c>
      <c r="B481" s="208"/>
      <c r="C481" s="36" t="s">
        <v>12524</v>
      </c>
      <c r="D481" s="6" t="s">
        <v>483</v>
      </c>
      <c r="E481" s="3">
        <v>4</v>
      </c>
    </row>
    <row r="482" spans="1:5" ht="33">
      <c r="A482" s="36">
        <v>480</v>
      </c>
      <c r="B482" s="209"/>
      <c r="C482" s="36" t="s">
        <v>12525</v>
      </c>
      <c r="D482" s="6" t="s">
        <v>484</v>
      </c>
      <c r="E482" s="3">
        <v>4</v>
      </c>
    </row>
    <row r="483" spans="1:5" ht="33">
      <c r="A483" s="36">
        <v>481</v>
      </c>
      <c r="B483" s="208"/>
      <c r="C483" s="36" t="s">
        <v>12526</v>
      </c>
      <c r="D483" s="6" t="s">
        <v>485</v>
      </c>
      <c r="E483" s="3">
        <v>4</v>
      </c>
    </row>
    <row r="484" spans="1:5" ht="33">
      <c r="A484" s="36">
        <v>482</v>
      </c>
      <c r="B484" s="209"/>
      <c r="C484" s="36" t="s">
        <v>12527</v>
      </c>
      <c r="D484" s="6" t="s">
        <v>486</v>
      </c>
      <c r="E484" s="3">
        <v>2</v>
      </c>
    </row>
    <row r="485" spans="1:5" ht="33">
      <c r="A485" s="36">
        <v>483</v>
      </c>
      <c r="B485" s="208"/>
      <c r="C485" s="36" t="s">
        <v>12528</v>
      </c>
      <c r="D485" s="6" t="s">
        <v>487</v>
      </c>
      <c r="E485" s="3">
        <v>4</v>
      </c>
    </row>
    <row r="486" spans="1:5" ht="33">
      <c r="A486" s="36">
        <v>484</v>
      </c>
      <c r="B486" s="209"/>
      <c r="C486" s="36" t="s">
        <v>12529</v>
      </c>
      <c r="D486" s="6" t="s">
        <v>488</v>
      </c>
      <c r="E486" s="3">
        <v>6</v>
      </c>
    </row>
    <row r="487" spans="1:5" ht="33">
      <c r="A487" s="36">
        <v>485</v>
      </c>
      <c r="B487" s="208"/>
      <c r="C487" s="36" t="s">
        <v>12530</v>
      </c>
      <c r="D487" s="6" t="s">
        <v>489</v>
      </c>
      <c r="E487" s="3">
        <v>6</v>
      </c>
    </row>
    <row r="488" spans="1:5" ht="33">
      <c r="A488" s="36">
        <v>486</v>
      </c>
      <c r="B488" s="209"/>
      <c r="C488" s="36" t="s">
        <v>12531</v>
      </c>
      <c r="D488" s="6" t="s">
        <v>490</v>
      </c>
      <c r="E488" s="3">
        <v>4</v>
      </c>
    </row>
    <row r="489" spans="1:5" ht="33">
      <c r="A489" s="36">
        <v>487</v>
      </c>
      <c r="B489" s="208"/>
      <c r="C489" s="36" t="s">
        <v>12532</v>
      </c>
      <c r="D489" s="6" t="s">
        <v>491</v>
      </c>
      <c r="E489" s="3">
        <v>4</v>
      </c>
    </row>
    <row r="490" spans="1:5" ht="33">
      <c r="A490" s="36">
        <v>488</v>
      </c>
      <c r="B490" s="209"/>
      <c r="C490" s="36" t="s">
        <v>12533</v>
      </c>
      <c r="D490" s="6" t="s">
        <v>492</v>
      </c>
      <c r="E490" s="3">
        <v>2</v>
      </c>
    </row>
    <row r="491" spans="1:5" ht="33">
      <c r="A491" s="36">
        <v>489</v>
      </c>
      <c r="B491" s="208"/>
      <c r="C491" s="36" t="s">
        <v>12534</v>
      </c>
      <c r="D491" s="6" t="s">
        <v>493</v>
      </c>
      <c r="E491" s="3">
        <v>4</v>
      </c>
    </row>
    <row r="492" spans="1:5" ht="33">
      <c r="A492" s="36">
        <v>490</v>
      </c>
      <c r="B492" s="209"/>
      <c r="C492" s="36" t="s">
        <v>12535</v>
      </c>
      <c r="D492" s="6" t="s">
        <v>494</v>
      </c>
      <c r="E492" s="3">
        <v>6</v>
      </c>
    </row>
    <row r="493" spans="1:5" ht="33">
      <c r="A493" s="36">
        <v>491</v>
      </c>
      <c r="B493" s="208"/>
      <c r="C493" s="36" t="s">
        <v>12536</v>
      </c>
      <c r="D493" s="6" t="s">
        <v>495</v>
      </c>
      <c r="E493" s="3">
        <v>4</v>
      </c>
    </row>
    <row r="494" spans="1:5" ht="33">
      <c r="A494" s="36">
        <v>492</v>
      </c>
      <c r="B494" s="209"/>
      <c r="C494" s="36" t="s">
        <v>12537</v>
      </c>
      <c r="D494" s="6" t="s">
        <v>496</v>
      </c>
      <c r="E494" s="3">
        <v>4</v>
      </c>
    </row>
    <row r="495" spans="1:5" ht="33">
      <c r="A495" s="36">
        <v>493</v>
      </c>
      <c r="B495" s="208"/>
      <c r="C495" s="36" t="s">
        <v>12538</v>
      </c>
      <c r="D495" s="6" t="s">
        <v>497</v>
      </c>
      <c r="E495" s="3">
        <v>4</v>
      </c>
    </row>
    <row r="496" spans="1:5" ht="33">
      <c r="A496" s="36">
        <v>494</v>
      </c>
      <c r="B496" s="209"/>
      <c r="C496" s="36" t="s">
        <v>12539</v>
      </c>
      <c r="D496" s="6" t="s">
        <v>498</v>
      </c>
      <c r="E496" s="3">
        <v>4</v>
      </c>
    </row>
    <row r="497" spans="1:5" ht="33">
      <c r="A497" s="36">
        <v>495</v>
      </c>
      <c r="B497" s="208"/>
      <c r="C497" s="36" t="s">
        <v>12540</v>
      </c>
      <c r="D497" s="6" t="s">
        <v>499</v>
      </c>
      <c r="E497" s="3">
        <v>4</v>
      </c>
    </row>
    <row r="498" spans="1:5" ht="18.75">
      <c r="A498" s="36">
        <v>496</v>
      </c>
      <c r="B498" s="209"/>
      <c r="C498" s="36" t="s">
        <v>12541</v>
      </c>
      <c r="D498" s="6" t="s">
        <v>500</v>
      </c>
      <c r="E498" s="3">
        <v>4</v>
      </c>
    </row>
    <row r="499" spans="1:5" ht="18.75">
      <c r="A499" s="36">
        <v>497</v>
      </c>
      <c r="B499" s="208"/>
      <c r="C499" s="36" t="s">
        <v>12542</v>
      </c>
      <c r="D499" s="6" t="s">
        <v>501</v>
      </c>
      <c r="E499" s="3">
        <v>4</v>
      </c>
    </row>
    <row r="500" spans="1:5" ht="33">
      <c r="A500" s="36">
        <v>498</v>
      </c>
      <c r="B500" s="209"/>
      <c r="C500" s="36" t="s">
        <v>12543</v>
      </c>
      <c r="D500" s="6" t="s">
        <v>502</v>
      </c>
      <c r="E500" s="3">
        <v>4</v>
      </c>
    </row>
    <row r="501" spans="1:5" ht="18.75">
      <c r="A501" s="36">
        <v>499</v>
      </c>
      <c r="B501" s="208"/>
      <c r="C501" s="36" t="s">
        <v>12544</v>
      </c>
      <c r="D501" s="6" t="s">
        <v>503</v>
      </c>
      <c r="E501" s="3">
        <v>6</v>
      </c>
    </row>
    <row r="502" spans="1:5" ht="33">
      <c r="A502" s="36">
        <v>500</v>
      </c>
      <c r="B502" s="209"/>
      <c r="C502" s="36" t="s">
        <v>12545</v>
      </c>
      <c r="D502" s="6" t="s">
        <v>504</v>
      </c>
      <c r="E502" s="3">
        <v>6</v>
      </c>
    </row>
    <row r="503" spans="1:5" ht="18.75">
      <c r="A503" s="36">
        <v>501</v>
      </c>
      <c r="B503" s="208"/>
      <c r="C503" s="36" t="s">
        <v>12546</v>
      </c>
      <c r="D503" s="6" t="s">
        <v>505</v>
      </c>
      <c r="E503" s="3">
        <v>6</v>
      </c>
    </row>
    <row r="504" spans="1:5" ht="18.75">
      <c r="A504" s="36">
        <v>502</v>
      </c>
      <c r="B504" s="209"/>
      <c r="C504" s="36" t="s">
        <v>12547</v>
      </c>
      <c r="D504" s="6" t="s">
        <v>506</v>
      </c>
      <c r="E504" s="3">
        <v>6</v>
      </c>
    </row>
    <row r="505" spans="1:5" ht="33">
      <c r="A505" s="36">
        <v>503</v>
      </c>
      <c r="B505" s="208"/>
      <c r="C505" s="36" t="s">
        <v>12548</v>
      </c>
      <c r="D505" s="6" t="s">
        <v>507</v>
      </c>
      <c r="E505" s="3">
        <v>6</v>
      </c>
    </row>
    <row r="506" spans="1:5" ht="18.75">
      <c r="A506" s="36">
        <v>504</v>
      </c>
      <c r="B506" s="209"/>
      <c r="C506" s="36" t="s">
        <v>12549</v>
      </c>
      <c r="D506" s="6" t="s">
        <v>508</v>
      </c>
      <c r="E506" s="3">
        <v>0</v>
      </c>
    </row>
    <row r="507" spans="1:5" ht="33">
      <c r="A507" s="36">
        <v>505</v>
      </c>
      <c r="B507" s="208"/>
      <c r="C507" s="36" t="s">
        <v>12550</v>
      </c>
      <c r="D507" s="6" t="s">
        <v>509</v>
      </c>
      <c r="E507" s="3">
        <v>4</v>
      </c>
    </row>
    <row r="508" spans="1:5" ht="18.75">
      <c r="A508" s="36">
        <v>506</v>
      </c>
      <c r="B508" s="209"/>
      <c r="C508" s="36" t="s">
        <v>12551</v>
      </c>
      <c r="D508" s="6" t="s">
        <v>510</v>
      </c>
      <c r="E508" s="3">
        <v>4</v>
      </c>
    </row>
    <row r="509" spans="1:5" ht="33">
      <c r="A509" s="36">
        <v>507</v>
      </c>
      <c r="B509" s="208"/>
      <c r="C509" s="36" t="s">
        <v>12552</v>
      </c>
      <c r="D509" s="6" t="s">
        <v>511</v>
      </c>
      <c r="E509" s="3">
        <v>4</v>
      </c>
    </row>
    <row r="510" spans="1:5" ht="18.75">
      <c r="A510" s="36">
        <v>508</v>
      </c>
      <c r="B510" s="209"/>
      <c r="C510" s="36" t="s">
        <v>12553</v>
      </c>
      <c r="D510" s="6" t="s">
        <v>512</v>
      </c>
      <c r="E510" s="3">
        <v>6</v>
      </c>
    </row>
    <row r="511" spans="1:5" ht="33">
      <c r="A511" s="36">
        <v>509</v>
      </c>
      <c r="B511" s="208"/>
      <c r="C511" s="36" t="s">
        <v>12554</v>
      </c>
      <c r="D511" s="6" t="s">
        <v>513</v>
      </c>
      <c r="E511" s="3">
        <v>6</v>
      </c>
    </row>
    <row r="512" spans="1:5" ht="18.75">
      <c r="A512" s="36">
        <v>510</v>
      </c>
      <c r="B512" s="209"/>
      <c r="C512" s="36" t="s">
        <v>12555</v>
      </c>
      <c r="D512" s="6" t="s">
        <v>514</v>
      </c>
      <c r="E512" s="3">
        <v>6</v>
      </c>
    </row>
    <row r="513" spans="1:5" ht="33">
      <c r="A513" s="36">
        <v>511</v>
      </c>
      <c r="B513" s="208"/>
      <c r="C513" s="36" t="s">
        <v>12556</v>
      </c>
      <c r="D513" s="6" t="s">
        <v>515</v>
      </c>
      <c r="E513" s="3">
        <v>6</v>
      </c>
    </row>
    <row r="514" spans="1:5" ht="33">
      <c r="A514" s="36">
        <v>512</v>
      </c>
      <c r="B514" s="209"/>
      <c r="C514" s="36" t="s">
        <v>12557</v>
      </c>
      <c r="D514" s="6" t="s">
        <v>516</v>
      </c>
      <c r="E514" s="3">
        <v>6</v>
      </c>
    </row>
    <row r="515" spans="1:5" ht="18.75">
      <c r="A515" s="36">
        <v>513</v>
      </c>
      <c r="B515" s="208"/>
      <c r="C515" s="36" t="s">
        <v>12558</v>
      </c>
      <c r="D515" s="6" t="s">
        <v>517</v>
      </c>
      <c r="E515" s="3">
        <v>6</v>
      </c>
    </row>
    <row r="516" spans="1:5" ht="33">
      <c r="A516" s="36">
        <v>514</v>
      </c>
      <c r="B516" s="209"/>
      <c r="C516" s="36" t="s">
        <v>12559</v>
      </c>
      <c r="D516" s="6" t="s">
        <v>518</v>
      </c>
      <c r="E516" s="3">
        <v>4</v>
      </c>
    </row>
    <row r="517" spans="1:5" ht="18.75">
      <c r="A517" s="36">
        <v>515</v>
      </c>
      <c r="B517" s="208"/>
      <c r="C517" s="36" t="s">
        <v>12560</v>
      </c>
      <c r="D517" s="6" t="s">
        <v>519</v>
      </c>
      <c r="E517" s="3">
        <v>4</v>
      </c>
    </row>
    <row r="518" spans="1:5" ht="33">
      <c r="A518" s="36">
        <v>516</v>
      </c>
      <c r="B518" s="209"/>
      <c r="C518" s="36" t="s">
        <v>12561</v>
      </c>
      <c r="D518" s="6" t="s">
        <v>520</v>
      </c>
      <c r="E518" s="3">
        <v>6</v>
      </c>
    </row>
    <row r="519" spans="1:5" ht="33">
      <c r="A519" s="36">
        <v>517</v>
      </c>
      <c r="B519" s="208"/>
      <c r="C519" s="36" t="s">
        <v>12562</v>
      </c>
      <c r="D519" s="6" t="s">
        <v>521</v>
      </c>
      <c r="E519" s="3">
        <v>4</v>
      </c>
    </row>
    <row r="520" spans="1:5" ht="33">
      <c r="A520" s="36">
        <v>518</v>
      </c>
      <c r="B520" s="209"/>
      <c r="C520" s="36" t="s">
        <v>12563</v>
      </c>
      <c r="D520" s="6" t="s">
        <v>522</v>
      </c>
      <c r="E520" s="3">
        <v>4</v>
      </c>
    </row>
    <row r="521" spans="1:5" ht="33">
      <c r="A521" s="36">
        <v>519</v>
      </c>
      <c r="B521" s="208"/>
      <c r="C521" s="36" t="s">
        <v>12564</v>
      </c>
      <c r="D521" s="6" t="s">
        <v>523</v>
      </c>
      <c r="E521" s="3">
        <v>4</v>
      </c>
    </row>
    <row r="522" spans="1:5" ht="33">
      <c r="A522" s="36">
        <v>520</v>
      </c>
      <c r="B522" s="209"/>
      <c r="C522" s="36" t="s">
        <v>12565</v>
      </c>
      <c r="D522" s="6" t="s">
        <v>524</v>
      </c>
      <c r="E522" s="3">
        <v>4</v>
      </c>
    </row>
    <row r="523" spans="1:5" ht="33">
      <c r="A523" s="36">
        <v>521</v>
      </c>
      <c r="B523" s="208"/>
      <c r="C523" s="36" t="s">
        <v>12566</v>
      </c>
      <c r="D523" s="6" t="s">
        <v>525</v>
      </c>
      <c r="E523" s="3">
        <v>4</v>
      </c>
    </row>
    <row r="524" spans="1:5" ht="33">
      <c r="A524" s="36">
        <v>522</v>
      </c>
      <c r="B524" s="209"/>
      <c r="C524" s="36" t="s">
        <v>12567</v>
      </c>
      <c r="D524" s="6" t="s">
        <v>526</v>
      </c>
      <c r="E524" s="3">
        <v>4</v>
      </c>
    </row>
    <row r="525" spans="1:5" ht="18.75">
      <c r="A525" s="36">
        <v>523</v>
      </c>
      <c r="B525" s="208"/>
      <c r="C525" s="36" t="s">
        <v>12568</v>
      </c>
      <c r="D525" s="6" t="s">
        <v>527</v>
      </c>
      <c r="E525" s="3">
        <v>4</v>
      </c>
    </row>
    <row r="526" spans="1:5" ht="49.5">
      <c r="A526" s="36">
        <v>524</v>
      </c>
      <c r="B526" s="209"/>
      <c r="C526" s="36" t="s">
        <v>12569</v>
      </c>
      <c r="D526" s="6" t="s">
        <v>528</v>
      </c>
      <c r="E526" s="3">
        <v>4</v>
      </c>
    </row>
    <row r="527" spans="1:5" ht="33">
      <c r="A527" s="36">
        <v>525</v>
      </c>
      <c r="B527" s="208"/>
      <c r="C527" s="36" t="s">
        <v>12570</v>
      </c>
      <c r="D527" s="6" t="s">
        <v>529</v>
      </c>
      <c r="E527" s="3">
        <v>4</v>
      </c>
    </row>
    <row r="528" spans="1:5" ht="33">
      <c r="A528" s="36">
        <v>526</v>
      </c>
      <c r="B528" s="209"/>
      <c r="C528" s="36" t="s">
        <v>12571</v>
      </c>
      <c r="D528" s="6" t="s">
        <v>530</v>
      </c>
      <c r="E528" s="3">
        <v>4</v>
      </c>
    </row>
    <row r="529" spans="1:5" ht="33">
      <c r="A529" s="36">
        <v>527</v>
      </c>
      <c r="B529" s="208"/>
      <c r="C529" s="36" t="s">
        <v>12572</v>
      </c>
      <c r="D529" s="6" t="s">
        <v>531</v>
      </c>
      <c r="E529" s="3">
        <v>4</v>
      </c>
    </row>
    <row r="530" spans="1:5" ht="33">
      <c r="A530" s="36">
        <v>528</v>
      </c>
      <c r="B530" s="209"/>
      <c r="C530" s="36" t="s">
        <v>12573</v>
      </c>
      <c r="D530" s="6" t="s">
        <v>532</v>
      </c>
      <c r="E530" s="3">
        <v>4</v>
      </c>
    </row>
    <row r="531" spans="1:5" ht="18.75">
      <c r="A531" s="36">
        <v>529</v>
      </c>
      <c r="B531" s="208"/>
      <c r="C531" s="36" t="s">
        <v>12574</v>
      </c>
      <c r="D531" s="6" t="s">
        <v>533</v>
      </c>
      <c r="E531" s="3">
        <v>4</v>
      </c>
    </row>
    <row r="532" spans="1:5" ht="33">
      <c r="A532" s="36">
        <v>530</v>
      </c>
      <c r="B532" s="209"/>
      <c r="C532" s="36" t="s">
        <v>12575</v>
      </c>
      <c r="D532" s="6" t="s">
        <v>534</v>
      </c>
      <c r="E532" s="3">
        <v>4</v>
      </c>
    </row>
    <row r="533" spans="1:5" ht="33">
      <c r="A533" s="36">
        <v>531</v>
      </c>
      <c r="B533" s="208"/>
      <c r="C533" s="36" t="s">
        <v>12576</v>
      </c>
      <c r="D533" s="6" t="s">
        <v>535</v>
      </c>
      <c r="E533" s="3">
        <v>4</v>
      </c>
    </row>
    <row r="534" spans="1:5" ht="33">
      <c r="A534" s="36">
        <v>532</v>
      </c>
      <c r="B534" s="209"/>
      <c r="C534" s="36" t="s">
        <v>12577</v>
      </c>
      <c r="D534" s="6" t="s">
        <v>536</v>
      </c>
      <c r="E534" s="3">
        <v>4</v>
      </c>
    </row>
    <row r="535" spans="1:5" ht="18.75">
      <c r="A535" s="36">
        <v>533</v>
      </c>
      <c r="B535" s="208"/>
      <c r="C535" s="36" t="s">
        <v>12578</v>
      </c>
      <c r="D535" s="6" t="s">
        <v>537</v>
      </c>
      <c r="E535" s="3">
        <v>4</v>
      </c>
    </row>
    <row r="536" spans="1:5" ht="18.75">
      <c r="A536" s="36">
        <v>534</v>
      </c>
      <c r="B536" s="209"/>
      <c r="C536" s="36" t="s">
        <v>12579</v>
      </c>
      <c r="D536" s="6" t="s">
        <v>538</v>
      </c>
      <c r="E536" s="3">
        <v>4</v>
      </c>
    </row>
    <row r="537" spans="1:5" ht="33">
      <c r="A537" s="36">
        <v>535</v>
      </c>
      <c r="B537" s="208"/>
      <c r="C537" s="36" t="s">
        <v>12580</v>
      </c>
      <c r="D537" s="6" t="s">
        <v>539</v>
      </c>
      <c r="E537" s="3">
        <v>4</v>
      </c>
    </row>
    <row r="538" spans="1:5" ht="33">
      <c r="A538" s="36">
        <v>536</v>
      </c>
      <c r="B538" s="209"/>
      <c r="C538" s="36" t="s">
        <v>12581</v>
      </c>
      <c r="D538" s="6" t="s">
        <v>540</v>
      </c>
      <c r="E538" s="3">
        <v>4</v>
      </c>
    </row>
    <row r="539" spans="1:5" ht="33">
      <c r="A539" s="36">
        <v>537</v>
      </c>
      <c r="B539" s="208"/>
      <c r="C539" s="36" t="s">
        <v>12582</v>
      </c>
      <c r="D539" s="6" t="s">
        <v>541</v>
      </c>
      <c r="E539" s="3">
        <v>4</v>
      </c>
    </row>
    <row r="540" spans="1:5" ht="33">
      <c r="A540" s="36">
        <v>538</v>
      </c>
      <c r="B540" s="209"/>
      <c r="C540" s="36" t="s">
        <v>12583</v>
      </c>
      <c r="D540" s="6" t="s">
        <v>542</v>
      </c>
      <c r="E540" s="3">
        <v>4</v>
      </c>
    </row>
    <row r="541" spans="1:5" ht="33">
      <c r="A541" s="36">
        <v>539</v>
      </c>
      <c r="B541" s="208"/>
      <c r="C541" s="36" t="s">
        <v>12584</v>
      </c>
      <c r="D541" s="6" t="s">
        <v>543</v>
      </c>
      <c r="E541" s="3">
        <v>4</v>
      </c>
    </row>
    <row r="542" spans="1:5" ht="33">
      <c r="A542" s="36">
        <v>540</v>
      </c>
      <c r="B542" s="209"/>
      <c r="C542" s="36" t="s">
        <v>12585</v>
      </c>
      <c r="D542" s="6" t="s">
        <v>544</v>
      </c>
      <c r="E542" s="3">
        <v>4</v>
      </c>
    </row>
    <row r="543" spans="1:5" ht="33">
      <c r="A543" s="36">
        <v>541</v>
      </c>
      <c r="B543" s="208"/>
      <c r="C543" s="36" t="s">
        <v>12586</v>
      </c>
      <c r="D543" s="6" t="s">
        <v>545</v>
      </c>
      <c r="E543" s="3">
        <v>4</v>
      </c>
    </row>
    <row r="544" spans="1:5" ht="33">
      <c r="A544" s="36">
        <v>542</v>
      </c>
      <c r="B544" s="209"/>
      <c r="C544" s="36" t="s">
        <v>12587</v>
      </c>
      <c r="D544" s="6" t="s">
        <v>546</v>
      </c>
      <c r="E544" s="3">
        <v>4</v>
      </c>
    </row>
    <row r="545" spans="1:5" ht="33">
      <c r="A545" s="36">
        <v>543</v>
      </c>
      <c r="B545" s="208"/>
      <c r="C545" s="36" t="s">
        <v>12588</v>
      </c>
      <c r="D545" s="6" t="s">
        <v>547</v>
      </c>
      <c r="E545" s="3">
        <v>4</v>
      </c>
    </row>
    <row r="546" spans="1:5" ht="33">
      <c r="A546" s="36">
        <v>544</v>
      </c>
      <c r="B546" s="209"/>
      <c r="C546" s="36" t="s">
        <v>12589</v>
      </c>
      <c r="D546" s="6" t="s">
        <v>548</v>
      </c>
      <c r="E546" s="3">
        <v>4</v>
      </c>
    </row>
    <row r="547" spans="1:5" ht="33">
      <c r="A547" s="36">
        <v>545</v>
      </c>
      <c r="B547" s="208"/>
      <c r="C547" s="36" t="s">
        <v>12590</v>
      </c>
      <c r="D547" s="6" t="s">
        <v>549</v>
      </c>
      <c r="E547" s="3">
        <v>4</v>
      </c>
    </row>
    <row r="548" spans="1:5" ht="33">
      <c r="A548" s="36">
        <v>546</v>
      </c>
      <c r="B548" s="209"/>
      <c r="C548" s="36" t="s">
        <v>12591</v>
      </c>
      <c r="D548" s="6" t="s">
        <v>550</v>
      </c>
      <c r="E548" s="3">
        <v>4</v>
      </c>
    </row>
    <row r="549" spans="1:5" ht="33">
      <c r="A549" s="36">
        <v>547</v>
      </c>
      <c r="B549" s="208"/>
      <c r="C549" s="36" t="s">
        <v>12592</v>
      </c>
      <c r="D549" s="6" t="s">
        <v>551</v>
      </c>
      <c r="E549" s="3">
        <v>4</v>
      </c>
    </row>
    <row r="550" spans="1:5" ht="18.75">
      <c r="A550" s="36">
        <v>548</v>
      </c>
      <c r="B550" s="209"/>
      <c r="C550" s="36" t="s">
        <v>12593</v>
      </c>
      <c r="D550" s="6" t="s">
        <v>552</v>
      </c>
      <c r="E550" s="3">
        <v>4</v>
      </c>
    </row>
    <row r="551" spans="1:5" ht="33">
      <c r="A551" s="36">
        <v>549</v>
      </c>
      <c r="B551" s="208"/>
      <c r="C551" s="36" t="s">
        <v>12594</v>
      </c>
      <c r="D551" s="6" t="s">
        <v>553</v>
      </c>
      <c r="E551" s="3">
        <v>4</v>
      </c>
    </row>
    <row r="552" spans="1:5" ht="18.75">
      <c r="A552" s="36">
        <v>550</v>
      </c>
      <c r="B552" s="209"/>
      <c r="C552" s="36" t="s">
        <v>12595</v>
      </c>
      <c r="D552" s="6" t="s">
        <v>554</v>
      </c>
      <c r="E552" s="3">
        <v>4</v>
      </c>
    </row>
    <row r="553" spans="1:5" ht="33">
      <c r="A553" s="36">
        <v>551</v>
      </c>
      <c r="B553" s="208"/>
      <c r="C553" s="36" t="s">
        <v>12596</v>
      </c>
      <c r="D553" s="6" t="s">
        <v>555</v>
      </c>
      <c r="E553" s="3">
        <v>4</v>
      </c>
    </row>
    <row r="554" spans="1:5" ht="33">
      <c r="A554" s="36">
        <v>552</v>
      </c>
      <c r="B554" s="209"/>
      <c r="C554" s="36" t="s">
        <v>12597</v>
      </c>
      <c r="D554" s="6" t="s">
        <v>556</v>
      </c>
      <c r="E554" s="3">
        <v>4</v>
      </c>
    </row>
    <row r="555" spans="1:5" ht="33">
      <c r="A555" s="36">
        <v>553</v>
      </c>
      <c r="B555" s="208"/>
      <c r="C555" s="36" t="s">
        <v>12598</v>
      </c>
      <c r="D555" s="6" t="s">
        <v>557</v>
      </c>
      <c r="E555" s="3">
        <v>4</v>
      </c>
    </row>
    <row r="556" spans="1:5" ht="33">
      <c r="A556" s="36">
        <v>554</v>
      </c>
      <c r="B556" s="209"/>
      <c r="C556" s="36" t="s">
        <v>12599</v>
      </c>
      <c r="D556" s="6" t="s">
        <v>558</v>
      </c>
      <c r="E556" s="3">
        <v>4</v>
      </c>
    </row>
    <row r="557" spans="1:5" ht="33">
      <c r="A557" s="36">
        <v>555</v>
      </c>
      <c r="B557" s="208"/>
      <c r="C557" s="36" t="s">
        <v>12600</v>
      </c>
      <c r="D557" s="6" t="s">
        <v>559</v>
      </c>
      <c r="E557" s="3">
        <v>4</v>
      </c>
    </row>
    <row r="558" spans="1:5" ht="18.75">
      <c r="A558" s="36">
        <v>556</v>
      </c>
      <c r="B558" s="209"/>
      <c r="C558" s="36" t="s">
        <v>12601</v>
      </c>
      <c r="D558" s="6" t="s">
        <v>560</v>
      </c>
      <c r="E558" s="3">
        <v>4</v>
      </c>
    </row>
    <row r="559" spans="1:5" ht="33">
      <c r="A559" s="36">
        <v>557</v>
      </c>
      <c r="B559" s="208"/>
      <c r="C559" s="36" t="s">
        <v>12602</v>
      </c>
      <c r="D559" s="6" t="s">
        <v>561</v>
      </c>
      <c r="E559" s="3">
        <v>4</v>
      </c>
    </row>
    <row r="560" spans="1:5" ht="18.75">
      <c r="A560" s="36">
        <v>558</v>
      </c>
      <c r="B560" s="209"/>
      <c r="C560" s="36" t="s">
        <v>12603</v>
      </c>
      <c r="D560" s="6" t="s">
        <v>562</v>
      </c>
      <c r="E560" s="3">
        <v>4</v>
      </c>
    </row>
    <row r="561" spans="1:5" ht="33">
      <c r="A561" s="36">
        <v>559</v>
      </c>
      <c r="B561" s="208"/>
      <c r="C561" s="36" t="s">
        <v>12604</v>
      </c>
      <c r="D561" s="6" t="s">
        <v>563</v>
      </c>
      <c r="E561" s="3">
        <v>4</v>
      </c>
    </row>
    <row r="562" spans="1:5" ht="33">
      <c r="A562" s="36">
        <v>560</v>
      </c>
      <c r="B562" s="209"/>
      <c r="C562" s="36" t="s">
        <v>12605</v>
      </c>
      <c r="D562" s="6" t="s">
        <v>564</v>
      </c>
      <c r="E562" s="3">
        <v>4</v>
      </c>
    </row>
    <row r="563" spans="1:5" ht="33">
      <c r="A563" s="36">
        <v>561</v>
      </c>
      <c r="B563" s="208"/>
      <c r="C563" s="36" t="s">
        <v>12606</v>
      </c>
      <c r="D563" s="6" t="s">
        <v>565</v>
      </c>
      <c r="E563" s="3">
        <v>4</v>
      </c>
    </row>
    <row r="564" spans="1:5" ht="18.75">
      <c r="A564" s="36">
        <v>562</v>
      </c>
      <c r="B564" s="209"/>
      <c r="C564" s="36" t="s">
        <v>12607</v>
      </c>
      <c r="D564" s="6" t="s">
        <v>566</v>
      </c>
      <c r="E564" s="3">
        <v>4</v>
      </c>
    </row>
    <row r="565" spans="1:5" ht="18.75">
      <c r="A565" s="36">
        <v>563</v>
      </c>
      <c r="B565" s="208"/>
      <c r="C565" s="36" t="s">
        <v>12608</v>
      </c>
      <c r="D565" s="6" t="s">
        <v>567</v>
      </c>
      <c r="E565" s="3">
        <v>4</v>
      </c>
    </row>
    <row r="566" spans="1:5" ht="33">
      <c r="A566" s="36">
        <v>564</v>
      </c>
      <c r="B566" s="209"/>
      <c r="C566" s="36" t="s">
        <v>12609</v>
      </c>
      <c r="D566" s="6" t="s">
        <v>568</v>
      </c>
      <c r="E566" s="3">
        <v>4</v>
      </c>
    </row>
    <row r="567" spans="1:5" ht="49.5">
      <c r="A567" s="36">
        <v>565</v>
      </c>
      <c r="B567" s="208"/>
      <c r="C567" s="36" t="s">
        <v>12610</v>
      </c>
      <c r="D567" s="6" t="s">
        <v>569</v>
      </c>
      <c r="E567" s="3">
        <v>4</v>
      </c>
    </row>
    <row r="568" spans="1:5" ht="18.75">
      <c r="A568" s="36">
        <v>566</v>
      </c>
      <c r="B568" s="209"/>
      <c r="C568" s="36" t="s">
        <v>12611</v>
      </c>
      <c r="D568" s="6" t="s">
        <v>570</v>
      </c>
      <c r="E568" s="3">
        <v>4</v>
      </c>
    </row>
    <row r="569" spans="1:5" ht="18.75">
      <c r="A569" s="36">
        <v>567</v>
      </c>
      <c r="B569" s="208"/>
      <c r="C569" s="36" t="s">
        <v>12612</v>
      </c>
      <c r="D569" s="6" t="s">
        <v>571</v>
      </c>
      <c r="E569" s="3">
        <v>4</v>
      </c>
    </row>
    <row r="570" spans="1:5" ht="18.75">
      <c r="A570" s="36">
        <v>568</v>
      </c>
      <c r="B570" s="209"/>
      <c r="C570" s="36" t="s">
        <v>12613</v>
      </c>
      <c r="D570" s="6" t="s">
        <v>572</v>
      </c>
      <c r="E570" s="3">
        <v>4</v>
      </c>
    </row>
    <row r="571" spans="1:5" ht="33">
      <c r="A571" s="36">
        <v>569</v>
      </c>
      <c r="B571" s="208"/>
      <c r="C571" s="36" t="s">
        <v>12614</v>
      </c>
      <c r="D571" s="6" t="s">
        <v>573</v>
      </c>
      <c r="E571" s="3">
        <v>4</v>
      </c>
    </row>
    <row r="572" spans="1:5" ht="33">
      <c r="A572" s="36">
        <v>570</v>
      </c>
      <c r="B572" s="209"/>
      <c r="C572" s="36" t="s">
        <v>12615</v>
      </c>
      <c r="D572" s="6" t="s">
        <v>574</v>
      </c>
      <c r="E572" s="3">
        <v>4</v>
      </c>
    </row>
    <row r="573" spans="1:5" ht="33">
      <c r="A573" s="36">
        <v>571</v>
      </c>
      <c r="B573" s="208"/>
      <c r="C573" s="36" t="s">
        <v>12616</v>
      </c>
      <c r="D573" s="6" t="s">
        <v>575</v>
      </c>
      <c r="E573" s="3">
        <v>4</v>
      </c>
    </row>
    <row r="574" spans="1:5" ht="18.75">
      <c r="A574" s="36">
        <v>572</v>
      </c>
      <c r="B574" s="209"/>
      <c r="C574" s="36" t="s">
        <v>12617</v>
      </c>
      <c r="D574" s="6" t="s">
        <v>576</v>
      </c>
      <c r="E574" s="3">
        <v>4</v>
      </c>
    </row>
    <row r="575" spans="1:5" ht="18.75">
      <c r="A575" s="36">
        <v>573</v>
      </c>
      <c r="B575" s="208"/>
      <c r="C575" s="36" t="s">
        <v>12618</v>
      </c>
      <c r="D575" s="6" t="s">
        <v>577</v>
      </c>
      <c r="E575" s="3">
        <v>4</v>
      </c>
    </row>
    <row r="576" spans="1:5" ht="33">
      <c r="A576" s="36">
        <v>574</v>
      </c>
      <c r="B576" s="209"/>
      <c r="C576" s="36" t="s">
        <v>12619</v>
      </c>
      <c r="D576" s="6" t="s">
        <v>578</v>
      </c>
      <c r="E576" s="3">
        <v>4</v>
      </c>
    </row>
    <row r="577" spans="1:5" ht="33">
      <c r="A577" s="36">
        <v>575</v>
      </c>
      <c r="B577" s="208"/>
      <c r="C577" s="36" t="s">
        <v>12620</v>
      </c>
      <c r="D577" s="6" t="s">
        <v>579</v>
      </c>
      <c r="E577" s="3">
        <v>4</v>
      </c>
    </row>
    <row r="578" spans="1:5" ht="33">
      <c r="A578" s="36">
        <v>576</v>
      </c>
      <c r="B578" s="209"/>
      <c r="C578" s="36" t="s">
        <v>12621</v>
      </c>
      <c r="D578" s="6" t="s">
        <v>580</v>
      </c>
      <c r="E578" s="3">
        <v>4</v>
      </c>
    </row>
    <row r="579" spans="1:5" ht="18.75">
      <c r="A579" s="36">
        <v>577</v>
      </c>
      <c r="B579" s="208"/>
      <c r="C579" s="36" t="s">
        <v>12622</v>
      </c>
      <c r="D579" s="6" t="s">
        <v>581</v>
      </c>
      <c r="E579" s="3">
        <v>4</v>
      </c>
    </row>
    <row r="580" spans="1:5" ht="33">
      <c r="A580" s="36">
        <v>578</v>
      </c>
      <c r="B580" s="209"/>
      <c r="C580" s="36" t="s">
        <v>12623</v>
      </c>
      <c r="D580" s="6" t="s">
        <v>582</v>
      </c>
      <c r="E580" s="3">
        <v>4</v>
      </c>
    </row>
    <row r="581" spans="1:5" ht="33">
      <c r="A581" s="36">
        <v>579</v>
      </c>
      <c r="B581" s="208"/>
      <c r="C581" s="36" t="s">
        <v>12624</v>
      </c>
      <c r="D581" s="6" t="s">
        <v>583</v>
      </c>
      <c r="E581" s="3">
        <v>4</v>
      </c>
    </row>
    <row r="582" spans="1:5" ht="18.75">
      <c r="A582" s="36">
        <v>580</v>
      </c>
      <c r="B582" s="209"/>
      <c r="C582" s="36" t="s">
        <v>12625</v>
      </c>
      <c r="D582" s="6" t="s">
        <v>584</v>
      </c>
      <c r="E582" s="3">
        <v>4</v>
      </c>
    </row>
    <row r="583" spans="1:5" ht="33">
      <c r="A583" s="36">
        <v>581</v>
      </c>
      <c r="B583" s="208"/>
      <c r="C583" s="36" t="s">
        <v>12626</v>
      </c>
      <c r="D583" s="6" t="s">
        <v>585</v>
      </c>
      <c r="E583" s="3">
        <v>4</v>
      </c>
    </row>
    <row r="584" spans="1:5" ht="18.75">
      <c r="A584" s="36">
        <v>582</v>
      </c>
      <c r="B584" s="209"/>
      <c r="C584" s="36" t="s">
        <v>12627</v>
      </c>
      <c r="D584" s="6" t="s">
        <v>586</v>
      </c>
      <c r="E584" s="3">
        <v>4</v>
      </c>
    </row>
    <row r="585" spans="1:5" ht="18.75">
      <c r="A585" s="36">
        <v>583</v>
      </c>
      <c r="B585" s="208"/>
      <c r="C585" s="36" t="s">
        <v>12628</v>
      </c>
      <c r="D585" s="6" t="s">
        <v>587</v>
      </c>
      <c r="E585" s="3">
        <v>4</v>
      </c>
    </row>
    <row r="586" spans="1:5" ht="33">
      <c r="A586" s="36">
        <v>584</v>
      </c>
      <c r="B586" s="209"/>
      <c r="C586" s="36" t="s">
        <v>12629</v>
      </c>
      <c r="D586" s="6" t="s">
        <v>588</v>
      </c>
      <c r="E586" s="3">
        <v>4</v>
      </c>
    </row>
    <row r="587" spans="1:5" ht="33">
      <c r="A587" s="36">
        <v>585</v>
      </c>
      <c r="B587" s="208"/>
      <c r="C587" s="36" t="s">
        <v>12630</v>
      </c>
      <c r="D587" s="6" t="s">
        <v>589</v>
      </c>
      <c r="E587" s="3">
        <v>4</v>
      </c>
    </row>
    <row r="588" spans="1:5" ht="33">
      <c r="A588" s="36">
        <v>586</v>
      </c>
      <c r="B588" s="209"/>
      <c r="C588" s="36" t="s">
        <v>12631</v>
      </c>
      <c r="D588" s="6" t="s">
        <v>590</v>
      </c>
      <c r="E588" s="3">
        <v>4</v>
      </c>
    </row>
    <row r="589" spans="1:5" ht="33">
      <c r="A589" s="36">
        <v>587</v>
      </c>
      <c r="B589" s="208"/>
      <c r="C589" s="36" t="s">
        <v>12632</v>
      </c>
      <c r="D589" s="6" t="s">
        <v>591</v>
      </c>
      <c r="E589" s="3">
        <v>4</v>
      </c>
    </row>
    <row r="590" spans="1:5" ht="33">
      <c r="A590" s="36">
        <v>588</v>
      </c>
      <c r="B590" s="209"/>
      <c r="C590" s="36" t="s">
        <v>12633</v>
      </c>
      <c r="D590" s="6" t="s">
        <v>592</v>
      </c>
      <c r="E590" s="3">
        <v>4</v>
      </c>
    </row>
    <row r="591" spans="1:5" ht="33">
      <c r="A591" s="36">
        <v>589</v>
      </c>
      <c r="B591" s="208"/>
      <c r="C591" s="36" t="s">
        <v>12634</v>
      </c>
      <c r="D591" s="6" t="s">
        <v>593</v>
      </c>
      <c r="E591" s="3">
        <v>4</v>
      </c>
    </row>
    <row r="592" spans="1:5" ht="33">
      <c r="A592" s="36">
        <v>590</v>
      </c>
      <c r="B592" s="209"/>
      <c r="C592" s="36" t="s">
        <v>12635</v>
      </c>
      <c r="D592" s="6" t="s">
        <v>594</v>
      </c>
      <c r="E592" s="3">
        <v>4</v>
      </c>
    </row>
    <row r="593" spans="1:5" ht="33">
      <c r="A593" s="36">
        <v>591</v>
      </c>
      <c r="B593" s="208"/>
      <c r="C593" s="36" t="s">
        <v>12636</v>
      </c>
      <c r="D593" s="6" t="s">
        <v>595</v>
      </c>
      <c r="E593" s="3">
        <v>4</v>
      </c>
    </row>
    <row r="594" spans="1:5" ht="18.75">
      <c r="A594" s="36">
        <v>592</v>
      </c>
      <c r="B594" s="209"/>
      <c r="C594" s="36" t="s">
        <v>12637</v>
      </c>
      <c r="D594" s="6" t="s">
        <v>596</v>
      </c>
      <c r="E594" s="3">
        <v>4</v>
      </c>
    </row>
    <row r="595" spans="1:5" ht="18.75">
      <c r="A595" s="36">
        <v>593</v>
      </c>
      <c r="B595" s="208"/>
      <c r="C595" s="36" t="s">
        <v>12638</v>
      </c>
      <c r="D595" s="6" t="s">
        <v>597</v>
      </c>
      <c r="E595" s="3">
        <v>4</v>
      </c>
    </row>
    <row r="596" spans="1:5" ht="33">
      <c r="A596" s="36">
        <v>594</v>
      </c>
      <c r="B596" s="209"/>
      <c r="C596" s="36" t="s">
        <v>12639</v>
      </c>
      <c r="D596" s="6" t="s">
        <v>598</v>
      </c>
      <c r="E596" s="3">
        <v>4</v>
      </c>
    </row>
    <row r="597" spans="1:5" ht="18.75">
      <c r="A597" s="36">
        <v>595</v>
      </c>
      <c r="B597" s="208"/>
      <c r="C597" s="36" t="s">
        <v>12640</v>
      </c>
      <c r="D597" s="6" t="s">
        <v>599</v>
      </c>
      <c r="E597" s="3">
        <v>4</v>
      </c>
    </row>
    <row r="598" spans="1:5" ht="33">
      <c r="A598" s="36">
        <v>596</v>
      </c>
      <c r="B598" s="209"/>
      <c r="C598" s="36" t="s">
        <v>12641</v>
      </c>
      <c r="D598" s="6" t="s">
        <v>600</v>
      </c>
      <c r="E598" s="3">
        <v>4</v>
      </c>
    </row>
    <row r="599" spans="1:5" ht="33">
      <c r="A599" s="36">
        <v>597</v>
      </c>
      <c r="B599" s="208"/>
      <c r="C599" s="36" t="s">
        <v>12642</v>
      </c>
      <c r="D599" s="6" t="s">
        <v>601</v>
      </c>
      <c r="E599" s="3">
        <v>2</v>
      </c>
    </row>
    <row r="600" spans="1:5" ht="33">
      <c r="A600" s="36">
        <v>598</v>
      </c>
      <c r="B600" s="209"/>
      <c r="C600" s="36" t="s">
        <v>12643</v>
      </c>
      <c r="D600" s="6" t="s">
        <v>602</v>
      </c>
      <c r="E600" s="3">
        <v>4</v>
      </c>
    </row>
    <row r="601" spans="1:5" ht="18.75">
      <c r="A601" s="36">
        <v>599</v>
      </c>
      <c r="B601" s="208"/>
      <c r="C601" s="36" t="s">
        <v>12644</v>
      </c>
      <c r="D601" s="6" t="s">
        <v>603</v>
      </c>
      <c r="E601" s="3">
        <v>4</v>
      </c>
    </row>
    <row r="602" spans="1:5" ht="33">
      <c r="A602" s="36">
        <v>600</v>
      </c>
      <c r="B602" s="209"/>
      <c r="C602" s="36" t="s">
        <v>12645</v>
      </c>
      <c r="D602" s="6" t="s">
        <v>604</v>
      </c>
      <c r="E602" s="3">
        <v>4</v>
      </c>
    </row>
    <row r="603" spans="1:5" ht="49.5">
      <c r="A603" s="36">
        <v>601</v>
      </c>
      <c r="B603" s="208"/>
      <c r="C603" s="36" t="s">
        <v>12646</v>
      </c>
      <c r="D603" s="6" t="s">
        <v>605</v>
      </c>
      <c r="E603" s="3">
        <v>6</v>
      </c>
    </row>
    <row r="604" spans="1:5" ht="33">
      <c r="A604" s="36">
        <v>602</v>
      </c>
      <c r="B604" s="209"/>
      <c r="C604" s="36" t="s">
        <v>12647</v>
      </c>
      <c r="D604" s="6" t="s">
        <v>606</v>
      </c>
      <c r="E604" s="3">
        <v>6</v>
      </c>
    </row>
    <row r="605" spans="1:5" ht="18.75">
      <c r="A605" s="36">
        <v>603</v>
      </c>
      <c r="B605" s="208"/>
      <c r="C605" s="36" t="s">
        <v>12648</v>
      </c>
      <c r="D605" s="6" t="s">
        <v>607</v>
      </c>
      <c r="E605" s="3">
        <v>6</v>
      </c>
    </row>
    <row r="606" spans="1:5" ht="33">
      <c r="A606" s="36">
        <v>604</v>
      </c>
      <c r="B606" s="209"/>
      <c r="C606" s="36" t="s">
        <v>12649</v>
      </c>
      <c r="D606" s="6" t="s">
        <v>608</v>
      </c>
      <c r="E606" s="3">
        <v>6</v>
      </c>
    </row>
    <row r="607" spans="1:5" ht="33">
      <c r="A607" s="36">
        <v>605</v>
      </c>
      <c r="B607" s="208"/>
      <c r="C607" s="36" t="s">
        <v>12650</v>
      </c>
      <c r="D607" s="6" t="s">
        <v>609</v>
      </c>
      <c r="E607" s="3">
        <v>6</v>
      </c>
    </row>
    <row r="608" spans="1:5" ht="18.75">
      <c r="A608" s="36">
        <v>606</v>
      </c>
      <c r="B608" s="209"/>
      <c r="C608" s="36" t="s">
        <v>12651</v>
      </c>
      <c r="D608" s="6" t="s">
        <v>610</v>
      </c>
      <c r="E608" s="3">
        <v>6</v>
      </c>
    </row>
    <row r="609" spans="1:5" ht="33">
      <c r="A609" s="36">
        <v>607</v>
      </c>
      <c r="B609" s="208"/>
      <c r="C609" s="36" t="s">
        <v>12652</v>
      </c>
      <c r="D609" s="6" t="s">
        <v>611</v>
      </c>
      <c r="E609" s="3">
        <v>6</v>
      </c>
    </row>
    <row r="610" spans="1:5" ht="33">
      <c r="A610" s="36">
        <v>608</v>
      </c>
      <c r="B610" s="209"/>
      <c r="C610" s="36" t="s">
        <v>12653</v>
      </c>
      <c r="D610" s="6" t="s">
        <v>612</v>
      </c>
      <c r="E610" s="3">
        <v>6</v>
      </c>
    </row>
    <row r="611" spans="1:5" ht="33">
      <c r="A611" s="36">
        <v>609</v>
      </c>
      <c r="B611" s="208"/>
      <c r="C611" s="36" t="s">
        <v>12654</v>
      </c>
      <c r="D611" s="6" t="s">
        <v>613</v>
      </c>
      <c r="E611" s="3">
        <v>6</v>
      </c>
    </row>
    <row r="612" spans="1:5" ht="18.75">
      <c r="A612" s="36">
        <v>610</v>
      </c>
      <c r="B612" s="209"/>
      <c r="C612" s="36" t="s">
        <v>12655</v>
      </c>
      <c r="D612" s="6" t="s">
        <v>614</v>
      </c>
      <c r="E612" s="3">
        <v>6</v>
      </c>
    </row>
    <row r="613" spans="1:5" ht="18.75">
      <c r="A613" s="36">
        <v>611</v>
      </c>
      <c r="B613" s="208"/>
      <c r="C613" s="36" t="s">
        <v>12656</v>
      </c>
      <c r="D613" s="6" t="s">
        <v>615</v>
      </c>
      <c r="E613" s="3">
        <v>6</v>
      </c>
    </row>
    <row r="614" spans="1:5" ht="18.75">
      <c r="A614" s="36">
        <v>612</v>
      </c>
      <c r="B614" s="209"/>
      <c r="C614" s="36" t="s">
        <v>12657</v>
      </c>
      <c r="D614" s="6" t="s">
        <v>616</v>
      </c>
      <c r="E614" s="3">
        <v>6</v>
      </c>
    </row>
    <row r="615" spans="1:5" ht="33">
      <c r="A615" s="36">
        <v>613</v>
      </c>
      <c r="B615" s="208"/>
      <c r="C615" s="36" t="s">
        <v>12658</v>
      </c>
      <c r="D615" s="6" t="s">
        <v>617</v>
      </c>
      <c r="E615" s="3">
        <v>6</v>
      </c>
    </row>
    <row r="616" spans="1:5" ht="18.75">
      <c r="A616" s="36">
        <v>614</v>
      </c>
      <c r="B616" s="209"/>
      <c r="C616" s="36" t="s">
        <v>12659</v>
      </c>
      <c r="D616" s="6" t="s">
        <v>618</v>
      </c>
      <c r="E616" s="3">
        <v>6</v>
      </c>
    </row>
    <row r="617" spans="1:5" ht="33">
      <c r="A617" s="36">
        <v>615</v>
      </c>
      <c r="B617" s="208"/>
      <c r="C617" s="36" t="s">
        <v>12660</v>
      </c>
      <c r="D617" s="6" t="s">
        <v>619</v>
      </c>
      <c r="E617" s="3">
        <v>6</v>
      </c>
    </row>
    <row r="618" spans="1:5" ht="33">
      <c r="A618" s="36">
        <v>616</v>
      </c>
      <c r="B618" s="209"/>
      <c r="C618" s="36" t="s">
        <v>12661</v>
      </c>
      <c r="D618" s="6" t="s">
        <v>620</v>
      </c>
      <c r="E618" s="3">
        <v>6</v>
      </c>
    </row>
    <row r="619" spans="1:5" ht="33">
      <c r="A619" s="36">
        <v>617</v>
      </c>
      <c r="B619" s="208"/>
      <c r="C619" s="36" t="s">
        <v>12662</v>
      </c>
      <c r="D619" s="6" t="s">
        <v>621</v>
      </c>
      <c r="E619" s="3">
        <v>6</v>
      </c>
    </row>
    <row r="620" spans="1:5" ht="18.75">
      <c r="A620" s="36">
        <v>618</v>
      </c>
      <c r="B620" s="209"/>
      <c r="C620" s="36" t="s">
        <v>12663</v>
      </c>
      <c r="D620" s="6" t="s">
        <v>622</v>
      </c>
      <c r="E620" s="3">
        <v>6</v>
      </c>
    </row>
    <row r="621" spans="1:5" ht="18.75">
      <c r="A621" s="36">
        <v>619</v>
      </c>
      <c r="B621" s="208"/>
      <c r="C621" s="36" t="s">
        <v>12664</v>
      </c>
      <c r="D621" s="6" t="s">
        <v>623</v>
      </c>
      <c r="E621" s="3">
        <v>6</v>
      </c>
    </row>
    <row r="622" spans="1:5" ht="18.75">
      <c r="A622" s="36">
        <v>620</v>
      </c>
      <c r="B622" s="209"/>
      <c r="C622" s="36" t="s">
        <v>12665</v>
      </c>
      <c r="D622" s="6" t="s">
        <v>624</v>
      </c>
      <c r="E622" s="3">
        <v>6</v>
      </c>
    </row>
    <row r="623" spans="1:5" ht="33">
      <c r="A623" s="36">
        <v>621</v>
      </c>
      <c r="B623" s="208"/>
      <c r="C623" s="36" t="s">
        <v>12666</v>
      </c>
      <c r="D623" s="6" t="s">
        <v>625</v>
      </c>
      <c r="E623" s="3">
        <v>6</v>
      </c>
    </row>
    <row r="624" spans="1:5" ht="33">
      <c r="A624" s="36">
        <v>622</v>
      </c>
      <c r="B624" s="209"/>
      <c r="C624" s="36" t="s">
        <v>12667</v>
      </c>
      <c r="D624" s="6" t="s">
        <v>626</v>
      </c>
      <c r="E624" s="3">
        <v>6</v>
      </c>
    </row>
    <row r="625" spans="1:5" ht="33">
      <c r="A625" s="36">
        <v>623</v>
      </c>
      <c r="B625" s="208"/>
      <c r="C625" s="36" t="s">
        <v>12668</v>
      </c>
      <c r="D625" s="6" t="s">
        <v>627</v>
      </c>
      <c r="E625" s="3">
        <v>4</v>
      </c>
    </row>
    <row r="626" spans="1:5" ht="18.75">
      <c r="A626" s="36">
        <v>624</v>
      </c>
      <c r="B626" s="209"/>
      <c r="C626" s="36" t="s">
        <v>12669</v>
      </c>
      <c r="D626" s="6" t="s">
        <v>628</v>
      </c>
      <c r="E626" s="3">
        <v>6</v>
      </c>
    </row>
    <row r="627" spans="1:5" ht="33">
      <c r="A627" s="36">
        <v>625</v>
      </c>
      <c r="B627" s="208"/>
      <c r="C627" s="36" t="s">
        <v>12670</v>
      </c>
      <c r="D627" s="6" t="s">
        <v>629</v>
      </c>
      <c r="E627" s="3">
        <v>6</v>
      </c>
    </row>
    <row r="628" spans="1:5" ht="33">
      <c r="A628" s="36">
        <v>626</v>
      </c>
      <c r="B628" s="209"/>
      <c r="C628" s="36" t="s">
        <v>12671</v>
      </c>
      <c r="D628" s="6" t="s">
        <v>630</v>
      </c>
      <c r="E628" s="3">
        <v>6</v>
      </c>
    </row>
    <row r="629" spans="1:5" ht="18.75">
      <c r="A629" s="36">
        <v>627</v>
      </c>
      <c r="B629" s="208"/>
      <c r="C629" s="36" t="s">
        <v>12672</v>
      </c>
      <c r="D629" s="6" t="s">
        <v>631</v>
      </c>
      <c r="E629" s="3">
        <v>6</v>
      </c>
    </row>
    <row r="630" spans="1:5" ht="33">
      <c r="A630" s="36">
        <v>628</v>
      </c>
      <c r="B630" s="209"/>
      <c r="C630" s="36" t="s">
        <v>12673</v>
      </c>
      <c r="D630" s="6" t="s">
        <v>632</v>
      </c>
      <c r="E630" s="3">
        <v>6</v>
      </c>
    </row>
    <row r="631" spans="1:5" ht="33">
      <c r="A631" s="36">
        <v>629</v>
      </c>
      <c r="B631" s="208"/>
      <c r="C631" s="36" t="s">
        <v>12674</v>
      </c>
      <c r="D631" s="6" t="s">
        <v>633</v>
      </c>
      <c r="E631" s="3">
        <v>6</v>
      </c>
    </row>
    <row r="632" spans="1:5" ht="33">
      <c r="A632" s="36">
        <v>630</v>
      </c>
      <c r="B632" s="209"/>
      <c r="C632" s="36" t="s">
        <v>12675</v>
      </c>
      <c r="D632" s="6" t="s">
        <v>634</v>
      </c>
      <c r="E632" s="3">
        <v>6</v>
      </c>
    </row>
    <row r="633" spans="1:5" ht="33">
      <c r="A633" s="36">
        <v>631</v>
      </c>
      <c r="B633" s="208"/>
      <c r="C633" s="36" t="s">
        <v>12676</v>
      </c>
      <c r="D633" s="6" t="s">
        <v>635</v>
      </c>
      <c r="E633" s="3">
        <v>6</v>
      </c>
    </row>
    <row r="634" spans="1:5" ht="33">
      <c r="A634" s="36">
        <v>632</v>
      </c>
      <c r="B634" s="209"/>
      <c r="C634" s="36" t="s">
        <v>12677</v>
      </c>
      <c r="D634" s="6" t="s">
        <v>636</v>
      </c>
      <c r="E634" s="3">
        <v>6</v>
      </c>
    </row>
    <row r="635" spans="1:5" ht="33">
      <c r="A635" s="36">
        <v>633</v>
      </c>
      <c r="B635" s="208"/>
      <c r="C635" s="36" t="s">
        <v>12678</v>
      </c>
      <c r="D635" s="6" t="s">
        <v>637</v>
      </c>
      <c r="E635" s="3">
        <v>6</v>
      </c>
    </row>
    <row r="636" spans="1:5" ht="33">
      <c r="A636" s="36">
        <v>634</v>
      </c>
      <c r="B636" s="209"/>
      <c r="C636" s="36" t="s">
        <v>12679</v>
      </c>
      <c r="D636" s="6" t="s">
        <v>638</v>
      </c>
      <c r="E636" s="3">
        <v>6</v>
      </c>
    </row>
    <row r="637" spans="1:5" ht="33">
      <c r="A637" s="36">
        <v>635</v>
      </c>
      <c r="B637" s="208"/>
      <c r="C637" s="36" t="s">
        <v>12680</v>
      </c>
      <c r="D637" s="6" t="s">
        <v>639</v>
      </c>
      <c r="E637" s="3">
        <v>6</v>
      </c>
    </row>
    <row r="638" spans="1:5" ht="18.75">
      <c r="A638" s="36">
        <v>636</v>
      </c>
      <c r="B638" s="209"/>
      <c r="C638" s="36" t="s">
        <v>12681</v>
      </c>
      <c r="D638" s="6" t="s">
        <v>640</v>
      </c>
      <c r="E638" s="3">
        <v>6</v>
      </c>
    </row>
    <row r="639" spans="1:5" ht="33">
      <c r="A639" s="36">
        <v>637</v>
      </c>
      <c r="B639" s="208"/>
      <c r="C639" s="36" t="s">
        <v>12682</v>
      </c>
      <c r="D639" s="6" t="s">
        <v>641</v>
      </c>
      <c r="E639" s="3">
        <v>6</v>
      </c>
    </row>
    <row r="640" spans="1:5" ht="33">
      <c r="A640" s="36">
        <v>638</v>
      </c>
      <c r="B640" s="209"/>
      <c r="C640" s="36" t="s">
        <v>12683</v>
      </c>
      <c r="D640" s="6" t="s">
        <v>642</v>
      </c>
      <c r="E640" s="3">
        <v>6</v>
      </c>
    </row>
    <row r="641" spans="1:5" ht="18.75">
      <c r="A641" s="36">
        <v>639</v>
      </c>
      <c r="B641" s="208"/>
      <c r="C641" s="36" t="s">
        <v>12684</v>
      </c>
      <c r="D641" s="6" t="s">
        <v>643</v>
      </c>
      <c r="E641" s="3">
        <v>6</v>
      </c>
    </row>
    <row r="642" spans="1:5" ht="33">
      <c r="A642" s="36">
        <v>640</v>
      </c>
      <c r="B642" s="209"/>
      <c r="C642" s="36" t="s">
        <v>12685</v>
      </c>
      <c r="D642" s="6" t="s">
        <v>644</v>
      </c>
      <c r="E642" s="3">
        <v>6</v>
      </c>
    </row>
    <row r="643" spans="1:5" ht="33">
      <c r="A643" s="36">
        <v>641</v>
      </c>
      <c r="B643" s="208"/>
      <c r="C643" s="36" t="s">
        <v>12686</v>
      </c>
      <c r="D643" s="6" t="s">
        <v>645</v>
      </c>
      <c r="E643" s="3">
        <v>6</v>
      </c>
    </row>
    <row r="644" spans="1:5" ht="33">
      <c r="A644" s="36">
        <v>642</v>
      </c>
      <c r="B644" s="209"/>
      <c r="C644" s="36" t="s">
        <v>12687</v>
      </c>
      <c r="D644" s="6" t="s">
        <v>646</v>
      </c>
      <c r="E644" s="3">
        <v>6</v>
      </c>
    </row>
    <row r="645" spans="1:5" ht="33">
      <c r="A645" s="36">
        <v>643</v>
      </c>
      <c r="B645" s="208"/>
      <c r="C645" s="36" t="s">
        <v>12688</v>
      </c>
      <c r="D645" s="6" t="s">
        <v>647</v>
      </c>
      <c r="E645" s="3">
        <v>6</v>
      </c>
    </row>
    <row r="646" spans="1:5" ht="49.5">
      <c r="A646" s="36">
        <v>644</v>
      </c>
      <c r="B646" s="209"/>
      <c r="C646" s="36" t="s">
        <v>12689</v>
      </c>
      <c r="D646" s="6" t="s">
        <v>648</v>
      </c>
      <c r="E646" s="3">
        <v>6</v>
      </c>
    </row>
    <row r="647" spans="1:5" ht="33">
      <c r="A647" s="36">
        <v>645</v>
      </c>
      <c r="B647" s="208"/>
      <c r="C647" s="36" t="s">
        <v>12690</v>
      </c>
      <c r="D647" s="6" t="s">
        <v>649</v>
      </c>
      <c r="E647" s="3">
        <v>6</v>
      </c>
    </row>
    <row r="648" spans="1:5" ht="33">
      <c r="A648" s="36">
        <v>646</v>
      </c>
      <c r="B648" s="209"/>
      <c r="C648" s="36" t="s">
        <v>12691</v>
      </c>
      <c r="D648" s="6" t="s">
        <v>650</v>
      </c>
      <c r="E648" s="3">
        <v>6</v>
      </c>
    </row>
    <row r="649" spans="1:5" ht="33">
      <c r="A649" s="36">
        <v>647</v>
      </c>
      <c r="B649" s="208"/>
      <c r="C649" s="36" t="s">
        <v>12692</v>
      </c>
      <c r="D649" s="6" t="s">
        <v>651</v>
      </c>
      <c r="E649" s="3">
        <v>6</v>
      </c>
    </row>
    <row r="650" spans="1:5" ht="33">
      <c r="A650" s="36">
        <v>648</v>
      </c>
      <c r="B650" s="209"/>
      <c r="C650" s="36" t="s">
        <v>12693</v>
      </c>
      <c r="D650" s="6" t="s">
        <v>652</v>
      </c>
      <c r="E650" s="3">
        <v>6</v>
      </c>
    </row>
    <row r="651" spans="1:5" ht="33">
      <c r="A651" s="36">
        <v>649</v>
      </c>
      <c r="B651" s="208"/>
      <c r="C651" s="36" t="s">
        <v>12694</v>
      </c>
      <c r="D651" s="6" t="s">
        <v>653</v>
      </c>
      <c r="E651" s="3">
        <v>6</v>
      </c>
    </row>
    <row r="652" spans="1:5" ht="33">
      <c r="A652" s="36">
        <v>650</v>
      </c>
      <c r="B652" s="209"/>
      <c r="C652" s="36" t="s">
        <v>12695</v>
      </c>
      <c r="D652" s="6" t="s">
        <v>654</v>
      </c>
      <c r="E652" s="3">
        <v>6</v>
      </c>
    </row>
    <row r="653" spans="1:5" ht="33">
      <c r="A653" s="36">
        <v>651</v>
      </c>
      <c r="B653" s="208"/>
      <c r="C653" s="36" t="s">
        <v>12696</v>
      </c>
      <c r="D653" s="6" t="s">
        <v>655</v>
      </c>
      <c r="E653" s="3">
        <v>6</v>
      </c>
    </row>
    <row r="654" spans="1:5" ht="33">
      <c r="A654" s="36">
        <v>652</v>
      </c>
      <c r="B654" s="209"/>
      <c r="C654" s="36" t="s">
        <v>12697</v>
      </c>
      <c r="D654" s="6" t="s">
        <v>656</v>
      </c>
      <c r="E654" s="3">
        <v>6</v>
      </c>
    </row>
    <row r="655" spans="1:5" ht="18.75">
      <c r="A655" s="36">
        <v>653</v>
      </c>
      <c r="B655" s="208"/>
      <c r="C655" s="36" t="s">
        <v>12698</v>
      </c>
      <c r="D655" s="6" t="s">
        <v>657</v>
      </c>
      <c r="E655" s="3">
        <v>6</v>
      </c>
    </row>
    <row r="656" spans="1:5" ht="33">
      <c r="A656" s="36">
        <v>654</v>
      </c>
      <c r="B656" s="209"/>
      <c r="C656" s="36" t="s">
        <v>12699</v>
      </c>
      <c r="D656" s="6" t="s">
        <v>658</v>
      </c>
      <c r="E656" s="3">
        <v>6</v>
      </c>
    </row>
    <row r="657" spans="1:5" ht="33">
      <c r="A657" s="36">
        <v>655</v>
      </c>
      <c r="B657" s="208"/>
      <c r="C657" s="36" t="s">
        <v>12700</v>
      </c>
      <c r="D657" s="6" t="s">
        <v>659</v>
      </c>
      <c r="E657" s="3">
        <v>6</v>
      </c>
    </row>
    <row r="658" spans="1:5" ht="33">
      <c r="A658" s="36">
        <v>656</v>
      </c>
      <c r="B658" s="209"/>
      <c r="C658" s="36" t="s">
        <v>12701</v>
      </c>
      <c r="D658" s="6" t="s">
        <v>660</v>
      </c>
      <c r="E658" s="3">
        <v>6</v>
      </c>
    </row>
    <row r="659" spans="1:5" ht="33">
      <c r="A659" s="36">
        <v>657</v>
      </c>
      <c r="B659" s="208"/>
      <c r="C659" s="36" t="s">
        <v>12702</v>
      </c>
      <c r="D659" s="6" t="s">
        <v>661</v>
      </c>
      <c r="E659" s="3">
        <v>6</v>
      </c>
    </row>
    <row r="660" spans="1:5" ht="33">
      <c r="A660" s="36">
        <v>658</v>
      </c>
      <c r="B660" s="209"/>
      <c r="C660" s="36" t="s">
        <v>12703</v>
      </c>
      <c r="D660" s="6" t="s">
        <v>662</v>
      </c>
      <c r="E660" s="3">
        <v>6</v>
      </c>
    </row>
    <row r="661" spans="1:5" ht="18.75">
      <c r="A661" s="36">
        <v>659</v>
      </c>
      <c r="B661" s="208"/>
      <c r="C661" s="36" t="s">
        <v>12704</v>
      </c>
      <c r="D661" s="6" t="s">
        <v>663</v>
      </c>
      <c r="E661" s="3">
        <v>6</v>
      </c>
    </row>
    <row r="662" spans="1:5" ht="33">
      <c r="A662" s="36">
        <v>660</v>
      </c>
      <c r="B662" s="209"/>
      <c r="C662" s="36" t="s">
        <v>12705</v>
      </c>
      <c r="D662" s="6" t="s">
        <v>664</v>
      </c>
      <c r="E662" s="3">
        <v>6</v>
      </c>
    </row>
    <row r="663" spans="1:5" ht="33">
      <c r="A663" s="36">
        <v>661</v>
      </c>
      <c r="B663" s="208"/>
      <c r="C663" s="36" t="s">
        <v>12706</v>
      </c>
      <c r="D663" s="6" t="s">
        <v>665</v>
      </c>
      <c r="E663" s="3">
        <v>6</v>
      </c>
    </row>
    <row r="664" spans="1:5" ht="33">
      <c r="A664" s="36">
        <v>662</v>
      </c>
      <c r="B664" s="209"/>
      <c r="C664" s="36" t="s">
        <v>12707</v>
      </c>
      <c r="D664" s="6" t="s">
        <v>666</v>
      </c>
      <c r="E664" s="3">
        <v>6</v>
      </c>
    </row>
    <row r="665" spans="1:5" ht="33">
      <c r="A665" s="36">
        <v>663</v>
      </c>
      <c r="B665" s="208"/>
      <c r="C665" s="36" t="s">
        <v>12708</v>
      </c>
      <c r="D665" s="6" t="s">
        <v>667</v>
      </c>
      <c r="E665" s="3">
        <v>6</v>
      </c>
    </row>
    <row r="666" spans="1:5" ht="33">
      <c r="A666" s="36">
        <v>664</v>
      </c>
      <c r="B666" s="209"/>
      <c r="C666" s="36" t="s">
        <v>12709</v>
      </c>
      <c r="D666" s="6" t="s">
        <v>668</v>
      </c>
      <c r="E666" s="3">
        <v>6</v>
      </c>
    </row>
    <row r="667" spans="1:5" ht="18.75">
      <c r="A667" s="36">
        <v>665</v>
      </c>
      <c r="B667" s="208"/>
      <c r="C667" s="36" t="s">
        <v>12710</v>
      </c>
      <c r="D667" s="6" t="s">
        <v>669</v>
      </c>
      <c r="E667" s="3">
        <v>6</v>
      </c>
    </row>
    <row r="668" spans="1:5" ht="33">
      <c r="A668" s="36">
        <v>666</v>
      </c>
      <c r="B668" s="209"/>
      <c r="C668" s="36" t="s">
        <v>12711</v>
      </c>
      <c r="D668" s="6" t="s">
        <v>670</v>
      </c>
      <c r="E668" s="3">
        <v>6</v>
      </c>
    </row>
    <row r="669" spans="1:5" ht="33">
      <c r="A669" s="36">
        <v>667</v>
      </c>
      <c r="B669" s="208"/>
      <c r="C669" s="36" t="s">
        <v>12712</v>
      </c>
      <c r="D669" s="6" t="s">
        <v>671</v>
      </c>
      <c r="E669" s="3">
        <v>6</v>
      </c>
    </row>
    <row r="670" spans="1:5" ht="33">
      <c r="A670" s="36">
        <v>668</v>
      </c>
      <c r="B670" s="209"/>
      <c r="C670" s="36" t="s">
        <v>12713</v>
      </c>
      <c r="D670" s="6" t="s">
        <v>672</v>
      </c>
      <c r="E670" s="3">
        <v>6</v>
      </c>
    </row>
    <row r="671" spans="1:5" ht="33">
      <c r="A671" s="36">
        <v>669</v>
      </c>
      <c r="B671" s="208"/>
      <c r="C671" s="36" t="s">
        <v>12714</v>
      </c>
      <c r="D671" s="6" t="s">
        <v>673</v>
      </c>
      <c r="E671" s="3">
        <v>6</v>
      </c>
    </row>
    <row r="672" spans="1:5" ht="33">
      <c r="A672" s="36">
        <v>670</v>
      </c>
      <c r="B672" s="209"/>
      <c r="C672" s="36" t="s">
        <v>12715</v>
      </c>
      <c r="D672" s="6" t="s">
        <v>674</v>
      </c>
      <c r="E672" s="3">
        <v>6</v>
      </c>
    </row>
    <row r="673" spans="1:5" ht="33">
      <c r="A673" s="36">
        <v>671</v>
      </c>
      <c r="B673" s="208"/>
      <c r="C673" s="36" t="s">
        <v>12716</v>
      </c>
      <c r="D673" s="6" t="s">
        <v>675</v>
      </c>
      <c r="E673" s="3">
        <v>6</v>
      </c>
    </row>
    <row r="674" spans="1:5" ht="33">
      <c r="A674" s="36">
        <v>672</v>
      </c>
      <c r="B674" s="209"/>
      <c r="C674" s="36" t="s">
        <v>12717</v>
      </c>
      <c r="D674" s="6" t="s">
        <v>676</v>
      </c>
      <c r="E674" s="3">
        <v>6</v>
      </c>
    </row>
    <row r="675" spans="1:5" ht="18.75">
      <c r="A675" s="36">
        <v>673</v>
      </c>
      <c r="B675" s="208"/>
      <c r="C675" s="36" t="s">
        <v>12718</v>
      </c>
      <c r="D675" s="6" t="s">
        <v>677</v>
      </c>
      <c r="E675" s="3">
        <v>6</v>
      </c>
    </row>
    <row r="676" spans="1:5" ht="18.75">
      <c r="A676" s="36">
        <v>674</v>
      </c>
      <c r="B676" s="209"/>
      <c r="C676" s="36" t="s">
        <v>12719</v>
      </c>
      <c r="D676" s="6" t="s">
        <v>678</v>
      </c>
      <c r="E676" s="3">
        <v>6</v>
      </c>
    </row>
    <row r="677" spans="1:5" ht="18.75">
      <c r="A677" s="36">
        <v>675</v>
      </c>
      <c r="B677" s="208"/>
      <c r="C677" s="36" t="s">
        <v>12720</v>
      </c>
      <c r="D677" s="6" t="s">
        <v>679</v>
      </c>
      <c r="E677" s="3">
        <v>6</v>
      </c>
    </row>
    <row r="678" spans="1:5" ht="18.75">
      <c r="A678" s="36">
        <v>676</v>
      </c>
      <c r="B678" s="209"/>
      <c r="C678" s="36" t="s">
        <v>12721</v>
      </c>
      <c r="D678" s="6" t="s">
        <v>680</v>
      </c>
      <c r="E678" s="3">
        <v>6</v>
      </c>
    </row>
    <row r="679" spans="1:5" ht="18.75">
      <c r="A679" s="36">
        <v>677</v>
      </c>
      <c r="B679" s="208"/>
      <c r="C679" s="36" t="s">
        <v>12722</v>
      </c>
      <c r="D679" s="6" t="s">
        <v>681</v>
      </c>
      <c r="E679" s="3">
        <v>6</v>
      </c>
    </row>
    <row r="680" spans="1:5" ht="33">
      <c r="A680" s="36">
        <v>678</v>
      </c>
      <c r="B680" s="209"/>
      <c r="C680" s="36" t="s">
        <v>12723</v>
      </c>
      <c r="D680" s="6" t="s">
        <v>682</v>
      </c>
      <c r="E680" s="3">
        <v>6</v>
      </c>
    </row>
    <row r="681" spans="1:5" ht="33">
      <c r="A681" s="36">
        <v>679</v>
      </c>
      <c r="B681" s="208"/>
      <c r="C681" s="36" t="s">
        <v>12724</v>
      </c>
      <c r="D681" s="6" t="s">
        <v>683</v>
      </c>
      <c r="E681" s="3">
        <v>6</v>
      </c>
    </row>
    <row r="682" spans="1:5" ht="18.75">
      <c r="A682" s="36">
        <v>680</v>
      </c>
      <c r="B682" s="209"/>
      <c r="C682" s="36" t="s">
        <v>12725</v>
      </c>
      <c r="D682" s="6" t="s">
        <v>684</v>
      </c>
      <c r="E682" s="3">
        <v>6</v>
      </c>
    </row>
    <row r="683" spans="1:5" ht="18.75">
      <c r="A683" s="36">
        <v>681</v>
      </c>
      <c r="B683" s="208"/>
      <c r="C683" s="36" t="s">
        <v>12726</v>
      </c>
      <c r="D683" s="6" t="s">
        <v>685</v>
      </c>
      <c r="E683" s="3">
        <v>6</v>
      </c>
    </row>
    <row r="684" spans="1:5" ht="33">
      <c r="A684" s="36">
        <v>682</v>
      </c>
      <c r="B684" s="209"/>
      <c r="C684" s="36" t="s">
        <v>12727</v>
      </c>
      <c r="D684" s="6" t="s">
        <v>686</v>
      </c>
      <c r="E684" s="3">
        <v>6</v>
      </c>
    </row>
    <row r="685" spans="1:5" ht="33">
      <c r="A685" s="36">
        <v>683</v>
      </c>
      <c r="B685" s="208"/>
      <c r="C685" s="36" t="s">
        <v>12728</v>
      </c>
      <c r="D685" s="6" t="s">
        <v>687</v>
      </c>
      <c r="E685" s="3">
        <v>6</v>
      </c>
    </row>
    <row r="686" spans="1:5" ht="33">
      <c r="A686" s="36">
        <v>684</v>
      </c>
      <c r="B686" s="209"/>
      <c r="C686" s="36" t="s">
        <v>12729</v>
      </c>
      <c r="D686" s="6" t="s">
        <v>688</v>
      </c>
      <c r="E686" s="3">
        <v>6</v>
      </c>
    </row>
    <row r="687" spans="1:5" ht="18.75">
      <c r="A687" s="36">
        <v>685</v>
      </c>
      <c r="B687" s="208"/>
      <c r="C687" s="36" t="s">
        <v>12730</v>
      </c>
      <c r="D687" s="6" t="s">
        <v>689</v>
      </c>
      <c r="E687" s="3">
        <v>6</v>
      </c>
    </row>
    <row r="688" spans="1:5" ht="49.5">
      <c r="A688" s="36">
        <v>686</v>
      </c>
      <c r="B688" s="209"/>
      <c r="C688" s="36" t="s">
        <v>12731</v>
      </c>
      <c r="D688" s="6" t="s">
        <v>690</v>
      </c>
      <c r="E688" s="3">
        <v>6</v>
      </c>
    </row>
    <row r="689" spans="1:5" ht="33">
      <c r="A689" s="36">
        <v>687</v>
      </c>
      <c r="B689" s="208"/>
      <c r="C689" s="36" t="s">
        <v>12732</v>
      </c>
      <c r="D689" s="6" t="s">
        <v>691</v>
      </c>
      <c r="E689" s="3">
        <v>6</v>
      </c>
    </row>
    <row r="690" spans="1:5" ht="33">
      <c r="A690" s="36">
        <v>688</v>
      </c>
      <c r="B690" s="209"/>
      <c r="C690" s="36" t="s">
        <v>12733</v>
      </c>
      <c r="D690" s="6" t="s">
        <v>692</v>
      </c>
      <c r="E690" s="3">
        <v>6</v>
      </c>
    </row>
    <row r="691" spans="1:5" ht="18.75">
      <c r="A691" s="36">
        <v>689</v>
      </c>
      <c r="B691" s="208"/>
      <c r="C691" s="36" t="s">
        <v>12734</v>
      </c>
      <c r="D691" s="6" t="s">
        <v>693</v>
      </c>
      <c r="E691" s="3">
        <v>6</v>
      </c>
    </row>
    <row r="692" spans="1:5" ht="33">
      <c r="A692" s="36">
        <v>690</v>
      </c>
      <c r="B692" s="209"/>
      <c r="C692" s="36" t="s">
        <v>12735</v>
      </c>
      <c r="D692" s="6" t="s">
        <v>694</v>
      </c>
      <c r="E692" s="3">
        <v>6</v>
      </c>
    </row>
    <row r="693" spans="1:5" ht="33">
      <c r="A693" s="36">
        <v>691</v>
      </c>
      <c r="B693" s="208"/>
      <c r="C693" s="36" t="s">
        <v>12736</v>
      </c>
      <c r="D693" s="6" t="s">
        <v>695</v>
      </c>
      <c r="E693" s="3">
        <v>6</v>
      </c>
    </row>
    <row r="694" spans="1:5" ht="18.75">
      <c r="A694" s="36">
        <v>692</v>
      </c>
      <c r="B694" s="209"/>
      <c r="C694" s="36" t="s">
        <v>12737</v>
      </c>
      <c r="D694" s="6" t="s">
        <v>696</v>
      </c>
      <c r="E694" s="3">
        <v>6</v>
      </c>
    </row>
    <row r="695" spans="1:5" ht="18.75">
      <c r="A695" s="36">
        <v>693</v>
      </c>
      <c r="B695" s="208"/>
      <c r="C695" s="36" t="s">
        <v>12738</v>
      </c>
      <c r="D695" s="6" t="s">
        <v>697</v>
      </c>
      <c r="E695" s="3">
        <v>0</v>
      </c>
    </row>
    <row r="696" spans="1:5" ht="33">
      <c r="A696" s="36">
        <v>694</v>
      </c>
      <c r="B696" s="209"/>
      <c r="C696" s="36" t="s">
        <v>12739</v>
      </c>
      <c r="D696" s="6" t="s">
        <v>698</v>
      </c>
      <c r="E696" s="3">
        <v>6</v>
      </c>
    </row>
    <row r="697" spans="1:5" ht="33">
      <c r="A697" s="36">
        <v>695</v>
      </c>
      <c r="B697" s="208"/>
      <c r="C697" s="36" t="s">
        <v>12740</v>
      </c>
      <c r="D697" s="6" t="s">
        <v>699</v>
      </c>
      <c r="E697" s="3">
        <v>6</v>
      </c>
    </row>
    <row r="698" spans="1:5" ht="18.75">
      <c r="A698" s="36">
        <v>696</v>
      </c>
      <c r="B698" s="209"/>
      <c r="C698" s="36" t="s">
        <v>12741</v>
      </c>
      <c r="D698" s="6" t="s">
        <v>700</v>
      </c>
      <c r="E698" s="3">
        <v>6</v>
      </c>
    </row>
    <row r="699" spans="1:5" ht="18.75">
      <c r="A699" s="36">
        <v>697</v>
      </c>
      <c r="B699" s="208"/>
      <c r="C699" s="36" t="s">
        <v>12742</v>
      </c>
      <c r="D699" s="6" t="s">
        <v>701</v>
      </c>
      <c r="E699" s="3">
        <v>6</v>
      </c>
    </row>
    <row r="700" spans="1:5" ht="49.5">
      <c r="A700" s="36">
        <v>698</v>
      </c>
      <c r="B700" s="209"/>
      <c r="C700" s="36" t="s">
        <v>12743</v>
      </c>
      <c r="D700" s="6" t="s">
        <v>702</v>
      </c>
      <c r="E700" s="3">
        <v>6</v>
      </c>
    </row>
    <row r="701" spans="1:5" ht="18.75">
      <c r="A701" s="36">
        <v>699</v>
      </c>
      <c r="B701" s="208"/>
      <c r="C701" s="36" t="s">
        <v>12744</v>
      </c>
      <c r="D701" s="6" t="s">
        <v>703</v>
      </c>
      <c r="E701" s="3">
        <v>6</v>
      </c>
    </row>
    <row r="702" spans="1:5" ht="33">
      <c r="A702" s="36">
        <v>700</v>
      </c>
      <c r="B702" s="209"/>
      <c r="C702" s="36" t="s">
        <v>12745</v>
      </c>
      <c r="D702" s="6" t="s">
        <v>704</v>
      </c>
      <c r="E702" s="3">
        <v>6</v>
      </c>
    </row>
    <row r="703" spans="1:5" ht="33">
      <c r="A703" s="36">
        <v>701</v>
      </c>
      <c r="B703" s="208"/>
      <c r="C703" s="36" t="s">
        <v>12746</v>
      </c>
      <c r="D703" s="6" t="s">
        <v>705</v>
      </c>
      <c r="E703" s="3">
        <v>6</v>
      </c>
    </row>
    <row r="704" spans="1:5" ht="33">
      <c r="A704" s="36">
        <v>702</v>
      </c>
      <c r="B704" s="209"/>
      <c r="C704" s="36" t="s">
        <v>12747</v>
      </c>
      <c r="D704" s="6" t="s">
        <v>706</v>
      </c>
      <c r="E704" s="3">
        <v>4</v>
      </c>
    </row>
    <row r="705" spans="1:5" ht="33">
      <c r="A705" s="36">
        <v>703</v>
      </c>
      <c r="B705" s="208"/>
      <c r="C705" s="36" t="s">
        <v>12748</v>
      </c>
      <c r="D705" s="6" t="s">
        <v>707</v>
      </c>
      <c r="E705" s="3">
        <v>6</v>
      </c>
    </row>
    <row r="706" spans="1:5" ht="18.75">
      <c r="A706" s="36">
        <v>704</v>
      </c>
      <c r="B706" s="209"/>
      <c r="C706" s="36" t="s">
        <v>12749</v>
      </c>
      <c r="D706" s="6" t="s">
        <v>708</v>
      </c>
      <c r="E706" s="3">
        <v>6</v>
      </c>
    </row>
    <row r="707" spans="1:5" ht="33">
      <c r="A707" s="36">
        <v>705</v>
      </c>
      <c r="B707" s="208"/>
      <c r="C707" s="36" t="s">
        <v>12750</v>
      </c>
      <c r="D707" s="6" t="s">
        <v>709</v>
      </c>
      <c r="E707" s="3">
        <v>6</v>
      </c>
    </row>
    <row r="708" spans="1:5" ht="33">
      <c r="A708" s="36">
        <v>706</v>
      </c>
      <c r="B708" s="209"/>
      <c r="C708" s="36" t="s">
        <v>12751</v>
      </c>
      <c r="D708" s="6" t="s">
        <v>710</v>
      </c>
      <c r="E708" s="3">
        <v>6</v>
      </c>
    </row>
    <row r="709" spans="1:5" ht="33">
      <c r="A709" s="36">
        <v>707</v>
      </c>
      <c r="B709" s="208"/>
      <c r="C709" s="36" t="s">
        <v>12752</v>
      </c>
      <c r="D709" s="6" t="s">
        <v>711</v>
      </c>
      <c r="E709" s="3">
        <v>6</v>
      </c>
    </row>
    <row r="710" spans="1:5" ht="33">
      <c r="A710" s="36">
        <v>708</v>
      </c>
      <c r="B710" s="209"/>
      <c r="C710" s="36" t="s">
        <v>12753</v>
      </c>
      <c r="D710" s="6" t="s">
        <v>712</v>
      </c>
      <c r="E710" s="3">
        <v>6</v>
      </c>
    </row>
    <row r="711" spans="1:5" ht="33">
      <c r="A711" s="36">
        <v>709</v>
      </c>
      <c r="B711" s="208"/>
      <c r="C711" s="36" t="s">
        <v>12754</v>
      </c>
      <c r="D711" s="6" t="s">
        <v>713</v>
      </c>
      <c r="E711" s="3">
        <v>6</v>
      </c>
    </row>
    <row r="712" spans="1:5" ht="33">
      <c r="A712" s="36">
        <v>710</v>
      </c>
      <c r="B712" s="209"/>
      <c r="C712" s="36" t="s">
        <v>12755</v>
      </c>
      <c r="D712" s="6" t="s">
        <v>714</v>
      </c>
      <c r="E712" s="3">
        <v>6</v>
      </c>
    </row>
    <row r="713" spans="1:5" ht="33">
      <c r="A713" s="36">
        <v>711</v>
      </c>
      <c r="B713" s="208"/>
      <c r="C713" s="36" t="s">
        <v>12756</v>
      </c>
      <c r="D713" s="6" t="s">
        <v>715</v>
      </c>
      <c r="E713" s="3">
        <v>6</v>
      </c>
    </row>
    <row r="714" spans="1:5" ht="33">
      <c r="A714" s="36">
        <v>712</v>
      </c>
      <c r="B714" s="209"/>
      <c r="C714" s="36" t="s">
        <v>12757</v>
      </c>
      <c r="D714" s="6" t="s">
        <v>716</v>
      </c>
      <c r="E714" s="3">
        <v>6</v>
      </c>
    </row>
    <row r="715" spans="1:5" ht="33">
      <c r="A715" s="36">
        <v>713</v>
      </c>
      <c r="B715" s="208"/>
      <c r="C715" s="36" t="s">
        <v>12758</v>
      </c>
      <c r="D715" s="6" t="s">
        <v>717</v>
      </c>
      <c r="E715" s="3">
        <v>6</v>
      </c>
    </row>
    <row r="716" spans="1:5" ht="49.5">
      <c r="A716" s="36">
        <v>714</v>
      </c>
      <c r="B716" s="209"/>
      <c r="C716" s="36" t="s">
        <v>12759</v>
      </c>
      <c r="D716" s="6" t="s">
        <v>718</v>
      </c>
      <c r="E716" s="3">
        <v>6</v>
      </c>
    </row>
    <row r="717" spans="1:5" ht="33">
      <c r="A717" s="36">
        <v>715</v>
      </c>
      <c r="B717" s="208"/>
      <c r="C717" s="36" t="s">
        <v>12760</v>
      </c>
      <c r="D717" s="6" t="s">
        <v>719</v>
      </c>
      <c r="E717" s="3">
        <v>6</v>
      </c>
    </row>
    <row r="718" spans="1:5" ht="33">
      <c r="A718" s="36">
        <v>716</v>
      </c>
      <c r="B718" s="209"/>
      <c r="C718" s="36" t="s">
        <v>12761</v>
      </c>
      <c r="D718" s="6" t="s">
        <v>720</v>
      </c>
      <c r="E718" s="3">
        <v>6</v>
      </c>
    </row>
    <row r="719" spans="1:5" ht="18.75">
      <c r="A719" s="36">
        <v>717</v>
      </c>
      <c r="B719" s="208"/>
      <c r="C719" s="36" t="s">
        <v>12762</v>
      </c>
      <c r="D719" s="6" t="s">
        <v>721</v>
      </c>
      <c r="E719" s="3">
        <v>6</v>
      </c>
    </row>
    <row r="720" spans="1:5" ht="18.75">
      <c r="A720" s="36">
        <v>718</v>
      </c>
      <c r="B720" s="209"/>
      <c r="C720" s="36" t="s">
        <v>12763</v>
      </c>
      <c r="D720" s="6" t="s">
        <v>722</v>
      </c>
      <c r="E720" s="3">
        <v>6</v>
      </c>
    </row>
    <row r="721" spans="1:5" ht="33">
      <c r="A721" s="36">
        <v>719</v>
      </c>
      <c r="B721" s="208"/>
      <c r="C721" s="36" t="s">
        <v>12764</v>
      </c>
      <c r="D721" s="6" t="s">
        <v>723</v>
      </c>
      <c r="E721" s="3">
        <v>6</v>
      </c>
    </row>
    <row r="722" spans="1:5" ht="18.75">
      <c r="A722" s="36">
        <v>720</v>
      </c>
      <c r="B722" s="209"/>
      <c r="C722" s="36" t="s">
        <v>12765</v>
      </c>
      <c r="D722" s="6" t="s">
        <v>724</v>
      </c>
      <c r="E722" s="3">
        <v>6</v>
      </c>
    </row>
    <row r="723" spans="1:5" ht="33">
      <c r="A723" s="36">
        <v>721</v>
      </c>
      <c r="B723" s="208"/>
      <c r="C723" s="36" t="s">
        <v>12766</v>
      </c>
      <c r="D723" s="6" t="s">
        <v>725</v>
      </c>
      <c r="E723" s="3">
        <v>6</v>
      </c>
    </row>
    <row r="724" spans="1:5" ht="33">
      <c r="A724" s="36">
        <v>722</v>
      </c>
      <c r="B724" s="209"/>
      <c r="C724" s="36" t="s">
        <v>12767</v>
      </c>
      <c r="D724" s="6" t="s">
        <v>726</v>
      </c>
      <c r="E724" s="3">
        <v>6</v>
      </c>
    </row>
    <row r="725" spans="1:5" ht="33">
      <c r="A725" s="36">
        <v>723</v>
      </c>
      <c r="B725" s="208"/>
      <c r="C725" s="36" t="s">
        <v>12768</v>
      </c>
      <c r="D725" s="6" t="s">
        <v>727</v>
      </c>
      <c r="E725" s="3">
        <v>6</v>
      </c>
    </row>
    <row r="726" spans="1:5" ht="18.75">
      <c r="A726" s="36">
        <v>724</v>
      </c>
      <c r="B726" s="209"/>
      <c r="C726" s="36" t="s">
        <v>12769</v>
      </c>
      <c r="D726" s="6" t="s">
        <v>728</v>
      </c>
      <c r="E726" s="3">
        <v>6</v>
      </c>
    </row>
    <row r="727" spans="1:5" ht="33">
      <c r="A727" s="36">
        <v>725</v>
      </c>
      <c r="B727" s="208"/>
      <c r="C727" s="36" t="s">
        <v>12770</v>
      </c>
      <c r="D727" s="6" t="s">
        <v>729</v>
      </c>
      <c r="E727" s="3">
        <v>6</v>
      </c>
    </row>
    <row r="728" spans="1:5" ht="33">
      <c r="A728" s="36">
        <v>726</v>
      </c>
      <c r="B728" s="209"/>
      <c r="C728" s="36" t="s">
        <v>12771</v>
      </c>
      <c r="D728" s="6" t="s">
        <v>730</v>
      </c>
      <c r="E728" s="3">
        <v>6</v>
      </c>
    </row>
    <row r="729" spans="1:5" ht="33">
      <c r="A729" s="36">
        <v>727</v>
      </c>
      <c r="B729" s="208"/>
      <c r="C729" s="36" t="s">
        <v>12772</v>
      </c>
      <c r="D729" s="6" t="s">
        <v>731</v>
      </c>
      <c r="E729" s="3">
        <v>6</v>
      </c>
    </row>
    <row r="730" spans="1:5" ht="33">
      <c r="A730" s="36">
        <v>728</v>
      </c>
      <c r="B730" s="209"/>
      <c r="C730" s="36" t="s">
        <v>12773</v>
      </c>
      <c r="D730" s="6" t="s">
        <v>732</v>
      </c>
      <c r="E730" s="3">
        <v>6</v>
      </c>
    </row>
    <row r="731" spans="1:5" ht="33">
      <c r="A731" s="36">
        <v>729</v>
      </c>
      <c r="B731" s="208"/>
      <c r="C731" s="36" t="s">
        <v>12774</v>
      </c>
      <c r="D731" s="6" t="s">
        <v>733</v>
      </c>
      <c r="E731" s="3">
        <v>6</v>
      </c>
    </row>
    <row r="732" spans="1:5" ht="18.75">
      <c r="A732" s="36">
        <v>730</v>
      </c>
      <c r="B732" s="209"/>
      <c r="C732" s="36" t="s">
        <v>12775</v>
      </c>
      <c r="D732" s="6" t="s">
        <v>734</v>
      </c>
      <c r="E732" s="3">
        <v>6</v>
      </c>
    </row>
    <row r="733" spans="1:5" ht="33">
      <c r="A733" s="36">
        <v>731</v>
      </c>
      <c r="B733" s="208"/>
      <c r="C733" s="36" t="s">
        <v>12776</v>
      </c>
      <c r="D733" s="6" t="s">
        <v>735</v>
      </c>
      <c r="E733" s="3">
        <v>6</v>
      </c>
    </row>
    <row r="734" spans="1:5" ht="33">
      <c r="A734" s="36">
        <v>732</v>
      </c>
      <c r="B734" s="209"/>
      <c r="C734" s="36" t="s">
        <v>12777</v>
      </c>
      <c r="D734" s="6" t="s">
        <v>736</v>
      </c>
      <c r="E734" s="3">
        <v>6</v>
      </c>
    </row>
    <row r="735" spans="1:5" ht="33">
      <c r="A735" s="36">
        <v>733</v>
      </c>
      <c r="B735" s="208"/>
      <c r="C735" s="36" t="s">
        <v>12778</v>
      </c>
      <c r="D735" s="6" t="s">
        <v>737</v>
      </c>
      <c r="E735" s="3">
        <v>6</v>
      </c>
    </row>
    <row r="736" spans="1:5" ht="33">
      <c r="A736" s="36">
        <v>734</v>
      </c>
      <c r="B736" s="209"/>
      <c r="C736" s="36" t="s">
        <v>12779</v>
      </c>
      <c r="D736" s="6" t="s">
        <v>738</v>
      </c>
      <c r="E736" s="3">
        <v>6</v>
      </c>
    </row>
    <row r="737" spans="1:5" ht="33">
      <c r="A737" s="36">
        <v>735</v>
      </c>
      <c r="B737" s="208"/>
      <c r="C737" s="36" t="s">
        <v>12780</v>
      </c>
      <c r="D737" s="6" t="s">
        <v>739</v>
      </c>
      <c r="E737" s="3">
        <v>6</v>
      </c>
    </row>
    <row r="738" spans="1:5" ht="33">
      <c r="A738" s="36">
        <v>736</v>
      </c>
      <c r="B738" s="209"/>
      <c r="C738" s="36" t="s">
        <v>12781</v>
      </c>
      <c r="D738" s="6" t="s">
        <v>740</v>
      </c>
      <c r="E738" s="3">
        <v>6</v>
      </c>
    </row>
    <row r="739" spans="1:5" ht="18.75">
      <c r="A739" s="36">
        <v>737</v>
      </c>
      <c r="B739" s="208"/>
      <c r="C739" s="36" t="s">
        <v>12782</v>
      </c>
      <c r="D739" s="6" t="s">
        <v>741</v>
      </c>
      <c r="E739" s="3">
        <v>6</v>
      </c>
    </row>
    <row r="740" spans="1:5" ht="49.5">
      <c r="A740" s="36">
        <v>738</v>
      </c>
      <c r="B740" s="209"/>
      <c r="C740" s="36" t="s">
        <v>12783</v>
      </c>
      <c r="D740" s="6" t="s">
        <v>742</v>
      </c>
      <c r="E740" s="3">
        <v>6</v>
      </c>
    </row>
    <row r="741" spans="1:5" ht="33">
      <c r="A741" s="36">
        <v>739</v>
      </c>
      <c r="B741" s="208"/>
      <c r="C741" s="36" t="s">
        <v>12784</v>
      </c>
      <c r="D741" s="6" t="s">
        <v>743</v>
      </c>
      <c r="E741" s="3">
        <v>6</v>
      </c>
    </row>
    <row r="742" spans="1:5" ht="33">
      <c r="A742" s="36">
        <v>740</v>
      </c>
      <c r="B742" s="209"/>
      <c r="C742" s="36" t="s">
        <v>12785</v>
      </c>
      <c r="D742" s="6" t="s">
        <v>744</v>
      </c>
      <c r="E742" s="3">
        <v>6</v>
      </c>
    </row>
    <row r="743" spans="1:5" ht="33">
      <c r="A743" s="36">
        <v>741</v>
      </c>
      <c r="B743" s="208"/>
      <c r="C743" s="36" t="s">
        <v>12786</v>
      </c>
      <c r="D743" s="6" t="s">
        <v>745</v>
      </c>
      <c r="E743" s="3">
        <v>6</v>
      </c>
    </row>
    <row r="744" spans="1:5" ht="49.5">
      <c r="A744" s="36">
        <v>742</v>
      </c>
      <c r="B744" s="209"/>
      <c r="C744" s="36" t="s">
        <v>12787</v>
      </c>
      <c r="D744" s="6" t="s">
        <v>746</v>
      </c>
      <c r="E744" s="3">
        <v>6</v>
      </c>
    </row>
    <row r="745" spans="1:5" ht="33">
      <c r="A745" s="36">
        <v>743</v>
      </c>
      <c r="B745" s="208"/>
      <c r="C745" s="36" t="s">
        <v>12788</v>
      </c>
      <c r="D745" s="6" t="s">
        <v>747</v>
      </c>
      <c r="E745" s="3">
        <v>6</v>
      </c>
    </row>
    <row r="746" spans="1:5" ht="33">
      <c r="A746" s="36">
        <v>744</v>
      </c>
      <c r="B746" s="209"/>
      <c r="C746" s="36" t="s">
        <v>12789</v>
      </c>
      <c r="D746" s="6" t="s">
        <v>748</v>
      </c>
      <c r="E746" s="3">
        <v>6</v>
      </c>
    </row>
    <row r="747" spans="1:5" ht="33">
      <c r="A747" s="36">
        <v>745</v>
      </c>
      <c r="B747" s="208"/>
      <c r="C747" s="36" t="s">
        <v>12790</v>
      </c>
      <c r="D747" s="6" t="s">
        <v>749</v>
      </c>
      <c r="E747" s="3">
        <v>6</v>
      </c>
    </row>
    <row r="748" spans="1:5" ht="33">
      <c r="A748" s="36">
        <v>746</v>
      </c>
      <c r="B748" s="209"/>
      <c r="C748" s="36" t="s">
        <v>12791</v>
      </c>
      <c r="D748" s="6" t="s">
        <v>750</v>
      </c>
      <c r="E748" s="3">
        <v>6</v>
      </c>
    </row>
    <row r="749" spans="1:5" ht="33">
      <c r="A749" s="36">
        <v>747</v>
      </c>
      <c r="B749" s="208"/>
      <c r="C749" s="36" t="s">
        <v>12792</v>
      </c>
      <c r="D749" s="6" t="s">
        <v>751</v>
      </c>
      <c r="E749" s="3">
        <v>6</v>
      </c>
    </row>
    <row r="750" spans="1:5" ht="33">
      <c r="A750" s="36">
        <v>748</v>
      </c>
      <c r="B750" s="209"/>
      <c r="C750" s="36" t="s">
        <v>12793</v>
      </c>
      <c r="D750" s="6" t="s">
        <v>752</v>
      </c>
      <c r="E750" s="3">
        <v>6</v>
      </c>
    </row>
    <row r="751" spans="1:5" ht="33">
      <c r="A751" s="36">
        <v>749</v>
      </c>
      <c r="B751" s="208"/>
      <c r="C751" s="36" t="s">
        <v>12794</v>
      </c>
      <c r="D751" s="6" t="s">
        <v>753</v>
      </c>
      <c r="E751" s="3">
        <v>6</v>
      </c>
    </row>
    <row r="752" spans="1:5" ht="33">
      <c r="A752" s="36">
        <v>750</v>
      </c>
      <c r="B752" s="209"/>
      <c r="C752" s="36" t="s">
        <v>12795</v>
      </c>
      <c r="D752" s="6" t="s">
        <v>754</v>
      </c>
      <c r="E752" s="3">
        <v>6</v>
      </c>
    </row>
    <row r="753" spans="1:5" ht="33">
      <c r="A753" s="36">
        <v>751</v>
      </c>
      <c r="B753" s="208"/>
      <c r="C753" s="36" t="s">
        <v>12796</v>
      </c>
      <c r="D753" s="6" t="s">
        <v>755</v>
      </c>
      <c r="E753" s="3">
        <v>6</v>
      </c>
    </row>
    <row r="754" spans="1:5" ht="33">
      <c r="A754" s="36">
        <v>752</v>
      </c>
      <c r="B754" s="209"/>
      <c r="C754" s="36" t="s">
        <v>12797</v>
      </c>
      <c r="D754" s="6" t="s">
        <v>756</v>
      </c>
      <c r="E754" s="3">
        <v>6</v>
      </c>
    </row>
    <row r="755" spans="1:5" ht="33">
      <c r="A755" s="36">
        <v>753</v>
      </c>
      <c r="B755" s="208"/>
      <c r="C755" s="36" t="s">
        <v>12798</v>
      </c>
      <c r="D755" s="6" t="s">
        <v>757</v>
      </c>
      <c r="E755" s="3">
        <v>6</v>
      </c>
    </row>
    <row r="756" spans="1:5" ht="33">
      <c r="A756" s="36">
        <v>754</v>
      </c>
      <c r="B756" s="209"/>
      <c r="C756" s="36" t="s">
        <v>12799</v>
      </c>
      <c r="D756" s="6" t="s">
        <v>758</v>
      </c>
      <c r="E756" s="3">
        <v>6</v>
      </c>
    </row>
    <row r="757" spans="1:5" ht="33">
      <c r="A757" s="36">
        <v>755</v>
      </c>
      <c r="B757" s="208"/>
      <c r="C757" s="36" t="s">
        <v>12800</v>
      </c>
      <c r="D757" s="6" t="s">
        <v>759</v>
      </c>
      <c r="E757" s="3">
        <v>6</v>
      </c>
    </row>
    <row r="758" spans="1:5" ht="33">
      <c r="A758" s="36">
        <v>756</v>
      </c>
      <c r="B758" s="209"/>
      <c r="C758" s="36" t="s">
        <v>12801</v>
      </c>
      <c r="D758" s="6" t="s">
        <v>760</v>
      </c>
      <c r="E758" s="3">
        <v>6</v>
      </c>
    </row>
    <row r="759" spans="1:5" ht="33">
      <c r="A759" s="36">
        <v>757</v>
      </c>
      <c r="B759" s="208"/>
      <c r="C759" s="36" t="s">
        <v>12802</v>
      </c>
      <c r="D759" s="6" t="s">
        <v>761</v>
      </c>
      <c r="E759" s="3">
        <v>6</v>
      </c>
    </row>
    <row r="760" spans="1:5" ht="33">
      <c r="A760" s="36">
        <v>758</v>
      </c>
      <c r="B760" s="209"/>
      <c r="C760" s="36" t="s">
        <v>12803</v>
      </c>
      <c r="D760" s="6" t="s">
        <v>762</v>
      </c>
      <c r="E760" s="3">
        <v>6</v>
      </c>
    </row>
    <row r="761" spans="1:5" ht="33">
      <c r="A761" s="36">
        <v>759</v>
      </c>
      <c r="B761" s="208"/>
      <c r="C761" s="36" t="s">
        <v>12804</v>
      </c>
      <c r="D761" s="6" t="s">
        <v>763</v>
      </c>
      <c r="E761" s="3">
        <v>6</v>
      </c>
    </row>
    <row r="762" spans="1:5" ht="33">
      <c r="A762" s="36">
        <v>760</v>
      </c>
      <c r="B762" s="209"/>
      <c r="C762" s="36" t="s">
        <v>12805</v>
      </c>
      <c r="D762" s="6" t="s">
        <v>764</v>
      </c>
      <c r="E762" s="3">
        <v>6</v>
      </c>
    </row>
    <row r="763" spans="1:5" ht="18.75">
      <c r="A763" s="36">
        <v>761</v>
      </c>
      <c r="B763" s="208"/>
      <c r="C763" s="36" t="s">
        <v>12806</v>
      </c>
      <c r="D763" s="6" t="s">
        <v>765</v>
      </c>
      <c r="E763" s="3">
        <v>0</v>
      </c>
    </row>
    <row r="764" spans="1:5" ht="33">
      <c r="A764" s="36">
        <v>762</v>
      </c>
      <c r="B764" s="209"/>
      <c r="C764" s="36" t="s">
        <v>12807</v>
      </c>
      <c r="D764" s="6" t="s">
        <v>766</v>
      </c>
      <c r="E764" s="3">
        <v>6</v>
      </c>
    </row>
    <row r="765" spans="1:5" ht="49.5">
      <c r="A765" s="36">
        <v>763</v>
      </c>
      <c r="B765" s="208"/>
      <c r="C765" s="36" t="s">
        <v>12808</v>
      </c>
      <c r="D765" s="6" t="s">
        <v>767</v>
      </c>
      <c r="E765" s="3">
        <v>4</v>
      </c>
    </row>
    <row r="766" spans="1:5" ht="33">
      <c r="A766" s="36">
        <v>764</v>
      </c>
      <c r="B766" s="209"/>
      <c r="C766" s="36" t="s">
        <v>12809</v>
      </c>
      <c r="D766" s="6" t="s">
        <v>768</v>
      </c>
      <c r="E766" s="3">
        <v>4</v>
      </c>
    </row>
    <row r="767" spans="1:5" ht="49.5">
      <c r="A767" s="36">
        <v>765</v>
      </c>
      <c r="B767" s="208"/>
      <c r="C767" s="36" t="s">
        <v>12810</v>
      </c>
      <c r="D767" s="6" t="s">
        <v>769</v>
      </c>
      <c r="E767" s="3">
        <v>4</v>
      </c>
    </row>
    <row r="768" spans="1:5" ht="33">
      <c r="A768" s="36">
        <v>766</v>
      </c>
      <c r="B768" s="209"/>
      <c r="C768" s="36" t="s">
        <v>12811</v>
      </c>
      <c r="D768" s="6" t="s">
        <v>644</v>
      </c>
      <c r="E768" s="3">
        <v>6</v>
      </c>
    </row>
    <row r="769" spans="1:5" ht="18.75">
      <c r="A769" s="36">
        <v>767</v>
      </c>
      <c r="B769" s="208"/>
      <c r="C769" s="36" t="s">
        <v>12812</v>
      </c>
      <c r="D769" s="6" t="s">
        <v>770</v>
      </c>
      <c r="E769" s="3">
        <v>4</v>
      </c>
    </row>
    <row r="770" spans="1:5" ht="33">
      <c r="A770" s="36">
        <v>768</v>
      </c>
      <c r="B770" s="209"/>
      <c r="C770" s="36" t="s">
        <v>12813</v>
      </c>
      <c r="D770" s="6" t="s">
        <v>771</v>
      </c>
      <c r="E770" s="3">
        <v>4</v>
      </c>
    </row>
    <row r="771" spans="1:5" ht="33">
      <c r="A771" s="36">
        <v>769</v>
      </c>
      <c r="B771" s="208"/>
      <c r="C771" s="36" t="s">
        <v>12814</v>
      </c>
      <c r="D771" s="6" t="s">
        <v>772</v>
      </c>
      <c r="E771" s="3">
        <v>4</v>
      </c>
    </row>
    <row r="772" spans="1:5" ht="33">
      <c r="A772" s="36">
        <v>770</v>
      </c>
      <c r="B772" s="209"/>
      <c r="C772" s="36" t="s">
        <v>12815</v>
      </c>
      <c r="D772" s="6" t="s">
        <v>773</v>
      </c>
      <c r="E772" s="3">
        <v>4</v>
      </c>
    </row>
    <row r="773" spans="1:5" ht="33">
      <c r="A773" s="36">
        <v>771</v>
      </c>
      <c r="B773" s="208"/>
      <c r="C773" s="36" t="s">
        <v>12816</v>
      </c>
      <c r="D773" s="6" t="s">
        <v>774</v>
      </c>
      <c r="E773" s="3">
        <v>4</v>
      </c>
    </row>
    <row r="774" spans="1:5" ht="33">
      <c r="A774" s="36">
        <v>772</v>
      </c>
      <c r="B774" s="209"/>
      <c r="C774" s="36" t="s">
        <v>12817</v>
      </c>
      <c r="D774" s="6" t="s">
        <v>775</v>
      </c>
      <c r="E774" s="3">
        <v>4</v>
      </c>
    </row>
    <row r="775" spans="1:5" ht="33">
      <c r="A775" s="36">
        <v>773</v>
      </c>
      <c r="B775" s="208"/>
      <c r="C775" s="36" t="s">
        <v>12818</v>
      </c>
      <c r="D775" s="6" t="s">
        <v>776</v>
      </c>
      <c r="E775" s="3">
        <v>4</v>
      </c>
    </row>
    <row r="776" spans="1:5" ht="18.75">
      <c r="A776" s="36">
        <v>774</v>
      </c>
      <c r="B776" s="209"/>
      <c r="C776" s="36" t="s">
        <v>12819</v>
      </c>
      <c r="D776" s="6" t="s">
        <v>777</v>
      </c>
      <c r="E776" s="3">
        <v>4</v>
      </c>
    </row>
    <row r="777" spans="1:5" ht="49.5">
      <c r="A777" s="36">
        <v>775</v>
      </c>
      <c r="B777" s="208"/>
      <c r="C777" s="36" t="s">
        <v>12820</v>
      </c>
      <c r="D777" s="6" t="s">
        <v>778</v>
      </c>
      <c r="E777" s="3">
        <v>4</v>
      </c>
    </row>
    <row r="778" spans="1:5" ht="49.5">
      <c r="A778" s="36">
        <v>776</v>
      </c>
      <c r="B778" s="209"/>
      <c r="C778" s="36" t="s">
        <v>12821</v>
      </c>
      <c r="D778" s="6" t="s">
        <v>779</v>
      </c>
      <c r="E778" s="3">
        <v>4</v>
      </c>
    </row>
    <row r="779" spans="1:5" ht="33">
      <c r="A779" s="36">
        <v>777</v>
      </c>
      <c r="B779" s="208"/>
      <c r="C779" s="36" t="s">
        <v>12822</v>
      </c>
      <c r="D779" s="6" t="s">
        <v>780</v>
      </c>
      <c r="E779" s="3">
        <v>4</v>
      </c>
    </row>
    <row r="780" spans="1:5" ht="33">
      <c r="A780" s="36">
        <v>778</v>
      </c>
      <c r="B780" s="209"/>
      <c r="C780" s="36" t="s">
        <v>12823</v>
      </c>
      <c r="D780" s="6" t="s">
        <v>781</v>
      </c>
      <c r="E780" s="3">
        <v>4</v>
      </c>
    </row>
    <row r="781" spans="1:5" ht="33">
      <c r="A781" s="36">
        <v>779</v>
      </c>
      <c r="B781" s="208"/>
      <c r="C781" s="36" t="s">
        <v>12824</v>
      </c>
      <c r="D781" s="6" t="s">
        <v>782</v>
      </c>
      <c r="E781" s="3">
        <v>4</v>
      </c>
    </row>
    <row r="782" spans="1:5" ht="33">
      <c r="A782" s="36">
        <v>780</v>
      </c>
      <c r="B782" s="209"/>
      <c r="C782" s="36" t="s">
        <v>12825</v>
      </c>
      <c r="D782" s="6" t="s">
        <v>783</v>
      </c>
      <c r="E782" s="3">
        <v>4</v>
      </c>
    </row>
    <row r="783" spans="1:5" ht="33">
      <c r="A783" s="36">
        <v>781</v>
      </c>
      <c r="B783" s="208"/>
      <c r="C783" s="36" t="s">
        <v>12826</v>
      </c>
      <c r="D783" s="6" t="s">
        <v>784</v>
      </c>
      <c r="E783" s="3">
        <v>4</v>
      </c>
    </row>
    <row r="784" spans="1:5" ht="33">
      <c r="A784" s="36">
        <v>782</v>
      </c>
      <c r="B784" s="209"/>
      <c r="C784" s="36" t="s">
        <v>12827</v>
      </c>
      <c r="D784" s="6" t="s">
        <v>785</v>
      </c>
      <c r="E784" s="3">
        <v>6</v>
      </c>
    </row>
    <row r="785" spans="1:5" ht="33">
      <c r="A785" s="36">
        <v>783</v>
      </c>
      <c r="B785" s="208"/>
      <c r="C785" s="36" t="s">
        <v>12828</v>
      </c>
      <c r="D785" s="6" t="s">
        <v>786</v>
      </c>
      <c r="E785" s="3">
        <v>4</v>
      </c>
    </row>
    <row r="786" spans="1:5" ht="33">
      <c r="A786" s="36">
        <v>784</v>
      </c>
      <c r="B786" s="209"/>
      <c r="C786" s="36" t="s">
        <v>12829</v>
      </c>
      <c r="D786" s="6" t="s">
        <v>787</v>
      </c>
      <c r="E786" s="3">
        <v>6</v>
      </c>
    </row>
    <row r="787" spans="1:5" ht="33">
      <c r="A787" s="36">
        <v>785</v>
      </c>
      <c r="B787" s="208"/>
      <c r="C787" s="36" t="s">
        <v>12830</v>
      </c>
      <c r="D787" s="6" t="s">
        <v>788</v>
      </c>
      <c r="E787" s="3">
        <v>6</v>
      </c>
    </row>
    <row r="788" spans="1:5" ht="33">
      <c r="A788" s="36">
        <v>786</v>
      </c>
      <c r="B788" s="209"/>
      <c r="C788" s="36" t="s">
        <v>12831</v>
      </c>
      <c r="D788" s="6" t="s">
        <v>789</v>
      </c>
      <c r="E788" s="3">
        <v>6</v>
      </c>
    </row>
    <row r="789" spans="1:5" ht="33">
      <c r="A789" s="36">
        <v>787</v>
      </c>
      <c r="B789" s="208"/>
      <c r="C789" s="36" t="s">
        <v>12832</v>
      </c>
      <c r="D789" s="6" t="s">
        <v>790</v>
      </c>
      <c r="E789" s="3">
        <v>6</v>
      </c>
    </row>
    <row r="790" spans="1:5" ht="49.5">
      <c r="A790" s="36">
        <v>788</v>
      </c>
      <c r="B790" s="209"/>
      <c r="C790" s="36" t="s">
        <v>12833</v>
      </c>
      <c r="D790" s="6" t="s">
        <v>791</v>
      </c>
      <c r="E790" s="3">
        <v>6</v>
      </c>
    </row>
    <row r="791" spans="1:5" ht="33">
      <c r="A791" s="36">
        <v>789</v>
      </c>
      <c r="B791" s="208"/>
      <c r="C791" s="36" t="s">
        <v>12834</v>
      </c>
      <c r="D791" s="6" t="s">
        <v>792</v>
      </c>
      <c r="E791" s="3">
        <v>6</v>
      </c>
    </row>
    <row r="792" spans="1:5" ht="33">
      <c r="A792" s="36">
        <v>790</v>
      </c>
      <c r="B792" s="209"/>
      <c r="C792" s="36" t="s">
        <v>12835</v>
      </c>
      <c r="D792" s="6" t="s">
        <v>793</v>
      </c>
      <c r="E792" s="3">
        <v>6</v>
      </c>
    </row>
    <row r="793" spans="1:5" ht="33">
      <c r="A793" s="36">
        <v>791</v>
      </c>
      <c r="B793" s="208"/>
      <c r="C793" s="36" t="s">
        <v>12836</v>
      </c>
      <c r="D793" s="6" t="s">
        <v>794</v>
      </c>
      <c r="E793" s="3">
        <v>4</v>
      </c>
    </row>
    <row r="794" spans="1:5" ht="18.75">
      <c r="A794" s="36">
        <v>792</v>
      </c>
      <c r="B794" s="209"/>
      <c r="C794" s="36" t="s">
        <v>12837</v>
      </c>
      <c r="D794" s="6" t="s">
        <v>795</v>
      </c>
      <c r="E794" s="3">
        <v>4</v>
      </c>
    </row>
    <row r="795" spans="1:5" ht="33">
      <c r="A795" s="36">
        <v>793</v>
      </c>
      <c r="B795" s="208"/>
      <c r="C795" s="36" t="s">
        <v>12838</v>
      </c>
      <c r="D795" s="6" t="s">
        <v>796</v>
      </c>
      <c r="E795" s="3">
        <v>4</v>
      </c>
    </row>
    <row r="796" spans="1:5" ht="18.75">
      <c r="A796" s="36">
        <v>794</v>
      </c>
      <c r="B796" s="209"/>
      <c r="C796" s="36" t="s">
        <v>12839</v>
      </c>
      <c r="D796" s="6" t="s">
        <v>797</v>
      </c>
      <c r="E796" s="3">
        <v>4</v>
      </c>
    </row>
    <row r="797" spans="1:5" ht="18.75">
      <c r="A797" s="36">
        <v>795</v>
      </c>
      <c r="B797" s="208"/>
      <c r="C797" s="36" t="s">
        <v>12840</v>
      </c>
      <c r="D797" s="6" t="s">
        <v>798</v>
      </c>
      <c r="E797" s="3">
        <v>4</v>
      </c>
    </row>
    <row r="798" spans="1:5" ht="33">
      <c r="A798" s="36">
        <v>796</v>
      </c>
      <c r="B798" s="209"/>
      <c r="C798" s="36" t="s">
        <v>12841</v>
      </c>
      <c r="D798" s="6" t="s">
        <v>799</v>
      </c>
      <c r="E798" s="3">
        <v>4</v>
      </c>
    </row>
    <row r="799" spans="1:5" ht="33">
      <c r="A799" s="36">
        <v>797</v>
      </c>
      <c r="B799" s="208"/>
      <c r="C799" s="36" t="s">
        <v>12842</v>
      </c>
      <c r="D799" s="6" t="s">
        <v>800</v>
      </c>
      <c r="E799" s="3">
        <v>4</v>
      </c>
    </row>
    <row r="800" spans="1:5" ht="33">
      <c r="A800" s="36">
        <v>798</v>
      </c>
      <c r="B800" s="209"/>
      <c r="C800" s="36" t="s">
        <v>12843</v>
      </c>
      <c r="D800" s="6" t="s">
        <v>801</v>
      </c>
      <c r="E800" s="3">
        <v>4</v>
      </c>
    </row>
    <row r="801" spans="1:5" ht="18.75">
      <c r="A801" s="36">
        <v>799</v>
      </c>
      <c r="B801" s="208"/>
      <c r="C801" s="36" t="s">
        <v>12844</v>
      </c>
      <c r="D801" s="6" t="s">
        <v>802</v>
      </c>
      <c r="E801" s="3">
        <v>4</v>
      </c>
    </row>
    <row r="802" spans="1:5" ht="33">
      <c r="A802" s="36">
        <v>800</v>
      </c>
      <c r="B802" s="209"/>
      <c r="C802" s="36" t="s">
        <v>12845</v>
      </c>
      <c r="D802" s="6" t="s">
        <v>803</v>
      </c>
      <c r="E802" s="3">
        <v>4</v>
      </c>
    </row>
    <row r="803" spans="1:5" ht="33">
      <c r="A803" s="36">
        <v>801</v>
      </c>
      <c r="B803" s="208"/>
      <c r="C803" s="36" t="s">
        <v>12846</v>
      </c>
      <c r="D803" s="6" t="s">
        <v>804</v>
      </c>
      <c r="E803" s="3">
        <v>4</v>
      </c>
    </row>
    <row r="804" spans="1:5" ht="33">
      <c r="A804" s="36">
        <v>802</v>
      </c>
      <c r="B804" s="209"/>
      <c r="C804" s="36" t="s">
        <v>12847</v>
      </c>
      <c r="D804" s="6" t="s">
        <v>805</v>
      </c>
      <c r="E804" s="3">
        <v>4</v>
      </c>
    </row>
    <row r="805" spans="1:5" ht="49.5">
      <c r="A805" s="36">
        <v>803</v>
      </c>
      <c r="B805" s="208"/>
      <c r="C805" s="36" t="s">
        <v>12848</v>
      </c>
      <c r="D805" s="6" t="s">
        <v>806</v>
      </c>
      <c r="E805" s="3">
        <v>4</v>
      </c>
    </row>
    <row r="806" spans="1:5" ht="49.5">
      <c r="A806" s="36">
        <v>804</v>
      </c>
      <c r="B806" s="209"/>
      <c r="C806" s="36" t="s">
        <v>12849</v>
      </c>
      <c r="D806" s="6" t="s">
        <v>807</v>
      </c>
      <c r="E806" s="3">
        <v>4</v>
      </c>
    </row>
    <row r="807" spans="1:5" ht="33">
      <c r="A807" s="36">
        <v>805</v>
      </c>
      <c r="B807" s="208"/>
      <c r="C807" s="36" t="s">
        <v>12850</v>
      </c>
      <c r="D807" s="6" t="s">
        <v>808</v>
      </c>
      <c r="E807" s="3">
        <v>4</v>
      </c>
    </row>
    <row r="808" spans="1:5" ht="33">
      <c r="A808" s="36">
        <v>806</v>
      </c>
      <c r="B808" s="209"/>
      <c r="C808" s="36" t="s">
        <v>12851</v>
      </c>
      <c r="D808" s="6" t="s">
        <v>809</v>
      </c>
      <c r="E808" s="3">
        <v>4</v>
      </c>
    </row>
    <row r="809" spans="1:5" ht="49.5">
      <c r="A809" s="36">
        <v>807</v>
      </c>
      <c r="B809" s="208"/>
      <c r="C809" s="36" t="s">
        <v>12852</v>
      </c>
      <c r="D809" s="6" t="s">
        <v>810</v>
      </c>
      <c r="E809" s="3">
        <v>4</v>
      </c>
    </row>
    <row r="810" spans="1:5" ht="49.5">
      <c r="A810" s="36">
        <v>808</v>
      </c>
      <c r="B810" s="209"/>
      <c r="C810" s="36" t="s">
        <v>12853</v>
      </c>
      <c r="D810" s="6" t="s">
        <v>811</v>
      </c>
      <c r="E810" s="3">
        <v>4</v>
      </c>
    </row>
    <row r="811" spans="1:5" ht="49.5">
      <c r="A811" s="36">
        <v>809</v>
      </c>
      <c r="B811" s="208"/>
      <c r="C811" s="36" t="s">
        <v>12854</v>
      </c>
      <c r="D811" s="6" t="s">
        <v>812</v>
      </c>
      <c r="E811" s="3">
        <v>4</v>
      </c>
    </row>
    <row r="812" spans="1:5" ht="33">
      <c r="A812" s="36">
        <v>810</v>
      </c>
      <c r="B812" s="209"/>
      <c r="C812" s="36" t="s">
        <v>12855</v>
      </c>
      <c r="D812" s="6" t="s">
        <v>813</v>
      </c>
      <c r="E812" s="3">
        <v>4</v>
      </c>
    </row>
    <row r="813" spans="1:5" ht="33">
      <c r="A813" s="36">
        <v>811</v>
      </c>
      <c r="B813" s="208"/>
      <c r="C813" s="36" t="s">
        <v>12856</v>
      </c>
      <c r="D813" s="6" t="s">
        <v>814</v>
      </c>
      <c r="E813" s="3">
        <v>4</v>
      </c>
    </row>
    <row r="814" spans="1:5" ht="49.5">
      <c r="A814" s="36">
        <v>812</v>
      </c>
      <c r="B814" s="209"/>
      <c r="C814" s="36" t="s">
        <v>12857</v>
      </c>
      <c r="D814" s="6" t="s">
        <v>815</v>
      </c>
      <c r="E814" s="3">
        <v>4</v>
      </c>
    </row>
    <row r="815" spans="1:5" ht="33">
      <c r="A815" s="36">
        <v>813</v>
      </c>
      <c r="B815" s="208"/>
      <c r="C815" s="36" t="s">
        <v>12858</v>
      </c>
      <c r="D815" s="6" t="s">
        <v>816</v>
      </c>
      <c r="E815" s="3">
        <v>4</v>
      </c>
    </row>
    <row r="816" spans="1:5" ht="33">
      <c r="A816" s="36">
        <v>814</v>
      </c>
      <c r="B816" s="209"/>
      <c r="C816" s="36" t="s">
        <v>12859</v>
      </c>
      <c r="D816" s="6" t="s">
        <v>817</v>
      </c>
      <c r="E816" s="3">
        <v>4</v>
      </c>
    </row>
    <row r="817" spans="1:5" ht="33">
      <c r="A817" s="36">
        <v>815</v>
      </c>
      <c r="B817" s="208"/>
      <c r="C817" s="36" t="s">
        <v>12860</v>
      </c>
      <c r="D817" s="6" t="s">
        <v>818</v>
      </c>
      <c r="E817" s="3">
        <v>4</v>
      </c>
    </row>
    <row r="818" spans="1:5" ht="33">
      <c r="A818" s="36">
        <v>816</v>
      </c>
      <c r="B818" s="209"/>
      <c r="C818" s="36" t="s">
        <v>12861</v>
      </c>
      <c r="D818" s="6" t="s">
        <v>819</v>
      </c>
      <c r="E818" s="3">
        <v>4</v>
      </c>
    </row>
    <row r="819" spans="1:5" ht="33">
      <c r="A819" s="36">
        <v>817</v>
      </c>
      <c r="B819" s="208"/>
      <c r="C819" s="36" t="s">
        <v>12862</v>
      </c>
      <c r="D819" s="6" t="s">
        <v>820</v>
      </c>
      <c r="E819" s="3">
        <v>4</v>
      </c>
    </row>
    <row r="820" spans="1:5" ht="49.5">
      <c r="A820" s="36">
        <v>818</v>
      </c>
      <c r="B820" s="209"/>
      <c r="C820" s="36" t="s">
        <v>12863</v>
      </c>
      <c r="D820" s="6" t="s">
        <v>821</v>
      </c>
      <c r="E820" s="3">
        <v>4</v>
      </c>
    </row>
    <row r="821" spans="1:5" ht="49.5">
      <c r="A821" s="36">
        <v>819</v>
      </c>
      <c r="B821" s="208"/>
      <c r="C821" s="36" t="s">
        <v>12864</v>
      </c>
      <c r="D821" s="6" t="s">
        <v>822</v>
      </c>
      <c r="E821" s="3">
        <v>4</v>
      </c>
    </row>
    <row r="822" spans="1:5" ht="49.5">
      <c r="A822" s="36">
        <v>820</v>
      </c>
      <c r="B822" s="209"/>
      <c r="C822" s="36" t="s">
        <v>12865</v>
      </c>
      <c r="D822" s="6" t="s">
        <v>823</v>
      </c>
      <c r="E822" s="3">
        <v>4</v>
      </c>
    </row>
    <row r="823" spans="1:5" ht="33">
      <c r="A823" s="36">
        <v>821</v>
      </c>
      <c r="B823" s="208"/>
      <c r="C823" s="36" t="s">
        <v>12866</v>
      </c>
      <c r="D823" s="6" t="s">
        <v>824</v>
      </c>
      <c r="E823" s="3">
        <v>4</v>
      </c>
    </row>
    <row r="824" spans="1:5" ht="49.5">
      <c r="A824" s="36">
        <v>822</v>
      </c>
      <c r="B824" s="209"/>
      <c r="C824" s="36" t="s">
        <v>12867</v>
      </c>
      <c r="D824" s="6" t="s">
        <v>825</v>
      </c>
      <c r="E824" s="3">
        <v>4</v>
      </c>
    </row>
    <row r="825" spans="1:5" ht="33">
      <c r="A825" s="36">
        <v>823</v>
      </c>
      <c r="B825" s="208"/>
      <c r="C825" s="36" t="s">
        <v>12868</v>
      </c>
      <c r="D825" s="6" t="s">
        <v>826</v>
      </c>
      <c r="E825" s="3">
        <v>4</v>
      </c>
    </row>
    <row r="826" spans="1:5" ht="18.75">
      <c r="A826" s="36">
        <v>824</v>
      </c>
      <c r="B826" s="209"/>
      <c r="C826" s="36" t="s">
        <v>12869</v>
      </c>
      <c r="D826" s="6" t="s">
        <v>827</v>
      </c>
      <c r="E826" s="3">
        <v>4</v>
      </c>
    </row>
    <row r="827" spans="1:5" ht="18.75">
      <c r="A827" s="36">
        <v>825</v>
      </c>
      <c r="B827" s="208"/>
      <c r="C827" s="36" t="s">
        <v>12870</v>
      </c>
      <c r="D827" s="6" t="s">
        <v>828</v>
      </c>
      <c r="E827" s="3">
        <v>4</v>
      </c>
    </row>
    <row r="828" spans="1:5" ht="18.75">
      <c r="A828" s="36">
        <v>826</v>
      </c>
      <c r="B828" s="209"/>
      <c r="C828" s="36" t="s">
        <v>12871</v>
      </c>
      <c r="D828" s="6" t="s">
        <v>829</v>
      </c>
      <c r="E828" s="3">
        <v>4</v>
      </c>
    </row>
    <row r="829" spans="1:5" ht="18.75">
      <c r="A829" s="36">
        <v>827</v>
      </c>
      <c r="B829" s="208"/>
      <c r="C829" s="36" t="s">
        <v>12872</v>
      </c>
      <c r="D829" s="6" t="s">
        <v>830</v>
      </c>
      <c r="E829" s="3">
        <v>4</v>
      </c>
    </row>
    <row r="830" spans="1:5" ht="18.75">
      <c r="A830" s="36">
        <v>828</v>
      </c>
      <c r="B830" s="209"/>
      <c r="C830" s="36" t="s">
        <v>12873</v>
      </c>
      <c r="D830" s="6" t="s">
        <v>831</v>
      </c>
      <c r="E830" s="3">
        <v>4</v>
      </c>
    </row>
    <row r="831" spans="1:5" ht="33">
      <c r="A831" s="36">
        <v>829</v>
      </c>
      <c r="B831" s="208"/>
      <c r="C831" s="36" t="s">
        <v>12874</v>
      </c>
      <c r="D831" s="6" t="s">
        <v>832</v>
      </c>
      <c r="E831" s="3">
        <v>4</v>
      </c>
    </row>
    <row r="832" spans="1:5" ht="49.5">
      <c r="A832" s="36">
        <v>830</v>
      </c>
      <c r="B832" s="209"/>
      <c r="C832" s="36" t="s">
        <v>12875</v>
      </c>
      <c r="D832" s="6" t="s">
        <v>833</v>
      </c>
      <c r="E832" s="3">
        <v>4</v>
      </c>
    </row>
    <row r="833" spans="1:5" ht="33">
      <c r="A833" s="36">
        <v>831</v>
      </c>
      <c r="B833" s="208"/>
      <c r="C833" s="36" t="s">
        <v>12876</v>
      </c>
      <c r="D833" s="6" t="s">
        <v>834</v>
      </c>
      <c r="E833" s="3">
        <v>4</v>
      </c>
    </row>
    <row r="834" spans="1:5" ht="49.5">
      <c r="A834" s="36">
        <v>832</v>
      </c>
      <c r="B834" s="209"/>
      <c r="C834" s="36" t="s">
        <v>12877</v>
      </c>
      <c r="D834" s="6" t="s">
        <v>835</v>
      </c>
      <c r="E834" s="3">
        <v>4</v>
      </c>
    </row>
    <row r="835" spans="1:5" ht="33">
      <c r="A835" s="36">
        <v>833</v>
      </c>
      <c r="B835" s="208"/>
      <c r="C835" s="36" t="s">
        <v>12878</v>
      </c>
      <c r="D835" s="6" t="s">
        <v>836</v>
      </c>
      <c r="E835" s="3">
        <v>4</v>
      </c>
    </row>
    <row r="836" spans="1:5" ht="49.5">
      <c r="A836" s="36">
        <v>834</v>
      </c>
      <c r="B836" s="209"/>
      <c r="C836" s="36" t="s">
        <v>12879</v>
      </c>
      <c r="D836" s="6" t="s">
        <v>837</v>
      </c>
      <c r="E836" s="3">
        <v>4</v>
      </c>
    </row>
    <row r="837" spans="1:5" ht="49.5">
      <c r="A837" s="36">
        <v>835</v>
      </c>
      <c r="B837" s="208"/>
      <c r="C837" s="36" t="s">
        <v>12880</v>
      </c>
      <c r="D837" s="6" t="s">
        <v>838</v>
      </c>
      <c r="E837" s="3">
        <v>4</v>
      </c>
    </row>
    <row r="838" spans="1:5" ht="49.5">
      <c r="A838" s="36">
        <v>836</v>
      </c>
      <c r="B838" s="209"/>
      <c r="C838" s="36" t="s">
        <v>12881</v>
      </c>
      <c r="D838" s="6" t="s">
        <v>839</v>
      </c>
      <c r="E838" s="3">
        <v>4</v>
      </c>
    </row>
    <row r="839" spans="1:5" ht="33">
      <c r="A839" s="36">
        <v>837</v>
      </c>
      <c r="B839" s="208"/>
      <c r="C839" s="36" t="s">
        <v>12882</v>
      </c>
      <c r="D839" s="6" t="s">
        <v>840</v>
      </c>
      <c r="E839" s="3">
        <v>4</v>
      </c>
    </row>
    <row r="840" spans="1:5" ht="33">
      <c r="A840" s="36">
        <v>838</v>
      </c>
      <c r="B840" s="209"/>
      <c r="C840" s="36" t="s">
        <v>12883</v>
      </c>
      <c r="D840" s="6" t="s">
        <v>841</v>
      </c>
      <c r="E840" s="3">
        <v>4</v>
      </c>
    </row>
    <row r="841" spans="1:5" ht="18.75">
      <c r="A841" s="36">
        <v>839</v>
      </c>
      <c r="B841" s="208"/>
      <c r="C841" s="36" t="s">
        <v>12884</v>
      </c>
      <c r="D841" s="6" t="s">
        <v>842</v>
      </c>
      <c r="E841" s="3">
        <v>4</v>
      </c>
    </row>
    <row r="842" spans="1:5" ht="18.75">
      <c r="A842" s="36">
        <v>840</v>
      </c>
      <c r="B842" s="209"/>
      <c r="C842" s="36" t="s">
        <v>12885</v>
      </c>
      <c r="D842" s="6" t="s">
        <v>843</v>
      </c>
      <c r="E842" s="3">
        <v>4</v>
      </c>
    </row>
    <row r="843" spans="1:5" ht="18.75">
      <c r="A843" s="36">
        <v>841</v>
      </c>
      <c r="B843" s="208"/>
      <c r="C843" s="36" t="s">
        <v>12886</v>
      </c>
      <c r="D843" s="6" t="s">
        <v>844</v>
      </c>
      <c r="E843" s="3">
        <v>4</v>
      </c>
    </row>
    <row r="844" spans="1:5" ht="18.75">
      <c r="A844" s="36">
        <v>842</v>
      </c>
      <c r="B844" s="209"/>
      <c r="C844" s="36" t="s">
        <v>12887</v>
      </c>
      <c r="D844" s="6" t="s">
        <v>845</v>
      </c>
      <c r="E844" s="3">
        <v>4</v>
      </c>
    </row>
    <row r="845" spans="1:5" ht="33">
      <c r="A845" s="36">
        <v>843</v>
      </c>
      <c r="B845" s="208"/>
      <c r="C845" s="36" t="s">
        <v>12888</v>
      </c>
      <c r="D845" s="6" t="s">
        <v>846</v>
      </c>
      <c r="E845" s="3">
        <v>4</v>
      </c>
    </row>
    <row r="846" spans="1:5" ht="18.75">
      <c r="A846" s="36">
        <v>844</v>
      </c>
      <c r="B846" s="209"/>
      <c r="C846" s="36" t="s">
        <v>12889</v>
      </c>
      <c r="D846" s="6" t="s">
        <v>847</v>
      </c>
      <c r="E846" s="3">
        <v>4</v>
      </c>
    </row>
    <row r="847" spans="1:5" ht="18.75">
      <c r="A847" s="36">
        <v>845</v>
      </c>
      <c r="B847" s="208"/>
      <c r="C847" s="36" t="s">
        <v>12890</v>
      </c>
      <c r="D847" s="6" t="s">
        <v>848</v>
      </c>
      <c r="E847" s="3">
        <v>4</v>
      </c>
    </row>
    <row r="848" spans="1:5" ht="33">
      <c r="A848" s="36">
        <v>846</v>
      </c>
      <c r="B848" s="209"/>
      <c r="C848" s="36" t="s">
        <v>12891</v>
      </c>
      <c r="D848" s="6" t="s">
        <v>849</v>
      </c>
      <c r="E848" s="3">
        <v>4</v>
      </c>
    </row>
    <row r="849" spans="1:5" ht="49.5">
      <c r="A849" s="36">
        <v>847</v>
      </c>
      <c r="B849" s="208"/>
      <c r="C849" s="36" t="s">
        <v>12892</v>
      </c>
      <c r="D849" s="6" t="s">
        <v>850</v>
      </c>
      <c r="E849" s="3">
        <v>4</v>
      </c>
    </row>
    <row r="850" spans="1:5" ht="33">
      <c r="A850" s="36">
        <v>848</v>
      </c>
      <c r="B850" s="209"/>
      <c r="C850" s="36" t="s">
        <v>12893</v>
      </c>
      <c r="D850" s="6" t="s">
        <v>851</v>
      </c>
      <c r="E850" s="3">
        <v>4</v>
      </c>
    </row>
    <row r="851" spans="1:5" ht="33">
      <c r="A851" s="36">
        <v>849</v>
      </c>
      <c r="B851" s="208"/>
      <c r="C851" s="36" t="s">
        <v>12894</v>
      </c>
      <c r="D851" s="6" t="s">
        <v>852</v>
      </c>
      <c r="E851" s="3">
        <v>4</v>
      </c>
    </row>
    <row r="852" spans="1:5" ht="33">
      <c r="A852" s="36">
        <v>850</v>
      </c>
      <c r="B852" s="209"/>
      <c r="C852" s="36" t="s">
        <v>12895</v>
      </c>
      <c r="D852" s="6" t="s">
        <v>853</v>
      </c>
      <c r="E852" s="3">
        <v>4</v>
      </c>
    </row>
    <row r="853" spans="1:5" ht="33">
      <c r="A853" s="36">
        <v>851</v>
      </c>
      <c r="B853" s="208"/>
      <c r="C853" s="36" t="s">
        <v>12896</v>
      </c>
      <c r="D853" s="6" t="s">
        <v>854</v>
      </c>
      <c r="E853" s="3">
        <v>4</v>
      </c>
    </row>
    <row r="854" spans="1:5" ht="49.5">
      <c r="A854" s="36">
        <v>852</v>
      </c>
      <c r="B854" s="209"/>
      <c r="C854" s="36" t="s">
        <v>12897</v>
      </c>
      <c r="D854" s="6" t="s">
        <v>855</v>
      </c>
      <c r="E854" s="3">
        <v>4</v>
      </c>
    </row>
    <row r="855" spans="1:5" ht="49.5">
      <c r="A855" s="36">
        <v>853</v>
      </c>
      <c r="B855" s="208"/>
      <c r="C855" s="36" t="s">
        <v>12898</v>
      </c>
      <c r="D855" s="6" t="s">
        <v>856</v>
      </c>
      <c r="E855" s="3">
        <v>4</v>
      </c>
    </row>
    <row r="856" spans="1:5" ht="49.5">
      <c r="A856" s="36">
        <v>854</v>
      </c>
      <c r="B856" s="209"/>
      <c r="C856" s="36" t="s">
        <v>12899</v>
      </c>
      <c r="D856" s="6" t="s">
        <v>857</v>
      </c>
      <c r="E856" s="3">
        <v>4</v>
      </c>
    </row>
    <row r="857" spans="1:5" ht="33">
      <c r="A857" s="36">
        <v>855</v>
      </c>
      <c r="B857" s="208"/>
      <c r="C857" s="36" t="s">
        <v>12900</v>
      </c>
      <c r="D857" s="6" t="s">
        <v>858</v>
      </c>
      <c r="E857" s="3">
        <v>4</v>
      </c>
    </row>
    <row r="858" spans="1:5" ht="49.5">
      <c r="A858" s="36">
        <v>856</v>
      </c>
      <c r="B858" s="209"/>
      <c r="C858" s="36" t="s">
        <v>12901</v>
      </c>
      <c r="D858" s="6" t="s">
        <v>859</v>
      </c>
      <c r="E858" s="3">
        <v>4</v>
      </c>
    </row>
    <row r="859" spans="1:5" ht="18.75">
      <c r="A859" s="36">
        <v>857</v>
      </c>
      <c r="B859" s="208"/>
      <c r="C859" s="36" t="s">
        <v>12902</v>
      </c>
      <c r="D859" s="6" t="s">
        <v>860</v>
      </c>
      <c r="E859" s="3">
        <v>4</v>
      </c>
    </row>
    <row r="860" spans="1:5" ht="33">
      <c r="A860" s="36">
        <v>858</v>
      </c>
      <c r="B860" s="209"/>
      <c r="C860" s="36" t="s">
        <v>12903</v>
      </c>
      <c r="D860" s="6" t="s">
        <v>861</v>
      </c>
      <c r="E860" s="3">
        <v>4</v>
      </c>
    </row>
    <row r="861" spans="1:5" ht="49.5">
      <c r="A861" s="36">
        <v>859</v>
      </c>
      <c r="B861" s="208"/>
      <c r="C861" s="36" t="s">
        <v>12904</v>
      </c>
      <c r="D861" s="6" t="s">
        <v>862</v>
      </c>
      <c r="E861" s="3">
        <v>4</v>
      </c>
    </row>
    <row r="862" spans="1:5" ht="49.5">
      <c r="A862" s="36">
        <v>860</v>
      </c>
      <c r="B862" s="209"/>
      <c r="C862" s="36" t="s">
        <v>12905</v>
      </c>
      <c r="D862" s="6" t="s">
        <v>863</v>
      </c>
      <c r="E862" s="3">
        <v>4</v>
      </c>
    </row>
    <row r="863" spans="1:5" ht="33">
      <c r="A863" s="36">
        <v>861</v>
      </c>
      <c r="B863" s="208"/>
      <c r="C863" s="36" t="s">
        <v>12906</v>
      </c>
      <c r="D863" s="6" t="s">
        <v>864</v>
      </c>
      <c r="E863" s="3">
        <v>4</v>
      </c>
    </row>
    <row r="864" spans="1:5" ht="49.5">
      <c r="A864" s="36">
        <v>862</v>
      </c>
      <c r="B864" s="209"/>
      <c r="C864" s="36" t="s">
        <v>12907</v>
      </c>
      <c r="D864" s="6" t="s">
        <v>865</v>
      </c>
      <c r="E864" s="3">
        <v>4</v>
      </c>
    </row>
    <row r="865" spans="1:5" ht="49.5">
      <c r="A865" s="36">
        <v>863</v>
      </c>
      <c r="B865" s="208"/>
      <c r="C865" s="36" t="s">
        <v>12908</v>
      </c>
      <c r="D865" s="6" t="s">
        <v>866</v>
      </c>
      <c r="E865" s="3">
        <v>4</v>
      </c>
    </row>
    <row r="866" spans="1:5" ht="49.5">
      <c r="A866" s="36">
        <v>864</v>
      </c>
      <c r="B866" s="209"/>
      <c r="C866" s="36" t="s">
        <v>12909</v>
      </c>
      <c r="D866" s="6" t="s">
        <v>867</v>
      </c>
      <c r="E866" s="3">
        <v>4</v>
      </c>
    </row>
    <row r="867" spans="1:5" ht="49.5">
      <c r="A867" s="36">
        <v>865</v>
      </c>
      <c r="B867" s="208"/>
      <c r="C867" s="36" t="s">
        <v>12910</v>
      </c>
      <c r="D867" s="6" t="s">
        <v>868</v>
      </c>
      <c r="E867" s="3">
        <v>4</v>
      </c>
    </row>
    <row r="868" spans="1:5" ht="33">
      <c r="A868" s="36">
        <v>866</v>
      </c>
      <c r="B868" s="209"/>
      <c r="C868" s="36" t="s">
        <v>12911</v>
      </c>
      <c r="D868" s="6" t="s">
        <v>869</v>
      </c>
      <c r="E868" s="3">
        <v>4</v>
      </c>
    </row>
    <row r="869" spans="1:5" ht="33">
      <c r="A869" s="36">
        <v>867</v>
      </c>
      <c r="B869" s="208"/>
      <c r="C869" s="36" t="s">
        <v>12912</v>
      </c>
      <c r="D869" s="6" t="s">
        <v>870</v>
      </c>
      <c r="E869" s="3">
        <v>4</v>
      </c>
    </row>
    <row r="870" spans="1:5" ht="49.5">
      <c r="A870" s="36">
        <v>868</v>
      </c>
      <c r="B870" s="209"/>
      <c r="C870" s="36" t="s">
        <v>12913</v>
      </c>
      <c r="D870" s="6" t="s">
        <v>871</v>
      </c>
      <c r="E870" s="3">
        <v>4</v>
      </c>
    </row>
    <row r="871" spans="1:5" ht="33">
      <c r="A871" s="36">
        <v>869</v>
      </c>
      <c r="B871" s="208"/>
      <c r="C871" s="36" t="s">
        <v>12914</v>
      </c>
      <c r="D871" s="6" t="s">
        <v>872</v>
      </c>
      <c r="E871" s="3">
        <v>4</v>
      </c>
    </row>
    <row r="872" spans="1:5" ht="33">
      <c r="A872" s="36">
        <v>870</v>
      </c>
      <c r="B872" s="209"/>
      <c r="C872" s="36" t="s">
        <v>12914</v>
      </c>
      <c r="D872" s="6" t="s">
        <v>873</v>
      </c>
      <c r="E872" s="3">
        <v>4</v>
      </c>
    </row>
    <row r="873" spans="1:5" ht="33">
      <c r="A873" s="36">
        <v>871</v>
      </c>
      <c r="B873" s="208"/>
      <c r="C873" s="36" t="s">
        <v>12915</v>
      </c>
      <c r="D873" s="6" t="s">
        <v>874</v>
      </c>
      <c r="E873" s="3">
        <v>4</v>
      </c>
    </row>
    <row r="874" spans="1:5" ht="33">
      <c r="A874" s="36">
        <v>872</v>
      </c>
      <c r="B874" s="209"/>
      <c r="C874" s="36" t="s">
        <v>12916</v>
      </c>
      <c r="D874" s="6" t="s">
        <v>875</v>
      </c>
      <c r="E874" s="3">
        <v>4</v>
      </c>
    </row>
    <row r="875" spans="1:5" ht="33">
      <c r="A875" s="36">
        <v>873</v>
      </c>
      <c r="B875" s="208"/>
      <c r="C875" s="36" t="s">
        <v>12917</v>
      </c>
      <c r="D875" s="6" t="s">
        <v>876</v>
      </c>
      <c r="E875" s="3">
        <v>4</v>
      </c>
    </row>
    <row r="876" spans="1:5" ht="33">
      <c r="A876" s="36">
        <v>874</v>
      </c>
      <c r="B876" s="209"/>
      <c r="C876" s="36" t="s">
        <v>12918</v>
      </c>
      <c r="D876" s="6" t="s">
        <v>877</v>
      </c>
      <c r="E876" s="3">
        <v>4</v>
      </c>
    </row>
    <row r="877" spans="1:5" ht="33">
      <c r="A877" s="36">
        <v>875</v>
      </c>
      <c r="B877" s="208"/>
      <c r="C877" s="36" t="s">
        <v>12919</v>
      </c>
      <c r="D877" s="6" t="s">
        <v>878</v>
      </c>
      <c r="E877" s="3">
        <v>4</v>
      </c>
    </row>
    <row r="878" spans="1:5" ht="33">
      <c r="A878" s="36">
        <v>876</v>
      </c>
      <c r="B878" s="209"/>
      <c r="C878" s="36" t="s">
        <v>12920</v>
      </c>
      <c r="D878" s="6" t="s">
        <v>879</v>
      </c>
      <c r="E878" s="3">
        <v>4</v>
      </c>
    </row>
    <row r="879" spans="1:5" ht="33">
      <c r="A879" s="36">
        <v>877</v>
      </c>
      <c r="B879" s="208"/>
      <c r="C879" s="36" t="s">
        <v>12921</v>
      </c>
      <c r="D879" s="6" t="s">
        <v>880</v>
      </c>
      <c r="E879" s="3">
        <v>4</v>
      </c>
    </row>
    <row r="880" spans="1:5" ht="33">
      <c r="A880" s="36">
        <v>878</v>
      </c>
      <c r="B880" s="209"/>
      <c r="C880" s="36" t="s">
        <v>12922</v>
      </c>
      <c r="D880" s="6" t="s">
        <v>881</v>
      </c>
      <c r="E880" s="3">
        <v>4</v>
      </c>
    </row>
    <row r="881" spans="1:5" ht="18.75">
      <c r="A881" s="36">
        <v>879</v>
      </c>
      <c r="B881" s="208"/>
      <c r="C881" s="36" t="s">
        <v>12923</v>
      </c>
      <c r="D881" s="6" t="s">
        <v>882</v>
      </c>
      <c r="E881" s="3">
        <v>4</v>
      </c>
    </row>
    <row r="882" spans="1:5" ht="18.75">
      <c r="A882" s="36">
        <v>880</v>
      </c>
      <c r="B882" s="209"/>
      <c r="C882" s="36" t="s">
        <v>12924</v>
      </c>
      <c r="D882" s="6" t="s">
        <v>883</v>
      </c>
      <c r="E882" s="3">
        <v>4</v>
      </c>
    </row>
    <row r="883" spans="1:5" ht="18.75">
      <c r="A883" s="36">
        <v>881</v>
      </c>
      <c r="B883" s="208"/>
      <c r="C883" s="36" t="s">
        <v>12925</v>
      </c>
      <c r="D883" s="6" t="s">
        <v>884</v>
      </c>
      <c r="E883" s="3">
        <v>4</v>
      </c>
    </row>
    <row r="884" spans="1:5" ht="33">
      <c r="A884" s="36">
        <v>882</v>
      </c>
      <c r="B884" s="209"/>
      <c r="C884" s="36" t="s">
        <v>12926</v>
      </c>
      <c r="D884" s="6" t="s">
        <v>885</v>
      </c>
      <c r="E884" s="3">
        <v>4</v>
      </c>
    </row>
    <row r="885" spans="1:5" ht="33">
      <c r="A885" s="36">
        <v>883</v>
      </c>
      <c r="B885" s="208"/>
      <c r="C885" s="36" t="s">
        <v>12927</v>
      </c>
      <c r="D885" s="6" t="s">
        <v>886</v>
      </c>
      <c r="E885" s="3">
        <v>4</v>
      </c>
    </row>
    <row r="886" spans="1:5" ht="49.5">
      <c r="A886" s="36">
        <v>884</v>
      </c>
      <c r="B886" s="209"/>
      <c r="C886" s="36" t="s">
        <v>12928</v>
      </c>
      <c r="D886" s="6" t="s">
        <v>887</v>
      </c>
      <c r="E886" s="3">
        <v>4</v>
      </c>
    </row>
    <row r="887" spans="1:5" ht="33">
      <c r="A887" s="36">
        <v>885</v>
      </c>
      <c r="B887" s="208"/>
      <c r="C887" s="36" t="s">
        <v>12929</v>
      </c>
      <c r="D887" s="6" t="s">
        <v>888</v>
      </c>
      <c r="E887" s="3">
        <v>4</v>
      </c>
    </row>
    <row r="888" spans="1:5" ht="33">
      <c r="A888" s="36">
        <v>886</v>
      </c>
      <c r="B888" s="209"/>
      <c r="C888" s="36" t="s">
        <v>12930</v>
      </c>
      <c r="D888" s="6" t="s">
        <v>889</v>
      </c>
      <c r="E888" s="3">
        <v>4</v>
      </c>
    </row>
    <row r="889" spans="1:5" ht="33">
      <c r="A889" s="36">
        <v>887</v>
      </c>
      <c r="B889" s="208"/>
      <c r="C889" s="36" t="s">
        <v>12931</v>
      </c>
      <c r="D889" s="6" t="s">
        <v>890</v>
      </c>
      <c r="E889" s="3">
        <v>4</v>
      </c>
    </row>
    <row r="890" spans="1:5" ht="49.5">
      <c r="A890" s="36">
        <v>888</v>
      </c>
      <c r="B890" s="209"/>
      <c r="C890" s="36" t="s">
        <v>12932</v>
      </c>
      <c r="D890" s="6" t="s">
        <v>891</v>
      </c>
      <c r="E890" s="3">
        <v>4</v>
      </c>
    </row>
    <row r="891" spans="1:5" ht="33">
      <c r="A891" s="36">
        <v>889</v>
      </c>
      <c r="B891" s="208"/>
      <c r="C891" s="36" t="s">
        <v>12933</v>
      </c>
      <c r="D891" s="6" t="s">
        <v>892</v>
      </c>
      <c r="E891" s="3">
        <v>4</v>
      </c>
    </row>
    <row r="892" spans="1:5" ht="49.5">
      <c r="A892" s="36">
        <v>890</v>
      </c>
      <c r="B892" s="209"/>
      <c r="C892" s="36" t="s">
        <v>12934</v>
      </c>
      <c r="D892" s="6" t="s">
        <v>893</v>
      </c>
      <c r="E892" s="3">
        <v>4</v>
      </c>
    </row>
    <row r="893" spans="1:5" ht="33">
      <c r="A893" s="36">
        <v>891</v>
      </c>
      <c r="B893" s="208"/>
      <c r="C893" s="36" t="s">
        <v>12935</v>
      </c>
      <c r="D893" s="6" t="s">
        <v>894</v>
      </c>
      <c r="E893" s="3">
        <v>4</v>
      </c>
    </row>
    <row r="894" spans="1:5" ht="49.5">
      <c r="A894" s="36">
        <v>892</v>
      </c>
      <c r="B894" s="209"/>
      <c r="C894" s="36" t="s">
        <v>12936</v>
      </c>
      <c r="D894" s="6" t="s">
        <v>895</v>
      </c>
      <c r="E894" s="3">
        <v>4</v>
      </c>
    </row>
    <row r="895" spans="1:5" ht="33">
      <c r="A895" s="36">
        <v>893</v>
      </c>
      <c r="B895" s="208"/>
      <c r="C895" s="36" t="s">
        <v>12937</v>
      </c>
      <c r="D895" s="6" t="s">
        <v>896</v>
      </c>
      <c r="E895" s="3">
        <v>4</v>
      </c>
    </row>
    <row r="896" spans="1:5" ht="49.5">
      <c r="A896" s="36">
        <v>894</v>
      </c>
      <c r="B896" s="209"/>
      <c r="C896" s="36" t="s">
        <v>12938</v>
      </c>
      <c r="D896" s="6" t="s">
        <v>897</v>
      </c>
      <c r="E896" s="3">
        <v>4</v>
      </c>
    </row>
    <row r="897" spans="1:5" ht="49.5">
      <c r="A897" s="36">
        <v>895</v>
      </c>
      <c r="B897" s="208"/>
      <c r="C897" s="36" t="s">
        <v>12939</v>
      </c>
      <c r="D897" s="6" t="s">
        <v>898</v>
      </c>
      <c r="E897" s="3">
        <v>4</v>
      </c>
    </row>
    <row r="898" spans="1:5" ht="49.5">
      <c r="A898" s="36">
        <v>896</v>
      </c>
      <c r="B898" s="209"/>
      <c r="C898" s="36" t="s">
        <v>12940</v>
      </c>
      <c r="D898" s="6" t="s">
        <v>899</v>
      </c>
      <c r="E898" s="3">
        <v>4</v>
      </c>
    </row>
    <row r="899" spans="1:5" ht="33">
      <c r="A899" s="36">
        <v>897</v>
      </c>
      <c r="B899" s="208"/>
      <c r="C899" s="36" t="s">
        <v>12941</v>
      </c>
      <c r="D899" s="6" t="s">
        <v>900</v>
      </c>
      <c r="E899" s="3">
        <v>4</v>
      </c>
    </row>
    <row r="900" spans="1:5" ht="33">
      <c r="A900" s="36">
        <v>898</v>
      </c>
      <c r="B900" s="209"/>
      <c r="C900" s="36" t="s">
        <v>12942</v>
      </c>
      <c r="D900" s="6" t="s">
        <v>901</v>
      </c>
      <c r="E900" s="3">
        <v>4</v>
      </c>
    </row>
    <row r="901" spans="1:5" ht="33">
      <c r="A901" s="36">
        <v>899</v>
      </c>
      <c r="B901" s="208"/>
      <c r="C901" s="36" t="s">
        <v>12943</v>
      </c>
      <c r="D901" s="6" t="s">
        <v>902</v>
      </c>
      <c r="E901" s="3">
        <v>4</v>
      </c>
    </row>
    <row r="902" spans="1:5" ht="49.5">
      <c r="A902" s="36">
        <v>900</v>
      </c>
      <c r="B902" s="209"/>
      <c r="C902" s="36" t="s">
        <v>12944</v>
      </c>
      <c r="D902" s="6" t="s">
        <v>903</v>
      </c>
      <c r="E902" s="3">
        <v>4</v>
      </c>
    </row>
    <row r="903" spans="1:5" ht="33">
      <c r="A903" s="36">
        <v>901</v>
      </c>
      <c r="B903" s="208"/>
      <c r="C903" s="36" t="s">
        <v>12945</v>
      </c>
      <c r="D903" s="6" t="s">
        <v>904</v>
      </c>
      <c r="E903" s="3">
        <v>6</v>
      </c>
    </row>
    <row r="904" spans="1:5" ht="49.5">
      <c r="A904" s="36">
        <v>902</v>
      </c>
      <c r="B904" s="209"/>
      <c r="C904" s="36" t="s">
        <v>12946</v>
      </c>
      <c r="D904" s="6" t="s">
        <v>905</v>
      </c>
      <c r="E904" s="3">
        <v>6</v>
      </c>
    </row>
    <row r="905" spans="1:5" ht="33">
      <c r="A905" s="36">
        <v>903</v>
      </c>
      <c r="B905" s="208"/>
      <c r="C905" s="36" t="s">
        <v>12947</v>
      </c>
      <c r="D905" s="6" t="s">
        <v>906</v>
      </c>
      <c r="E905" s="3">
        <v>6</v>
      </c>
    </row>
    <row r="906" spans="1:5" ht="33">
      <c r="A906" s="36">
        <v>904</v>
      </c>
      <c r="B906" s="209"/>
      <c r="C906" s="36" t="s">
        <v>12948</v>
      </c>
      <c r="D906" s="6" t="s">
        <v>907</v>
      </c>
      <c r="E906" s="3">
        <v>6</v>
      </c>
    </row>
    <row r="907" spans="1:5" ht="33">
      <c r="A907" s="36">
        <v>905</v>
      </c>
      <c r="B907" s="208"/>
      <c r="C907" s="36" t="s">
        <v>12949</v>
      </c>
      <c r="D907" s="6" t="s">
        <v>908</v>
      </c>
      <c r="E907" s="3">
        <v>6</v>
      </c>
    </row>
    <row r="908" spans="1:5" ht="33">
      <c r="A908" s="36">
        <v>906</v>
      </c>
      <c r="B908" s="209"/>
      <c r="C908" s="36" t="s">
        <v>12950</v>
      </c>
      <c r="D908" s="6" t="s">
        <v>909</v>
      </c>
      <c r="E908" s="3">
        <v>6</v>
      </c>
    </row>
    <row r="909" spans="1:5" ht="33">
      <c r="A909" s="36">
        <v>907</v>
      </c>
      <c r="B909" s="208"/>
      <c r="C909" s="36" t="s">
        <v>12951</v>
      </c>
      <c r="D909" s="6" t="s">
        <v>910</v>
      </c>
      <c r="E909" s="3">
        <v>6</v>
      </c>
    </row>
    <row r="910" spans="1:5" ht="18.75">
      <c r="A910" s="36">
        <v>908</v>
      </c>
      <c r="B910" s="209"/>
      <c r="C910" s="36" t="s">
        <v>12952</v>
      </c>
      <c r="D910" s="6" t="s">
        <v>911</v>
      </c>
      <c r="E910" s="3">
        <v>6</v>
      </c>
    </row>
    <row r="911" spans="1:5" ht="33">
      <c r="A911" s="36">
        <v>909</v>
      </c>
      <c r="B911" s="208"/>
      <c r="C911" s="36" t="s">
        <v>12953</v>
      </c>
      <c r="D911" s="6" t="s">
        <v>912</v>
      </c>
      <c r="E911" s="3">
        <v>6</v>
      </c>
    </row>
    <row r="912" spans="1:5" ht="33">
      <c r="A912" s="36">
        <v>910</v>
      </c>
      <c r="B912" s="209"/>
      <c r="C912" s="36" t="s">
        <v>12954</v>
      </c>
      <c r="D912" s="6" t="s">
        <v>913</v>
      </c>
      <c r="E912" s="3">
        <v>6</v>
      </c>
    </row>
    <row r="913" spans="1:5" ht="18.75">
      <c r="A913" s="36">
        <v>911</v>
      </c>
      <c r="B913" s="208"/>
      <c r="C913" s="36" t="s">
        <v>12955</v>
      </c>
      <c r="D913" s="6" t="s">
        <v>914</v>
      </c>
      <c r="E913" s="3">
        <v>6</v>
      </c>
    </row>
    <row r="914" spans="1:5" ht="18.75">
      <c r="A914" s="36">
        <v>912</v>
      </c>
      <c r="B914" s="209"/>
      <c r="C914" s="36" t="s">
        <v>12956</v>
      </c>
      <c r="D914" s="6" t="s">
        <v>915</v>
      </c>
      <c r="E914" s="3">
        <v>6</v>
      </c>
    </row>
    <row r="915" spans="1:5" ht="33">
      <c r="A915" s="36">
        <v>913</v>
      </c>
      <c r="B915" s="208"/>
      <c r="C915" s="36" t="s">
        <v>12957</v>
      </c>
      <c r="D915" s="6" t="s">
        <v>916</v>
      </c>
      <c r="E915" s="3">
        <v>6</v>
      </c>
    </row>
    <row r="916" spans="1:5" ht="33">
      <c r="A916" s="36">
        <v>914</v>
      </c>
      <c r="B916" s="209"/>
      <c r="C916" s="36" t="s">
        <v>12958</v>
      </c>
      <c r="D916" s="6" t="s">
        <v>917</v>
      </c>
      <c r="E916" s="3">
        <v>6</v>
      </c>
    </row>
    <row r="917" spans="1:5" ht="33">
      <c r="A917" s="36">
        <v>915</v>
      </c>
      <c r="B917" s="208"/>
      <c r="C917" s="36" t="s">
        <v>12959</v>
      </c>
      <c r="D917" s="6" t="s">
        <v>918</v>
      </c>
      <c r="E917" s="3">
        <v>6</v>
      </c>
    </row>
    <row r="918" spans="1:5" ht="18.75">
      <c r="A918" s="36">
        <v>916</v>
      </c>
      <c r="B918" s="209"/>
      <c r="C918" s="36" t="s">
        <v>12960</v>
      </c>
      <c r="D918" s="6" t="s">
        <v>919</v>
      </c>
      <c r="E918" s="3">
        <v>6</v>
      </c>
    </row>
    <row r="919" spans="1:5" ht="18.75">
      <c r="A919" s="36">
        <v>917</v>
      </c>
      <c r="B919" s="208"/>
      <c r="C919" s="36" t="s">
        <v>12961</v>
      </c>
      <c r="D919" s="6" t="s">
        <v>920</v>
      </c>
      <c r="E919" s="3">
        <v>6</v>
      </c>
    </row>
    <row r="920" spans="1:5" ht="33">
      <c r="A920" s="36">
        <v>918</v>
      </c>
      <c r="B920" s="209"/>
      <c r="C920" s="36" t="s">
        <v>12962</v>
      </c>
      <c r="D920" s="6" t="s">
        <v>921</v>
      </c>
      <c r="E920" s="3">
        <v>0</v>
      </c>
    </row>
    <row r="921" spans="1:5" ht="33">
      <c r="A921" s="36">
        <v>919</v>
      </c>
      <c r="B921" s="208"/>
      <c r="C921" s="36" t="s">
        <v>12963</v>
      </c>
      <c r="D921" s="6" t="s">
        <v>922</v>
      </c>
      <c r="E921" s="3">
        <v>6</v>
      </c>
    </row>
    <row r="922" spans="1:5" ht="33">
      <c r="A922" s="36">
        <v>920</v>
      </c>
      <c r="B922" s="209"/>
      <c r="C922" s="36" t="s">
        <v>12964</v>
      </c>
      <c r="D922" s="6" t="s">
        <v>923</v>
      </c>
      <c r="E922" s="3">
        <v>6</v>
      </c>
    </row>
    <row r="923" spans="1:5" ht="33">
      <c r="A923" s="36">
        <v>921</v>
      </c>
      <c r="B923" s="208"/>
      <c r="C923" s="36" t="s">
        <v>12965</v>
      </c>
      <c r="D923" s="6" t="s">
        <v>924</v>
      </c>
      <c r="E923" s="3">
        <v>6</v>
      </c>
    </row>
    <row r="924" spans="1:5" ht="33">
      <c r="A924" s="36">
        <v>922</v>
      </c>
      <c r="B924" s="209"/>
      <c r="C924" s="36" t="s">
        <v>12966</v>
      </c>
      <c r="D924" s="6" t="s">
        <v>925</v>
      </c>
      <c r="E924" s="3">
        <v>6</v>
      </c>
    </row>
    <row r="925" spans="1:5" ht="18.75">
      <c r="A925" s="36">
        <v>923</v>
      </c>
      <c r="B925" s="208"/>
      <c r="C925" s="36" t="s">
        <v>12967</v>
      </c>
      <c r="D925" s="6" t="s">
        <v>926</v>
      </c>
      <c r="E925" s="3">
        <v>4</v>
      </c>
    </row>
    <row r="926" spans="1:5" ht="33">
      <c r="A926" s="36">
        <v>924</v>
      </c>
      <c r="B926" s="209"/>
      <c r="C926" s="36" t="s">
        <v>12968</v>
      </c>
      <c r="D926" s="6" t="s">
        <v>927</v>
      </c>
      <c r="E926" s="3">
        <v>6</v>
      </c>
    </row>
    <row r="927" spans="1:5" ht="33">
      <c r="A927" s="36">
        <v>925</v>
      </c>
      <c r="B927" s="208"/>
      <c r="C927" s="36" t="s">
        <v>12969</v>
      </c>
      <c r="D927" s="6" t="s">
        <v>928</v>
      </c>
      <c r="E927" s="3">
        <v>6</v>
      </c>
    </row>
    <row r="928" spans="1:5" ht="33">
      <c r="A928" s="36">
        <v>926</v>
      </c>
      <c r="B928" s="209"/>
      <c r="C928" s="36" t="s">
        <v>12970</v>
      </c>
      <c r="D928" s="6" t="s">
        <v>929</v>
      </c>
      <c r="E928" s="3">
        <v>6</v>
      </c>
    </row>
    <row r="929" spans="1:5" ht="33">
      <c r="A929" s="36">
        <v>927</v>
      </c>
      <c r="B929" s="208"/>
      <c r="C929" s="36" t="s">
        <v>12971</v>
      </c>
      <c r="D929" s="6" t="s">
        <v>930</v>
      </c>
      <c r="E929" s="3">
        <v>6</v>
      </c>
    </row>
    <row r="930" spans="1:5" ht="33">
      <c r="A930" s="36">
        <v>928</v>
      </c>
      <c r="B930" s="209"/>
      <c r="C930" s="36" t="s">
        <v>12972</v>
      </c>
      <c r="D930" s="6" t="s">
        <v>931</v>
      </c>
      <c r="E930" s="3">
        <v>6</v>
      </c>
    </row>
    <row r="931" spans="1:5" ht="33">
      <c r="A931" s="36">
        <v>929</v>
      </c>
      <c r="B931" s="208"/>
      <c r="C931" s="36" t="s">
        <v>12973</v>
      </c>
      <c r="D931" s="6" t="s">
        <v>932</v>
      </c>
      <c r="E931" s="3">
        <v>6</v>
      </c>
    </row>
    <row r="932" spans="1:5" ht="33">
      <c r="A932" s="36">
        <v>930</v>
      </c>
      <c r="B932" s="209"/>
      <c r="C932" s="36" t="s">
        <v>12974</v>
      </c>
      <c r="D932" s="6" t="s">
        <v>933</v>
      </c>
      <c r="E932" s="3">
        <v>6</v>
      </c>
    </row>
    <row r="933" spans="1:5" ht="18.75">
      <c r="A933" s="36">
        <v>931</v>
      </c>
      <c r="B933" s="208"/>
      <c r="C933" s="36" t="s">
        <v>12975</v>
      </c>
      <c r="D933" s="6" t="s">
        <v>934</v>
      </c>
      <c r="E933" s="3">
        <v>6</v>
      </c>
    </row>
    <row r="934" spans="1:5" ht="33">
      <c r="A934" s="36">
        <v>932</v>
      </c>
      <c r="B934" s="209"/>
      <c r="C934" s="36" t="s">
        <v>12976</v>
      </c>
      <c r="D934" s="6" t="s">
        <v>935</v>
      </c>
      <c r="E934" s="3">
        <v>6</v>
      </c>
    </row>
    <row r="935" spans="1:5" ht="33">
      <c r="A935" s="36">
        <v>933</v>
      </c>
      <c r="B935" s="208"/>
      <c r="C935" s="36" t="s">
        <v>12977</v>
      </c>
      <c r="D935" s="6" t="s">
        <v>936</v>
      </c>
      <c r="E935" s="3">
        <v>6</v>
      </c>
    </row>
    <row r="936" spans="1:5" ht="33">
      <c r="A936" s="36">
        <v>934</v>
      </c>
      <c r="B936" s="209"/>
      <c r="C936" s="36" t="s">
        <v>12978</v>
      </c>
      <c r="D936" s="6" t="s">
        <v>937</v>
      </c>
      <c r="E936" s="3">
        <v>4</v>
      </c>
    </row>
    <row r="937" spans="1:5" ht="33">
      <c r="A937" s="36">
        <v>935</v>
      </c>
      <c r="B937" s="208"/>
      <c r="C937" s="36" t="s">
        <v>12979</v>
      </c>
      <c r="D937" s="6" t="s">
        <v>938</v>
      </c>
      <c r="E937" s="3">
        <v>0</v>
      </c>
    </row>
    <row r="938" spans="1:5" ht="33">
      <c r="A938" s="36">
        <v>936</v>
      </c>
      <c r="B938" s="209"/>
      <c r="C938" s="36" t="s">
        <v>12980</v>
      </c>
      <c r="D938" s="6" t="s">
        <v>939</v>
      </c>
      <c r="E938" s="3">
        <v>6</v>
      </c>
    </row>
    <row r="939" spans="1:5" ht="33">
      <c r="A939" s="36">
        <v>937</v>
      </c>
      <c r="B939" s="208"/>
      <c r="C939" s="36" t="s">
        <v>12981</v>
      </c>
      <c r="D939" s="6" t="s">
        <v>940</v>
      </c>
      <c r="E939" s="3">
        <v>6</v>
      </c>
    </row>
    <row r="940" spans="1:5" ht="33">
      <c r="A940" s="36">
        <v>938</v>
      </c>
      <c r="B940" s="209"/>
      <c r="C940" s="36" t="s">
        <v>12982</v>
      </c>
      <c r="D940" s="6" t="s">
        <v>941</v>
      </c>
      <c r="E940" s="3">
        <v>6</v>
      </c>
    </row>
    <row r="941" spans="1:5" ht="33">
      <c r="A941" s="36">
        <v>939</v>
      </c>
      <c r="B941" s="208"/>
      <c r="C941" s="36" t="s">
        <v>12983</v>
      </c>
      <c r="D941" s="6" t="s">
        <v>942</v>
      </c>
      <c r="E941" s="3">
        <v>6</v>
      </c>
    </row>
    <row r="942" spans="1:5" ht="18.75">
      <c r="A942" s="36">
        <v>940</v>
      </c>
      <c r="B942" s="209"/>
      <c r="C942" s="36" t="s">
        <v>12984</v>
      </c>
      <c r="D942" s="6" t="s">
        <v>943</v>
      </c>
      <c r="E942" s="3">
        <v>6</v>
      </c>
    </row>
    <row r="943" spans="1:5" ht="33">
      <c r="A943" s="36">
        <v>941</v>
      </c>
      <c r="B943" s="208"/>
      <c r="C943" s="36" t="s">
        <v>12985</v>
      </c>
      <c r="D943" s="6" t="s">
        <v>944</v>
      </c>
      <c r="E943" s="3">
        <v>6</v>
      </c>
    </row>
    <row r="944" spans="1:5" ht="18.75">
      <c r="A944" s="36">
        <v>942</v>
      </c>
      <c r="B944" s="209"/>
      <c r="C944" s="36" t="s">
        <v>12986</v>
      </c>
      <c r="D944" s="6" t="s">
        <v>945</v>
      </c>
      <c r="E944" s="3">
        <v>6</v>
      </c>
    </row>
    <row r="945" spans="1:5" ht="18.75">
      <c r="A945" s="36">
        <v>943</v>
      </c>
      <c r="B945" s="208"/>
      <c r="C945" s="36" t="s">
        <v>12987</v>
      </c>
      <c r="D945" s="6" t="s">
        <v>946</v>
      </c>
      <c r="E945" s="3">
        <v>6</v>
      </c>
    </row>
    <row r="946" spans="1:5" ht="33">
      <c r="A946" s="36">
        <v>944</v>
      </c>
      <c r="B946" s="209"/>
      <c r="C946" s="36" t="s">
        <v>12988</v>
      </c>
      <c r="D946" s="6" t="s">
        <v>947</v>
      </c>
      <c r="E946" s="3">
        <v>6</v>
      </c>
    </row>
    <row r="947" spans="1:5" ht="33">
      <c r="A947" s="36">
        <v>945</v>
      </c>
      <c r="B947" s="208"/>
      <c r="C947" s="36" t="s">
        <v>12989</v>
      </c>
      <c r="D947" s="6" t="s">
        <v>948</v>
      </c>
      <c r="E947" s="3">
        <v>6</v>
      </c>
    </row>
    <row r="948" spans="1:5" ht="33">
      <c r="A948" s="36">
        <v>946</v>
      </c>
      <c r="B948" s="209"/>
      <c r="C948" s="36" t="s">
        <v>12990</v>
      </c>
      <c r="D948" s="6" t="s">
        <v>949</v>
      </c>
      <c r="E948" s="3">
        <v>6</v>
      </c>
    </row>
    <row r="949" spans="1:5" ht="33">
      <c r="A949" s="36">
        <v>947</v>
      </c>
      <c r="B949" s="208"/>
      <c r="C949" s="36" t="s">
        <v>12991</v>
      </c>
      <c r="D949" s="6" t="s">
        <v>950</v>
      </c>
      <c r="E949" s="3">
        <v>6</v>
      </c>
    </row>
    <row r="950" spans="1:5" ht="18.75">
      <c r="A950" s="36">
        <v>948</v>
      </c>
      <c r="B950" s="209"/>
      <c r="C950" s="36" t="s">
        <v>12992</v>
      </c>
      <c r="D950" s="6" t="s">
        <v>951</v>
      </c>
      <c r="E950" s="3">
        <v>6</v>
      </c>
    </row>
    <row r="951" spans="1:5" ht="33">
      <c r="A951" s="36">
        <v>949</v>
      </c>
      <c r="B951" s="208"/>
      <c r="C951" s="36" t="s">
        <v>12993</v>
      </c>
      <c r="D951" s="6" t="s">
        <v>952</v>
      </c>
      <c r="E951" s="3">
        <v>6</v>
      </c>
    </row>
    <row r="952" spans="1:5" ht="18.75">
      <c r="A952" s="36">
        <v>950</v>
      </c>
      <c r="B952" s="209"/>
      <c r="C952" s="36" t="s">
        <v>12994</v>
      </c>
      <c r="D952" s="6" t="s">
        <v>953</v>
      </c>
      <c r="E952" s="3">
        <v>6</v>
      </c>
    </row>
    <row r="953" spans="1:5" ht="33">
      <c r="A953" s="36">
        <v>951</v>
      </c>
      <c r="B953" s="208"/>
      <c r="C953" s="36" t="s">
        <v>12995</v>
      </c>
      <c r="D953" s="6" t="s">
        <v>954</v>
      </c>
      <c r="E953" s="3">
        <v>6</v>
      </c>
    </row>
    <row r="954" spans="1:5" ht="18.75">
      <c r="A954" s="36">
        <v>952</v>
      </c>
      <c r="B954" s="209"/>
      <c r="C954" s="36" t="s">
        <v>12996</v>
      </c>
      <c r="D954" s="6" t="s">
        <v>955</v>
      </c>
      <c r="E954" s="3">
        <v>6</v>
      </c>
    </row>
    <row r="955" spans="1:5" ht="33">
      <c r="A955" s="36">
        <v>953</v>
      </c>
      <c r="B955" s="208"/>
      <c r="C955" s="36" t="s">
        <v>12997</v>
      </c>
      <c r="D955" s="6" t="s">
        <v>956</v>
      </c>
      <c r="E955" s="3">
        <v>6</v>
      </c>
    </row>
    <row r="956" spans="1:5" ht="33">
      <c r="A956" s="36">
        <v>954</v>
      </c>
      <c r="B956" s="209"/>
      <c r="C956" s="36" t="s">
        <v>12998</v>
      </c>
      <c r="D956" s="6" t="s">
        <v>957</v>
      </c>
      <c r="E956" s="3">
        <v>6</v>
      </c>
    </row>
    <row r="957" spans="1:5" ht="18.75">
      <c r="A957" s="36">
        <v>955</v>
      </c>
      <c r="B957" s="208"/>
      <c r="C957" s="36" t="s">
        <v>12999</v>
      </c>
      <c r="D957" s="6" t="s">
        <v>958</v>
      </c>
      <c r="E957" s="3">
        <v>6</v>
      </c>
    </row>
    <row r="958" spans="1:5" ht="18.75">
      <c r="A958" s="36">
        <v>956</v>
      </c>
      <c r="B958" s="209"/>
      <c r="C958" s="36" t="s">
        <v>13000</v>
      </c>
      <c r="D958" s="6" t="s">
        <v>959</v>
      </c>
      <c r="E958" s="3">
        <v>6</v>
      </c>
    </row>
    <row r="959" spans="1:5" ht="33">
      <c r="A959" s="36">
        <v>957</v>
      </c>
      <c r="B959" s="208"/>
      <c r="C959" s="36" t="s">
        <v>13001</v>
      </c>
      <c r="D959" s="6" t="s">
        <v>960</v>
      </c>
      <c r="E959" s="3">
        <v>6</v>
      </c>
    </row>
    <row r="960" spans="1:5" ht="33">
      <c r="A960" s="36">
        <v>958</v>
      </c>
      <c r="B960" s="209"/>
      <c r="C960" s="36" t="s">
        <v>13002</v>
      </c>
      <c r="D960" s="6" t="s">
        <v>961</v>
      </c>
      <c r="E960" s="3">
        <v>6</v>
      </c>
    </row>
    <row r="961" spans="1:5" ht="18.75">
      <c r="A961" s="36">
        <v>959</v>
      </c>
      <c r="B961" s="208"/>
      <c r="C961" s="36" t="s">
        <v>13003</v>
      </c>
      <c r="D961" s="6" t="s">
        <v>962</v>
      </c>
      <c r="E961" s="3">
        <v>6</v>
      </c>
    </row>
    <row r="962" spans="1:5" ht="33">
      <c r="A962" s="36">
        <v>960</v>
      </c>
      <c r="B962" s="209"/>
      <c r="C962" s="36" t="s">
        <v>13004</v>
      </c>
      <c r="D962" s="6" t="s">
        <v>963</v>
      </c>
      <c r="E962" s="3">
        <v>6</v>
      </c>
    </row>
    <row r="963" spans="1:5" ht="33">
      <c r="A963" s="36">
        <v>961</v>
      </c>
      <c r="B963" s="208"/>
      <c r="C963" s="36" t="s">
        <v>13005</v>
      </c>
      <c r="D963" s="6" t="s">
        <v>964</v>
      </c>
      <c r="E963" s="3">
        <v>6</v>
      </c>
    </row>
    <row r="964" spans="1:5" ht="33">
      <c r="A964" s="36">
        <v>962</v>
      </c>
      <c r="B964" s="209"/>
      <c r="C964" s="36" t="s">
        <v>13006</v>
      </c>
      <c r="D964" s="6" t="s">
        <v>965</v>
      </c>
      <c r="E964" s="3">
        <v>6</v>
      </c>
    </row>
    <row r="965" spans="1:5" ht="33">
      <c r="A965" s="36">
        <v>963</v>
      </c>
      <c r="B965" s="208"/>
      <c r="C965" s="36" t="s">
        <v>13007</v>
      </c>
      <c r="D965" s="6" t="s">
        <v>966</v>
      </c>
      <c r="E965" s="3">
        <v>6</v>
      </c>
    </row>
    <row r="966" spans="1:5" ht="18.75">
      <c r="A966" s="36">
        <v>964</v>
      </c>
      <c r="B966" s="209"/>
      <c r="C966" s="36" t="s">
        <v>13008</v>
      </c>
      <c r="D966" s="6" t="s">
        <v>967</v>
      </c>
      <c r="E966" s="3">
        <v>6</v>
      </c>
    </row>
    <row r="967" spans="1:5" ht="18.75">
      <c r="A967" s="36">
        <v>965</v>
      </c>
      <c r="B967" s="208"/>
      <c r="C967" s="36" t="s">
        <v>13009</v>
      </c>
      <c r="D967" s="6" t="s">
        <v>968</v>
      </c>
      <c r="E967" s="3">
        <v>6</v>
      </c>
    </row>
    <row r="968" spans="1:5" ht="18.75">
      <c r="A968" s="36">
        <v>966</v>
      </c>
      <c r="B968" s="209"/>
      <c r="C968" s="36" t="s">
        <v>13010</v>
      </c>
      <c r="D968" s="6" t="s">
        <v>969</v>
      </c>
      <c r="E968" s="3">
        <v>6</v>
      </c>
    </row>
    <row r="969" spans="1:5" ht="18.75">
      <c r="A969" s="36">
        <v>967</v>
      </c>
      <c r="B969" s="208"/>
      <c r="C969" s="36" t="s">
        <v>13011</v>
      </c>
      <c r="D969" s="6" t="s">
        <v>970</v>
      </c>
      <c r="E969" s="3">
        <v>6</v>
      </c>
    </row>
    <row r="970" spans="1:5" ht="33">
      <c r="A970" s="36">
        <v>968</v>
      </c>
      <c r="B970" s="209"/>
      <c r="C970" s="36" t="s">
        <v>13012</v>
      </c>
      <c r="D970" s="6" t="s">
        <v>971</v>
      </c>
      <c r="E970" s="3">
        <v>6</v>
      </c>
    </row>
    <row r="971" spans="1:5" ht="49.5">
      <c r="A971" s="36">
        <v>969</v>
      </c>
      <c r="B971" s="208"/>
      <c r="C971" s="36" t="s">
        <v>13013</v>
      </c>
      <c r="D971" s="6" t="s">
        <v>972</v>
      </c>
      <c r="E971" s="3">
        <v>6</v>
      </c>
    </row>
    <row r="972" spans="1:5" ht="18.75">
      <c r="A972" s="36">
        <v>970</v>
      </c>
      <c r="B972" s="209"/>
      <c r="C972" s="36" t="s">
        <v>13014</v>
      </c>
      <c r="D972" s="6" t="s">
        <v>973</v>
      </c>
      <c r="E972" s="3">
        <v>6</v>
      </c>
    </row>
    <row r="973" spans="1:5" ht="33">
      <c r="A973" s="36">
        <v>971</v>
      </c>
      <c r="B973" s="208"/>
      <c r="C973" s="36" t="s">
        <v>13015</v>
      </c>
      <c r="D973" s="6" t="s">
        <v>974</v>
      </c>
      <c r="E973" s="3">
        <v>6</v>
      </c>
    </row>
    <row r="974" spans="1:5" ht="33">
      <c r="A974" s="36">
        <v>972</v>
      </c>
      <c r="B974" s="209"/>
      <c r="C974" s="36" t="s">
        <v>13016</v>
      </c>
      <c r="D974" s="6" t="s">
        <v>975</v>
      </c>
      <c r="E974" s="3">
        <v>6</v>
      </c>
    </row>
    <row r="975" spans="1:5" ht="33">
      <c r="A975" s="36">
        <v>973</v>
      </c>
      <c r="B975" s="208"/>
      <c r="C975" s="36" t="s">
        <v>13017</v>
      </c>
      <c r="D975" s="6" t="s">
        <v>976</v>
      </c>
      <c r="E975" s="3">
        <v>6</v>
      </c>
    </row>
    <row r="976" spans="1:5" ht="33">
      <c r="A976" s="36">
        <v>974</v>
      </c>
      <c r="B976" s="209"/>
      <c r="C976" s="36" t="s">
        <v>13018</v>
      </c>
      <c r="D976" s="6" t="s">
        <v>977</v>
      </c>
      <c r="E976" s="3">
        <v>2</v>
      </c>
    </row>
    <row r="977" spans="1:5" ht="33">
      <c r="A977" s="36">
        <v>975</v>
      </c>
      <c r="B977" s="208"/>
      <c r="C977" s="36" t="s">
        <v>13019</v>
      </c>
      <c r="D977" s="6" t="s">
        <v>978</v>
      </c>
      <c r="E977" s="3">
        <v>6</v>
      </c>
    </row>
    <row r="978" spans="1:5" ht="33">
      <c r="A978" s="36">
        <v>976</v>
      </c>
      <c r="B978" s="209"/>
      <c r="C978" s="36" t="s">
        <v>13020</v>
      </c>
      <c r="D978" s="6" t="s">
        <v>979</v>
      </c>
      <c r="E978" s="3">
        <v>6</v>
      </c>
    </row>
    <row r="979" spans="1:5" ht="18.75">
      <c r="A979" s="36">
        <v>977</v>
      </c>
      <c r="B979" s="208"/>
      <c r="C979" s="36" t="s">
        <v>13021</v>
      </c>
      <c r="D979" s="6" t="s">
        <v>980</v>
      </c>
      <c r="E979" s="3">
        <v>6</v>
      </c>
    </row>
    <row r="980" spans="1:5" ht="33">
      <c r="A980" s="36">
        <v>978</v>
      </c>
      <c r="B980" s="209"/>
      <c r="C980" s="36" t="s">
        <v>13022</v>
      </c>
      <c r="D980" s="6" t="s">
        <v>981</v>
      </c>
      <c r="E980" s="3">
        <v>6</v>
      </c>
    </row>
    <row r="981" spans="1:5" ht="18.75">
      <c r="A981" s="36">
        <v>979</v>
      </c>
      <c r="B981" s="208"/>
      <c r="C981" s="36" t="s">
        <v>13023</v>
      </c>
      <c r="D981" s="6" t="s">
        <v>982</v>
      </c>
      <c r="E981" s="3">
        <v>0</v>
      </c>
    </row>
    <row r="982" spans="1:5" ht="33">
      <c r="A982" s="36">
        <v>980</v>
      </c>
      <c r="B982" s="209"/>
      <c r="C982" s="36" t="s">
        <v>13024</v>
      </c>
      <c r="D982" s="6" t="s">
        <v>983</v>
      </c>
      <c r="E982" s="3">
        <v>6</v>
      </c>
    </row>
    <row r="983" spans="1:5" ht="33">
      <c r="A983" s="36">
        <v>981</v>
      </c>
      <c r="B983" s="208"/>
      <c r="C983" s="36" t="s">
        <v>13025</v>
      </c>
      <c r="D983" s="6" t="s">
        <v>984</v>
      </c>
      <c r="E983" s="3">
        <v>6</v>
      </c>
    </row>
    <row r="984" spans="1:5" ht="33">
      <c r="A984" s="36">
        <v>982</v>
      </c>
      <c r="B984" s="209"/>
      <c r="C984" s="36" t="s">
        <v>13026</v>
      </c>
      <c r="D984" s="6" t="s">
        <v>985</v>
      </c>
      <c r="E984" s="3">
        <v>6</v>
      </c>
    </row>
    <row r="985" spans="1:5" ht="33">
      <c r="A985" s="36">
        <v>983</v>
      </c>
      <c r="B985" s="208"/>
      <c r="C985" s="36" t="s">
        <v>13027</v>
      </c>
      <c r="D985" s="6" t="s">
        <v>986</v>
      </c>
      <c r="E985" s="3">
        <v>6</v>
      </c>
    </row>
    <row r="986" spans="1:5" ht="33">
      <c r="A986" s="36">
        <v>984</v>
      </c>
      <c r="B986" s="209"/>
      <c r="C986" s="36" t="s">
        <v>13028</v>
      </c>
      <c r="D986" s="6" t="s">
        <v>987</v>
      </c>
      <c r="E986" s="3">
        <v>6</v>
      </c>
    </row>
    <row r="987" spans="1:5" ht="33">
      <c r="A987" s="36">
        <v>985</v>
      </c>
      <c r="B987" s="208"/>
      <c r="C987" s="36" t="s">
        <v>13029</v>
      </c>
      <c r="D987" s="6" t="s">
        <v>988</v>
      </c>
      <c r="E987" s="3">
        <v>6</v>
      </c>
    </row>
    <row r="988" spans="1:5" ht="33">
      <c r="A988" s="36">
        <v>986</v>
      </c>
      <c r="B988" s="209"/>
      <c r="C988" s="36" t="s">
        <v>13030</v>
      </c>
      <c r="D988" s="6" t="s">
        <v>989</v>
      </c>
      <c r="E988" s="3">
        <v>6</v>
      </c>
    </row>
    <row r="989" spans="1:5" ht="33">
      <c r="A989" s="36">
        <v>987</v>
      </c>
      <c r="B989" s="208"/>
      <c r="C989" s="36" t="s">
        <v>13031</v>
      </c>
      <c r="D989" s="6" t="s">
        <v>990</v>
      </c>
      <c r="E989" s="3">
        <v>6</v>
      </c>
    </row>
    <row r="990" spans="1:5" ht="49.5">
      <c r="A990" s="36">
        <v>988</v>
      </c>
      <c r="B990" s="209"/>
      <c r="C990" s="36" t="s">
        <v>13032</v>
      </c>
      <c r="D990" s="6" t="s">
        <v>991</v>
      </c>
      <c r="E990" s="3">
        <v>6</v>
      </c>
    </row>
    <row r="991" spans="1:5" ht="33">
      <c r="A991" s="36">
        <v>989</v>
      </c>
      <c r="B991" s="208"/>
      <c r="C991" s="36" t="s">
        <v>13033</v>
      </c>
      <c r="D991" s="6" t="s">
        <v>992</v>
      </c>
      <c r="E991" s="3">
        <v>6</v>
      </c>
    </row>
    <row r="992" spans="1:5" ht="18.75">
      <c r="A992" s="36">
        <v>990</v>
      </c>
      <c r="B992" s="209"/>
      <c r="C992" s="36" t="s">
        <v>13034</v>
      </c>
      <c r="D992" s="6" t="s">
        <v>993</v>
      </c>
      <c r="E992" s="3">
        <v>6</v>
      </c>
    </row>
    <row r="993" spans="1:5" ht="18.75">
      <c r="A993" s="36">
        <v>991</v>
      </c>
      <c r="B993" s="208"/>
      <c r="C993" s="36" t="s">
        <v>13035</v>
      </c>
      <c r="D993" s="6" t="s">
        <v>994</v>
      </c>
      <c r="E993" s="3">
        <v>6</v>
      </c>
    </row>
    <row r="994" spans="1:5" ht="33">
      <c r="A994" s="36">
        <v>992</v>
      </c>
      <c r="B994" s="209"/>
      <c r="C994" s="36" t="s">
        <v>13036</v>
      </c>
      <c r="D994" s="6" t="s">
        <v>995</v>
      </c>
      <c r="E994" s="3">
        <v>6</v>
      </c>
    </row>
    <row r="995" spans="1:5" ht="33">
      <c r="A995" s="36">
        <v>993</v>
      </c>
      <c r="B995" s="208"/>
      <c r="C995" s="36" t="s">
        <v>13037</v>
      </c>
      <c r="D995" s="6" t="s">
        <v>996</v>
      </c>
      <c r="E995" s="3">
        <v>6</v>
      </c>
    </row>
    <row r="996" spans="1:5" ht="18.75">
      <c r="A996" s="36">
        <v>994</v>
      </c>
      <c r="B996" s="209"/>
      <c r="C996" s="36" t="s">
        <v>13038</v>
      </c>
      <c r="D996" s="6" t="s">
        <v>997</v>
      </c>
      <c r="E996" s="3">
        <v>6</v>
      </c>
    </row>
    <row r="997" spans="1:5" ht="33">
      <c r="A997" s="36">
        <v>995</v>
      </c>
      <c r="B997" s="208"/>
      <c r="C997" s="36" t="s">
        <v>13039</v>
      </c>
      <c r="D997" s="6" t="s">
        <v>998</v>
      </c>
      <c r="E997" s="3">
        <v>6</v>
      </c>
    </row>
    <row r="998" spans="1:5" ht="33">
      <c r="A998" s="36">
        <v>996</v>
      </c>
      <c r="B998" s="209"/>
      <c r="C998" s="36" t="s">
        <v>13040</v>
      </c>
      <c r="D998" s="6" t="s">
        <v>999</v>
      </c>
      <c r="E998" s="3">
        <v>6</v>
      </c>
    </row>
    <row r="999" spans="1:5" ht="33">
      <c r="A999" s="36">
        <v>997</v>
      </c>
      <c r="B999" s="208"/>
      <c r="C999" s="36" t="s">
        <v>13041</v>
      </c>
      <c r="D999" s="6" t="s">
        <v>1000</v>
      </c>
      <c r="E999" s="3">
        <v>6</v>
      </c>
    </row>
    <row r="1000" spans="1:5" ht="33">
      <c r="A1000" s="36">
        <v>998</v>
      </c>
      <c r="B1000" s="209"/>
      <c r="C1000" s="36" t="s">
        <v>13042</v>
      </c>
      <c r="D1000" s="6" t="s">
        <v>1001</v>
      </c>
      <c r="E1000" s="3">
        <v>6</v>
      </c>
    </row>
    <row r="1001" spans="1:5" ht="33">
      <c r="A1001" s="36">
        <v>999</v>
      </c>
      <c r="B1001" s="208"/>
      <c r="C1001" s="36" t="s">
        <v>13043</v>
      </c>
      <c r="D1001" s="6" t="s">
        <v>1002</v>
      </c>
      <c r="E1001" s="3">
        <v>6</v>
      </c>
    </row>
    <row r="1002" spans="1:5" ht="33">
      <c r="A1002" s="36">
        <v>1000</v>
      </c>
      <c r="B1002" s="209"/>
      <c r="C1002" s="36" t="s">
        <v>13044</v>
      </c>
      <c r="D1002" s="6" t="s">
        <v>1003</v>
      </c>
      <c r="E1002" s="3">
        <v>6</v>
      </c>
    </row>
    <row r="1003" spans="1:5" ht="33">
      <c r="A1003" s="36">
        <v>1001</v>
      </c>
      <c r="B1003" s="208"/>
      <c r="C1003" s="36" t="s">
        <v>13045</v>
      </c>
      <c r="D1003" s="6" t="s">
        <v>1004</v>
      </c>
      <c r="E1003" s="3">
        <v>6</v>
      </c>
    </row>
    <row r="1004" spans="1:5" ht="18.75">
      <c r="A1004" s="36">
        <v>1002</v>
      </c>
      <c r="B1004" s="209"/>
      <c r="C1004" s="36" t="s">
        <v>13046</v>
      </c>
      <c r="D1004" s="6" t="s">
        <v>1005</v>
      </c>
      <c r="E1004" s="3">
        <v>6</v>
      </c>
    </row>
    <row r="1005" spans="1:5" ht="33">
      <c r="A1005" s="36">
        <v>1003</v>
      </c>
      <c r="B1005" s="208"/>
      <c r="C1005" s="36" t="s">
        <v>13047</v>
      </c>
      <c r="D1005" s="6" t="s">
        <v>1006</v>
      </c>
      <c r="E1005" s="3">
        <v>6</v>
      </c>
    </row>
    <row r="1006" spans="1:5" ht="18.75">
      <c r="A1006" s="36">
        <v>1004</v>
      </c>
      <c r="B1006" s="209"/>
      <c r="C1006" s="36" t="s">
        <v>13048</v>
      </c>
      <c r="D1006" s="6" t="s">
        <v>1007</v>
      </c>
      <c r="E1006" s="3">
        <v>6</v>
      </c>
    </row>
    <row r="1007" spans="1:5" ht="33">
      <c r="A1007" s="36">
        <v>1005</v>
      </c>
      <c r="B1007" s="208"/>
      <c r="C1007" s="36" t="s">
        <v>13049</v>
      </c>
      <c r="D1007" s="6" t="s">
        <v>1008</v>
      </c>
      <c r="E1007" s="3">
        <v>6</v>
      </c>
    </row>
    <row r="1008" spans="1:5" ht="33">
      <c r="A1008" s="36">
        <v>1006</v>
      </c>
      <c r="B1008" s="209"/>
      <c r="C1008" s="36" t="s">
        <v>13050</v>
      </c>
      <c r="D1008" s="6" t="s">
        <v>1009</v>
      </c>
      <c r="E1008" s="3">
        <v>6</v>
      </c>
    </row>
    <row r="1009" spans="1:5" ht="33">
      <c r="A1009" s="36">
        <v>1007</v>
      </c>
      <c r="B1009" s="208"/>
      <c r="C1009" s="36" t="s">
        <v>13051</v>
      </c>
      <c r="D1009" s="6" t="s">
        <v>1010</v>
      </c>
      <c r="E1009" s="3">
        <v>6</v>
      </c>
    </row>
    <row r="1010" spans="1:5" ht="33">
      <c r="A1010" s="36">
        <v>1008</v>
      </c>
      <c r="B1010" s="209"/>
      <c r="C1010" s="36" t="s">
        <v>13052</v>
      </c>
      <c r="D1010" s="6" t="s">
        <v>1011</v>
      </c>
      <c r="E1010" s="3">
        <v>6</v>
      </c>
    </row>
    <row r="1011" spans="1:5" ht="33">
      <c r="A1011" s="36">
        <v>1009</v>
      </c>
      <c r="B1011" s="208"/>
      <c r="C1011" s="36" t="s">
        <v>13053</v>
      </c>
      <c r="D1011" s="6" t="s">
        <v>1012</v>
      </c>
      <c r="E1011" s="3">
        <v>6</v>
      </c>
    </row>
    <row r="1012" spans="1:5" ht="33">
      <c r="A1012" s="36">
        <v>1010</v>
      </c>
      <c r="B1012" s="209"/>
      <c r="C1012" s="36" t="s">
        <v>13054</v>
      </c>
      <c r="D1012" s="6" t="s">
        <v>1013</v>
      </c>
      <c r="E1012" s="3">
        <v>6</v>
      </c>
    </row>
    <row r="1013" spans="1:5" ht="33">
      <c r="A1013" s="36">
        <v>1011</v>
      </c>
      <c r="B1013" s="208"/>
      <c r="C1013" s="36" t="s">
        <v>13055</v>
      </c>
      <c r="D1013" s="6" t="s">
        <v>1014</v>
      </c>
      <c r="E1013" s="3">
        <v>6</v>
      </c>
    </row>
    <row r="1014" spans="1:5" ht="18.75">
      <c r="A1014" s="36">
        <v>1012</v>
      </c>
      <c r="B1014" s="209"/>
      <c r="C1014" s="36" t="s">
        <v>13056</v>
      </c>
      <c r="D1014" s="6" t="s">
        <v>1015</v>
      </c>
      <c r="E1014" s="3">
        <v>6</v>
      </c>
    </row>
    <row r="1015" spans="1:5" ht="33">
      <c r="A1015" s="36">
        <v>1013</v>
      </c>
      <c r="B1015" s="208"/>
      <c r="C1015" s="36" t="s">
        <v>13057</v>
      </c>
      <c r="D1015" s="6" t="s">
        <v>1016</v>
      </c>
      <c r="E1015" s="3">
        <v>6</v>
      </c>
    </row>
    <row r="1016" spans="1:5" ht="33">
      <c r="A1016" s="36">
        <v>1014</v>
      </c>
      <c r="B1016" s="209"/>
      <c r="C1016" s="36" t="s">
        <v>13058</v>
      </c>
      <c r="D1016" s="6" t="s">
        <v>1017</v>
      </c>
      <c r="E1016" s="3">
        <v>6</v>
      </c>
    </row>
    <row r="1017" spans="1:5" ht="18.75">
      <c r="A1017" s="36">
        <v>1015</v>
      </c>
      <c r="B1017" s="208"/>
      <c r="C1017" s="36" t="s">
        <v>13059</v>
      </c>
      <c r="D1017" s="6" t="s">
        <v>1018</v>
      </c>
      <c r="E1017" s="3">
        <v>6</v>
      </c>
    </row>
    <row r="1018" spans="1:5" ht="33">
      <c r="A1018" s="36">
        <v>1016</v>
      </c>
      <c r="B1018" s="209"/>
      <c r="C1018" s="36" t="s">
        <v>13060</v>
      </c>
      <c r="D1018" s="6" t="s">
        <v>1019</v>
      </c>
      <c r="E1018" s="3">
        <v>6</v>
      </c>
    </row>
    <row r="1019" spans="1:5" ht="33">
      <c r="A1019" s="36">
        <v>1017</v>
      </c>
      <c r="B1019" s="208"/>
      <c r="C1019" s="36" t="s">
        <v>13061</v>
      </c>
      <c r="D1019" s="6" t="s">
        <v>1020</v>
      </c>
      <c r="E1019" s="3">
        <v>4</v>
      </c>
    </row>
    <row r="1020" spans="1:5" ht="18.75">
      <c r="A1020" s="36">
        <v>1018</v>
      </c>
      <c r="B1020" s="209"/>
      <c r="C1020" s="36" t="s">
        <v>13062</v>
      </c>
      <c r="D1020" s="6" t="s">
        <v>1021</v>
      </c>
      <c r="E1020" s="3">
        <v>4</v>
      </c>
    </row>
    <row r="1021" spans="1:5" ht="33">
      <c r="A1021" s="36">
        <v>1019</v>
      </c>
      <c r="B1021" s="208"/>
      <c r="C1021" s="36" t="s">
        <v>13063</v>
      </c>
      <c r="D1021" s="6" t="s">
        <v>1022</v>
      </c>
      <c r="E1021" s="3">
        <v>4</v>
      </c>
    </row>
    <row r="1022" spans="1:5" ht="33">
      <c r="A1022" s="36">
        <v>1020</v>
      </c>
      <c r="B1022" s="209"/>
      <c r="C1022" s="36" t="s">
        <v>13064</v>
      </c>
      <c r="D1022" s="6" t="s">
        <v>1023</v>
      </c>
      <c r="E1022" s="3">
        <v>4</v>
      </c>
    </row>
    <row r="1023" spans="1:5" ht="18.75">
      <c r="A1023" s="36">
        <v>1021</v>
      </c>
      <c r="B1023" s="208"/>
      <c r="C1023" s="36" t="s">
        <v>13065</v>
      </c>
      <c r="D1023" s="6" t="s">
        <v>1024</v>
      </c>
      <c r="E1023" s="3">
        <v>4</v>
      </c>
    </row>
    <row r="1024" spans="1:5" ht="18.75">
      <c r="A1024" s="36">
        <v>1022</v>
      </c>
      <c r="B1024" s="209"/>
      <c r="C1024" s="36" t="s">
        <v>13066</v>
      </c>
      <c r="D1024" s="6" t="s">
        <v>1025</v>
      </c>
      <c r="E1024" s="3">
        <v>4</v>
      </c>
    </row>
    <row r="1025" spans="1:5" ht="33">
      <c r="A1025" s="36">
        <v>1023</v>
      </c>
      <c r="B1025" s="208"/>
      <c r="C1025" s="36" t="s">
        <v>13067</v>
      </c>
      <c r="D1025" s="6" t="s">
        <v>1026</v>
      </c>
      <c r="E1025" s="3">
        <v>4</v>
      </c>
    </row>
    <row r="1026" spans="1:5" ht="33">
      <c r="A1026" s="36">
        <v>1024</v>
      </c>
      <c r="B1026" s="209"/>
      <c r="C1026" s="36" t="s">
        <v>13068</v>
      </c>
      <c r="D1026" s="6" t="s">
        <v>1027</v>
      </c>
      <c r="E1026" s="3">
        <v>4</v>
      </c>
    </row>
    <row r="1027" spans="1:5" ht="33">
      <c r="A1027" s="36">
        <v>1025</v>
      </c>
      <c r="B1027" s="208"/>
      <c r="C1027" s="36" t="s">
        <v>13069</v>
      </c>
      <c r="D1027" s="6" t="s">
        <v>1028</v>
      </c>
      <c r="E1027" s="3">
        <v>4</v>
      </c>
    </row>
    <row r="1028" spans="1:5" ht="33">
      <c r="A1028" s="36">
        <v>1026</v>
      </c>
      <c r="B1028" s="209"/>
      <c r="C1028" s="36" t="s">
        <v>13070</v>
      </c>
      <c r="D1028" s="6" t="s">
        <v>1029</v>
      </c>
      <c r="E1028" s="3">
        <v>4</v>
      </c>
    </row>
    <row r="1029" spans="1:5" ht="18.75">
      <c r="A1029" s="36">
        <v>1027</v>
      </c>
      <c r="B1029" s="208"/>
      <c r="C1029" s="36" t="s">
        <v>13071</v>
      </c>
      <c r="D1029" s="6" t="s">
        <v>1030</v>
      </c>
      <c r="E1029" s="3">
        <v>4</v>
      </c>
    </row>
    <row r="1030" spans="1:5" ht="49.5">
      <c r="A1030" s="36">
        <v>1028</v>
      </c>
      <c r="B1030" s="209"/>
      <c r="C1030" s="36" t="s">
        <v>13072</v>
      </c>
      <c r="D1030" s="6" t="s">
        <v>1031</v>
      </c>
      <c r="E1030" s="3">
        <v>4</v>
      </c>
    </row>
    <row r="1031" spans="1:5" ht="33">
      <c r="A1031" s="36">
        <v>1029</v>
      </c>
      <c r="B1031" s="208"/>
      <c r="C1031" s="36" t="s">
        <v>13073</v>
      </c>
      <c r="D1031" s="6" t="s">
        <v>1032</v>
      </c>
      <c r="E1031" s="3">
        <v>4</v>
      </c>
    </row>
    <row r="1032" spans="1:5" ht="33">
      <c r="A1032" s="36">
        <v>1030</v>
      </c>
      <c r="B1032" s="209"/>
      <c r="C1032" s="36" t="s">
        <v>13074</v>
      </c>
      <c r="D1032" s="6" t="s">
        <v>1033</v>
      </c>
      <c r="E1032" s="3">
        <v>4</v>
      </c>
    </row>
    <row r="1033" spans="1:5" ht="33">
      <c r="A1033" s="36">
        <v>1031</v>
      </c>
      <c r="B1033" s="208"/>
      <c r="C1033" s="36" t="s">
        <v>13075</v>
      </c>
      <c r="D1033" s="6" t="s">
        <v>1034</v>
      </c>
      <c r="E1033" s="3">
        <v>4</v>
      </c>
    </row>
    <row r="1034" spans="1:5" ht="33">
      <c r="A1034" s="36">
        <v>1032</v>
      </c>
      <c r="B1034" s="209"/>
      <c r="C1034" s="36" t="s">
        <v>13076</v>
      </c>
      <c r="D1034" s="6" t="s">
        <v>1035</v>
      </c>
      <c r="E1034" s="3">
        <v>4</v>
      </c>
    </row>
    <row r="1035" spans="1:5" ht="33">
      <c r="A1035" s="36">
        <v>1033</v>
      </c>
      <c r="B1035" s="208"/>
      <c r="C1035" s="36" t="s">
        <v>13077</v>
      </c>
      <c r="D1035" s="6" t="s">
        <v>1036</v>
      </c>
      <c r="E1035" s="3">
        <v>4</v>
      </c>
    </row>
    <row r="1036" spans="1:5" ht="18.75">
      <c r="A1036" s="36">
        <v>1034</v>
      </c>
      <c r="B1036" s="209"/>
      <c r="C1036" s="36" t="s">
        <v>13078</v>
      </c>
      <c r="D1036" s="6" t="s">
        <v>1037</v>
      </c>
      <c r="E1036" s="3">
        <v>4</v>
      </c>
    </row>
    <row r="1037" spans="1:5" ht="33">
      <c r="A1037" s="36">
        <v>1035</v>
      </c>
      <c r="B1037" s="208"/>
      <c r="C1037" s="36" t="s">
        <v>13079</v>
      </c>
      <c r="D1037" s="6" t="s">
        <v>1038</v>
      </c>
      <c r="E1037" s="3">
        <v>4</v>
      </c>
    </row>
    <row r="1038" spans="1:5" ht="33">
      <c r="A1038" s="36">
        <v>1036</v>
      </c>
      <c r="B1038" s="209"/>
      <c r="C1038" s="36" t="s">
        <v>13080</v>
      </c>
      <c r="D1038" s="6" t="s">
        <v>1039</v>
      </c>
      <c r="E1038" s="3">
        <v>4</v>
      </c>
    </row>
    <row r="1039" spans="1:5" ht="18.75">
      <c r="A1039" s="36">
        <v>1037</v>
      </c>
      <c r="B1039" s="208"/>
      <c r="C1039" s="36" t="s">
        <v>13081</v>
      </c>
      <c r="D1039" s="6" t="s">
        <v>1040</v>
      </c>
      <c r="E1039" s="3">
        <v>4</v>
      </c>
    </row>
    <row r="1040" spans="1:5" ht="33">
      <c r="A1040" s="36">
        <v>1038</v>
      </c>
      <c r="B1040" s="209"/>
      <c r="C1040" s="36" t="s">
        <v>13082</v>
      </c>
      <c r="D1040" s="6" t="s">
        <v>1041</v>
      </c>
      <c r="E1040" s="3">
        <v>4</v>
      </c>
    </row>
    <row r="1041" spans="1:5" ht="33">
      <c r="A1041" s="36">
        <v>1039</v>
      </c>
      <c r="B1041" s="208"/>
      <c r="C1041" s="36" t="s">
        <v>13083</v>
      </c>
      <c r="D1041" s="6" t="s">
        <v>1042</v>
      </c>
      <c r="E1041" s="3">
        <v>6</v>
      </c>
    </row>
    <row r="1042" spans="1:5" ht="33">
      <c r="A1042" s="36">
        <v>1040</v>
      </c>
      <c r="B1042" s="209"/>
      <c r="C1042" s="36" t="s">
        <v>13084</v>
      </c>
      <c r="D1042" s="6" t="s">
        <v>1043</v>
      </c>
      <c r="E1042" s="3">
        <v>4</v>
      </c>
    </row>
    <row r="1043" spans="1:5" ht="33">
      <c r="A1043" s="36">
        <v>1041</v>
      </c>
      <c r="B1043" s="208"/>
      <c r="C1043" s="36" t="s">
        <v>13085</v>
      </c>
      <c r="D1043" s="6" t="s">
        <v>1044</v>
      </c>
      <c r="E1043" s="3">
        <v>6</v>
      </c>
    </row>
    <row r="1044" spans="1:5" ht="33">
      <c r="A1044" s="36">
        <v>1042</v>
      </c>
      <c r="B1044" s="209"/>
      <c r="C1044" s="36" t="s">
        <v>13086</v>
      </c>
      <c r="D1044" s="6" t="s">
        <v>1045</v>
      </c>
      <c r="E1044" s="3">
        <v>6</v>
      </c>
    </row>
    <row r="1045" spans="1:5" ht="33">
      <c r="A1045" s="36">
        <v>1043</v>
      </c>
      <c r="B1045" s="208"/>
      <c r="C1045" s="36" t="s">
        <v>13087</v>
      </c>
      <c r="D1045" s="6" t="s">
        <v>1046</v>
      </c>
      <c r="E1045" s="3">
        <v>6</v>
      </c>
    </row>
    <row r="1046" spans="1:5" ht="33">
      <c r="A1046" s="36">
        <v>1044</v>
      </c>
      <c r="B1046" s="209"/>
      <c r="C1046" s="36" t="s">
        <v>13088</v>
      </c>
      <c r="D1046" s="6" t="s">
        <v>1047</v>
      </c>
      <c r="E1046" s="3">
        <v>6</v>
      </c>
    </row>
    <row r="1047" spans="1:5" ht="33">
      <c r="A1047" s="36">
        <v>1045</v>
      </c>
      <c r="B1047" s="208"/>
      <c r="C1047" s="36" t="s">
        <v>13089</v>
      </c>
      <c r="D1047" s="6" t="s">
        <v>1048</v>
      </c>
      <c r="E1047" s="3">
        <v>6</v>
      </c>
    </row>
    <row r="1048" spans="1:5" ht="33">
      <c r="A1048" s="36">
        <v>1046</v>
      </c>
      <c r="B1048" s="209"/>
      <c r="C1048" s="36" t="s">
        <v>13090</v>
      </c>
      <c r="D1048" s="6" t="s">
        <v>1049</v>
      </c>
      <c r="E1048" s="3">
        <v>6</v>
      </c>
    </row>
    <row r="1049" spans="1:5" ht="33">
      <c r="A1049" s="36">
        <v>1047</v>
      </c>
      <c r="B1049" s="208"/>
      <c r="C1049" s="36" t="s">
        <v>13091</v>
      </c>
      <c r="D1049" s="6" t="s">
        <v>1050</v>
      </c>
      <c r="E1049" s="3">
        <v>6</v>
      </c>
    </row>
    <row r="1050" spans="1:5" ht="33">
      <c r="A1050" s="36">
        <v>1048</v>
      </c>
      <c r="B1050" s="209"/>
      <c r="C1050" s="36" t="s">
        <v>13092</v>
      </c>
      <c r="D1050" s="6" t="s">
        <v>1051</v>
      </c>
      <c r="E1050" s="3">
        <v>6</v>
      </c>
    </row>
    <row r="1051" spans="1:5" ht="33">
      <c r="A1051" s="36">
        <v>1049</v>
      </c>
      <c r="B1051" s="208"/>
      <c r="C1051" s="36" t="s">
        <v>13093</v>
      </c>
      <c r="D1051" s="6" t="s">
        <v>1052</v>
      </c>
      <c r="E1051" s="3">
        <v>6</v>
      </c>
    </row>
    <row r="1052" spans="1:5" ht="33">
      <c r="A1052" s="36">
        <v>1050</v>
      </c>
      <c r="B1052" s="209"/>
      <c r="C1052" s="36" t="s">
        <v>13094</v>
      </c>
      <c r="D1052" s="6" t="s">
        <v>1053</v>
      </c>
      <c r="E1052" s="3">
        <v>6</v>
      </c>
    </row>
    <row r="1053" spans="1:5" ht="33">
      <c r="A1053" s="36">
        <v>1051</v>
      </c>
      <c r="B1053" s="208"/>
      <c r="C1053" s="36" t="s">
        <v>13095</v>
      </c>
      <c r="D1053" s="6" t="s">
        <v>1054</v>
      </c>
      <c r="E1053" s="3">
        <v>6</v>
      </c>
    </row>
    <row r="1054" spans="1:5" ht="33">
      <c r="A1054" s="36">
        <v>1052</v>
      </c>
      <c r="B1054" s="209"/>
      <c r="C1054" s="36" t="s">
        <v>13096</v>
      </c>
      <c r="D1054" s="6" t="s">
        <v>1055</v>
      </c>
      <c r="E1054" s="3">
        <v>6</v>
      </c>
    </row>
    <row r="1055" spans="1:5" ht="33">
      <c r="A1055" s="36">
        <v>1053</v>
      </c>
      <c r="B1055" s="208"/>
      <c r="C1055" s="36" t="s">
        <v>13097</v>
      </c>
      <c r="D1055" s="6" t="s">
        <v>1056</v>
      </c>
      <c r="E1055" s="3">
        <v>6</v>
      </c>
    </row>
    <row r="1056" spans="1:5" ht="33">
      <c r="A1056" s="36">
        <v>1054</v>
      </c>
      <c r="B1056" s="209"/>
      <c r="C1056" s="36" t="s">
        <v>13098</v>
      </c>
      <c r="D1056" s="6" t="s">
        <v>1057</v>
      </c>
      <c r="E1056" s="3">
        <v>6</v>
      </c>
    </row>
    <row r="1057" spans="1:5" ht="33">
      <c r="A1057" s="36">
        <v>1055</v>
      </c>
      <c r="B1057" s="208"/>
      <c r="C1057" s="36" t="s">
        <v>13099</v>
      </c>
      <c r="D1057" s="6" t="s">
        <v>1058</v>
      </c>
      <c r="E1057" s="3">
        <v>6</v>
      </c>
    </row>
    <row r="1058" spans="1:5" ht="33">
      <c r="A1058" s="36">
        <v>1056</v>
      </c>
      <c r="B1058" s="209"/>
      <c r="C1058" s="36" t="s">
        <v>13100</v>
      </c>
      <c r="D1058" s="6" t="s">
        <v>1059</v>
      </c>
      <c r="E1058" s="3">
        <v>6</v>
      </c>
    </row>
    <row r="1059" spans="1:5" ht="18.75">
      <c r="A1059" s="36">
        <v>1057</v>
      </c>
      <c r="B1059" s="208"/>
      <c r="C1059" s="36" t="s">
        <v>13101</v>
      </c>
      <c r="D1059" s="6" t="s">
        <v>1060</v>
      </c>
      <c r="E1059" s="3">
        <v>6</v>
      </c>
    </row>
    <row r="1060" spans="1:5" ht="33">
      <c r="A1060" s="36">
        <v>1058</v>
      </c>
      <c r="B1060" s="209"/>
      <c r="C1060" s="36" t="s">
        <v>13102</v>
      </c>
      <c r="D1060" s="6" t="s">
        <v>1061</v>
      </c>
      <c r="E1060" s="3">
        <v>6</v>
      </c>
    </row>
    <row r="1061" spans="1:5" ht="33">
      <c r="A1061" s="36">
        <v>1059</v>
      </c>
      <c r="B1061" s="208"/>
      <c r="C1061" s="36" t="s">
        <v>13103</v>
      </c>
      <c r="D1061" s="6" t="s">
        <v>1062</v>
      </c>
      <c r="E1061" s="3">
        <v>6</v>
      </c>
    </row>
    <row r="1062" spans="1:5" ht="33">
      <c r="A1062" s="36">
        <v>1060</v>
      </c>
      <c r="B1062" s="209"/>
      <c r="C1062" s="36" t="s">
        <v>13104</v>
      </c>
      <c r="D1062" s="6" t="s">
        <v>1063</v>
      </c>
      <c r="E1062" s="3">
        <v>6</v>
      </c>
    </row>
    <row r="1063" spans="1:5" ht="33">
      <c r="A1063" s="36">
        <v>1061</v>
      </c>
      <c r="B1063" s="208"/>
      <c r="C1063" s="36" t="s">
        <v>13105</v>
      </c>
      <c r="D1063" s="6" t="s">
        <v>1064</v>
      </c>
      <c r="E1063" s="3">
        <v>6</v>
      </c>
    </row>
    <row r="1064" spans="1:5" ht="33">
      <c r="A1064" s="36">
        <v>1062</v>
      </c>
      <c r="B1064" s="209"/>
      <c r="C1064" s="36" t="s">
        <v>13106</v>
      </c>
      <c r="D1064" s="6" t="s">
        <v>1065</v>
      </c>
      <c r="E1064" s="3">
        <v>6</v>
      </c>
    </row>
    <row r="1065" spans="1:5" ht="33">
      <c r="A1065" s="36">
        <v>1063</v>
      </c>
      <c r="B1065" s="208"/>
      <c r="C1065" s="36" t="s">
        <v>13107</v>
      </c>
      <c r="D1065" s="6" t="s">
        <v>1066</v>
      </c>
      <c r="E1065" s="3">
        <v>6</v>
      </c>
    </row>
    <row r="1066" spans="1:5" ht="33">
      <c r="A1066" s="36">
        <v>1064</v>
      </c>
      <c r="B1066" s="209"/>
      <c r="C1066" s="36" t="s">
        <v>13108</v>
      </c>
      <c r="D1066" s="6" t="s">
        <v>1067</v>
      </c>
      <c r="E1066" s="3">
        <v>6</v>
      </c>
    </row>
    <row r="1067" spans="1:5" ht="33">
      <c r="A1067" s="36">
        <v>1065</v>
      </c>
      <c r="B1067" s="208"/>
      <c r="C1067" s="36" t="s">
        <v>13109</v>
      </c>
      <c r="D1067" s="6" t="s">
        <v>1068</v>
      </c>
      <c r="E1067" s="3">
        <v>6</v>
      </c>
    </row>
    <row r="1068" spans="1:5" ht="33">
      <c r="A1068" s="36">
        <v>1066</v>
      </c>
      <c r="B1068" s="209"/>
      <c r="C1068" s="36" t="s">
        <v>13110</v>
      </c>
      <c r="D1068" s="6" t="s">
        <v>1069</v>
      </c>
      <c r="E1068" s="3">
        <v>6</v>
      </c>
    </row>
    <row r="1069" spans="1:5" ht="49.5">
      <c r="A1069" s="36">
        <v>1067</v>
      </c>
      <c r="B1069" s="208"/>
      <c r="C1069" s="36" t="s">
        <v>13111</v>
      </c>
      <c r="D1069" s="6" t="s">
        <v>1070</v>
      </c>
      <c r="E1069" s="3">
        <v>6</v>
      </c>
    </row>
    <row r="1070" spans="1:5" ht="49.5">
      <c r="A1070" s="36">
        <v>1068</v>
      </c>
      <c r="B1070" s="209"/>
      <c r="C1070" s="36" t="s">
        <v>13112</v>
      </c>
      <c r="D1070" s="6" t="s">
        <v>1071</v>
      </c>
      <c r="E1070" s="3">
        <v>6</v>
      </c>
    </row>
    <row r="1071" spans="1:5" ht="33">
      <c r="A1071" s="36">
        <v>1069</v>
      </c>
      <c r="B1071" s="208"/>
      <c r="C1071" s="36" t="s">
        <v>13113</v>
      </c>
      <c r="D1071" s="6" t="s">
        <v>1072</v>
      </c>
      <c r="E1071" s="3">
        <v>6</v>
      </c>
    </row>
    <row r="1072" spans="1:5" ht="49.5">
      <c r="A1072" s="36">
        <v>1070</v>
      </c>
      <c r="B1072" s="209"/>
      <c r="C1072" s="36" t="s">
        <v>13114</v>
      </c>
      <c r="D1072" s="6" t="s">
        <v>1073</v>
      </c>
      <c r="E1072" s="3">
        <v>6</v>
      </c>
    </row>
    <row r="1073" spans="1:5" ht="33">
      <c r="A1073" s="36">
        <v>1071</v>
      </c>
      <c r="B1073" s="208"/>
      <c r="C1073" s="36" t="s">
        <v>13115</v>
      </c>
      <c r="D1073" s="6" t="s">
        <v>1074</v>
      </c>
      <c r="E1073" s="3">
        <v>6</v>
      </c>
    </row>
    <row r="1074" spans="1:5" ht="49.5">
      <c r="A1074" s="36">
        <v>1072</v>
      </c>
      <c r="B1074" s="209"/>
      <c r="C1074" s="36" t="s">
        <v>13116</v>
      </c>
      <c r="D1074" s="6" t="s">
        <v>1075</v>
      </c>
      <c r="E1074" s="3">
        <v>6</v>
      </c>
    </row>
    <row r="1075" spans="1:5" ht="49.5">
      <c r="A1075" s="36">
        <v>1073</v>
      </c>
      <c r="B1075" s="208"/>
      <c r="C1075" s="36" t="s">
        <v>13117</v>
      </c>
      <c r="D1075" s="6" t="s">
        <v>1076</v>
      </c>
      <c r="E1075" s="3">
        <v>6</v>
      </c>
    </row>
    <row r="1076" spans="1:5" ht="33">
      <c r="A1076" s="36">
        <v>1074</v>
      </c>
      <c r="B1076" s="209"/>
      <c r="C1076" s="36" t="s">
        <v>13118</v>
      </c>
      <c r="D1076" s="6" t="s">
        <v>1077</v>
      </c>
      <c r="E1076" s="3">
        <v>6</v>
      </c>
    </row>
    <row r="1077" spans="1:5" ht="49.5">
      <c r="A1077" s="36">
        <v>1075</v>
      </c>
      <c r="B1077" s="208"/>
      <c r="C1077" s="36" t="s">
        <v>13119</v>
      </c>
      <c r="D1077" s="6" t="s">
        <v>1078</v>
      </c>
      <c r="E1077" s="3">
        <v>6</v>
      </c>
    </row>
    <row r="1078" spans="1:5" ht="49.5">
      <c r="A1078" s="36">
        <v>1076</v>
      </c>
      <c r="B1078" s="209"/>
      <c r="C1078" s="36" t="s">
        <v>13120</v>
      </c>
      <c r="D1078" s="6" t="s">
        <v>1079</v>
      </c>
      <c r="E1078" s="3">
        <v>6</v>
      </c>
    </row>
    <row r="1079" spans="1:5" ht="49.5">
      <c r="A1079" s="36">
        <v>1077</v>
      </c>
      <c r="B1079" s="208"/>
      <c r="C1079" s="36" t="s">
        <v>13121</v>
      </c>
      <c r="D1079" s="6" t="s">
        <v>1080</v>
      </c>
      <c r="E1079" s="3">
        <v>6</v>
      </c>
    </row>
    <row r="1080" spans="1:5" ht="49.5">
      <c r="A1080" s="36">
        <v>1078</v>
      </c>
      <c r="B1080" s="209"/>
      <c r="C1080" s="36" t="s">
        <v>13122</v>
      </c>
      <c r="D1080" s="6" t="s">
        <v>1081</v>
      </c>
      <c r="E1080" s="3">
        <v>6</v>
      </c>
    </row>
    <row r="1081" spans="1:5" ht="49.5">
      <c r="A1081" s="36">
        <v>1079</v>
      </c>
      <c r="B1081" s="208"/>
      <c r="C1081" s="36" t="s">
        <v>13123</v>
      </c>
      <c r="D1081" s="6" t="s">
        <v>1082</v>
      </c>
      <c r="E1081" s="3">
        <v>6</v>
      </c>
    </row>
    <row r="1082" spans="1:5" ht="33">
      <c r="A1082" s="36">
        <v>1080</v>
      </c>
      <c r="B1082" s="209"/>
      <c r="C1082" s="36" t="s">
        <v>13124</v>
      </c>
      <c r="D1082" s="6" t="s">
        <v>1083</v>
      </c>
      <c r="E1082" s="3">
        <v>6</v>
      </c>
    </row>
    <row r="1083" spans="1:5" ht="33">
      <c r="A1083" s="36">
        <v>1081</v>
      </c>
      <c r="B1083" s="208"/>
      <c r="C1083" s="36" t="s">
        <v>13125</v>
      </c>
      <c r="D1083" s="6" t="s">
        <v>1084</v>
      </c>
      <c r="E1083" s="3">
        <v>6</v>
      </c>
    </row>
    <row r="1084" spans="1:5" ht="33">
      <c r="A1084" s="36">
        <v>1082</v>
      </c>
      <c r="B1084" s="209"/>
      <c r="C1084" s="36" t="s">
        <v>13126</v>
      </c>
      <c r="D1084" s="6" t="s">
        <v>1085</v>
      </c>
      <c r="E1084" s="3">
        <v>4</v>
      </c>
    </row>
    <row r="1085" spans="1:5" ht="33">
      <c r="A1085" s="36">
        <v>1083</v>
      </c>
      <c r="B1085" s="208"/>
      <c r="C1085" s="36" t="s">
        <v>13127</v>
      </c>
      <c r="D1085" s="6" t="s">
        <v>1086</v>
      </c>
      <c r="E1085" s="3">
        <v>6</v>
      </c>
    </row>
    <row r="1086" spans="1:5" ht="33">
      <c r="A1086" s="36">
        <v>1084</v>
      </c>
      <c r="B1086" s="209"/>
      <c r="C1086" s="36" t="s">
        <v>13128</v>
      </c>
      <c r="D1086" s="6" t="s">
        <v>1087</v>
      </c>
      <c r="E1086" s="3">
        <v>4</v>
      </c>
    </row>
    <row r="1087" spans="1:5" ht="33">
      <c r="A1087" s="36">
        <v>1085</v>
      </c>
      <c r="B1087" s="208"/>
      <c r="C1087" s="36" t="s">
        <v>13129</v>
      </c>
      <c r="D1087" s="6" t="s">
        <v>1088</v>
      </c>
      <c r="E1087" s="3">
        <v>4</v>
      </c>
    </row>
    <row r="1088" spans="1:5" ht="33">
      <c r="A1088" s="36">
        <v>1086</v>
      </c>
      <c r="B1088" s="209"/>
      <c r="C1088" s="36" t="s">
        <v>13130</v>
      </c>
      <c r="D1088" s="6" t="s">
        <v>1089</v>
      </c>
      <c r="E1088" s="3">
        <v>4</v>
      </c>
    </row>
    <row r="1089" spans="1:5" ht="33">
      <c r="A1089" s="36">
        <v>1087</v>
      </c>
      <c r="B1089" s="208"/>
      <c r="C1089" s="36" t="s">
        <v>13131</v>
      </c>
      <c r="D1089" s="6" t="s">
        <v>1090</v>
      </c>
      <c r="E1089" s="3">
        <v>4</v>
      </c>
    </row>
    <row r="1090" spans="1:5" ht="33">
      <c r="A1090" s="36">
        <v>1088</v>
      </c>
      <c r="B1090" s="209"/>
      <c r="C1090" s="36" t="s">
        <v>13132</v>
      </c>
      <c r="D1090" s="6" t="s">
        <v>1091</v>
      </c>
      <c r="E1090" s="3">
        <v>4</v>
      </c>
    </row>
    <row r="1091" spans="1:5" ht="33">
      <c r="A1091" s="36">
        <v>1089</v>
      </c>
      <c r="B1091" s="208"/>
      <c r="C1091" s="36" t="s">
        <v>13133</v>
      </c>
      <c r="D1091" s="6" t="s">
        <v>1092</v>
      </c>
      <c r="E1091" s="3">
        <v>4</v>
      </c>
    </row>
    <row r="1092" spans="1:5" ht="33">
      <c r="A1092" s="36">
        <v>1090</v>
      </c>
      <c r="B1092" s="209"/>
      <c r="C1092" s="36" t="s">
        <v>13134</v>
      </c>
      <c r="D1092" s="6" t="s">
        <v>1093</v>
      </c>
      <c r="E1092" s="3">
        <v>4</v>
      </c>
    </row>
    <row r="1093" spans="1:5" ht="33">
      <c r="A1093" s="36">
        <v>1091</v>
      </c>
      <c r="B1093" s="208"/>
      <c r="C1093" s="36" t="s">
        <v>13135</v>
      </c>
      <c r="D1093" s="6" t="s">
        <v>1094</v>
      </c>
      <c r="E1093" s="3">
        <v>4</v>
      </c>
    </row>
    <row r="1094" spans="1:5" ht="18.75">
      <c r="A1094" s="36">
        <v>1092</v>
      </c>
      <c r="B1094" s="209"/>
      <c r="C1094" s="36" t="s">
        <v>13136</v>
      </c>
      <c r="D1094" s="6" t="s">
        <v>1095</v>
      </c>
      <c r="E1094" s="3">
        <v>4</v>
      </c>
    </row>
    <row r="1095" spans="1:5" ht="33">
      <c r="A1095" s="36">
        <v>1093</v>
      </c>
      <c r="B1095" s="208"/>
      <c r="C1095" s="36" t="s">
        <v>13137</v>
      </c>
      <c r="D1095" s="6" t="s">
        <v>1096</v>
      </c>
      <c r="E1095" s="3">
        <v>4</v>
      </c>
    </row>
    <row r="1096" spans="1:5" ht="33">
      <c r="A1096" s="36">
        <v>1094</v>
      </c>
      <c r="B1096" s="209"/>
      <c r="C1096" s="36" t="s">
        <v>13138</v>
      </c>
      <c r="D1096" s="6" t="s">
        <v>1097</v>
      </c>
      <c r="E1096" s="3">
        <v>4</v>
      </c>
    </row>
    <row r="1097" spans="1:5" ht="33">
      <c r="A1097" s="36">
        <v>1095</v>
      </c>
      <c r="B1097" s="208"/>
      <c r="C1097" s="36" t="s">
        <v>13139</v>
      </c>
      <c r="D1097" s="6" t="s">
        <v>1098</v>
      </c>
      <c r="E1097" s="3">
        <v>4</v>
      </c>
    </row>
    <row r="1098" spans="1:5" ht="33">
      <c r="A1098" s="36">
        <v>1096</v>
      </c>
      <c r="B1098" s="209"/>
      <c r="C1098" s="36" t="s">
        <v>13140</v>
      </c>
      <c r="D1098" s="6" t="s">
        <v>1099</v>
      </c>
      <c r="E1098" s="3">
        <v>4</v>
      </c>
    </row>
    <row r="1099" spans="1:5" ht="33">
      <c r="A1099" s="36">
        <v>1097</v>
      </c>
      <c r="B1099" s="208"/>
      <c r="C1099" s="36" t="s">
        <v>13141</v>
      </c>
      <c r="D1099" s="6" t="s">
        <v>1100</v>
      </c>
      <c r="E1099" s="3">
        <v>4</v>
      </c>
    </row>
    <row r="1100" spans="1:5" ht="33">
      <c r="A1100" s="36">
        <v>1098</v>
      </c>
      <c r="B1100" s="209"/>
      <c r="C1100" s="36" t="s">
        <v>13142</v>
      </c>
      <c r="D1100" s="6" t="s">
        <v>1101</v>
      </c>
      <c r="E1100" s="3">
        <v>4</v>
      </c>
    </row>
    <row r="1101" spans="1:5" ht="33">
      <c r="A1101" s="36">
        <v>1099</v>
      </c>
      <c r="B1101" s="208"/>
      <c r="C1101" s="36" t="s">
        <v>13143</v>
      </c>
      <c r="D1101" s="6" t="s">
        <v>1102</v>
      </c>
      <c r="E1101" s="3">
        <v>4</v>
      </c>
    </row>
    <row r="1102" spans="1:5" ht="33">
      <c r="A1102" s="36">
        <v>1100</v>
      </c>
      <c r="B1102" s="209"/>
      <c r="C1102" s="36" t="s">
        <v>13144</v>
      </c>
      <c r="D1102" s="6" t="s">
        <v>1103</v>
      </c>
      <c r="E1102" s="3">
        <v>8</v>
      </c>
    </row>
    <row r="1103" spans="1:5" ht="18.75">
      <c r="A1103" s="36">
        <v>1101</v>
      </c>
      <c r="B1103" s="208"/>
      <c r="C1103" s="36" t="s">
        <v>13145</v>
      </c>
      <c r="D1103" s="6" t="s">
        <v>1104</v>
      </c>
      <c r="E1103" s="3">
        <v>8</v>
      </c>
    </row>
    <row r="1104" spans="1:5" ht="49.5">
      <c r="A1104" s="36">
        <v>1102</v>
      </c>
      <c r="B1104" s="209"/>
      <c r="C1104" s="36" t="s">
        <v>13146</v>
      </c>
      <c r="D1104" s="6" t="s">
        <v>1105</v>
      </c>
      <c r="E1104" s="3">
        <v>6</v>
      </c>
    </row>
    <row r="1105" spans="1:5" ht="33">
      <c r="A1105" s="36">
        <v>1103</v>
      </c>
      <c r="B1105" s="208"/>
      <c r="C1105" s="36" t="s">
        <v>13147</v>
      </c>
      <c r="D1105" s="6" t="s">
        <v>1106</v>
      </c>
      <c r="E1105" s="3">
        <v>4</v>
      </c>
    </row>
    <row r="1106" spans="1:5" ht="33">
      <c r="A1106" s="36">
        <v>1104</v>
      </c>
      <c r="B1106" s="209"/>
      <c r="C1106" s="36" t="s">
        <v>13148</v>
      </c>
      <c r="D1106" s="6" t="s">
        <v>1107</v>
      </c>
      <c r="E1106" s="3">
        <v>4</v>
      </c>
    </row>
    <row r="1107" spans="1:5" ht="18.75">
      <c r="A1107" s="36">
        <v>1105</v>
      </c>
      <c r="B1107" s="208"/>
      <c r="C1107" s="36" t="s">
        <v>13149</v>
      </c>
      <c r="D1107" s="6" t="s">
        <v>1108</v>
      </c>
      <c r="E1107" s="3">
        <v>4</v>
      </c>
    </row>
    <row r="1108" spans="1:5" ht="18.75">
      <c r="A1108" s="36">
        <v>1106</v>
      </c>
      <c r="B1108" s="209"/>
      <c r="C1108" s="36" t="s">
        <v>13150</v>
      </c>
      <c r="D1108" s="6" t="s">
        <v>1109</v>
      </c>
      <c r="E1108" s="3">
        <v>4</v>
      </c>
    </row>
    <row r="1109" spans="1:5" ht="33">
      <c r="A1109" s="36">
        <v>1107</v>
      </c>
      <c r="B1109" s="208"/>
      <c r="C1109" s="36" t="s">
        <v>13151</v>
      </c>
      <c r="D1109" s="6" t="s">
        <v>1110</v>
      </c>
      <c r="E1109" s="3">
        <v>4</v>
      </c>
    </row>
    <row r="1110" spans="1:5" ht="18.75">
      <c r="A1110" s="36">
        <v>1108</v>
      </c>
      <c r="B1110" s="209"/>
      <c r="C1110" s="36" t="s">
        <v>13152</v>
      </c>
      <c r="D1110" s="6" t="s">
        <v>1111</v>
      </c>
      <c r="E1110" s="3">
        <v>6</v>
      </c>
    </row>
    <row r="1111" spans="1:5" ht="33">
      <c r="A1111" s="36">
        <v>1109</v>
      </c>
      <c r="B1111" s="208"/>
      <c r="C1111" s="36" t="s">
        <v>13153</v>
      </c>
      <c r="D1111" s="6" t="s">
        <v>1112</v>
      </c>
      <c r="E1111" s="3">
        <v>6</v>
      </c>
    </row>
    <row r="1112" spans="1:5" ht="18.75">
      <c r="A1112" s="36">
        <v>1110</v>
      </c>
      <c r="B1112" s="209"/>
      <c r="C1112" s="36" t="s">
        <v>13154</v>
      </c>
      <c r="D1112" s="6" t="s">
        <v>1113</v>
      </c>
      <c r="E1112" s="3">
        <v>6</v>
      </c>
    </row>
    <row r="1113" spans="1:5" ht="18.75">
      <c r="A1113" s="36">
        <v>1111</v>
      </c>
      <c r="B1113" s="208"/>
      <c r="C1113" s="36" t="s">
        <v>13155</v>
      </c>
      <c r="D1113" s="6" t="s">
        <v>1114</v>
      </c>
      <c r="E1113" s="3">
        <v>6</v>
      </c>
    </row>
    <row r="1114" spans="1:5" ht="49.5">
      <c r="A1114" s="36">
        <v>1112</v>
      </c>
      <c r="B1114" s="209"/>
      <c r="C1114" s="36" t="s">
        <v>13156</v>
      </c>
      <c r="D1114" s="6" t="s">
        <v>1115</v>
      </c>
      <c r="E1114" s="3">
        <v>6</v>
      </c>
    </row>
    <row r="1115" spans="1:5" ht="33">
      <c r="A1115" s="36">
        <v>1113</v>
      </c>
      <c r="B1115" s="208"/>
      <c r="C1115" s="36" t="s">
        <v>13157</v>
      </c>
      <c r="D1115" s="6" t="s">
        <v>1116</v>
      </c>
      <c r="E1115" s="3">
        <v>4</v>
      </c>
    </row>
    <row r="1116" spans="1:5" ht="33">
      <c r="A1116" s="36">
        <v>1114</v>
      </c>
      <c r="B1116" s="209"/>
      <c r="C1116" s="36" t="s">
        <v>13158</v>
      </c>
      <c r="D1116" s="6" t="s">
        <v>1117</v>
      </c>
      <c r="E1116" s="3">
        <v>4</v>
      </c>
    </row>
    <row r="1117" spans="1:5" ht="33">
      <c r="A1117" s="36">
        <v>1115</v>
      </c>
      <c r="B1117" s="208"/>
      <c r="C1117" s="36" t="s">
        <v>13159</v>
      </c>
      <c r="D1117" s="6" t="s">
        <v>1118</v>
      </c>
      <c r="E1117" s="3">
        <v>6</v>
      </c>
    </row>
    <row r="1118" spans="1:5" ht="33">
      <c r="A1118" s="36">
        <v>1116</v>
      </c>
      <c r="B1118" s="209"/>
      <c r="C1118" s="36" t="s">
        <v>13160</v>
      </c>
      <c r="D1118" s="6" t="s">
        <v>1119</v>
      </c>
      <c r="E1118" s="3">
        <v>6</v>
      </c>
    </row>
    <row r="1119" spans="1:5" ht="18.75">
      <c r="A1119" s="36">
        <v>1117</v>
      </c>
      <c r="B1119" s="208"/>
      <c r="C1119" s="36" t="s">
        <v>13161</v>
      </c>
      <c r="D1119" s="6" t="s">
        <v>1120</v>
      </c>
      <c r="E1119" s="3">
        <v>4</v>
      </c>
    </row>
    <row r="1120" spans="1:5" ht="33">
      <c r="A1120" s="36">
        <v>1118</v>
      </c>
      <c r="B1120" s="209"/>
      <c r="C1120" s="36" t="s">
        <v>13162</v>
      </c>
      <c r="D1120" s="6" t="s">
        <v>1121</v>
      </c>
      <c r="E1120" s="3">
        <v>6</v>
      </c>
    </row>
    <row r="1121" spans="1:5" ht="18.75">
      <c r="A1121" s="36">
        <v>1119</v>
      </c>
      <c r="B1121" s="208"/>
      <c r="C1121" s="36" t="s">
        <v>13163</v>
      </c>
      <c r="D1121" s="6" t="s">
        <v>1122</v>
      </c>
      <c r="E1121" s="3">
        <v>4</v>
      </c>
    </row>
    <row r="1122" spans="1:5" ht="49.5">
      <c r="A1122" s="36">
        <v>1120</v>
      </c>
      <c r="B1122" s="209"/>
      <c r="C1122" s="36" t="s">
        <v>13164</v>
      </c>
      <c r="D1122" s="6" t="s">
        <v>1123</v>
      </c>
      <c r="E1122" s="3">
        <v>6</v>
      </c>
    </row>
    <row r="1123" spans="1:5" ht="33">
      <c r="A1123" s="36">
        <v>1121</v>
      </c>
      <c r="B1123" s="208"/>
      <c r="C1123" s="36" t="s">
        <v>13165</v>
      </c>
      <c r="D1123" s="6" t="s">
        <v>1124</v>
      </c>
      <c r="E1123" s="3">
        <v>4</v>
      </c>
    </row>
    <row r="1124" spans="1:5" ht="33">
      <c r="A1124" s="36">
        <v>1122</v>
      </c>
      <c r="B1124" s="209"/>
      <c r="C1124" s="36" t="s">
        <v>13166</v>
      </c>
      <c r="D1124" s="6" t="s">
        <v>1125</v>
      </c>
      <c r="E1124" s="3">
        <v>4</v>
      </c>
    </row>
    <row r="1125" spans="1:5" ht="33">
      <c r="A1125" s="36">
        <v>1123</v>
      </c>
      <c r="B1125" s="208"/>
      <c r="C1125" s="36" t="s">
        <v>13167</v>
      </c>
      <c r="D1125" s="6" t="s">
        <v>1126</v>
      </c>
      <c r="E1125" s="3">
        <v>4</v>
      </c>
    </row>
    <row r="1126" spans="1:5" ht="33">
      <c r="A1126" s="36">
        <v>1124</v>
      </c>
      <c r="B1126" s="209"/>
      <c r="C1126" s="36" t="s">
        <v>13168</v>
      </c>
      <c r="D1126" s="6" t="s">
        <v>1127</v>
      </c>
      <c r="E1126" s="3">
        <v>4</v>
      </c>
    </row>
    <row r="1127" spans="1:5" ht="33">
      <c r="A1127" s="36">
        <v>1125</v>
      </c>
      <c r="B1127" s="208"/>
      <c r="C1127" s="36" t="s">
        <v>13169</v>
      </c>
      <c r="D1127" s="6" t="s">
        <v>1128</v>
      </c>
      <c r="E1127" s="3">
        <v>4</v>
      </c>
    </row>
    <row r="1128" spans="1:5" ht="33">
      <c r="A1128" s="36">
        <v>1126</v>
      </c>
      <c r="B1128" s="209"/>
      <c r="C1128" s="36" t="s">
        <v>13170</v>
      </c>
      <c r="D1128" s="6" t="s">
        <v>1129</v>
      </c>
      <c r="E1128" s="3">
        <v>4</v>
      </c>
    </row>
    <row r="1129" spans="1:5" ht="33">
      <c r="A1129" s="36">
        <v>1127</v>
      </c>
      <c r="B1129" s="208"/>
      <c r="C1129" s="36" t="s">
        <v>13171</v>
      </c>
      <c r="D1129" s="6" t="s">
        <v>1130</v>
      </c>
      <c r="E1129" s="3">
        <v>4</v>
      </c>
    </row>
    <row r="1130" spans="1:5" ht="49.5">
      <c r="A1130" s="36">
        <v>1128</v>
      </c>
      <c r="B1130" s="209"/>
      <c r="C1130" s="36" t="s">
        <v>13172</v>
      </c>
      <c r="D1130" s="6" t="s">
        <v>1131</v>
      </c>
      <c r="E1130" s="3">
        <v>4</v>
      </c>
    </row>
    <row r="1131" spans="1:5" ht="33">
      <c r="A1131" s="36">
        <v>1129</v>
      </c>
      <c r="B1131" s="208"/>
      <c r="C1131" s="36" t="s">
        <v>13173</v>
      </c>
      <c r="D1131" s="6" t="s">
        <v>1132</v>
      </c>
      <c r="E1131" s="3">
        <v>4</v>
      </c>
    </row>
    <row r="1132" spans="1:5" ht="18.75">
      <c r="A1132" s="36">
        <v>1130</v>
      </c>
      <c r="B1132" s="209"/>
      <c r="C1132" s="36" t="s">
        <v>13174</v>
      </c>
      <c r="D1132" s="6" t="s">
        <v>1133</v>
      </c>
      <c r="E1132" s="3">
        <v>6</v>
      </c>
    </row>
    <row r="1133" spans="1:5" ht="33">
      <c r="A1133" s="36">
        <v>1131</v>
      </c>
      <c r="B1133" s="208"/>
      <c r="C1133" s="36" t="s">
        <v>13175</v>
      </c>
      <c r="D1133" s="6" t="s">
        <v>1134</v>
      </c>
      <c r="E1133" s="3">
        <v>4</v>
      </c>
    </row>
    <row r="1134" spans="1:5" ht="33">
      <c r="A1134" s="36">
        <v>1132</v>
      </c>
      <c r="B1134" s="209"/>
      <c r="C1134" s="36" t="s">
        <v>13176</v>
      </c>
      <c r="D1134" s="6" t="s">
        <v>1135</v>
      </c>
      <c r="E1134" s="3">
        <v>6</v>
      </c>
    </row>
    <row r="1135" spans="1:5" ht="18.75">
      <c r="A1135" s="36">
        <v>1133</v>
      </c>
      <c r="B1135" s="208"/>
      <c r="C1135" s="36" t="s">
        <v>13177</v>
      </c>
      <c r="D1135" s="6" t="s">
        <v>1136</v>
      </c>
      <c r="E1135" s="3">
        <v>6</v>
      </c>
    </row>
    <row r="1136" spans="1:5" ht="33">
      <c r="A1136" s="36">
        <v>1134</v>
      </c>
      <c r="B1136" s="209"/>
      <c r="C1136" s="36" t="s">
        <v>13178</v>
      </c>
      <c r="D1136" s="6" t="s">
        <v>1137</v>
      </c>
      <c r="E1136" s="3">
        <v>4</v>
      </c>
    </row>
    <row r="1137" spans="1:5" ht="33">
      <c r="A1137" s="36">
        <v>1135</v>
      </c>
      <c r="B1137" s="208"/>
      <c r="C1137" s="36" t="s">
        <v>13179</v>
      </c>
      <c r="D1137" s="6" t="s">
        <v>1138</v>
      </c>
      <c r="E1137" s="3">
        <v>4</v>
      </c>
    </row>
    <row r="1138" spans="1:5" ht="33">
      <c r="A1138" s="36">
        <v>1136</v>
      </c>
      <c r="B1138" s="209"/>
      <c r="C1138" s="36" t="s">
        <v>13180</v>
      </c>
      <c r="D1138" s="6" t="s">
        <v>1139</v>
      </c>
      <c r="E1138" s="3">
        <v>4</v>
      </c>
    </row>
    <row r="1139" spans="1:5" ht="33">
      <c r="A1139" s="36">
        <v>1137</v>
      </c>
      <c r="B1139" s="208"/>
      <c r="C1139" s="36" t="s">
        <v>13181</v>
      </c>
      <c r="D1139" s="6" t="s">
        <v>1140</v>
      </c>
      <c r="E1139" s="3">
        <v>4</v>
      </c>
    </row>
    <row r="1140" spans="1:5" ht="33">
      <c r="A1140" s="36">
        <v>1138</v>
      </c>
      <c r="B1140" s="209"/>
      <c r="C1140" s="36" t="s">
        <v>13182</v>
      </c>
      <c r="D1140" s="6" t="s">
        <v>1141</v>
      </c>
      <c r="E1140" s="3">
        <v>4</v>
      </c>
    </row>
    <row r="1141" spans="1:5" ht="33">
      <c r="A1141" s="36">
        <v>1139</v>
      </c>
      <c r="B1141" s="208"/>
      <c r="C1141" s="36" t="s">
        <v>13183</v>
      </c>
      <c r="D1141" s="6" t="s">
        <v>1142</v>
      </c>
      <c r="E1141" s="3">
        <v>4</v>
      </c>
    </row>
    <row r="1142" spans="1:5" ht="33">
      <c r="A1142" s="36">
        <v>1140</v>
      </c>
      <c r="B1142" s="209"/>
      <c r="C1142" s="36" t="s">
        <v>13184</v>
      </c>
      <c r="D1142" s="6" t="s">
        <v>1143</v>
      </c>
      <c r="E1142" s="3">
        <v>4</v>
      </c>
    </row>
    <row r="1143" spans="1:5" ht="33">
      <c r="A1143" s="36">
        <v>1141</v>
      </c>
      <c r="B1143" s="208"/>
      <c r="C1143" s="36" t="s">
        <v>13185</v>
      </c>
      <c r="D1143" s="6" t="s">
        <v>1144</v>
      </c>
      <c r="E1143" s="3">
        <v>4</v>
      </c>
    </row>
    <row r="1144" spans="1:5" ht="33">
      <c r="A1144" s="36">
        <v>1142</v>
      </c>
      <c r="B1144" s="209"/>
      <c r="C1144" s="36" t="s">
        <v>13186</v>
      </c>
      <c r="D1144" s="6" t="s">
        <v>1145</v>
      </c>
      <c r="E1144" s="3">
        <v>4</v>
      </c>
    </row>
    <row r="1145" spans="1:5" ht="33">
      <c r="A1145" s="36">
        <v>1143</v>
      </c>
      <c r="B1145" s="208"/>
      <c r="C1145" s="36" t="s">
        <v>13187</v>
      </c>
      <c r="D1145" s="6" t="s">
        <v>1146</v>
      </c>
      <c r="E1145" s="3">
        <v>4</v>
      </c>
    </row>
    <row r="1146" spans="1:5" ht="33">
      <c r="A1146" s="36">
        <v>1144</v>
      </c>
      <c r="B1146" s="209"/>
      <c r="C1146" s="36" t="s">
        <v>13188</v>
      </c>
      <c r="D1146" s="6" t="s">
        <v>1147</v>
      </c>
      <c r="E1146" s="3">
        <v>4</v>
      </c>
    </row>
    <row r="1147" spans="1:5" ht="18.75">
      <c r="A1147" s="36">
        <v>1145</v>
      </c>
      <c r="B1147" s="208"/>
      <c r="C1147" s="36" t="s">
        <v>13189</v>
      </c>
      <c r="D1147" s="6" t="s">
        <v>1148</v>
      </c>
      <c r="E1147" s="3">
        <v>4</v>
      </c>
    </row>
    <row r="1148" spans="1:5" ht="33">
      <c r="A1148" s="36">
        <v>1146</v>
      </c>
      <c r="B1148" s="209"/>
      <c r="C1148" s="36" t="s">
        <v>13190</v>
      </c>
      <c r="D1148" s="6" t="s">
        <v>1149</v>
      </c>
      <c r="E1148" s="3">
        <v>4</v>
      </c>
    </row>
    <row r="1149" spans="1:5" ht="33">
      <c r="A1149" s="36">
        <v>1147</v>
      </c>
      <c r="B1149" s="208"/>
      <c r="C1149" s="36" t="s">
        <v>13191</v>
      </c>
      <c r="D1149" s="6" t="s">
        <v>1150</v>
      </c>
      <c r="E1149" s="3">
        <v>4</v>
      </c>
    </row>
    <row r="1150" spans="1:5" ht="33">
      <c r="A1150" s="36">
        <v>1148</v>
      </c>
      <c r="B1150" s="209"/>
      <c r="C1150" s="36" t="s">
        <v>13192</v>
      </c>
      <c r="D1150" s="6" t="s">
        <v>1151</v>
      </c>
      <c r="E1150" s="3">
        <v>4</v>
      </c>
    </row>
    <row r="1151" spans="1:5" ht="33">
      <c r="A1151" s="36">
        <v>1149</v>
      </c>
      <c r="B1151" s="208"/>
      <c r="C1151" s="36" t="s">
        <v>13193</v>
      </c>
      <c r="D1151" s="6" t="s">
        <v>1152</v>
      </c>
      <c r="E1151" s="3">
        <v>4</v>
      </c>
    </row>
    <row r="1152" spans="1:5" ht="33">
      <c r="A1152" s="36">
        <v>1150</v>
      </c>
      <c r="B1152" s="209"/>
      <c r="C1152" s="36" t="s">
        <v>13194</v>
      </c>
      <c r="D1152" s="6" t="s">
        <v>1153</v>
      </c>
      <c r="E1152" s="3">
        <v>4</v>
      </c>
    </row>
    <row r="1153" spans="1:5" ht="18.75">
      <c r="A1153" s="36">
        <v>1151</v>
      </c>
      <c r="B1153" s="208"/>
      <c r="C1153" s="36" t="s">
        <v>13195</v>
      </c>
      <c r="D1153" s="6" t="s">
        <v>1154</v>
      </c>
      <c r="E1153" s="3">
        <v>4</v>
      </c>
    </row>
    <row r="1154" spans="1:5" ht="33">
      <c r="A1154" s="36">
        <v>1152</v>
      </c>
      <c r="B1154" s="209"/>
      <c r="C1154" s="36" t="s">
        <v>13196</v>
      </c>
      <c r="D1154" s="6" t="s">
        <v>1155</v>
      </c>
      <c r="E1154" s="3">
        <v>4</v>
      </c>
    </row>
    <row r="1155" spans="1:5" ht="33">
      <c r="A1155" s="36">
        <v>1153</v>
      </c>
      <c r="B1155" s="208"/>
      <c r="C1155" s="36" t="s">
        <v>13197</v>
      </c>
      <c r="D1155" s="6" t="s">
        <v>1156</v>
      </c>
      <c r="E1155" s="3">
        <v>2</v>
      </c>
    </row>
    <row r="1156" spans="1:5" ht="33">
      <c r="A1156" s="36">
        <v>1154</v>
      </c>
      <c r="B1156" s="209"/>
      <c r="C1156" s="36" t="s">
        <v>13198</v>
      </c>
      <c r="D1156" s="6" t="s">
        <v>1157</v>
      </c>
      <c r="E1156" s="3">
        <v>2</v>
      </c>
    </row>
    <row r="1157" spans="1:5" ht="33">
      <c r="A1157" s="36">
        <v>1155</v>
      </c>
      <c r="B1157" s="208"/>
      <c r="C1157" s="36" t="s">
        <v>13199</v>
      </c>
      <c r="D1157" s="6" t="s">
        <v>1158</v>
      </c>
      <c r="E1157" s="3">
        <v>4</v>
      </c>
    </row>
    <row r="1158" spans="1:5" ht="33">
      <c r="A1158" s="36">
        <v>1156</v>
      </c>
      <c r="B1158" s="209"/>
      <c r="C1158" s="36" t="s">
        <v>13200</v>
      </c>
      <c r="D1158" s="6" t="s">
        <v>1159</v>
      </c>
      <c r="E1158" s="3">
        <v>4</v>
      </c>
    </row>
    <row r="1159" spans="1:5" ht="33">
      <c r="A1159" s="36">
        <v>1157</v>
      </c>
      <c r="B1159" s="208"/>
      <c r="C1159" s="36" t="s">
        <v>13201</v>
      </c>
      <c r="D1159" s="6" t="s">
        <v>1160</v>
      </c>
      <c r="E1159" s="3">
        <v>4</v>
      </c>
    </row>
    <row r="1160" spans="1:5" ht="33">
      <c r="A1160" s="36">
        <v>1158</v>
      </c>
      <c r="B1160" s="209"/>
      <c r="C1160" s="36" t="s">
        <v>13202</v>
      </c>
      <c r="D1160" s="6" t="s">
        <v>1161</v>
      </c>
      <c r="E1160" s="3">
        <v>4</v>
      </c>
    </row>
    <row r="1161" spans="1:5" ht="33">
      <c r="A1161" s="36">
        <v>1159</v>
      </c>
      <c r="B1161" s="208"/>
      <c r="C1161" s="36" t="s">
        <v>13203</v>
      </c>
      <c r="D1161" s="6" t="s">
        <v>1162</v>
      </c>
      <c r="E1161" s="3">
        <v>4</v>
      </c>
    </row>
    <row r="1162" spans="1:5" ht="33">
      <c r="A1162" s="36">
        <v>1160</v>
      </c>
      <c r="B1162" s="209"/>
      <c r="C1162" s="36" t="s">
        <v>13204</v>
      </c>
      <c r="D1162" s="6" t="s">
        <v>1163</v>
      </c>
      <c r="E1162" s="3">
        <v>4</v>
      </c>
    </row>
    <row r="1163" spans="1:5" ht="18.75">
      <c r="A1163" s="36">
        <v>1161</v>
      </c>
      <c r="B1163" s="208"/>
      <c r="C1163" s="36" t="s">
        <v>13205</v>
      </c>
      <c r="D1163" s="6" t="s">
        <v>1164</v>
      </c>
      <c r="E1163" s="3">
        <v>4</v>
      </c>
    </row>
    <row r="1164" spans="1:5" ht="33">
      <c r="A1164" s="36">
        <v>1162</v>
      </c>
      <c r="B1164" s="209"/>
      <c r="C1164" s="36" t="s">
        <v>13206</v>
      </c>
      <c r="D1164" s="6" t="s">
        <v>1165</v>
      </c>
      <c r="E1164" s="3">
        <v>4</v>
      </c>
    </row>
    <row r="1165" spans="1:5" ht="18.75">
      <c r="A1165" s="36">
        <v>1163</v>
      </c>
      <c r="B1165" s="208"/>
      <c r="C1165" s="36" t="s">
        <v>13207</v>
      </c>
      <c r="D1165" s="6" t="s">
        <v>1166</v>
      </c>
      <c r="E1165" s="3">
        <v>4</v>
      </c>
    </row>
    <row r="1166" spans="1:5" ht="33">
      <c r="A1166" s="36">
        <v>1164</v>
      </c>
      <c r="B1166" s="209"/>
      <c r="C1166" s="36" t="s">
        <v>13208</v>
      </c>
      <c r="D1166" s="6" t="s">
        <v>1167</v>
      </c>
      <c r="E1166" s="3">
        <v>4</v>
      </c>
    </row>
    <row r="1167" spans="1:5" ht="33">
      <c r="A1167" s="36">
        <v>1165</v>
      </c>
      <c r="B1167" s="208"/>
      <c r="C1167" s="36" t="s">
        <v>13209</v>
      </c>
      <c r="D1167" s="6" t="s">
        <v>1168</v>
      </c>
      <c r="E1167" s="3">
        <v>4</v>
      </c>
    </row>
    <row r="1168" spans="1:5" ht="18.75">
      <c r="A1168" s="36">
        <v>1166</v>
      </c>
      <c r="B1168" s="209"/>
      <c r="C1168" s="36" t="s">
        <v>13210</v>
      </c>
      <c r="D1168" s="6" t="s">
        <v>1169</v>
      </c>
      <c r="E1168" s="3">
        <v>4</v>
      </c>
    </row>
    <row r="1169" spans="1:5" ht="33">
      <c r="A1169" s="36">
        <v>1167</v>
      </c>
      <c r="B1169" s="208"/>
      <c r="C1169" s="36" t="s">
        <v>13211</v>
      </c>
      <c r="D1169" s="6" t="s">
        <v>1170</v>
      </c>
      <c r="E1169" s="3">
        <v>4</v>
      </c>
    </row>
    <row r="1170" spans="1:5" ht="33">
      <c r="A1170" s="36">
        <v>1168</v>
      </c>
      <c r="B1170" s="209"/>
      <c r="C1170" s="36" t="s">
        <v>13212</v>
      </c>
      <c r="D1170" s="6" t="s">
        <v>1171</v>
      </c>
      <c r="E1170" s="3">
        <v>4</v>
      </c>
    </row>
    <row r="1171" spans="1:5" ht="33">
      <c r="A1171" s="36">
        <v>1169</v>
      </c>
      <c r="B1171" s="208"/>
      <c r="C1171" s="36" t="s">
        <v>13213</v>
      </c>
      <c r="D1171" s="6" t="s">
        <v>1172</v>
      </c>
      <c r="E1171" s="3">
        <v>4</v>
      </c>
    </row>
    <row r="1172" spans="1:5" ht="33">
      <c r="A1172" s="36">
        <v>1170</v>
      </c>
      <c r="B1172" s="209"/>
      <c r="C1172" s="36" t="s">
        <v>13214</v>
      </c>
      <c r="D1172" s="6" t="s">
        <v>1173</v>
      </c>
      <c r="E1172" s="3">
        <v>4</v>
      </c>
    </row>
    <row r="1173" spans="1:5" ht="33">
      <c r="A1173" s="36">
        <v>1171</v>
      </c>
      <c r="B1173" s="208"/>
      <c r="C1173" s="36" t="s">
        <v>13215</v>
      </c>
      <c r="D1173" s="6" t="s">
        <v>1174</v>
      </c>
      <c r="E1173" s="3">
        <v>4</v>
      </c>
    </row>
    <row r="1174" spans="1:5" ht="33">
      <c r="A1174" s="36">
        <v>1172</v>
      </c>
      <c r="B1174" s="209"/>
      <c r="C1174" s="36" t="s">
        <v>13216</v>
      </c>
      <c r="D1174" s="6" t="s">
        <v>1175</v>
      </c>
      <c r="E1174" s="3">
        <v>4</v>
      </c>
    </row>
    <row r="1175" spans="1:5" ht="18.75">
      <c r="A1175" s="36">
        <v>1173</v>
      </c>
      <c r="B1175" s="208"/>
      <c r="C1175" s="36" t="s">
        <v>13217</v>
      </c>
      <c r="D1175" s="6" t="s">
        <v>1176</v>
      </c>
      <c r="E1175" s="3">
        <v>4</v>
      </c>
    </row>
    <row r="1176" spans="1:5" ht="33">
      <c r="A1176" s="36">
        <v>1174</v>
      </c>
      <c r="B1176" s="209"/>
      <c r="C1176" s="36" t="s">
        <v>13218</v>
      </c>
      <c r="D1176" s="6" t="s">
        <v>1177</v>
      </c>
      <c r="E1176" s="3">
        <v>4</v>
      </c>
    </row>
    <row r="1177" spans="1:5" ht="33">
      <c r="A1177" s="36">
        <v>1175</v>
      </c>
      <c r="B1177" s="208"/>
      <c r="C1177" s="36" t="s">
        <v>13219</v>
      </c>
      <c r="D1177" s="6" t="s">
        <v>1178</v>
      </c>
      <c r="E1177" s="3">
        <v>4</v>
      </c>
    </row>
    <row r="1178" spans="1:5" ht="33">
      <c r="A1178" s="36">
        <v>1176</v>
      </c>
      <c r="B1178" s="209"/>
      <c r="C1178" s="36" t="s">
        <v>13220</v>
      </c>
      <c r="D1178" s="6" t="s">
        <v>1179</v>
      </c>
      <c r="E1178" s="3">
        <v>4</v>
      </c>
    </row>
    <row r="1179" spans="1:5" ht="33">
      <c r="A1179" s="36">
        <v>1177</v>
      </c>
      <c r="B1179" s="208"/>
      <c r="C1179" s="36" t="s">
        <v>13221</v>
      </c>
      <c r="D1179" s="6" t="s">
        <v>1180</v>
      </c>
      <c r="E1179" s="3">
        <v>4</v>
      </c>
    </row>
    <row r="1180" spans="1:5" ht="33">
      <c r="A1180" s="36">
        <v>1178</v>
      </c>
      <c r="B1180" s="209"/>
      <c r="C1180" s="36" t="s">
        <v>13222</v>
      </c>
      <c r="D1180" s="6" t="s">
        <v>1181</v>
      </c>
      <c r="E1180" s="3">
        <v>4</v>
      </c>
    </row>
    <row r="1181" spans="1:5" ht="49.5">
      <c r="A1181" s="36">
        <v>1179</v>
      </c>
      <c r="B1181" s="208"/>
      <c r="C1181" s="36" t="s">
        <v>13223</v>
      </c>
      <c r="D1181" s="6" t="s">
        <v>1182</v>
      </c>
      <c r="E1181" s="3">
        <v>4</v>
      </c>
    </row>
    <row r="1182" spans="1:5" ht="49.5">
      <c r="A1182" s="36">
        <v>1180</v>
      </c>
      <c r="B1182" s="209"/>
      <c r="C1182" s="36" t="s">
        <v>13224</v>
      </c>
      <c r="D1182" s="6" t="s">
        <v>1183</v>
      </c>
      <c r="E1182" s="3">
        <v>4</v>
      </c>
    </row>
    <row r="1183" spans="1:5" ht="33">
      <c r="A1183" s="36">
        <v>1181</v>
      </c>
      <c r="B1183" s="208"/>
      <c r="C1183" s="36" t="s">
        <v>13225</v>
      </c>
      <c r="D1183" s="6" t="s">
        <v>1184</v>
      </c>
      <c r="E1183" s="3">
        <v>4</v>
      </c>
    </row>
    <row r="1184" spans="1:5" ht="33">
      <c r="A1184" s="36">
        <v>1182</v>
      </c>
      <c r="B1184" s="209"/>
      <c r="C1184" s="36" t="s">
        <v>13226</v>
      </c>
      <c r="D1184" s="6" t="s">
        <v>1185</v>
      </c>
      <c r="E1184" s="3">
        <v>4</v>
      </c>
    </row>
    <row r="1185" spans="1:5" ht="33">
      <c r="A1185" s="36">
        <v>1183</v>
      </c>
      <c r="B1185" s="208"/>
      <c r="C1185" s="36" t="s">
        <v>13227</v>
      </c>
      <c r="D1185" s="6" t="s">
        <v>1186</v>
      </c>
      <c r="E1185" s="3">
        <v>4</v>
      </c>
    </row>
    <row r="1186" spans="1:5" ht="33">
      <c r="A1186" s="36">
        <v>1184</v>
      </c>
      <c r="B1186" s="209"/>
      <c r="C1186" s="36" t="s">
        <v>13228</v>
      </c>
      <c r="D1186" s="6" t="s">
        <v>1187</v>
      </c>
      <c r="E1186" s="3">
        <v>4</v>
      </c>
    </row>
    <row r="1187" spans="1:5" ht="49.5">
      <c r="A1187" s="36">
        <v>1185</v>
      </c>
      <c r="B1187" s="208"/>
      <c r="C1187" s="36" t="s">
        <v>13229</v>
      </c>
      <c r="D1187" s="6" t="s">
        <v>1188</v>
      </c>
      <c r="E1187" s="3">
        <v>4</v>
      </c>
    </row>
    <row r="1188" spans="1:5" ht="33">
      <c r="A1188" s="36">
        <v>1186</v>
      </c>
      <c r="B1188" s="209"/>
      <c r="C1188" s="36" t="s">
        <v>13230</v>
      </c>
      <c r="D1188" s="6" t="s">
        <v>1189</v>
      </c>
      <c r="E1188" s="3">
        <v>4</v>
      </c>
    </row>
    <row r="1189" spans="1:5" ht="33">
      <c r="A1189" s="36">
        <v>1187</v>
      </c>
      <c r="B1189" s="208"/>
      <c r="C1189" s="36" t="s">
        <v>13231</v>
      </c>
      <c r="D1189" s="6" t="s">
        <v>1190</v>
      </c>
      <c r="E1189" s="3">
        <v>4</v>
      </c>
    </row>
    <row r="1190" spans="1:5" ht="33">
      <c r="A1190" s="36">
        <v>1188</v>
      </c>
      <c r="B1190" s="209"/>
      <c r="C1190" s="36" t="s">
        <v>13232</v>
      </c>
      <c r="D1190" s="6" t="s">
        <v>1191</v>
      </c>
      <c r="E1190" s="3">
        <v>4</v>
      </c>
    </row>
    <row r="1191" spans="1:5" ht="33">
      <c r="A1191" s="36">
        <v>1189</v>
      </c>
      <c r="B1191" s="208"/>
      <c r="C1191" s="36" t="s">
        <v>13233</v>
      </c>
      <c r="D1191" s="6" t="s">
        <v>1192</v>
      </c>
      <c r="E1191" s="3">
        <v>4</v>
      </c>
    </row>
    <row r="1192" spans="1:5" ht="33">
      <c r="A1192" s="36">
        <v>1190</v>
      </c>
      <c r="B1192" s="209"/>
      <c r="C1192" s="36" t="s">
        <v>13234</v>
      </c>
      <c r="D1192" s="6" t="s">
        <v>1193</v>
      </c>
      <c r="E1192" s="3">
        <v>4</v>
      </c>
    </row>
    <row r="1193" spans="1:5" ht="33">
      <c r="A1193" s="36">
        <v>1191</v>
      </c>
      <c r="B1193" s="208"/>
      <c r="C1193" s="36" t="s">
        <v>13235</v>
      </c>
      <c r="D1193" s="6" t="s">
        <v>1194</v>
      </c>
      <c r="E1193" s="3">
        <v>4</v>
      </c>
    </row>
    <row r="1194" spans="1:5" ht="33">
      <c r="A1194" s="36">
        <v>1192</v>
      </c>
      <c r="B1194" s="209"/>
      <c r="C1194" s="36" t="s">
        <v>13236</v>
      </c>
      <c r="D1194" s="6" t="s">
        <v>1195</v>
      </c>
      <c r="E1194" s="3">
        <v>4</v>
      </c>
    </row>
    <row r="1195" spans="1:5" ht="33">
      <c r="A1195" s="36">
        <v>1193</v>
      </c>
      <c r="B1195" s="208"/>
      <c r="C1195" s="36" t="s">
        <v>13237</v>
      </c>
      <c r="D1195" s="6" t="s">
        <v>1196</v>
      </c>
      <c r="E1195" s="3">
        <v>4</v>
      </c>
    </row>
    <row r="1196" spans="1:5" ht="33">
      <c r="A1196" s="36">
        <v>1194</v>
      </c>
      <c r="B1196" s="209"/>
      <c r="C1196" s="36" t="s">
        <v>13238</v>
      </c>
      <c r="D1196" s="6" t="s">
        <v>1197</v>
      </c>
      <c r="E1196" s="3">
        <v>4</v>
      </c>
    </row>
    <row r="1197" spans="1:5" ht="33">
      <c r="A1197" s="36">
        <v>1195</v>
      </c>
      <c r="B1197" s="208"/>
      <c r="C1197" s="36" t="s">
        <v>13239</v>
      </c>
      <c r="D1197" s="6" t="s">
        <v>1198</v>
      </c>
      <c r="E1197" s="3">
        <v>4</v>
      </c>
    </row>
    <row r="1198" spans="1:5" ht="33">
      <c r="A1198" s="36">
        <v>1196</v>
      </c>
      <c r="B1198" s="209"/>
      <c r="C1198" s="36" t="s">
        <v>13240</v>
      </c>
      <c r="D1198" s="6" t="s">
        <v>1199</v>
      </c>
      <c r="E1198" s="3">
        <v>4</v>
      </c>
    </row>
    <row r="1199" spans="1:5" ht="18.75">
      <c r="A1199" s="36">
        <v>1197</v>
      </c>
      <c r="B1199" s="208"/>
      <c r="C1199" s="36" t="s">
        <v>13241</v>
      </c>
      <c r="D1199" s="6" t="s">
        <v>1200</v>
      </c>
      <c r="E1199" s="3">
        <v>4</v>
      </c>
    </row>
    <row r="1200" spans="1:5" ht="33">
      <c r="A1200" s="36">
        <v>1198</v>
      </c>
      <c r="B1200" s="209"/>
      <c r="C1200" s="36" t="s">
        <v>13242</v>
      </c>
      <c r="D1200" s="6" t="s">
        <v>1201</v>
      </c>
      <c r="E1200" s="3">
        <v>4</v>
      </c>
    </row>
    <row r="1201" spans="1:5" ht="33">
      <c r="A1201" s="36">
        <v>1199</v>
      </c>
      <c r="B1201" s="208"/>
      <c r="C1201" s="36" t="s">
        <v>13243</v>
      </c>
      <c r="D1201" s="6" t="s">
        <v>1202</v>
      </c>
      <c r="E1201" s="3">
        <v>4</v>
      </c>
    </row>
    <row r="1202" spans="1:5" ht="33">
      <c r="A1202" s="36">
        <v>1200</v>
      </c>
      <c r="B1202" s="209"/>
      <c r="C1202" s="36" t="s">
        <v>13244</v>
      </c>
      <c r="D1202" s="6" t="s">
        <v>1203</v>
      </c>
      <c r="E1202" s="3">
        <v>4</v>
      </c>
    </row>
    <row r="1203" spans="1:5" ht="33">
      <c r="A1203" s="36">
        <v>1201</v>
      </c>
      <c r="B1203" s="208"/>
      <c r="C1203" s="36" t="s">
        <v>13245</v>
      </c>
      <c r="D1203" s="6" t="s">
        <v>1204</v>
      </c>
      <c r="E1203" s="3">
        <v>4</v>
      </c>
    </row>
    <row r="1204" spans="1:5" ht="33">
      <c r="A1204" s="36">
        <v>1202</v>
      </c>
      <c r="B1204" s="209"/>
      <c r="C1204" s="36" t="s">
        <v>13246</v>
      </c>
      <c r="D1204" s="6" t="s">
        <v>1205</v>
      </c>
      <c r="E1204" s="3">
        <v>4</v>
      </c>
    </row>
    <row r="1205" spans="1:5" ht="18.75">
      <c r="A1205" s="36">
        <v>1203</v>
      </c>
      <c r="B1205" s="208"/>
      <c r="C1205" s="36" t="s">
        <v>13247</v>
      </c>
      <c r="D1205" s="6" t="s">
        <v>1206</v>
      </c>
      <c r="E1205" s="3">
        <v>4</v>
      </c>
    </row>
    <row r="1206" spans="1:5" ht="33">
      <c r="A1206" s="36">
        <v>1204</v>
      </c>
      <c r="B1206" s="209"/>
      <c r="C1206" s="36" t="s">
        <v>13248</v>
      </c>
      <c r="D1206" s="6" t="s">
        <v>1207</v>
      </c>
      <c r="E1206" s="3">
        <v>4</v>
      </c>
    </row>
    <row r="1207" spans="1:5" ht="33">
      <c r="A1207" s="36">
        <v>1205</v>
      </c>
      <c r="B1207" s="208"/>
      <c r="C1207" s="36" t="s">
        <v>13249</v>
      </c>
      <c r="D1207" s="6" t="s">
        <v>1208</v>
      </c>
      <c r="E1207" s="3">
        <v>4</v>
      </c>
    </row>
    <row r="1208" spans="1:5" ht="33">
      <c r="A1208" s="36">
        <v>1206</v>
      </c>
      <c r="B1208" s="209"/>
      <c r="C1208" s="36" t="s">
        <v>13250</v>
      </c>
      <c r="D1208" s="6" t="s">
        <v>1209</v>
      </c>
      <c r="E1208" s="3">
        <v>4</v>
      </c>
    </row>
    <row r="1209" spans="1:5" ht="49.5">
      <c r="A1209" s="36">
        <v>1207</v>
      </c>
      <c r="B1209" s="208"/>
      <c r="C1209" s="36" t="s">
        <v>13251</v>
      </c>
      <c r="D1209" s="6" t="s">
        <v>1210</v>
      </c>
      <c r="E1209" s="3">
        <v>4</v>
      </c>
    </row>
    <row r="1210" spans="1:5" ht="18.75">
      <c r="A1210" s="36">
        <v>1208</v>
      </c>
      <c r="B1210" s="209"/>
      <c r="C1210" s="36" t="s">
        <v>13252</v>
      </c>
      <c r="D1210" s="6" t="s">
        <v>1211</v>
      </c>
      <c r="E1210" s="3">
        <v>4</v>
      </c>
    </row>
    <row r="1211" spans="1:5" ht="33">
      <c r="A1211" s="36">
        <v>1209</v>
      </c>
      <c r="B1211" s="208"/>
      <c r="C1211" s="36" t="s">
        <v>13253</v>
      </c>
      <c r="D1211" s="6" t="s">
        <v>1212</v>
      </c>
      <c r="E1211" s="3">
        <v>4</v>
      </c>
    </row>
    <row r="1212" spans="1:5" ht="33">
      <c r="A1212" s="36">
        <v>1210</v>
      </c>
      <c r="B1212" s="209"/>
      <c r="C1212" s="36" t="s">
        <v>13254</v>
      </c>
      <c r="D1212" s="6" t="s">
        <v>1213</v>
      </c>
      <c r="E1212" s="3">
        <v>4</v>
      </c>
    </row>
    <row r="1213" spans="1:5" ht="33">
      <c r="A1213" s="36">
        <v>1211</v>
      </c>
      <c r="B1213" s="208"/>
      <c r="C1213" s="36" t="s">
        <v>13255</v>
      </c>
      <c r="D1213" s="6" t="s">
        <v>1214</v>
      </c>
      <c r="E1213" s="3">
        <v>4</v>
      </c>
    </row>
    <row r="1214" spans="1:5" ht="33">
      <c r="A1214" s="36">
        <v>1212</v>
      </c>
      <c r="B1214" s="209"/>
      <c r="C1214" s="36" t="s">
        <v>13256</v>
      </c>
      <c r="D1214" s="6" t="s">
        <v>1215</v>
      </c>
      <c r="E1214" s="3">
        <v>4</v>
      </c>
    </row>
    <row r="1215" spans="1:5" ht="33">
      <c r="A1215" s="36">
        <v>1213</v>
      </c>
      <c r="B1215" s="208"/>
      <c r="C1215" s="36" t="s">
        <v>13257</v>
      </c>
      <c r="D1215" s="6" t="s">
        <v>1216</v>
      </c>
      <c r="E1215" s="3">
        <v>4</v>
      </c>
    </row>
    <row r="1216" spans="1:5" ht="18.75">
      <c r="A1216" s="36">
        <v>1214</v>
      </c>
      <c r="B1216" s="209"/>
      <c r="C1216" s="36" t="s">
        <v>13258</v>
      </c>
      <c r="D1216" s="6" t="s">
        <v>1217</v>
      </c>
      <c r="E1216" s="3">
        <v>4</v>
      </c>
    </row>
    <row r="1217" spans="1:5" ht="18.75">
      <c r="A1217" s="36">
        <v>1215</v>
      </c>
      <c r="B1217" s="208"/>
      <c r="C1217" s="36" t="s">
        <v>13259</v>
      </c>
      <c r="D1217" s="6" t="s">
        <v>1218</v>
      </c>
      <c r="E1217" s="3">
        <v>4</v>
      </c>
    </row>
    <row r="1218" spans="1:5" ht="18.75">
      <c r="A1218" s="36">
        <v>1216</v>
      </c>
      <c r="B1218" s="209"/>
      <c r="C1218" s="36" t="s">
        <v>13260</v>
      </c>
      <c r="D1218" s="6" t="s">
        <v>1219</v>
      </c>
      <c r="E1218" s="3">
        <v>4</v>
      </c>
    </row>
    <row r="1219" spans="1:5" ht="33">
      <c r="A1219" s="36">
        <v>1217</v>
      </c>
      <c r="B1219" s="208"/>
      <c r="C1219" s="36" t="s">
        <v>13261</v>
      </c>
      <c r="D1219" s="6" t="s">
        <v>1220</v>
      </c>
      <c r="E1219" s="3">
        <v>4</v>
      </c>
    </row>
    <row r="1220" spans="1:5" ht="33">
      <c r="A1220" s="36">
        <v>1218</v>
      </c>
      <c r="B1220" s="209"/>
      <c r="C1220" s="36" t="s">
        <v>13262</v>
      </c>
      <c r="D1220" s="6" t="s">
        <v>1221</v>
      </c>
      <c r="E1220" s="3">
        <v>4</v>
      </c>
    </row>
    <row r="1221" spans="1:5" ht="33">
      <c r="A1221" s="36">
        <v>1219</v>
      </c>
      <c r="B1221" s="208"/>
      <c r="C1221" s="36" t="s">
        <v>13263</v>
      </c>
      <c r="D1221" s="6" t="s">
        <v>1222</v>
      </c>
      <c r="E1221" s="3">
        <v>4</v>
      </c>
    </row>
    <row r="1222" spans="1:5" ht="33">
      <c r="A1222" s="36">
        <v>1220</v>
      </c>
      <c r="B1222" s="209"/>
      <c r="C1222" s="36" t="s">
        <v>13264</v>
      </c>
      <c r="D1222" s="6" t="s">
        <v>1223</v>
      </c>
      <c r="E1222" s="3">
        <v>4</v>
      </c>
    </row>
    <row r="1223" spans="1:5" ht="33">
      <c r="A1223" s="36">
        <v>1221</v>
      </c>
      <c r="B1223" s="208"/>
      <c r="C1223" s="36" t="s">
        <v>13265</v>
      </c>
      <c r="D1223" s="6" t="s">
        <v>1224</v>
      </c>
      <c r="E1223" s="3">
        <v>4</v>
      </c>
    </row>
    <row r="1224" spans="1:5" ht="33">
      <c r="A1224" s="36">
        <v>1222</v>
      </c>
      <c r="B1224" s="209"/>
      <c r="C1224" s="36" t="s">
        <v>13266</v>
      </c>
      <c r="D1224" s="6" t="s">
        <v>1225</v>
      </c>
      <c r="E1224" s="3">
        <v>4</v>
      </c>
    </row>
    <row r="1225" spans="1:5" ht="33">
      <c r="A1225" s="36">
        <v>1223</v>
      </c>
      <c r="B1225" s="208"/>
      <c r="C1225" s="36" t="s">
        <v>13267</v>
      </c>
      <c r="D1225" s="6" t="s">
        <v>1226</v>
      </c>
      <c r="E1225" s="3">
        <v>4</v>
      </c>
    </row>
    <row r="1226" spans="1:5" ht="33">
      <c r="A1226" s="36">
        <v>1224</v>
      </c>
      <c r="B1226" s="209"/>
      <c r="C1226" s="36" t="s">
        <v>13268</v>
      </c>
      <c r="D1226" s="6" t="s">
        <v>1227</v>
      </c>
      <c r="E1226" s="3">
        <v>4</v>
      </c>
    </row>
    <row r="1227" spans="1:5" ht="49.5">
      <c r="A1227" s="36">
        <v>1225</v>
      </c>
      <c r="B1227" s="208"/>
      <c r="C1227" s="36" t="s">
        <v>13269</v>
      </c>
      <c r="D1227" s="6" t="s">
        <v>1228</v>
      </c>
      <c r="E1227" s="3">
        <v>4</v>
      </c>
    </row>
    <row r="1228" spans="1:5" ht="33">
      <c r="A1228" s="36">
        <v>1226</v>
      </c>
      <c r="B1228" s="209"/>
      <c r="C1228" s="36" t="s">
        <v>13270</v>
      </c>
      <c r="D1228" s="6" t="s">
        <v>1229</v>
      </c>
      <c r="E1228" s="3">
        <v>4</v>
      </c>
    </row>
    <row r="1229" spans="1:5" ht="33">
      <c r="A1229" s="36">
        <v>1227</v>
      </c>
      <c r="B1229" s="208"/>
      <c r="C1229" s="36" t="s">
        <v>13271</v>
      </c>
      <c r="D1229" s="6" t="s">
        <v>1230</v>
      </c>
      <c r="E1229" s="3">
        <v>4</v>
      </c>
    </row>
    <row r="1230" spans="1:5" ht="18.75">
      <c r="A1230" s="36">
        <v>1228</v>
      </c>
      <c r="B1230" s="209"/>
      <c r="C1230" s="36" t="s">
        <v>13272</v>
      </c>
      <c r="D1230" s="6" t="s">
        <v>1231</v>
      </c>
      <c r="E1230" s="3">
        <v>4</v>
      </c>
    </row>
    <row r="1231" spans="1:5" ht="33">
      <c r="A1231" s="36">
        <v>1229</v>
      </c>
      <c r="B1231" s="208"/>
      <c r="C1231" s="36" t="s">
        <v>13273</v>
      </c>
      <c r="D1231" s="6" t="s">
        <v>1232</v>
      </c>
      <c r="E1231" s="3">
        <v>4</v>
      </c>
    </row>
    <row r="1232" spans="1:5" ht="33">
      <c r="A1232" s="36">
        <v>1230</v>
      </c>
      <c r="B1232" s="209"/>
      <c r="C1232" s="36" t="s">
        <v>13274</v>
      </c>
      <c r="D1232" s="6" t="s">
        <v>1233</v>
      </c>
      <c r="E1232" s="3">
        <v>4</v>
      </c>
    </row>
    <row r="1233" spans="1:5" ht="33">
      <c r="A1233" s="36">
        <v>1231</v>
      </c>
      <c r="B1233" s="208"/>
      <c r="C1233" s="36" t="s">
        <v>13275</v>
      </c>
      <c r="D1233" s="6" t="s">
        <v>1234</v>
      </c>
      <c r="E1233" s="3">
        <v>4</v>
      </c>
    </row>
    <row r="1234" spans="1:5" ht="33">
      <c r="A1234" s="36">
        <v>1232</v>
      </c>
      <c r="B1234" s="209"/>
      <c r="C1234" s="36" t="s">
        <v>13276</v>
      </c>
      <c r="D1234" s="6" t="s">
        <v>1235</v>
      </c>
      <c r="E1234" s="3">
        <v>4</v>
      </c>
    </row>
    <row r="1235" spans="1:5" ht="49.5">
      <c r="A1235" s="36">
        <v>1233</v>
      </c>
      <c r="B1235" s="208"/>
      <c r="C1235" s="36" t="s">
        <v>13277</v>
      </c>
      <c r="D1235" s="6" t="s">
        <v>1236</v>
      </c>
      <c r="E1235" s="3">
        <v>4</v>
      </c>
    </row>
    <row r="1236" spans="1:5" ht="33">
      <c r="A1236" s="36">
        <v>1234</v>
      </c>
      <c r="B1236" s="209"/>
      <c r="C1236" s="36" t="s">
        <v>13278</v>
      </c>
      <c r="D1236" s="6" t="s">
        <v>1237</v>
      </c>
      <c r="E1236" s="3">
        <v>4</v>
      </c>
    </row>
    <row r="1237" spans="1:5" ht="33">
      <c r="A1237" s="36">
        <v>1235</v>
      </c>
      <c r="B1237" s="208"/>
      <c r="C1237" s="36" t="s">
        <v>13279</v>
      </c>
      <c r="D1237" s="6" t="s">
        <v>1238</v>
      </c>
      <c r="E1237" s="3">
        <v>4</v>
      </c>
    </row>
    <row r="1238" spans="1:5" ht="33">
      <c r="A1238" s="36">
        <v>1236</v>
      </c>
      <c r="B1238" s="209"/>
      <c r="C1238" s="36" t="s">
        <v>13280</v>
      </c>
      <c r="D1238" s="6" t="s">
        <v>1239</v>
      </c>
      <c r="E1238" s="3">
        <v>4</v>
      </c>
    </row>
    <row r="1239" spans="1:5" ht="49.5">
      <c r="A1239" s="36">
        <v>1237</v>
      </c>
      <c r="B1239" s="208"/>
      <c r="C1239" s="36" t="s">
        <v>13281</v>
      </c>
      <c r="D1239" s="6" t="s">
        <v>1240</v>
      </c>
      <c r="E1239" s="3">
        <v>4</v>
      </c>
    </row>
    <row r="1240" spans="1:5" ht="33">
      <c r="A1240" s="36">
        <v>1238</v>
      </c>
      <c r="B1240" s="209"/>
      <c r="C1240" s="36" t="s">
        <v>13282</v>
      </c>
      <c r="D1240" s="6" t="s">
        <v>1241</v>
      </c>
      <c r="E1240" s="3">
        <v>4</v>
      </c>
    </row>
    <row r="1241" spans="1:5" ht="33">
      <c r="A1241" s="36">
        <v>1239</v>
      </c>
      <c r="B1241" s="208"/>
      <c r="C1241" s="36" t="s">
        <v>13283</v>
      </c>
      <c r="D1241" s="6" t="s">
        <v>1242</v>
      </c>
      <c r="E1241" s="3">
        <v>4</v>
      </c>
    </row>
    <row r="1242" spans="1:5" ht="33">
      <c r="A1242" s="36">
        <v>1240</v>
      </c>
      <c r="B1242" s="209"/>
      <c r="C1242" s="36" t="s">
        <v>13284</v>
      </c>
      <c r="D1242" s="6" t="s">
        <v>1243</v>
      </c>
      <c r="E1242" s="3">
        <v>4</v>
      </c>
    </row>
    <row r="1243" spans="1:5" ht="33">
      <c r="A1243" s="36">
        <v>1241</v>
      </c>
      <c r="B1243" s="208"/>
      <c r="C1243" s="36" t="s">
        <v>13285</v>
      </c>
      <c r="D1243" s="6" t="s">
        <v>1244</v>
      </c>
      <c r="E1243" s="3">
        <v>4</v>
      </c>
    </row>
    <row r="1244" spans="1:5" ht="33">
      <c r="A1244" s="36">
        <v>1242</v>
      </c>
      <c r="B1244" s="209"/>
      <c r="C1244" s="36" t="s">
        <v>13286</v>
      </c>
      <c r="D1244" s="6" t="s">
        <v>1245</v>
      </c>
      <c r="E1244" s="3">
        <v>4</v>
      </c>
    </row>
    <row r="1245" spans="1:5" ht="18.75">
      <c r="A1245" s="36">
        <v>1243</v>
      </c>
      <c r="B1245" s="208"/>
      <c r="C1245" s="36" t="s">
        <v>13287</v>
      </c>
      <c r="D1245" s="6" t="s">
        <v>1246</v>
      </c>
      <c r="E1245" s="3">
        <v>4</v>
      </c>
    </row>
    <row r="1246" spans="1:5" ht="18.75">
      <c r="A1246" s="36">
        <v>1244</v>
      </c>
      <c r="B1246" s="209"/>
      <c r="C1246" s="36" t="s">
        <v>13288</v>
      </c>
      <c r="D1246" s="6" t="s">
        <v>1247</v>
      </c>
      <c r="E1246" s="3">
        <v>4</v>
      </c>
    </row>
    <row r="1247" spans="1:5" ht="49.5">
      <c r="A1247" s="36">
        <v>1245</v>
      </c>
      <c r="B1247" s="208"/>
      <c r="C1247" s="36" t="s">
        <v>13289</v>
      </c>
      <c r="D1247" s="6" t="s">
        <v>1248</v>
      </c>
      <c r="E1247" s="3">
        <v>4</v>
      </c>
    </row>
    <row r="1248" spans="1:5" ht="49.5">
      <c r="A1248" s="36">
        <v>1246</v>
      </c>
      <c r="B1248" s="209"/>
      <c r="C1248" s="36" t="s">
        <v>13290</v>
      </c>
      <c r="D1248" s="6" t="s">
        <v>1249</v>
      </c>
      <c r="E1248" s="3">
        <v>4</v>
      </c>
    </row>
    <row r="1249" spans="1:5" ht="33">
      <c r="A1249" s="36">
        <v>1247</v>
      </c>
      <c r="B1249" s="208"/>
      <c r="C1249" s="36" t="s">
        <v>13291</v>
      </c>
      <c r="D1249" s="6" t="s">
        <v>1250</v>
      </c>
      <c r="E1249" s="3">
        <v>4</v>
      </c>
    </row>
    <row r="1250" spans="1:5" ht="33">
      <c r="A1250" s="36">
        <v>1248</v>
      </c>
      <c r="B1250" s="209"/>
      <c r="C1250" s="36" t="s">
        <v>13292</v>
      </c>
      <c r="D1250" s="6" t="s">
        <v>1251</v>
      </c>
      <c r="E1250" s="3">
        <v>4</v>
      </c>
    </row>
    <row r="1251" spans="1:5" ht="33">
      <c r="A1251" s="36">
        <v>1249</v>
      </c>
      <c r="B1251" s="208"/>
      <c r="C1251" s="36" t="s">
        <v>13293</v>
      </c>
      <c r="D1251" s="6" t="s">
        <v>1252</v>
      </c>
      <c r="E1251" s="3">
        <v>4</v>
      </c>
    </row>
    <row r="1252" spans="1:5" ht="49.5">
      <c r="A1252" s="36">
        <v>1250</v>
      </c>
      <c r="B1252" s="209"/>
      <c r="C1252" s="36" t="s">
        <v>13294</v>
      </c>
      <c r="D1252" s="6" t="s">
        <v>1253</v>
      </c>
      <c r="E1252" s="3">
        <v>4</v>
      </c>
    </row>
    <row r="1253" spans="1:5" ht="33">
      <c r="A1253" s="36">
        <v>1251</v>
      </c>
      <c r="B1253" s="208"/>
      <c r="C1253" s="36" t="s">
        <v>13295</v>
      </c>
      <c r="D1253" s="6" t="s">
        <v>1254</v>
      </c>
      <c r="E1253" s="3">
        <v>4</v>
      </c>
    </row>
    <row r="1254" spans="1:5" ht="33">
      <c r="A1254" s="36">
        <v>1252</v>
      </c>
      <c r="B1254" s="209"/>
      <c r="C1254" s="36" t="s">
        <v>13296</v>
      </c>
      <c r="D1254" s="6" t="s">
        <v>1255</v>
      </c>
      <c r="E1254" s="3">
        <v>4</v>
      </c>
    </row>
    <row r="1255" spans="1:5" ht="33">
      <c r="A1255" s="36">
        <v>1253</v>
      </c>
      <c r="B1255" s="208"/>
      <c r="C1255" s="36" t="s">
        <v>13297</v>
      </c>
      <c r="D1255" s="6" t="s">
        <v>1256</v>
      </c>
      <c r="E1255" s="3">
        <v>4</v>
      </c>
    </row>
    <row r="1256" spans="1:5" ht="33">
      <c r="A1256" s="36">
        <v>1254</v>
      </c>
      <c r="B1256" s="209"/>
      <c r="C1256" s="36" t="s">
        <v>13298</v>
      </c>
      <c r="D1256" s="6" t="s">
        <v>1257</v>
      </c>
      <c r="E1256" s="3">
        <v>4</v>
      </c>
    </row>
    <row r="1257" spans="1:5" ht="33">
      <c r="A1257" s="36">
        <v>1255</v>
      </c>
      <c r="B1257" s="208"/>
      <c r="C1257" s="36" t="s">
        <v>13299</v>
      </c>
      <c r="D1257" s="6" t="s">
        <v>1258</v>
      </c>
      <c r="E1257" s="3">
        <v>4</v>
      </c>
    </row>
    <row r="1258" spans="1:5" ht="33">
      <c r="A1258" s="36">
        <v>1256</v>
      </c>
      <c r="B1258" s="209"/>
      <c r="C1258" s="36" t="s">
        <v>13300</v>
      </c>
      <c r="D1258" s="6" t="s">
        <v>1259</v>
      </c>
      <c r="E1258" s="3">
        <v>4</v>
      </c>
    </row>
    <row r="1259" spans="1:5" ht="33">
      <c r="A1259" s="36">
        <v>1257</v>
      </c>
      <c r="B1259" s="208"/>
      <c r="C1259" s="36" t="s">
        <v>13301</v>
      </c>
      <c r="D1259" s="6" t="s">
        <v>1260</v>
      </c>
      <c r="E1259" s="3">
        <v>4</v>
      </c>
    </row>
    <row r="1260" spans="1:5" ht="33">
      <c r="A1260" s="36">
        <v>1258</v>
      </c>
      <c r="B1260" s="209"/>
      <c r="C1260" s="36" t="s">
        <v>13302</v>
      </c>
      <c r="D1260" s="6" t="s">
        <v>1261</v>
      </c>
      <c r="E1260" s="3">
        <v>4</v>
      </c>
    </row>
    <row r="1261" spans="1:5" ht="33">
      <c r="A1261" s="36">
        <v>1259</v>
      </c>
      <c r="B1261" s="208"/>
      <c r="C1261" s="36" t="s">
        <v>13303</v>
      </c>
      <c r="D1261" s="6" t="s">
        <v>1262</v>
      </c>
      <c r="E1261" s="3">
        <v>4</v>
      </c>
    </row>
    <row r="1262" spans="1:5" ht="33">
      <c r="A1262" s="36">
        <v>1260</v>
      </c>
      <c r="B1262" s="209"/>
      <c r="C1262" s="36" t="s">
        <v>13304</v>
      </c>
      <c r="D1262" s="6" t="s">
        <v>1263</v>
      </c>
      <c r="E1262" s="3">
        <v>4</v>
      </c>
    </row>
    <row r="1263" spans="1:5" ht="33">
      <c r="A1263" s="36">
        <v>1261</v>
      </c>
      <c r="B1263" s="208"/>
      <c r="C1263" s="36" t="s">
        <v>13305</v>
      </c>
      <c r="D1263" s="6" t="s">
        <v>1264</v>
      </c>
      <c r="E1263" s="3">
        <v>4</v>
      </c>
    </row>
    <row r="1264" spans="1:5" ht="33">
      <c r="A1264" s="36">
        <v>1262</v>
      </c>
      <c r="B1264" s="209"/>
      <c r="C1264" s="36" t="s">
        <v>13306</v>
      </c>
      <c r="D1264" s="6" t="s">
        <v>1265</v>
      </c>
      <c r="E1264" s="3">
        <v>4</v>
      </c>
    </row>
    <row r="1265" spans="1:5" ht="33">
      <c r="A1265" s="36">
        <v>1263</v>
      </c>
      <c r="B1265" s="208"/>
      <c r="C1265" s="36" t="s">
        <v>13307</v>
      </c>
      <c r="D1265" s="6" t="s">
        <v>1266</v>
      </c>
      <c r="E1265" s="3">
        <v>4</v>
      </c>
    </row>
    <row r="1266" spans="1:5" ht="33">
      <c r="A1266" s="36">
        <v>1264</v>
      </c>
      <c r="B1266" s="209"/>
      <c r="C1266" s="36" t="s">
        <v>13308</v>
      </c>
      <c r="D1266" s="6" t="s">
        <v>1267</v>
      </c>
      <c r="E1266" s="3">
        <v>4</v>
      </c>
    </row>
    <row r="1267" spans="1:5" ht="33">
      <c r="A1267" s="36">
        <v>1265</v>
      </c>
      <c r="B1267" s="208"/>
      <c r="C1267" s="36" t="s">
        <v>13309</v>
      </c>
      <c r="D1267" s="6" t="s">
        <v>1268</v>
      </c>
      <c r="E1267" s="3">
        <v>4</v>
      </c>
    </row>
    <row r="1268" spans="1:5" ht="33">
      <c r="A1268" s="36">
        <v>1266</v>
      </c>
      <c r="B1268" s="209"/>
      <c r="C1268" s="36" t="s">
        <v>13310</v>
      </c>
      <c r="D1268" s="6" t="s">
        <v>1269</v>
      </c>
      <c r="E1268" s="3">
        <v>4</v>
      </c>
    </row>
    <row r="1269" spans="1:5" ht="33">
      <c r="A1269" s="36">
        <v>1267</v>
      </c>
      <c r="B1269" s="208"/>
      <c r="C1269" s="36" t="s">
        <v>13311</v>
      </c>
      <c r="D1269" s="6" t="s">
        <v>1270</v>
      </c>
      <c r="E1269" s="3">
        <v>4</v>
      </c>
    </row>
    <row r="1270" spans="1:5" ht="33">
      <c r="A1270" s="36">
        <v>1268</v>
      </c>
      <c r="B1270" s="209"/>
      <c r="C1270" s="36" t="s">
        <v>13312</v>
      </c>
      <c r="D1270" s="6" t="s">
        <v>1271</v>
      </c>
      <c r="E1270" s="3">
        <v>4</v>
      </c>
    </row>
    <row r="1271" spans="1:5" ht="33">
      <c r="A1271" s="36">
        <v>1269</v>
      </c>
      <c r="B1271" s="208"/>
      <c r="C1271" s="36" t="s">
        <v>13313</v>
      </c>
      <c r="D1271" s="6" t="s">
        <v>1272</v>
      </c>
      <c r="E1271" s="3">
        <v>4</v>
      </c>
    </row>
    <row r="1272" spans="1:5" ht="33">
      <c r="A1272" s="36">
        <v>1270</v>
      </c>
      <c r="B1272" s="209"/>
      <c r="C1272" s="36" t="s">
        <v>13314</v>
      </c>
      <c r="D1272" s="6" t="s">
        <v>1273</v>
      </c>
      <c r="E1272" s="3">
        <v>4</v>
      </c>
    </row>
    <row r="1273" spans="1:5" ht="33">
      <c r="A1273" s="36">
        <v>1271</v>
      </c>
      <c r="B1273" s="208"/>
      <c r="C1273" s="36" t="s">
        <v>13315</v>
      </c>
      <c r="D1273" s="6" t="s">
        <v>1274</v>
      </c>
      <c r="E1273" s="3">
        <v>4</v>
      </c>
    </row>
    <row r="1274" spans="1:5" ht="33">
      <c r="A1274" s="36">
        <v>1272</v>
      </c>
      <c r="B1274" s="209"/>
      <c r="C1274" s="36" t="s">
        <v>13316</v>
      </c>
      <c r="D1274" s="6" t="s">
        <v>1275</v>
      </c>
      <c r="E1274" s="3">
        <v>4</v>
      </c>
    </row>
    <row r="1275" spans="1:5" ht="18.75">
      <c r="A1275" s="36">
        <v>1273</v>
      </c>
      <c r="B1275" s="208"/>
      <c r="C1275" s="36" t="s">
        <v>13317</v>
      </c>
      <c r="D1275" s="6" t="s">
        <v>1276</v>
      </c>
      <c r="E1275" s="3">
        <v>4</v>
      </c>
    </row>
    <row r="1276" spans="1:5" ht="33">
      <c r="A1276" s="36">
        <v>1274</v>
      </c>
      <c r="B1276" s="209"/>
      <c r="C1276" s="36" t="s">
        <v>13318</v>
      </c>
      <c r="D1276" s="6" t="s">
        <v>1277</v>
      </c>
      <c r="E1276" s="3">
        <v>4</v>
      </c>
    </row>
    <row r="1277" spans="1:5" ht="33">
      <c r="A1277" s="36">
        <v>1275</v>
      </c>
      <c r="B1277" s="208"/>
      <c r="C1277" s="36" t="s">
        <v>13319</v>
      </c>
      <c r="D1277" s="6" t="s">
        <v>1278</v>
      </c>
      <c r="E1277" s="3">
        <v>4</v>
      </c>
    </row>
    <row r="1278" spans="1:5" ht="33">
      <c r="A1278" s="36">
        <v>1276</v>
      </c>
      <c r="B1278" s="209"/>
      <c r="C1278" s="36" t="s">
        <v>13320</v>
      </c>
      <c r="D1278" s="6" t="s">
        <v>1279</v>
      </c>
      <c r="E1278" s="3">
        <v>4</v>
      </c>
    </row>
    <row r="1279" spans="1:5" ht="49.5">
      <c r="A1279" s="36">
        <v>1277</v>
      </c>
      <c r="B1279" s="208"/>
      <c r="C1279" s="36" t="s">
        <v>13321</v>
      </c>
      <c r="D1279" s="6" t="s">
        <v>1280</v>
      </c>
      <c r="E1279" s="3">
        <v>4</v>
      </c>
    </row>
    <row r="1280" spans="1:5" ht="18.75">
      <c r="A1280" s="36">
        <v>1278</v>
      </c>
      <c r="B1280" s="209"/>
      <c r="C1280" s="36" t="s">
        <v>13322</v>
      </c>
      <c r="D1280" s="6" t="s">
        <v>1281</v>
      </c>
      <c r="E1280" s="3">
        <v>4</v>
      </c>
    </row>
    <row r="1281" spans="1:5" ht="33">
      <c r="A1281" s="36">
        <v>1279</v>
      </c>
      <c r="B1281" s="208"/>
      <c r="C1281" s="36" t="s">
        <v>13323</v>
      </c>
      <c r="D1281" s="6" t="s">
        <v>1282</v>
      </c>
      <c r="E1281" s="3">
        <v>4</v>
      </c>
    </row>
    <row r="1282" spans="1:5" ht="33">
      <c r="A1282" s="36">
        <v>1280</v>
      </c>
      <c r="B1282" s="209"/>
      <c r="C1282" s="36" t="s">
        <v>13324</v>
      </c>
      <c r="D1282" s="6" t="s">
        <v>1283</v>
      </c>
      <c r="E1282" s="3">
        <v>4</v>
      </c>
    </row>
    <row r="1283" spans="1:5" ht="33">
      <c r="A1283" s="36">
        <v>1281</v>
      </c>
      <c r="B1283" s="208"/>
      <c r="C1283" s="36" t="s">
        <v>13325</v>
      </c>
      <c r="D1283" s="6" t="s">
        <v>1284</v>
      </c>
      <c r="E1283" s="3">
        <v>4</v>
      </c>
    </row>
    <row r="1284" spans="1:5" ht="33">
      <c r="A1284" s="36">
        <v>1282</v>
      </c>
      <c r="B1284" s="209"/>
      <c r="C1284" s="36" t="s">
        <v>13326</v>
      </c>
      <c r="D1284" s="6" t="s">
        <v>1285</v>
      </c>
      <c r="E1284" s="3">
        <v>4</v>
      </c>
    </row>
    <row r="1285" spans="1:5" ht="33">
      <c r="A1285" s="36">
        <v>1283</v>
      </c>
      <c r="B1285" s="208"/>
      <c r="C1285" s="36" t="s">
        <v>13327</v>
      </c>
      <c r="D1285" s="6" t="s">
        <v>1286</v>
      </c>
      <c r="E1285" s="3">
        <v>4</v>
      </c>
    </row>
    <row r="1286" spans="1:5" ht="33">
      <c r="A1286" s="36">
        <v>1284</v>
      </c>
      <c r="B1286" s="209"/>
      <c r="C1286" s="36" t="s">
        <v>13328</v>
      </c>
      <c r="D1286" s="6" t="s">
        <v>1287</v>
      </c>
      <c r="E1286" s="3">
        <v>4</v>
      </c>
    </row>
    <row r="1287" spans="1:5" ht="18.75">
      <c r="A1287" s="36">
        <v>1285</v>
      </c>
      <c r="B1287" s="208"/>
      <c r="C1287" s="36" t="s">
        <v>13329</v>
      </c>
      <c r="D1287" s="6" t="s">
        <v>1288</v>
      </c>
      <c r="E1287" s="3">
        <v>4</v>
      </c>
    </row>
    <row r="1288" spans="1:5" ht="33">
      <c r="A1288" s="36">
        <v>1286</v>
      </c>
      <c r="B1288" s="209"/>
      <c r="C1288" s="36" t="s">
        <v>13330</v>
      </c>
      <c r="D1288" s="6" t="s">
        <v>1289</v>
      </c>
      <c r="E1288" s="3">
        <v>4</v>
      </c>
    </row>
    <row r="1289" spans="1:5" ht="33">
      <c r="A1289" s="36">
        <v>1287</v>
      </c>
      <c r="B1289" s="208"/>
      <c r="C1289" s="36" t="s">
        <v>13331</v>
      </c>
      <c r="D1289" s="6" t="s">
        <v>1290</v>
      </c>
      <c r="E1289" s="3">
        <v>4</v>
      </c>
    </row>
    <row r="1290" spans="1:5" ht="33">
      <c r="A1290" s="36">
        <v>1288</v>
      </c>
      <c r="B1290" s="209"/>
      <c r="C1290" s="36" t="s">
        <v>13332</v>
      </c>
      <c r="D1290" s="6" t="s">
        <v>1291</v>
      </c>
      <c r="E1290" s="3">
        <v>4</v>
      </c>
    </row>
    <row r="1291" spans="1:5" ht="33">
      <c r="A1291" s="36">
        <v>1289</v>
      </c>
      <c r="B1291" s="208"/>
      <c r="C1291" s="36" t="s">
        <v>13333</v>
      </c>
      <c r="D1291" s="6" t="s">
        <v>1292</v>
      </c>
      <c r="E1291" s="3">
        <v>4</v>
      </c>
    </row>
    <row r="1292" spans="1:5" ht="33">
      <c r="A1292" s="36">
        <v>1290</v>
      </c>
      <c r="B1292" s="209"/>
      <c r="C1292" s="36" t="s">
        <v>13334</v>
      </c>
      <c r="D1292" s="6" t="s">
        <v>1293</v>
      </c>
      <c r="E1292" s="3">
        <v>4</v>
      </c>
    </row>
    <row r="1293" spans="1:5" ht="33">
      <c r="A1293" s="36">
        <v>1291</v>
      </c>
      <c r="B1293" s="208"/>
      <c r="C1293" s="36" t="s">
        <v>13335</v>
      </c>
      <c r="D1293" s="6" t="s">
        <v>1294</v>
      </c>
      <c r="E1293" s="3">
        <v>4</v>
      </c>
    </row>
    <row r="1294" spans="1:5" ht="33">
      <c r="A1294" s="36">
        <v>1292</v>
      </c>
      <c r="B1294" s="209"/>
      <c r="C1294" s="36" t="s">
        <v>13336</v>
      </c>
      <c r="D1294" s="6" t="s">
        <v>1295</v>
      </c>
      <c r="E1294" s="3">
        <v>4</v>
      </c>
    </row>
    <row r="1295" spans="1:5" ht="33">
      <c r="A1295" s="36">
        <v>1293</v>
      </c>
      <c r="B1295" s="208"/>
      <c r="C1295" s="36" t="s">
        <v>13337</v>
      </c>
      <c r="D1295" s="6" t="s">
        <v>1296</v>
      </c>
      <c r="E1295" s="3">
        <v>4</v>
      </c>
    </row>
    <row r="1296" spans="1:5" ht="33">
      <c r="A1296" s="36">
        <v>1294</v>
      </c>
      <c r="B1296" s="209"/>
      <c r="C1296" s="36" t="s">
        <v>13338</v>
      </c>
      <c r="D1296" s="6" t="s">
        <v>1297</v>
      </c>
      <c r="E1296" s="3">
        <v>4</v>
      </c>
    </row>
    <row r="1297" spans="1:5" ht="33">
      <c r="A1297" s="36">
        <v>1295</v>
      </c>
      <c r="B1297" s="208"/>
      <c r="C1297" s="36" t="s">
        <v>13339</v>
      </c>
      <c r="D1297" s="6" t="s">
        <v>1298</v>
      </c>
      <c r="E1297" s="3">
        <v>4</v>
      </c>
    </row>
    <row r="1298" spans="1:5" ht="33">
      <c r="A1298" s="36">
        <v>1296</v>
      </c>
      <c r="B1298" s="209"/>
      <c r="C1298" s="36" t="s">
        <v>13340</v>
      </c>
      <c r="D1298" s="6" t="s">
        <v>1299</v>
      </c>
      <c r="E1298" s="3">
        <v>4</v>
      </c>
    </row>
    <row r="1299" spans="1:5" ht="33">
      <c r="A1299" s="36">
        <v>1297</v>
      </c>
      <c r="B1299" s="208"/>
      <c r="C1299" s="36" t="s">
        <v>13341</v>
      </c>
      <c r="D1299" s="6" t="s">
        <v>1300</v>
      </c>
      <c r="E1299" s="3">
        <v>4</v>
      </c>
    </row>
    <row r="1300" spans="1:5" ht="49.5">
      <c r="A1300" s="36">
        <v>1298</v>
      </c>
      <c r="B1300" s="209"/>
      <c r="C1300" s="36" t="s">
        <v>13342</v>
      </c>
      <c r="D1300" s="6" t="s">
        <v>1301</v>
      </c>
      <c r="E1300" s="3">
        <v>4</v>
      </c>
    </row>
    <row r="1301" spans="1:5" ht="33">
      <c r="A1301" s="36">
        <v>1299</v>
      </c>
      <c r="B1301" s="208"/>
      <c r="C1301" s="36" t="s">
        <v>13343</v>
      </c>
      <c r="D1301" s="6" t="s">
        <v>1302</v>
      </c>
      <c r="E1301" s="3">
        <v>4</v>
      </c>
    </row>
    <row r="1302" spans="1:5" ht="33">
      <c r="A1302" s="36">
        <v>1300</v>
      </c>
      <c r="B1302" s="209"/>
      <c r="C1302" s="36" t="s">
        <v>13344</v>
      </c>
      <c r="D1302" s="6" t="s">
        <v>1303</v>
      </c>
      <c r="E1302" s="3">
        <v>4</v>
      </c>
    </row>
    <row r="1303" spans="1:5" ht="18.75">
      <c r="A1303" s="36">
        <v>1301</v>
      </c>
      <c r="B1303" s="208"/>
      <c r="C1303" s="36" t="s">
        <v>13345</v>
      </c>
      <c r="D1303" s="6" t="s">
        <v>1304</v>
      </c>
      <c r="E1303" s="3">
        <v>4</v>
      </c>
    </row>
    <row r="1304" spans="1:5" ht="33">
      <c r="A1304" s="36">
        <v>1302</v>
      </c>
      <c r="B1304" s="209"/>
      <c r="C1304" s="36" t="s">
        <v>13346</v>
      </c>
      <c r="D1304" s="6" t="s">
        <v>1305</v>
      </c>
      <c r="E1304" s="3">
        <v>4</v>
      </c>
    </row>
    <row r="1305" spans="1:5" ht="33">
      <c r="A1305" s="36">
        <v>1303</v>
      </c>
      <c r="B1305" s="208"/>
      <c r="C1305" s="36" t="s">
        <v>13347</v>
      </c>
      <c r="D1305" s="6" t="s">
        <v>1306</v>
      </c>
      <c r="E1305" s="3">
        <v>4</v>
      </c>
    </row>
    <row r="1306" spans="1:5" ht="33">
      <c r="A1306" s="36">
        <v>1304</v>
      </c>
      <c r="B1306" s="209"/>
      <c r="C1306" s="36" t="s">
        <v>13348</v>
      </c>
      <c r="D1306" s="6" t="s">
        <v>1307</v>
      </c>
      <c r="E1306" s="3">
        <v>4</v>
      </c>
    </row>
    <row r="1307" spans="1:5" ht="33">
      <c r="A1307" s="36">
        <v>1305</v>
      </c>
      <c r="B1307" s="208"/>
      <c r="C1307" s="36" t="s">
        <v>13349</v>
      </c>
      <c r="D1307" s="6" t="s">
        <v>1308</v>
      </c>
      <c r="E1307" s="3">
        <v>4</v>
      </c>
    </row>
    <row r="1308" spans="1:5" ht="33">
      <c r="A1308" s="36">
        <v>1306</v>
      </c>
      <c r="B1308" s="209"/>
      <c r="C1308" s="36" t="s">
        <v>13350</v>
      </c>
      <c r="D1308" s="6" t="s">
        <v>1309</v>
      </c>
      <c r="E1308" s="3">
        <v>4</v>
      </c>
    </row>
    <row r="1309" spans="1:5" ht="33">
      <c r="A1309" s="36">
        <v>1307</v>
      </c>
      <c r="B1309" s="208"/>
      <c r="C1309" s="36" t="s">
        <v>13351</v>
      </c>
      <c r="D1309" s="6" t="s">
        <v>1310</v>
      </c>
      <c r="E1309" s="3">
        <v>4</v>
      </c>
    </row>
    <row r="1310" spans="1:5" ht="33">
      <c r="A1310" s="36">
        <v>1308</v>
      </c>
      <c r="B1310" s="209"/>
      <c r="C1310" s="36" t="s">
        <v>13352</v>
      </c>
      <c r="D1310" s="6" t="s">
        <v>1311</v>
      </c>
      <c r="E1310" s="3">
        <v>4</v>
      </c>
    </row>
    <row r="1311" spans="1:5" ht="33">
      <c r="A1311" s="36">
        <v>1309</v>
      </c>
      <c r="B1311" s="208"/>
      <c r="C1311" s="36" t="s">
        <v>13353</v>
      </c>
      <c r="D1311" s="6" t="s">
        <v>1312</v>
      </c>
      <c r="E1311" s="3">
        <v>4</v>
      </c>
    </row>
    <row r="1312" spans="1:5" ht="33">
      <c r="A1312" s="36">
        <v>1310</v>
      </c>
      <c r="B1312" s="209"/>
      <c r="C1312" s="36" t="s">
        <v>13354</v>
      </c>
      <c r="D1312" s="6" t="s">
        <v>1313</v>
      </c>
      <c r="E1312" s="3">
        <v>4</v>
      </c>
    </row>
    <row r="1313" spans="1:5" ht="18.75">
      <c r="A1313" s="36">
        <v>1311</v>
      </c>
      <c r="B1313" s="208"/>
      <c r="C1313" s="36" t="s">
        <v>13355</v>
      </c>
      <c r="D1313" s="6" t="s">
        <v>1314</v>
      </c>
      <c r="E1313" s="3">
        <v>4</v>
      </c>
    </row>
    <row r="1314" spans="1:5" ht="33">
      <c r="A1314" s="36">
        <v>1312</v>
      </c>
      <c r="B1314" s="209"/>
      <c r="C1314" s="36" t="s">
        <v>13356</v>
      </c>
      <c r="D1314" s="6" t="s">
        <v>1315</v>
      </c>
      <c r="E1314" s="3">
        <v>4</v>
      </c>
    </row>
    <row r="1315" spans="1:5" ht="33">
      <c r="A1315" s="36">
        <v>1313</v>
      </c>
      <c r="B1315" s="208"/>
      <c r="C1315" s="36" t="s">
        <v>13357</v>
      </c>
      <c r="D1315" s="6" t="s">
        <v>1316</v>
      </c>
      <c r="E1315" s="3">
        <v>4</v>
      </c>
    </row>
    <row r="1316" spans="1:5" ht="33">
      <c r="A1316" s="36">
        <v>1314</v>
      </c>
      <c r="B1316" s="209"/>
      <c r="C1316" s="36" t="s">
        <v>13358</v>
      </c>
      <c r="D1316" s="6" t="s">
        <v>1317</v>
      </c>
      <c r="E1316" s="3">
        <v>4</v>
      </c>
    </row>
    <row r="1317" spans="1:5" ht="33">
      <c r="A1317" s="36">
        <v>1315</v>
      </c>
      <c r="B1317" s="208"/>
      <c r="C1317" s="36" t="s">
        <v>13359</v>
      </c>
      <c r="D1317" s="6" t="s">
        <v>1318</v>
      </c>
      <c r="E1317" s="3">
        <v>4</v>
      </c>
    </row>
    <row r="1318" spans="1:5" ht="33">
      <c r="A1318" s="36">
        <v>1316</v>
      </c>
      <c r="B1318" s="209"/>
      <c r="C1318" s="36" t="s">
        <v>13360</v>
      </c>
      <c r="D1318" s="6" t="s">
        <v>712</v>
      </c>
      <c r="E1318" s="3">
        <v>6</v>
      </c>
    </row>
    <row r="1319" spans="1:5" ht="33">
      <c r="A1319" s="36">
        <v>1317</v>
      </c>
      <c r="B1319" s="208"/>
      <c r="C1319" s="36" t="s">
        <v>13361</v>
      </c>
      <c r="D1319" s="6" t="s">
        <v>1319</v>
      </c>
      <c r="E1319" s="3">
        <v>4</v>
      </c>
    </row>
    <row r="1320" spans="1:5" ht="33">
      <c r="A1320" s="36">
        <v>1318</v>
      </c>
      <c r="B1320" s="209"/>
      <c r="C1320" s="36" t="s">
        <v>13362</v>
      </c>
      <c r="D1320" s="6" t="s">
        <v>1320</v>
      </c>
      <c r="E1320" s="3">
        <v>4</v>
      </c>
    </row>
    <row r="1321" spans="1:5" ht="33">
      <c r="A1321" s="36">
        <v>1319</v>
      </c>
      <c r="B1321" s="208"/>
      <c r="C1321" s="36" t="s">
        <v>13363</v>
      </c>
      <c r="D1321" s="6" t="s">
        <v>1321</v>
      </c>
      <c r="E1321" s="3">
        <v>4</v>
      </c>
    </row>
    <row r="1322" spans="1:5" ht="33">
      <c r="A1322" s="36">
        <v>1320</v>
      </c>
      <c r="B1322" s="209"/>
      <c r="C1322" s="36" t="s">
        <v>13364</v>
      </c>
      <c r="D1322" s="6" t="s">
        <v>1322</v>
      </c>
      <c r="E1322" s="3">
        <v>4</v>
      </c>
    </row>
    <row r="1323" spans="1:5" ht="33">
      <c r="A1323" s="36">
        <v>1321</v>
      </c>
      <c r="B1323" s="208"/>
      <c r="C1323" s="36" t="s">
        <v>13365</v>
      </c>
      <c r="D1323" s="6" t="s">
        <v>1323</v>
      </c>
      <c r="E1323" s="3">
        <v>4</v>
      </c>
    </row>
    <row r="1324" spans="1:5" ht="49.5">
      <c r="A1324" s="36">
        <v>1322</v>
      </c>
      <c r="B1324" s="209"/>
      <c r="C1324" s="36" t="s">
        <v>13366</v>
      </c>
      <c r="D1324" s="6" t="s">
        <v>1324</v>
      </c>
      <c r="E1324" s="3">
        <v>4</v>
      </c>
    </row>
    <row r="1325" spans="1:5" ht="33">
      <c r="A1325" s="36">
        <v>1323</v>
      </c>
      <c r="B1325" s="208"/>
      <c r="C1325" s="36" t="s">
        <v>13367</v>
      </c>
      <c r="D1325" s="6" t="s">
        <v>1325</v>
      </c>
      <c r="E1325" s="3">
        <v>4</v>
      </c>
    </row>
    <row r="1326" spans="1:5" ht="33">
      <c r="A1326" s="36">
        <v>1324</v>
      </c>
      <c r="B1326" s="209"/>
      <c r="C1326" s="36" t="s">
        <v>13368</v>
      </c>
      <c r="D1326" s="6" t="s">
        <v>1326</v>
      </c>
      <c r="E1326" s="3">
        <v>4</v>
      </c>
    </row>
    <row r="1327" spans="1:5" ht="18.75">
      <c r="A1327" s="36">
        <v>1325</v>
      </c>
      <c r="B1327" s="208"/>
      <c r="C1327" s="36" t="s">
        <v>13369</v>
      </c>
      <c r="D1327" s="6" t="s">
        <v>1327</v>
      </c>
      <c r="E1327" s="3">
        <v>4</v>
      </c>
    </row>
    <row r="1328" spans="1:5" ht="33">
      <c r="A1328" s="36">
        <v>1326</v>
      </c>
      <c r="B1328" s="209"/>
      <c r="C1328" s="36" t="s">
        <v>13370</v>
      </c>
      <c r="D1328" s="6" t="s">
        <v>1328</v>
      </c>
      <c r="E1328" s="3">
        <v>4</v>
      </c>
    </row>
    <row r="1329" spans="1:5" ht="33">
      <c r="A1329" s="36">
        <v>1327</v>
      </c>
      <c r="B1329" s="208"/>
      <c r="C1329" s="36" t="s">
        <v>13371</v>
      </c>
      <c r="D1329" s="6" t="s">
        <v>1329</v>
      </c>
      <c r="E1329" s="3">
        <v>4</v>
      </c>
    </row>
    <row r="1330" spans="1:5" ht="33">
      <c r="A1330" s="36">
        <v>1328</v>
      </c>
      <c r="B1330" s="209"/>
      <c r="C1330" s="36" t="s">
        <v>13372</v>
      </c>
      <c r="D1330" s="6" t="s">
        <v>1330</v>
      </c>
      <c r="E1330" s="3">
        <v>4</v>
      </c>
    </row>
    <row r="1331" spans="1:5" ht="33">
      <c r="A1331" s="36">
        <v>1329</v>
      </c>
      <c r="B1331" s="208"/>
      <c r="C1331" s="36" t="s">
        <v>13373</v>
      </c>
      <c r="D1331" s="6" t="s">
        <v>1331</v>
      </c>
      <c r="E1331" s="3">
        <v>4</v>
      </c>
    </row>
    <row r="1332" spans="1:5" ht="33">
      <c r="A1332" s="36">
        <v>1330</v>
      </c>
      <c r="B1332" s="209"/>
      <c r="C1332" s="36" t="s">
        <v>13374</v>
      </c>
      <c r="D1332" s="6" t="s">
        <v>1332</v>
      </c>
      <c r="E1332" s="3">
        <v>4</v>
      </c>
    </row>
    <row r="1333" spans="1:5" ht="33">
      <c r="A1333" s="36">
        <v>1331</v>
      </c>
      <c r="B1333" s="208"/>
      <c r="C1333" s="36" t="s">
        <v>13375</v>
      </c>
      <c r="D1333" s="6" t="s">
        <v>1333</v>
      </c>
      <c r="E1333" s="3">
        <v>4</v>
      </c>
    </row>
    <row r="1334" spans="1:5" ht="33">
      <c r="A1334" s="36">
        <v>1332</v>
      </c>
      <c r="B1334" s="209"/>
      <c r="C1334" s="36" t="s">
        <v>13376</v>
      </c>
      <c r="D1334" s="6" t="s">
        <v>1334</v>
      </c>
      <c r="E1334" s="3">
        <v>4</v>
      </c>
    </row>
    <row r="1335" spans="1:5" ht="33">
      <c r="A1335" s="36">
        <v>1333</v>
      </c>
      <c r="B1335" s="208"/>
      <c r="C1335" s="36" t="s">
        <v>13377</v>
      </c>
      <c r="D1335" s="6" t="s">
        <v>1335</v>
      </c>
      <c r="E1335" s="3">
        <v>4</v>
      </c>
    </row>
    <row r="1336" spans="1:5" ht="33">
      <c r="A1336" s="36">
        <v>1334</v>
      </c>
      <c r="B1336" s="209"/>
      <c r="C1336" s="36" t="s">
        <v>13378</v>
      </c>
      <c r="D1336" s="6" t="s">
        <v>1336</v>
      </c>
      <c r="E1336" s="3">
        <v>4</v>
      </c>
    </row>
    <row r="1337" spans="1:5" ht="33">
      <c r="A1337" s="36">
        <v>1335</v>
      </c>
      <c r="B1337" s="208"/>
      <c r="C1337" s="36" t="s">
        <v>13379</v>
      </c>
      <c r="D1337" s="6" t="s">
        <v>1337</v>
      </c>
      <c r="E1337" s="3">
        <v>4</v>
      </c>
    </row>
    <row r="1338" spans="1:5" ht="33">
      <c r="A1338" s="36">
        <v>1336</v>
      </c>
      <c r="B1338" s="209"/>
      <c r="C1338" s="36" t="s">
        <v>13380</v>
      </c>
      <c r="D1338" s="6" t="s">
        <v>1338</v>
      </c>
      <c r="E1338" s="3">
        <v>4</v>
      </c>
    </row>
    <row r="1339" spans="1:5" ht="33">
      <c r="A1339" s="36">
        <v>1337</v>
      </c>
      <c r="B1339" s="208"/>
      <c r="C1339" s="36" t="s">
        <v>13381</v>
      </c>
      <c r="D1339" s="6" t="s">
        <v>1339</v>
      </c>
      <c r="E1339" s="3">
        <v>4</v>
      </c>
    </row>
    <row r="1340" spans="1:5" ht="33">
      <c r="A1340" s="36">
        <v>1338</v>
      </c>
      <c r="B1340" s="209"/>
      <c r="C1340" s="36" t="s">
        <v>13382</v>
      </c>
      <c r="D1340" s="6" t="s">
        <v>1340</v>
      </c>
      <c r="E1340" s="3">
        <v>4</v>
      </c>
    </row>
    <row r="1341" spans="1:5" ht="33">
      <c r="A1341" s="36">
        <v>1339</v>
      </c>
      <c r="B1341" s="208"/>
      <c r="C1341" s="36" t="s">
        <v>13383</v>
      </c>
      <c r="D1341" s="6" t="s">
        <v>1341</v>
      </c>
      <c r="E1341" s="3">
        <v>4</v>
      </c>
    </row>
    <row r="1342" spans="1:5" ht="49.5">
      <c r="A1342" s="36">
        <v>1340</v>
      </c>
      <c r="B1342" s="209"/>
      <c r="C1342" s="36" t="s">
        <v>13384</v>
      </c>
      <c r="D1342" s="6" t="s">
        <v>1342</v>
      </c>
      <c r="E1342" s="3">
        <v>4</v>
      </c>
    </row>
    <row r="1343" spans="1:5" ht="33">
      <c r="A1343" s="36">
        <v>1341</v>
      </c>
      <c r="B1343" s="208"/>
      <c r="C1343" s="36" t="s">
        <v>13385</v>
      </c>
      <c r="D1343" s="6" t="s">
        <v>1343</v>
      </c>
      <c r="E1343" s="3">
        <v>4</v>
      </c>
    </row>
    <row r="1344" spans="1:5" ht="33">
      <c r="A1344" s="36">
        <v>1342</v>
      </c>
      <c r="B1344" s="209"/>
      <c r="C1344" s="36" t="s">
        <v>13386</v>
      </c>
      <c r="D1344" s="6" t="s">
        <v>1344</v>
      </c>
      <c r="E1344" s="3">
        <v>4</v>
      </c>
    </row>
    <row r="1345" spans="1:5" ht="33">
      <c r="A1345" s="36">
        <v>1343</v>
      </c>
      <c r="B1345" s="208"/>
      <c r="C1345" s="36" t="s">
        <v>13387</v>
      </c>
      <c r="D1345" s="6" t="s">
        <v>1345</v>
      </c>
      <c r="E1345" s="3">
        <v>4</v>
      </c>
    </row>
    <row r="1346" spans="1:5" ht="33">
      <c r="A1346" s="36">
        <v>1344</v>
      </c>
      <c r="B1346" s="209"/>
      <c r="C1346" s="36" t="s">
        <v>13388</v>
      </c>
      <c r="D1346" s="6" t="s">
        <v>1346</v>
      </c>
      <c r="E1346" s="3">
        <v>4</v>
      </c>
    </row>
    <row r="1347" spans="1:5" ht="33">
      <c r="A1347" s="36">
        <v>1345</v>
      </c>
      <c r="B1347" s="208"/>
      <c r="C1347" s="36" t="s">
        <v>13389</v>
      </c>
      <c r="D1347" s="6" t="s">
        <v>1347</v>
      </c>
      <c r="E1347" s="3">
        <v>4</v>
      </c>
    </row>
    <row r="1348" spans="1:5" ht="33">
      <c r="A1348" s="36">
        <v>1346</v>
      </c>
      <c r="B1348" s="209"/>
      <c r="C1348" s="36" t="s">
        <v>13390</v>
      </c>
      <c r="D1348" s="6" t="s">
        <v>1348</v>
      </c>
      <c r="E1348" s="3">
        <v>4</v>
      </c>
    </row>
    <row r="1349" spans="1:5" ht="33">
      <c r="A1349" s="36">
        <v>1347</v>
      </c>
      <c r="B1349" s="208"/>
      <c r="C1349" s="36" t="s">
        <v>13391</v>
      </c>
      <c r="D1349" s="6" t="s">
        <v>1349</v>
      </c>
      <c r="E1349" s="3">
        <v>4</v>
      </c>
    </row>
    <row r="1350" spans="1:5" ht="18.75">
      <c r="A1350" s="36">
        <v>1348</v>
      </c>
      <c r="B1350" s="209"/>
      <c r="C1350" s="36" t="s">
        <v>13392</v>
      </c>
      <c r="D1350" s="6" t="s">
        <v>1350</v>
      </c>
      <c r="E1350" s="3">
        <v>4</v>
      </c>
    </row>
    <row r="1351" spans="1:5" ht="18.75">
      <c r="A1351" s="36">
        <v>1349</v>
      </c>
      <c r="B1351" s="208"/>
      <c r="C1351" s="36" t="s">
        <v>13393</v>
      </c>
      <c r="D1351" s="6" t="s">
        <v>1351</v>
      </c>
      <c r="E1351" s="3">
        <v>4</v>
      </c>
    </row>
    <row r="1352" spans="1:5" ht="18.75">
      <c r="A1352" s="36">
        <v>1350</v>
      </c>
      <c r="B1352" s="209"/>
      <c r="C1352" s="36" t="s">
        <v>13394</v>
      </c>
      <c r="D1352" s="6" t="s">
        <v>1352</v>
      </c>
      <c r="E1352" s="3">
        <v>4</v>
      </c>
    </row>
    <row r="1353" spans="1:5" ht="33">
      <c r="A1353" s="36">
        <v>1351</v>
      </c>
      <c r="B1353" s="208"/>
      <c r="C1353" s="36" t="s">
        <v>13395</v>
      </c>
      <c r="D1353" s="6" t="s">
        <v>1353</v>
      </c>
      <c r="E1353" s="3">
        <v>4</v>
      </c>
    </row>
    <row r="1354" spans="1:5" ht="33">
      <c r="A1354" s="36">
        <v>1352</v>
      </c>
      <c r="B1354" s="209"/>
      <c r="C1354" s="36" t="s">
        <v>13396</v>
      </c>
      <c r="D1354" s="6" t="s">
        <v>1354</v>
      </c>
      <c r="E1354" s="3">
        <v>4</v>
      </c>
    </row>
    <row r="1355" spans="1:5" ht="33">
      <c r="A1355" s="36">
        <v>1353</v>
      </c>
      <c r="B1355" s="208"/>
      <c r="C1355" s="36" t="s">
        <v>13397</v>
      </c>
      <c r="D1355" s="6" t="s">
        <v>1355</v>
      </c>
      <c r="E1355" s="3">
        <v>4</v>
      </c>
    </row>
    <row r="1356" spans="1:5" ht="33">
      <c r="A1356" s="36">
        <v>1354</v>
      </c>
      <c r="B1356" s="209"/>
      <c r="C1356" s="36" t="s">
        <v>13398</v>
      </c>
      <c r="D1356" s="6" t="s">
        <v>1356</v>
      </c>
      <c r="E1356" s="3">
        <v>4</v>
      </c>
    </row>
    <row r="1357" spans="1:5" ht="33">
      <c r="A1357" s="36">
        <v>1355</v>
      </c>
      <c r="B1357" s="208"/>
      <c r="C1357" s="36" t="s">
        <v>13399</v>
      </c>
      <c r="D1357" s="6" t="s">
        <v>1357</v>
      </c>
      <c r="E1357" s="3">
        <v>4</v>
      </c>
    </row>
    <row r="1358" spans="1:5" ht="18.75">
      <c r="A1358" s="36">
        <v>1356</v>
      </c>
      <c r="B1358" s="209"/>
      <c r="C1358" s="36" t="s">
        <v>13400</v>
      </c>
      <c r="D1358" s="6" t="s">
        <v>1358</v>
      </c>
      <c r="E1358" s="3">
        <v>4</v>
      </c>
    </row>
    <row r="1359" spans="1:5" ht="33">
      <c r="A1359" s="36">
        <v>1357</v>
      </c>
      <c r="B1359" s="208"/>
      <c r="C1359" s="36" t="s">
        <v>13401</v>
      </c>
      <c r="D1359" s="6" t="s">
        <v>1359</v>
      </c>
      <c r="E1359" s="3">
        <v>4</v>
      </c>
    </row>
    <row r="1360" spans="1:5" ht="33">
      <c r="A1360" s="36">
        <v>1358</v>
      </c>
      <c r="B1360" s="209"/>
      <c r="C1360" s="36" t="s">
        <v>13402</v>
      </c>
      <c r="D1360" s="6" t="s">
        <v>1360</v>
      </c>
      <c r="E1360" s="3">
        <v>4</v>
      </c>
    </row>
    <row r="1361" spans="1:5" ht="33">
      <c r="A1361" s="36">
        <v>1359</v>
      </c>
      <c r="B1361" s="208"/>
      <c r="C1361" s="36" t="s">
        <v>13403</v>
      </c>
      <c r="D1361" s="6" t="s">
        <v>1361</v>
      </c>
      <c r="E1361" s="3">
        <v>4</v>
      </c>
    </row>
    <row r="1362" spans="1:5" ht="33">
      <c r="A1362" s="36">
        <v>1360</v>
      </c>
      <c r="B1362" s="209"/>
      <c r="C1362" s="36" t="s">
        <v>13404</v>
      </c>
      <c r="D1362" s="6" t="s">
        <v>1362</v>
      </c>
      <c r="E1362" s="3">
        <v>4</v>
      </c>
    </row>
    <row r="1363" spans="1:5" ht="33">
      <c r="A1363" s="36">
        <v>1361</v>
      </c>
      <c r="B1363" s="208"/>
      <c r="C1363" s="36" t="s">
        <v>13405</v>
      </c>
      <c r="D1363" s="6" t="s">
        <v>1363</v>
      </c>
      <c r="E1363" s="3">
        <v>4</v>
      </c>
    </row>
    <row r="1364" spans="1:5" ht="33">
      <c r="A1364" s="36">
        <v>1362</v>
      </c>
      <c r="B1364" s="209"/>
      <c r="C1364" s="36" t="s">
        <v>13406</v>
      </c>
      <c r="D1364" s="6" t="s">
        <v>1364</v>
      </c>
      <c r="E1364" s="3">
        <v>4</v>
      </c>
    </row>
    <row r="1365" spans="1:5" ht="33">
      <c r="A1365" s="36">
        <v>1363</v>
      </c>
      <c r="B1365" s="208"/>
      <c r="C1365" s="36" t="s">
        <v>13407</v>
      </c>
      <c r="D1365" s="6" t="s">
        <v>1365</v>
      </c>
      <c r="E1365" s="3">
        <v>4</v>
      </c>
    </row>
    <row r="1366" spans="1:5" ht="33">
      <c r="A1366" s="36">
        <v>1364</v>
      </c>
      <c r="B1366" s="209"/>
      <c r="C1366" s="36" t="s">
        <v>13408</v>
      </c>
      <c r="D1366" s="6" t="s">
        <v>1366</v>
      </c>
      <c r="E1366" s="3">
        <v>4</v>
      </c>
    </row>
    <row r="1367" spans="1:5" ht="33">
      <c r="A1367" s="36">
        <v>1365</v>
      </c>
      <c r="B1367" s="208"/>
      <c r="C1367" s="36" t="s">
        <v>13409</v>
      </c>
      <c r="D1367" s="6" t="s">
        <v>1367</v>
      </c>
      <c r="E1367" s="3">
        <v>4</v>
      </c>
    </row>
    <row r="1368" spans="1:5" ht="33">
      <c r="A1368" s="36">
        <v>1366</v>
      </c>
      <c r="B1368" s="209"/>
      <c r="C1368" s="36" t="s">
        <v>13410</v>
      </c>
      <c r="D1368" s="6" t="s">
        <v>1368</v>
      </c>
      <c r="E1368" s="3">
        <v>4</v>
      </c>
    </row>
    <row r="1369" spans="1:5" ht="33">
      <c r="A1369" s="36">
        <v>1367</v>
      </c>
      <c r="B1369" s="208"/>
      <c r="C1369" s="36" t="s">
        <v>13411</v>
      </c>
      <c r="D1369" s="6" t="s">
        <v>1369</v>
      </c>
      <c r="E1369" s="3">
        <v>4</v>
      </c>
    </row>
    <row r="1370" spans="1:5" ht="18.75">
      <c r="A1370" s="36">
        <v>1368</v>
      </c>
      <c r="B1370" s="209"/>
      <c r="C1370" s="36" t="s">
        <v>13412</v>
      </c>
      <c r="D1370" s="6" t="s">
        <v>1370</v>
      </c>
      <c r="E1370" s="3">
        <v>4</v>
      </c>
    </row>
    <row r="1371" spans="1:5" ht="33">
      <c r="A1371" s="36">
        <v>1369</v>
      </c>
      <c r="B1371" s="208"/>
      <c r="C1371" s="36" t="s">
        <v>13413</v>
      </c>
      <c r="D1371" s="6" t="s">
        <v>1371</v>
      </c>
      <c r="E1371" s="3">
        <v>4</v>
      </c>
    </row>
    <row r="1372" spans="1:5" ht="33">
      <c r="A1372" s="36">
        <v>1370</v>
      </c>
      <c r="B1372" s="209"/>
      <c r="C1372" s="36" t="s">
        <v>13414</v>
      </c>
      <c r="D1372" s="6" t="s">
        <v>1372</v>
      </c>
      <c r="E1372" s="3">
        <v>4</v>
      </c>
    </row>
    <row r="1373" spans="1:5" ht="33">
      <c r="A1373" s="36">
        <v>1371</v>
      </c>
      <c r="B1373" s="208"/>
      <c r="C1373" s="36" t="s">
        <v>13415</v>
      </c>
      <c r="D1373" s="6" t="s">
        <v>1373</v>
      </c>
      <c r="E1373" s="3">
        <v>4</v>
      </c>
    </row>
    <row r="1374" spans="1:5" ht="33">
      <c r="A1374" s="36">
        <v>1372</v>
      </c>
      <c r="B1374" s="209"/>
      <c r="C1374" s="36" t="s">
        <v>13416</v>
      </c>
      <c r="D1374" s="6" t="s">
        <v>1374</v>
      </c>
      <c r="E1374" s="3">
        <v>4</v>
      </c>
    </row>
    <row r="1375" spans="1:5" ht="33">
      <c r="A1375" s="36">
        <v>1373</v>
      </c>
      <c r="B1375" s="208"/>
      <c r="C1375" s="36" t="s">
        <v>13417</v>
      </c>
      <c r="D1375" s="6" t="s">
        <v>1375</v>
      </c>
      <c r="E1375" s="3">
        <v>4</v>
      </c>
    </row>
    <row r="1376" spans="1:5" ht="49.5">
      <c r="A1376" s="36">
        <v>1374</v>
      </c>
      <c r="B1376" s="209"/>
      <c r="C1376" s="36" t="s">
        <v>13418</v>
      </c>
      <c r="D1376" s="6" t="s">
        <v>1376</v>
      </c>
      <c r="E1376" s="3">
        <v>4</v>
      </c>
    </row>
    <row r="1377" spans="1:5" ht="49.5">
      <c r="A1377" s="36">
        <v>1375</v>
      </c>
      <c r="B1377" s="208"/>
      <c r="C1377" s="36" t="s">
        <v>13419</v>
      </c>
      <c r="D1377" s="6" t="s">
        <v>1377</v>
      </c>
      <c r="E1377" s="3">
        <v>4</v>
      </c>
    </row>
    <row r="1378" spans="1:5" ht="33">
      <c r="A1378" s="36">
        <v>1376</v>
      </c>
      <c r="B1378" s="209"/>
      <c r="C1378" s="36" t="s">
        <v>13420</v>
      </c>
      <c r="D1378" s="6" t="s">
        <v>1378</v>
      </c>
      <c r="E1378" s="3">
        <v>4</v>
      </c>
    </row>
    <row r="1379" spans="1:5" ht="49.5">
      <c r="A1379" s="36">
        <v>1377</v>
      </c>
      <c r="B1379" s="208"/>
      <c r="C1379" s="36" t="s">
        <v>13421</v>
      </c>
      <c r="D1379" s="6" t="s">
        <v>1379</v>
      </c>
      <c r="E1379" s="3">
        <v>4</v>
      </c>
    </row>
    <row r="1380" spans="1:5" ht="49.5">
      <c r="A1380" s="36">
        <v>1378</v>
      </c>
      <c r="B1380" s="209"/>
      <c r="C1380" s="36" t="s">
        <v>13422</v>
      </c>
      <c r="D1380" s="6" t="s">
        <v>1380</v>
      </c>
      <c r="E1380" s="3">
        <v>4</v>
      </c>
    </row>
    <row r="1381" spans="1:5" ht="33">
      <c r="A1381" s="36">
        <v>1379</v>
      </c>
      <c r="B1381" s="208"/>
      <c r="C1381" s="36" t="s">
        <v>13423</v>
      </c>
      <c r="D1381" s="6" t="s">
        <v>1381</v>
      </c>
      <c r="E1381" s="3">
        <v>4</v>
      </c>
    </row>
    <row r="1382" spans="1:5" ht="33">
      <c r="A1382" s="36">
        <v>1380</v>
      </c>
      <c r="B1382" s="209"/>
      <c r="C1382" s="36" t="s">
        <v>13424</v>
      </c>
      <c r="D1382" s="6" t="s">
        <v>1382</v>
      </c>
      <c r="E1382" s="3">
        <v>4</v>
      </c>
    </row>
    <row r="1383" spans="1:5" ht="33">
      <c r="A1383" s="36">
        <v>1381</v>
      </c>
      <c r="B1383" s="208"/>
      <c r="C1383" s="36" t="s">
        <v>13425</v>
      </c>
      <c r="D1383" s="6" t="s">
        <v>1383</v>
      </c>
      <c r="E1383" s="3">
        <v>4</v>
      </c>
    </row>
    <row r="1384" spans="1:5" ht="18.75">
      <c r="A1384" s="36">
        <v>1382</v>
      </c>
      <c r="B1384" s="209"/>
      <c r="C1384" s="36" t="s">
        <v>13426</v>
      </c>
      <c r="D1384" s="6" t="s">
        <v>1384</v>
      </c>
      <c r="E1384" s="3">
        <v>4</v>
      </c>
    </row>
    <row r="1385" spans="1:5" ht="33">
      <c r="A1385" s="36">
        <v>1383</v>
      </c>
      <c r="B1385" s="208"/>
      <c r="C1385" s="36" t="s">
        <v>13427</v>
      </c>
      <c r="D1385" s="6" t="s">
        <v>1385</v>
      </c>
      <c r="E1385" s="3">
        <v>4</v>
      </c>
    </row>
    <row r="1386" spans="1:5" ht="33">
      <c r="A1386" s="36">
        <v>1384</v>
      </c>
      <c r="B1386" s="209"/>
      <c r="C1386" s="36" t="s">
        <v>13428</v>
      </c>
      <c r="D1386" s="6" t="s">
        <v>1386</v>
      </c>
      <c r="E1386" s="3">
        <v>6</v>
      </c>
    </row>
    <row r="1387" spans="1:5" ht="33">
      <c r="A1387" s="36">
        <v>1385</v>
      </c>
      <c r="B1387" s="208"/>
      <c r="C1387" s="36" t="s">
        <v>13429</v>
      </c>
      <c r="D1387" s="6" t="s">
        <v>1387</v>
      </c>
      <c r="E1387" s="3">
        <v>4</v>
      </c>
    </row>
    <row r="1388" spans="1:5" ht="49.5">
      <c r="A1388" s="36">
        <v>1386</v>
      </c>
      <c r="B1388" s="209"/>
      <c r="C1388" s="36" t="s">
        <v>13430</v>
      </c>
      <c r="D1388" s="6" t="s">
        <v>1388</v>
      </c>
      <c r="E1388" s="3">
        <v>6</v>
      </c>
    </row>
    <row r="1389" spans="1:5" ht="33">
      <c r="A1389" s="36">
        <v>1387</v>
      </c>
      <c r="B1389" s="208"/>
      <c r="C1389" s="36" t="s">
        <v>13431</v>
      </c>
      <c r="D1389" s="6" t="s">
        <v>1389</v>
      </c>
      <c r="E1389" s="3">
        <v>4</v>
      </c>
    </row>
    <row r="1390" spans="1:5" ht="33">
      <c r="A1390" s="36">
        <v>1388</v>
      </c>
      <c r="B1390" s="209"/>
      <c r="C1390" s="36" t="s">
        <v>13432</v>
      </c>
      <c r="D1390" s="6" t="s">
        <v>1390</v>
      </c>
      <c r="E1390" s="3">
        <v>6</v>
      </c>
    </row>
    <row r="1391" spans="1:5" ht="33">
      <c r="A1391" s="36">
        <v>1389</v>
      </c>
      <c r="B1391" s="208"/>
      <c r="C1391" s="36" t="s">
        <v>13433</v>
      </c>
      <c r="D1391" s="6" t="s">
        <v>1391</v>
      </c>
      <c r="E1391" s="3">
        <v>6</v>
      </c>
    </row>
    <row r="1392" spans="1:5" ht="33">
      <c r="A1392" s="36">
        <v>1390</v>
      </c>
      <c r="B1392" s="209"/>
      <c r="C1392" s="36" t="s">
        <v>13434</v>
      </c>
      <c r="D1392" s="6" t="s">
        <v>1392</v>
      </c>
      <c r="E1392" s="3">
        <v>6</v>
      </c>
    </row>
    <row r="1393" spans="1:5" ht="33">
      <c r="A1393" s="36">
        <v>1391</v>
      </c>
      <c r="B1393" s="208"/>
      <c r="C1393" s="36" t="s">
        <v>13435</v>
      </c>
      <c r="D1393" s="6" t="s">
        <v>1393</v>
      </c>
      <c r="E1393" s="3">
        <v>6</v>
      </c>
    </row>
    <row r="1394" spans="1:5" ht="33">
      <c r="A1394" s="36">
        <v>1392</v>
      </c>
      <c r="B1394" s="209"/>
      <c r="C1394" s="36" t="s">
        <v>13436</v>
      </c>
      <c r="D1394" s="6" t="s">
        <v>1394</v>
      </c>
      <c r="E1394" s="3">
        <v>6</v>
      </c>
    </row>
    <row r="1395" spans="1:5" ht="33">
      <c r="A1395" s="36">
        <v>1393</v>
      </c>
      <c r="B1395" s="208"/>
      <c r="C1395" s="36" t="s">
        <v>13437</v>
      </c>
      <c r="D1395" s="6" t="s">
        <v>1395</v>
      </c>
      <c r="E1395" s="3">
        <v>6</v>
      </c>
    </row>
    <row r="1396" spans="1:5" ht="33">
      <c r="A1396" s="36">
        <v>1394</v>
      </c>
      <c r="B1396" s="209"/>
      <c r="C1396" s="36" t="s">
        <v>13438</v>
      </c>
      <c r="D1396" s="6" t="s">
        <v>1396</v>
      </c>
      <c r="E1396" s="3">
        <v>6</v>
      </c>
    </row>
    <row r="1397" spans="1:5" ht="33">
      <c r="A1397" s="36">
        <v>1395</v>
      </c>
      <c r="B1397" s="208"/>
      <c r="C1397" s="36" t="s">
        <v>13439</v>
      </c>
      <c r="D1397" s="6" t="s">
        <v>1397</v>
      </c>
      <c r="E1397" s="3">
        <v>6</v>
      </c>
    </row>
    <row r="1398" spans="1:5" ht="33">
      <c r="A1398" s="36">
        <v>1396</v>
      </c>
      <c r="B1398" s="209"/>
      <c r="C1398" s="36" t="s">
        <v>13440</v>
      </c>
      <c r="D1398" s="6" t="s">
        <v>1398</v>
      </c>
      <c r="E1398" s="3">
        <v>6</v>
      </c>
    </row>
    <row r="1399" spans="1:5" ht="33">
      <c r="A1399" s="36">
        <v>1397</v>
      </c>
      <c r="B1399" s="208"/>
      <c r="C1399" s="36" t="s">
        <v>13441</v>
      </c>
      <c r="D1399" s="6" t="s">
        <v>1399</v>
      </c>
      <c r="E1399" s="3">
        <v>6</v>
      </c>
    </row>
    <row r="1400" spans="1:5" ht="33">
      <c r="A1400" s="36">
        <v>1398</v>
      </c>
      <c r="B1400" s="209"/>
      <c r="C1400" s="36" t="s">
        <v>13442</v>
      </c>
      <c r="D1400" s="6" t="s">
        <v>1400</v>
      </c>
      <c r="E1400" s="3">
        <v>6</v>
      </c>
    </row>
    <row r="1401" spans="1:5" ht="33">
      <c r="A1401" s="36">
        <v>1399</v>
      </c>
      <c r="B1401" s="208"/>
      <c r="C1401" s="36" t="s">
        <v>13443</v>
      </c>
      <c r="D1401" s="6" t="s">
        <v>1401</v>
      </c>
      <c r="E1401" s="3">
        <v>6</v>
      </c>
    </row>
    <row r="1402" spans="1:5" ht="33">
      <c r="A1402" s="36">
        <v>1400</v>
      </c>
      <c r="B1402" s="209"/>
      <c r="C1402" s="36" t="s">
        <v>13444</v>
      </c>
      <c r="D1402" s="6" t="s">
        <v>1402</v>
      </c>
      <c r="E1402" s="3">
        <v>6</v>
      </c>
    </row>
    <row r="1403" spans="1:5" ht="33">
      <c r="A1403" s="36">
        <v>1401</v>
      </c>
      <c r="B1403" s="208"/>
      <c r="C1403" s="36" t="s">
        <v>13445</v>
      </c>
      <c r="D1403" s="6" t="s">
        <v>1403</v>
      </c>
      <c r="E1403" s="3">
        <v>6</v>
      </c>
    </row>
    <row r="1404" spans="1:5" ht="49.5">
      <c r="A1404" s="36">
        <v>1402</v>
      </c>
      <c r="B1404" s="209"/>
      <c r="C1404" s="36" t="s">
        <v>13446</v>
      </c>
      <c r="D1404" s="6" t="s">
        <v>1404</v>
      </c>
      <c r="E1404" s="3">
        <v>6</v>
      </c>
    </row>
    <row r="1405" spans="1:5" ht="18.75">
      <c r="A1405" s="36">
        <v>1403</v>
      </c>
      <c r="B1405" s="208"/>
      <c r="C1405" s="36" t="s">
        <v>13447</v>
      </c>
      <c r="D1405" s="6" t="s">
        <v>1405</v>
      </c>
      <c r="E1405" s="3">
        <v>6</v>
      </c>
    </row>
    <row r="1406" spans="1:5" ht="33">
      <c r="A1406" s="36">
        <v>1404</v>
      </c>
      <c r="B1406" s="209"/>
      <c r="C1406" s="36" t="s">
        <v>13448</v>
      </c>
      <c r="D1406" s="6" t="s">
        <v>1406</v>
      </c>
      <c r="E1406" s="3">
        <v>6</v>
      </c>
    </row>
    <row r="1407" spans="1:5" ht="33">
      <c r="A1407" s="36">
        <v>1405</v>
      </c>
      <c r="B1407" s="208"/>
      <c r="C1407" s="36" t="s">
        <v>13449</v>
      </c>
      <c r="D1407" s="6" t="s">
        <v>1407</v>
      </c>
      <c r="E1407" s="3">
        <v>6</v>
      </c>
    </row>
    <row r="1408" spans="1:5" ht="33">
      <c r="A1408" s="36">
        <v>1406</v>
      </c>
      <c r="B1408" s="209"/>
      <c r="C1408" s="36" t="s">
        <v>13450</v>
      </c>
      <c r="D1408" s="6" t="s">
        <v>1408</v>
      </c>
      <c r="E1408" s="3">
        <v>6</v>
      </c>
    </row>
    <row r="1409" spans="1:5" ht="33">
      <c r="A1409" s="36">
        <v>1407</v>
      </c>
      <c r="B1409" s="208"/>
      <c r="C1409" s="36" t="s">
        <v>13451</v>
      </c>
      <c r="D1409" s="6" t="s">
        <v>1409</v>
      </c>
      <c r="E1409" s="3">
        <v>6</v>
      </c>
    </row>
    <row r="1410" spans="1:5" ht="33">
      <c r="A1410" s="36">
        <v>1408</v>
      </c>
      <c r="B1410" s="209"/>
      <c r="C1410" s="36" t="s">
        <v>13452</v>
      </c>
      <c r="D1410" s="6" t="s">
        <v>1410</v>
      </c>
      <c r="E1410" s="3">
        <v>4</v>
      </c>
    </row>
    <row r="1411" spans="1:5" ht="33">
      <c r="A1411" s="36">
        <v>1409</v>
      </c>
      <c r="B1411" s="208"/>
      <c r="C1411" s="36" t="s">
        <v>13453</v>
      </c>
      <c r="D1411" s="6" t="s">
        <v>1411</v>
      </c>
      <c r="E1411" s="3">
        <v>4</v>
      </c>
    </row>
    <row r="1412" spans="1:5" ht="33">
      <c r="A1412" s="36">
        <v>1410</v>
      </c>
      <c r="B1412" s="209"/>
      <c r="C1412" s="36" t="s">
        <v>13454</v>
      </c>
      <c r="D1412" s="6" t="s">
        <v>1412</v>
      </c>
      <c r="E1412" s="3">
        <v>4</v>
      </c>
    </row>
    <row r="1413" spans="1:5" ht="33">
      <c r="A1413" s="36">
        <v>1411</v>
      </c>
      <c r="B1413" s="208"/>
      <c r="C1413" s="36" t="s">
        <v>13455</v>
      </c>
      <c r="D1413" s="6" t="s">
        <v>1413</v>
      </c>
      <c r="E1413" s="3">
        <v>4</v>
      </c>
    </row>
    <row r="1414" spans="1:5" ht="33">
      <c r="A1414" s="36">
        <v>1412</v>
      </c>
      <c r="B1414" s="209"/>
      <c r="C1414" s="36" t="s">
        <v>13456</v>
      </c>
      <c r="D1414" s="6" t="s">
        <v>1414</v>
      </c>
      <c r="E1414" s="3">
        <v>4</v>
      </c>
    </row>
    <row r="1415" spans="1:5" ht="18.75">
      <c r="A1415" s="36">
        <v>1413</v>
      </c>
      <c r="B1415" s="208"/>
      <c r="C1415" s="36" t="s">
        <v>13457</v>
      </c>
      <c r="D1415" s="6" t="s">
        <v>1415</v>
      </c>
      <c r="E1415" s="3">
        <v>6</v>
      </c>
    </row>
    <row r="1416" spans="1:5" ht="33">
      <c r="A1416" s="36">
        <v>1414</v>
      </c>
      <c r="B1416" s="209"/>
      <c r="C1416" s="36" t="s">
        <v>13458</v>
      </c>
      <c r="D1416" s="6" t="s">
        <v>1416</v>
      </c>
      <c r="E1416" s="3">
        <v>6</v>
      </c>
    </row>
    <row r="1417" spans="1:5" ht="33">
      <c r="A1417" s="36">
        <v>1415</v>
      </c>
      <c r="B1417" s="208"/>
      <c r="C1417" s="36" t="s">
        <v>13459</v>
      </c>
      <c r="D1417" s="6" t="s">
        <v>1417</v>
      </c>
      <c r="E1417" s="3">
        <v>6</v>
      </c>
    </row>
    <row r="1418" spans="1:5" ht="33">
      <c r="A1418" s="36">
        <v>1416</v>
      </c>
      <c r="B1418" s="209"/>
      <c r="C1418" s="36" t="s">
        <v>13460</v>
      </c>
      <c r="D1418" s="6" t="s">
        <v>1418</v>
      </c>
      <c r="E1418" s="3">
        <v>6</v>
      </c>
    </row>
    <row r="1419" spans="1:5" ht="33">
      <c r="A1419" s="36">
        <v>1417</v>
      </c>
      <c r="B1419" s="208"/>
      <c r="C1419" s="36" t="s">
        <v>13461</v>
      </c>
      <c r="D1419" s="6" t="s">
        <v>1419</v>
      </c>
      <c r="E1419" s="3">
        <v>6</v>
      </c>
    </row>
    <row r="1420" spans="1:5" ht="33">
      <c r="A1420" s="36">
        <v>1418</v>
      </c>
      <c r="B1420" s="209"/>
      <c r="C1420" s="36" t="s">
        <v>13462</v>
      </c>
      <c r="D1420" s="6" t="s">
        <v>1420</v>
      </c>
      <c r="E1420" s="3">
        <v>6</v>
      </c>
    </row>
    <row r="1421" spans="1:5" ht="33">
      <c r="A1421" s="36">
        <v>1419</v>
      </c>
      <c r="B1421" s="208"/>
      <c r="C1421" s="36" t="s">
        <v>13463</v>
      </c>
      <c r="D1421" s="6" t="s">
        <v>1421</v>
      </c>
      <c r="E1421" s="3">
        <v>6</v>
      </c>
    </row>
    <row r="1422" spans="1:5" ht="33">
      <c r="A1422" s="36">
        <v>1420</v>
      </c>
      <c r="B1422" s="209"/>
      <c r="C1422" s="36" t="s">
        <v>13464</v>
      </c>
      <c r="D1422" s="6" t="s">
        <v>1422</v>
      </c>
      <c r="E1422" s="3">
        <v>6</v>
      </c>
    </row>
    <row r="1423" spans="1:5" ht="33">
      <c r="A1423" s="36">
        <v>1421</v>
      </c>
      <c r="B1423" s="208"/>
      <c r="C1423" s="36" t="s">
        <v>13465</v>
      </c>
      <c r="D1423" s="6" t="s">
        <v>1423</v>
      </c>
      <c r="E1423" s="3">
        <v>6</v>
      </c>
    </row>
    <row r="1424" spans="1:5" ht="33">
      <c r="A1424" s="36">
        <v>1422</v>
      </c>
      <c r="B1424" s="209"/>
      <c r="C1424" s="36" t="s">
        <v>13466</v>
      </c>
      <c r="D1424" s="6" t="s">
        <v>1424</v>
      </c>
      <c r="E1424" s="3">
        <v>6</v>
      </c>
    </row>
    <row r="1425" spans="1:5" ht="33">
      <c r="A1425" s="36">
        <v>1423</v>
      </c>
      <c r="B1425" s="208"/>
      <c r="C1425" s="36" t="s">
        <v>13467</v>
      </c>
      <c r="D1425" s="6" t="s">
        <v>1425</v>
      </c>
      <c r="E1425" s="3">
        <v>6</v>
      </c>
    </row>
    <row r="1426" spans="1:5" ht="33">
      <c r="A1426" s="36">
        <v>1424</v>
      </c>
      <c r="B1426" s="209"/>
      <c r="C1426" s="36" t="s">
        <v>13468</v>
      </c>
      <c r="D1426" s="6" t="s">
        <v>1426</v>
      </c>
      <c r="E1426" s="3">
        <v>4</v>
      </c>
    </row>
    <row r="1427" spans="1:5" ht="33">
      <c r="A1427" s="36">
        <v>1425</v>
      </c>
      <c r="B1427" s="208"/>
      <c r="C1427" s="36" t="s">
        <v>13469</v>
      </c>
      <c r="D1427" s="6" t="s">
        <v>1427</v>
      </c>
      <c r="E1427" s="3">
        <v>4</v>
      </c>
    </row>
    <row r="1428" spans="1:5" ht="33">
      <c r="A1428" s="36">
        <v>1426</v>
      </c>
      <c r="B1428" s="209"/>
      <c r="C1428" s="36" t="s">
        <v>13470</v>
      </c>
      <c r="D1428" s="6" t="s">
        <v>1428</v>
      </c>
      <c r="E1428" s="3">
        <v>4</v>
      </c>
    </row>
    <row r="1429" spans="1:5" ht="33">
      <c r="A1429" s="36">
        <v>1427</v>
      </c>
      <c r="B1429" s="208"/>
      <c r="C1429" s="36" t="s">
        <v>13471</v>
      </c>
      <c r="D1429" s="6" t="s">
        <v>1429</v>
      </c>
      <c r="E1429" s="3">
        <v>4</v>
      </c>
    </row>
    <row r="1430" spans="1:5" ht="33">
      <c r="A1430" s="36">
        <v>1428</v>
      </c>
      <c r="B1430" s="209"/>
      <c r="C1430" s="36" t="s">
        <v>13472</v>
      </c>
      <c r="D1430" s="6" t="s">
        <v>1430</v>
      </c>
      <c r="E1430" s="3">
        <v>4</v>
      </c>
    </row>
    <row r="1431" spans="1:5" ht="33">
      <c r="A1431" s="36">
        <v>1429</v>
      </c>
      <c r="B1431" s="208"/>
      <c r="C1431" s="36" t="s">
        <v>13473</v>
      </c>
      <c r="D1431" s="6" t="s">
        <v>1431</v>
      </c>
      <c r="E1431" s="3">
        <v>4</v>
      </c>
    </row>
    <row r="1432" spans="1:5" ht="18.75">
      <c r="A1432" s="36">
        <v>1430</v>
      </c>
      <c r="B1432" s="209"/>
      <c r="C1432" s="36" t="s">
        <v>13474</v>
      </c>
      <c r="D1432" s="6" t="s">
        <v>1432</v>
      </c>
      <c r="E1432" s="3">
        <v>4</v>
      </c>
    </row>
    <row r="1433" spans="1:5" ht="33">
      <c r="A1433" s="36">
        <v>1431</v>
      </c>
      <c r="B1433" s="208"/>
      <c r="C1433" s="36" t="s">
        <v>13475</v>
      </c>
      <c r="D1433" s="6" t="s">
        <v>1433</v>
      </c>
      <c r="E1433" s="3">
        <v>4</v>
      </c>
    </row>
    <row r="1434" spans="1:5" ht="33">
      <c r="A1434" s="36">
        <v>1432</v>
      </c>
      <c r="B1434" s="209"/>
      <c r="C1434" s="36" t="s">
        <v>13476</v>
      </c>
      <c r="D1434" s="6" t="s">
        <v>1434</v>
      </c>
      <c r="E1434" s="3">
        <v>4</v>
      </c>
    </row>
    <row r="1435" spans="1:5" ht="33">
      <c r="A1435" s="36">
        <v>1433</v>
      </c>
      <c r="B1435" s="208"/>
      <c r="C1435" s="36" t="s">
        <v>13477</v>
      </c>
      <c r="D1435" s="6" t="s">
        <v>1435</v>
      </c>
      <c r="E1435" s="3">
        <v>4</v>
      </c>
    </row>
    <row r="1436" spans="1:5" ht="33">
      <c r="A1436" s="36">
        <v>1434</v>
      </c>
      <c r="B1436" s="209"/>
      <c r="C1436" s="36" t="s">
        <v>13478</v>
      </c>
      <c r="D1436" s="6" t="s">
        <v>1436</v>
      </c>
      <c r="E1436" s="3">
        <v>4</v>
      </c>
    </row>
    <row r="1437" spans="1:5" ht="49.5">
      <c r="A1437" s="36">
        <v>1435</v>
      </c>
      <c r="B1437" s="208"/>
      <c r="C1437" s="36" t="s">
        <v>13479</v>
      </c>
      <c r="D1437" s="6" t="s">
        <v>1437</v>
      </c>
      <c r="E1437" s="3">
        <v>4</v>
      </c>
    </row>
    <row r="1438" spans="1:5" ht="33">
      <c r="A1438" s="36">
        <v>1436</v>
      </c>
      <c r="B1438" s="209"/>
      <c r="C1438" s="36" t="s">
        <v>13480</v>
      </c>
      <c r="D1438" s="6" t="s">
        <v>1438</v>
      </c>
      <c r="E1438" s="3">
        <v>4</v>
      </c>
    </row>
    <row r="1439" spans="1:5" ht="33">
      <c r="A1439" s="36">
        <v>1437</v>
      </c>
      <c r="B1439" s="208"/>
      <c r="C1439" s="36" t="s">
        <v>13481</v>
      </c>
      <c r="D1439" s="6" t="s">
        <v>1439</v>
      </c>
      <c r="E1439" s="3">
        <v>4</v>
      </c>
    </row>
    <row r="1440" spans="1:5" ht="33">
      <c r="A1440" s="36">
        <v>1438</v>
      </c>
      <c r="B1440" s="209"/>
      <c r="C1440" s="36" t="s">
        <v>13482</v>
      </c>
      <c r="D1440" s="6" t="s">
        <v>1440</v>
      </c>
      <c r="E1440" s="3">
        <v>4</v>
      </c>
    </row>
    <row r="1441" spans="1:5" ht="33">
      <c r="A1441" s="36">
        <v>1439</v>
      </c>
      <c r="B1441" s="208"/>
      <c r="C1441" s="36" t="s">
        <v>13483</v>
      </c>
      <c r="D1441" s="6" t="s">
        <v>1441</v>
      </c>
      <c r="E1441" s="3">
        <v>4</v>
      </c>
    </row>
    <row r="1442" spans="1:5" ht="33">
      <c r="A1442" s="36">
        <v>1440</v>
      </c>
      <c r="B1442" s="209"/>
      <c r="C1442" s="36" t="s">
        <v>13484</v>
      </c>
      <c r="D1442" s="6" t="s">
        <v>1442</v>
      </c>
      <c r="E1442" s="3">
        <v>4</v>
      </c>
    </row>
    <row r="1443" spans="1:5" ht="33">
      <c r="A1443" s="36">
        <v>1441</v>
      </c>
      <c r="B1443" s="208"/>
      <c r="C1443" s="36" t="s">
        <v>13485</v>
      </c>
      <c r="D1443" s="6" t="s">
        <v>1443</v>
      </c>
      <c r="E1443" s="3">
        <v>4</v>
      </c>
    </row>
    <row r="1444" spans="1:5" ht="33">
      <c r="A1444" s="36">
        <v>1442</v>
      </c>
      <c r="B1444" s="209"/>
      <c r="C1444" s="36" t="s">
        <v>13486</v>
      </c>
      <c r="D1444" s="6" t="s">
        <v>1444</v>
      </c>
      <c r="E1444" s="3">
        <v>4</v>
      </c>
    </row>
    <row r="1445" spans="1:5" ht="33">
      <c r="A1445" s="36">
        <v>1443</v>
      </c>
      <c r="B1445" s="208"/>
      <c r="C1445" s="36" t="s">
        <v>13487</v>
      </c>
      <c r="D1445" s="6" t="s">
        <v>1445</v>
      </c>
      <c r="E1445" s="3">
        <v>4</v>
      </c>
    </row>
    <row r="1446" spans="1:5" ht="33">
      <c r="A1446" s="36">
        <v>1444</v>
      </c>
      <c r="B1446" s="209"/>
      <c r="C1446" s="36" t="s">
        <v>13488</v>
      </c>
      <c r="D1446" s="6" t="s">
        <v>1446</v>
      </c>
      <c r="E1446" s="3">
        <v>4</v>
      </c>
    </row>
    <row r="1447" spans="1:5" ht="18.75">
      <c r="A1447" s="36">
        <v>1445</v>
      </c>
      <c r="B1447" s="208"/>
      <c r="C1447" s="36" t="s">
        <v>13489</v>
      </c>
      <c r="D1447" s="6" t="s">
        <v>1447</v>
      </c>
      <c r="E1447" s="3">
        <v>4</v>
      </c>
    </row>
    <row r="1448" spans="1:5" ht="33">
      <c r="A1448" s="36">
        <v>1446</v>
      </c>
      <c r="B1448" s="209"/>
      <c r="C1448" s="36" t="s">
        <v>13490</v>
      </c>
      <c r="D1448" s="6" t="s">
        <v>1448</v>
      </c>
      <c r="E1448" s="3">
        <v>4</v>
      </c>
    </row>
    <row r="1449" spans="1:5" ht="33">
      <c r="A1449" s="36">
        <v>1447</v>
      </c>
      <c r="B1449" s="208"/>
      <c r="C1449" s="36" t="s">
        <v>13491</v>
      </c>
      <c r="D1449" s="6" t="s">
        <v>1449</v>
      </c>
      <c r="E1449" s="3">
        <v>4</v>
      </c>
    </row>
    <row r="1450" spans="1:5" ht="33">
      <c r="A1450" s="36">
        <v>1448</v>
      </c>
      <c r="B1450" s="209"/>
      <c r="C1450" s="36" t="s">
        <v>13492</v>
      </c>
      <c r="D1450" s="6" t="s">
        <v>1450</v>
      </c>
      <c r="E1450" s="3">
        <v>4</v>
      </c>
    </row>
    <row r="1451" spans="1:5" ht="33">
      <c r="A1451" s="36">
        <v>1449</v>
      </c>
      <c r="B1451" s="208"/>
      <c r="C1451" s="36" t="s">
        <v>13493</v>
      </c>
      <c r="D1451" s="6" t="s">
        <v>1451</v>
      </c>
      <c r="E1451" s="3">
        <v>4</v>
      </c>
    </row>
    <row r="1452" spans="1:5" ht="33">
      <c r="A1452" s="36">
        <v>1450</v>
      </c>
      <c r="B1452" s="209"/>
      <c r="C1452" s="36" t="s">
        <v>13494</v>
      </c>
      <c r="D1452" s="6" t="s">
        <v>1452</v>
      </c>
      <c r="E1452" s="3">
        <v>4</v>
      </c>
    </row>
    <row r="1453" spans="1:5" ht="33">
      <c r="A1453" s="36">
        <v>1451</v>
      </c>
      <c r="B1453" s="208"/>
      <c r="C1453" s="36" t="s">
        <v>13495</v>
      </c>
      <c r="D1453" s="6" t="s">
        <v>1453</v>
      </c>
      <c r="E1453" s="3">
        <v>4</v>
      </c>
    </row>
    <row r="1454" spans="1:5" ht="33">
      <c r="A1454" s="36">
        <v>1452</v>
      </c>
      <c r="B1454" s="209"/>
      <c r="C1454" s="36" t="s">
        <v>13496</v>
      </c>
      <c r="D1454" s="6" t="s">
        <v>1454</v>
      </c>
      <c r="E1454" s="3">
        <v>4</v>
      </c>
    </row>
    <row r="1455" spans="1:5" ht="33">
      <c r="A1455" s="36">
        <v>1453</v>
      </c>
      <c r="B1455" s="208"/>
      <c r="C1455" s="36" t="s">
        <v>13497</v>
      </c>
      <c r="D1455" s="6" t="s">
        <v>1455</v>
      </c>
      <c r="E1455" s="3">
        <v>4</v>
      </c>
    </row>
    <row r="1456" spans="1:5" ht="33">
      <c r="A1456" s="36">
        <v>1454</v>
      </c>
      <c r="B1456" s="209"/>
      <c r="C1456" s="36" t="s">
        <v>13498</v>
      </c>
      <c r="D1456" s="6" t="s">
        <v>1456</v>
      </c>
      <c r="E1456" s="3">
        <v>4</v>
      </c>
    </row>
    <row r="1457" spans="1:5" ht="33">
      <c r="A1457" s="36">
        <v>1455</v>
      </c>
      <c r="B1457" s="208"/>
      <c r="C1457" s="36" t="s">
        <v>13499</v>
      </c>
      <c r="D1457" s="6" t="s">
        <v>1457</v>
      </c>
      <c r="E1457" s="3">
        <v>4</v>
      </c>
    </row>
    <row r="1458" spans="1:5" ht="33">
      <c r="A1458" s="36">
        <v>1456</v>
      </c>
      <c r="B1458" s="209"/>
      <c r="C1458" s="36" t="s">
        <v>13500</v>
      </c>
      <c r="D1458" s="6" t="s">
        <v>1458</v>
      </c>
      <c r="E1458" s="3">
        <v>4</v>
      </c>
    </row>
    <row r="1459" spans="1:5" ht="33">
      <c r="A1459" s="36">
        <v>1457</v>
      </c>
      <c r="B1459" s="208"/>
      <c r="C1459" s="36" t="s">
        <v>13501</v>
      </c>
      <c r="D1459" s="6" t="s">
        <v>1459</v>
      </c>
      <c r="E1459" s="3">
        <v>4</v>
      </c>
    </row>
    <row r="1460" spans="1:5" ht="33">
      <c r="A1460" s="36">
        <v>1458</v>
      </c>
      <c r="B1460" s="209"/>
      <c r="C1460" s="36" t="s">
        <v>13502</v>
      </c>
      <c r="D1460" s="6" t="s">
        <v>1460</v>
      </c>
      <c r="E1460" s="3">
        <v>4</v>
      </c>
    </row>
    <row r="1461" spans="1:5" ht="33">
      <c r="A1461" s="36">
        <v>1459</v>
      </c>
      <c r="B1461" s="208"/>
      <c r="C1461" s="36" t="s">
        <v>13503</v>
      </c>
      <c r="D1461" s="6" t="s">
        <v>1461</v>
      </c>
      <c r="E1461" s="3">
        <v>4</v>
      </c>
    </row>
    <row r="1462" spans="1:5" ht="33">
      <c r="A1462" s="36">
        <v>1460</v>
      </c>
      <c r="B1462" s="209"/>
      <c r="C1462" s="36" t="s">
        <v>13504</v>
      </c>
      <c r="D1462" s="6" t="s">
        <v>1462</v>
      </c>
      <c r="E1462" s="3">
        <v>4</v>
      </c>
    </row>
    <row r="1463" spans="1:5" ht="18.75">
      <c r="A1463" s="36">
        <v>1461</v>
      </c>
      <c r="B1463" s="208"/>
      <c r="C1463" s="36" t="s">
        <v>13505</v>
      </c>
      <c r="D1463" s="6" t="s">
        <v>1463</v>
      </c>
      <c r="E1463" s="3">
        <v>4</v>
      </c>
    </row>
    <row r="1464" spans="1:5" ht="18.75">
      <c r="A1464" s="36">
        <v>1462</v>
      </c>
      <c r="B1464" s="209"/>
      <c r="C1464" s="36" t="s">
        <v>13506</v>
      </c>
      <c r="D1464" s="6" t="s">
        <v>1464</v>
      </c>
      <c r="E1464" s="3">
        <v>4</v>
      </c>
    </row>
    <row r="1465" spans="1:5" ht="33">
      <c r="A1465" s="36">
        <v>1463</v>
      </c>
      <c r="B1465" s="208"/>
      <c r="C1465" s="36" t="s">
        <v>13507</v>
      </c>
      <c r="D1465" s="6" t="s">
        <v>1465</v>
      </c>
      <c r="E1465" s="3">
        <v>4</v>
      </c>
    </row>
    <row r="1466" spans="1:5" ht="33">
      <c r="A1466" s="36">
        <v>1464</v>
      </c>
      <c r="B1466" s="209"/>
      <c r="C1466" s="36" t="s">
        <v>13508</v>
      </c>
      <c r="D1466" s="6" t="s">
        <v>1466</v>
      </c>
      <c r="E1466" s="3">
        <v>4</v>
      </c>
    </row>
    <row r="1467" spans="1:5" ht="18.75">
      <c r="A1467" s="36">
        <v>1465</v>
      </c>
      <c r="B1467" s="208"/>
      <c r="C1467" s="36" t="s">
        <v>13509</v>
      </c>
      <c r="D1467" s="6" t="s">
        <v>1467</v>
      </c>
      <c r="E1467" s="3">
        <v>4</v>
      </c>
    </row>
    <row r="1468" spans="1:5" ht="33">
      <c r="A1468" s="36">
        <v>1466</v>
      </c>
      <c r="B1468" s="209"/>
      <c r="C1468" s="36" t="s">
        <v>13510</v>
      </c>
      <c r="D1468" s="6" t="s">
        <v>1468</v>
      </c>
      <c r="E1468" s="3">
        <v>4</v>
      </c>
    </row>
    <row r="1469" spans="1:5" ht="33">
      <c r="A1469" s="36">
        <v>1467</v>
      </c>
      <c r="B1469" s="208"/>
      <c r="C1469" s="36" t="s">
        <v>13511</v>
      </c>
      <c r="D1469" s="6" t="s">
        <v>1469</v>
      </c>
      <c r="E1469" s="3">
        <v>4</v>
      </c>
    </row>
    <row r="1470" spans="1:5" ht="33">
      <c r="A1470" s="36">
        <v>1468</v>
      </c>
      <c r="B1470" s="209"/>
      <c r="C1470" s="36" t="s">
        <v>13512</v>
      </c>
      <c r="D1470" s="6" t="s">
        <v>1470</v>
      </c>
      <c r="E1470" s="3">
        <v>8</v>
      </c>
    </row>
    <row r="1471" spans="1:5" ht="33">
      <c r="A1471" s="36">
        <v>1469</v>
      </c>
      <c r="B1471" s="208"/>
      <c r="C1471" s="36" t="s">
        <v>13513</v>
      </c>
      <c r="D1471" s="6" t="s">
        <v>1471</v>
      </c>
      <c r="E1471" s="3">
        <v>6</v>
      </c>
    </row>
    <row r="1472" spans="1:5" ht="33">
      <c r="A1472" s="36">
        <v>1470</v>
      </c>
      <c r="B1472" s="209"/>
      <c r="C1472" s="36" t="s">
        <v>13514</v>
      </c>
      <c r="D1472" s="6" t="s">
        <v>1472</v>
      </c>
      <c r="E1472" s="3">
        <v>8</v>
      </c>
    </row>
    <row r="1473" spans="1:5" ht="33">
      <c r="A1473" s="36">
        <v>1471</v>
      </c>
      <c r="B1473" s="208"/>
      <c r="C1473" s="36" t="s">
        <v>13515</v>
      </c>
      <c r="D1473" s="6" t="s">
        <v>1473</v>
      </c>
      <c r="E1473" s="3">
        <v>4</v>
      </c>
    </row>
    <row r="1474" spans="1:5" ht="33">
      <c r="A1474" s="36">
        <v>1472</v>
      </c>
      <c r="B1474" s="209"/>
      <c r="C1474" s="36" t="s">
        <v>13516</v>
      </c>
      <c r="D1474" s="6" t="s">
        <v>1474</v>
      </c>
      <c r="E1474" s="3">
        <v>4</v>
      </c>
    </row>
    <row r="1475" spans="1:5" ht="33">
      <c r="A1475" s="36">
        <v>1473</v>
      </c>
      <c r="B1475" s="208"/>
      <c r="C1475" s="36" t="s">
        <v>13517</v>
      </c>
      <c r="D1475" s="6" t="s">
        <v>1475</v>
      </c>
      <c r="E1475" s="3">
        <v>4</v>
      </c>
    </row>
    <row r="1476" spans="1:5" ht="33">
      <c r="A1476" s="36">
        <v>1474</v>
      </c>
      <c r="B1476" s="209"/>
      <c r="C1476" s="36" t="s">
        <v>13518</v>
      </c>
      <c r="D1476" s="6" t="s">
        <v>1476</v>
      </c>
      <c r="E1476" s="3">
        <v>4</v>
      </c>
    </row>
    <row r="1477" spans="1:5" ht="33">
      <c r="A1477" s="36">
        <v>1475</v>
      </c>
      <c r="B1477" s="208"/>
      <c r="C1477" s="36" t="s">
        <v>13519</v>
      </c>
      <c r="D1477" s="6" t="s">
        <v>1477</v>
      </c>
      <c r="E1477" s="3">
        <v>4</v>
      </c>
    </row>
    <row r="1478" spans="1:5" ht="33">
      <c r="A1478" s="36">
        <v>1476</v>
      </c>
      <c r="B1478" s="209"/>
      <c r="C1478" s="36" t="s">
        <v>13520</v>
      </c>
      <c r="D1478" s="6" t="s">
        <v>1478</v>
      </c>
      <c r="E1478" s="3">
        <v>4</v>
      </c>
    </row>
    <row r="1479" spans="1:5" ht="33">
      <c r="A1479" s="36">
        <v>1477</v>
      </c>
      <c r="B1479" s="208"/>
      <c r="C1479" s="36" t="s">
        <v>13521</v>
      </c>
      <c r="D1479" s="6" t="s">
        <v>1479</v>
      </c>
      <c r="E1479" s="3">
        <v>4</v>
      </c>
    </row>
    <row r="1480" spans="1:5" ht="33">
      <c r="A1480" s="36">
        <v>1478</v>
      </c>
      <c r="B1480" s="209"/>
      <c r="C1480" s="36" t="s">
        <v>13522</v>
      </c>
      <c r="D1480" s="6" t="s">
        <v>1480</v>
      </c>
      <c r="E1480" s="3">
        <v>4</v>
      </c>
    </row>
    <row r="1481" spans="1:5" ht="33">
      <c r="A1481" s="36">
        <v>1479</v>
      </c>
      <c r="B1481" s="208"/>
      <c r="C1481" s="36" t="s">
        <v>13523</v>
      </c>
      <c r="D1481" s="6" t="s">
        <v>1481</v>
      </c>
      <c r="E1481" s="3">
        <v>4</v>
      </c>
    </row>
    <row r="1482" spans="1:5" ht="33">
      <c r="A1482" s="36">
        <v>1480</v>
      </c>
      <c r="B1482" s="209"/>
      <c r="C1482" s="36" t="s">
        <v>13524</v>
      </c>
      <c r="D1482" s="6" t="s">
        <v>1482</v>
      </c>
      <c r="E1482" s="3">
        <v>4</v>
      </c>
    </row>
    <row r="1483" spans="1:5" ht="33">
      <c r="A1483" s="36">
        <v>1481</v>
      </c>
      <c r="B1483" s="208"/>
      <c r="C1483" s="36" t="s">
        <v>13525</v>
      </c>
      <c r="D1483" s="6" t="s">
        <v>1483</v>
      </c>
      <c r="E1483" s="3">
        <v>4</v>
      </c>
    </row>
    <row r="1484" spans="1:5" ht="33">
      <c r="A1484" s="36">
        <v>1482</v>
      </c>
      <c r="B1484" s="209"/>
      <c r="C1484" s="36" t="s">
        <v>13526</v>
      </c>
      <c r="D1484" s="6" t="s">
        <v>1484</v>
      </c>
      <c r="E1484" s="3">
        <v>4</v>
      </c>
    </row>
    <row r="1485" spans="1:5" ht="33">
      <c r="A1485" s="36">
        <v>1483</v>
      </c>
      <c r="B1485" s="208"/>
      <c r="C1485" s="36" t="s">
        <v>13527</v>
      </c>
      <c r="D1485" s="6" t="s">
        <v>1485</v>
      </c>
      <c r="E1485" s="3">
        <v>4</v>
      </c>
    </row>
    <row r="1486" spans="1:5" ht="33">
      <c r="A1486" s="36">
        <v>1484</v>
      </c>
      <c r="B1486" s="209"/>
      <c r="C1486" s="36" t="s">
        <v>13528</v>
      </c>
      <c r="D1486" s="6" t="s">
        <v>1486</v>
      </c>
      <c r="E1486" s="3">
        <v>4</v>
      </c>
    </row>
    <row r="1487" spans="1:5" ht="33">
      <c r="A1487" s="36">
        <v>1485</v>
      </c>
      <c r="B1487" s="208"/>
      <c r="C1487" s="36" t="s">
        <v>13529</v>
      </c>
      <c r="D1487" s="6" t="s">
        <v>1487</v>
      </c>
      <c r="E1487" s="3">
        <v>4</v>
      </c>
    </row>
    <row r="1488" spans="1:5" ht="33">
      <c r="A1488" s="36">
        <v>1486</v>
      </c>
      <c r="B1488" s="209"/>
      <c r="C1488" s="36" t="s">
        <v>13530</v>
      </c>
      <c r="D1488" s="6" t="s">
        <v>1488</v>
      </c>
      <c r="E1488" s="3">
        <v>4</v>
      </c>
    </row>
    <row r="1489" spans="1:5" ht="33">
      <c r="A1489" s="36">
        <v>1487</v>
      </c>
      <c r="B1489" s="208"/>
      <c r="C1489" s="36" t="s">
        <v>13531</v>
      </c>
      <c r="D1489" s="6" t="s">
        <v>1489</v>
      </c>
      <c r="E1489" s="3">
        <v>4</v>
      </c>
    </row>
    <row r="1490" spans="1:5" ht="33">
      <c r="A1490" s="36">
        <v>1488</v>
      </c>
      <c r="B1490" s="209"/>
      <c r="C1490" s="36" t="s">
        <v>13532</v>
      </c>
      <c r="D1490" s="6" t="s">
        <v>1490</v>
      </c>
      <c r="E1490" s="3">
        <v>4</v>
      </c>
    </row>
    <row r="1491" spans="1:5" ht="33">
      <c r="A1491" s="36">
        <v>1489</v>
      </c>
      <c r="B1491" s="208"/>
      <c r="C1491" s="36" t="s">
        <v>13533</v>
      </c>
      <c r="D1491" s="6" t="s">
        <v>1491</v>
      </c>
      <c r="E1491" s="3">
        <v>4</v>
      </c>
    </row>
    <row r="1492" spans="1:5" ht="33">
      <c r="A1492" s="36">
        <v>1490</v>
      </c>
      <c r="B1492" s="209"/>
      <c r="C1492" s="36" t="s">
        <v>13534</v>
      </c>
      <c r="D1492" s="6" t="s">
        <v>1492</v>
      </c>
      <c r="E1492" s="3">
        <v>4</v>
      </c>
    </row>
    <row r="1493" spans="1:5" ht="33">
      <c r="A1493" s="36">
        <v>1491</v>
      </c>
      <c r="B1493" s="208"/>
      <c r="C1493" s="36" t="s">
        <v>13535</v>
      </c>
      <c r="D1493" s="6" t="s">
        <v>1493</v>
      </c>
      <c r="E1493" s="3">
        <v>4</v>
      </c>
    </row>
    <row r="1494" spans="1:5" ht="33">
      <c r="A1494" s="36">
        <v>1492</v>
      </c>
      <c r="B1494" s="209"/>
      <c r="C1494" s="36" t="s">
        <v>13536</v>
      </c>
      <c r="D1494" s="6" t="s">
        <v>1494</v>
      </c>
      <c r="E1494" s="3">
        <v>4</v>
      </c>
    </row>
    <row r="1495" spans="1:5" ht="33">
      <c r="A1495" s="36">
        <v>1493</v>
      </c>
      <c r="B1495" s="208"/>
      <c r="C1495" s="36" t="s">
        <v>13537</v>
      </c>
      <c r="D1495" s="6" t="s">
        <v>1495</v>
      </c>
      <c r="E1495" s="3">
        <v>4</v>
      </c>
    </row>
    <row r="1496" spans="1:5" ht="33">
      <c r="A1496" s="36">
        <v>1494</v>
      </c>
      <c r="B1496" s="209"/>
      <c r="C1496" s="36" t="s">
        <v>13538</v>
      </c>
      <c r="D1496" s="6" t="s">
        <v>1496</v>
      </c>
      <c r="E1496" s="3">
        <v>4</v>
      </c>
    </row>
    <row r="1497" spans="1:5" ht="33">
      <c r="A1497" s="36">
        <v>1495</v>
      </c>
      <c r="B1497" s="208"/>
      <c r="C1497" s="36" t="s">
        <v>13539</v>
      </c>
      <c r="D1497" s="6" t="s">
        <v>1497</v>
      </c>
      <c r="E1497" s="3">
        <v>4</v>
      </c>
    </row>
    <row r="1498" spans="1:5" ht="33">
      <c r="A1498" s="36">
        <v>1496</v>
      </c>
      <c r="B1498" s="209"/>
      <c r="C1498" s="36" t="s">
        <v>13540</v>
      </c>
      <c r="D1498" s="6" t="s">
        <v>1498</v>
      </c>
      <c r="E1498" s="3">
        <v>4</v>
      </c>
    </row>
    <row r="1499" spans="1:5" ht="33">
      <c r="A1499" s="36">
        <v>1497</v>
      </c>
      <c r="B1499" s="208"/>
      <c r="C1499" s="36" t="s">
        <v>13541</v>
      </c>
      <c r="D1499" s="6" t="s">
        <v>1499</v>
      </c>
      <c r="E1499" s="3">
        <v>4</v>
      </c>
    </row>
    <row r="1500" spans="1:5" ht="33">
      <c r="A1500" s="36">
        <v>1498</v>
      </c>
      <c r="B1500" s="209"/>
      <c r="C1500" s="36" t="s">
        <v>13542</v>
      </c>
      <c r="D1500" s="6" t="s">
        <v>1500</v>
      </c>
      <c r="E1500" s="3">
        <v>4</v>
      </c>
    </row>
    <row r="1501" spans="1:5" ht="33">
      <c r="A1501" s="36">
        <v>1499</v>
      </c>
      <c r="B1501" s="208"/>
      <c r="C1501" s="36" t="s">
        <v>13543</v>
      </c>
      <c r="D1501" s="6" t="s">
        <v>1501</v>
      </c>
      <c r="E1501" s="3">
        <v>4</v>
      </c>
    </row>
    <row r="1502" spans="1:5" ht="33">
      <c r="A1502" s="36">
        <v>1500</v>
      </c>
      <c r="B1502" s="209"/>
      <c r="C1502" s="36" t="s">
        <v>13544</v>
      </c>
      <c r="D1502" s="6" t="s">
        <v>1502</v>
      </c>
      <c r="E1502" s="3">
        <v>4</v>
      </c>
    </row>
    <row r="1503" spans="1:5" ht="33">
      <c r="A1503" s="36">
        <v>1501</v>
      </c>
      <c r="B1503" s="208"/>
      <c r="C1503" s="36" t="s">
        <v>13545</v>
      </c>
      <c r="D1503" s="6" t="s">
        <v>1503</v>
      </c>
      <c r="E1503" s="3">
        <v>4</v>
      </c>
    </row>
    <row r="1504" spans="1:5" ht="33">
      <c r="A1504" s="36">
        <v>1502</v>
      </c>
      <c r="B1504" s="209"/>
      <c r="C1504" s="36" t="s">
        <v>13546</v>
      </c>
      <c r="D1504" s="6" t="s">
        <v>1504</v>
      </c>
      <c r="E1504" s="3">
        <v>4</v>
      </c>
    </row>
    <row r="1505" spans="1:5" ht="33">
      <c r="A1505" s="36">
        <v>1503</v>
      </c>
      <c r="B1505" s="208"/>
      <c r="C1505" s="36" t="s">
        <v>13547</v>
      </c>
      <c r="D1505" s="6" t="s">
        <v>1505</v>
      </c>
      <c r="E1505" s="3">
        <v>4</v>
      </c>
    </row>
    <row r="1506" spans="1:5" ht="33">
      <c r="A1506" s="36">
        <v>1504</v>
      </c>
      <c r="B1506" s="209"/>
      <c r="C1506" s="36" t="s">
        <v>13548</v>
      </c>
      <c r="D1506" s="6" t="s">
        <v>1506</v>
      </c>
      <c r="E1506" s="3">
        <v>4</v>
      </c>
    </row>
    <row r="1507" spans="1:5" ht="33">
      <c r="A1507" s="36">
        <v>1505</v>
      </c>
      <c r="B1507" s="208"/>
      <c r="C1507" s="36" t="s">
        <v>13549</v>
      </c>
      <c r="D1507" s="6" t="s">
        <v>1507</v>
      </c>
      <c r="E1507" s="3">
        <v>4</v>
      </c>
    </row>
    <row r="1508" spans="1:5" ht="49.5">
      <c r="A1508" s="36">
        <v>1506</v>
      </c>
      <c r="B1508" s="209"/>
      <c r="C1508" s="36" t="s">
        <v>13550</v>
      </c>
      <c r="D1508" s="6" t="s">
        <v>1508</v>
      </c>
      <c r="E1508" s="3">
        <v>4</v>
      </c>
    </row>
    <row r="1509" spans="1:5" ht="33">
      <c r="A1509" s="36">
        <v>1507</v>
      </c>
      <c r="B1509" s="208"/>
      <c r="C1509" s="36" t="s">
        <v>13551</v>
      </c>
      <c r="D1509" s="6" t="s">
        <v>1509</v>
      </c>
      <c r="E1509" s="3">
        <v>4</v>
      </c>
    </row>
    <row r="1510" spans="1:5" ht="33">
      <c r="A1510" s="36">
        <v>1508</v>
      </c>
      <c r="B1510" s="209"/>
      <c r="C1510" s="36" t="s">
        <v>13552</v>
      </c>
      <c r="D1510" s="6" t="s">
        <v>1510</v>
      </c>
      <c r="E1510" s="3">
        <v>4</v>
      </c>
    </row>
    <row r="1511" spans="1:5" ht="33">
      <c r="A1511" s="36">
        <v>1509</v>
      </c>
      <c r="B1511" s="208"/>
      <c r="C1511" s="36" t="s">
        <v>13553</v>
      </c>
      <c r="D1511" s="6" t="s">
        <v>1511</v>
      </c>
      <c r="E1511" s="3">
        <v>4</v>
      </c>
    </row>
    <row r="1512" spans="1:5" ht="33">
      <c r="A1512" s="36">
        <v>1510</v>
      </c>
      <c r="B1512" s="209"/>
      <c r="C1512" s="36" t="s">
        <v>13554</v>
      </c>
      <c r="D1512" s="6" t="s">
        <v>1512</v>
      </c>
      <c r="E1512" s="3">
        <v>4</v>
      </c>
    </row>
    <row r="1513" spans="1:5" ht="33">
      <c r="A1513" s="36">
        <v>1511</v>
      </c>
      <c r="B1513" s="208"/>
      <c r="C1513" s="36" t="s">
        <v>13555</v>
      </c>
      <c r="D1513" s="6" t="s">
        <v>1513</v>
      </c>
      <c r="E1513" s="3">
        <v>4</v>
      </c>
    </row>
    <row r="1514" spans="1:5" ht="33">
      <c r="A1514" s="36">
        <v>1512</v>
      </c>
      <c r="B1514" s="209"/>
      <c r="C1514" s="36" t="s">
        <v>13556</v>
      </c>
      <c r="D1514" s="6" t="s">
        <v>1514</v>
      </c>
      <c r="E1514" s="3">
        <v>4</v>
      </c>
    </row>
    <row r="1515" spans="1:5" ht="33">
      <c r="A1515" s="36">
        <v>1513</v>
      </c>
      <c r="B1515" s="208"/>
      <c r="C1515" s="36" t="s">
        <v>13557</v>
      </c>
      <c r="D1515" s="6" t="s">
        <v>1515</v>
      </c>
      <c r="E1515" s="3">
        <v>4</v>
      </c>
    </row>
    <row r="1516" spans="1:5" ht="33">
      <c r="A1516" s="36">
        <v>1514</v>
      </c>
      <c r="B1516" s="209"/>
      <c r="C1516" s="36" t="s">
        <v>13558</v>
      </c>
      <c r="D1516" s="6" t="s">
        <v>1516</v>
      </c>
      <c r="E1516" s="3">
        <v>4</v>
      </c>
    </row>
    <row r="1517" spans="1:5" ht="33">
      <c r="A1517" s="36">
        <v>1515</v>
      </c>
      <c r="B1517" s="208"/>
      <c r="C1517" s="36" t="s">
        <v>13559</v>
      </c>
      <c r="D1517" s="6" t="s">
        <v>1517</v>
      </c>
      <c r="E1517" s="3">
        <v>4</v>
      </c>
    </row>
    <row r="1518" spans="1:5" ht="33">
      <c r="A1518" s="36">
        <v>1516</v>
      </c>
      <c r="B1518" s="209"/>
      <c r="C1518" s="36" t="s">
        <v>13560</v>
      </c>
      <c r="D1518" s="6" t="s">
        <v>1518</v>
      </c>
      <c r="E1518" s="3">
        <v>4</v>
      </c>
    </row>
    <row r="1519" spans="1:5" ht="49.5">
      <c r="A1519" s="36">
        <v>1517</v>
      </c>
      <c r="B1519" s="208"/>
      <c r="C1519" s="36" t="s">
        <v>13561</v>
      </c>
      <c r="D1519" s="6" t="s">
        <v>1519</v>
      </c>
      <c r="E1519" s="3">
        <v>4</v>
      </c>
    </row>
    <row r="1520" spans="1:5" ht="33">
      <c r="A1520" s="36">
        <v>1518</v>
      </c>
      <c r="B1520" s="209"/>
      <c r="C1520" s="36" t="s">
        <v>13562</v>
      </c>
      <c r="D1520" s="6" t="s">
        <v>1520</v>
      </c>
      <c r="E1520" s="3">
        <v>4</v>
      </c>
    </row>
    <row r="1521" spans="1:5" ht="33">
      <c r="A1521" s="36">
        <v>1519</v>
      </c>
      <c r="B1521" s="208"/>
      <c r="C1521" s="36" t="s">
        <v>13563</v>
      </c>
      <c r="D1521" s="6" t="s">
        <v>1521</v>
      </c>
      <c r="E1521" s="3">
        <v>4</v>
      </c>
    </row>
    <row r="1522" spans="1:5" ht="49.5">
      <c r="A1522" s="36">
        <v>1520</v>
      </c>
      <c r="B1522" s="209"/>
      <c r="C1522" s="36" t="s">
        <v>13564</v>
      </c>
      <c r="D1522" s="6" t="s">
        <v>1522</v>
      </c>
      <c r="E1522" s="3">
        <v>4</v>
      </c>
    </row>
    <row r="1523" spans="1:5" ht="18.75">
      <c r="A1523" s="36">
        <v>1521</v>
      </c>
      <c r="B1523" s="208"/>
      <c r="C1523" s="36" t="s">
        <v>13565</v>
      </c>
      <c r="D1523" s="6" t="s">
        <v>1523</v>
      </c>
      <c r="E1523" s="3">
        <v>4</v>
      </c>
    </row>
    <row r="1524" spans="1:5" ht="33">
      <c r="A1524" s="36">
        <v>1522</v>
      </c>
      <c r="B1524" s="209"/>
      <c r="C1524" s="36" t="s">
        <v>13566</v>
      </c>
      <c r="D1524" s="6" t="s">
        <v>1524</v>
      </c>
      <c r="E1524" s="3">
        <v>4</v>
      </c>
    </row>
    <row r="1525" spans="1:5" ht="33">
      <c r="A1525" s="36">
        <v>1523</v>
      </c>
      <c r="B1525" s="208"/>
      <c r="C1525" s="36" t="s">
        <v>13567</v>
      </c>
      <c r="D1525" s="6" t="s">
        <v>1525</v>
      </c>
      <c r="E1525" s="3">
        <v>4</v>
      </c>
    </row>
    <row r="1526" spans="1:5" ht="18.75">
      <c r="A1526" s="36">
        <v>1524</v>
      </c>
      <c r="B1526" s="209"/>
      <c r="C1526" s="36" t="s">
        <v>13568</v>
      </c>
      <c r="D1526" s="6" t="s">
        <v>1526</v>
      </c>
      <c r="E1526" s="3">
        <v>4</v>
      </c>
    </row>
    <row r="1527" spans="1:5" ht="33">
      <c r="A1527" s="36">
        <v>1525</v>
      </c>
      <c r="B1527" s="208"/>
      <c r="C1527" s="36" t="s">
        <v>13569</v>
      </c>
      <c r="D1527" s="6" t="s">
        <v>1527</v>
      </c>
      <c r="E1527" s="3">
        <v>4</v>
      </c>
    </row>
    <row r="1528" spans="1:5" ht="49.5">
      <c r="A1528" s="36">
        <v>1526</v>
      </c>
      <c r="B1528" s="209"/>
      <c r="C1528" s="36" t="s">
        <v>13570</v>
      </c>
      <c r="D1528" s="6" t="s">
        <v>1528</v>
      </c>
      <c r="E1528" s="3">
        <v>4</v>
      </c>
    </row>
    <row r="1529" spans="1:5" ht="33">
      <c r="A1529" s="36">
        <v>1527</v>
      </c>
      <c r="B1529" s="208"/>
      <c r="C1529" s="36" t="s">
        <v>13571</v>
      </c>
      <c r="D1529" s="6" t="s">
        <v>1529</v>
      </c>
      <c r="E1529" s="3">
        <v>4</v>
      </c>
    </row>
    <row r="1530" spans="1:5" ht="33">
      <c r="A1530" s="36">
        <v>1528</v>
      </c>
      <c r="B1530" s="209"/>
      <c r="C1530" s="36" t="s">
        <v>13572</v>
      </c>
      <c r="D1530" s="6" t="s">
        <v>1530</v>
      </c>
      <c r="E1530" s="3">
        <v>4</v>
      </c>
    </row>
    <row r="1531" spans="1:5" ht="49.5">
      <c r="A1531" s="36">
        <v>1529</v>
      </c>
      <c r="B1531" s="208"/>
      <c r="C1531" s="36" t="s">
        <v>13573</v>
      </c>
      <c r="D1531" s="6" t="s">
        <v>1531</v>
      </c>
      <c r="E1531" s="3">
        <v>4</v>
      </c>
    </row>
    <row r="1532" spans="1:5" ht="18.75">
      <c r="A1532" s="36">
        <v>1530</v>
      </c>
      <c r="B1532" s="209"/>
      <c r="C1532" s="36" t="s">
        <v>13574</v>
      </c>
      <c r="D1532" s="6" t="s">
        <v>1532</v>
      </c>
      <c r="E1532" s="3">
        <v>4</v>
      </c>
    </row>
    <row r="1533" spans="1:5" ht="18.75">
      <c r="A1533" s="36">
        <v>1531</v>
      </c>
      <c r="B1533" s="208"/>
      <c r="C1533" s="36" t="s">
        <v>13575</v>
      </c>
      <c r="D1533" s="6" t="s">
        <v>1533</v>
      </c>
      <c r="E1533" s="3">
        <v>4</v>
      </c>
    </row>
    <row r="1534" spans="1:5" ht="49.5">
      <c r="A1534" s="36">
        <v>1532</v>
      </c>
      <c r="B1534" s="209"/>
      <c r="C1534" s="36" t="s">
        <v>13576</v>
      </c>
      <c r="D1534" s="6" t="s">
        <v>1534</v>
      </c>
      <c r="E1534" s="3">
        <v>4</v>
      </c>
    </row>
    <row r="1535" spans="1:5" ht="49.5">
      <c r="A1535" s="36">
        <v>1533</v>
      </c>
      <c r="B1535" s="208"/>
      <c r="C1535" s="36" t="s">
        <v>13577</v>
      </c>
      <c r="D1535" s="6" t="s">
        <v>1535</v>
      </c>
      <c r="E1535" s="3">
        <v>4</v>
      </c>
    </row>
    <row r="1536" spans="1:5" ht="33">
      <c r="A1536" s="36">
        <v>1534</v>
      </c>
      <c r="B1536" s="209"/>
      <c r="C1536" s="36" t="s">
        <v>13578</v>
      </c>
      <c r="D1536" s="6" t="s">
        <v>1536</v>
      </c>
      <c r="E1536" s="3">
        <v>4</v>
      </c>
    </row>
    <row r="1537" spans="1:5" ht="33">
      <c r="A1537" s="36">
        <v>1535</v>
      </c>
      <c r="B1537" s="208"/>
      <c r="C1537" s="36" t="s">
        <v>13579</v>
      </c>
      <c r="D1537" s="6" t="s">
        <v>1537</v>
      </c>
      <c r="E1537" s="3">
        <v>4</v>
      </c>
    </row>
    <row r="1538" spans="1:5" ht="33">
      <c r="A1538" s="36">
        <v>1536</v>
      </c>
      <c r="B1538" s="209"/>
      <c r="C1538" s="36" t="s">
        <v>13580</v>
      </c>
      <c r="D1538" s="6" t="s">
        <v>1538</v>
      </c>
      <c r="E1538" s="3">
        <v>4</v>
      </c>
    </row>
    <row r="1539" spans="1:5" ht="49.5">
      <c r="A1539" s="36">
        <v>1537</v>
      </c>
      <c r="B1539" s="208"/>
      <c r="C1539" s="36" t="s">
        <v>13581</v>
      </c>
      <c r="D1539" s="6" t="s">
        <v>1539</v>
      </c>
      <c r="E1539" s="3">
        <v>4</v>
      </c>
    </row>
    <row r="1540" spans="1:5" ht="49.5">
      <c r="A1540" s="36">
        <v>1538</v>
      </c>
      <c r="B1540" s="209"/>
      <c r="C1540" s="36" t="s">
        <v>13582</v>
      </c>
      <c r="D1540" s="6" t="s">
        <v>1540</v>
      </c>
      <c r="E1540" s="3">
        <v>4</v>
      </c>
    </row>
    <row r="1541" spans="1:5" ht="49.5">
      <c r="A1541" s="36">
        <v>1539</v>
      </c>
      <c r="B1541" s="208"/>
      <c r="C1541" s="36" t="s">
        <v>13583</v>
      </c>
      <c r="D1541" s="6" t="s">
        <v>1541</v>
      </c>
      <c r="E1541" s="3">
        <v>4</v>
      </c>
    </row>
    <row r="1542" spans="1:5" ht="18.75">
      <c r="A1542" s="36">
        <v>1540</v>
      </c>
      <c r="B1542" s="209"/>
      <c r="C1542" s="36" t="s">
        <v>13584</v>
      </c>
      <c r="D1542" s="6" t="s">
        <v>1542</v>
      </c>
      <c r="E1542" s="3">
        <v>4</v>
      </c>
    </row>
    <row r="1543" spans="1:5" ht="33">
      <c r="A1543" s="36">
        <v>1541</v>
      </c>
      <c r="B1543" s="208"/>
      <c r="C1543" s="36" t="s">
        <v>13585</v>
      </c>
      <c r="D1543" s="6" t="s">
        <v>1543</v>
      </c>
      <c r="E1543" s="3">
        <v>4</v>
      </c>
    </row>
    <row r="1544" spans="1:5" ht="33">
      <c r="A1544" s="36">
        <v>1542</v>
      </c>
      <c r="B1544" s="209"/>
      <c r="C1544" s="36" t="s">
        <v>13586</v>
      </c>
      <c r="D1544" s="6" t="s">
        <v>1544</v>
      </c>
      <c r="E1544" s="3">
        <v>4</v>
      </c>
    </row>
    <row r="1545" spans="1:5" ht="33">
      <c r="A1545" s="36">
        <v>1543</v>
      </c>
      <c r="B1545" s="208"/>
      <c r="C1545" s="36" t="s">
        <v>13587</v>
      </c>
      <c r="D1545" s="6" t="s">
        <v>1545</v>
      </c>
      <c r="E1545" s="3">
        <v>4</v>
      </c>
    </row>
    <row r="1546" spans="1:5" ht="33">
      <c r="A1546" s="36">
        <v>1544</v>
      </c>
      <c r="B1546" s="209"/>
      <c r="C1546" s="36" t="s">
        <v>13588</v>
      </c>
      <c r="D1546" s="6" t="s">
        <v>1546</v>
      </c>
      <c r="E1546" s="3">
        <v>4</v>
      </c>
    </row>
    <row r="1547" spans="1:5" ht="33">
      <c r="A1547" s="36">
        <v>1545</v>
      </c>
      <c r="B1547" s="208"/>
      <c r="C1547" s="36" t="s">
        <v>13589</v>
      </c>
      <c r="D1547" s="6" t="s">
        <v>1547</v>
      </c>
      <c r="E1547" s="3">
        <v>4</v>
      </c>
    </row>
    <row r="1548" spans="1:5" ht="33">
      <c r="A1548" s="36">
        <v>1546</v>
      </c>
      <c r="B1548" s="209"/>
      <c r="C1548" s="36" t="s">
        <v>13590</v>
      </c>
      <c r="D1548" s="6" t="s">
        <v>1548</v>
      </c>
      <c r="E1548" s="3">
        <v>4</v>
      </c>
    </row>
    <row r="1549" spans="1:5" ht="33">
      <c r="A1549" s="36">
        <v>1547</v>
      </c>
      <c r="B1549" s="208"/>
      <c r="C1549" s="36" t="s">
        <v>13591</v>
      </c>
      <c r="D1549" s="6" t="s">
        <v>1549</v>
      </c>
      <c r="E1549" s="3">
        <v>4</v>
      </c>
    </row>
    <row r="1550" spans="1:5" ht="33">
      <c r="A1550" s="36">
        <v>1548</v>
      </c>
      <c r="B1550" s="209"/>
      <c r="C1550" s="36" t="s">
        <v>13592</v>
      </c>
      <c r="D1550" s="6" t="s">
        <v>1550</v>
      </c>
      <c r="E1550" s="3">
        <v>4</v>
      </c>
    </row>
    <row r="1551" spans="1:5" ht="49.5">
      <c r="A1551" s="36">
        <v>1549</v>
      </c>
      <c r="B1551" s="208"/>
      <c r="C1551" s="36" t="s">
        <v>13593</v>
      </c>
      <c r="D1551" s="6" t="s">
        <v>1551</v>
      </c>
      <c r="E1551" s="3">
        <v>4</v>
      </c>
    </row>
    <row r="1552" spans="1:5" ht="33">
      <c r="A1552" s="36">
        <v>1550</v>
      </c>
      <c r="B1552" s="209"/>
      <c r="C1552" s="36" t="s">
        <v>13594</v>
      </c>
      <c r="D1552" s="6" t="s">
        <v>1552</v>
      </c>
      <c r="E1552" s="3">
        <v>4</v>
      </c>
    </row>
    <row r="1553" spans="1:5" ht="18.75">
      <c r="A1553" s="36">
        <v>1551</v>
      </c>
      <c r="B1553" s="208"/>
      <c r="C1553" s="36" t="s">
        <v>13595</v>
      </c>
      <c r="D1553" s="6" t="s">
        <v>1553</v>
      </c>
      <c r="E1553" s="3">
        <v>4</v>
      </c>
    </row>
    <row r="1554" spans="1:5" ht="33">
      <c r="A1554" s="36">
        <v>1552</v>
      </c>
      <c r="B1554" s="209"/>
      <c r="C1554" s="36" t="s">
        <v>13596</v>
      </c>
      <c r="D1554" s="6" t="s">
        <v>1554</v>
      </c>
      <c r="E1554" s="3">
        <v>4</v>
      </c>
    </row>
    <row r="1555" spans="1:5" ht="33">
      <c r="A1555" s="36">
        <v>1553</v>
      </c>
      <c r="B1555" s="208"/>
      <c r="C1555" s="36" t="s">
        <v>13597</v>
      </c>
      <c r="D1555" s="6" t="s">
        <v>1555</v>
      </c>
      <c r="E1555" s="3">
        <v>4</v>
      </c>
    </row>
    <row r="1556" spans="1:5" ht="33">
      <c r="A1556" s="36">
        <v>1554</v>
      </c>
      <c r="B1556" s="209"/>
      <c r="C1556" s="36" t="s">
        <v>13598</v>
      </c>
      <c r="D1556" s="6" t="s">
        <v>1556</v>
      </c>
      <c r="E1556" s="3">
        <v>4</v>
      </c>
    </row>
    <row r="1557" spans="1:5" ht="33">
      <c r="A1557" s="36">
        <v>1555</v>
      </c>
      <c r="B1557" s="208"/>
      <c r="C1557" s="36" t="s">
        <v>13599</v>
      </c>
      <c r="D1557" s="6" t="s">
        <v>1557</v>
      </c>
      <c r="E1557" s="3">
        <v>4</v>
      </c>
    </row>
    <row r="1558" spans="1:5" ht="33">
      <c r="A1558" s="36">
        <v>1556</v>
      </c>
      <c r="B1558" s="209"/>
      <c r="C1558" s="36" t="s">
        <v>13600</v>
      </c>
      <c r="D1558" s="6" t="s">
        <v>1558</v>
      </c>
      <c r="E1558" s="3">
        <v>4</v>
      </c>
    </row>
    <row r="1559" spans="1:5" ht="49.5">
      <c r="A1559" s="36">
        <v>1557</v>
      </c>
      <c r="B1559" s="208"/>
      <c r="C1559" s="36" t="s">
        <v>13601</v>
      </c>
      <c r="D1559" s="6" t="s">
        <v>1559</v>
      </c>
      <c r="E1559" s="3">
        <v>4</v>
      </c>
    </row>
    <row r="1560" spans="1:5" ht="33">
      <c r="A1560" s="36">
        <v>1558</v>
      </c>
      <c r="B1560" s="209"/>
      <c r="C1560" s="36" t="s">
        <v>13602</v>
      </c>
      <c r="D1560" s="6" t="s">
        <v>1560</v>
      </c>
      <c r="E1560" s="3">
        <v>4</v>
      </c>
    </row>
    <row r="1561" spans="1:5" ht="49.5">
      <c r="A1561" s="36">
        <v>1559</v>
      </c>
      <c r="B1561" s="208"/>
      <c r="C1561" s="36" t="s">
        <v>13603</v>
      </c>
      <c r="D1561" s="6" t="s">
        <v>1561</v>
      </c>
      <c r="E1561" s="3">
        <v>4</v>
      </c>
    </row>
    <row r="1562" spans="1:5" ht="49.5">
      <c r="A1562" s="36">
        <v>1560</v>
      </c>
      <c r="B1562" s="209"/>
      <c r="C1562" s="36" t="s">
        <v>13604</v>
      </c>
      <c r="D1562" s="6" t="s">
        <v>1562</v>
      </c>
      <c r="E1562" s="3">
        <v>4</v>
      </c>
    </row>
    <row r="1563" spans="1:5" ht="33">
      <c r="A1563" s="36">
        <v>1561</v>
      </c>
      <c r="B1563" s="208"/>
      <c r="C1563" s="36" t="s">
        <v>13605</v>
      </c>
      <c r="D1563" s="6" t="s">
        <v>1563</v>
      </c>
      <c r="E1563" s="3">
        <v>4</v>
      </c>
    </row>
    <row r="1564" spans="1:5" ht="33">
      <c r="A1564" s="36">
        <v>1562</v>
      </c>
      <c r="B1564" s="209"/>
      <c r="C1564" s="36" t="s">
        <v>13606</v>
      </c>
      <c r="D1564" s="6" t="s">
        <v>1564</v>
      </c>
      <c r="E1564" s="3">
        <v>4</v>
      </c>
    </row>
    <row r="1565" spans="1:5" ht="33">
      <c r="A1565" s="36">
        <v>1563</v>
      </c>
      <c r="B1565" s="208"/>
      <c r="C1565" s="36" t="s">
        <v>13607</v>
      </c>
      <c r="D1565" s="6" t="s">
        <v>1565</v>
      </c>
      <c r="E1565" s="3">
        <v>4</v>
      </c>
    </row>
    <row r="1566" spans="1:5" ht="33">
      <c r="A1566" s="36">
        <v>1564</v>
      </c>
      <c r="B1566" s="209"/>
      <c r="C1566" s="36" t="s">
        <v>13608</v>
      </c>
      <c r="D1566" s="6" t="s">
        <v>1566</v>
      </c>
      <c r="E1566" s="3">
        <v>4</v>
      </c>
    </row>
    <row r="1567" spans="1:5" ht="33">
      <c r="A1567" s="36">
        <v>1565</v>
      </c>
      <c r="B1567" s="208"/>
      <c r="C1567" s="36" t="s">
        <v>13609</v>
      </c>
      <c r="D1567" s="6" t="s">
        <v>1567</v>
      </c>
      <c r="E1567" s="3">
        <v>4</v>
      </c>
    </row>
    <row r="1568" spans="1:5" ht="33">
      <c r="A1568" s="36">
        <v>1566</v>
      </c>
      <c r="B1568" s="209"/>
      <c r="C1568" s="36" t="s">
        <v>13610</v>
      </c>
      <c r="D1568" s="6" t="s">
        <v>1568</v>
      </c>
      <c r="E1568" s="3">
        <v>4</v>
      </c>
    </row>
    <row r="1569" spans="1:5" ht="33">
      <c r="A1569" s="36">
        <v>1567</v>
      </c>
      <c r="B1569" s="208"/>
      <c r="C1569" s="36" t="s">
        <v>13611</v>
      </c>
      <c r="D1569" s="6" t="s">
        <v>1569</v>
      </c>
      <c r="E1569" s="3">
        <v>4</v>
      </c>
    </row>
    <row r="1570" spans="1:5" ht="33">
      <c r="A1570" s="36">
        <v>1568</v>
      </c>
      <c r="B1570" s="209"/>
      <c r="C1570" s="36" t="s">
        <v>13612</v>
      </c>
      <c r="D1570" s="6" t="s">
        <v>1570</v>
      </c>
      <c r="E1570" s="3">
        <v>4</v>
      </c>
    </row>
    <row r="1571" spans="1:5" ht="33">
      <c r="A1571" s="36">
        <v>1569</v>
      </c>
      <c r="B1571" s="208"/>
      <c r="C1571" s="36" t="s">
        <v>13613</v>
      </c>
      <c r="D1571" s="6" t="s">
        <v>1571</v>
      </c>
      <c r="E1571" s="3">
        <v>4</v>
      </c>
    </row>
    <row r="1572" spans="1:5" ht="49.5">
      <c r="A1572" s="36">
        <v>1570</v>
      </c>
      <c r="B1572" s="209"/>
      <c r="C1572" s="36" t="s">
        <v>13614</v>
      </c>
      <c r="D1572" s="6" t="s">
        <v>1572</v>
      </c>
      <c r="E1572" s="3">
        <v>4</v>
      </c>
    </row>
    <row r="1573" spans="1:5" ht="33">
      <c r="A1573" s="36">
        <v>1571</v>
      </c>
      <c r="B1573" s="208"/>
      <c r="C1573" s="36" t="s">
        <v>13615</v>
      </c>
      <c r="D1573" s="6" t="s">
        <v>1573</v>
      </c>
      <c r="E1573" s="3">
        <v>4</v>
      </c>
    </row>
    <row r="1574" spans="1:5" ht="49.5">
      <c r="A1574" s="36">
        <v>1572</v>
      </c>
      <c r="B1574" s="209"/>
      <c r="C1574" s="36" t="s">
        <v>13616</v>
      </c>
      <c r="D1574" s="6" t="s">
        <v>1574</v>
      </c>
      <c r="E1574" s="3">
        <v>4</v>
      </c>
    </row>
    <row r="1575" spans="1:5" ht="49.5">
      <c r="A1575" s="36">
        <v>1573</v>
      </c>
      <c r="B1575" s="208"/>
      <c r="C1575" s="36" t="s">
        <v>13617</v>
      </c>
      <c r="D1575" s="6" t="s">
        <v>1575</v>
      </c>
      <c r="E1575" s="3">
        <v>4</v>
      </c>
    </row>
    <row r="1576" spans="1:5" ht="33">
      <c r="A1576" s="36">
        <v>1574</v>
      </c>
      <c r="B1576" s="209"/>
      <c r="C1576" s="36" t="s">
        <v>13618</v>
      </c>
      <c r="D1576" s="6" t="s">
        <v>1576</v>
      </c>
      <c r="E1576" s="3">
        <v>4</v>
      </c>
    </row>
    <row r="1577" spans="1:5" ht="33">
      <c r="A1577" s="36">
        <v>1575</v>
      </c>
      <c r="B1577" s="208"/>
      <c r="C1577" s="36" t="s">
        <v>13619</v>
      </c>
      <c r="D1577" s="6" t="s">
        <v>1577</v>
      </c>
      <c r="E1577" s="3">
        <v>4</v>
      </c>
    </row>
    <row r="1578" spans="1:5" ht="33">
      <c r="A1578" s="36">
        <v>1576</v>
      </c>
      <c r="B1578" s="209"/>
      <c r="C1578" s="36" t="s">
        <v>13620</v>
      </c>
      <c r="D1578" s="6" t="s">
        <v>1578</v>
      </c>
      <c r="E1578" s="3">
        <v>4</v>
      </c>
    </row>
    <row r="1579" spans="1:5" ht="33">
      <c r="A1579" s="36">
        <v>1577</v>
      </c>
      <c r="B1579" s="208"/>
      <c r="C1579" s="36" t="s">
        <v>13621</v>
      </c>
      <c r="D1579" s="6" t="s">
        <v>1579</v>
      </c>
      <c r="E1579" s="3">
        <v>4</v>
      </c>
    </row>
    <row r="1580" spans="1:5" ht="33">
      <c r="A1580" s="36">
        <v>1578</v>
      </c>
      <c r="B1580" s="209"/>
      <c r="C1580" s="36" t="s">
        <v>13622</v>
      </c>
      <c r="D1580" s="6" t="s">
        <v>1580</v>
      </c>
      <c r="E1580" s="3">
        <v>4</v>
      </c>
    </row>
    <row r="1581" spans="1:5" ht="33">
      <c r="A1581" s="36">
        <v>1579</v>
      </c>
      <c r="B1581" s="208"/>
      <c r="C1581" s="36" t="s">
        <v>13623</v>
      </c>
      <c r="D1581" s="6" t="s">
        <v>1581</v>
      </c>
      <c r="E1581" s="3">
        <v>4</v>
      </c>
    </row>
    <row r="1582" spans="1:5" ht="33">
      <c r="A1582" s="36">
        <v>1580</v>
      </c>
      <c r="B1582" s="209"/>
      <c r="C1582" s="36" t="s">
        <v>13624</v>
      </c>
      <c r="D1582" s="6" t="s">
        <v>1582</v>
      </c>
      <c r="E1582" s="3">
        <v>4</v>
      </c>
    </row>
    <row r="1583" spans="1:5" ht="33">
      <c r="A1583" s="36">
        <v>1581</v>
      </c>
      <c r="B1583" s="208"/>
      <c r="C1583" s="36" t="s">
        <v>13625</v>
      </c>
      <c r="D1583" s="6" t="s">
        <v>1583</v>
      </c>
      <c r="E1583" s="3">
        <v>4</v>
      </c>
    </row>
    <row r="1584" spans="1:5" ht="33">
      <c r="A1584" s="36">
        <v>1582</v>
      </c>
      <c r="B1584" s="209"/>
      <c r="C1584" s="36" t="s">
        <v>13626</v>
      </c>
      <c r="D1584" s="6" t="s">
        <v>1584</v>
      </c>
      <c r="E1584" s="3">
        <v>4</v>
      </c>
    </row>
    <row r="1585" spans="1:5" ht="49.5">
      <c r="A1585" s="36">
        <v>1583</v>
      </c>
      <c r="B1585" s="208"/>
      <c r="C1585" s="36" t="s">
        <v>13627</v>
      </c>
      <c r="D1585" s="6" t="s">
        <v>1585</v>
      </c>
      <c r="E1585" s="3">
        <v>4</v>
      </c>
    </row>
    <row r="1586" spans="1:5" ht="33">
      <c r="A1586" s="36">
        <v>1584</v>
      </c>
      <c r="B1586" s="209"/>
      <c r="C1586" s="36" t="s">
        <v>13628</v>
      </c>
      <c r="D1586" s="6" t="s">
        <v>1586</v>
      </c>
      <c r="E1586" s="3">
        <v>4</v>
      </c>
    </row>
    <row r="1587" spans="1:5" ht="33">
      <c r="A1587" s="36">
        <v>1585</v>
      </c>
      <c r="B1587" s="208"/>
      <c r="C1587" s="36" t="s">
        <v>13629</v>
      </c>
      <c r="D1587" s="6" t="s">
        <v>1587</v>
      </c>
      <c r="E1587" s="3">
        <v>4</v>
      </c>
    </row>
    <row r="1588" spans="1:5" ht="33">
      <c r="A1588" s="36">
        <v>1586</v>
      </c>
      <c r="B1588" s="209"/>
      <c r="C1588" s="36" t="s">
        <v>13630</v>
      </c>
      <c r="D1588" s="6" t="s">
        <v>1588</v>
      </c>
      <c r="E1588" s="3">
        <v>4</v>
      </c>
    </row>
    <row r="1589" spans="1:5" ht="33">
      <c r="A1589" s="36">
        <v>1587</v>
      </c>
      <c r="B1589" s="208"/>
      <c r="C1589" s="36" t="s">
        <v>13631</v>
      </c>
      <c r="D1589" s="6" t="s">
        <v>1589</v>
      </c>
      <c r="E1589" s="3">
        <v>4</v>
      </c>
    </row>
    <row r="1590" spans="1:5" ht="33">
      <c r="A1590" s="36">
        <v>1588</v>
      </c>
      <c r="B1590" s="209"/>
      <c r="C1590" s="36" t="s">
        <v>13632</v>
      </c>
      <c r="D1590" s="6" t="s">
        <v>1590</v>
      </c>
      <c r="E1590" s="3">
        <v>4</v>
      </c>
    </row>
    <row r="1591" spans="1:5" ht="33">
      <c r="A1591" s="36">
        <v>1589</v>
      </c>
      <c r="B1591" s="208"/>
      <c r="C1591" s="36" t="s">
        <v>13633</v>
      </c>
      <c r="D1591" s="6" t="s">
        <v>1591</v>
      </c>
      <c r="E1591" s="3">
        <v>4</v>
      </c>
    </row>
    <row r="1592" spans="1:5" ht="33">
      <c r="A1592" s="36">
        <v>1590</v>
      </c>
      <c r="B1592" s="209"/>
      <c r="C1592" s="36" t="s">
        <v>13634</v>
      </c>
      <c r="D1592" s="6" t="s">
        <v>1592</v>
      </c>
      <c r="E1592" s="3">
        <v>4</v>
      </c>
    </row>
    <row r="1593" spans="1:5" ht="33">
      <c r="A1593" s="36">
        <v>1591</v>
      </c>
      <c r="B1593" s="208"/>
      <c r="C1593" s="36" t="s">
        <v>13635</v>
      </c>
      <c r="D1593" s="6" t="s">
        <v>1593</v>
      </c>
      <c r="E1593" s="3">
        <v>4</v>
      </c>
    </row>
    <row r="1594" spans="1:5" ht="33">
      <c r="A1594" s="36">
        <v>1592</v>
      </c>
      <c r="B1594" s="209"/>
      <c r="C1594" s="36" t="s">
        <v>13636</v>
      </c>
      <c r="D1594" s="6" t="s">
        <v>1594</v>
      </c>
      <c r="E1594" s="3">
        <v>4</v>
      </c>
    </row>
    <row r="1595" spans="1:5" ht="33">
      <c r="A1595" s="36">
        <v>1593</v>
      </c>
      <c r="B1595" s="208"/>
      <c r="C1595" s="36" t="s">
        <v>13637</v>
      </c>
      <c r="D1595" s="6" t="s">
        <v>1595</v>
      </c>
      <c r="E1595" s="3">
        <v>4</v>
      </c>
    </row>
    <row r="1596" spans="1:5" ht="33">
      <c r="A1596" s="36">
        <v>1594</v>
      </c>
      <c r="B1596" s="209"/>
      <c r="C1596" s="36" t="s">
        <v>13638</v>
      </c>
      <c r="D1596" s="6" t="s">
        <v>1596</v>
      </c>
      <c r="E1596" s="3">
        <v>4</v>
      </c>
    </row>
    <row r="1597" spans="1:5" ht="33">
      <c r="A1597" s="36">
        <v>1595</v>
      </c>
      <c r="B1597" s="208"/>
      <c r="C1597" s="36" t="s">
        <v>13639</v>
      </c>
      <c r="D1597" s="6" t="s">
        <v>1597</v>
      </c>
      <c r="E1597" s="3">
        <v>4</v>
      </c>
    </row>
    <row r="1598" spans="1:5" ht="33">
      <c r="A1598" s="36">
        <v>1596</v>
      </c>
      <c r="B1598" s="209"/>
      <c r="C1598" s="36" t="s">
        <v>13640</v>
      </c>
      <c r="D1598" s="6" t="s">
        <v>1598</v>
      </c>
      <c r="E1598" s="3">
        <v>4</v>
      </c>
    </row>
    <row r="1599" spans="1:5" ht="33">
      <c r="A1599" s="36">
        <v>1597</v>
      </c>
      <c r="B1599" s="208"/>
      <c r="C1599" s="36" t="s">
        <v>13641</v>
      </c>
      <c r="D1599" s="6" t="s">
        <v>1599</v>
      </c>
      <c r="E1599" s="3">
        <v>4</v>
      </c>
    </row>
    <row r="1600" spans="1:5" ht="33">
      <c r="A1600" s="36">
        <v>1598</v>
      </c>
      <c r="B1600" s="209"/>
      <c r="C1600" s="36" t="s">
        <v>13642</v>
      </c>
      <c r="D1600" s="6" t="s">
        <v>1600</v>
      </c>
      <c r="E1600" s="3">
        <v>4</v>
      </c>
    </row>
    <row r="1601" spans="1:5" ht="49.5">
      <c r="A1601" s="36">
        <v>1599</v>
      </c>
      <c r="B1601" s="208"/>
      <c r="C1601" s="36" t="s">
        <v>13643</v>
      </c>
      <c r="D1601" s="6" t="s">
        <v>1601</v>
      </c>
      <c r="E1601" s="3">
        <v>4</v>
      </c>
    </row>
    <row r="1602" spans="1:5" ht="33">
      <c r="A1602" s="36">
        <v>1600</v>
      </c>
      <c r="B1602" s="209"/>
      <c r="C1602" s="36" t="s">
        <v>13644</v>
      </c>
      <c r="D1602" s="6" t="s">
        <v>1602</v>
      </c>
      <c r="E1602" s="3">
        <v>4</v>
      </c>
    </row>
    <row r="1603" spans="1:5" ht="33">
      <c r="A1603" s="36">
        <v>1601</v>
      </c>
      <c r="B1603" s="208"/>
      <c r="C1603" s="36" t="s">
        <v>13645</v>
      </c>
      <c r="D1603" s="6" t="s">
        <v>1603</v>
      </c>
      <c r="E1603" s="3">
        <v>4</v>
      </c>
    </row>
    <row r="1604" spans="1:5" ht="33">
      <c r="A1604" s="36">
        <v>1602</v>
      </c>
      <c r="B1604" s="209"/>
      <c r="C1604" s="36" t="s">
        <v>13646</v>
      </c>
      <c r="D1604" s="6" t="s">
        <v>1604</v>
      </c>
      <c r="E1604" s="3">
        <v>4</v>
      </c>
    </row>
    <row r="1605" spans="1:5" ht="49.5">
      <c r="A1605" s="36">
        <v>1603</v>
      </c>
      <c r="B1605" s="208"/>
      <c r="C1605" s="36" t="s">
        <v>13647</v>
      </c>
      <c r="D1605" s="6" t="s">
        <v>1605</v>
      </c>
      <c r="E1605" s="3">
        <v>4</v>
      </c>
    </row>
    <row r="1606" spans="1:5" ht="33">
      <c r="A1606" s="36">
        <v>1604</v>
      </c>
      <c r="B1606" s="209"/>
      <c r="C1606" s="36" t="s">
        <v>13648</v>
      </c>
      <c r="D1606" s="6" t="s">
        <v>1606</v>
      </c>
      <c r="E1606" s="3">
        <v>4</v>
      </c>
    </row>
    <row r="1607" spans="1:5" ht="33">
      <c r="A1607" s="36">
        <v>1605</v>
      </c>
      <c r="B1607" s="208"/>
      <c r="C1607" s="36" t="s">
        <v>13649</v>
      </c>
      <c r="D1607" s="6" t="s">
        <v>1607</v>
      </c>
      <c r="E1607" s="3">
        <v>4</v>
      </c>
    </row>
    <row r="1608" spans="1:5" ht="33">
      <c r="A1608" s="36">
        <v>1606</v>
      </c>
      <c r="B1608" s="209"/>
      <c r="C1608" s="36" t="s">
        <v>13650</v>
      </c>
      <c r="D1608" s="6" t="s">
        <v>1608</v>
      </c>
      <c r="E1608" s="3">
        <v>4</v>
      </c>
    </row>
    <row r="1609" spans="1:5" ht="49.5">
      <c r="A1609" s="36">
        <v>1607</v>
      </c>
      <c r="B1609" s="208"/>
      <c r="C1609" s="36" t="s">
        <v>13651</v>
      </c>
      <c r="D1609" s="6" t="s">
        <v>1609</v>
      </c>
      <c r="E1609" s="3">
        <v>4</v>
      </c>
    </row>
    <row r="1610" spans="1:5" ht="33">
      <c r="A1610" s="36">
        <v>1608</v>
      </c>
      <c r="B1610" s="209"/>
      <c r="C1610" s="36" t="s">
        <v>13652</v>
      </c>
      <c r="D1610" s="6" t="s">
        <v>1610</v>
      </c>
      <c r="E1610" s="3">
        <v>4</v>
      </c>
    </row>
    <row r="1611" spans="1:5" ht="49.5">
      <c r="A1611" s="36">
        <v>1609</v>
      </c>
      <c r="B1611" s="208"/>
      <c r="C1611" s="36" t="s">
        <v>13653</v>
      </c>
      <c r="D1611" s="6" t="s">
        <v>1611</v>
      </c>
      <c r="E1611" s="3">
        <v>4</v>
      </c>
    </row>
    <row r="1612" spans="1:5" ht="49.5">
      <c r="A1612" s="36">
        <v>1610</v>
      </c>
      <c r="B1612" s="209"/>
      <c r="C1612" s="36" t="s">
        <v>13654</v>
      </c>
      <c r="D1612" s="6" t="s">
        <v>1612</v>
      </c>
      <c r="E1612" s="3">
        <v>4</v>
      </c>
    </row>
    <row r="1613" spans="1:5" ht="33">
      <c r="A1613" s="36">
        <v>1611</v>
      </c>
      <c r="B1613" s="208"/>
      <c r="C1613" s="36" t="s">
        <v>13655</v>
      </c>
      <c r="D1613" s="6" t="s">
        <v>1613</v>
      </c>
      <c r="E1613" s="3">
        <v>4</v>
      </c>
    </row>
    <row r="1614" spans="1:5" ht="33">
      <c r="A1614" s="36">
        <v>1612</v>
      </c>
      <c r="B1614" s="209"/>
      <c r="C1614" s="36" t="s">
        <v>13656</v>
      </c>
      <c r="D1614" s="6" t="s">
        <v>1614</v>
      </c>
      <c r="E1614" s="3">
        <v>4</v>
      </c>
    </row>
    <row r="1615" spans="1:5" ht="49.5">
      <c r="A1615" s="36">
        <v>1613</v>
      </c>
      <c r="B1615" s="208"/>
      <c r="C1615" s="36" t="s">
        <v>13657</v>
      </c>
      <c r="D1615" s="6" t="s">
        <v>1615</v>
      </c>
      <c r="E1615" s="3">
        <v>4</v>
      </c>
    </row>
    <row r="1616" spans="1:5" ht="33">
      <c r="A1616" s="36">
        <v>1614</v>
      </c>
      <c r="B1616" s="209"/>
      <c r="C1616" s="36" t="s">
        <v>13658</v>
      </c>
      <c r="D1616" s="6" t="s">
        <v>1616</v>
      </c>
      <c r="E1616" s="3">
        <v>4</v>
      </c>
    </row>
    <row r="1617" spans="1:5" ht="49.5">
      <c r="A1617" s="36">
        <v>1615</v>
      </c>
      <c r="B1617" s="208"/>
      <c r="C1617" s="36" t="s">
        <v>13659</v>
      </c>
      <c r="D1617" s="6" t="s">
        <v>1617</v>
      </c>
      <c r="E1617" s="3">
        <v>4</v>
      </c>
    </row>
    <row r="1618" spans="1:5" ht="49.5">
      <c r="A1618" s="36">
        <v>1616</v>
      </c>
      <c r="B1618" s="209"/>
      <c r="C1618" s="36" t="s">
        <v>13660</v>
      </c>
      <c r="D1618" s="6" t="s">
        <v>1618</v>
      </c>
      <c r="E1618" s="3">
        <v>4</v>
      </c>
    </row>
    <row r="1619" spans="1:5" ht="33">
      <c r="A1619" s="36">
        <v>1617</v>
      </c>
      <c r="B1619" s="208"/>
      <c r="C1619" s="36" t="s">
        <v>13661</v>
      </c>
      <c r="D1619" s="6" t="s">
        <v>1619</v>
      </c>
      <c r="E1619" s="3">
        <v>4</v>
      </c>
    </row>
    <row r="1620" spans="1:5" ht="33">
      <c r="A1620" s="36">
        <v>1618</v>
      </c>
      <c r="B1620" s="209"/>
      <c r="C1620" s="36" t="s">
        <v>13662</v>
      </c>
      <c r="D1620" s="6" t="s">
        <v>1620</v>
      </c>
      <c r="E1620" s="3">
        <v>4</v>
      </c>
    </row>
    <row r="1621" spans="1:5" ht="33">
      <c r="A1621" s="36">
        <v>1619</v>
      </c>
      <c r="B1621" s="208"/>
      <c r="C1621" s="36" t="s">
        <v>13663</v>
      </c>
      <c r="D1621" s="6" t="s">
        <v>1621</v>
      </c>
      <c r="E1621" s="3">
        <v>4</v>
      </c>
    </row>
    <row r="1622" spans="1:5" ht="33">
      <c r="A1622" s="36">
        <v>1620</v>
      </c>
      <c r="B1622" s="209"/>
      <c r="C1622" s="36" t="s">
        <v>13664</v>
      </c>
      <c r="D1622" s="6" t="s">
        <v>1622</v>
      </c>
      <c r="E1622" s="3">
        <v>4</v>
      </c>
    </row>
    <row r="1623" spans="1:5" ht="33">
      <c r="A1623" s="36">
        <v>1621</v>
      </c>
      <c r="B1623" s="208"/>
      <c r="C1623" s="36" t="s">
        <v>13665</v>
      </c>
      <c r="D1623" s="6" t="s">
        <v>1623</v>
      </c>
      <c r="E1623" s="3">
        <v>4</v>
      </c>
    </row>
    <row r="1624" spans="1:5" ht="33">
      <c r="A1624" s="36">
        <v>1622</v>
      </c>
      <c r="B1624" s="209"/>
      <c r="C1624" s="36" t="s">
        <v>13666</v>
      </c>
      <c r="D1624" s="6" t="s">
        <v>1624</v>
      </c>
      <c r="E1624" s="3">
        <v>4</v>
      </c>
    </row>
    <row r="1625" spans="1:5" ht="66">
      <c r="A1625" s="36">
        <v>1623</v>
      </c>
      <c r="B1625" s="208"/>
      <c r="C1625" s="36" t="s">
        <v>13667</v>
      </c>
      <c r="D1625" s="6" t="s">
        <v>1625</v>
      </c>
      <c r="E1625" s="3">
        <v>4</v>
      </c>
    </row>
    <row r="1626" spans="1:5" ht="33">
      <c r="A1626" s="36">
        <v>1624</v>
      </c>
      <c r="B1626" s="209"/>
      <c r="C1626" s="36" t="s">
        <v>13668</v>
      </c>
      <c r="D1626" s="6" t="s">
        <v>1626</v>
      </c>
      <c r="E1626" s="3">
        <v>4</v>
      </c>
    </row>
    <row r="1627" spans="1:5" ht="33">
      <c r="A1627" s="36">
        <v>1625</v>
      </c>
      <c r="B1627" s="208"/>
      <c r="C1627" s="36" t="s">
        <v>13669</v>
      </c>
      <c r="D1627" s="6" t="s">
        <v>1627</v>
      </c>
      <c r="E1627" s="3">
        <v>4</v>
      </c>
    </row>
    <row r="1628" spans="1:5" ht="33">
      <c r="A1628" s="36">
        <v>1626</v>
      </c>
      <c r="B1628" s="209"/>
      <c r="C1628" s="36" t="s">
        <v>13670</v>
      </c>
      <c r="D1628" s="6" t="s">
        <v>1628</v>
      </c>
      <c r="E1628" s="3">
        <v>4</v>
      </c>
    </row>
    <row r="1629" spans="1:5" ht="33">
      <c r="A1629" s="36">
        <v>1627</v>
      </c>
      <c r="B1629" s="208"/>
      <c r="C1629" s="36" t="s">
        <v>13671</v>
      </c>
      <c r="D1629" s="6" t="s">
        <v>1629</v>
      </c>
      <c r="E1629" s="3">
        <v>4</v>
      </c>
    </row>
    <row r="1630" spans="1:5" ht="66">
      <c r="A1630" s="36">
        <v>1628</v>
      </c>
      <c r="B1630" s="209"/>
      <c r="C1630" s="36" t="s">
        <v>13672</v>
      </c>
      <c r="D1630" s="6" t="s">
        <v>1630</v>
      </c>
      <c r="E1630" s="3">
        <v>4</v>
      </c>
    </row>
    <row r="1631" spans="1:5" ht="33">
      <c r="A1631" s="36">
        <v>1629</v>
      </c>
      <c r="B1631" s="208"/>
      <c r="C1631" s="36" t="s">
        <v>13673</v>
      </c>
      <c r="D1631" s="6" t="s">
        <v>1631</v>
      </c>
      <c r="E1631" s="3">
        <v>4</v>
      </c>
    </row>
    <row r="1632" spans="1:5" ht="33">
      <c r="A1632" s="36">
        <v>1630</v>
      </c>
      <c r="B1632" s="209"/>
      <c r="C1632" s="36" t="s">
        <v>13674</v>
      </c>
      <c r="D1632" s="6" t="s">
        <v>1632</v>
      </c>
      <c r="E1632" s="3">
        <v>4</v>
      </c>
    </row>
    <row r="1633" spans="1:5" ht="33">
      <c r="A1633" s="36">
        <v>1631</v>
      </c>
      <c r="B1633" s="208"/>
      <c r="C1633" s="36" t="s">
        <v>13675</v>
      </c>
      <c r="D1633" s="6" t="s">
        <v>1633</v>
      </c>
      <c r="E1633" s="3">
        <v>4</v>
      </c>
    </row>
    <row r="1634" spans="1:5" ht="33">
      <c r="A1634" s="36">
        <v>1632</v>
      </c>
      <c r="B1634" s="209"/>
      <c r="C1634" s="36" t="s">
        <v>13676</v>
      </c>
      <c r="D1634" s="6" t="s">
        <v>1634</v>
      </c>
      <c r="E1634" s="3">
        <v>4</v>
      </c>
    </row>
    <row r="1635" spans="1:5" ht="49.5">
      <c r="A1635" s="36">
        <v>1633</v>
      </c>
      <c r="B1635" s="208"/>
      <c r="C1635" s="36" t="s">
        <v>13677</v>
      </c>
      <c r="D1635" s="6" t="s">
        <v>1635</v>
      </c>
      <c r="E1635" s="3">
        <v>4</v>
      </c>
    </row>
    <row r="1636" spans="1:5" ht="18.75">
      <c r="A1636" s="36">
        <v>1634</v>
      </c>
      <c r="B1636" s="209"/>
      <c r="C1636" s="36" t="s">
        <v>13678</v>
      </c>
      <c r="D1636" s="6" t="s">
        <v>1636</v>
      </c>
      <c r="E1636" s="3">
        <v>4</v>
      </c>
    </row>
    <row r="1637" spans="1:5" ht="33">
      <c r="A1637" s="36">
        <v>1635</v>
      </c>
      <c r="B1637" s="208"/>
      <c r="C1637" s="36" t="s">
        <v>13679</v>
      </c>
      <c r="D1637" s="6" t="s">
        <v>1637</v>
      </c>
      <c r="E1637" s="3">
        <v>4</v>
      </c>
    </row>
    <row r="1638" spans="1:5" ht="49.5">
      <c r="A1638" s="36">
        <v>1636</v>
      </c>
      <c r="B1638" s="209"/>
      <c r="C1638" s="36" t="s">
        <v>13680</v>
      </c>
      <c r="D1638" s="6" t="s">
        <v>1638</v>
      </c>
      <c r="E1638" s="3">
        <v>4</v>
      </c>
    </row>
    <row r="1639" spans="1:5" ht="33">
      <c r="A1639" s="36">
        <v>1637</v>
      </c>
      <c r="B1639" s="208"/>
      <c r="C1639" s="36" t="s">
        <v>13681</v>
      </c>
      <c r="D1639" s="6" t="s">
        <v>1639</v>
      </c>
      <c r="E1639" s="3">
        <v>4</v>
      </c>
    </row>
    <row r="1640" spans="1:5" ht="33">
      <c r="A1640" s="36">
        <v>1638</v>
      </c>
      <c r="B1640" s="209"/>
      <c r="C1640" s="36" t="s">
        <v>13682</v>
      </c>
      <c r="D1640" s="6" t="s">
        <v>1640</v>
      </c>
      <c r="E1640" s="3">
        <v>4</v>
      </c>
    </row>
    <row r="1641" spans="1:5" ht="33">
      <c r="A1641" s="36">
        <v>1639</v>
      </c>
      <c r="B1641" s="208"/>
      <c r="C1641" s="36" t="s">
        <v>13683</v>
      </c>
      <c r="D1641" s="6" t="s">
        <v>1641</v>
      </c>
      <c r="E1641" s="3">
        <v>4</v>
      </c>
    </row>
    <row r="1642" spans="1:5" ht="49.5">
      <c r="A1642" s="36">
        <v>1640</v>
      </c>
      <c r="B1642" s="209"/>
      <c r="C1642" s="36" t="s">
        <v>13684</v>
      </c>
      <c r="D1642" s="6" t="s">
        <v>1642</v>
      </c>
      <c r="E1642" s="3">
        <v>4</v>
      </c>
    </row>
    <row r="1643" spans="1:5" ht="49.5">
      <c r="A1643" s="36">
        <v>1641</v>
      </c>
      <c r="B1643" s="208"/>
      <c r="C1643" s="36" t="s">
        <v>13685</v>
      </c>
      <c r="D1643" s="6" t="s">
        <v>1643</v>
      </c>
      <c r="E1643" s="3">
        <v>4</v>
      </c>
    </row>
    <row r="1644" spans="1:5" ht="33">
      <c r="A1644" s="36">
        <v>1642</v>
      </c>
      <c r="B1644" s="209"/>
      <c r="C1644" s="36" t="s">
        <v>13686</v>
      </c>
      <c r="D1644" s="6" t="s">
        <v>1644</v>
      </c>
      <c r="E1644" s="3">
        <v>4</v>
      </c>
    </row>
    <row r="1645" spans="1:5" ht="33">
      <c r="A1645" s="36">
        <v>1643</v>
      </c>
      <c r="B1645" s="208"/>
      <c r="C1645" s="36" t="s">
        <v>13687</v>
      </c>
      <c r="D1645" s="6" t="s">
        <v>1645</v>
      </c>
      <c r="E1645" s="3">
        <v>4</v>
      </c>
    </row>
    <row r="1646" spans="1:5" ht="33">
      <c r="A1646" s="36">
        <v>1644</v>
      </c>
      <c r="B1646" s="209"/>
      <c r="C1646" s="36" t="s">
        <v>13688</v>
      </c>
      <c r="D1646" s="6" t="s">
        <v>1646</v>
      </c>
      <c r="E1646" s="3">
        <v>4</v>
      </c>
    </row>
    <row r="1647" spans="1:5" ht="33">
      <c r="A1647" s="36">
        <v>1645</v>
      </c>
      <c r="B1647" s="208"/>
      <c r="C1647" s="36" t="s">
        <v>13689</v>
      </c>
      <c r="D1647" s="6" t="s">
        <v>1647</v>
      </c>
      <c r="E1647" s="3">
        <v>4</v>
      </c>
    </row>
    <row r="1648" spans="1:5" ht="33">
      <c r="A1648" s="36">
        <v>1646</v>
      </c>
      <c r="B1648" s="209"/>
      <c r="C1648" s="36" t="s">
        <v>13690</v>
      </c>
      <c r="D1648" s="6" t="s">
        <v>1648</v>
      </c>
      <c r="E1648" s="3">
        <v>4</v>
      </c>
    </row>
    <row r="1649" spans="1:5" ht="33">
      <c r="A1649" s="36">
        <v>1647</v>
      </c>
      <c r="B1649" s="208"/>
      <c r="C1649" s="36" t="s">
        <v>13690</v>
      </c>
      <c r="D1649" s="6" t="s">
        <v>1649</v>
      </c>
      <c r="E1649" s="3">
        <v>4</v>
      </c>
    </row>
    <row r="1650" spans="1:5" ht="33">
      <c r="A1650" s="36">
        <v>1648</v>
      </c>
      <c r="B1650" s="209"/>
      <c r="C1650" s="36" t="s">
        <v>13690</v>
      </c>
      <c r="D1650" s="6" t="s">
        <v>1650</v>
      </c>
      <c r="E1650" s="3">
        <v>4</v>
      </c>
    </row>
    <row r="1651" spans="1:5" ht="49.5">
      <c r="A1651" s="36">
        <v>1649</v>
      </c>
      <c r="B1651" s="208"/>
      <c r="C1651" s="36" t="s">
        <v>13691</v>
      </c>
      <c r="D1651" s="6" t="s">
        <v>1651</v>
      </c>
      <c r="E1651" s="3">
        <v>4</v>
      </c>
    </row>
    <row r="1652" spans="1:5" ht="49.5">
      <c r="A1652" s="36">
        <v>1650</v>
      </c>
      <c r="B1652" s="209"/>
      <c r="C1652" s="36" t="s">
        <v>13692</v>
      </c>
      <c r="D1652" s="6" t="s">
        <v>1652</v>
      </c>
      <c r="E1652" s="3">
        <v>4</v>
      </c>
    </row>
    <row r="1653" spans="1:5" ht="33">
      <c r="A1653" s="36">
        <v>1651</v>
      </c>
      <c r="B1653" s="208"/>
      <c r="C1653" s="36" t="s">
        <v>13693</v>
      </c>
      <c r="D1653" s="6" t="s">
        <v>1653</v>
      </c>
      <c r="E1653" s="3">
        <v>4</v>
      </c>
    </row>
    <row r="1654" spans="1:5" ht="18.75">
      <c r="A1654" s="36">
        <v>1652</v>
      </c>
      <c r="B1654" s="209"/>
      <c r="C1654" s="36" t="s">
        <v>13694</v>
      </c>
      <c r="D1654" s="6" t="s">
        <v>1654</v>
      </c>
      <c r="E1654" s="3">
        <v>4</v>
      </c>
    </row>
    <row r="1655" spans="1:5" ht="33">
      <c r="A1655" s="36">
        <v>1653</v>
      </c>
      <c r="B1655" s="208"/>
      <c r="C1655" s="36" t="s">
        <v>13695</v>
      </c>
      <c r="D1655" s="6" t="s">
        <v>1655</v>
      </c>
      <c r="E1655" s="3">
        <v>4</v>
      </c>
    </row>
    <row r="1656" spans="1:5" ht="33">
      <c r="A1656" s="36">
        <v>1654</v>
      </c>
      <c r="B1656" s="209"/>
      <c r="C1656" s="36" t="s">
        <v>13696</v>
      </c>
      <c r="D1656" s="6" t="s">
        <v>1656</v>
      </c>
      <c r="E1656" s="3">
        <v>4</v>
      </c>
    </row>
    <row r="1657" spans="1:5" ht="33">
      <c r="A1657" s="36">
        <v>1655</v>
      </c>
      <c r="B1657" s="208"/>
      <c r="C1657" s="36" t="s">
        <v>13697</v>
      </c>
      <c r="D1657" s="6" t="s">
        <v>1657</v>
      </c>
      <c r="E1657" s="3">
        <v>4</v>
      </c>
    </row>
    <row r="1658" spans="1:5" ht="33">
      <c r="A1658" s="36">
        <v>1656</v>
      </c>
      <c r="B1658" s="209"/>
      <c r="C1658" s="36" t="s">
        <v>13698</v>
      </c>
      <c r="D1658" s="6" t="s">
        <v>1658</v>
      </c>
      <c r="E1658" s="3">
        <v>4</v>
      </c>
    </row>
    <row r="1659" spans="1:5" ht="33">
      <c r="A1659" s="36">
        <v>1657</v>
      </c>
      <c r="B1659" s="208"/>
      <c r="C1659" s="36" t="s">
        <v>13699</v>
      </c>
      <c r="D1659" s="6" t="s">
        <v>1659</v>
      </c>
      <c r="E1659" s="3">
        <v>4</v>
      </c>
    </row>
    <row r="1660" spans="1:5" ht="33">
      <c r="A1660" s="36">
        <v>1658</v>
      </c>
      <c r="B1660" s="209"/>
      <c r="C1660" s="36" t="s">
        <v>13700</v>
      </c>
      <c r="D1660" s="6" t="s">
        <v>1660</v>
      </c>
      <c r="E1660" s="3">
        <v>4</v>
      </c>
    </row>
    <row r="1661" spans="1:5" ht="33">
      <c r="A1661" s="36">
        <v>1659</v>
      </c>
      <c r="B1661" s="208"/>
      <c r="C1661" s="36" t="s">
        <v>13701</v>
      </c>
      <c r="D1661" s="6" t="s">
        <v>1661</v>
      </c>
      <c r="E1661" s="3">
        <v>4</v>
      </c>
    </row>
    <row r="1662" spans="1:5" ht="33">
      <c r="A1662" s="36">
        <v>1660</v>
      </c>
      <c r="B1662" s="209"/>
      <c r="C1662" s="36" t="s">
        <v>13702</v>
      </c>
      <c r="D1662" s="6" t="s">
        <v>1662</v>
      </c>
      <c r="E1662" s="3">
        <v>4</v>
      </c>
    </row>
    <row r="1663" spans="1:5" ht="33">
      <c r="A1663" s="36">
        <v>1661</v>
      </c>
      <c r="B1663" s="208"/>
      <c r="C1663" s="36" t="s">
        <v>13703</v>
      </c>
      <c r="D1663" s="6" t="s">
        <v>1663</v>
      </c>
      <c r="E1663" s="3">
        <v>4</v>
      </c>
    </row>
    <row r="1664" spans="1:5" ht="49.5">
      <c r="A1664" s="36">
        <v>1662</v>
      </c>
      <c r="B1664" s="209"/>
      <c r="C1664" s="36" t="s">
        <v>13704</v>
      </c>
      <c r="D1664" s="6" t="s">
        <v>1664</v>
      </c>
      <c r="E1664" s="3">
        <v>4</v>
      </c>
    </row>
    <row r="1665" spans="1:5" ht="49.5">
      <c r="A1665" s="36">
        <v>1663</v>
      </c>
      <c r="B1665" s="208"/>
      <c r="C1665" s="36" t="s">
        <v>13705</v>
      </c>
      <c r="D1665" s="6" t="s">
        <v>1665</v>
      </c>
      <c r="E1665" s="3">
        <v>4</v>
      </c>
    </row>
    <row r="1666" spans="1:5" ht="33">
      <c r="A1666" s="36">
        <v>1664</v>
      </c>
      <c r="B1666" s="209"/>
      <c r="C1666" s="36" t="s">
        <v>13706</v>
      </c>
      <c r="D1666" s="6" t="s">
        <v>1666</v>
      </c>
      <c r="E1666" s="3">
        <v>4</v>
      </c>
    </row>
    <row r="1667" spans="1:5" ht="33">
      <c r="A1667" s="36">
        <v>1665</v>
      </c>
      <c r="B1667" s="208"/>
      <c r="C1667" s="36" t="s">
        <v>13707</v>
      </c>
      <c r="D1667" s="6" t="s">
        <v>1667</v>
      </c>
      <c r="E1667" s="3">
        <v>4</v>
      </c>
    </row>
    <row r="1668" spans="1:5" ht="49.5">
      <c r="A1668" s="36">
        <v>1666</v>
      </c>
      <c r="B1668" s="209"/>
      <c r="C1668" s="36" t="s">
        <v>13708</v>
      </c>
      <c r="D1668" s="6" t="s">
        <v>1668</v>
      </c>
      <c r="E1668" s="3">
        <v>4</v>
      </c>
    </row>
    <row r="1669" spans="1:5" ht="33">
      <c r="A1669" s="36">
        <v>1667</v>
      </c>
      <c r="B1669" s="208"/>
      <c r="C1669" s="36" t="s">
        <v>13709</v>
      </c>
      <c r="D1669" s="6" t="s">
        <v>1669</v>
      </c>
      <c r="E1669" s="3">
        <v>4</v>
      </c>
    </row>
    <row r="1670" spans="1:5" ht="33">
      <c r="A1670" s="36">
        <v>1668</v>
      </c>
      <c r="B1670" s="209"/>
      <c r="C1670" s="36" t="s">
        <v>13710</v>
      </c>
      <c r="D1670" s="6" t="s">
        <v>1670</v>
      </c>
      <c r="E1670" s="3">
        <v>4</v>
      </c>
    </row>
    <row r="1671" spans="1:5" ht="49.5">
      <c r="A1671" s="36">
        <v>1669</v>
      </c>
      <c r="B1671" s="208"/>
      <c r="C1671" s="36" t="s">
        <v>13711</v>
      </c>
      <c r="D1671" s="6" t="s">
        <v>1671</v>
      </c>
      <c r="E1671" s="3">
        <v>4</v>
      </c>
    </row>
    <row r="1672" spans="1:5" ht="33">
      <c r="A1672" s="36">
        <v>1670</v>
      </c>
      <c r="B1672" s="209"/>
      <c r="C1672" s="36" t="s">
        <v>13712</v>
      </c>
      <c r="D1672" s="6" t="s">
        <v>1672</v>
      </c>
      <c r="E1672" s="3">
        <v>4</v>
      </c>
    </row>
    <row r="1673" spans="1:5" ht="49.5">
      <c r="A1673" s="36">
        <v>1671</v>
      </c>
      <c r="B1673" s="208"/>
      <c r="C1673" s="36" t="s">
        <v>13713</v>
      </c>
      <c r="D1673" s="6" t="s">
        <v>1673</v>
      </c>
      <c r="E1673" s="3">
        <v>4</v>
      </c>
    </row>
    <row r="1674" spans="1:5" ht="33">
      <c r="A1674" s="36">
        <v>1672</v>
      </c>
      <c r="B1674" s="209"/>
      <c r="C1674" s="36" t="s">
        <v>13714</v>
      </c>
      <c r="D1674" s="6" t="s">
        <v>1674</v>
      </c>
      <c r="E1674" s="3">
        <v>4</v>
      </c>
    </row>
    <row r="1675" spans="1:5" ht="33">
      <c r="A1675" s="36">
        <v>1673</v>
      </c>
      <c r="B1675" s="208"/>
      <c r="C1675" s="36" t="s">
        <v>13715</v>
      </c>
      <c r="D1675" s="6" t="s">
        <v>1675</v>
      </c>
      <c r="E1675" s="3">
        <v>4</v>
      </c>
    </row>
    <row r="1676" spans="1:5" ht="33">
      <c r="A1676" s="36">
        <v>1674</v>
      </c>
      <c r="B1676" s="209"/>
      <c r="C1676" s="36" t="s">
        <v>13716</v>
      </c>
      <c r="D1676" s="6" t="s">
        <v>1676</v>
      </c>
      <c r="E1676" s="3">
        <v>4</v>
      </c>
    </row>
    <row r="1677" spans="1:5" ht="33">
      <c r="A1677" s="36">
        <v>1675</v>
      </c>
      <c r="B1677" s="208"/>
      <c r="C1677" s="36" t="s">
        <v>13717</v>
      </c>
      <c r="D1677" s="6" t="s">
        <v>1677</v>
      </c>
      <c r="E1677" s="3">
        <v>4</v>
      </c>
    </row>
    <row r="1678" spans="1:5" ht="49.5">
      <c r="A1678" s="36">
        <v>1676</v>
      </c>
      <c r="B1678" s="209"/>
      <c r="C1678" s="36" t="s">
        <v>13718</v>
      </c>
      <c r="D1678" s="6" t="s">
        <v>1678</v>
      </c>
      <c r="E1678" s="3">
        <v>4</v>
      </c>
    </row>
    <row r="1679" spans="1:5" ht="49.5">
      <c r="A1679" s="36">
        <v>1677</v>
      </c>
      <c r="B1679" s="208"/>
      <c r="C1679" s="36" t="s">
        <v>13719</v>
      </c>
      <c r="D1679" s="6" t="s">
        <v>1679</v>
      </c>
      <c r="E1679" s="3">
        <v>4</v>
      </c>
    </row>
    <row r="1680" spans="1:5" ht="33">
      <c r="A1680" s="36">
        <v>1678</v>
      </c>
      <c r="B1680" s="209"/>
      <c r="C1680" s="36" t="s">
        <v>13720</v>
      </c>
      <c r="D1680" s="6" t="s">
        <v>1680</v>
      </c>
      <c r="E1680" s="3">
        <v>4</v>
      </c>
    </row>
    <row r="1681" spans="1:5" ht="33">
      <c r="A1681" s="36">
        <v>1679</v>
      </c>
      <c r="B1681" s="208"/>
      <c r="C1681" s="36" t="s">
        <v>13721</v>
      </c>
      <c r="D1681" s="6" t="s">
        <v>1681</v>
      </c>
      <c r="E1681" s="3">
        <v>4</v>
      </c>
    </row>
    <row r="1682" spans="1:5" ht="33">
      <c r="A1682" s="36">
        <v>1680</v>
      </c>
      <c r="B1682" s="209"/>
      <c r="C1682" s="36" t="s">
        <v>13722</v>
      </c>
      <c r="D1682" s="6" t="s">
        <v>1682</v>
      </c>
      <c r="E1682" s="3">
        <v>4</v>
      </c>
    </row>
    <row r="1683" spans="1:5" ht="49.5">
      <c r="A1683" s="36">
        <v>1681</v>
      </c>
      <c r="B1683" s="208"/>
      <c r="C1683" s="36" t="s">
        <v>13723</v>
      </c>
      <c r="D1683" s="6" t="s">
        <v>1683</v>
      </c>
      <c r="E1683" s="3">
        <v>4</v>
      </c>
    </row>
    <row r="1684" spans="1:5" ht="33">
      <c r="A1684" s="36">
        <v>1682</v>
      </c>
      <c r="B1684" s="209"/>
      <c r="C1684" s="36" t="s">
        <v>13724</v>
      </c>
      <c r="D1684" s="6" t="s">
        <v>1684</v>
      </c>
      <c r="E1684" s="3">
        <v>4</v>
      </c>
    </row>
    <row r="1685" spans="1:5" ht="49.5">
      <c r="A1685" s="36">
        <v>1683</v>
      </c>
      <c r="B1685" s="208"/>
      <c r="C1685" s="36" t="s">
        <v>13725</v>
      </c>
      <c r="D1685" s="6" t="s">
        <v>1685</v>
      </c>
      <c r="E1685" s="3">
        <v>4</v>
      </c>
    </row>
    <row r="1686" spans="1:5" ht="49.5">
      <c r="A1686" s="36">
        <v>1684</v>
      </c>
      <c r="B1686" s="209"/>
      <c r="C1686" s="36" t="s">
        <v>13726</v>
      </c>
      <c r="D1686" s="6" t="s">
        <v>1686</v>
      </c>
      <c r="E1686" s="3">
        <v>4</v>
      </c>
    </row>
    <row r="1687" spans="1:5" ht="33">
      <c r="A1687" s="36">
        <v>1685</v>
      </c>
      <c r="B1687" s="208"/>
      <c r="C1687" s="36" t="s">
        <v>13727</v>
      </c>
      <c r="D1687" s="6" t="s">
        <v>1687</v>
      </c>
      <c r="E1687" s="3">
        <v>4</v>
      </c>
    </row>
    <row r="1688" spans="1:5" ht="33">
      <c r="A1688" s="36">
        <v>1686</v>
      </c>
      <c r="B1688" s="209"/>
      <c r="C1688" s="36" t="s">
        <v>13728</v>
      </c>
      <c r="D1688" s="6" t="s">
        <v>1688</v>
      </c>
      <c r="E1688" s="3">
        <v>4</v>
      </c>
    </row>
    <row r="1689" spans="1:5" ht="33">
      <c r="A1689" s="36">
        <v>1687</v>
      </c>
      <c r="B1689" s="208"/>
      <c r="C1689" s="36" t="s">
        <v>13729</v>
      </c>
      <c r="D1689" s="6" t="s">
        <v>1689</v>
      </c>
      <c r="E1689" s="3">
        <v>4</v>
      </c>
    </row>
    <row r="1690" spans="1:5" ht="49.5">
      <c r="A1690" s="36">
        <v>1688</v>
      </c>
      <c r="B1690" s="209"/>
      <c r="C1690" s="36" t="s">
        <v>13730</v>
      </c>
      <c r="D1690" s="6" t="s">
        <v>1690</v>
      </c>
      <c r="E1690" s="3">
        <v>4</v>
      </c>
    </row>
    <row r="1691" spans="1:5" ht="33">
      <c r="A1691" s="36">
        <v>1689</v>
      </c>
      <c r="B1691" s="208"/>
      <c r="C1691" s="36" t="s">
        <v>13731</v>
      </c>
      <c r="D1691" s="6" t="s">
        <v>1691</v>
      </c>
      <c r="E1691" s="3">
        <v>4</v>
      </c>
    </row>
    <row r="1692" spans="1:5" ht="49.5">
      <c r="A1692" s="36">
        <v>1690</v>
      </c>
      <c r="B1692" s="209"/>
      <c r="C1692" s="36" t="s">
        <v>13732</v>
      </c>
      <c r="D1692" s="6" t="s">
        <v>1692</v>
      </c>
      <c r="E1692" s="3">
        <v>4</v>
      </c>
    </row>
    <row r="1693" spans="1:5" ht="49.5">
      <c r="A1693" s="36">
        <v>1691</v>
      </c>
      <c r="B1693" s="208"/>
      <c r="C1693" s="36" t="s">
        <v>13733</v>
      </c>
      <c r="D1693" s="6" t="s">
        <v>1693</v>
      </c>
      <c r="E1693" s="3">
        <v>4</v>
      </c>
    </row>
    <row r="1694" spans="1:5" ht="33">
      <c r="A1694" s="36">
        <v>1692</v>
      </c>
      <c r="B1694" s="209"/>
      <c r="C1694" s="36" t="s">
        <v>13734</v>
      </c>
      <c r="D1694" s="6" t="s">
        <v>1694</v>
      </c>
      <c r="E1694" s="3">
        <v>4</v>
      </c>
    </row>
    <row r="1695" spans="1:5" ht="49.5">
      <c r="A1695" s="36">
        <v>1693</v>
      </c>
      <c r="B1695" s="208"/>
      <c r="C1695" s="36" t="s">
        <v>13735</v>
      </c>
      <c r="D1695" s="6" t="s">
        <v>1695</v>
      </c>
      <c r="E1695" s="3">
        <v>4</v>
      </c>
    </row>
    <row r="1696" spans="1:5" ht="49.5">
      <c r="A1696" s="36">
        <v>1694</v>
      </c>
      <c r="B1696" s="209"/>
      <c r="C1696" s="36" t="s">
        <v>13736</v>
      </c>
      <c r="D1696" s="6" t="s">
        <v>1696</v>
      </c>
      <c r="E1696" s="3">
        <v>4</v>
      </c>
    </row>
    <row r="1697" spans="1:5" ht="33">
      <c r="A1697" s="36">
        <v>1695</v>
      </c>
      <c r="B1697" s="208"/>
      <c r="C1697" s="36" t="s">
        <v>13737</v>
      </c>
      <c r="D1697" s="6" t="s">
        <v>1697</v>
      </c>
      <c r="E1697" s="3">
        <v>4</v>
      </c>
    </row>
    <row r="1698" spans="1:5" ht="33">
      <c r="A1698" s="36">
        <v>1696</v>
      </c>
      <c r="B1698" s="209"/>
      <c r="C1698" s="36" t="s">
        <v>13738</v>
      </c>
      <c r="D1698" s="6" t="s">
        <v>1698</v>
      </c>
      <c r="E1698" s="3">
        <v>4</v>
      </c>
    </row>
    <row r="1699" spans="1:5" ht="33">
      <c r="A1699" s="36">
        <v>1697</v>
      </c>
      <c r="B1699" s="208"/>
      <c r="C1699" s="36" t="s">
        <v>13739</v>
      </c>
      <c r="D1699" s="6" t="s">
        <v>1699</v>
      </c>
      <c r="E1699" s="3">
        <v>4</v>
      </c>
    </row>
    <row r="1700" spans="1:5" ht="33">
      <c r="A1700" s="36">
        <v>1698</v>
      </c>
      <c r="B1700" s="209"/>
      <c r="C1700" s="36" t="s">
        <v>13740</v>
      </c>
      <c r="D1700" s="6" t="s">
        <v>1700</v>
      </c>
      <c r="E1700" s="3">
        <v>4</v>
      </c>
    </row>
    <row r="1701" spans="1:5" ht="33">
      <c r="A1701" s="36">
        <v>1699</v>
      </c>
      <c r="B1701" s="208"/>
      <c r="C1701" s="36" t="s">
        <v>13741</v>
      </c>
      <c r="D1701" s="6" t="s">
        <v>1701</v>
      </c>
      <c r="E1701" s="3">
        <v>4</v>
      </c>
    </row>
    <row r="1702" spans="1:5" ht="33">
      <c r="A1702" s="36">
        <v>1700</v>
      </c>
      <c r="B1702" s="209"/>
      <c r="C1702" s="36" t="s">
        <v>13742</v>
      </c>
      <c r="D1702" s="6" t="s">
        <v>1702</v>
      </c>
      <c r="E1702" s="3">
        <v>4</v>
      </c>
    </row>
    <row r="1703" spans="1:5" ht="33">
      <c r="A1703" s="36">
        <v>1701</v>
      </c>
      <c r="B1703" s="208"/>
      <c r="C1703" s="36" t="s">
        <v>13743</v>
      </c>
      <c r="D1703" s="6" t="s">
        <v>1703</v>
      </c>
      <c r="E1703" s="3">
        <v>4</v>
      </c>
    </row>
    <row r="1704" spans="1:5" ht="33">
      <c r="A1704" s="36">
        <v>1702</v>
      </c>
      <c r="B1704" s="209"/>
      <c r="C1704" s="36" t="s">
        <v>13744</v>
      </c>
      <c r="D1704" s="6" t="s">
        <v>1704</v>
      </c>
      <c r="E1704" s="3">
        <v>4</v>
      </c>
    </row>
    <row r="1705" spans="1:5" ht="33">
      <c r="A1705" s="36">
        <v>1703</v>
      </c>
      <c r="B1705" s="208"/>
      <c r="C1705" s="36" t="s">
        <v>13745</v>
      </c>
      <c r="D1705" s="6" t="s">
        <v>1705</v>
      </c>
      <c r="E1705" s="3">
        <v>4</v>
      </c>
    </row>
    <row r="1706" spans="1:5" ht="49.5">
      <c r="A1706" s="36">
        <v>1704</v>
      </c>
      <c r="B1706" s="209"/>
      <c r="C1706" s="36" t="s">
        <v>13746</v>
      </c>
      <c r="D1706" s="6" t="s">
        <v>1706</v>
      </c>
      <c r="E1706" s="3">
        <v>4</v>
      </c>
    </row>
    <row r="1707" spans="1:5" ht="49.5">
      <c r="A1707" s="36">
        <v>1705</v>
      </c>
      <c r="B1707" s="208"/>
      <c r="C1707" s="36" t="s">
        <v>13747</v>
      </c>
      <c r="D1707" s="6" t="s">
        <v>1707</v>
      </c>
      <c r="E1707" s="3">
        <v>4</v>
      </c>
    </row>
    <row r="1708" spans="1:5" ht="49.5">
      <c r="A1708" s="36">
        <v>1706</v>
      </c>
      <c r="B1708" s="209"/>
      <c r="C1708" s="36" t="s">
        <v>13748</v>
      </c>
      <c r="D1708" s="6" t="s">
        <v>1708</v>
      </c>
      <c r="E1708" s="3">
        <v>4</v>
      </c>
    </row>
    <row r="1709" spans="1:5" ht="33">
      <c r="A1709" s="36">
        <v>1707</v>
      </c>
      <c r="B1709" s="208"/>
      <c r="C1709" s="36" t="s">
        <v>13749</v>
      </c>
      <c r="D1709" s="6" t="s">
        <v>1709</v>
      </c>
      <c r="E1709" s="3">
        <v>4</v>
      </c>
    </row>
    <row r="1710" spans="1:5" ht="33">
      <c r="A1710" s="36">
        <v>1708</v>
      </c>
      <c r="B1710" s="209"/>
      <c r="C1710" s="36" t="s">
        <v>13750</v>
      </c>
      <c r="D1710" s="6" t="s">
        <v>1710</v>
      </c>
      <c r="E1710" s="3">
        <v>4</v>
      </c>
    </row>
    <row r="1711" spans="1:5" ht="33">
      <c r="A1711" s="36">
        <v>1709</v>
      </c>
      <c r="B1711" s="208"/>
      <c r="C1711" s="36" t="s">
        <v>13751</v>
      </c>
      <c r="D1711" s="6" t="s">
        <v>1711</v>
      </c>
      <c r="E1711" s="3">
        <v>4</v>
      </c>
    </row>
    <row r="1712" spans="1:5" ht="33">
      <c r="A1712" s="36">
        <v>1710</v>
      </c>
      <c r="B1712" s="209"/>
      <c r="C1712" s="36" t="s">
        <v>13752</v>
      </c>
      <c r="D1712" s="6" t="s">
        <v>1712</v>
      </c>
      <c r="E1712" s="3">
        <v>8</v>
      </c>
    </row>
    <row r="1713" spans="1:5" ht="33">
      <c r="A1713" s="36">
        <v>1711</v>
      </c>
      <c r="B1713" s="208"/>
      <c r="C1713" s="36" t="s">
        <v>13753</v>
      </c>
      <c r="D1713" s="6" t="s">
        <v>1713</v>
      </c>
      <c r="E1713" s="3">
        <v>8</v>
      </c>
    </row>
    <row r="1714" spans="1:5" ht="33">
      <c r="A1714" s="36">
        <v>1712</v>
      </c>
      <c r="B1714" s="209"/>
      <c r="C1714" s="36" t="s">
        <v>13754</v>
      </c>
      <c r="D1714" s="6" t="s">
        <v>1714</v>
      </c>
      <c r="E1714" s="3">
        <v>8</v>
      </c>
    </row>
    <row r="1715" spans="1:5" ht="33">
      <c r="A1715" s="36">
        <v>1713</v>
      </c>
      <c r="B1715" s="208"/>
      <c r="C1715" s="36" t="s">
        <v>13755</v>
      </c>
      <c r="D1715" s="6" t="s">
        <v>1715</v>
      </c>
      <c r="E1715" s="3">
        <v>8</v>
      </c>
    </row>
    <row r="1716" spans="1:5" ht="33">
      <c r="A1716" s="36">
        <v>1714</v>
      </c>
      <c r="B1716" s="209"/>
      <c r="C1716" s="36" t="s">
        <v>13756</v>
      </c>
      <c r="D1716" s="6" t="s">
        <v>1716</v>
      </c>
      <c r="E1716" s="3">
        <v>8</v>
      </c>
    </row>
    <row r="1717" spans="1:5" ht="33">
      <c r="A1717" s="36">
        <v>1715</v>
      </c>
      <c r="B1717" s="208"/>
      <c r="C1717" s="36" t="s">
        <v>13757</v>
      </c>
      <c r="D1717" s="6" t="s">
        <v>1717</v>
      </c>
      <c r="E1717" s="3">
        <v>8</v>
      </c>
    </row>
    <row r="1718" spans="1:5" ht="33">
      <c r="A1718" s="36">
        <v>1716</v>
      </c>
      <c r="B1718" s="209"/>
      <c r="C1718" s="36" t="s">
        <v>13758</v>
      </c>
      <c r="D1718" s="6" t="s">
        <v>1718</v>
      </c>
      <c r="E1718" s="3">
        <v>8</v>
      </c>
    </row>
    <row r="1719" spans="1:5" ht="33">
      <c r="A1719" s="36">
        <v>1717</v>
      </c>
      <c r="B1719" s="208"/>
      <c r="C1719" s="36" t="s">
        <v>13759</v>
      </c>
      <c r="D1719" s="6" t="s">
        <v>1719</v>
      </c>
      <c r="E1719" s="3">
        <v>8</v>
      </c>
    </row>
    <row r="1720" spans="1:5" ht="33">
      <c r="A1720" s="36">
        <v>1718</v>
      </c>
      <c r="B1720" s="209"/>
      <c r="C1720" s="36" t="s">
        <v>13760</v>
      </c>
      <c r="D1720" s="6" t="s">
        <v>1720</v>
      </c>
      <c r="E1720" s="3">
        <v>8</v>
      </c>
    </row>
    <row r="1721" spans="1:5" ht="33">
      <c r="A1721" s="36">
        <v>1719</v>
      </c>
      <c r="B1721" s="208"/>
      <c r="C1721" s="36" t="s">
        <v>13761</v>
      </c>
      <c r="D1721" s="6" t="s">
        <v>1721</v>
      </c>
      <c r="E1721" s="3">
        <v>8</v>
      </c>
    </row>
    <row r="1722" spans="1:5" ht="33">
      <c r="A1722" s="36">
        <v>1720</v>
      </c>
      <c r="B1722" s="209"/>
      <c r="C1722" s="36" t="s">
        <v>13762</v>
      </c>
      <c r="D1722" s="6" t="s">
        <v>1722</v>
      </c>
      <c r="E1722" s="3">
        <v>8</v>
      </c>
    </row>
    <row r="1723" spans="1:5" ht="33">
      <c r="A1723" s="36">
        <v>1721</v>
      </c>
      <c r="B1723" s="208"/>
      <c r="C1723" s="36" t="s">
        <v>13763</v>
      </c>
      <c r="D1723" s="6" t="s">
        <v>1723</v>
      </c>
      <c r="E1723" s="3">
        <v>8</v>
      </c>
    </row>
    <row r="1724" spans="1:5" ht="33">
      <c r="A1724" s="36">
        <v>1722</v>
      </c>
      <c r="B1724" s="209"/>
      <c r="C1724" s="36" t="s">
        <v>13764</v>
      </c>
      <c r="D1724" s="6" t="s">
        <v>1724</v>
      </c>
      <c r="E1724" s="3">
        <v>8</v>
      </c>
    </row>
    <row r="1725" spans="1:5" ht="33">
      <c r="A1725" s="36">
        <v>1723</v>
      </c>
      <c r="B1725" s="208"/>
      <c r="C1725" s="36" t="s">
        <v>13765</v>
      </c>
      <c r="D1725" s="6" t="s">
        <v>1725</v>
      </c>
      <c r="E1725" s="3">
        <v>8</v>
      </c>
    </row>
    <row r="1726" spans="1:5" ht="33">
      <c r="A1726" s="36">
        <v>1724</v>
      </c>
      <c r="B1726" s="209"/>
      <c r="C1726" s="36" t="s">
        <v>13766</v>
      </c>
      <c r="D1726" s="6" t="s">
        <v>1726</v>
      </c>
      <c r="E1726" s="3">
        <v>8</v>
      </c>
    </row>
    <row r="1727" spans="1:5" ht="33">
      <c r="A1727" s="36">
        <v>1725</v>
      </c>
      <c r="B1727" s="208"/>
      <c r="C1727" s="36" t="s">
        <v>13767</v>
      </c>
      <c r="D1727" s="6" t="s">
        <v>1727</v>
      </c>
      <c r="E1727" s="3">
        <v>8</v>
      </c>
    </row>
    <row r="1728" spans="1:5" ht="33">
      <c r="A1728" s="36">
        <v>1726</v>
      </c>
      <c r="B1728" s="209"/>
      <c r="C1728" s="36" t="s">
        <v>13768</v>
      </c>
      <c r="D1728" s="6" t="s">
        <v>1728</v>
      </c>
      <c r="E1728" s="3">
        <v>8</v>
      </c>
    </row>
    <row r="1729" spans="1:5" ht="33">
      <c r="A1729" s="36">
        <v>1727</v>
      </c>
      <c r="B1729" s="208"/>
      <c r="C1729" s="36" t="s">
        <v>13769</v>
      </c>
      <c r="D1729" s="6" t="s">
        <v>1729</v>
      </c>
      <c r="E1729" s="3">
        <v>8</v>
      </c>
    </row>
    <row r="1730" spans="1:5" ht="33">
      <c r="A1730" s="36">
        <v>1728</v>
      </c>
      <c r="B1730" s="209"/>
      <c r="C1730" s="36" t="s">
        <v>13770</v>
      </c>
      <c r="D1730" s="6" t="s">
        <v>1730</v>
      </c>
      <c r="E1730" s="3">
        <v>8</v>
      </c>
    </row>
    <row r="1731" spans="1:5" ht="33">
      <c r="A1731" s="36">
        <v>1729</v>
      </c>
      <c r="B1731" s="208"/>
      <c r="C1731" s="36" t="s">
        <v>13771</v>
      </c>
      <c r="D1731" s="6" t="s">
        <v>1731</v>
      </c>
      <c r="E1731" s="3">
        <v>8</v>
      </c>
    </row>
    <row r="1732" spans="1:5" ht="33">
      <c r="A1732" s="36">
        <v>1730</v>
      </c>
      <c r="B1732" s="209"/>
      <c r="C1732" s="36" t="s">
        <v>13772</v>
      </c>
      <c r="D1732" s="6" t="s">
        <v>1732</v>
      </c>
      <c r="E1732" s="3">
        <v>8</v>
      </c>
    </row>
    <row r="1733" spans="1:5" ht="33">
      <c r="A1733" s="36">
        <v>1731</v>
      </c>
      <c r="B1733" s="208"/>
      <c r="C1733" s="36" t="s">
        <v>13773</v>
      </c>
      <c r="D1733" s="6" t="s">
        <v>1733</v>
      </c>
      <c r="E1733" s="3">
        <v>6</v>
      </c>
    </row>
    <row r="1734" spans="1:5" ht="33">
      <c r="A1734" s="36">
        <v>1732</v>
      </c>
      <c r="B1734" s="209"/>
      <c r="C1734" s="36" t="s">
        <v>13774</v>
      </c>
      <c r="D1734" s="6" t="s">
        <v>1734</v>
      </c>
      <c r="E1734" s="3">
        <v>6</v>
      </c>
    </row>
    <row r="1735" spans="1:5" ht="33">
      <c r="A1735" s="36">
        <v>1733</v>
      </c>
      <c r="B1735" s="208"/>
      <c r="C1735" s="36" t="s">
        <v>13775</v>
      </c>
      <c r="D1735" s="6" t="s">
        <v>1735</v>
      </c>
      <c r="E1735" s="3">
        <v>6</v>
      </c>
    </row>
    <row r="1736" spans="1:5" ht="33">
      <c r="A1736" s="36">
        <v>1734</v>
      </c>
      <c r="B1736" s="209"/>
      <c r="C1736" s="36" t="s">
        <v>13776</v>
      </c>
      <c r="D1736" s="6" t="s">
        <v>1736</v>
      </c>
      <c r="E1736" s="3">
        <v>6</v>
      </c>
    </row>
    <row r="1737" spans="1:5" ht="33">
      <c r="A1737" s="36">
        <v>1735</v>
      </c>
      <c r="B1737" s="208"/>
      <c r="C1737" s="36" t="s">
        <v>13777</v>
      </c>
      <c r="D1737" s="6" t="s">
        <v>1737</v>
      </c>
      <c r="E1737" s="3">
        <v>6</v>
      </c>
    </row>
    <row r="1738" spans="1:5" ht="33">
      <c r="A1738" s="36">
        <v>1736</v>
      </c>
      <c r="B1738" s="209"/>
      <c r="C1738" s="36" t="s">
        <v>13778</v>
      </c>
      <c r="D1738" s="6" t="s">
        <v>1738</v>
      </c>
      <c r="E1738" s="3">
        <v>6</v>
      </c>
    </row>
    <row r="1739" spans="1:5" ht="33">
      <c r="A1739" s="36">
        <v>1737</v>
      </c>
      <c r="B1739" s="208"/>
      <c r="C1739" s="36" t="s">
        <v>13779</v>
      </c>
      <c r="D1739" s="6" t="s">
        <v>1739</v>
      </c>
      <c r="E1739" s="3">
        <v>6</v>
      </c>
    </row>
    <row r="1740" spans="1:5" ht="33">
      <c r="A1740" s="36">
        <v>1738</v>
      </c>
      <c r="B1740" s="209"/>
      <c r="C1740" s="36" t="s">
        <v>13780</v>
      </c>
      <c r="D1740" s="6" t="s">
        <v>1740</v>
      </c>
      <c r="E1740" s="3">
        <v>4</v>
      </c>
    </row>
    <row r="1741" spans="1:5" ht="33">
      <c r="A1741" s="36">
        <v>1739</v>
      </c>
      <c r="B1741" s="208"/>
      <c r="C1741" s="36" t="s">
        <v>13781</v>
      </c>
      <c r="D1741" s="6" t="s">
        <v>1741</v>
      </c>
      <c r="E1741" s="3">
        <v>4</v>
      </c>
    </row>
    <row r="1742" spans="1:5" ht="33">
      <c r="A1742" s="36">
        <v>1740</v>
      </c>
      <c r="B1742" s="209"/>
      <c r="C1742" s="36" t="s">
        <v>13782</v>
      </c>
      <c r="D1742" s="6" t="s">
        <v>1742</v>
      </c>
      <c r="E1742" s="3">
        <v>4</v>
      </c>
    </row>
    <row r="1743" spans="1:5" ht="33">
      <c r="A1743" s="36">
        <v>1741</v>
      </c>
      <c r="B1743" s="208"/>
      <c r="C1743" s="36" t="s">
        <v>13783</v>
      </c>
      <c r="D1743" s="6" t="s">
        <v>1743</v>
      </c>
      <c r="E1743" s="3">
        <v>4</v>
      </c>
    </row>
    <row r="1744" spans="1:5" ht="33">
      <c r="A1744" s="36">
        <v>1742</v>
      </c>
      <c r="B1744" s="209"/>
      <c r="C1744" s="36" t="s">
        <v>13784</v>
      </c>
      <c r="D1744" s="6" t="s">
        <v>1744</v>
      </c>
      <c r="E1744" s="3">
        <v>4</v>
      </c>
    </row>
    <row r="1745" spans="1:5" ht="33">
      <c r="A1745" s="36">
        <v>1743</v>
      </c>
      <c r="B1745" s="208"/>
      <c r="C1745" s="36" t="s">
        <v>13785</v>
      </c>
      <c r="D1745" s="6" t="s">
        <v>1745</v>
      </c>
      <c r="E1745" s="3">
        <v>4</v>
      </c>
    </row>
    <row r="1746" spans="1:5" ht="33">
      <c r="A1746" s="36">
        <v>1744</v>
      </c>
      <c r="B1746" s="209"/>
      <c r="C1746" s="36" t="s">
        <v>13786</v>
      </c>
      <c r="D1746" s="6" t="s">
        <v>1746</v>
      </c>
      <c r="E1746" s="3">
        <v>4</v>
      </c>
    </row>
    <row r="1747" spans="1:5" ht="33">
      <c r="A1747" s="36">
        <v>1745</v>
      </c>
      <c r="B1747" s="208"/>
      <c r="C1747" s="36" t="s">
        <v>13787</v>
      </c>
      <c r="D1747" s="6" t="s">
        <v>1747</v>
      </c>
      <c r="E1747" s="3">
        <v>4</v>
      </c>
    </row>
    <row r="1748" spans="1:5" ht="33">
      <c r="A1748" s="36">
        <v>1746</v>
      </c>
      <c r="B1748" s="209"/>
      <c r="C1748" s="36" t="s">
        <v>13788</v>
      </c>
      <c r="D1748" s="6" t="s">
        <v>1748</v>
      </c>
      <c r="E1748" s="3">
        <v>4</v>
      </c>
    </row>
    <row r="1749" spans="1:5" ht="33">
      <c r="A1749" s="36">
        <v>1747</v>
      </c>
      <c r="B1749" s="208"/>
      <c r="C1749" s="36" t="s">
        <v>13789</v>
      </c>
      <c r="D1749" s="6" t="s">
        <v>1749</v>
      </c>
      <c r="E1749" s="3">
        <v>4</v>
      </c>
    </row>
    <row r="1750" spans="1:5" ht="33">
      <c r="A1750" s="36">
        <v>1748</v>
      </c>
      <c r="B1750" s="209"/>
      <c r="C1750" s="36" t="s">
        <v>13790</v>
      </c>
      <c r="D1750" s="6" t="s">
        <v>1750</v>
      </c>
      <c r="E1750" s="3">
        <v>6</v>
      </c>
    </row>
    <row r="1751" spans="1:5" ht="33">
      <c r="A1751" s="36">
        <v>1749</v>
      </c>
      <c r="B1751" s="208"/>
      <c r="C1751" s="36" t="s">
        <v>13791</v>
      </c>
      <c r="D1751" s="6" t="s">
        <v>1751</v>
      </c>
      <c r="E1751" s="3">
        <v>4</v>
      </c>
    </row>
    <row r="1752" spans="1:5" ht="33">
      <c r="A1752" s="36">
        <v>1750</v>
      </c>
      <c r="B1752" s="209"/>
      <c r="C1752" s="36" t="s">
        <v>13792</v>
      </c>
      <c r="D1752" s="6" t="s">
        <v>1752</v>
      </c>
      <c r="E1752" s="3">
        <v>6</v>
      </c>
    </row>
    <row r="1753" spans="1:5" ht="33">
      <c r="A1753" s="36">
        <v>1751</v>
      </c>
      <c r="B1753" s="208"/>
      <c r="C1753" s="36" t="s">
        <v>13793</v>
      </c>
      <c r="D1753" s="6" t="s">
        <v>1753</v>
      </c>
      <c r="E1753" s="3">
        <v>4</v>
      </c>
    </row>
    <row r="1754" spans="1:5" ht="18.75">
      <c r="A1754" s="36">
        <v>1752</v>
      </c>
      <c r="B1754" s="209"/>
      <c r="C1754" s="36" t="s">
        <v>13794</v>
      </c>
      <c r="D1754" s="6" t="s">
        <v>1754</v>
      </c>
      <c r="E1754" s="3">
        <v>4</v>
      </c>
    </row>
    <row r="1755" spans="1:5" ht="33">
      <c r="A1755" s="36">
        <v>1753</v>
      </c>
      <c r="B1755" s="208"/>
      <c r="C1755" s="36" t="s">
        <v>13795</v>
      </c>
      <c r="D1755" s="6" t="s">
        <v>1755</v>
      </c>
      <c r="E1755" s="3">
        <v>6</v>
      </c>
    </row>
    <row r="1756" spans="1:5" ht="18.75">
      <c r="A1756" s="36">
        <v>1754</v>
      </c>
      <c r="B1756" s="209"/>
      <c r="C1756" s="36" t="s">
        <v>13796</v>
      </c>
      <c r="D1756" s="6" t="s">
        <v>1756</v>
      </c>
      <c r="E1756" s="3">
        <v>6</v>
      </c>
    </row>
    <row r="1757" spans="1:5" ht="33">
      <c r="A1757" s="36">
        <v>1755</v>
      </c>
      <c r="B1757" s="208"/>
      <c r="C1757" s="36" t="s">
        <v>13797</v>
      </c>
      <c r="D1757" s="6" t="s">
        <v>1757</v>
      </c>
      <c r="E1757" s="3">
        <v>6</v>
      </c>
    </row>
    <row r="1758" spans="1:5" ht="33">
      <c r="A1758" s="36">
        <v>1756</v>
      </c>
      <c r="B1758" s="209"/>
      <c r="C1758" s="36" t="s">
        <v>13798</v>
      </c>
      <c r="D1758" s="6" t="s">
        <v>1758</v>
      </c>
      <c r="E1758" s="3">
        <v>6</v>
      </c>
    </row>
    <row r="1759" spans="1:5" ht="49.5">
      <c r="A1759" s="36">
        <v>1757</v>
      </c>
      <c r="B1759" s="208"/>
      <c r="C1759" s="36" t="s">
        <v>13799</v>
      </c>
      <c r="D1759" s="6" t="s">
        <v>1759</v>
      </c>
      <c r="E1759" s="3">
        <v>6</v>
      </c>
    </row>
    <row r="1760" spans="1:5" ht="33">
      <c r="A1760" s="36">
        <v>1758</v>
      </c>
      <c r="B1760" s="209"/>
      <c r="C1760" s="36" t="s">
        <v>13800</v>
      </c>
      <c r="D1760" s="6" t="s">
        <v>1760</v>
      </c>
      <c r="E1760" s="3">
        <v>6</v>
      </c>
    </row>
    <row r="1761" spans="1:5" ht="33">
      <c r="A1761" s="36">
        <v>1759</v>
      </c>
      <c r="B1761" s="208"/>
      <c r="C1761" s="36" t="s">
        <v>13801</v>
      </c>
      <c r="D1761" s="6" t="s">
        <v>1761</v>
      </c>
      <c r="E1761" s="3">
        <v>6</v>
      </c>
    </row>
    <row r="1762" spans="1:5" ht="33">
      <c r="A1762" s="36">
        <v>1760</v>
      </c>
      <c r="B1762" s="209"/>
      <c r="C1762" s="36" t="s">
        <v>13802</v>
      </c>
      <c r="D1762" s="6" t="s">
        <v>1762</v>
      </c>
      <c r="E1762" s="3">
        <v>6</v>
      </c>
    </row>
    <row r="1763" spans="1:5" ht="33">
      <c r="A1763" s="36">
        <v>1761</v>
      </c>
      <c r="B1763" s="208"/>
      <c r="C1763" s="36" t="s">
        <v>13803</v>
      </c>
      <c r="D1763" s="6" t="s">
        <v>1763</v>
      </c>
      <c r="E1763" s="3">
        <v>6</v>
      </c>
    </row>
    <row r="1764" spans="1:5" ht="33">
      <c r="A1764" s="36">
        <v>1762</v>
      </c>
      <c r="B1764" s="209"/>
      <c r="C1764" s="36" t="s">
        <v>13804</v>
      </c>
      <c r="D1764" s="6" t="s">
        <v>1764</v>
      </c>
      <c r="E1764" s="3">
        <v>4</v>
      </c>
    </row>
    <row r="1765" spans="1:5" ht="33">
      <c r="A1765" s="36">
        <v>1763</v>
      </c>
      <c r="B1765" s="208"/>
      <c r="C1765" s="36" t="s">
        <v>13805</v>
      </c>
      <c r="D1765" s="6" t="s">
        <v>1765</v>
      </c>
      <c r="E1765" s="3">
        <v>6</v>
      </c>
    </row>
    <row r="1766" spans="1:5" ht="33">
      <c r="A1766" s="36">
        <v>1764</v>
      </c>
      <c r="B1766" s="209"/>
      <c r="C1766" s="36" t="s">
        <v>13806</v>
      </c>
      <c r="D1766" s="6" t="s">
        <v>1766</v>
      </c>
      <c r="E1766" s="3">
        <v>6</v>
      </c>
    </row>
    <row r="1767" spans="1:5" ht="33">
      <c r="A1767" s="36">
        <v>1765</v>
      </c>
      <c r="B1767" s="208"/>
      <c r="C1767" s="36" t="s">
        <v>13807</v>
      </c>
      <c r="D1767" s="6" t="s">
        <v>1767</v>
      </c>
      <c r="E1767" s="3">
        <v>6</v>
      </c>
    </row>
    <row r="1768" spans="1:5" ht="18.75">
      <c r="A1768" s="36">
        <v>1766</v>
      </c>
      <c r="B1768" s="209"/>
      <c r="C1768" s="36" t="s">
        <v>13808</v>
      </c>
      <c r="D1768" s="6" t="s">
        <v>1768</v>
      </c>
      <c r="E1768" s="3">
        <v>6</v>
      </c>
    </row>
    <row r="1769" spans="1:5" ht="33">
      <c r="A1769" s="36">
        <v>1767</v>
      </c>
      <c r="B1769" s="208"/>
      <c r="C1769" s="36" t="s">
        <v>13809</v>
      </c>
      <c r="D1769" s="6" t="s">
        <v>1769</v>
      </c>
      <c r="E1769" s="3">
        <v>6</v>
      </c>
    </row>
    <row r="1770" spans="1:5" ht="33">
      <c r="A1770" s="36">
        <v>1768</v>
      </c>
      <c r="B1770" s="209"/>
      <c r="C1770" s="36" t="s">
        <v>13810</v>
      </c>
      <c r="D1770" s="6" t="s">
        <v>1770</v>
      </c>
      <c r="E1770" s="3">
        <v>6</v>
      </c>
    </row>
    <row r="1771" spans="1:5" ht="33">
      <c r="A1771" s="36">
        <v>1769</v>
      </c>
      <c r="B1771" s="208"/>
      <c r="C1771" s="36" t="s">
        <v>13811</v>
      </c>
      <c r="D1771" s="6" t="s">
        <v>1771</v>
      </c>
      <c r="E1771" s="3">
        <v>6</v>
      </c>
    </row>
    <row r="1772" spans="1:5" ht="33">
      <c r="A1772" s="36">
        <v>1770</v>
      </c>
      <c r="B1772" s="209"/>
      <c r="C1772" s="36" t="s">
        <v>13812</v>
      </c>
      <c r="D1772" s="6" t="s">
        <v>1772</v>
      </c>
      <c r="E1772" s="3">
        <v>6</v>
      </c>
    </row>
    <row r="1773" spans="1:5" ht="33">
      <c r="A1773" s="36">
        <v>1771</v>
      </c>
      <c r="B1773" s="208"/>
      <c r="C1773" s="36" t="s">
        <v>13813</v>
      </c>
      <c r="D1773" s="6" t="s">
        <v>1773</v>
      </c>
      <c r="E1773" s="3">
        <v>6</v>
      </c>
    </row>
    <row r="1774" spans="1:5" ht="33">
      <c r="A1774" s="36">
        <v>1772</v>
      </c>
      <c r="B1774" s="209"/>
      <c r="C1774" s="36" t="s">
        <v>13814</v>
      </c>
      <c r="D1774" s="6" t="s">
        <v>1774</v>
      </c>
      <c r="E1774" s="3">
        <v>6</v>
      </c>
    </row>
    <row r="1775" spans="1:5" ht="33">
      <c r="A1775" s="36">
        <v>1773</v>
      </c>
      <c r="B1775" s="208"/>
      <c r="C1775" s="36" t="s">
        <v>13815</v>
      </c>
      <c r="D1775" s="6" t="s">
        <v>1775</v>
      </c>
      <c r="E1775" s="3">
        <v>6</v>
      </c>
    </row>
    <row r="1776" spans="1:5" ht="33">
      <c r="A1776" s="36">
        <v>1774</v>
      </c>
      <c r="B1776" s="209"/>
      <c r="C1776" s="36" t="s">
        <v>13816</v>
      </c>
      <c r="D1776" s="6" t="s">
        <v>1776</v>
      </c>
      <c r="E1776" s="3">
        <v>6</v>
      </c>
    </row>
    <row r="1777" spans="1:5" ht="33">
      <c r="A1777" s="36">
        <v>1775</v>
      </c>
      <c r="B1777" s="208"/>
      <c r="C1777" s="36" t="s">
        <v>13817</v>
      </c>
      <c r="D1777" s="6" t="s">
        <v>1777</v>
      </c>
      <c r="E1777" s="3">
        <v>6</v>
      </c>
    </row>
    <row r="1778" spans="1:5" ht="33">
      <c r="A1778" s="36">
        <v>1776</v>
      </c>
      <c r="B1778" s="209"/>
      <c r="C1778" s="36" t="s">
        <v>13818</v>
      </c>
      <c r="D1778" s="6" t="s">
        <v>1778</v>
      </c>
      <c r="E1778" s="3">
        <v>6</v>
      </c>
    </row>
    <row r="1779" spans="1:5" ht="18.75">
      <c r="A1779" s="36">
        <v>1777</v>
      </c>
      <c r="B1779" s="208"/>
      <c r="C1779" s="36" t="s">
        <v>13819</v>
      </c>
      <c r="D1779" s="6" t="s">
        <v>1779</v>
      </c>
      <c r="E1779" s="3">
        <v>6</v>
      </c>
    </row>
    <row r="1780" spans="1:5" ht="33">
      <c r="A1780" s="36">
        <v>1778</v>
      </c>
      <c r="B1780" s="209"/>
      <c r="C1780" s="36" t="s">
        <v>13820</v>
      </c>
      <c r="D1780" s="6" t="s">
        <v>1780</v>
      </c>
      <c r="E1780" s="3">
        <v>6</v>
      </c>
    </row>
    <row r="1781" spans="1:5" ht="33">
      <c r="A1781" s="36">
        <v>1779</v>
      </c>
      <c r="B1781" s="208"/>
      <c r="C1781" s="36" t="s">
        <v>13821</v>
      </c>
      <c r="D1781" s="6" t="s">
        <v>1781</v>
      </c>
      <c r="E1781" s="3">
        <v>6</v>
      </c>
    </row>
    <row r="1782" spans="1:5" ht="33">
      <c r="A1782" s="36">
        <v>1780</v>
      </c>
      <c r="B1782" s="209"/>
      <c r="C1782" s="36" t="s">
        <v>13822</v>
      </c>
      <c r="D1782" s="6" t="s">
        <v>1782</v>
      </c>
      <c r="E1782" s="3">
        <v>6</v>
      </c>
    </row>
    <row r="1783" spans="1:5" ht="33">
      <c r="A1783" s="36">
        <v>1781</v>
      </c>
      <c r="B1783" s="208"/>
      <c r="C1783" s="36" t="s">
        <v>13823</v>
      </c>
      <c r="D1783" s="6" t="s">
        <v>1783</v>
      </c>
      <c r="E1783" s="3">
        <v>6</v>
      </c>
    </row>
    <row r="1784" spans="1:5" ht="33">
      <c r="A1784" s="36">
        <v>1782</v>
      </c>
      <c r="B1784" s="209"/>
      <c r="C1784" s="36" t="s">
        <v>13824</v>
      </c>
      <c r="D1784" s="6" t="s">
        <v>1784</v>
      </c>
      <c r="E1784" s="3">
        <v>6</v>
      </c>
    </row>
    <row r="1785" spans="1:5" ht="33">
      <c r="A1785" s="36">
        <v>1783</v>
      </c>
      <c r="B1785" s="208"/>
      <c r="C1785" s="36" t="s">
        <v>13825</v>
      </c>
      <c r="D1785" s="6" t="s">
        <v>1785</v>
      </c>
      <c r="E1785" s="3">
        <v>6</v>
      </c>
    </row>
    <row r="1786" spans="1:5" ht="33">
      <c r="A1786" s="36">
        <v>1784</v>
      </c>
      <c r="B1786" s="209"/>
      <c r="C1786" s="36" t="s">
        <v>13826</v>
      </c>
      <c r="D1786" s="6" t="s">
        <v>1786</v>
      </c>
      <c r="E1786" s="3">
        <v>6</v>
      </c>
    </row>
    <row r="1787" spans="1:5" ht="18.75">
      <c r="A1787" s="36">
        <v>1785</v>
      </c>
      <c r="B1787" s="208"/>
      <c r="C1787" s="36" t="s">
        <v>13827</v>
      </c>
      <c r="D1787" s="6" t="s">
        <v>1787</v>
      </c>
      <c r="E1787" s="3">
        <v>6</v>
      </c>
    </row>
    <row r="1788" spans="1:5" ht="33">
      <c r="A1788" s="36">
        <v>1786</v>
      </c>
      <c r="B1788" s="209"/>
      <c r="C1788" s="36" t="s">
        <v>13828</v>
      </c>
      <c r="D1788" s="6" t="s">
        <v>1788</v>
      </c>
      <c r="E1788" s="3">
        <v>6</v>
      </c>
    </row>
    <row r="1789" spans="1:5" ht="33">
      <c r="A1789" s="36">
        <v>1787</v>
      </c>
      <c r="B1789" s="208"/>
      <c r="C1789" s="36" t="s">
        <v>13829</v>
      </c>
      <c r="D1789" s="6" t="s">
        <v>1789</v>
      </c>
      <c r="E1789" s="3">
        <v>6</v>
      </c>
    </row>
    <row r="1790" spans="1:5" ht="33">
      <c r="A1790" s="36">
        <v>1788</v>
      </c>
      <c r="B1790" s="209"/>
      <c r="C1790" s="36" t="s">
        <v>13830</v>
      </c>
      <c r="D1790" s="6" t="s">
        <v>1790</v>
      </c>
      <c r="E1790" s="3">
        <v>6</v>
      </c>
    </row>
    <row r="1791" spans="1:5" ht="33">
      <c r="A1791" s="36">
        <v>1789</v>
      </c>
      <c r="B1791" s="208"/>
      <c r="C1791" s="36" t="s">
        <v>13831</v>
      </c>
      <c r="D1791" s="6" t="s">
        <v>1791</v>
      </c>
      <c r="E1791" s="3">
        <v>6</v>
      </c>
    </row>
    <row r="1792" spans="1:5" ht="18.75">
      <c r="A1792" s="36">
        <v>1790</v>
      </c>
      <c r="B1792" s="209"/>
      <c r="C1792" s="36" t="s">
        <v>13832</v>
      </c>
      <c r="D1792" s="6" t="s">
        <v>1792</v>
      </c>
      <c r="E1792" s="3">
        <v>6</v>
      </c>
    </row>
    <row r="1793" spans="1:5" ht="33">
      <c r="A1793" s="36">
        <v>1791</v>
      </c>
      <c r="B1793" s="208"/>
      <c r="C1793" s="36" t="s">
        <v>13833</v>
      </c>
      <c r="D1793" s="6" t="s">
        <v>1793</v>
      </c>
      <c r="E1793" s="3">
        <v>6</v>
      </c>
    </row>
    <row r="1794" spans="1:5" ht="33">
      <c r="A1794" s="36">
        <v>1792</v>
      </c>
      <c r="B1794" s="209"/>
      <c r="C1794" s="36" t="s">
        <v>13834</v>
      </c>
      <c r="D1794" s="6" t="s">
        <v>1794</v>
      </c>
      <c r="E1794" s="3">
        <v>4</v>
      </c>
    </row>
    <row r="1795" spans="1:5" ht="33">
      <c r="A1795" s="36">
        <v>1793</v>
      </c>
      <c r="B1795" s="208"/>
      <c r="C1795" s="36" t="s">
        <v>13835</v>
      </c>
      <c r="D1795" s="6" t="s">
        <v>1795</v>
      </c>
      <c r="E1795" s="3">
        <v>6</v>
      </c>
    </row>
    <row r="1796" spans="1:5" ht="33">
      <c r="A1796" s="36">
        <v>1794</v>
      </c>
      <c r="B1796" s="209"/>
      <c r="C1796" s="36" t="s">
        <v>13836</v>
      </c>
      <c r="D1796" s="6" t="s">
        <v>1796</v>
      </c>
      <c r="E1796" s="3">
        <v>6</v>
      </c>
    </row>
    <row r="1797" spans="1:5" ht="33">
      <c r="A1797" s="36">
        <v>1795</v>
      </c>
      <c r="B1797" s="208"/>
      <c r="C1797" s="36" t="s">
        <v>13837</v>
      </c>
      <c r="D1797" s="6" t="s">
        <v>1797</v>
      </c>
      <c r="E1797" s="3">
        <v>6</v>
      </c>
    </row>
    <row r="1798" spans="1:5" ht="18.75">
      <c r="A1798" s="36">
        <v>1796</v>
      </c>
      <c r="B1798" s="209"/>
      <c r="C1798" s="36" t="s">
        <v>13838</v>
      </c>
      <c r="D1798" s="6" t="s">
        <v>1798</v>
      </c>
      <c r="E1798" s="3">
        <v>6</v>
      </c>
    </row>
    <row r="1799" spans="1:5" ht="33">
      <c r="A1799" s="36">
        <v>1797</v>
      </c>
      <c r="B1799" s="208"/>
      <c r="C1799" s="36" t="s">
        <v>13839</v>
      </c>
      <c r="D1799" s="6" t="s">
        <v>1799</v>
      </c>
      <c r="E1799" s="3">
        <v>6</v>
      </c>
    </row>
    <row r="1800" spans="1:5" ht="33">
      <c r="A1800" s="36">
        <v>1798</v>
      </c>
      <c r="B1800" s="209"/>
      <c r="C1800" s="36" t="s">
        <v>13840</v>
      </c>
      <c r="D1800" s="6" t="s">
        <v>1800</v>
      </c>
      <c r="E1800" s="3">
        <v>6</v>
      </c>
    </row>
    <row r="1801" spans="1:5" ht="33">
      <c r="A1801" s="36">
        <v>1799</v>
      </c>
      <c r="B1801" s="208"/>
      <c r="C1801" s="36" t="s">
        <v>13841</v>
      </c>
      <c r="D1801" s="6" t="s">
        <v>1801</v>
      </c>
      <c r="E1801" s="3">
        <v>6</v>
      </c>
    </row>
    <row r="1802" spans="1:5" ht="33">
      <c r="A1802" s="36">
        <v>1800</v>
      </c>
      <c r="B1802" s="209"/>
      <c r="C1802" s="36" t="s">
        <v>13842</v>
      </c>
      <c r="D1802" s="6" t="s">
        <v>1802</v>
      </c>
      <c r="E1802" s="3">
        <v>6</v>
      </c>
    </row>
    <row r="1803" spans="1:5" ht="33">
      <c r="A1803" s="36">
        <v>1801</v>
      </c>
      <c r="B1803" s="208"/>
      <c r="C1803" s="36" t="s">
        <v>13843</v>
      </c>
      <c r="D1803" s="6" t="s">
        <v>1803</v>
      </c>
      <c r="E1803" s="3">
        <v>6</v>
      </c>
    </row>
    <row r="1804" spans="1:5" ht="33">
      <c r="A1804" s="36">
        <v>1802</v>
      </c>
      <c r="B1804" s="209"/>
      <c r="C1804" s="36" t="s">
        <v>13844</v>
      </c>
      <c r="D1804" s="6" t="s">
        <v>1804</v>
      </c>
      <c r="E1804" s="3">
        <v>6</v>
      </c>
    </row>
    <row r="1805" spans="1:5" ht="33">
      <c r="A1805" s="36">
        <v>1803</v>
      </c>
      <c r="B1805" s="208"/>
      <c r="C1805" s="36" t="s">
        <v>13845</v>
      </c>
      <c r="D1805" s="6" t="s">
        <v>1805</v>
      </c>
      <c r="E1805" s="3">
        <v>4</v>
      </c>
    </row>
    <row r="1806" spans="1:5" ht="33">
      <c r="A1806" s="36">
        <v>1804</v>
      </c>
      <c r="B1806" s="209"/>
      <c r="C1806" s="36" t="s">
        <v>13846</v>
      </c>
      <c r="D1806" s="6" t="s">
        <v>1806</v>
      </c>
      <c r="E1806" s="3">
        <v>4</v>
      </c>
    </row>
    <row r="1807" spans="1:5" ht="33">
      <c r="A1807" s="36">
        <v>1805</v>
      </c>
      <c r="B1807" s="208"/>
      <c r="C1807" s="36" t="s">
        <v>13847</v>
      </c>
      <c r="D1807" s="6" t="s">
        <v>1807</v>
      </c>
      <c r="E1807" s="3">
        <v>4</v>
      </c>
    </row>
    <row r="1808" spans="1:5" ht="33">
      <c r="A1808" s="36">
        <v>1806</v>
      </c>
      <c r="B1808" s="209"/>
      <c r="C1808" s="36" t="s">
        <v>13848</v>
      </c>
      <c r="D1808" s="6" t="s">
        <v>1808</v>
      </c>
      <c r="E1808" s="3">
        <v>6</v>
      </c>
    </row>
    <row r="1809" spans="1:5" ht="49.5">
      <c r="A1809" s="36">
        <v>1807</v>
      </c>
      <c r="B1809" s="208"/>
      <c r="C1809" s="36" t="s">
        <v>13849</v>
      </c>
      <c r="D1809" s="6" t="s">
        <v>1809</v>
      </c>
      <c r="E1809" s="3">
        <v>6</v>
      </c>
    </row>
    <row r="1810" spans="1:5" ht="33">
      <c r="A1810" s="36">
        <v>1808</v>
      </c>
      <c r="B1810" s="209"/>
      <c r="C1810" s="36" t="s">
        <v>13850</v>
      </c>
      <c r="D1810" s="6" t="s">
        <v>1810</v>
      </c>
      <c r="E1810" s="3">
        <v>4</v>
      </c>
    </row>
    <row r="1811" spans="1:5" ht="18.75">
      <c r="A1811" s="36">
        <v>1809</v>
      </c>
      <c r="B1811" s="208"/>
      <c r="C1811" s="36" t="s">
        <v>13851</v>
      </c>
      <c r="D1811" s="6" t="s">
        <v>1811</v>
      </c>
      <c r="E1811" s="3">
        <v>4</v>
      </c>
    </row>
    <row r="1812" spans="1:5" ht="18.75">
      <c r="A1812" s="36">
        <v>1810</v>
      </c>
      <c r="B1812" s="209"/>
      <c r="C1812" s="36" t="s">
        <v>13852</v>
      </c>
      <c r="D1812" s="6" t="s">
        <v>1812</v>
      </c>
      <c r="E1812" s="3">
        <v>4</v>
      </c>
    </row>
    <row r="1813" spans="1:5" ht="18.75">
      <c r="A1813" s="36">
        <v>1811</v>
      </c>
      <c r="B1813" s="208"/>
      <c r="C1813" s="36" t="s">
        <v>13853</v>
      </c>
      <c r="D1813" s="6" t="s">
        <v>1813</v>
      </c>
      <c r="E1813" s="3">
        <v>4</v>
      </c>
    </row>
    <row r="1814" spans="1:5" ht="18.75">
      <c r="A1814" s="36">
        <v>1812</v>
      </c>
      <c r="B1814" s="209"/>
      <c r="C1814" s="36" t="s">
        <v>13854</v>
      </c>
      <c r="D1814" s="6" t="s">
        <v>1814</v>
      </c>
      <c r="E1814" s="3">
        <v>4</v>
      </c>
    </row>
    <row r="1815" spans="1:5" ht="18.75">
      <c r="A1815" s="36">
        <v>1813</v>
      </c>
      <c r="B1815" s="208"/>
      <c r="C1815" s="36" t="s">
        <v>13855</v>
      </c>
      <c r="D1815" s="6" t="s">
        <v>1815</v>
      </c>
      <c r="E1815" s="3">
        <v>4</v>
      </c>
    </row>
    <row r="1816" spans="1:5" ht="18.75">
      <c r="A1816" s="36">
        <v>1814</v>
      </c>
      <c r="B1816" s="209"/>
      <c r="C1816" s="36" t="s">
        <v>13856</v>
      </c>
      <c r="D1816" s="6" t="s">
        <v>1816</v>
      </c>
      <c r="E1816" s="3">
        <v>4</v>
      </c>
    </row>
    <row r="1817" spans="1:5" ht="18.75">
      <c r="A1817" s="36">
        <v>1815</v>
      </c>
      <c r="B1817" s="208"/>
      <c r="C1817" s="36" t="s">
        <v>13857</v>
      </c>
      <c r="D1817" s="6" t="s">
        <v>1817</v>
      </c>
      <c r="E1817" s="3">
        <v>4</v>
      </c>
    </row>
    <row r="1818" spans="1:5" ht="18.75">
      <c r="A1818" s="36">
        <v>1816</v>
      </c>
      <c r="B1818" s="209"/>
      <c r="C1818" s="36" t="s">
        <v>13858</v>
      </c>
      <c r="D1818" s="6" t="s">
        <v>1818</v>
      </c>
      <c r="E1818" s="3">
        <v>4</v>
      </c>
    </row>
    <row r="1819" spans="1:5" ht="33">
      <c r="A1819" s="36">
        <v>1817</v>
      </c>
      <c r="B1819" s="208"/>
      <c r="C1819" s="36" t="s">
        <v>13859</v>
      </c>
      <c r="D1819" s="6" t="s">
        <v>1819</v>
      </c>
      <c r="E1819" s="3">
        <v>4</v>
      </c>
    </row>
    <row r="1820" spans="1:5" ht="18.75">
      <c r="A1820" s="36">
        <v>1818</v>
      </c>
      <c r="B1820" s="209"/>
      <c r="C1820" s="36" t="s">
        <v>13860</v>
      </c>
      <c r="D1820" s="6" t="s">
        <v>1820</v>
      </c>
      <c r="E1820" s="3">
        <v>4</v>
      </c>
    </row>
    <row r="1821" spans="1:5" ht="18.75">
      <c r="A1821" s="36">
        <v>1819</v>
      </c>
      <c r="B1821" s="208"/>
      <c r="C1821" s="36" t="s">
        <v>13861</v>
      </c>
      <c r="D1821" s="6" t="s">
        <v>1821</v>
      </c>
      <c r="E1821" s="3">
        <v>4</v>
      </c>
    </row>
    <row r="1822" spans="1:5" ht="18.75">
      <c r="A1822" s="36">
        <v>1820</v>
      </c>
      <c r="B1822" s="209"/>
      <c r="C1822" s="36" t="s">
        <v>13862</v>
      </c>
      <c r="D1822" s="6" t="s">
        <v>1822</v>
      </c>
      <c r="E1822" s="3">
        <v>4</v>
      </c>
    </row>
    <row r="1823" spans="1:5" ht="18.75">
      <c r="A1823" s="36">
        <v>1821</v>
      </c>
      <c r="B1823" s="208"/>
      <c r="C1823" s="36" t="s">
        <v>13863</v>
      </c>
      <c r="D1823" s="6" t="s">
        <v>1823</v>
      </c>
      <c r="E1823" s="3">
        <v>4</v>
      </c>
    </row>
    <row r="1824" spans="1:5" ht="18.75">
      <c r="A1824" s="36">
        <v>1822</v>
      </c>
      <c r="B1824" s="209"/>
      <c r="C1824" s="36" t="s">
        <v>13864</v>
      </c>
      <c r="D1824" s="6" t="s">
        <v>1824</v>
      </c>
      <c r="E1824" s="3">
        <v>4</v>
      </c>
    </row>
    <row r="1825" spans="1:5" ht="18.75">
      <c r="A1825" s="36">
        <v>1823</v>
      </c>
      <c r="B1825" s="208"/>
      <c r="C1825" s="36" t="s">
        <v>13865</v>
      </c>
      <c r="D1825" s="6" t="s">
        <v>1825</v>
      </c>
      <c r="E1825" s="3">
        <v>4</v>
      </c>
    </row>
    <row r="1826" spans="1:5" ht="33">
      <c r="A1826" s="36">
        <v>1824</v>
      </c>
      <c r="B1826" s="209"/>
      <c r="C1826" s="36" t="s">
        <v>13866</v>
      </c>
      <c r="D1826" s="6" t="s">
        <v>1826</v>
      </c>
      <c r="E1826" s="3">
        <v>4</v>
      </c>
    </row>
    <row r="1827" spans="1:5" ht="18.75">
      <c r="A1827" s="36">
        <v>1825</v>
      </c>
      <c r="B1827" s="208"/>
      <c r="C1827" s="36" t="s">
        <v>13867</v>
      </c>
      <c r="D1827" s="6" t="s">
        <v>1827</v>
      </c>
      <c r="E1827" s="3">
        <v>4</v>
      </c>
    </row>
    <row r="1828" spans="1:5" ht="18.75">
      <c r="A1828" s="36">
        <v>1826</v>
      </c>
      <c r="B1828" s="209"/>
      <c r="C1828" s="36" t="s">
        <v>13868</v>
      </c>
      <c r="D1828" s="6" t="s">
        <v>1828</v>
      </c>
      <c r="E1828" s="3">
        <v>4</v>
      </c>
    </row>
    <row r="1829" spans="1:5" ht="33">
      <c r="A1829" s="36">
        <v>1827</v>
      </c>
      <c r="B1829" s="208"/>
      <c r="C1829" s="36" t="s">
        <v>13869</v>
      </c>
      <c r="D1829" s="6" t="s">
        <v>1829</v>
      </c>
      <c r="E1829" s="3">
        <v>4</v>
      </c>
    </row>
    <row r="1830" spans="1:5" ht="18.75">
      <c r="A1830" s="36">
        <v>1828</v>
      </c>
      <c r="B1830" s="209"/>
      <c r="C1830" s="36" t="s">
        <v>13870</v>
      </c>
      <c r="D1830" s="6" t="s">
        <v>1830</v>
      </c>
      <c r="E1830" s="3">
        <v>4</v>
      </c>
    </row>
    <row r="1831" spans="1:5" ht="18.75">
      <c r="A1831" s="36">
        <v>1829</v>
      </c>
      <c r="B1831" s="208"/>
      <c r="C1831" s="36" t="s">
        <v>13871</v>
      </c>
      <c r="D1831" s="6" t="s">
        <v>1831</v>
      </c>
      <c r="E1831" s="3">
        <v>4</v>
      </c>
    </row>
    <row r="1832" spans="1:5" ht="18.75">
      <c r="A1832" s="36">
        <v>1830</v>
      </c>
      <c r="B1832" s="209"/>
      <c r="C1832" s="36" t="s">
        <v>13872</v>
      </c>
      <c r="D1832" s="6" t="s">
        <v>1832</v>
      </c>
      <c r="E1832" s="3">
        <v>4</v>
      </c>
    </row>
    <row r="1833" spans="1:5" ht="18.75">
      <c r="A1833" s="36">
        <v>1831</v>
      </c>
      <c r="B1833" s="208"/>
      <c r="C1833" s="36" t="s">
        <v>13873</v>
      </c>
      <c r="D1833" s="6" t="s">
        <v>1833</v>
      </c>
      <c r="E1833" s="3">
        <v>4</v>
      </c>
    </row>
    <row r="1834" spans="1:5" ht="18.75">
      <c r="A1834" s="36">
        <v>1832</v>
      </c>
      <c r="B1834" s="209"/>
      <c r="C1834" s="36" t="s">
        <v>13874</v>
      </c>
      <c r="D1834" s="6" t="s">
        <v>1834</v>
      </c>
      <c r="E1834" s="3">
        <v>4</v>
      </c>
    </row>
    <row r="1835" spans="1:5" ht="33">
      <c r="A1835" s="36">
        <v>1833</v>
      </c>
      <c r="B1835" s="208"/>
      <c r="C1835" s="36" t="s">
        <v>13875</v>
      </c>
      <c r="D1835" s="6" t="s">
        <v>1835</v>
      </c>
      <c r="E1835" s="3">
        <v>6</v>
      </c>
    </row>
    <row r="1836" spans="1:5" ht="18.75">
      <c r="A1836" s="36">
        <v>1834</v>
      </c>
      <c r="B1836" s="209"/>
      <c r="C1836" s="36" t="s">
        <v>13876</v>
      </c>
      <c r="D1836" s="6" t="s">
        <v>1836</v>
      </c>
      <c r="E1836" s="3">
        <v>6</v>
      </c>
    </row>
    <row r="1837" spans="1:5" ht="33">
      <c r="A1837" s="36">
        <v>1835</v>
      </c>
      <c r="B1837" s="208"/>
      <c r="C1837" s="36" t="s">
        <v>13877</v>
      </c>
      <c r="D1837" s="6" t="s">
        <v>1837</v>
      </c>
      <c r="E1837" s="3">
        <v>6</v>
      </c>
    </row>
    <row r="1838" spans="1:5" ht="33">
      <c r="A1838" s="36">
        <v>1836</v>
      </c>
      <c r="B1838" s="209"/>
      <c r="C1838" s="36" t="s">
        <v>13878</v>
      </c>
      <c r="D1838" s="6" t="s">
        <v>1838</v>
      </c>
      <c r="E1838" s="3">
        <v>6</v>
      </c>
    </row>
    <row r="1839" spans="1:5" ht="49.5">
      <c r="A1839" s="36">
        <v>1837</v>
      </c>
      <c r="B1839" s="208"/>
      <c r="C1839" s="36" t="s">
        <v>13879</v>
      </c>
      <c r="D1839" s="6" t="s">
        <v>1839</v>
      </c>
      <c r="E1839" s="3">
        <v>4</v>
      </c>
    </row>
    <row r="1840" spans="1:5" ht="33">
      <c r="A1840" s="36">
        <v>1838</v>
      </c>
      <c r="B1840" s="209"/>
      <c r="C1840" s="36" t="s">
        <v>13880</v>
      </c>
      <c r="D1840" s="6" t="s">
        <v>1840</v>
      </c>
      <c r="E1840" s="3">
        <v>4</v>
      </c>
    </row>
    <row r="1841" spans="1:5" ht="18.75">
      <c r="A1841" s="36">
        <v>1839</v>
      </c>
      <c r="B1841" s="208"/>
      <c r="C1841" s="36" t="s">
        <v>13881</v>
      </c>
      <c r="D1841" s="6" t="s">
        <v>1841</v>
      </c>
      <c r="E1841" s="3">
        <v>4</v>
      </c>
    </row>
    <row r="1842" spans="1:5" ht="18.75">
      <c r="A1842" s="36">
        <v>1840</v>
      </c>
      <c r="B1842" s="209"/>
      <c r="C1842" s="36" t="s">
        <v>13882</v>
      </c>
      <c r="D1842" s="6" t="s">
        <v>1842</v>
      </c>
      <c r="E1842" s="3">
        <v>4</v>
      </c>
    </row>
    <row r="1843" spans="1:5" ht="18.75">
      <c r="A1843" s="36">
        <v>1841</v>
      </c>
      <c r="B1843" s="208"/>
      <c r="C1843" s="36" t="s">
        <v>13883</v>
      </c>
      <c r="D1843" s="6" t="s">
        <v>1843</v>
      </c>
      <c r="E1843" s="3">
        <v>4</v>
      </c>
    </row>
    <row r="1844" spans="1:5" ht="18.75">
      <c r="A1844" s="36">
        <v>1842</v>
      </c>
      <c r="B1844" s="209"/>
      <c r="C1844" s="36" t="s">
        <v>13884</v>
      </c>
      <c r="D1844" s="6" t="s">
        <v>1844</v>
      </c>
      <c r="E1844" s="3">
        <v>4</v>
      </c>
    </row>
    <row r="1845" spans="1:5" ht="18.75">
      <c r="A1845" s="36">
        <v>1843</v>
      </c>
      <c r="B1845" s="208"/>
      <c r="C1845" s="36" t="s">
        <v>13885</v>
      </c>
      <c r="D1845" s="6" t="s">
        <v>1845</v>
      </c>
      <c r="E1845" s="3">
        <v>4</v>
      </c>
    </row>
    <row r="1846" spans="1:5" ht="18.75">
      <c r="A1846" s="36">
        <v>1844</v>
      </c>
      <c r="B1846" s="209"/>
      <c r="C1846" s="36" t="s">
        <v>13886</v>
      </c>
      <c r="D1846" s="6" t="s">
        <v>1846</v>
      </c>
      <c r="E1846" s="3">
        <v>4</v>
      </c>
    </row>
    <row r="1847" spans="1:5" ht="33">
      <c r="A1847" s="36">
        <v>1845</v>
      </c>
      <c r="B1847" s="208"/>
      <c r="C1847" s="36" t="s">
        <v>13887</v>
      </c>
      <c r="D1847" s="6" t="s">
        <v>1847</v>
      </c>
      <c r="E1847" s="3">
        <v>4</v>
      </c>
    </row>
    <row r="1848" spans="1:5" ht="18.75">
      <c r="A1848" s="36">
        <v>1846</v>
      </c>
      <c r="B1848" s="209"/>
      <c r="C1848" s="36" t="s">
        <v>13888</v>
      </c>
      <c r="D1848" s="6" t="s">
        <v>1848</v>
      </c>
      <c r="E1848" s="3">
        <v>4</v>
      </c>
    </row>
    <row r="1849" spans="1:5" ht="18.75">
      <c r="A1849" s="36">
        <v>1847</v>
      </c>
      <c r="B1849" s="208"/>
      <c r="C1849" s="36" t="s">
        <v>13889</v>
      </c>
      <c r="D1849" s="6" t="s">
        <v>1849</v>
      </c>
      <c r="E1849" s="3">
        <v>4</v>
      </c>
    </row>
    <row r="1850" spans="1:5" ht="33">
      <c r="A1850" s="36">
        <v>1848</v>
      </c>
      <c r="B1850" s="209"/>
      <c r="C1850" s="36" t="s">
        <v>13890</v>
      </c>
      <c r="D1850" s="6" t="s">
        <v>1850</v>
      </c>
      <c r="E1850" s="3">
        <v>4</v>
      </c>
    </row>
    <row r="1851" spans="1:5" ht="18.75">
      <c r="A1851" s="36">
        <v>1849</v>
      </c>
      <c r="B1851" s="208"/>
      <c r="C1851" s="36" t="s">
        <v>13891</v>
      </c>
      <c r="D1851" s="6" t="s">
        <v>1851</v>
      </c>
      <c r="E1851" s="3">
        <v>4</v>
      </c>
    </row>
    <row r="1852" spans="1:5" ht="66">
      <c r="A1852" s="36">
        <v>1850</v>
      </c>
      <c r="B1852" s="209"/>
      <c r="C1852" s="36" t="s">
        <v>13892</v>
      </c>
      <c r="D1852" s="6" t="s">
        <v>1852</v>
      </c>
      <c r="E1852" s="3">
        <v>6</v>
      </c>
    </row>
    <row r="1853" spans="1:5" ht="33">
      <c r="A1853" s="36">
        <v>1851</v>
      </c>
      <c r="B1853" s="208"/>
      <c r="C1853" s="36" t="s">
        <v>13893</v>
      </c>
      <c r="D1853" s="6" t="s">
        <v>1853</v>
      </c>
      <c r="E1853" s="3">
        <v>4</v>
      </c>
    </row>
    <row r="1854" spans="1:5" ht="18.75">
      <c r="A1854" s="36">
        <v>1852</v>
      </c>
      <c r="B1854" s="209"/>
      <c r="C1854" s="36" t="s">
        <v>13894</v>
      </c>
      <c r="D1854" s="6" t="s">
        <v>1854</v>
      </c>
      <c r="E1854" s="3">
        <v>4</v>
      </c>
    </row>
    <row r="1855" spans="1:5" ht="33">
      <c r="A1855" s="36">
        <v>1853</v>
      </c>
      <c r="B1855" s="208"/>
      <c r="C1855" s="36" t="s">
        <v>13895</v>
      </c>
      <c r="D1855" s="6" t="s">
        <v>1855</v>
      </c>
      <c r="E1855" s="3">
        <v>4</v>
      </c>
    </row>
    <row r="1856" spans="1:5" ht="33">
      <c r="A1856" s="36">
        <v>1854</v>
      </c>
      <c r="B1856" s="209"/>
      <c r="C1856" s="36" t="s">
        <v>13896</v>
      </c>
      <c r="D1856" s="6" t="s">
        <v>1856</v>
      </c>
      <c r="E1856" s="3">
        <v>4</v>
      </c>
    </row>
    <row r="1857" spans="1:5" ht="33">
      <c r="A1857" s="36">
        <v>1855</v>
      </c>
      <c r="B1857" s="208"/>
      <c r="C1857" s="36" t="s">
        <v>13897</v>
      </c>
      <c r="D1857" s="6" t="s">
        <v>1857</v>
      </c>
      <c r="E1857" s="3">
        <v>4</v>
      </c>
    </row>
    <row r="1858" spans="1:5" ht="33">
      <c r="A1858" s="36">
        <v>1856</v>
      </c>
      <c r="B1858" s="209"/>
      <c r="C1858" s="36" t="s">
        <v>13898</v>
      </c>
      <c r="D1858" s="6" t="s">
        <v>1858</v>
      </c>
      <c r="E1858" s="3">
        <v>10</v>
      </c>
    </row>
    <row r="1859" spans="1:5" ht="18.75">
      <c r="A1859" s="36">
        <v>1857</v>
      </c>
      <c r="B1859" s="208"/>
      <c r="C1859" s="36" t="s">
        <v>13899</v>
      </c>
      <c r="D1859" s="6" t="s">
        <v>1859</v>
      </c>
      <c r="E1859" s="3">
        <v>10</v>
      </c>
    </row>
    <row r="1860" spans="1:5" ht="33">
      <c r="A1860" s="36">
        <v>1858</v>
      </c>
      <c r="B1860" s="209"/>
      <c r="C1860" s="36" t="s">
        <v>13900</v>
      </c>
      <c r="D1860" s="6" t="s">
        <v>1860</v>
      </c>
      <c r="E1860" s="3">
        <v>10</v>
      </c>
    </row>
    <row r="1861" spans="1:5" ht="18.75">
      <c r="A1861" s="36">
        <v>1859</v>
      </c>
      <c r="B1861" s="208"/>
      <c r="C1861" s="36" t="s">
        <v>13901</v>
      </c>
      <c r="D1861" s="6" t="s">
        <v>1861</v>
      </c>
      <c r="E1861" s="3">
        <v>10</v>
      </c>
    </row>
    <row r="1862" spans="1:5" ht="49.5">
      <c r="A1862" s="36">
        <v>1860</v>
      </c>
      <c r="B1862" s="209"/>
      <c r="C1862" s="36" t="s">
        <v>13902</v>
      </c>
      <c r="D1862" s="6" t="s">
        <v>1862</v>
      </c>
      <c r="E1862" s="3">
        <v>10</v>
      </c>
    </row>
    <row r="1863" spans="1:5" ht="33">
      <c r="A1863" s="36">
        <v>1861</v>
      </c>
      <c r="B1863" s="208"/>
      <c r="C1863" s="36" t="s">
        <v>13903</v>
      </c>
      <c r="D1863" s="6" t="s">
        <v>1863</v>
      </c>
      <c r="E1863" s="3">
        <v>10</v>
      </c>
    </row>
    <row r="1864" spans="1:5" ht="33">
      <c r="A1864" s="36">
        <v>1862</v>
      </c>
      <c r="B1864" s="209"/>
      <c r="C1864" s="36" t="s">
        <v>13904</v>
      </c>
      <c r="D1864" s="6" t="s">
        <v>1864</v>
      </c>
      <c r="E1864" s="3">
        <v>4</v>
      </c>
    </row>
    <row r="1865" spans="1:5" ht="33">
      <c r="A1865" s="36">
        <v>1863</v>
      </c>
      <c r="B1865" s="208"/>
      <c r="C1865" s="36" t="s">
        <v>13905</v>
      </c>
      <c r="D1865" s="6" t="s">
        <v>1865</v>
      </c>
      <c r="E1865" s="3">
        <v>4</v>
      </c>
    </row>
    <row r="1866" spans="1:5" ht="33">
      <c r="A1866" s="36">
        <v>1864</v>
      </c>
      <c r="B1866" s="209"/>
      <c r="C1866" s="36" t="s">
        <v>13906</v>
      </c>
      <c r="D1866" s="6" t="s">
        <v>1866</v>
      </c>
      <c r="E1866" s="3">
        <v>6</v>
      </c>
    </row>
    <row r="1867" spans="1:5" ht="33">
      <c r="A1867" s="36">
        <v>1865</v>
      </c>
      <c r="B1867" s="208"/>
      <c r="C1867" s="36" t="s">
        <v>13907</v>
      </c>
      <c r="D1867" s="6" t="s">
        <v>1867</v>
      </c>
      <c r="E1867" s="3">
        <v>6</v>
      </c>
    </row>
    <row r="1868" spans="1:5" ht="33">
      <c r="A1868" s="36">
        <v>1866</v>
      </c>
      <c r="B1868" s="209"/>
      <c r="C1868" s="36" t="s">
        <v>13908</v>
      </c>
      <c r="D1868" s="6" t="s">
        <v>1868</v>
      </c>
      <c r="E1868" s="3">
        <v>4</v>
      </c>
    </row>
    <row r="1869" spans="1:5" ht="33">
      <c r="A1869" s="36">
        <v>1867</v>
      </c>
      <c r="B1869" s="208"/>
      <c r="C1869" s="36" t="s">
        <v>13909</v>
      </c>
      <c r="D1869" s="6" t="s">
        <v>1869</v>
      </c>
      <c r="E1869" s="3">
        <v>10</v>
      </c>
    </row>
    <row r="1870" spans="1:5" ht="33">
      <c r="A1870" s="36">
        <v>1868</v>
      </c>
      <c r="B1870" s="209"/>
      <c r="C1870" s="36" t="s">
        <v>13910</v>
      </c>
      <c r="D1870" s="6" t="s">
        <v>1870</v>
      </c>
      <c r="E1870" s="3">
        <v>4</v>
      </c>
    </row>
    <row r="1871" spans="1:5" ht="18.75">
      <c r="A1871" s="36">
        <v>1869</v>
      </c>
      <c r="B1871" s="208"/>
      <c r="C1871" s="36" t="s">
        <v>13911</v>
      </c>
      <c r="D1871" s="6" t="s">
        <v>1871</v>
      </c>
      <c r="E1871" s="3">
        <v>6</v>
      </c>
    </row>
    <row r="1872" spans="1:5" ht="33">
      <c r="A1872" s="36">
        <v>1870</v>
      </c>
      <c r="B1872" s="209"/>
      <c r="C1872" s="36" t="s">
        <v>13912</v>
      </c>
      <c r="D1872" s="6" t="s">
        <v>1872</v>
      </c>
      <c r="E1872" s="3">
        <v>4</v>
      </c>
    </row>
    <row r="1873" spans="1:5" ht="33">
      <c r="A1873" s="36">
        <v>1871</v>
      </c>
      <c r="B1873" s="208"/>
      <c r="C1873" s="36" t="s">
        <v>13913</v>
      </c>
      <c r="D1873" s="6" t="s">
        <v>1873</v>
      </c>
      <c r="E1873" s="3">
        <v>4</v>
      </c>
    </row>
    <row r="1874" spans="1:5" ht="33">
      <c r="A1874" s="36">
        <v>1872</v>
      </c>
      <c r="B1874" s="209"/>
      <c r="C1874" s="36" t="s">
        <v>13914</v>
      </c>
      <c r="D1874" s="6" t="s">
        <v>1874</v>
      </c>
      <c r="E1874" s="3">
        <v>4</v>
      </c>
    </row>
    <row r="1875" spans="1:5" ht="33">
      <c r="A1875" s="36">
        <v>1873</v>
      </c>
      <c r="B1875" s="208"/>
      <c r="C1875" s="36" t="s">
        <v>13915</v>
      </c>
      <c r="D1875" s="6" t="s">
        <v>1875</v>
      </c>
      <c r="E1875" s="3">
        <v>4</v>
      </c>
    </row>
    <row r="1876" spans="1:5" ht="33">
      <c r="A1876" s="36">
        <v>1874</v>
      </c>
      <c r="B1876" s="209"/>
      <c r="C1876" s="36" t="s">
        <v>13916</v>
      </c>
      <c r="D1876" s="6" t="s">
        <v>1876</v>
      </c>
      <c r="E1876" s="3">
        <v>4</v>
      </c>
    </row>
    <row r="1877" spans="1:5" ht="33">
      <c r="A1877" s="36">
        <v>1875</v>
      </c>
      <c r="B1877" s="208"/>
      <c r="C1877" s="36" t="s">
        <v>13917</v>
      </c>
      <c r="D1877" s="6" t="s">
        <v>1877</v>
      </c>
      <c r="E1877" s="3">
        <v>4</v>
      </c>
    </row>
    <row r="1878" spans="1:5" ht="33">
      <c r="A1878" s="36">
        <v>1876</v>
      </c>
      <c r="B1878" s="209"/>
      <c r="C1878" s="36" t="s">
        <v>13918</v>
      </c>
      <c r="D1878" s="6" t="s">
        <v>1878</v>
      </c>
      <c r="E1878" s="3">
        <v>10</v>
      </c>
    </row>
    <row r="1879" spans="1:5" ht="18.75">
      <c r="A1879" s="36">
        <v>1877</v>
      </c>
      <c r="B1879" s="208"/>
      <c r="C1879" s="36" t="s">
        <v>13919</v>
      </c>
      <c r="D1879" s="6" t="s">
        <v>1879</v>
      </c>
      <c r="E1879" s="3">
        <v>10</v>
      </c>
    </row>
    <row r="1880" spans="1:5" ht="33">
      <c r="A1880" s="36">
        <v>1878</v>
      </c>
      <c r="B1880" s="209"/>
      <c r="C1880" s="36" t="s">
        <v>13920</v>
      </c>
      <c r="D1880" s="6" t="s">
        <v>1880</v>
      </c>
      <c r="E1880" s="3">
        <v>4</v>
      </c>
    </row>
    <row r="1881" spans="1:5" ht="18.75">
      <c r="A1881" s="36">
        <v>1879</v>
      </c>
      <c r="B1881" s="208"/>
      <c r="C1881" s="36" t="s">
        <v>13921</v>
      </c>
      <c r="D1881" s="6" t="s">
        <v>1881</v>
      </c>
      <c r="E1881" s="3">
        <v>4</v>
      </c>
    </row>
    <row r="1882" spans="1:5" ht="33">
      <c r="A1882" s="36">
        <v>1880</v>
      </c>
      <c r="B1882" s="209"/>
      <c r="C1882" s="36" t="s">
        <v>13922</v>
      </c>
      <c r="D1882" s="6" t="s">
        <v>1882</v>
      </c>
      <c r="E1882" s="3">
        <v>10</v>
      </c>
    </row>
    <row r="1883" spans="1:5" ht="33">
      <c r="A1883" s="36">
        <v>1881</v>
      </c>
      <c r="B1883" s="208"/>
      <c r="C1883" s="36" t="s">
        <v>13923</v>
      </c>
      <c r="D1883" s="6" t="s">
        <v>1883</v>
      </c>
      <c r="E1883" s="3">
        <v>10</v>
      </c>
    </row>
    <row r="1884" spans="1:5" ht="18.75">
      <c r="A1884" s="36">
        <v>1882</v>
      </c>
      <c r="B1884" s="209"/>
      <c r="C1884" s="36" t="s">
        <v>13924</v>
      </c>
      <c r="D1884" s="6" t="s">
        <v>1884</v>
      </c>
      <c r="E1884" s="3">
        <v>10</v>
      </c>
    </row>
    <row r="1885" spans="1:5" ht="33">
      <c r="A1885" s="36">
        <v>1883</v>
      </c>
      <c r="B1885" s="208"/>
      <c r="C1885" s="36" t="s">
        <v>13925</v>
      </c>
      <c r="D1885" s="6" t="s">
        <v>1885</v>
      </c>
      <c r="E1885" s="3">
        <v>10</v>
      </c>
    </row>
    <row r="1886" spans="1:5" ht="33">
      <c r="A1886" s="36">
        <v>1884</v>
      </c>
      <c r="B1886" s="209"/>
      <c r="C1886" s="36" t="s">
        <v>13926</v>
      </c>
      <c r="D1886" s="6" t="s">
        <v>1886</v>
      </c>
      <c r="E1886" s="3">
        <v>10</v>
      </c>
    </row>
    <row r="1887" spans="1:5" ht="33">
      <c r="A1887" s="36">
        <v>1885</v>
      </c>
      <c r="B1887" s="208"/>
      <c r="C1887" s="36" t="s">
        <v>13927</v>
      </c>
      <c r="D1887" s="6" t="s">
        <v>1887</v>
      </c>
      <c r="E1887" s="3">
        <v>10</v>
      </c>
    </row>
    <row r="1888" spans="1:5" ht="33">
      <c r="A1888" s="36">
        <v>1886</v>
      </c>
      <c r="B1888" s="209"/>
      <c r="C1888" s="36" t="s">
        <v>13928</v>
      </c>
      <c r="D1888" s="6" t="s">
        <v>1888</v>
      </c>
      <c r="E1888" s="3">
        <v>6</v>
      </c>
    </row>
    <row r="1889" spans="1:5" ht="33">
      <c r="A1889" s="36">
        <v>1887</v>
      </c>
      <c r="B1889" s="208"/>
      <c r="C1889" s="36" t="s">
        <v>13929</v>
      </c>
      <c r="D1889" s="6" t="s">
        <v>1889</v>
      </c>
      <c r="E1889" s="3">
        <v>6</v>
      </c>
    </row>
    <row r="1890" spans="1:5" ht="33">
      <c r="A1890" s="36">
        <v>1888</v>
      </c>
      <c r="B1890" s="209"/>
      <c r="C1890" s="36" t="s">
        <v>13930</v>
      </c>
      <c r="D1890" s="6" t="s">
        <v>1890</v>
      </c>
      <c r="E1890" s="3">
        <v>6</v>
      </c>
    </row>
    <row r="1891" spans="1:5" ht="33">
      <c r="A1891" s="36">
        <v>1889</v>
      </c>
      <c r="B1891" s="208"/>
      <c r="C1891" s="36" t="s">
        <v>13931</v>
      </c>
      <c r="D1891" s="6" t="s">
        <v>1891</v>
      </c>
      <c r="E1891" s="3">
        <v>6</v>
      </c>
    </row>
    <row r="1892" spans="1:5" ht="33">
      <c r="A1892" s="36">
        <v>1890</v>
      </c>
      <c r="B1892" s="209"/>
      <c r="C1892" s="36" t="s">
        <v>13932</v>
      </c>
      <c r="D1892" s="6" t="s">
        <v>1892</v>
      </c>
      <c r="E1892" s="3">
        <v>6</v>
      </c>
    </row>
    <row r="1893" spans="1:5" ht="33">
      <c r="A1893" s="36">
        <v>1891</v>
      </c>
      <c r="B1893" s="208"/>
      <c r="C1893" s="36" t="s">
        <v>13933</v>
      </c>
      <c r="D1893" s="6" t="s">
        <v>1893</v>
      </c>
      <c r="E1893" s="3">
        <v>10</v>
      </c>
    </row>
    <row r="1894" spans="1:5" ht="33">
      <c r="A1894" s="36">
        <v>1892</v>
      </c>
      <c r="B1894" s="209"/>
      <c r="C1894" s="36" t="s">
        <v>13934</v>
      </c>
      <c r="D1894" s="6" t="s">
        <v>1894</v>
      </c>
      <c r="E1894" s="3">
        <v>10</v>
      </c>
    </row>
    <row r="1895" spans="1:5" ht="33">
      <c r="A1895" s="36">
        <v>1893</v>
      </c>
      <c r="B1895" s="208"/>
      <c r="C1895" s="36" t="s">
        <v>13935</v>
      </c>
      <c r="D1895" s="6" t="s">
        <v>1895</v>
      </c>
      <c r="E1895" s="3">
        <v>10</v>
      </c>
    </row>
    <row r="1896" spans="1:5" ht="49.5">
      <c r="A1896" s="36">
        <v>1894</v>
      </c>
      <c r="B1896" s="209"/>
      <c r="C1896" s="36" t="s">
        <v>13936</v>
      </c>
      <c r="D1896" s="6" t="s">
        <v>1896</v>
      </c>
      <c r="E1896" s="3">
        <v>6</v>
      </c>
    </row>
    <row r="1897" spans="1:5" ht="33">
      <c r="A1897" s="36">
        <v>1895</v>
      </c>
      <c r="B1897" s="208"/>
      <c r="C1897" s="36" t="s">
        <v>13937</v>
      </c>
      <c r="D1897" s="6" t="s">
        <v>1897</v>
      </c>
      <c r="E1897" s="3">
        <v>4</v>
      </c>
    </row>
    <row r="1898" spans="1:5" ht="33">
      <c r="A1898" s="36">
        <v>1896</v>
      </c>
      <c r="B1898" s="209"/>
      <c r="C1898" s="36" t="s">
        <v>13938</v>
      </c>
      <c r="D1898" s="6" t="s">
        <v>1898</v>
      </c>
      <c r="E1898" s="3">
        <v>4</v>
      </c>
    </row>
    <row r="1899" spans="1:5" ht="33">
      <c r="A1899" s="36">
        <v>1897</v>
      </c>
      <c r="B1899" s="208"/>
      <c r="C1899" s="36" t="s">
        <v>13939</v>
      </c>
      <c r="D1899" s="6" t="s">
        <v>1899</v>
      </c>
      <c r="E1899" s="3">
        <v>4</v>
      </c>
    </row>
    <row r="1900" spans="1:5" ht="49.5">
      <c r="A1900" s="36">
        <v>1898</v>
      </c>
      <c r="B1900" s="209"/>
      <c r="C1900" s="36" t="s">
        <v>13940</v>
      </c>
      <c r="D1900" s="6" t="s">
        <v>1900</v>
      </c>
      <c r="E1900" s="3">
        <v>4</v>
      </c>
    </row>
    <row r="1901" spans="1:5" ht="18.75">
      <c r="A1901" s="36">
        <v>1899</v>
      </c>
      <c r="B1901" s="208"/>
      <c r="C1901" s="36" t="s">
        <v>13941</v>
      </c>
      <c r="D1901" s="6" t="s">
        <v>1901</v>
      </c>
      <c r="E1901" s="3">
        <v>4</v>
      </c>
    </row>
    <row r="1902" spans="1:5" ht="33">
      <c r="A1902" s="36">
        <v>1900</v>
      </c>
      <c r="B1902" s="209"/>
      <c r="C1902" s="36" t="s">
        <v>13942</v>
      </c>
      <c r="D1902" s="6" t="s">
        <v>1902</v>
      </c>
      <c r="E1902" s="3">
        <v>4</v>
      </c>
    </row>
    <row r="1903" spans="1:5" ht="33">
      <c r="A1903" s="36">
        <v>1901</v>
      </c>
      <c r="B1903" s="208"/>
      <c r="C1903" s="36" t="s">
        <v>13943</v>
      </c>
      <c r="D1903" s="6" t="s">
        <v>1903</v>
      </c>
      <c r="E1903" s="3">
        <v>4</v>
      </c>
    </row>
    <row r="1904" spans="1:5" ht="33">
      <c r="A1904" s="36">
        <v>1902</v>
      </c>
      <c r="B1904" s="209"/>
      <c r="C1904" s="36" t="s">
        <v>13944</v>
      </c>
      <c r="D1904" s="6" t="s">
        <v>1904</v>
      </c>
      <c r="E1904" s="3">
        <v>4</v>
      </c>
    </row>
    <row r="1905" spans="1:5" ht="33">
      <c r="A1905" s="36">
        <v>1903</v>
      </c>
      <c r="B1905" s="208"/>
      <c r="C1905" s="36" t="s">
        <v>13945</v>
      </c>
      <c r="D1905" s="6" t="s">
        <v>1905</v>
      </c>
      <c r="E1905" s="3">
        <v>4</v>
      </c>
    </row>
    <row r="1906" spans="1:5" ht="33">
      <c r="A1906" s="36">
        <v>1904</v>
      </c>
      <c r="B1906" s="209"/>
      <c r="C1906" s="36" t="s">
        <v>13946</v>
      </c>
      <c r="D1906" s="6" t="s">
        <v>1906</v>
      </c>
      <c r="E1906" s="3">
        <v>4</v>
      </c>
    </row>
    <row r="1907" spans="1:5" ht="33">
      <c r="A1907" s="36">
        <v>1905</v>
      </c>
      <c r="B1907" s="208"/>
      <c r="C1907" s="36" t="s">
        <v>13947</v>
      </c>
      <c r="D1907" s="6" t="s">
        <v>1907</v>
      </c>
      <c r="E1907" s="3">
        <v>4</v>
      </c>
    </row>
    <row r="1908" spans="1:5" ht="33">
      <c r="A1908" s="36">
        <v>1906</v>
      </c>
      <c r="B1908" s="209"/>
      <c r="C1908" s="36" t="s">
        <v>13948</v>
      </c>
      <c r="D1908" s="6" t="s">
        <v>1908</v>
      </c>
      <c r="E1908" s="3">
        <v>6</v>
      </c>
    </row>
    <row r="1909" spans="1:5" ht="33">
      <c r="A1909" s="36">
        <v>1907</v>
      </c>
      <c r="B1909" s="208"/>
      <c r="C1909" s="36" t="s">
        <v>13949</v>
      </c>
      <c r="D1909" s="6" t="s">
        <v>1909</v>
      </c>
      <c r="E1909" s="3">
        <v>4</v>
      </c>
    </row>
    <row r="1910" spans="1:5" ht="33">
      <c r="A1910" s="36">
        <v>1908</v>
      </c>
      <c r="B1910" s="209"/>
      <c r="C1910" s="36" t="s">
        <v>13950</v>
      </c>
      <c r="D1910" s="6" t="s">
        <v>1910</v>
      </c>
      <c r="E1910" s="3">
        <v>4</v>
      </c>
    </row>
    <row r="1911" spans="1:5" ht="33">
      <c r="A1911" s="36">
        <v>1909</v>
      </c>
      <c r="B1911" s="208"/>
      <c r="C1911" s="36" t="s">
        <v>13951</v>
      </c>
      <c r="D1911" s="6" t="s">
        <v>1911</v>
      </c>
      <c r="E1911" s="3">
        <v>4</v>
      </c>
    </row>
    <row r="1912" spans="1:5" ht="33">
      <c r="A1912" s="36">
        <v>1910</v>
      </c>
      <c r="B1912" s="209"/>
      <c r="C1912" s="36" t="s">
        <v>13952</v>
      </c>
      <c r="D1912" s="6" t="s">
        <v>1912</v>
      </c>
      <c r="E1912" s="3">
        <v>4</v>
      </c>
    </row>
    <row r="1913" spans="1:5" ht="33">
      <c r="A1913" s="36">
        <v>1911</v>
      </c>
      <c r="B1913" s="208"/>
      <c r="C1913" s="36" t="s">
        <v>13953</v>
      </c>
      <c r="D1913" s="6" t="s">
        <v>1913</v>
      </c>
      <c r="E1913" s="3">
        <v>4</v>
      </c>
    </row>
    <row r="1914" spans="1:5" ht="33">
      <c r="A1914" s="36">
        <v>1912</v>
      </c>
      <c r="B1914" s="209"/>
      <c r="C1914" s="36" t="s">
        <v>13954</v>
      </c>
      <c r="D1914" s="6" t="s">
        <v>1914</v>
      </c>
      <c r="E1914" s="3">
        <v>10</v>
      </c>
    </row>
    <row r="1915" spans="1:5" ht="33">
      <c r="A1915" s="36">
        <v>1913</v>
      </c>
      <c r="B1915" s="208"/>
      <c r="C1915" s="36" t="s">
        <v>13955</v>
      </c>
      <c r="D1915" s="6" t="s">
        <v>1915</v>
      </c>
      <c r="E1915" s="3">
        <v>4</v>
      </c>
    </row>
    <row r="1916" spans="1:5" ht="33">
      <c r="A1916" s="36">
        <v>1914</v>
      </c>
      <c r="B1916" s="209"/>
      <c r="C1916" s="36" t="s">
        <v>13956</v>
      </c>
      <c r="D1916" s="6" t="s">
        <v>1916</v>
      </c>
      <c r="E1916" s="3">
        <v>4</v>
      </c>
    </row>
    <row r="1917" spans="1:5" ht="18.75">
      <c r="A1917" s="36">
        <v>1915</v>
      </c>
      <c r="B1917" s="208"/>
      <c r="C1917" s="36" t="s">
        <v>13957</v>
      </c>
      <c r="D1917" s="6" t="s">
        <v>1917</v>
      </c>
      <c r="E1917" s="3">
        <v>4</v>
      </c>
    </row>
    <row r="1918" spans="1:5" ht="18.75">
      <c r="A1918" s="36">
        <v>1916</v>
      </c>
      <c r="B1918" s="209"/>
      <c r="C1918" s="36" t="s">
        <v>13958</v>
      </c>
      <c r="D1918" s="6" t="s">
        <v>1918</v>
      </c>
      <c r="E1918" s="3">
        <v>4</v>
      </c>
    </row>
    <row r="1919" spans="1:5" ht="18.75">
      <c r="A1919" s="36">
        <v>1917</v>
      </c>
      <c r="B1919" s="208"/>
      <c r="C1919" s="36" t="s">
        <v>13959</v>
      </c>
      <c r="D1919" s="6" t="s">
        <v>1919</v>
      </c>
      <c r="E1919" s="3">
        <v>4</v>
      </c>
    </row>
    <row r="1920" spans="1:5" ht="33">
      <c r="A1920" s="36">
        <v>1918</v>
      </c>
      <c r="B1920" s="209"/>
      <c r="C1920" s="36" t="s">
        <v>13960</v>
      </c>
      <c r="D1920" s="6" t="s">
        <v>1920</v>
      </c>
      <c r="E1920" s="3">
        <v>4</v>
      </c>
    </row>
    <row r="1921" spans="1:5" ht="33">
      <c r="A1921" s="36">
        <v>1919</v>
      </c>
      <c r="B1921" s="208"/>
      <c r="C1921" s="36" t="s">
        <v>13961</v>
      </c>
      <c r="D1921" s="6" t="s">
        <v>1921</v>
      </c>
      <c r="E1921" s="3">
        <v>4</v>
      </c>
    </row>
    <row r="1922" spans="1:5" ht="33">
      <c r="A1922" s="36">
        <v>1920</v>
      </c>
      <c r="B1922" s="209"/>
      <c r="C1922" s="36" t="s">
        <v>13962</v>
      </c>
      <c r="D1922" s="6" t="s">
        <v>1922</v>
      </c>
      <c r="E1922" s="3">
        <v>4</v>
      </c>
    </row>
    <row r="1923" spans="1:5" ht="18.75">
      <c r="A1923" s="36">
        <v>1921</v>
      </c>
      <c r="B1923" s="208"/>
      <c r="C1923" s="36" t="s">
        <v>13963</v>
      </c>
      <c r="D1923" s="6" t="s">
        <v>1923</v>
      </c>
      <c r="E1923" s="3">
        <v>4</v>
      </c>
    </row>
    <row r="1924" spans="1:5" ht="33">
      <c r="A1924" s="36">
        <v>1922</v>
      </c>
      <c r="B1924" s="209"/>
      <c r="C1924" s="36" t="s">
        <v>13964</v>
      </c>
      <c r="D1924" s="6" t="s">
        <v>1924</v>
      </c>
      <c r="E1924" s="3">
        <v>4</v>
      </c>
    </row>
    <row r="1925" spans="1:5" ht="33">
      <c r="A1925" s="36">
        <v>1923</v>
      </c>
      <c r="B1925" s="208"/>
      <c r="C1925" s="36" t="s">
        <v>13965</v>
      </c>
      <c r="D1925" s="6" t="s">
        <v>1925</v>
      </c>
      <c r="E1925" s="3">
        <v>4</v>
      </c>
    </row>
    <row r="1926" spans="1:5" ht="33">
      <c r="A1926" s="36">
        <v>1924</v>
      </c>
      <c r="B1926" s="209"/>
      <c r="C1926" s="36" t="s">
        <v>13966</v>
      </c>
      <c r="D1926" s="6" t="s">
        <v>1926</v>
      </c>
      <c r="E1926" s="3">
        <v>4</v>
      </c>
    </row>
    <row r="1927" spans="1:5" ht="33">
      <c r="A1927" s="36">
        <v>1925</v>
      </c>
      <c r="B1927" s="208"/>
      <c r="C1927" s="36" t="s">
        <v>13967</v>
      </c>
      <c r="D1927" s="6" t="s">
        <v>1927</v>
      </c>
      <c r="E1927" s="3">
        <v>4</v>
      </c>
    </row>
    <row r="1928" spans="1:5" ht="33">
      <c r="A1928" s="36">
        <v>1926</v>
      </c>
      <c r="B1928" s="209"/>
      <c r="C1928" s="36" t="s">
        <v>13968</v>
      </c>
      <c r="D1928" s="6" t="s">
        <v>1928</v>
      </c>
      <c r="E1928" s="3">
        <v>10</v>
      </c>
    </row>
    <row r="1929" spans="1:5" ht="33">
      <c r="A1929" s="36">
        <v>1927</v>
      </c>
      <c r="B1929" s="208"/>
      <c r="C1929" s="36" t="s">
        <v>13969</v>
      </c>
      <c r="D1929" s="6" t="s">
        <v>1929</v>
      </c>
      <c r="E1929" s="3">
        <v>10</v>
      </c>
    </row>
    <row r="1930" spans="1:5" ht="33">
      <c r="A1930" s="36">
        <v>1928</v>
      </c>
      <c r="B1930" s="209"/>
      <c r="C1930" s="36" t="s">
        <v>13970</v>
      </c>
      <c r="D1930" s="6" t="s">
        <v>1930</v>
      </c>
      <c r="E1930" s="3">
        <v>4</v>
      </c>
    </row>
    <row r="1931" spans="1:5" ht="18.75">
      <c r="A1931" s="36">
        <v>1929</v>
      </c>
      <c r="B1931" s="208"/>
      <c r="C1931" s="36" t="s">
        <v>13971</v>
      </c>
      <c r="D1931" s="6" t="s">
        <v>1931</v>
      </c>
      <c r="E1931" s="3">
        <v>4</v>
      </c>
    </row>
    <row r="1932" spans="1:5" ht="18.75">
      <c r="A1932" s="36">
        <v>1930</v>
      </c>
      <c r="B1932" s="209"/>
      <c r="C1932" s="36" t="s">
        <v>13972</v>
      </c>
      <c r="D1932" s="6" t="s">
        <v>1932</v>
      </c>
      <c r="E1932" s="3">
        <v>4</v>
      </c>
    </row>
    <row r="1933" spans="1:5" ht="18.75">
      <c r="A1933" s="36">
        <v>1931</v>
      </c>
      <c r="B1933" s="208"/>
      <c r="C1933" s="36" t="s">
        <v>13973</v>
      </c>
      <c r="D1933" s="6" t="s">
        <v>1933</v>
      </c>
      <c r="E1933" s="3">
        <v>4</v>
      </c>
    </row>
    <row r="1934" spans="1:5" ht="18.75">
      <c r="A1934" s="36">
        <v>1932</v>
      </c>
      <c r="B1934" s="209"/>
      <c r="C1934" s="36" t="s">
        <v>13974</v>
      </c>
      <c r="D1934" s="6" t="s">
        <v>1934</v>
      </c>
      <c r="E1934" s="3">
        <v>4</v>
      </c>
    </row>
    <row r="1935" spans="1:5" ht="18.75">
      <c r="A1935" s="36">
        <v>1933</v>
      </c>
      <c r="B1935" s="208"/>
      <c r="C1935" s="36" t="s">
        <v>13975</v>
      </c>
      <c r="D1935" s="6" t="s">
        <v>1935</v>
      </c>
      <c r="E1935" s="3">
        <v>4</v>
      </c>
    </row>
    <row r="1936" spans="1:5" ht="18.75">
      <c r="A1936" s="36">
        <v>1934</v>
      </c>
      <c r="B1936" s="209"/>
      <c r="C1936" s="36" t="s">
        <v>13976</v>
      </c>
      <c r="D1936" s="6" t="s">
        <v>1936</v>
      </c>
      <c r="E1936" s="3">
        <v>4</v>
      </c>
    </row>
    <row r="1937" spans="1:5" ht="18.75">
      <c r="A1937" s="36">
        <v>1935</v>
      </c>
      <c r="B1937" s="208"/>
      <c r="C1937" s="36" t="s">
        <v>13977</v>
      </c>
      <c r="D1937" s="6" t="s">
        <v>1937</v>
      </c>
      <c r="E1937" s="3">
        <v>4</v>
      </c>
    </row>
    <row r="1938" spans="1:5" ht="18.75">
      <c r="A1938" s="36">
        <v>1936</v>
      </c>
      <c r="B1938" s="209"/>
      <c r="C1938" s="36" t="s">
        <v>13978</v>
      </c>
      <c r="D1938" s="6" t="s">
        <v>1938</v>
      </c>
      <c r="E1938" s="3">
        <v>4</v>
      </c>
    </row>
    <row r="1939" spans="1:5" ht="18.75">
      <c r="A1939" s="36">
        <v>1937</v>
      </c>
      <c r="B1939" s="208"/>
      <c r="C1939" s="36" t="s">
        <v>13979</v>
      </c>
      <c r="D1939" s="6" t="s">
        <v>1939</v>
      </c>
      <c r="E1939" s="3">
        <v>4</v>
      </c>
    </row>
    <row r="1940" spans="1:5" ht="18.75">
      <c r="A1940" s="36">
        <v>1938</v>
      </c>
      <c r="B1940" s="209"/>
      <c r="C1940" s="36" t="s">
        <v>13980</v>
      </c>
      <c r="D1940" s="6" t="s">
        <v>1940</v>
      </c>
      <c r="E1940" s="3">
        <v>4</v>
      </c>
    </row>
    <row r="1941" spans="1:5" ht="18.75">
      <c r="A1941" s="36">
        <v>1939</v>
      </c>
      <c r="B1941" s="208"/>
      <c r="C1941" s="36" t="s">
        <v>13981</v>
      </c>
      <c r="D1941" s="6" t="s">
        <v>1941</v>
      </c>
      <c r="E1941" s="3">
        <v>4</v>
      </c>
    </row>
    <row r="1942" spans="1:5" ht="18.75">
      <c r="A1942" s="36">
        <v>1940</v>
      </c>
      <c r="B1942" s="209"/>
      <c r="C1942" s="36" t="s">
        <v>13982</v>
      </c>
      <c r="D1942" s="6" t="s">
        <v>1942</v>
      </c>
      <c r="E1942" s="3">
        <v>4</v>
      </c>
    </row>
    <row r="1943" spans="1:5" ht="18.75">
      <c r="A1943" s="36">
        <v>1941</v>
      </c>
      <c r="B1943" s="208"/>
      <c r="C1943" s="36" t="s">
        <v>13983</v>
      </c>
      <c r="D1943" s="6" t="s">
        <v>1943</v>
      </c>
      <c r="E1943" s="3">
        <v>4</v>
      </c>
    </row>
    <row r="1944" spans="1:5" ht="18.75">
      <c r="A1944" s="36">
        <v>1942</v>
      </c>
      <c r="B1944" s="209"/>
      <c r="C1944" s="36" t="s">
        <v>13984</v>
      </c>
      <c r="D1944" s="6" t="s">
        <v>1944</v>
      </c>
      <c r="E1944" s="3">
        <v>4</v>
      </c>
    </row>
    <row r="1945" spans="1:5" ht="18.75">
      <c r="A1945" s="36">
        <v>1943</v>
      </c>
      <c r="B1945" s="208"/>
      <c r="C1945" s="36" t="s">
        <v>13985</v>
      </c>
      <c r="D1945" s="6" t="s">
        <v>1945</v>
      </c>
      <c r="E1945" s="3">
        <v>4</v>
      </c>
    </row>
    <row r="1946" spans="1:5" ht="18.75">
      <c r="A1946" s="36">
        <v>1944</v>
      </c>
      <c r="B1946" s="209"/>
      <c r="C1946" s="36" t="s">
        <v>13986</v>
      </c>
      <c r="D1946" s="6" t="s">
        <v>1946</v>
      </c>
      <c r="E1946" s="3">
        <v>4</v>
      </c>
    </row>
    <row r="1947" spans="1:5" ht="18.75">
      <c r="A1947" s="36">
        <v>1945</v>
      </c>
      <c r="B1947" s="208"/>
      <c r="C1947" s="36" t="s">
        <v>13987</v>
      </c>
      <c r="D1947" s="6" t="s">
        <v>1947</v>
      </c>
      <c r="E1947" s="3">
        <v>4</v>
      </c>
    </row>
    <row r="1948" spans="1:5" ht="18.75">
      <c r="A1948" s="36">
        <v>1946</v>
      </c>
      <c r="B1948" s="209"/>
      <c r="C1948" s="36" t="s">
        <v>13988</v>
      </c>
      <c r="D1948" s="6" t="s">
        <v>1948</v>
      </c>
      <c r="E1948" s="3">
        <v>4</v>
      </c>
    </row>
    <row r="1949" spans="1:5" ht="18.75">
      <c r="A1949" s="36">
        <v>1947</v>
      </c>
      <c r="B1949" s="208"/>
      <c r="C1949" s="36" t="s">
        <v>13989</v>
      </c>
      <c r="D1949" s="6" t="s">
        <v>1949</v>
      </c>
      <c r="E1949" s="3">
        <v>4</v>
      </c>
    </row>
    <row r="1950" spans="1:5" ht="18.75">
      <c r="A1950" s="36">
        <v>1948</v>
      </c>
      <c r="B1950" s="209"/>
      <c r="C1950" s="36" t="s">
        <v>13990</v>
      </c>
      <c r="D1950" s="6" t="s">
        <v>1950</v>
      </c>
      <c r="E1950" s="3">
        <v>4</v>
      </c>
    </row>
    <row r="1951" spans="1:5" ht="33">
      <c r="A1951" s="36">
        <v>1949</v>
      </c>
      <c r="B1951" s="208"/>
      <c r="C1951" s="36" t="s">
        <v>13991</v>
      </c>
      <c r="D1951" s="6" t="s">
        <v>1951</v>
      </c>
      <c r="E1951" s="3">
        <v>4</v>
      </c>
    </row>
    <row r="1952" spans="1:5" ht="33">
      <c r="A1952" s="36">
        <v>1950</v>
      </c>
      <c r="B1952" s="209"/>
      <c r="C1952" s="36" t="s">
        <v>13992</v>
      </c>
      <c r="D1952" s="6" t="s">
        <v>1952</v>
      </c>
      <c r="E1952" s="3">
        <v>4</v>
      </c>
    </row>
    <row r="1953" spans="1:5" ht="33">
      <c r="A1953" s="36">
        <v>1951</v>
      </c>
      <c r="B1953" s="208"/>
      <c r="C1953" s="36" t="s">
        <v>13993</v>
      </c>
      <c r="D1953" s="6" t="s">
        <v>1953</v>
      </c>
      <c r="E1953" s="3">
        <v>4</v>
      </c>
    </row>
    <row r="1954" spans="1:5" ht="33">
      <c r="A1954" s="36">
        <v>1952</v>
      </c>
      <c r="B1954" s="209"/>
      <c r="C1954" s="36" t="s">
        <v>13994</v>
      </c>
      <c r="D1954" s="6" t="s">
        <v>1954</v>
      </c>
      <c r="E1954" s="3">
        <v>6</v>
      </c>
    </row>
    <row r="1955" spans="1:5" ht="18.75">
      <c r="A1955" s="36">
        <v>1953</v>
      </c>
      <c r="B1955" s="208"/>
      <c r="C1955" s="36" t="s">
        <v>13995</v>
      </c>
      <c r="D1955" s="6" t="s">
        <v>1955</v>
      </c>
      <c r="E1955" s="3">
        <v>4</v>
      </c>
    </row>
    <row r="1956" spans="1:5" ht="33">
      <c r="A1956" s="36">
        <v>1954</v>
      </c>
      <c r="B1956" s="209"/>
      <c r="C1956" s="36" t="s">
        <v>13996</v>
      </c>
      <c r="D1956" s="6" t="s">
        <v>1956</v>
      </c>
      <c r="E1956" s="3">
        <v>4</v>
      </c>
    </row>
    <row r="1957" spans="1:5" ht="33">
      <c r="A1957" s="36">
        <v>1955</v>
      </c>
      <c r="B1957" s="208"/>
      <c r="C1957" s="36" t="s">
        <v>13997</v>
      </c>
      <c r="D1957" s="6" t="s">
        <v>1957</v>
      </c>
      <c r="E1957" s="3">
        <v>10</v>
      </c>
    </row>
    <row r="1958" spans="1:5" ht="33">
      <c r="A1958" s="36">
        <v>1956</v>
      </c>
      <c r="B1958" s="209"/>
      <c r="C1958" s="36" t="s">
        <v>13998</v>
      </c>
      <c r="D1958" s="6" t="s">
        <v>1958</v>
      </c>
      <c r="E1958" s="3">
        <v>6</v>
      </c>
    </row>
    <row r="1959" spans="1:5" ht="33">
      <c r="A1959" s="36">
        <v>1957</v>
      </c>
      <c r="B1959" s="208"/>
      <c r="C1959" s="36" t="s">
        <v>13999</v>
      </c>
      <c r="D1959" s="6" t="s">
        <v>1959</v>
      </c>
      <c r="E1959" s="3">
        <v>6</v>
      </c>
    </row>
    <row r="1960" spans="1:5" ht="33">
      <c r="A1960" s="36">
        <v>1958</v>
      </c>
      <c r="B1960" s="209"/>
      <c r="C1960" s="36" t="s">
        <v>14000</v>
      </c>
      <c r="D1960" s="6" t="s">
        <v>1960</v>
      </c>
      <c r="E1960" s="3">
        <v>4</v>
      </c>
    </row>
    <row r="1961" spans="1:5" ht="33">
      <c r="A1961" s="36">
        <v>1959</v>
      </c>
      <c r="B1961" s="208"/>
      <c r="C1961" s="36" t="s">
        <v>14001</v>
      </c>
      <c r="D1961" s="6" t="s">
        <v>1961</v>
      </c>
      <c r="E1961" s="3">
        <v>4</v>
      </c>
    </row>
    <row r="1962" spans="1:5" ht="33">
      <c r="A1962" s="36">
        <v>1960</v>
      </c>
      <c r="B1962" s="209"/>
      <c r="C1962" s="36" t="s">
        <v>14002</v>
      </c>
      <c r="D1962" s="6" t="s">
        <v>1962</v>
      </c>
      <c r="E1962" s="3">
        <v>4</v>
      </c>
    </row>
    <row r="1963" spans="1:5" ht="33">
      <c r="A1963" s="36">
        <v>1961</v>
      </c>
      <c r="B1963" s="208"/>
      <c r="C1963" s="36" t="s">
        <v>14003</v>
      </c>
      <c r="D1963" s="6" t="s">
        <v>1963</v>
      </c>
      <c r="E1963" s="3">
        <v>4</v>
      </c>
    </row>
    <row r="1964" spans="1:5" ht="33">
      <c r="A1964" s="36">
        <v>1962</v>
      </c>
      <c r="B1964" s="209"/>
      <c r="C1964" s="36" t="s">
        <v>14004</v>
      </c>
      <c r="D1964" s="6" t="s">
        <v>1964</v>
      </c>
      <c r="E1964" s="3">
        <v>4</v>
      </c>
    </row>
    <row r="1965" spans="1:5" ht="33">
      <c r="A1965" s="36">
        <v>1963</v>
      </c>
      <c r="B1965" s="208"/>
      <c r="C1965" s="36" t="s">
        <v>14005</v>
      </c>
      <c r="D1965" s="6" t="s">
        <v>1965</v>
      </c>
      <c r="E1965" s="3">
        <v>4</v>
      </c>
    </row>
    <row r="1966" spans="1:5" ht="33">
      <c r="A1966" s="36">
        <v>1964</v>
      </c>
      <c r="B1966" s="209"/>
      <c r="C1966" s="36" t="s">
        <v>14006</v>
      </c>
      <c r="D1966" s="6" t="s">
        <v>1966</v>
      </c>
      <c r="E1966" s="3">
        <v>4</v>
      </c>
    </row>
    <row r="1967" spans="1:5" ht="33">
      <c r="A1967" s="36">
        <v>1965</v>
      </c>
      <c r="B1967" s="208"/>
      <c r="C1967" s="36" t="s">
        <v>14007</v>
      </c>
      <c r="D1967" s="6" t="s">
        <v>1967</v>
      </c>
      <c r="E1967" s="3">
        <v>4</v>
      </c>
    </row>
    <row r="1968" spans="1:5" ht="33">
      <c r="A1968" s="36">
        <v>1966</v>
      </c>
      <c r="B1968" s="209"/>
      <c r="C1968" s="36" t="s">
        <v>14008</v>
      </c>
      <c r="D1968" s="6" t="s">
        <v>1968</v>
      </c>
      <c r="E1968" s="3">
        <v>4</v>
      </c>
    </row>
    <row r="1969" spans="1:5" ht="49.5">
      <c r="A1969" s="36">
        <v>1967</v>
      </c>
      <c r="B1969" s="208"/>
      <c r="C1969" s="36" t="s">
        <v>14009</v>
      </c>
      <c r="D1969" s="6" t="s">
        <v>1969</v>
      </c>
      <c r="E1969" s="3">
        <v>4</v>
      </c>
    </row>
    <row r="1970" spans="1:5" ht="33">
      <c r="A1970" s="36">
        <v>1968</v>
      </c>
      <c r="B1970" s="209"/>
      <c r="C1970" s="36" t="s">
        <v>14010</v>
      </c>
      <c r="D1970" s="6" t="s">
        <v>1970</v>
      </c>
      <c r="E1970" s="3">
        <v>4</v>
      </c>
    </row>
    <row r="1971" spans="1:5" ht="33">
      <c r="A1971" s="36">
        <v>1969</v>
      </c>
      <c r="B1971" s="208"/>
      <c r="C1971" s="36" t="s">
        <v>14011</v>
      </c>
      <c r="D1971" s="6" t="s">
        <v>1971</v>
      </c>
      <c r="E1971" s="3">
        <v>4</v>
      </c>
    </row>
    <row r="1972" spans="1:5" ht="33">
      <c r="A1972" s="36">
        <v>1970</v>
      </c>
      <c r="B1972" s="209"/>
      <c r="C1972" s="36" t="s">
        <v>14012</v>
      </c>
      <c r="D1972" s="6" t="s">
        <v>1972</v>
      </c>
      <c r="E1972" s="3">
        <v>4</v>
      </c>
    </row>
    <row r="1973" spans="1:5" ht="33">
      <c r="A1973" s="36">
        <v>1971</v>
      </c>
      <c r="B1973" s="208"/>
      <c r="C1973" s="36" t="s">
        <v>14013</v>
      </c>
      <c r="D1973" s="6" t="s">
        <v>1973</v>
      </c>
      <c r="E1973" s="3">
        <v>4</v>
      </c>
    </row>
    <row r="1974" spans="1:5" ht="49.5">
      <c r="A1974" s="36">
        <v>1972</v>
      </c>
      <c r="B1974" s="209"/>
      <c r="C1974" s="36" t="s">
        <v>14014</v>
      </c>
      <c r="D1974" s="6" t="s">
        <v>1974</v>
      </c>
      <c r="E1974" s="3">
        <v>4</v>
      </c>
    </row>
    <row r="1975" spans="1:5" ht="33">
      <c r="A1975" s="36">
        <v>1973</v>
      </c>
      <c r="B1975" s="208"/>
      <c r="C1975" s="36" t="s">
        <v>14015</v>
      </c>
      <c r="D1975" s="6" t="s">
        <v>1975</v>
      </c>
      <c r="E1975" s="3">
        <v>6</v>
      </c>
    </row>
    <row r="1976" spans="1:5" ht="33">
      <c r="A1976" s="36">
        <v>1974</v>
      </c>
      <c r="B1976" s="209"/>
      <c r="C1976" s="36" t="s">
        <v>14016</v>
      </c>
      <c r="D1976" s="6" t="s">
        <v>1976</v>
      </c>
      <c r="E1976" s="3">
        <v>6</v>
      </c>
    </row>
    <row r="1977" spans="1:5" ht="33">
      <c r="A1977" s="36">
        <v>1975</v>
      </c>
      <c r="B1977" s="208"/>
      <c r="C1977" s="36" t="s">
        <v>14017</v>
      </c>
      <c r="D1977" s="6" t="s">
        <v>1977</v>
      </c>
      <c r="E1977" s="3">
        <v>6</v>
      </c>
    </row>
    <row r="1978" spans="1:5" ht="18.75">
      <c r="A1978" s="36">
        <v>1976</v>
      </c>
      <c r="B1978" s="209"/>
      <c r="C1978" s="36" t="s">
        <v>14018</v>
      </c>
      <c r="D1978" s="6" t="s">
        <v>1978</v>
      </c>
      <c r="E1978" s="3">
        <v>10</v>
      </c>
    </row>
    <row r="1979" spans="1:5" ht="33">
      <c r="A1979" s="36">
        <v>1977</v>
      </c>
      <c r="B1979" s="208"/>
      <c r="C1979" s="36" t="s">
        <v>14019</v>
      </c>
      <c r="D1979" s="6" t="s">
        <v>1979</v>
      </c>
      <c r="E1979" s="3">
        <v>8</v>
      </c>
    </row>
    <row r="1980" spans="1:5" ht="33">
      <c r="A1980" s="36">
        <v>1978</v>
      </c>
      <c r="B1980" s="209"/>
      <c r="C1980" s="36" t="s">
        <v>14020</v>
      </c>
      <c r="D1980" s="6" t="s">
        <v>1980</v>
      </c>
      <c r="E1980" s="3">
        <v>10</v>
      </c>
    </row>
    <row r="1981" spans="1:5" ht="33">
      <c r="A1981" s="36">
        <v>1979</v>
      </c>
      <c r="B1981" s="208"/>
      <c r="C1981" s="36" t="s">
        <v>14021</v>
      </c>
      <c r="D1981" s="6" t="s">
        <v>1981</v>
      </c>
      <c r="E1981" s="3">
        <v>6</v>
      </c>
    </row>
    <row r="1982" spans="1:5" ht="33">
      <c r="A1982" s="36">
        <v>1980</v>
      </c>
      <c r="B1982" s="209"/>
      <c r="C1982" s="36" t="s">
        <v>14022</v>
      </c>
      <c r="D1982" s="6" t="s">
        <v>1982</v>
      </c>
      <c r="E1982" s="3">
        <v>4</v>
      </c>
    </row>
    <row r="1983" spans="1:5" ht="33">
      <c r="A1983" s="36">
        <v>1981</v>
      </c>
      <c r="B1983" s="208"/>
      <c r="C1983" s="36" t="s">
        <v>14023</v>
      </c>
      <c r="D1983" s="6" t="s">
        <v>1983</v>
      </c>
      <c r="E1983" s="3">
        <v>4</v>
      </c>
    </row>
    <row r="1984" spans="1:5" ht="33">
      <c r="A1984" s="36">
        <v>1982</v>
      </c>
      <c r="B1984" s="209"/>
      <c r="C1984" s="36" t="s">
        <v>14024</v>
      </c>
      <c r="D1984" s="6" t="s">
        <v>1984</v>
      </c>
      <c r="E1984" s="3">
        <v>4</v>
      </c>
    </row>
    <row r="1985" spans="1:5" ht="33">
      <c r="A1985" s="36">
        <v>1983</v>
      </c>
      <c r="B1985" s="208"/>
      <c r="C1985" s="36" t="s">
        <v>14025</v>
      </c>
      <c r="D1985" s="6" t="s">
        <v>1985</v>
      </c>
      <c r="E1985" s="3">
        <v>2</v>
      </c>
    </row>
    <row r="1986" spans="1:5" ht="33">
      <c r="A1986" s="36">
        <v>1984</v>
      </c>
      <c r="B1986" s="209"/>
      <c r="C1986" s="36" t="s">
        <v>14026</v>
      </c>
      <c r="D1986" s="6" t="s">
        <v>1986</v>
      </c>
      <c r="E1986" s="3">
        <v>4</v>
      </c>
    </row>
    <row r="1987" spans="1:5" ht="33">
      <c r="A1987" s="36">
        <v>1985</v>
      </c>
      <c r="B1987" s="208"/>
      <c r="C1987" s="36" t="s">
        <v>14027</v>
      </c>
      <c r="D1987" s="6" t="s">
        <v>1987</v>
      </c>
      <c r="E1987" s="3">
        <v>4</v>
      </c>
    </row>
    <row r="1988" spans="1:5" ht="33">
      <c r="A1988" s="36">
        <v>1986</v>
      </c>
      <c r="B1988" s="209"/>
      <c r="C1988" s="36" t="s">
        <v>14028</v>
      </c>
      <c r="D1988" s="6" t="s">
        <v>1988</v>
      </c>
      <c r="E1988" s="3">
        <v>4</v>
      </c>
    </row>
    <row r="1989" spans="1:5" ht="33">
      <c r="A1989" s="36">
        <v>1987</v>
      </c>
      <c r="B1989" s="208"/>
      <c r="C1989" s="36" t="s">
        <v>14029</v>
      </c>
      <c r="D1989" s="6" t="s">
        <v>1989</v>
      </c>
      <c r="E1989" s="3">
        <v>4</v>
      </c>
    </row>
    <row r="1990" spans="1:5" ht="49.5">
      <c r="A1990" s="36">
        <v>1988</v>
      </c>
      <c r="B1990" s="209"/>
      <c r="C1990" s="36" t="s">
        <v>14030</v>
      </c>
      <c r="D1990" s="6" t="s">
        <v>1990</v>
      </c>
      <c r="E1990" s="3">
        <v>6</v>
      </c>
    </row>
    <row r="1991" spans="1:5" ht="18.75">
      <c r="A1991" s="36">
        <v>1989</v>
      </c>
      <c r="B1991" s="208"/>
      <c r="C1991" s="36" t="s">
        <v>14031</v>
      </c>
      <c r="D1991" s="6" t="s">
        <v>1991</v>
      </c>
      <c r="E1991" s="3">
        <v>8</v>
      </c>
    </row>
    <row r="1992" spans="1:5" ht="18.75">
      <c r="A1992" s="36">
        <v>1990</v>
      </c>
      <c r="B1992" s="209"/>
      <c r="C1992" s="36" t="s">
        <v>14032</v>
      </c>
      <c r="D1992" s="6" t="s">
        <v>1992</v>
      </c>
      <c r="E1992" s="3">
        <v>8</v>
      </c>
    </row>
    <row r="1993" spans="1:5" ht="18.75">
      <c r="A1993" s="36">
        <v>1991</v>
      </c>
      <c r="B1993" s="208"/>
      <c r="C1993" s="36" t="s">
        <v>14033</v>
      </c>
      <c r="D1993" s="6" t="s">
        <v>1993</v>
      </c>
      <c r="E1993" s="3">
        <v>8</v>
      </c>
    </row>
    <row r="1994" spans="1:5" ht="33">
      <c r="A1994" s="36">
        <v>1992</v>
      </c>
      <c r="B1994" s="209"/>
      <c r="C1994" s="36" t="s">
        <v>14034</v>
      </c>
      <c r="D1994" s="6" t="s">
        <v>1994</v>
      </c>
      <c r="E1994" s="3">
        <v>8</v>
      </c>
    </row>
    <row r="1995" spans="1:5" ht="18.75">
      <c r="A1995" s="36">
        <v>1993</v>
      </c>
      <c r="B1995" s="208"/>
      <c r="C1995" s="36" t="s">
        <v>14035</v>
      </c>
      <c r="D1995" s="6" t="s">
        <v>1995</v>
      </c>
      <c r="E1995" s="3">
        <v>4</v>
      </c>
    </row>
    <row r="1996" spans="1:5" ht="33">
      <c r="A1996" s="36">
        <v>1994</v>
      </c>
      <c r="B1996" s="209"/>
      <c r="C1996" s="36" t="s">
        <v>14036</v>
      </c>
      <c r="D1996" s="6" t="s">
        <v>1996</v>
      </c>
      <c r="E1996" s="3">
        <v>4</v>
      </c>
    </row>
    <row r="1997" spans="1:5" ht="33">
      <c r="A1997" s="36">
        <v>1995</v>
      </c>
      <c r="B1997" s="208"/>
      <c r="C1997" s="36" t="s">
        <v>14037</v>
      </c>
      <c r="D1997" s="6" t="s">
        <v>1997</v>
      </c>
      <c r="E1997" s="3">
        <v>2</v>
      </c>
    </row>
    <row r="1998" spans="1:5" ht="33">
      <c r="A1998" s="36">
        <v>1996</v>
      </c>
      <c r="B1998" s="209"/>
      <c r="C1998" s="36" t="s">
        <v>14038</v>
      </c>
      <c r="D1998" s="6" t="s">
        <v>1998</v>
      </c>
      <c r="E1998" s="3">
        <v>8</v>
      </c>
    </row>
    <row r="1999" spans="1:5" ht="33">
      <c r="A1999" s="36">
        <v>1997</v>
      </c>
      <c r="B1999" s="208"/>
      <c r="C1999" s="36" t="s">
        <v>14039</v>
      </c>
      <c r="D1999" s="6" t="s">
        <v>1999</v>
      </c>
      <c r="E1999" s="3">
        <v>4</v>
      </c>
    </row>
    <row r="2000" spans="1:5" ht="33">
      <c r="A2000" s="36">
        <v>1998</v>
      </c>
      <c r="B2000" s="209"/>
      <c r="C2000" s="36" t="s">
        <v>14040</v>
      </c>
      <c r="D2000" s="6" t="s">
        <v>2000</v>
      </c>
      <c r="E2000" s="3">
        <v>4</v>
      </c>
    </row>
    <row r="2001" spans="1:5" ht="18.75">
      <c r="A2001" s="36">
        <v>1999</v>
      </c>
      <c r="B2001" s="208"/>
      <c r="C2001" s="36" t="s">
        <v>14041</v>
      </c>
      <c r="D2001" s="6" t="s">
        <v>2001</v>
      </c>
      <c r="E2001" s="3">
        <v>4</v>
      </c>
    </row>
    <row r="2002" spans="1:5" ht="33">
      <c r="A2002" s="36">
        <v>2000</v>
      </c>
      <c r="B2002" s="209"/>
      <c r="C2002" s="36" t="s">
        <v>14042</v>
      </c>
      <c r="D2002" s="6" t="s">
        <v>2002</v>
      </c>
      <c r="E2002" s="3">
        <v>4</v>
      </c>
    </row>
    <row r="2003" spans="1:5" ht="33">
      <c r="A2003" s="36">
        <v>2001</v>
      </c>
      <c r="B2003" s="208"/>
      <c r="C2003" s="36" t="s">
        <v>14043</v>
      </c>
      <c r="D2003" s="6" t="s">
        <v>2003</v>
      </c>
      <c r="E2003" s="3">
        <v>4</v>
      </c>
    </row>
    <row r="2004" spans="1:5" ht="33">
      <c r="A2004" s="36">
        <v>2002</v>
      </c>
      <c r="B2004" s="209"/>
      <c r="C2004" s="36" t="s">
        <v>14044</v>
      </c>
      <c r="D2004" s="6" t="s">
        <v>2004</v>
      </c>
      <c r="E2004" s="3">
        <v>4</v>
      </c>
    </row>
    <row r="2005" spans="1:5" ht="33">
      <c r="A2005" s="36">
        <v>2003</v>
      </c>
      <c r="B2005" s="208"/>
      <c r="C2005" s="36" t="s">
        <v>14045</v>
      </c>
      <c r="D2005" s="6" t="s">
        <v>2005</v>
      </c>
      <c r="E2005" s="3">
        <v>4</v>
      </c>
    </row>
    <row r="2006" spans="1:5" ht="18.75">
      <c r="A2006" s="36">
        <v>2004</v>
      </c>
      <c r="B2006" s="209"/>
      <c r="C2006" s="36" t="s">
        <v>14046</v>
      </c>
      <c r="D2006" s="6" t="s">
        <v>2006</v>
      </c>
      <c r="E2006" s="3">
        <v>4</v>
      </c>
    </row>
    <row r="2007" spans="1:5" ht="33">
      <c r="A2007" s="36">
        <v>2005</v>
      </c>
      <c r="B2007" s="208"/>
      <c r="C2007" s="36" t="s">
        <v>14047</v>
      </c>
      <c r="D2007" s="6" t="s">
        <v>2007</v>
      </c>
      <c r="E2007" s="3">
        <v>4</v>
      </c>
    </row>
    <row r="2008" spans="1:5" ht="33">
      <c r="A2008" s="36">
        <v>2006</v>
      </c>
      <c r="B2008" s="209"/>
      <c r="C2008" s="36" t="s">
        <v>14048</v>
      </c>
      <c r="D2008" s="6" t="s">
        <v>2008</v>
      </c>
      <c r="E2008" s="3">
        <v>4</v>
      </c>
    </row>
    <row r="2009" spans="1:5" ht="33">
      <c r="A2009" s="36">
        <v>2007</v>
      </c>
      <c r="B2009" s="208"/>
      <c r="C2009" s="36" t="s">
        <v>14049</v>
      </c>
      <c r="D2009" s="6" t="s">
        <v>2009</v>
      </c>
      <c r="E2009" s="3">
        <v>4</v>
      </c>
    </row>
    <row r="2010" spans="1:5" ht="33">
      <c r="A2010" s="36">
        <v>2008</v>
      </c>
      <c r="B2010" s="209"/>
      <c r="C2010" s="36" t="s">
        <v>14050</v>
      </c>
      <c r="D2010" s="6" t="s">
        <v>2010</v>
      </c>
      <c r="E2010" s="3">
        <v>4</v>
      </c>
    </row>
    <row r="2011" spans="1:5" ht="33">
      <c r="A2011" s="36">
        <v>2009</v>
      </c>
      <c r="B2011" s="208"/>
      <c r="C2011" s="36" t="s">
        <v>14051</v>
      </c>
      <c r="D2011" s="6" t="s">
        <v>2011</v>
      </c>
      <c r="E2011" s="3">
        <v>4</v>
      </c>
    </row>
    <row r="2012" spans="1:5" ht="33">
      <c r="A2012" s="36">
        <v>2010</v>
      </c>
      <c r="B2012" s="209"/>
      <c r="C2012" s="36" t="s">
        <v>14052</v>
      </c>
      <c r="D2012" s="6" t="s">
        <v>2012</v>
      </c>
      <c r="E2012" s="3">
        <v>4</v>
      </c>
    </row>
    <row r="2013" spans="1:5" ht="33">
      <c r="A2013" s="36">
        <v>2011</v>
      </c>
      <c r="B2013" s="208"/>
      <c r="C2013" s="36" t="s">
        <v>14053</v>
      </c>
      <c r="D2013" s="6" t="s">
        <v>2013</v>
      </c>
      <c r="E2013" s="3">
        <v>4</v>
      </c>
    </row>
    <row r="2014" spans="1:5" ht="33">
      <c r="A2014" s="36">
        <v>2012</v>
      </c>
      <c r="B2014" s="209"/>
      <c r="C2014" s="36" t="s">
        <v>14054</v>
      </c>
      <c r="D2014" s="6" t="s">
        <v>2014</v>
      </c>
      <c r="E2014" s="3">
        <v>4</v>
      </c>
    </row>
    <row r="2015" spans="1:5" ht="33">
      <c r="A2015" s="36">
        <v>2013</v>
      </c>
      <c r="B2015" s="208"/>
      <c r="C2015" s="36" t="s">
        <v>14055</v>
      </c>
      <c r="D2015" s="6" t="s">
        <v>2015</v>
      </c>
      <c r="E2015" s="3">
        <v>4</v>
      </c>
    </row>
    <row r="2016" spans="1:5" ht="33">
      <c r="A2016" s="36">
        <v>2014</v>
      </c>
      <c r="B2016" s="209"/>
      <c r="C2016" s="36" t="s">
        <v>14056</v>
      </c>
      <c r="D2016" s="6" t="s">
        <v>2016</v>
      </c>
      <c r="E2016" s="3">
        <v>4</v>
      </c>
    </row>
    <row r="2017" spans="1:5" ht="33">
      <c r="A2017" s="36">
        <v>2015</v>
      </c>
      <c r="B2017" s="208"/>
      <c r="C2017" s="36" t="s">
        <v>14057</v>
      </c>
      <c r="D2017" s="6" t="s">
        <v>2017</v>
      </c>
      <c r="E2017" s="3">
        <v>4</v>
      </c>
    </row>
    <row r="2018" spans="1:5" ht="33">
      <c r="A2018" s="36">
        <v>2016</v>
      </c>
      <c r="B2018" s="209"/>
      <c r="C2018" s="36" t="s">
        <v>14058</v>
      </c>
      <c r="D2018" s="6" t="s">
        <v>2018</v>
      </c>
      <c r="E2018" s="3">
        <v>4</v>
      </c>
    </row>
    <row r="2019" spans="1:5" ht="33">
      <c r="A2019" s="36">
        <v>2017</v>
      </c>
      <c r="B2019" s="208"/>
      <c r="C2019" s="36" t="s">
        <v>14059</v>
      </c>
      <c r="D2019" s="6" t="s">
        <v>2019</v>
      </c>
      <c r="E2019" s="3">
        <v>4</v>
      </c>
    </row>
    <row r="2020" spans="1:5" ht="33">
      <c r="A2020" s="36">
        <v>2018</v>
      </c>
      <c r="B2020" s="209"/>
      <c r="C2020" s="36" t="s">
        <v>14060</v>
      </c>
      <c r="D2020" s="6" t="s">
        <v>2020</v>
      </c>
      <c r="E2020" s="3">
        <v>4</v>
      </c>
    </row>
    <row r="2021" spans="1:5" ht="33">
      <c r="A2021" s="36">
        <v>2019</v>
      </c>
      <c r="B2021" s="208"/>
      <c r="C2021" s="36" t="s">
        <v>14061</v>
      </c>
      <c r="D2021" s="6" t="s">
        <v>2021</v>
      </c>
      <c r="E2021" s="3">
        <v>4</v>
      </c>
    </row>
    <row r="2022" spans="1:5" ht="18.75">
      <c r="A2022" s="36">
        <v>2020</v>
      </c>
      <c r="B2022" s="209"/>
      <c r="C2022" s="36" t="s">
        <v>14062</v>
      </c>
      <c r="D2022" s="6" t="s">
        <v>2022</v>
      </c>
      <c r="E2022" s="3">
        <v>4</v>
      </c>
    </row>
    <row r="2023" spans="1:5" ht="18.75">
      <c r="A2023" s="36">
        <v>2021</v>
      </c>
      <c r="B2023" s="208"/>
      <c r="C2023" s="36" t="s">
        <v>14063</v>
      </c>
      <c r="D2023" s="6" t="s">
        <v>2023</v>
      </c>
      <c r="E2023" s="3">
        <v>4</v>
      </c>
    </row>
    <row r="2024" spans="1:5" ht="18.75">
      <c r="A2024" s="36">
        <v>2022</v>
      </c>
      <c r="B2024" s="209"/>
      <c r="C2024" s="36" t="s">
        <v>14064</v>
      </c>
      <c r="D2024" s="6" t="s">
        <v>2024</v>
      </c>
      <c r="E2024" s="3">
        <v>4</v>
      </c>
    </row>
    <row r="2025" spans="1:5" ht="33">
      <c r="A2025" s="36">
        <v>2023</v>
      </c>
      <c r="B2025" s="208"/>
      <c r="C2025" s="36" t="s">
        <v>14065</v>
      </c>
      <c r="D2025" s="6" t="s">
        <v>2025</v>
      </c>
      <c r="E2025" s="3">
        <v>4</v>
      </c>
    </row>
    <row r="2026" spans="1:5" ht="33">
      <c r="A2026" s="36">
        <v>2024</v>
      </c>
      <c r="B2026" s="209"/>
      <c r="C2026" s="36" t="s">
        <v>14066</v>
      </c>
      <c r="D2026" s="6" t="s">
        <v>2026</v>
      </c>
      <c r="E2026" s="3">
        <v>4</v>
      </c>
    </row>
    <row r="2027" spans="1:5" ht="33">
      <c r="A2027" s="36">
        <v>2025</v>
      </c>
      <c r="B2027" s="208"/>
      <c r="C2027" s="36" t="s">
        <v>14067</v>
      </c>
      <c r="D2027" s="6" t="s">
        <v>2027</v>
      </c>
      <c r="E2027" s="3">
        <v>4</v>
      </c>
    </row>
    <row r="2028" spans="1:5" ht="33">
      <c r="A2028" s="36">
        <v>2026</v>
      </c>
      <c r="B2028" s="209"/>
      <c r="C2028" s="36" t="s">
        <v>14068</v>
      </c>
      <c r="D2028" s="6" t="s">
        <v>2028</v>
      </c>
      <c r="E2028" s="3">
        <v>4</v>
      </c>
    </row>
    <row r="2029" spans="1:5" ht="33">
      <c r="A2029" s="36">
        <v>2027</v>
      </c>
      <c r="B2029" s="208"/>
      <c r="C2029" s="36" t="s">
        <v>14069</v>
      </c>
      <c r="D2029" s="6" t="s">
        <v>2029</v>
      </c>
      <c r="E2029" s="3">
        <v>4</v>
      </c>
    </row>
    <row r="2030" spans="1:5" ht="33">
      <c r="A2030" s="36">
        <v>2028</v>
      </c>
      <c r="B2030" s="209"/>
      <c r="C2030" s="36" t="s">
        <v>14070</v>
      </c>
      <c r="D2030" s="6" t="s">
        <v>2030</v>
      </c>
      <c r="E2030" s="3">
        <v>4</v>
      </c>
    </row>
    <row r="2031" spans="1:5" ht="18.75">
      <c r="A2031" s="36">
        <v>2029</v>
      </c>
      <c r="B2031" s="208"/>
      <c r="C2031" s="36" t="s">
        <v>14071</v>
      </c>
      <c r="D2031" s="6" t="s">
        <v>2031</v>
      </c>
      <c r="E2031" s="3">
        <v>4</v>
      </c>
    </row>
    <row r="2032" spans="1:5" ht="33">
      <c r="A2032" s="36">
        <v>2030</v>
      </c>
      <c r="B2032" s="209"/>
      <c r="C2032" s="36" t="s">
        <v>14072</v>
      </c>
      <c r="D2032" s="6" t="s">
        <v>2032</v>
      </c>
      <c r="E2032" s="3">
        <v>4</v>
      </c>
    </row>
    <row r="2033" spans="1:5" ht="33">
      <c r="A2033" s="36">
        <v>2031</v>
      </c>
      <c r="B2033" s="208"/>
      <c r="C2033" s="36" t="s">
        <v>14073</v>
      </c>
      <c r="D2033" s="6" t="s">
        <v>2033</v>
      </c>
      <c r="E2033" s="3">
        <v>4</v>
      </c>
    </row>
    <row r="2034" spans="1:5" ht="33">
      <c r="A2034" s="36">
        <v>2032</v>
      </c>
      <c r="B2034" s="209"/>
      <c r="C2034" s="36" t="s">
        <v>14074</v>
      </c>
      <c r="D2034" s="6" t="s">
        <v>2034</v>
      </c>
      <c r="E2034" s="3">
        <v>4</v>
      </c>
    </row>
    <row r="2035" spans="1:5" ht="18.75">
      <c r="A2035" s="36">
        <v>2033</v>
      </c>
      <c r="B2035" s="208"/>
      <c r="C2035" s="36" t="s">
        <v>14075</v>
      </c>
      <c r="D2035" s="6" t="s">
        <v>2035</v>
      </c>
      <c r="E2035" s="3">
        <v>4</v>
      </c>
    </row>
    <row r="2036" spans="1:5" ht="18.75">
      <c r="A2036" s="36">
        <v>2034</v>
      </c>
      <c r="B2036" s="209"/>
      <c r="C2036" s="36" t="s">
        <v>14076</v>
      </c>
      <c r="D2036" s="6" t="s">
        <v>2036</v>
      </c>
      <c r="E2036" s="3">
        <v>4</v>
      </c>
    </row>
    <row r="2037" spans="1:5" ht="33">
      <c r="A2037" s="36">
        <v>2035</v>
      </c>
      <c r="B2037" s="208"/>
      <c r="C2037" s="36" t="s">
        <v>14077</v>
      </c>
      <c r="D2037" s="6" t="s">
        <v>2037</v>
      </c>
      <c r="E2037" s="3">
        <v>4</v>
      </c>
    </row>
    <row r="2038" spans="1:5" ht="18.75">
      <c r="A2038" s="36">
        <v>2036</v>
      </c>
      <c r="B2038" s="209"/>
      <c r="C2038" s="36" t="s">
        <v>14078</v>
      </c>
      <c r="D2038" s="6" t="s">
        <v>2038</v>
      </c>
      <c r="E2038" s="3">
        <v>4</v>
      </c>
    </row>
    <row r="2039" spans="1:5" ht="33">
      <c r="A2039" s="36">
        <v>2037</v>
      </c>
      <c r="B2039" s="208"/>
      <c r="C2039" s="36" t="s">
        <v>14079</v>
      </c>
      <c r="D2039" s="6" t="s">
        <v>2039</v>
      </c>
      <c r="E2039" s="3">
        <v>4</v>
      </c>
    </row>
    <row r="2040" spans="1:5" ht="33">
      <c r="A2040" s="36">
        <v>2038</v>
      </c>
      <c r="B2040" s="209"/>
      <c r="C2040" s="36" t="s">
        <v>14080</v>
      </c>
      <c r="D2040" s="6" t="s">
        <v>2040</v>
      </c>
      <c r="E2040" s="3">
        <v>4</v>
      </c>
    </row>
    <row r="2041" spans="1:5" ht="33">
      <c r="A2041" s="36">
        <v>2039</v>
      </c>
      <c r="B2041" s="208"/>
      <c r="C2041" s="36" t="s">
        <v>14081</v>
      </c>
      <c r="D2041" s="6" t="s">
        <v>2041</v>
      </c>
      <c r="E2041" s="3">
        <v>4</v>
      </c>
    </row>
    <row r="2042" spans="1:5" ht="33">
      <c r="A2042" s="36">
        <v>2040</v>
      </c>
      <c r="B2042" s="209"/>
      <c r="C2042" s="36" t="s">
        <v>14082</v>
      </c>
      <c r="D2042" s="6" t="s">
        <v>2042</v>
      </c>
      <c r="E2042" s="3">
        <v>4</v>
      </c>
    </row>
    <row r="2043" spans="1:5" ht="33">
      <c r="A2043" s="36">
        <v>2041</v>
      </c>
      <c r="B2043" s="208"/>
      <c r="C2043" s="36" t="s">
        <v>14083</v>
      </c>
      <c r="D2043" s="6" t="s">
        <v>2043</v>
      </c>
      <c r="E2043" s="3">
        <v>4</v>
      </c>
    </row>
    <row r="2044" spans="1:5" ht="33">
      <c r="A2044" s="36">
        <v>2042</v>
      </c>
      <c r="B2044" s="209"/>
      <c r="C2044" s="36" t="s">
        <v>14084</v>
      </c>
      <c r="D2044" s="6" t="s">
        <v>2044</v>
      </c>
      <c r="E2044" s="3">
        <v>4</v>
      </c>
    </row>
    <row r="2045" spans="1:5" ht="49.5">
      <c r="A2045" s="36">
        <v>2043</v>
      </c>
      <c r="B2045" s="208"/>
      <c r="C2045" s="36" t="s">
        <v>14085</v>
      </c>
      <c r="D2045" s="6" t="s">
        <v>2045</v>
      </c>
      <c r="E2045" s="3">
        <v>4</v>
      </c>
    </row>
    <row r="2046" spans="1:5" ht="33">
      <c r="A2046" s="36">
        <v>2044</v>
      </c>
      <c r="B2046" s="209"/>
      <c r="C2046" s="36" t="s">
        <v>14086</v>
      </c>
      <c r="D2046" s="6" t="s">
        <v>2046</v>
      </c>
      <c r="E2046" s="3">
        <v>4</v>
      </c>
    </row>
    <row r="2047" spans="1:5" ht="33">
      <c r="A2047" s="36">
        <v>2045</v>
      </c>
      <c r="B2047" s="208"/>
      <c r="C2047" s="36" t="s">
        <v>14087</v>
      </c>
      <c r="D2047" s="6" t="s">
        <v>2047</v>
      </c>
      <c r="E2047" s="3">
        <v>4</v>
      </c>
    </row>
    <row r="2048" spans="1:5" ht="18.75">
      <c r="A2048" s="36">
        <v>2046</v>
      </c>
      <c r="B2048" s="209"/>
      <c r="C2048" s="36" t="s">
        <v>14088</v>
      </c>
      <c r="D2048" s="6" t="s">
        <v>2048</v>
      </c>
      <c r="E2048" s="3">
        <v>4</v>
      </c>
    </row>
    <row r="2049" spans="1:5" ht="33">
      <c r="A2049" s="36">
        <v>2047</v>
      </c>
      <c r="B2049" s="208"/>
      <c r="C2049" s="36" t="s">
        <v>14089</v>
      </c>
      <c r="D2049" s="6" t="s">
        <v>2049</v>
      </c>
      <c r="E2049" s="3">
        <v>4</v>
      </c>
    </row>
    <row r="2050" spans="1:5" ht="33">
      <c r="A2050" s="36">
        <v>2048</v>
      </c>
      <c r="B2050" s="209"/>
      <c r="C2050" s="36" t="s">
        <v>14090</v>
      </c>
      <c r="D2050" s="6" t="s">
        <v>2050</v>
      </c>
      <c r="E2050" s="3">
        <v>4</v>
      </c>
    </row>
    <row r="2051" spans="1:5" ht="18.75">
      <c r="A2051" s="36">
        <v>2049</v>
      </c>
      <c r="B2051" s="208"/>
      <c r="C2051" s="36" t="s">
        <v>14091</v>
      </c>
      <c r="D2051" s="6" t="s">
        <v>2051</v>
      </c>
      <c r="E2051" s="3">
        <v>4</v>
      </c>
    </row>
    <row r="2052" spans="1:5" ht="18.75">
      <c r="A2052" s="36">
        <v>2050</v>
      </c>
      <c r="B2052" s="209"/>
      <c r="C2052" s="36" t="s">
        <v>14092</v>
      </c>
      <c r="D2052" s="6" t="s">
        <v>2052</v>
      </c>
      <c r="E2052" s="3">
        <v>4</v>
      </c>
    </row>
    <row r="2053" spans="1:5" ht="33">
      <c r="A2053" s="36">
        <v>2051</v>
      </c>
      <c r="B2053" s="208"/>
      <c r="C2053" s="36" t="s">
        <v>14093</v>
      </c>
      <c r="D2053" s="6" t="s">
        <v>2053</v>
      </c>
      <c r="E2053" s="3">
        <v>4</v>
      </c>
    </row>
    <row r="2054" spans="1:5" ht="18.75">
      <c r="A2054" s="36">
        <v>2052</v>
      </c>
      <c r="B2054" s="209"/>
      <c r="C2054" s="36" t="s">
        <v>14094</v>
      </c>
      <c r="D2054" s="6" t="s">
        <v>2054</v>
      </c>
      <c r="E2054" s="3">
        <v>4</v>
      </c>
    </row>
    <row r="2055" spans="1:5" ht="49.5">
      <c r="A2055" s="36">
        <v>2053</v>
      </c>
      <c r="B2055" s="208"/>
      <c r="C2055" s="36" t="s">
        <v>14095</v>
      </c>
      <c r="D2055" s="6" t="s">
        <v>2055</v>
      </c>
      <c r="E2055" s="3">
        <v>4</v>
      </c>
    </row>
    <row r="2056" spans="1:5" ht="33">
      <c r="A2056" s="36">
        <v>2054</v>
      </c>
      <c r="B2056" s="209"/>
      <c r="C2056" s="36" t="s">
        <v>14096</v>
      </c>
      <c r="D2056" s="6" t="s">
        <v>2056</v>
      </c>
      <c r="E2056" s="3">
        <v>4</v>
      </c>
    </row>
    <row r="2057" spans="1:5" ht="33">
      <c r="A2057" s="36">
        <v>2055</v>
      </c>
      <c r="B2057" s="208"/>
      <c r="C2057" s="36" t="s">
        <v>14097</v>
      </c>
      <c r="D2057" s="6" t="s">
        <v>2057</v>
      </c>
      <c r="E2057" s="3">
        <v>6</v>
      </c>
    </row>
    <row r="2058" spans="1:5" ht="33">
      <c r="A2058" s="36">
        <v>2056</v>
      </c>
      <c r="B2058" s="209"/>
      <c r="C2058" s="36" t="s">
        <v>14098</v>
      </c>
      <c r="D2058" s="6" t="s">
        <v>2058</v>
      </c>
      <c r="E2058" s="3">
        <v>8</v>
      </c>
    </row>
    <row r="2059" spans="1:5" ht="33">
      <c r="A2059" s="36">
        <v>2057</v>
      </c>
      <c r="B2059" s="208"/>
      <c r="C2059" s="36" t="s">
        <v>14099</v>
      </c>
      <c r="D2059" s="6" t="s">
        <v>2059</v>
      </c>
      <c r="E2059" s="3">
        <v>8</v>
      </c>
    </row>
    <row r="2060" spans="1:5" ht="33">
      <c r="A2060" s="36">
        <v>2058</v>
      </c>
      <c r="B2060" s="209"/>
      <c r="C2060" s="36" t="s">
        <v>14100</v>
      </c>
      <c r="D2060" s="6" t="s">
        <v>2060</v>
      </c>
      <c r="E2060" s="3">
        <v>8</v>
      </c>
    </row>
    <row r="2061" spans="1:5" ht="33">
      <c r="A2061" s="36">
        <v>2059</v>
      </c>
      <c r="B2061" s="208"/>
      <c r="C2061" s="36" t="s">
        <v>14101</v>
      </c>
      <c r="D2061" s="6" t="s">
        <v>2061</v>
      </c>
      <c r="E2061" s="3">
        <v>4</v>
      </c>
    </row>
    <row r="2062" spans="1:5" ht="33">
      <c r="A2062" s="36">
        <v>2060</v>
      </c>
      <c r="B2062" s="209"/>
      <c r="C2062" s="36" t="s">
        <v>14102</v>
      </c>
      <c r="D2062" s="6" t="s">
        <v>2062</v>
      </c>
      <c r="E2062" s="3">
        <v>4</v>
      </c>
    </row>
    <row r="2063" spans="1:5" ht="33">
      <c r="A2063" s="36">
        <v>2061</v>
      </c>
      <c r="B2063" s="208"/>
      <c r="C2063" s="36" t="s">
        <v>14103</v>
      </c>
      <c r="D2063" s="6" t="s">
        <v>2063</v>
      </c>
      <c r="E2063" s="3">
        <v>4</v>
      </c>
    </row>
    <row r="2064" spans="1:5" ht="33">
      <c r="A2064" s="36">
        <v>2062</v>
      </c>
      <c r="B2064" s="209"/>
      <c r="C2064" s="36" t="s">
        <v>14104</v>
      </c>
      <c r="D2064" s="6" t="s">
        <v>2064</v>
      </c>
      <c r="E2064" s="3">
        <v>4</v>
      </c>
    </row>
    <row r="2065" spans="1:5" ht="33">
      <c r="A2065" s="36">
        <v>2063</v>
      </c>
      <c r="B2065" s="208"/>
      <c r="C2065" s="36" t="s">
        <v>14105</v>
      </c>
      <c r="D2065" s="6" t="s">
        <v>2065</v>
      </c>
      <c r="E2065" s="3">
        <v>4</v>
      </c>
    </row>
    <row r="2066" spans="1:5" ht="18.75">
      <c r="A2066" s="36">
        <v>2064</v>
      </c>
      <c r="B2066" s="209"/>
      <c r="C2066" s="36" t="s">
        <v>14106</v>
      </c>
      <c r="D2066" s="6" t="s">
        <v>2066</v>
      </c>
      <c r="E2066" s="3">
        <v>4</v>
      </c>
    </row>
    <row r="2067" spans="1:5" ht="33">
      <c r="A2067" s="36">
        <v>2065</v>
      </c>
      <c r="B2067" s="208"/>
      <c r="C2067" s="36" t="s">
        <v>14107</v>
      </c>
      <c r="D2067" s="6" t="s">
        <v>2067</v>
      </c>
      <c r="E2067" s="3">
        <v>4</v>
      </c>
    </row>
    <row r="2068" spans="1:5" ht="33">
      <c r="A2068" s="36">
        <v>2066</v>
      </c>
      <c r="B2068" s="209"/>
      <c r="C2068" s="36" t="s">
        <v>14108</v>
      </c>
      <c r="D2068" s="6" t="s">
        <v>2068</v>
      </c>
      <c r="E2068" s="3">
        <v>8</v>
      </c>
    </row>
    <row r="2069" spans="1:5" ht="33">
      <c r="A2069" s="36">
        <v>2067</v>
      </c>
      <c r="B2069" s="208"/>
      <c r="C2069" s="36" t="s">
        <v>14109</v>
      </c>
      <c r="D2069" s="6" t="s">
        <v>2069</v>
      </c>
      <c r="E2069" s="3">
        <v>6</v>
      </c>
    </row>
    <row r="2070" spans="1:5" ht="33">
      <c r="A2070" s="36">
        <v>2068</v>
      </c>
      <c r="B2070" s="209"/>
      <c r="C2070" s="36" t="s">
        <v>14110</v>
      </c>
      <c r="D2070" s="6" t="s">
        <v>2070</v>
      </c>
      <c r="E2070" s="3">
        <v>4</v>
      </c>
    </row>
    <row r="2071" spans="1:5" ht="33">
      <c r="A2071" s="36">
        <v>2069</v>
      </c>
      <c r="B2071" s="208"/>
      <c r="C2071" s="36" t="s">
        <v>14111</v>
      </c>
      <c r="D2071" s="6" t="s">
        <v>2071</v>
      </c>
      <c r="E2071" s="3">
        <v>6</v>
      </c>
    </row>
    <row r="2072" spans="1:5" ht="33">
      <c r="A2072" s="36">
        <v>2070</v>
      </c>
      <c r="B2072" s="209"/>
      <c r="C2072" s="36" t="s">
        <v>14112</v>
      </c>
      <c r="D2072" s="6" t="s">
        <v>2072</v>
      </c>
      <c r="E2072" s="3">
        <v>4</v>
      </c>
    </row>
    <row r="2073" spans="1:5" ht="33">
      <c r="A2073" s="36">
        <v>2071</v>
      </c>
      <c r="B2073" s="208"/>
      <c r="C2073" s="36" t="s">
        <v>14113</v>
      </c>
      <c r="D2073" s="6" t="s">
        <v>2073</v>
      </c>
      <c r="E2073" s="3">
        <v>4</v>
      </c>
    </row>
    <row r="2074" spans="1:5" ht="33">
      <c r="A2074" s="36">
        <v>2072</v>
      </c>
      <c r="B2074" s="209"/>
      <c r="C2074" s="36" t="s">
        <v>14114</v>
      </c>
      <c r="D2074" s="6" t="s">
        <v>2074</v>
      </c>
      <c r="E2074" s="3">
        <v>4</v>
      </c>
    </row>
    <row r="2075" spans="1:5" ht="33">
      <c r="A2075" s="36">
        <v>2073</v>
      </c>
      <c r="B2075" s="208"/>
      <c r="C2075" s="36" t="s">
        <v>14115</v>
      </c>
      <c r="D2075" s="6" t="s">
        <v>2075</v>
      </c>
      <c r="E2075" s="3">
        <v>4</v>
      </c>
    </row>
    <row r="2076" spans="1:5" ht="33">
      <c r="A2076" s="36">
        <v>2074</v>
      </c>
      <c r="B2076" s="209"/>
      <c r="C2076" s="36" t="s">
        <v>14116</v>
      </c>
      <c r="D2076" s="6" t="s">
        <v>2076</v>
      </c>
      <c r="E2076" s="3">
        <v>4</v>
      </c>
    </row>
    <row r="2077" spans="1:5" ht="33">
      <c r="A2077" s="36">
        <v>2075</v>
      </c>
      <c r="B2077" s="208"/>
      <c r="C2077" s="36" t="s">
        <v>14117</v>
      </c>
      <c r="D2077" s="6" t="s">
        <v>2077</v>
      </c>
      <c r="E2077" s="3">
        <v>4</v>
      </c>
    </row>
    <row r="2078" spans="1:5" ht="33">
      <c r="A2078" s="36">
        <v>2076</v>
      </c>
      <c r="B2078" s="209"/>
      <c r="C2078" s="36" t="s">
        <v>14118</v>
      </c>
      <c r="D2078" s="6" t="s">
        <v>2078</v>
      </c>
      <c r="E2078" s="3">
        <v>4</v>
      </c>
    </row>
    <row r="2079" spans="1:5" ht="18.75">
      <c r="A2079" s="36">
        <v>2077</v>
      </c>
      <c r="B2079" s="208"/>
      <c r="C2079" s="36" t="s">
        <v>14119</v>
      </c>
      <c r="D2079" s="6" t="s">
        <v>2079</v>
      </c>
      <c r="E2079" s="3">
        <v>4</v>
      </c>
    </row>
    <row r="2080" spans="1:5" ht="33">
      <c r="A2080" s="36">
        <v>2078</v>
      </c>
      <c r="B2080" s="209"/>
      <c r="C2080" s="36" t="s">
        <v>14120</v>
      </c>
      <c r="D2080" s="6" t="s">
        <v>2080</v>
      </c>
      <c r="E2080" s="3">
        <v>4</v>
      </c>
    </row>
    <row r="2081" spans="1:5" ht="18.75">
      <c r="A2081" s="36">
        <v>2079</v>
      </c>
      <c r="B2081" s="208"/>
      <c r="C2081" s="36" t="s">
        <v>14121</v>
      </c>
      <c r="D2081" s="6" t="s">
        <v>2081</v>
      </c>
      <c r="E2081" s="3">
        <v>4</v>
      </c>
    </row>
    <row r="2082" spans="1:5" ht="33">
      <c r="A2082" s="36">
        <v>2080</v>
      </c>
      <c r="B2082" s="209"/>
      <c r="C2082" s="36" t="s">
        <v>14122</v>
      </c>
      <c r="D2082" s="6" t="s">
        <v>2082</v>
      </c>
      <c r="E2082" s="3">
        <v>4</v>
      </c>
    </row>
    <row r="2083" spans="1:5" ht="33">
      <c r="A2083" s="36">
        <v>2081</v>
      </c>
      <c r="B2083" s="208"/>
      <c r="C2083" s="36" t="s">
        <v>14123</v>
      </c>
      <c r="D2083" s="6" t="s">
        <v>2083</v>
      </c>
      <c r="E2083" s="3">
        <v>4</v>
      </c>
    </row>
    <row r="2084" spans="1:5" ht="33">
      <c r="A2084" s="36">
        <v>2082</v>
      </c>
      <c r="B2084" s="209"/>
      <c r="C2084" s="36" t="s">
        <v>14124</v>
      </c>
      <c r="D2084" s="6" t="s">
        <v>2084</v>
      </c>
      <c r="E2084" s="3">
        <v>4</v>
      </c>
    </row>
    <row r="2085" spans="1:5" ht="18.75">
      <c r="A2085" s="36">
        <v>2083</v>
      </c>
      <c r="B2085" s="208"/>
      <c r="C2085" s="36" t="s">
        <v>14125</v>
      </c>
      <c r="D2085" s="6" t="s">
        <v>2085</v>
      </c>
      <c r="E2085" s="3">
        <v>4</v>
      </c>
    </row>
    <row r="2086" spans="1:5" ht="18.75">
      <c r="A2086" s="36">
        <v>2084</v>
      </c>
      <c r="B2086" s="209"/>
      <c r="C2086" s="36" t="s">
        <v>14126</v>
      </c>
      <c r="D2086" s="6" t="s">
        <v>2086</v>
      </c>
      <c r="E2086" s="3">
        <v>4</v>
      </c>
    </row>
    <row r="2087" spans="1:5" ht="33">
      <c r="A2087" s="36">
        <v>2085</v>
      </c>
      <c r="B2087" s="208"/>
      <c r="C2087" s="36" t="s">
        <v>14127</v>
      </c>
      <c r="D2087" s="6" t="s">
        <v>2087</v>
      </c>
      <c r="E2087" s="3">
        <v>4</v>
      </c>
    </row>
    <row r="2088" spans="1:5" ht="49.5">
      <c r="A2088" s="36">
        <v>2086</v>
      </c>
      <c r="B2088" s="209"/>
      <c r="C2088" s="36" t="s">
        <v>14128</v>
      </c>
      <c r="D2088" s="6" t="s">
        <v>2088</v>
      </c>
      <c r="E2088" s="3">
        <v>4</v>
      </c>
    </row>
    <row r="2089" spans="1:5" ht="33">
      <c r="A2089" s="36">
        <v>2087</v>
      </c>
      <c r="B2089" s="208"/>
      <c r="C2089" s="36" t="s">
        <v>14129</v>
      </c>
      <c r="D2089" s="6" t="s">
        <v>2089</v>
      </c>
      <c r="E2089" s="3">
        <v>4</v>
      </c>
    </row>
    <row r="2090" spans="1:5" ht="33">
      <c r="A2090" s="36">
        <v>2088</v>
      </c>
      <c r="B2090" s="209"/>
      <c r="C2090" s="36" t="s">
        <v>14130</v>
      </c>
      <c r="D2090" s="6" t="s">
        <v>2090</v>
      </c>
      <c r="E2090" s="3">
        <v>4</v>
      </c>
    </row>
    <row r="2091" spans="1:5" ht="33">
      <c r="A2091" s="36">
        <v>2089</v>
      </c>
      <c r="B2091" s="208"/>
      <c r="C2091" s="36" t="s">
        <v>14131</v>
      </c>
      <c r="D2091" s="6" t="s">
        <v>2091</v>
      </c>
      <c r="E2091" s="3">
        <v>4</v>
      </c>
    </row>
    <row r="2092" spans="1:5" ht="18.75">
      <c r="A2092" s="36">
        <v>2090</v>
      </c>
      <c r="B2092" s="209"/>
      <c r="C2092" s="36" t="s">
        <v>14132</v>
      </c>
      <c r="D2092" s="6" t="s">
        <v>2092</v>
      </c>
      <c r="E2092" s="3">
        <v>4</v>
      </c>
    </row>
    <row r="2093" spans="1:5" ht="33">
      <c r="A2093" s="36">
        <v>2091</v>
      </c>
      <c r="B2093" s="208"/>
      <c r="C2093" s="36" t="s">
        <v>14133</v>
      </c>
      <c r="D2093" s="6" t="s">
        <v>2093</v>
      </c>
      <c r="E2093" s="3">
        <v>4</v>
      </c>
    </row>
    <row r="2094" spans="1:5" ht="33">
      <c r="A2094" s="36">
        <v>2092</v>
      </c>
      <c r="B2094" s="209"/>
      <c r="C2094" s="36" t="s">
        <v>14134</v>
      </c>
      <c r="D2094" s="6" t="s">
        <v>2094</v>
      </c>
      <c r="E2094" s="3">
        <v>4</v>
      </c>
    </row>
    <row r="2095" spans="1:5" ht="33">
      <c r="A2095" s="36">
        <v>2093</v>
      </c>
      <c r="B2095" s="208"/>
      <c r="C2095" s="36" t="s">
        <v>14135</v>
      </c>
      <c r="D2095" s="6" t="s">
        <v>2095</v>
      </c>
      <c r="E2095" s="3">
        <v>4</v>
      </c>
    </row>
    <row r="2096" spans="1:5" ht="33">
      <c r="A2096" s="36">
        <v>2094</v>
      </c>
      <c r="B2096" s="209"/>
      <c r="C2096" s="36" t="s">
        <v>14136</v>
      </c>
      <c r="D2096" s="6" t="s">
        <v>2096</v>
      </c>
      <c r="E2096" s="3">
        <v>4</v>
      </c>
    </row>
    <row r="2097" spans="1:5" ht="33">
      <c r="A2097" s="36">
        <v>2095</v>
      </c>
      <c r="B2097" s="208"/>
      <c r="C2097" s="36" t="s">
        <v>14137</v>
      </c>
      <c r="D2097" s="6" t="s">
        <v>2097</v>
      </c>
      <c r="E2097" s="3">
        <v>4</v>
      </c>
    </row>
    <row r="2098" spans="1:5" ht="33">
      <c r="A2098" s="36">
        <v>2096</v>
      </c>
      <c r="B2098" s="209"/>
      <c r="C2098" s="36" t="s">
        <v>14138</v>
      </c>
      <c r="D2098" s="6" t="s">
        <v>2098</v>
      </c>
      <c r="E2098" s="3">
        <v>4</v>
      </c>
    </row>
    <row r="2099" spans="1:5" ht="33">
      <c r="A2099" s="36">
        <v>2097</v>
      </c>
      <c r="B2099" s="208"/>
      <c r="C2099" s="36" t="s">
        <v>14139</v>
      </c>
      <c r="D2099" s="6" t="s">
        <v>2099</v>
      </c>
      <c r="E2099" s="3">
        <v>4</v>
      </c>
    </row>
    <row r="2100" spans="1:5" ht="18.75">
      <c r="A2100" s="36">
        <v>2098</v>
      </c>
      <c r="B2100" s="209"/>
      <c r="C2100" s="36" t="s">
        <v>14140</v>
      </c>
      <c r="D2100" s="6" t="s">
        <v>2100</v>
      </c>
      <c r="E2100" s="3">
        <v>4</v>
      </c>
    </row>
    <row r="2101" spans="1:5" ht="49.5">
      <c r="A2101" s="36">
        <v>2099</v>
      </c>
      <c r="B2101" s="208"/>
      <c r="C2101" s="36" t="s">
        <v>14141</v>
      </c>
      <c r="D2101" s="6" t="s">
        <v>2101</v>
      </c>
      <c r="E2101" s="3">
        <v>4</v>
      </c>
    </row>
    <row r="2102" spans="1:5" ht="33">
      <c r="A2102" s="36">
        <v>2100</v>
      </c>
      <c r="B2102" s="209"/>
      <c r="C2102" s="36" t="s">
        <v>14142</v>
      </c>
      <c r="D2102" s="6" t="s">
        <v>2102</v>
      </c>
      <c r="E2102" s="3">
        <v>4</v>
      </c>
    </row>
    <row r="2103" spans="1:5" ht="33">
      <c r="A2103" s="36">
        <v>2101</v>
      </c>
      <c r="B2103" s="208"/>
      <c r="C2103" s="36" t="s">
        <v>14143</v>
      </c>
      <c r="D2103" s="6" t="s">
        <v>2103</v>
      </c>
      <c r="E2103" s="3">
        <v>4</v>
      </c>
    </row>
    <row r="2104" spans="1:5" ht="33">
      <c r="A2104" s="36">
        <v>2102</v>
      </c>
      <c r="B2104" s="209"/>
      <c r="C2104" s="36" t="s">
        <v>14144</v>
      </c>
      <c r="D2104" s="6" t="s">
        <v>2104</v>
      </c>
      <c r="E2104" s="3">
        <v>4</v>
      </c>
    </row>
    <row r="2105" spans="1:5" ht="33">
      <c r="A2105" s="36">
        <v>2103</v>
      </c>
      <c r="B2105" s="208"/>
      <c r="C2105" s="36" t="s">
        <v>14145</v>
      </c>
      <c r="D2105" s="6" t="s">
        <v>2105</v>
      </c>
      <c r="E2105" s="3">
        <v>4</v>
      </c>
    </row>
    <row r="2106" spans="1:5" ht="33">
      <c r="A2106" s="36">
        <v>2104</v>
      </c>
      <c r="B2106" s="209"/>
      <c r="C2106" s="36" t="s">
        <v>14146</v>
      </c>
      <c r="D2106" s="6" t="s">
        <v>2106</v>
      </c>
      <c r="E2106" s="3">
        <v>4</v>
      </c>
    </row>
    <row r="2107" spans="1:5" ht="33">
      <c r="A2107" s="36">
        <v>2105</v>
      </c>
      <c r="B2107" s="208"/>
      <c r="C2107" s="36" t="s">
        <v>14147</v>
      </c>
      <c r="D2107" s="6" t="s">
        <v>2107</v>
      </c>
      <c r="E2107" s="3">
        <v>4</v>
      </c>
    </row>
    <row r="2108" spans="1:5" ht="33">
      <c r="A2108" s="36">
        <v>2106</v>
      </c>
      <c r="B2108" s="209"/>
      <c r="C2108" s="36" t="s">
        <v>14148</v>
      </c>
      <c r="D2108" s="6" t="s">
        <v>2108</v>
      </c>
      <c r="E2108" s="3">
        <v>4</v>
      </c>
    </row>
    <row r="2109" spans="1:5" ht="33">
      <c r="A2109" s="36">
        <v>2107</v>
      </c>
      <c r="B2109" s="208"/>
      <c r="C2109" s="36" t="s">
        <v>14149</v>
      </c>
      <c r="D2109" s="6" t="s">
        <v>2109</v>
      </c>
      <c r="E2109" s="3">
        <v>4</v>
      </c>
    </row>
    <row r="2110" spans="1:5" ht="49.5">
      <c r="A2110" s="36">
        <v>2108</v>
      </c>
      <c r="B2110" s="209"/>
      <c r="C2110" s="36" t="s">
        <v>14150</v>
      </c>
      <c r="D2110" s="6" t="s">
        <v>2110</v>
      </c>
      <c r="E2110" s="3">
        <v>4</v>
      </c>
    </row>
    <row r="2111" spans="1:5" ht="33">
      <c r="A2111" s="36">
        <v>2109</v>
      </c>
      <c r="B2111" s="208"/>
      <c r="C2111" s="36" t="s">
        <v>14151</v>
      </c>
      <c r="D2111" s="6" t="s">
        <v>2111</v>
      </c>
      <c r="E2111" s="3">
        <v>4</v>
      </c>
    </row>
    <row r="2112" spans="1:5" ht="33">
      <c r="A2112" s="36">
        <v>2110</v>
      </c>
      <c r="B2112" s="209"/>
      <c r="C2112" s="36" t="s">
        <v>14152</v>
      </c>
      <c r="D2112" s="6" t="s">
        <v>2112</v>
      </c>
      <c r="E2112" s="3">
        <v>4</v>
      </c>
    </row>
    <row r="2113" spans="1:5" ht="33">
      <c r="A2113" s="36">
        <v>2111</v>
      </c>
      <c r="B2113" s="208"/>
      <c r="C2113" s="36" t="s">
        <v>14153</v>
      </c>
      <c r="D2113" s="6" t="s">
        <v>2113</v>
      </c>
      <c r="E2113" s="3">
        <v>4</v>
      </c>
    </row>
    <row r="2114" spans="1:5" ht="33">
      <c r="A2114" s="36">
        <v>2112</v>
      </c>
      <c r="B2114" s="209"/>
      <c r="C2114" s="36" t="s">
        <v>14154</v>
      </c>
      <c r="D2114" s="6" t="s">
        <v>2114</v>
      </c>
      <c r="E2114" s="3">
        <v>4</v>
      </c>
    </row>
    <row r="2115" spans="1:5" ht="18.75">
      <c r="A2115" s="36">
        <v>2113</v>
      </c>
      <c r="B2115" s="208"/>
      <c r="C2115" s="36" t="s">
        <v>14155</v>
      </c>
      <c r="D2115" s="6" t="s">
        <v>2115</v>
      </c>
      <c r="E2115" s="3">
        <v>4</v>
      </c>
    </row>
    <row r="2116" spans="1:5" ht="18.75">
      <c r="A2116" s="36">
        <v>2114</v>
      </c>
      <c r="B2116" s="209"/>
      <c r="C2116" s="36" t="s">
        <v>14156</v>
      </c>
      <c r="D2116" s="6" t="s">
        <v>2116</v>
      </c>
      <c r="E2116" s="3">
        <v>4</v>
      </c>
    </row>
    <row r="2117" spans="1:5" ht="49.5">
      <c r="A2117" s="36">
        <v>2115</v>
      </c>
      <c r="B2117" s="208"/>
      <c r="C2117" s="36" t="s">
        <v>14157</v>
      </c>
      <c r="D2117" s="6" t="s">
        <v>2117</v>
      </c>
      <c r="E2117" s="3">
        <v>4</v>
      </c>
    </row>
    <row r="2118" spans="1:5" ht="33">
      <c r="A2118" s="36">
        <v>2116</v>
      </c>
      <c r="B2118" s="209"/>
      <c r="C2118" s="36" t="s">
        <v>14158</v>
      </c>
      <c r="D2118" s="6" t="s">
        <v>2118</v>
      </c>
      <c r="E2118" s="3">
        <v>4</v>
      </c>
    </row>
    <row r="2119" spans="1:5" ht="49.5">
      <c r="A2119" s="36">
        <v>2117</v>
      </c>
      <c r="B2119" s="208"/>
      <c r="C2119" s="36" t="s">
        <v>14159</v>
      </c>
      <c r="D2119" s="6" t="s">
        <v>2119</v>
      </c>
      <c r="E2119" s="3">
        <v>4</v>
      </c>
    </row>
    <row r="2120" spans="1:5" ht="33">
      <c r="A2120" s="36">
        <v>2118</v>
      </c>
      <c r="B2120" s="209"/>
      <c r="C2120" s="36" t="s">
        <v>14160</v>
      </c>
      <c r="D2120" s="6" t="s">
        <v>2120</v>
      </c>
      <c r="E2120" s="3">
        <v>4</v>
      </c>
    </row>
    <row r="2121" spans="1:5" ht="33">
      <c r="A2121" s="36">
        <v>2119</v>
      </c>
      <c r="B2121" s="208"/>
      <c r="C2121" s="36" t="s">
        <v>14161</v>
      </c>
      <c r="D2121" s="6" t="s">
        <v>2121</v>
      </c>
      <c r="E2121" s="3">
        <v>4</v>
      </c>
    </row>
    <row r="2122" spans="1:5" ht="33">
      <c r="A2122" s="36">
        <v>2120</v>
      </c>
      <c r="B2122" s="209"/>
      <c r="C2122" s="36" t="s">
        <v>14162</v>
      </c>
      <c r="D2122" s="6" t="s">
        <v>2122</v>
      </c>
      <c r="E2122" s="3">
        <v>4</v>
      </c>
    </row>
    <row r="2123" spans="1:5" ht="33">
      <c r="A2123" s="36">
        <v>2121</v>
      </c>
      <c r="B2123" s="208"/>
      <c r="C2123" s="36" t="s">
        <v>14163</v>
      </c>
      <c r="D2123" s="6" t="s">
        <v>2123</v>
      </c>
      <c r="E2123" s="3">
        <v>4</v>
      </c>
    </row>
    <row r="2124" spans="1:5" ht="33">
      <c r="A2124" s="36">
        <v>2122</v>
      </c>
      <c r="B2124" s="209"/>
      <c r="C2124" s="36" t="s">
        <v>14164</v>
      </c>
      <c r="D2124" s="6" t="s">
        <v>2124</v>
      </c>
      <c r="E2124" s="3">
        <v>4</v>
      </c>
    </row>
    <row r="2125" spans="1:5" ht="33">
      <c r="A2125" s="36">
        <v>2123</v>
      </c>
      <c r="B2125" s="208"/>
      <c r="C2125" s="36" t="s">
        <v>14165</v>
      </c>
      <c r="D2125" s="6" t="s">
        <v>2125</v>
      </c>
      <c r="E2125" s="3">
        <v>4</v>
      </c>
    </row>
    <row r="2126" spans="1:5" ht="33">
      <c r="A2126" s="36">
        <v>2124</v>
      </c>
      <c r="B2126" s="209"/>
      <c r="C2126" s="36" t="s">
        <v>14166</v>
      </c>
      <c r="D2126" s="6" t="s">
        <v>2126</v>
      </c>
      <c r="E2126" s="3">
        <v>4</v>
      </c>
    </row>
    <row r="2127" spans="1:5" ht="33">
      <c r="A2127" s="36">
        <v>2125</v>
      </c>
      <c r="B2127" s="208"/>
      <c r="C2127" s="36" t="s">
        <v>14167</v>
      </c>
      <c r="D2127" s="6" t="s">
        <v>2127</v>
      </c>
      <c r="E2127" s="3">
        <v>4</v>
      </c>
    </row>
    <row r="2128" spans="1:5" ht="33">
      <c r="A2128" s="36">
        <v>2126</v>
      </c>
      <c r="B2128" s="209"/>
      <c r="C2128" s="36" t="s">
        <v>14168</v>
      </c>
      <c r="D2128" s="6" t="s">
        <v>2128</v>
      </c>
      <c r="E2128" s="3">
        <v>4</v>
      </c>
    </row>
    <row r="2129" spans="1:5" ht="33">
      <c r="A2129" s="36">
        <v>2127</v>
      </c>
      <c r="B2129" s="208"/>
      <c r="C2129" s="36" t="s">
        <v>14169</v>
      </c>
      <c r="D2129" s="6" t="s">
        <v>2129</v>
      </c>
      <c r="E2129" s="3">
        <v>4</v>
      </c>
    </row>
    <row r="2130" spans="1:5" ht="33">
      <c r="A2130" s="36">
        <v>2128</v>
      </c>
      <c r="B2130" s="209"/>
      <c r="C2130" s="36" t="s">
        <v>14170</v>
      </c>
      <c r="D2130" s="6" t="s">
        <v>2130</v>
      </c>
      <c r="E2130" s="3">
        <v>4</v>
      </c>
    </row>
    <row r="2131" spans="1:5" ht="33">
      <c r="A2131" s="36">
        <v>2129</v>
      </c>
      <c r="B2131" s="208"/>
      <c r="C2131" s="36" t="s">
        <v>14171</v>
      </c>
      <c r="D2131" s="6" t="s">
        <v>2131</v>
      </c>
      <c r="E2131" s="3">
        <v>4</v>
      </c>
    </row>
    <row r="2132" spans="1:5" ht="33">
      <c r="A2132" s="36">
        <v>2130</v>
      </c>
      <c r="B2132" s="209"/>
      <c r="C2132" s="36" t="s">
        <v>14172</v>
      </c>
      <c r="D2132" s="6" t="s">
        <v>2132</v>
      </c>
      <c r="E2132" s="3">
        <v>4</v>
      </c>
    </row>
    <row r="2133" spans="1:5" ht="33">
      <c r="A2133" s="36">
        <v>2131</v>
      </c>
      <c r="B2133" s="208"/>
      <c r="C2133" s="36" t="s">
        <v>14173</v>
      </c>
      <c r="D2133" s="6" t="s">
        <v>2133</v>
      </c>
      <c r="E2133" s="3">
        <v>4</v>
      </c>
    </row>
    <row r="2134" spans="1:5" ht="18.75">
      <c r="A2134" s="36">
        <v>2132</v>
      </c>
      <c r="B2134" s="209"/>
      <c r="C2134" s="36" t="s">
        <v>14174</v>
      </c>
      <c r="D2134" s="6" t="s">
        <v>2134</v>
      </c>
      <c r="E2134" s="3">
        <v>4</v>
      </c>
    </row>
    <row r="2135" spans="1:5" ht="33">
      <c r="A2135" s="36">
        <v>2133</v>
      </c>
      <c r="B2135" s="208"/>
      <c r="C2135" s="36" t="s">
        <v>14175</v>
      </c>
      <c r="D2135" s="6" t="s">
        <v>2135</v>
      </c>
      <c r="E2135" s="3">
        <v>4</v>
      </c>
    </row>
    <row r="2136" spans="1:5" ht="33">
      <c r="A2136" s="36">
        <v>2134</v>
      </c>
      <c r="B2136" s="209"/>
      <c r="C2136" s="36" t="s">
        <v>14161</v>
      </c>
      <c r="D2136" s="6" t="s">
        <v>2136</v>
      </c>
      <c r="E2136" s="3">
        <v>4</v>
      </c>
    </row>
    <row r="2137" spans="1:5" ht="33">
      <c r="A2137" s="36">
        <v>2135</v>
      </c>
      <c r="B2137" s="208"/>
      <c r="C2137" s="36" t="s">
        <v>14176</v>
      </c>
      <c r="D2137" s="6" t="s">
        <v>2137</v>
      </c>
      <c r="E2137" s="3">
        <v>4</v>
      </c>
    </row>
    <row r="2138" spans="1:5" ht="33">
      <c r="A2138" s="36">
        <v>2136</v>
      </c>
      <c r="B2138" s="209"/>
      <c r="C2138" s="36" t="s">
        <v>14177</v>
      </c>
      <c r="D2138" s="6" t="s">
        <v>2138</v>
      </c>
      <c r="E2138" s="3">
        <v>4</v>
      </c>
    </row>
    <row r="2139" spans="1:5" ht="49.5">
      <c r="A2139" s="36">
        <v>2137</v>
      </c>
      <c r="B2139" s="208"/>
      <c r="C2139" s="36" t="s">
        <v>14178</v>
      </c>
      <c r="D2139" s="6" t="s">
        <v>2139</v>
      </c>
      <c r="E2139" s="3">
        <v>4</v>
      </c>
    </row>
    <row r="2140" spans="1:5" ht="49.5">
      <c r="A2140" s="36">
        <v>2138</v>
      </c>
      <c r="B2140" s="209"/>
      <c r="C2140" s="36" t="s">
        <v>14179</v>
      </c>
      <c r="D2140" s="6" t="s">
        <v>2140</v>
      </c>
      <c r="E2140" s="3">
        <v>4</v>
      </c>
    </row>
    <row r="2141" spans="1:5" ht="33">
      <c r="A2141" s="36">
        <v>2139</v>
      </c>
      <c r="B2141" s="208"/>
      <c r="C2141" s="36" t="s">
        <v>14180</v>
      </c>
      <c r="D2141" s="6" t="s">
        <v>2141</v>
      </c>
      <c r="E2141" s="3">
        <v>4</v>
      </c>
    </row>
    <row r="2142" spans="1:5" ht="49.5">
      <c r="A2142" s="36">
        <v>2140</v>
      </c>
      <c r="B2142" s="209"/>
      <c r="C2142" s="36" t="s">
        <v>14181</v>
      </c>
      <c r="D2142" s="6" t="s">
        <v>2142</v>
      </c>
      <c r="E2142" s="3">
        <v>4</v>
      </c>
    </row>
    <row r="2143" spans="1:5" ht="33">
      <c r="A2143" s="36">
        <v>2141</v>
      </c>
      <c r="B2143" s="208"/>
      <c r="C2143" s="36" t="s">
        <v>14182</v>
      </c>
      <c r="D2143" s="6" t="s">
        <v>2143</v>
      </c>
      <c r="E2143" s="3">
        <v>4</v>
      </c>
    </row>
    <row r="2144" spans="1:5" ht="33">
      <c r="A2144" s="36">
        <v>2142</v>
      </c>
      <c r="B2144" s="209"/>
      <c r="C2144" s="36" t="s">
        <v>14183</v>
      </c>
      <c r="D2144" s="6" t="s">
        <v>2144</v>
      </c>
      <c r="E2144" s="3">
        <v>4</v>
      </c>
    </row>
    <row r="2145" spans="1:5" ht="49.5">
      <c r="A2145" s="36">
        <v>2143</v>
      </c>
      <c r="B2145" s="208"/>
      <c r="C2145" s="36" t="s">
        <v>14184</v>
      </c>
      <c r="D2145" s="6" t="s">
        <v>2145</v>
      </c>
      <c r="E2145" s="3">
        <v>4</v>
      </c>
    </row>
    <row r="2146" spans="1:5" ht="33">
      <c r="A2146" s="36">
        <v>2144</v>
      </c>
      <c r="B2146" s="209"/>
      <c r="C2146" s="36" t="s">
        <v>14185</v>
      </c>
      <c r="D2146" s="6" t="s">
        <v>2146</v>
      </c>
      <c r="E2146" s="3">
        <v>4</v>
      </c>
    </row>
    <row r="2147" spans="1:5" ht="33">
      <c r="A2147" s="36">
        <v>2145</v>
      </c>
      <c r="B2147" s="208"/>
      <c r="C2147" s="36" t="s">
        <v>14186</v>
      </c>
      <c r="D2147" s="6" t="s">
        <v>2147</v>
      </c>
      <c r="E2147" s="3">
        <v>4</v>
      </c>
    </row>
    <row r="2148" spans="1:5" ht="33">
      <c r="A2148" s="36">
        <v>2146</v>
      </c>
      <c r="B2148" s="209"/>
      <c r="C2148" s="36" t="s">
        <v>14187</v>
      </c>
      <c r="D2148" s="6" t="s">
        <v>2148</v>
      </c>
      <c r="E2148" s="3">
        <v>4</v>
      </c>
    </row>
    <row r="2149" spans="1:5" ht="49.5">
      <c r="A2149" s="36">
        <v>2147</v>
      </c>
      <c r="B2149" s="208"/>
      <c r="C2149" s="36" t="s">
        <v>14188</v>
      </c>
      <c r="D2149" s="6" t="s">
        <v>2149</v>
      </c>
      <c r="E2149" s="3">
        <v>4</v>
      </c>
    </row>
    <row r="2150" spans="1:5" ht="33">
      <c r="A2150" s="36">
        <v>2148</v>
      </c>
      <c r="B2150" s="209"/>
      <c r="C2150" s="36" t="s">
        <v>14189</v>
      </c>
      <c r="D2150" s="6" t="s">
        <v>2150</v>
      </c>
      <c r="E2150" s="3">
        <v>4</v>
      </c>
    </row>
    <row r="2151" spans="1:5" ht="33">
      <c r="A2151" s="36">
        <v>2149</v>
      </c>
      <c r="B2151" s="208"/>
      <c r="C2151" s="36" t="s">
        <v>14190</v>
      </c>
      <c r="D2151" s="6" t="s">
        <v>2151</v>
      </c>
      <c r="E2151" s="3">
        <v>4</v>
      </c>
    </row>
    <row r="2152" spans="1:5" ht="33">
      <c r="A2152" s="36">
        <v>2150</v>
      </c>
      <c r="B2152" s="209"/>
      <c r="C2152" s="36" t="s">
        <v>14191</v>
      </c>
      <c r="D2152" s="6" t="s">
        <v>2152</v>
      </c>
      <c r="E2152" s="3">
        <v>4</v>
      </c>
    </row>
    <row r="2153" spans="1:5" ht="33">
      <c r="A2153" s="36">
        <v>2151</v>
      </c>
      <c r="B2153" s="208"/>
      <c r="C2153" s="36" t="s">
        <v>14192</v>
      </c>
      <c r="D2153" s="6" t="s">
        <v>2153</v>
      </c>
      <c r="E2153" s="3">
        <v>4</v>
      </c>
    </row>
    <row r="2154" spans="1:5" ht="33">
      <c r="A2154" s="36">
        <v>2152</v>
      </c>
      <c r="B2154" s="209"/>
      <c r="C2154" s="36" t="s">
        <v>14193</v>
      </c>
      <c r="D2154" s="6" t="s">
        <v>2154</v>
      </c>
      <c r="E2154" s="3">
        <v>4</v>
      </c>
    </row>
    <row r="2155" spans="1:5" ht="33">
      <c r="A2155" s="36">
        <v>2153</v>
      </c>
      <c r="B2155" s="208"/>
      <c r="C2155" s="36" t="s">
        <v>14194</v>
      </c>
      <c r="D2155" s="6" t="s">
        <v>2155</v>
      </c>
      <c r="E2155" s="3">
        <v>4</v>
      </c>
    </row>
    <row r="2156" spans="1:5" ht="33">
      <c r="A2156" s="36">
        <v>2154</v>
      </c>
      <c r="B2156" s="209"/>
      <c r="C2156" s="36" t="s">
        <v>14195</v>
      </c>
      <c r="D2156" s="6" t="s">
        <v>2156</v>
      </c>
      <c r="E2156" s="3">
        <v>4</v>
      </c>
    </row>
    <row r="2157" spans="1:5" ht="18.75">
      <c r="A2157" s="36">
        <v>2155</v>
      </c>
      <c r="B2157" s="208"/>
      <c r="C2157" s="36" t="s">
        <v>14196</v>
      </c>
      <c r="D2157" s="6" t="s">
        <v>2157</v>
      </c>
      <c r="E2157" s="3">
        <v>4</v>
      </c>
    </row>
    <row r="2158" spans="1:5" ht="33">
      <c r="A2158" s="36">
        <v>2156</v>
      </c>
      <c r="B2158" s="209"/>
      <c r="C2158" s="36" t="s">
        <v>14197</v>
      </c>
      <c r="D2158" s="6" t="s">
        <v>2158</v>
      </c>
      <c r="E2158" s="3">
        <v>4</v>
      </c>
    </row>
    <row r="2159" spans="1:5" ht="33">
      <c r="A2159" s="36">
        <v>2157</v>
      </c>
      <c r="B2159" s="208"/>
      <c r="C2159" s="36" t="s">
        <v>14198</v>
      </c>
      <c r="D2159" s="6" t="s">
        <v>2159</v>
      </c>
      <c r="E2159" s="3">
        <v>4</v>
      </c>
    </row>
    <row r="2160" spans="1:5" ht="33">
      <c r="A2160" s="36">
        <v>2158</v>
      </c>
      <c r="B2160" s="209"/>
      <c r="C2160" s="36" t="s">
        <v>14199</v>
      </c>
      <c r="D2160" s="6" t="s">
        <v>2160</v>
      </c>
      <c r="E2160" s="3">
        <v>4</v>
      </c>
    </row>
    <row r="2161" spans="1:5" ht="33">
      <c r="A2161" s="36">
        <v>2159</v>
      </c>
      <c r="B2161" s="208"/>
      <c r="C2161" s="36" t="s">
        <v>14200</v>
      </c>
      <c r="D2161" s="6" t="s">
        <v>2161</v>
      </c>
      <c r="E2161" s="3">
        <v>4</v>
      </c>
    </row>
    <row r="2162" spans="1:5" ht="33">
      <c r="A2162" s="36">
        <v>2160</v>
      </c>
      <c r="B2162" s="209"/>
      <c r="C2162" s="36" t="s">
        <v>14201</v>
      </c>
      <c r="D2162" s="6" t="s">
        <v>2162</v>
      </c>
      <c r="E2162" s="3">
        <v>4</v>
      </c>
    </row>
    <row r="2163" spans="1:5" ht="33">
      <c r="A2163" s="36">
        <v>2161</v>
      </c>
      <c r="B2163" s="208"/>
      <c r="C2163" s="36" t="s">
        <v>14202</v>
      </c>
      <c r="D2163" s="6" t="s">
        <v>2163</v>
      </c>
      <c r="E2163" s="3">
        <v>4</v>
      </c>
    </row>
    <row r="2164" spans="1:5" ht="33">
      <c r="A2164" s="36">
        <v>2162</v>
      </c>
      <c r="B2164" s="209"/>
      <c r="C2164" s="36" t="s">
        <v>14203</v>
      </c>
      <c r="D2164" s="6" t="s">
        <v>2164</v>
      </c>
      <c r="E2164" s="3">
        <v>4</v>
      </c>
    </row>
    <row r="2165" spans="1:5" ht="33">
      <c r="A2165" s="36">
        <v>2163</v>
      </c>
      <c r="B2165" s="208"/>
      <c r="C2165" s="36" t="s">
        <v>14204</v>
      </c>
      <c r="D2165" s="6" t="s">
        <v>2165</v>
      </c>
      <c r="E2165" s="3">
        <v>4</v>
      </c>
    </row>
    <row r="2166" spans="1:5" ht="33">
      <c r="A2166" s="36">
        <v>2164</v>
      </c>
      <c r="B2166" s="209"/>
      <c r="C2166" s="36" t="s">
        <v>14205</v>
      </c>
      <c r="D2166" s="6" t="s">
        <v>2166</v>
      </c>
      <c r="E2166" s="3">
        <v>4</v>
      </c>
    </row>
    <row r="2167" spans="1:5" ht="33">
      <c r="A2167" s="36">
        <v>2165</v>
      </c>
      <c r="B2167" s="208"/>
      <c r="C2167" s="36" t="s">
        <v>14206</v>
      </c>
      <c r="D2167" s="6" t="s">
        <v>2167</v>
      </c>
      <c r="E2167" s="3">
        <v>4</v>
      </c>
    </row>
    <row r="2168" spans="1:5" ht="33">
      <c r="A2168" s="36">
        <v>2166</v>
      </c>
      <c r="B2168" s="209"/>
      <c r="C2168" s="36" t="s">
        <v>14207</v>
      </c>
      <c r="D2168" s="6" t="s">
        <v>2168</v>
      </c>
      <c r="E2168" s="3">
        <v>4</v>
      </c>
    </row>
    <row r="2169" spans="1:5" ht="33">
      <c r="A2169" s="36">
        <v>2167</v>
      </c>
      <c r="B2169" s="208"/>
      <c r="C2169" s="36" t="s">
        <v>14208</v>
      </c>
      <c r="D2169" s="6" t="s">
        <v>2169</v>
      </c>
      <c r="E2169" s="3">
        <v>4</v>
      </c>
    </row>
    <row r="2170" spans="1:5" ht="49.5">
      <c r="A2170" s="36">
        <v>2168</v>
      </c>
      <c r="B2170" s="209"/>
      <c r="C2170" s="36" t="s">
        <v>14209</v>
      </c>
      <c r="D2170" s="6" t="s">
        <v>2170</v>
      </c>
      <c r="E2170" s="3">
        <v>4</v>
      </c>
    </row>
    <row r="2171" spans="1:5" ht="33">
      <c r="A2171" s="36">
        <v>2169</v>
      </c>
      <c r="B2171" s="208"/>
      <c r="C2171" s="36" t="s">
        <v>14210</v>
      </c>
      <c r="D2171" s="6" t="s">
        <v>2171</v>
      </c>
      <c r="E2171" s="3">
        <v>4</v>
      </c>
    </row>
    <row r="2172" spans="1:5" ht="33">
      <c r="A2172" s="36">
        <v>2170</v>
      </c>
      <c r="B2172" s="209"/>
      <c r="C2172" s="36" t="s">
        <v>14211</v>
      </c>
      <c r="D2172" s="6" t="s">
        <v>2172</v>
      </c>
      <c r="E2172" s="3">
        <v>4</v>
      </c>
    </row>
    <row r="2173" spans="1:5" ht="33">
      <c r="A2173" s="36">
        <v>2171</v>
      </c>
      <c r="B2173" s="208"/>
      <c r="C2173" s="36" t="s">
        <v>14212</v>
      </c>
      <c r="D2173" s="6" t="s">
        <v>2173</v>
      </c>
      <c r="E2173" s="3">
        <v>4</v>
      </c>
    </row>
    <row r="2174" spans="1:5" ht="18.75">
      <c r="A2174" s="36">
        <v>2172</v>
      </c>
      <c r="B2174" s="209"/>
      <c r="C2174" s="36" t="s">
        <v>14213</v>
      </c>
      <c r="D2174" s="6" t="s">
        <v>2174</v>
      </c>
      <c r="E2174" s="3">
        <v>4</v>
      </c>
    </row>
    <row r="2175" spans="1:5" ht="33">
      <c r="A2175" s="36">
        <v>2173</v>
      </c>
      <c r="B2175" s="208"/>
      <c r="C2175" s="36" t="s">
        <v>14214</v>
      </c>
      <c r="D2175" s="6" t="s">
        <v>2175</v>
      </c>
      <c r="E2175" s="3">
        <v>4</v>
      </c>
    </row>
    <row r="2176" spans="1:5" ht="33">
      <c r="A2176" s="36">
        <v>2174</v>
      </c>
      <c r="B2176" s="209"/>
      <c r="C2176" s="36" t="s">
        <v>14215</v>
      </c>
      <c r="D2176" s="6" t="s">
        <v>2176</v>
      </c>
      <c r="E2176" s="3">
        <v>4</v>
      </c>
    </row>
    <row r="2177" spans="1:5" ht="33">
      <c r="A2177" s="36">
        <v>2175</v>
      </c>
      <c r="B2177" s="208"/>
      <c r="C2177" s="36" t="s">
        <v>14216</v>
      </c>
      <c r="D2177" s="6" t="s">
        <v>2177</v>
      </c>
      <c r="E2177" s="3">
        <v>4</v>
      </c>
    </row>
    <row r="2178" spans="1:5" ht="33">
      <c r="A2178" s="36">
        <v>2176</v>
      </c>
      <c r="B2178" s="209"/>
      <c r="C2178" s="36" t="s">
        <v>14217</v>
      </c>
      <c r="D2178" s="6" t="s">
        <v>2178</v>
      </c>
      <c r="E2178" s="3">
        <v>4</v>
      </c>
    </row>
    <row r="2179" spans="1:5" ht="33">
      <c r="A2179" s="36">
        <v>2177</v>
      </c>
      <c r="B2179" s="208"/>
      <c r="C2179" s="36" t="s">
        <v>14218</v>
      </c>
      <c r="D2179" s="6" t="s">
        <v>2179</v>
      </c>
      <c r="E2179" s="3">
        <v>4</v>
      </c>
    </row>
    <row r="2180" spans="1:5" ht="49.5">
      <c r="A2180" s="36">
        <v>2178</v>
      </c>
      <c r="B2180" s="209"/>
      <c r="C2180" s="36" t="s">
        <v>14219</v>
      </c>
      <c r="D2180" s="6" t="s">
        <v>2180</v>
      </c>
      <c r="E2180" s="3">
        <v>4</v>
      </c>
    </row>
    <row r="2181" spans="1:5" ht="33">
      <c r="A2181" s="36">
        <v>2179</v>
      </c>
      <c r="B2181" s="208"/>
      <c r="C2181" s="36" t="s">
        <v>14220</v>
      </c>
      <c r="D2181" s="6" t="s">
        <v>2181</v>
      </c>
      <c r="E2181" s="3">
        <v>4</v>
      </c>
    </row>
    <row r="2182" spans="1:5" ht="33">
      <c r="A2182" s="36">
        <v>2180</v>
      </c>
      <c r="B2182" s="209"/>
      <c r="C2182" s="36" t="s">
        <v>14221</v>
      </c>
      <c r="D2182" s="6" t="s">
        <v>2182</v>
      </c>
      <c r="E2182" s="3">
        <v>4</v>
      </c>
    </row>
    <row r="2183" spans="1:5" ht="33">
      <c r="A2183" s="36">
        <v>2181</v>
      </c>
      <c r="B2183" s="208"/>
      <c r="C2183" s="36" t="s">
        <v>14222</v>
      </c>
      <c r="D2183" s="6" t="s">
        <v>2183</v>
      </c>
      <c r="E2183" s="3">
        <v>4</v>
      </c>
    </row>
    <row r="2184" spans="1:5" ht="33">
      <c r="A2184" s="36">
        <v>2182</v>
      </c>
      <c r="B2184" s="209"/>
      <c r="C2184" s="36" t="s">
        <v>14223</v>
      </c>
      <c r="D2184" s="6" t="s">
        <v>2184</v>
      </c>
      <c r="E2184" s="3">
        <v>4</v>
      </c>
    </row>
    <row r="2185" spans="1:5" ht="33">
      <c r="A2185" s="36">
        <v>2183</v>
      </c>
      <c r="B2185" s="208"/>
      <c r="C2185" s="36" t="s">
        <v>14224</v>
      </c>
      <c r="D2185" s="6" t="s">
        <v>2185</v>
      </c>
      <c r="E2185" s="3">
        <v>4</v>
      </c>
    </row>
    <row r="2186" spans="1:5" ht="33">
      <c r="A2186" s="36">
        <v>2184</v>
      </c>
      <c r="B2186" s="209"/>
      <c r="C2186" s="36" t="s">
        <v>14225</v>
      </c>
      <c r="D2186" s="6" t="s">
        <v>2186</v>
      </c>
      <c r="E2186" s="3">
        <v>4</v>
      </c>
    </row>
    <row r="2187" spans="1:5" ht="49.5">
      <c r="A2187" s="36">
        <v>2185</v>
      </c>
      <c r="B2187" s="208"/>
      <c r="C2187" s="36" t="s">
        <v>14226</v>
      </c>
      <c r="D2187" s="6" t="s">
        <v>2187</v>
      </c>
      <c r="E2187" s="3">
        <v>4</v>
      </c>
    </row>
    <row r="2188" spans="1:5" ht="33">
      <c r="A2188" s="36">
        <v>2186</v>
      </c>
      <c r="B2188" s="209"/>
      <c r="C2188" s="36" t="s">
        <v>14227</v>
      </c>
      <c r="D2188" s="6" t="s">
        <v>2188</v>
      </c>
      <c r="E2188" s="3">
        <v>4</v>
      </c>
    </row>
    <row r="2189" spans="1:5" ht="33">
      <c r="A2189" s="36">
        <v>2187</v>
      </c>
      <c r="B2189" s="208"/>
      <c r="C2189" s="36" t="s">
        <v>14228</v>
      </c>
      <c r="D2189" s="6" t="s">
        <v>2189</v>
      </c>
      <c r="E2189" s="3">
        <v>4</v>
      </c>
    </row>
    <row r="2190" spans="1:5" ht="49.5">
      <c r="A2190" s="36">
        <v>2188</v>
      </c>
      <c r="B2190" s="209"/>
      <c r="C2190" s="36" t="s">
        <v>14229</v>
      </c>
      <c r="D2190" s="6" t="s">
        <v>2190</v>
      </c>
      <c r="E2190" s="3">
        <v>4</v>
      </c>
    </row>
    <row r="2191" spans="1:5" ht="49.5">
      <c r="A2191" s="36">
        <v>2189</v>
      </c>
      <c r="B2191" s="208"/>
      <c r="C2191" s="36" t="s">
        <v>14230</v>
      </c>
      <c r="D2191" s="6" t="s">
        <v>2191</v>
      </c>
      <c r="E2191" s="3">
        <v>4</v>
      </c>
    </row>
    <row r="2192" spans="1:5" ht="33">
      <c r="A2192" s="36">
        <v>2190</v>
      </c>
      <c r="B2192" s="209"/>
      <c r="C2192" s="36" t="s">
        <v>14231</v>
      </c>
      <c r="D2192" s="6" t="s">
        <v>2192</v>
      </c>
      <c r="E2192" s="3">
        <v>4</v>
      </c>
    </row>
    <row r="2193" spans="1:5" ht="33">
      <c r="A2193" s="36">
        <v>2191</v>
      </c>
      <c r="B2193" s="208"/>
      <c r="C2193" s="36" t="s">
        <v>14232</v>
      </c>
      <c r="D2193" s="6" t="s">
        <v>2193</v>
      </c>
      <c r="E2193" s="3">
        <v>4</v>
      </c>
    </row>
    <row r="2194" spans="1:5" ht="33">
      <c r="A2194" s="36">
        <v>2192</v>
      </c>
      <c r="B2194" s="209"/>
      <c r="C2194" s="36" t="s">
        <v>14233</v>
      </c>
      <c r="D2194" s="6" t="s">
        <v>2194</v>
      </c>
      <c r="E2194" s="3">
        <v>4</v>
      </c>
    </row>
    <row r="2195" spans="1:5" ht="33">
      <c r="A2195" s="36">
        <v>2193</v>
      </c>
      <c r="B2195" s="208"/>
      <c r="C2195" s="36" t="s">
        <v>14234</v>
      </c>
      <c r="D2195" s="6" t="s">
        <v>2195</v>
      </c>
      <c r="E2195" s="3">
        <v>4</v>
      </c>
    </row>
    <row r="2196" spans="1:5" ht="33">
      <c r="A2196" s="36">
        <v>2194</v>
      </c>
      <c r="B2196" s="209"/>
      <c r="C2196" s="36" t="s">
        <v>14235</v>
      </c>
      <c r="D2196" s="6" t="s">
        <v>2196</v>
      </c>
      <c r="E2196" s="3">
        <v>4</v>
      </c>
    </row>
    <row r="2197" spans="1:5" ht="33">
      <c r="A2197" s="36">
        <v>2195</v>
      </c>
      <c r="B2197" s="208"/>
      <c r="C2197" s="36" t="s">
        <v>14236</v>
      </c>
      <c r="D2197" s="6" t="s">
        <v>2197</v>
      </c>
      <c r="E2197" s="3">
        <v>4</v>
      </c>
    </row>
    <row r="2198" spans="1:5" ht="33">
      <c r="A2198" s="36">
        <v>2196</v>
      </c>
      <c r="B2198" s="209"/>
      <c r="C2198" s="36" t="s">
        <v>14237</v>
      </c>
      <c r="D2198" s="6" t="s">
        <v>2198</v>
      </c>
      <c r="E2198" s="3">
        <v>4</v>
      </c>
    </row>
    <row r="2199" spans="1:5" ht="33">
      <c r="A2199" s="36">
        <v>2197</v>
      </c>
      <c r="B2199" s="208"/>
      <c r="C2199" s="36" t="s">
        <v>14238</v>
      </c>
      <c r="D2199" s="6" t="s">
        <v>2199</v>
      </c>
      <c r="E2199" s="3">
        <v>4</v>
      </c>
    </row>
    <row r="2200" spans="1:5" ht="49.5">
      <c r="A2200" s="36">
        <v>2198</v>
      </c>
      <c r="B2200" s="209"/>
      <c r="C2200" s="36" t="s">
        <v>14239</v>
      </c>
      <c r="D2200" s="6" t="s">
        <v>2200</v>
      </c>
      <c r="E2200" s="3">
        <v>4</v>
      </c>
    </row>
    <row r="2201" spans="1:5" ht="33">
      <c r="A2201" s="36">
        <v>2199</v>
      </c>
      <c r="B2201" s="208"/>
      <c r="C2201" s="36" t="s">
        <v>14240</v>
      </c>
      <c r="D2201" s="6" t="s">
        <v>2201</v>
      </c>
      <c r="E2201" s="3">
        <v>4</v>
      </c>
    </row>
    <row r="2202" spans="1:5" ht="33">
      <c r="A2202" s="36">
        <v>2200</v>
      </c>
      <c r="B2202" s="209"/>
      <c r="C2202" s="36" t="s">
        <v>14241</v>
      </c>
      <c r="D2202" s="6" t="s">
        <v>2202</v>
      </c>
      <c r="E2202" s="3">
        <v>4</v>
      </c>
    </row>
    <row r="2203" spans="1:5" ht="33">
      <c r="A2203" s="36">
        <v>2201</v>
      </c>
      <c r="B2203" s="208"/>
      <c r="C2203" s="36" t="s">
        <v>14242</v>
      </c>
      <c r="D2203" s="6" t="s">
        <v>2203</v>
      </c>
      <c r="E2203" s="3">
        <v>4</v>
      </c>
    </row>
    <row r="2204" spans="1:5" ht="33">
      <c r="A2204" s="36">
        <v>2202</v>
      </c>
      <c r="B2204" s="209"/>
      <c r="C2204" s="36" t="s">
        <v>14243</v>
      </c>
      <c r="D2204" s="6" t="s">
        <v>2204</v>
      </c>
      <c r="E2204" s="3">
        <v>4</v>
      </c>
    </row>
    <row r="2205" spans="1:5" ht="33">
      <c r="A2205" s="36">
        <v>2203</v>
      </c>
      <c r="B2205" s="208"/>
      <c r="C2205" s="36" t="s">
        <v>14244</v>
      </c>
      <c r="D2205" s="6" t="s">
        <v>2205</v>
      </c>
      <c r="E2205" s="3">
        <v>4</v>
      </c>
    </row>
    <row r="2206" spans="1:5" ht="18.75">
      <c r="A2206" s="36">
        <v>2204</v>
      </c>
      <c r="B2206" s="209"/>
      <c r="C2206" s="36" t="s">
        <v>14245</v>
      </c>
      <c r="D2206" s="6" t="s">
        <v>2206</v>
      </c>
      <c r="E2206" s="3">
        <v>4</v>
      </c>
    </row>
    <row r="2207" spans="1:5" ht="18.75">
      <c r="A2207" s="36">
        <v>2205</v>
      </c>
      <c r="B2207" s="208"/>
      <c r="C2207" s="36" t="s">
        <v>14246</v>
      </c>
      <c r="D2207" s="6" t="s">
        <v>2207</v>
      </c>
      <c r="E2207" s="3">
        <v>4</v>
      </c>
    </row>
    <row r="2208" spans="1:5" ht="18.75">
      <c r="A2208" s="36">
        <v>2206</v>
      </c>
      <c r="B2208" s="209"/>
      <c r="C2208" s="36" t="s">
        <v>14247</v>
      </c>
      <c r="D2208" s="6" t="s">
        <v>2208</v>
      </c>
      <c r="E2208" s="3">
        <v>4</v>
      </c>
    </row>
    <row r="2209" spans="1:5" ht="18.75">
      <c r="A2209" s="36">
        <v>2207</v>
      </c>
      <c r="B2209" s="208"/>
      <c r="C2209" s="36" t="s">
        <v>14248</v>
      </c>
      <c r="D2209" s="6" t="s">
        <v>2209</v>
      </c>
      <c r="E2209" s="3">
        <v>4</v>
      </c>
    </row>
    <row r="2210" spans="1:5" ht="18.75">
      <c r="A2210" s="36">
        <v>2208</v>
      </c>
      <c r="B2210" s="209"/>
      <c r="C2210" s="36" t="s">
        <v>14249</v>
      </c>
      <c r="D2210" s="6" t="s">
        <v>2210</v>
      </c>
      <c r="E2210" s="3">
        <v>4</v>
      </c>
    </row>
    <row r="2211" spans="1:5" ht="18.75">
      <c r="A2211" s="36">
        <v>2209</v>
      </c>
      <c r="B2211" s="208"/>
      <c r="C2211" s="36" t="s">
        <v>14250</v>
      </c>
      <c r="D2211" s="6" t="s">
        <v>2211</v>
      </c>
      <c r="E2211" s="3">
        <v>4</v>
      </c>
    </row>
    <row r="2212" spans="1:5" ht="18.75">
      <c r="A2212" s="36">
        <v>2210</v>
      </c>
      <c r="B2212" s="209"/>
      <c r="C2212" s="36" t="s">
        <v>14251</v>
      </c>
      <c r="D2212" s="6" t="s">
        <v>2212</v>
      </c>
      <c r="E2212" s="3">
        <v>4</v>
      </c>
    </row>
    <row r="2213" spans="1:5" ht="18.75">
      <c r="A2213" s="36">
        <v>2211</v>
      </c>
      <c r="B2213" s="208"/>
      <c r="C2213" s="36" t="s">
        <v>14252</v>
      </c>
      <c r="D2213" s="6" t="s">
        <v>2213</v>
      </c>
      <c r="E2213" s="3">
        <v>4</v>
      </c>
    </row>
    <row r="2214" spans="1:5" ht="18.75">
      <c r="A2214" s="36">
        <v>2212</v>
      </c>
      <c r="B2214" s="209"/>
      <c r="C2214" s="36" t="s">
        <v>14253</v>
      </c>
      <c r="D2214" s="6" t="s">
        <v>2214</v>
      </c>
      <c r="E2214" s="3">
        <v>4</v>
      </c>
    </row>
    <row r="2215" spans="1:5" ht="18.75">
      <c r="A2215" s="36">
        <v>2213</v>
      </c>
      <c r="B2215" s="208"/>
      <c r="C2215" s="36" t="s">
        <v>14254</v>
      </c>
      <c r="D2215" s="6" t="s">
        <v>2215</v>
      </c>
      <c r="E2215" s="3">
        <v>4</v>
      </c>
    </row>
    <row r="2216" spans="1:5" ht="18.75">
      <c r="A2216" s="36">
        <v>2214</v>
      </c>
      <c r="B2216" s="209"/>
      <c r="C2216" s="36" t="s">
        <v>14255</v>
      </c>
      <c r="D2216" s="6" t="s">
        <v>2216</v>
      </c>
      <c r="E2216" s="3">
        <v>4</v>
      </c>
    </row>
    <row r="2217" spans="1:5" ht="18.75">
      <c r="A2217" s="36">
        <v>2215</v>
      </c>
      <c r="B2217" s="208"/>
      <c r="C2217" s="36" t="s">
        <v>14256</v>
      </c>
      <c r="D2217" s="6" t="s">
        <v>2217</v>
      </c>
      <c r="E2217" s="3">
        <v>4</v>
      </c>
    </row>
    <row r="2218" spans="1:5" ht="18.75">
      <c r="A2218" s="36">
        <v>2216</v>
      </c>
      <c r="B2218" s="209"/>
      <c r="C2218" s="36" t="s">
        <v>14257</v>
      </c>
      <c r="D2218" s="6" t="s">
        <v>2218</v>
      </c>
      <c r="E2218" s="3">
        <v>4</v>
      </c>
    </row>
    <row r="2219" spans="1:5" ht="18.75">
      <c r="A2219" s="36">
        <v>2217</v>
      </c>
      <c r="B2219" s="208"/>
      <c r="C2219" s="36" t="s">
        <v>14258</v>
      </c>
      <c r="D2219" s="6" t="s">
        <v>2219</v>
      </c>
      <c r="E2219" s="3">
        <v>4</v>
      </c>
    </row>
    <row r="2220" spans="1:5" ht="18.75">
      <c r="A2220" s="36">
        <v>2218</v>
      </c>
      <c r="B2220" s="209"/>
      <c r="C2220" s="36" t="s">
        <v>14259</v>
      </c>
      <c r="D2220" s="6" t="s">
        <v>2220</v>
      </c>
      <c r="E2220" s="3">
        <v>4</v>
      </c>
    </row>
    <row r="2221" spans="1:5" ht="18.75">
      <c r="A2221" s="36">
        <v>2219</v>
      </c>
      <c r="B2221" s="208"/>
      <c r="C2221" s="36" t="s">
        <v>14260</v>
      </c>
      <c r="D2221" s="6" t="s">
        <v>2221</v>
      </c>
      <c r="E2221" s="3">
        <v>4</v>
      </c>
    </row>
    <row r="2222" spans="1:5" ht="18.75">
      <c r="A2222" s="36">
        <v>2220</v>
      </c>
      <c r="B2222" s="209"/>
      <c r="C2222" s="36" t="s">
        <v>14261</v>
      </c>
      <c r="D2222" s="6" t="s">
        <v>2222</v>
      </c>
      <c r="E2222" s="3">
        <v>4</v>
      </c>
    </row>
    <row r="2223" spans="1:5" ht="18.75">
      <c r="A2223" s="36">
        <v>2221</v>
      </c>
      <c r="B2223" s="208"/>
      <c r="C2223" s="36" t="s">
        <v>14262</v>
      </c>
      <c r="D2223" s="6" t="s">
        <v>2223</v>
      </c>
      <c r="E2223" s="3">
        <v>4</v>
      </c>
    </row>
    <row r="2224" spans="1:5" ht="18.75">
      <c r="A2224" s="36">
        <v>2222</v>
      </c>
      <c r="B2224" s="209"/>
      <c r="C2224" s="36" t="s">
        <v>14263</v>
      </c>
      <c r="D2224" s="6" t="s">
        <v>2224</v>
      </c>
      <c r="E2224" s="3">
        <v>4</v>
      </c>
    </row>
    <row r="2225" spans="1:5" ht="18.75">
      <c r="A2225" s="36">
        <v>2223</v>
      </c>
      <c r="B2225" s="208"/>
      <c r="C2225" s="36" t="s">
        <v>14264</v>
      </c>
      <c r="D2225" s="6" t="s">
        <v>2225</v>
      </c>
      <c r="E2225" s="3">
        <v>4</v>
      </c>
    </row>
    <row r="2226" spans="1:5" ht="18.75">
      <c r="A2226" s="36">
        <v>2224</v>
      </c>
      <c r="B2226" s="209"/>
      <c r="C2226" s="36" t="s">
        <v>14265</v>
      </c>
      <c r="D2226" s="6" t="s">
        <v>2226</v>
      </c>
      <c r="E2226" s="3">
        <v>4</v>
      </c>
    </row>
    <row r="2227" spans="1:5" ht="18.75">
      <c r="A2227" s="36">
        <v>2225</v>
      </c>
      <c r="B2227" s="208"/>
      <c r="C2227" s="36" t="s">
        <v>14266</v>
      </c>
      <c r="D2227" s="6" t="s">
        <v>2227</v>
      </c>
      <c r="E2227" s="3">
        <v>4</v>
      </c>
    </row>
    <row r="2228" spans="1:5" ht="18.75">
      <c r="A2228" s="36">
        <v>2226</v>
      </c>
      <c r="B2228" s="209"/>
      <c r="C2228" s="36" t="s">
        <v>14267</v>
      </c>
      <c r="D2228" s="6" t="s">
        <v>2228</v>
      </c>
      <c r="E2228" s="3">
        <v>4</v>
      </c>
    </row>
    <row r="2229" spans="1:5" ht="33">
      <c r="A2229" s="36">
        <v>2227</v>
      </c>
      <c r="B2229" s="208"/>
      <c r="C2229" s="36" t="s">
        <v>14268</v>
      </c>
      <c r="D2229" s="6" t="s">
        <v>2229</v>
      </c>
      <c r="E2229" s="3">
        <v>4</v>
      </c>
    </row>
    <row r="2230" spans="1:5" ht="33">
      <c r="A2230" s="36">
        <v>2228</v>
      </c>
      <c r="B2230" s="209"/>
      <c r="C2230" s="36" t="s">
        <v>14269</v>
      </c>
      <c r="D2230" s="6" t="s">
        <v>2230</v>
      </c>
      <c r="E2230" s="3">
        <v>4</v>
      </c>
    </row>
    <row r="2231" spans="1:5" ht="18.75">
      <c r="A2231" s="36">
        <v>2229</v>
      </c>
      <c r="B2231" s="208"/>
      <c r="C2231" s="36" t="s">
        <v>14270</v>
      </c>
      <c r="D2231" s="6" t="s">
        <v>2231</v>
      </c>
      <c r="E2231" s="3">
        <v>4</v>
      </c>
    </row>
    <row r="2232" spans="1:5" ht="18.75">
      <c r="A2232" s="36">
        <v>2230</v>
      </c>
      <c r="B2232" s="209"/>
      <c r="C2232" s="36" t="s">
        <v>14271</v>
      </c>
      <c r="D2232" s="6" t="s">
        <v>2232</v>
      </c>
      <c r="E2232" s="3">
        <v>4</v>
      </c>
    </row>
    <row r="2233" spans="1:5" ht="18.75">
      <c r="A2233" s="36">
        <v>2231</v>
      </c>
      <c r="B2233" s="208"/>
      <c r="C2233" s="36" t="s">
        <v>14272</v>
      </c>
      <c r="D2233" s="6" t="s">
        <v>2233</v>
      </c>
      <c r="E2233" s="3">
        <v>4</v>
      </c>
    </row>
    <row r="2234" spans="1:5" ht="18.75">
      <c r="A2234" s="36">
        <v>2232</v>
      </c>
      <c r="B2234" s="209"/>
      <c r="C2234" s="36" t="s">
        <v>14273</v>
      </c>
      <c r="D2234" s="6" t="s">
        <v>2234</v>
      </c>
      <c r="E2234" s="3">
        <v>4</v>
      </c>
    </row>
    <row r="2235" spans="1:5" ht="18.75">
      <c r="A2235" s="36">
        <v>2233</v>
      </c>
      <c r="B2235" s="208"/>
      <c r="C2235" s="36" t="s">
        <v>14274</v>
      </c>
      <c r="D2235" s="6" t="s">
        <v>2235</v>
      </c>
      <c r="E2235" s="3">
        <v>4</v>
      </c>
    </row>
    <row r="2236" spans="1:5" ht="18.75">
      <c r="A2236" s="36">
        <v>2234</v>
      </c>
      <c r="B2236" s="209"/>
      <c r="C2236" s="36" t="s">
        <v>14275</v>
      </c>
      <c r="D2236" s="6" t="s">
        <v>2236</v>
      </c>
      <c r="E2236" s="3">
        <v>4</v>
      </c>
    </row>
    <row r="2237" spans="1:5" ht="18.75">
      <c r="A2237" s="36">
        <v>2235</v>
      </c>
      <c r="B2237" s="208"/>
      <c r="C2237" s="36" t="s">
        <v>14276</v>
      </c>
      <c r="D2237" s="6" t="s">
        <v>2237</v>
      </c>
      <c r="E2237" s="3">
        <v>4</v>
      </c>
    </row>
    <row r="2238" spans="1:5" ht="18.75">
      <c r="A2238" s="36">
        <v>2236</v>
      </c>
      <c r="B2238" s="209"/>
      <c r="C2238" s="36" t="s">
        <v>14277</v>
      </c>
      <c r="D2238" s="6" t="s">
        <v>2238</v>
      </c>
      <c r="E2238" s="3">
        <v>4</v>
      </c>
    </row>
    <row r="2239" spans="1:5" ht="18.75">
      <c r="A2239" s="36">
        <v>2237</v>
      </c>
      <c r="B2239" s="208"/>
      <c r="C2239" s="36" t="s">
        <v>14278</v>
      </c>
      <c r="D2239" s="6" t="s">
        <v>2239</v>
      </c>
      <c r="E2239" s="3">
        <v>4</v>
      </c>
    </row>
    <row r="2240" spans="1:5" ht="18.75">
      <c r="A2240" s="36">
        <v>2238</v>
      </c>
      <c r="B2240" s="209"/>
      <c r="C2240" s="36" t="s">
        <v>14279</v>
      </c>
      <c r="D2240" s="6" t="s">
        <v>2240</v>
      </c>
      <c r="E2240" s="3">
        <v>4</v>
      </c>
    </row>
    <row r="2241" spans="1:5" ht="18.75">
      <c r="A2241" s="36">
        <v>2239</v>
      </c>
      <c r="B2241" s="208"/>
      <c r="C2241" s="36" t="s">
        <v>14280</v>
      </c>
      <c r="D2241" s="6" t="s">
        <v>2241</v>
      </c>
      <c r="E2241" s="3">
        <v>4</v>
      </c>
    </row>
    <row r="2242" spans="1:5" ht="18.75">
      <c r="A2242" s="36">
        <v>2240</v>
      </c>
      <c r="B2242" s="209"/>
      <c r="C2242" s="36" t="s">
        <v>14281</v>
      </c>
      <c r="D2242" s="6" t="s">
        <v>2242</v>
      </c>
      <c r="E2242" s="3">
        <v>4</v>
      </c>
    </row>
    <row r="2243" spans="1:5" ht="18.75">
      <c r="A2243" s="36">
        <v>2241</v>
      </c>
      <c r="B2243" s="208"/>
      <c r="C2243" s="36" t="s">
        <v>14282</v>
      </c>
      <c r="D2243" s="6" t="s">
        <v>2243</v>
      </c>
      <c r="E2243" s="3">
        <v>4</v>
      </c>
    </row>
    <row r="2244" spans="1:5" ht="18.75">
      <c r="A2244" s="36">
        <v>2242</v>
      </c>
      <c r="B2244" s="209"/>
      <c r="C2244" s="36" t="s">
        <v>14283</v>
      </c>
      <c r="D2244" s="6" t="s">
        <v>2244</v>
      </c>
      <c r="E2244" s="3">
        <v>4</v>
      </c>
    </row>
    <row r="2245" spans="1:5" ht="18.75">
      <c r="A2245" s="36">
        <v>2243</v>
      </c>
      <c r="B2245" s="208"/>
      <c r="C2245" s="36" t="s">
        <v>14284</v>
      </c>
      <c r="D2245" s="6" t="s">
        <v>2245</v>
      </c>
      <c r="E2245" s="3">
        <v>4</v>
      </c>
    </row>
    <row r="2246" spans="1:5" ht="18.75">
      <c r="A2246" s="36">
        <v>2244</v>
      </c>
      <c r="B2246" s="209"/>
      <c r="C2246" s="36" t="s">
        <v>14285</v>
      </c>
      <c r="D2246" s="6" t="s">
        <v>2246</v>
      </c>
      <c r="E2246" s="3">
        <v>4</v>
      </c>
    </row>
    <row r="2247" spans="1:5" ht="18.75">
      <c r="A2247" s="36">
        <v>2245</v>
      </c>
      <c r="B2247" s="208"/>
      <c r="C2247" s="36" t="s">
        <v>14286</v>
      </c>
      <c r="D2247" s="6" t="s">
        <v>2247</v>
      </c>
      <c r="E2247" s="3">
        <v>4</v>
      </c>
    </row>
    <row r="2248" spans="1:5" ht="18.75">
      <c r="A2248" s="36">
        <v>2246</v>
      </c>
      <c r="B2248" s="209"/>
      <c r="C2248" s="36" t="s">
        <v>14287</v>
      </c>
      <c r="D2248" s="6" t="s">
        <v>2248</v>
      </c>
      <c r="E2248" s="3">
        <v>4</v>
      </c>
    </row>
    <row r="2249" spans="1:5" ht="18.75">
      <c r="A2249" s="36">
        <v>2247</v>
      </c>
      <c r="B2249" s="208"/>
      <c r="C2249" s="36" t="s">
        <v>14288</v>
      </c>
      <c r="D2249" s="6" t="s">
        <v>2249</v>
      </c>
      <c r="E2249" s="3">
        <v>4</v>
      </c>
    </row>
    <row r="2250" spans="1:5" ht="18.75">
      <c r="A2250" s="36">
        <v>2248</v>
      </c>
      <c r="B2250" s="209"/>
      <c r="C2250" s="36" t="s">
        <v>14289</v>
      </c>
      <c r="D2250" s="6" t="s">
        <v>2250</v>
      </c>
      <c r="E2250" s="3">
        <v>4</v>
      </c>
    </row>
    <row r="2251" spans="1:5" ht="18.75">
      <c r="A2251" s="36">
        <v>2249</v>
      </c>
      <c r="B2251" s="208"/>
      <c r="C2251" s="36" t="s">
        <v>14290</v>
      </c>
      <c r="D2251" s="6" t="s">
        <v>2251</v>
      </c>
      <c r="E2251" s="3">
        <v>4</v>
      </c>
    </row>
    <row r="2252" spans="1:5" ht="18.75">
      <c r="A2252" s="36">
        <v>2250</v>
      </c>
      <c r="B2252" s="209"/>
      <c r="C2252" s="36" t="s">
        <v>14291</v>
      </c>
      <c r="D2252" s="6" t="s">
        <v>2252</v>
      </c>
      <c r="E2252" s="3">
        <v>4</v>
      </c>
    </row>
    <row r="2253" spans="1:5" ht="18.75">
      <c r="A2253" s="36">
        <v>2251</v>
      </c>
      <c r="B2253" s="208"/>
      <c r="C2253" s="36" t="s">
        <v>14292</v>
      </c>
      <c r="D2253" s="6" t="s">
        <v>2253</v>
      </c>
      <c r="E2253" s="3">
        <v>4</v>
      </c>
    </row>
    <row r="2254" spans="1:5" ht="18.75">
      <c r="A2254" s="36">
        <v>2252</v>
      </c>
      <c r="B2254" s="209"/>
      <c r="C2254" s="36" t="s">
        <v>14293</v>
      </c>
      <c r="D2254" s="6" t="s">
        <v>2254</v>
      </c>
      <c r="E2254" s="3">
        <v>4</v>
      </c>
    </row>
    <row r="2255" spans="1:5" ht="18.75">
      <c r="A2255" s="36">
        <v>2253</v>
      </c>
      <c r="B2255" s="208"/>
      <c r="C2255" s="36" t="s">
        <v>14294</v>
      </c>
      <c r="D2255" s="6" t="s">
        <v>2255</v>
      </c>
      <c r="E2255" s="3">
        <v>4</v>
      </c>
    </row>
    <row r="2256" spans="1:5" ht="18.75">
      <c r="A2256" s="36">
        <v>2254</v>
      </c>
      <c r="B2256" s="209"/>
      <c r="C2256" s="36" t="s">
        <v>14295</v>
      </c>
      <c r="D2256" s="6" t="s">
        <v>2256</v>
      </c>
      <c r="E2256" s="3">
        <v>4</v>
      </c>
    </row>
    <row r="2257" spans="1:5" ht="18.75">
      <c r="A2257" s="36">
        <v>2255</v>
      </c>
      <c r="B2257" s="208"/>
      <c r="C2257" s="36" t="s">
        <v>14296</v>
      </c>
      <c r="D2257" s="6" t="s">
        <v>2257</v>
      </c>
      <c r="E2257" s="3">
        <v>4</v>
      </c>
    </row>
    <row r="2258" spans="1:5" ht="18.75">
      <c r="A2258" s="36">
        <v>2256</v>
      </c>
      <c r="B2258" s="209"/>
      <c r="C2258" s="36" t="s">
        <v>14297</v>
      </c>
      <c r="D2258" s="6" t="s">
        <v>2258</v>
      </c>
      <c r="E2258" s="3">
        <v>4</v>
      </c>
    </row>
    <row r="2259" spans="1:5" ht="18.75">
      <c r="A2259" s="36">
        <v>2257</v>
      </c>
      <c r="B2259" s="208"/>
      <c r="C2259" s="36" t="s">
        <v>14298</v>
      </c>
      <c r="D2259" s="6" t="s">
        <v>2259</v>
      </c>
      <c r="E2259" s="3">
        <v>4</v>
      </c>
    </row>
    <row r="2260" spans="1:5" ht="18.75">
      <c r="A2260" s="36">
        <v>2258</v>
      </c>
      <c r="B2260" s="209"/>
      <c r="C2260" s="36" t="s">
        <v>14299</v>
      </c>
      <c r="D2260" s="6" t="s">
        <v>2260</v>
      </c>
      <c r="E2260" s="3">
        <v>4</v>
      </c>
    </row>
    <row r="2261" spans="1:5" ht="18.75">
      <c r="A2261" s="36">
        <v>2259</v>
      </c>
      <c r="B2261" s="208"/>
      <c r="C2261" s="36" t="s">
        <v>14300</v>
      </c>
      <c r="D2261" s="6" t="s">
        <v>2261</v>
      </c>
      <c r="E2261" s="3">
        <v>4</v>
      </c>
    </row>
    <row r="2262" spans="1:5" ht="18.75">
      <c r="A2262" s="36">
        <v>2260</v>
      </c>
      <c r="B2262" s="209"/>
      <c r="C2262" s="36" t="s">
        <v>14301</v>
      </c>
      <c r="D2262" s="6" t="s">
        <v>2262</v>
      </c>
      <c r="E2262" s="3">
        <v>4</v>
      </c>
    </row>
    <row r="2263" spans="1:5" ht="18.75">
      <c r="A2263" s="36">
        <v>2261</v>
      </c>
      <c r="B2263" s="208"/>
      <c r="C2263" s="36" t="s">
        <v>14302</v>
      </c>
      <c r="D2263" s="6" t="s">
        <v>2263</v>
      </c>
      <c r="E2263" s="3">
        <v>4</v>
      </c>
    </row>
    <row r="2264" spans="1:5" ht="18.75">
      <c r="A2264" s="36">
        <v>2262</v>
      </c>
      <c r="B2264" s="209"/>
      <c r="C2264" s="36" t="s">
        <v>14303</v>
      </c>
      <c r="D2264" s="6" t="s">
        <v>2264</v>
      </c>
      <c r="E2264" s="3">
        <v>4</v>
      </c>
    </row>
    <row r="2265" spans="1:5" ht="33">
      <c r="A2265" s="36">
        <v>2263</v>
      </c>
      <c r="B2265" s="208"/>
      <c r="C2265" s="36" t="s">
        <v>14304</v>
      </c>
      <c r="D2265" s="6" t="s">
        <v>2265</v>
      </c>
      <c r="E2265" s="3">
        <v>4</v>
      </c>
    </row>
    <row r="2266" spans="1:5" ht="18.75">
      <c r="A2266" s="36">
        <v>2264</v>
      </c>
      <c r="B2266" s="209"/>
      <c r="C2266" s="36" t="s">
        <v>14305</v>
      </c>
      <c r="D2266" s="6" t="s">
        <v>2266</v>
      </c>
      <c r="E2266" s="3">
        <v>4</v>
      </c>
    </row>
    <row r="2267" spans="1:5" ht="18.75">
      <c r="A2267" s="36">
        <v>2265</v>
      </c>
      <c r="B2267" s="208"/>
      <c r="C2267" s="36" t="s">
        <v>14306</v>
      </c>
      <c r="D2267" s="6" t="s">
        <v>2267</v>
      </c>
      <c r="E2267" s="3">
        <v>4</v>
      </c>
    </row>
    <row r="2268" spans="1:5" ht="18.75">
      <c r="A2268" s="36">
        <v>2266</v>
      </c>
      <c r="B2268" s="209"/>
      <c r="C2268" s="36" t="s">
        <v>14307</v>
      </c>
      <c r="D2268" s="6" t="s">
        <v>2268</v>
      </c>
      <c r="E2268" s="3">
        <v>4</v>
      </c>
    </row>
    <row r="2269" spans="1:5" ht="18.75">
      <c r="A2269" s="36">
        <v>2267</v>
      </c>
      <c r="B2269" s="208"/>
      <c r="C2269" s="36" t="s">
        <v>14308</v>
      </c>
      <c r="D2269" s="6" t="s">
        <v>2269</v>
      </c>
      <c r="E2269" s="3">
        <v>4</v>
      </c>
    </row>
    <row r="2270" spans="1:5" ht="18.75">
      <c r="A2270" s="36">
        <v>2268</v>
      </c>
      <c r="B2270" s="209"/>
      <c r="C2270" s="36" t="s">
        <v>14309</v>
      </c>
      <c r="D2270" s="6" t="s">
        <v>2270</v>
      </c>
      <c r="E2270" s="3">
        <v>4</v>
      </c>
    </row>
    <row r="2271" spans="1:5" ht="18.75">
      <c r="A2271" s="36">
        <v>2269</v>
      </c>
      <c r="B2271" s="208"/>
      <c r="C2271" s="36" t="s">
        <v>14310</v>
      </c>
      <c r="D2271" s="6" t="s">
        <v>2271</v>
      </c>
      <c r="E2271" s="3">
        <v>4</v>
      </c>
    </row>
    <row r="2272" spans="1:5" ht="18.75">
      <c r="A2272" s="36">
        <v>2270</v>
      </c>
      <c r="B2272" s="209"/>
      <c r="C2272" s="36" t="s">
        <v>14311</v>
      </c>
      <c r="D2272" s="6" t="s">
        <v>2272</v>
      </c>
      <c r="E2272" s="3">
        <v>4</v>
      </c>
    </row>
    <row r="2273" spans="1:5" ht="18.75">
      <c r="A2273" s="36">
        <v>2271</v>
      </c>
      <c r="B2273" s="208"/>
      <c r="C2273" s="36" t="s">
        <v>14312</v>
      </c>
      <c r="D2273" s="6" t="s">
        <v>2273</v>
      </c>
      <c r="E2273" s="3">
        <v>4</v>
      </c>
    </row>
    <row r="2274" spans="1:5" ht="18.75">
      <c r="A2274" s="36">
        <v>2272</v>
      </c>
      <c r="B2274" s="209"/>
      <c r="C2274" s="36" t="s">
        <v>14313</v>
      </c>
      <c r="D2274" s="6" t="s">
        <v>2274</v>
      </c>
      <c r="E2274" s="3">
        <v>4</v>
      </c>
    </row>
    <row r="2275" spans="1:5" ht="18.75">
      <c r="A2275" s="36">
        <v>2273</v>
      </c>
      <c r="B2275" s="208"/>
      <c r="C2275" s="36" t="s">
        <v>14314</v>
      </c>
      <c r="D2275" s="6" t="s">
        <v>2275</v>
      </c>
      <c r="E2275" s="3">
        <v>4</v>
      </c>
    </row>
    <row r="2276" spans="1:5" ht="18.75">
      <c r="A2276" s="36">
        <v>2274</v>
      </c>
      <c r="B2276" s="209"/>
      <c r="C2276" s="36" t="s">
        <v>14315</v>
      </c>
      <c r="D2276" s="6" t="s">
        <v>2276</v>
      </c>
      <c r="E2276" s="3">
        <v>4</v>
      </c>
    </row>
    <row r="2277" spans="1:5" ht="18.75">
      <c r="A2277" s="36">
        <v>2275</v>
      </c>
      <c r="B2277" s="208"/>
      <c r="C2277" s="36" t="s">
        <v>14316</v>
      </c>
      <c r="D2277" s="6" t="s">
        <v>2277</v>
      </c>
      <c r="E2277" s="3">
        <v>4</v>
      </c>
    </row>
    <row r="2278" spans="1:5" ht="18.75">
      <c r="A2278" s="36">
        <v>2276</v>
      </c>
      <c r="B2278" s="209"/>
      <c r="C2278" s="36" t="s">
        <v>14317</v>
      </c>
      <c r="D2278" s="6" t="s">
        <v>2278</v>
      </c>
      <c r="E2278" s="3">
        <v>4</v>
      </c>
    </row>
    <row r="2279" spans="1:5" ht="18.75">
      <c r="A2279" s="36">
        <v>2277</v>
      </c>
      <c r="B2279" s="208"/>
      <c r="C2279" s="36" t="s">
        <v>14318</v>
      </c>
      <c r="D2279" s="6" t="s">
        <v>2279</v>
      </c>
      <c r="E2279" s="3">
        <v>4</v>
      </c>
    </row>
    <row r="2280" spans="1:5" ht="18.75">
      <c r="A2280" s="36">
        <v>2278</v>
      </c>
      <c r="B2280" s="209"/>
      <c r="C2280" s="36" t="s">
        <v>14319</v>
      </c>
      <c r="D2280" s="6" t="s">
        <v>2280</v>
      </c>
      <c r="E2280" s="3">
        <v>4</v>
      </c>
    </row>
    <row r="2281" spans="1:5" ht="18.75">
      <c r="A2281" s="36">
        <v>2279</v>
      </c>
      <c r="B2281" s="208"/>
      <c r="C2281" s="36" t="s">
        <v>14320</v>
      </c>
      <c r="D2281" s="6" t="s">
        <v>2281</v>
      </c>
      <c r="E2281" s="3">
        <v>4</v>
      </c>
    </row>
    <row r="2282" spans="1:5" ht="18.75">
      <c r="A2282" s="36">
        <v>2280</v>
      </c>
      <c r="B2282" s="209"/>
      <c r="C2282" s="36" t="s">
        <v>14321</v>
      </c>
      <c r="D2282" s="6" t="s">
        <v>2282</v>
      </c>
      <c r="E2282" s="3">
        <v>4</v>
      </c>
    </row>
    <row r="2283" spans="1:5" ht="18.75">
      <c r="A2283" s="36">
        <v>2281</v>
      </c>
      <c r="B2283" s="208"/>
      <c r="C2283" s="36" t="s">
        <v>14322</v>
      </c>
      <c r="D2283" s="6" t="s">
        <v>2283</v>
      </c>
      <c r="E2283" s="3">
        <v>4</v>
      </c>
    </row>
    <row r="2284" spans="1:5" ht="18.75">
      <c r="A2284" s="36">
        <v>2282</v>
      </c>
      <c r="B2284" s="209"/>
      <c r="C2284" s="36" t="s">
        <v>14323</v>
      </c>
      <c r="D2284" s="6" t="s">
        <v>2284</v>
      </c>
      <c r="E2284" s="3">
        <v>4</v>
      </c>
    </row>
    <row r="2285" spans="1:5" ht="18.75">
      <c r="A2285" s="36">
        <v>2283</v>
      </c>
      <c r="B2285" s="208"/>
      <c r="C2285" s="36" t="s">
        <v>14324</v>
      </c>
      <c r="D2285" s="6" t="s">
        <v>2285</v>
      </c>
      <c r="E2285" s="3">
        <v>4</v>
      </c>
    </row>
    <row r="2286" spans="1:5" ht="18.75">
      <c r="A2286" s="36">
        <v>2284</v>
      </c>
      <c r="B2286" s="209"/>
      <c r="C2286" s="36" t="s">
        <v>14325</v>
      </c>
      <c r="D2286" s="6" t="s">
        <v>2286</v>
      </c>
      <c r="E2286" s="3">
        <v>4</v>
      </c>
    </row>
    <row r="2287" spans="1:5" ht="18.75">
      <c r="A2287" s="36">
        <v>2285</v>
      </c>
      <c r="B2287" s="208"/>
      <c r="C2287" s="36" t="s">
        <v>14326</v>
      </c>
      <c r="D2287" s="6" t="s">
        <v>2287</v>
      </c>
      <c r="E2287" s="3">
        <v>4</v>
      </c>
    </row>
    <row r="2288" spans="1:5" ht="18.75">
      <c r="A2288" s="36">
        <v>2286</v>
      </c>
      <c r="B2288" s="209"/>
      <c r="C2288" s="36" t="s">
        <v>14327</v>
      </c>
      <c r="D2288" s="6" t="s">
        <v>2288</v>
      </c>
      <c r="E2288" s="3">
        <v>4</v>
      </c>
    </row>
    <row r="2289" spans="1:5" ht="18.75">
      <c r="A2289" s="36">
        <v>2287</v>
      </c>
      <c r="B2289" s="208"/>
      <c r="C2289" s="36" t="s">
        <v>14328</v>
      </c>
      <c r="D2289" s="6" t="s">
        <v>2289</v>
      </c>
      <c r="E2289" s="3">
        <v>4</v>
      </c>
    </row>
    <row r="2290" spans="1:5" ht="18.75">
      <c r="A2290" s="36">
        <v>2288</v>
      </c>
      <c r="B2290" s="209"/>
      <c r="C2290" s="36" t="s">
        <v>14329</v>
      </c>
      <c r="D2290" s="6" t="s">
        <v>2290</v>
      </c>
      <c r="E2290" s="3">
        <v>4</v>
      </c>
    </row>
    <row r="2291" spans="1:5" ht="18.75">
      <c r="A2291" s="36">
        <v>2289</v>
      </c>
      <c r="B2291" s="208"/>
      <c r="C2291" s="36" t="s">
        <v>14330</v>
      </c>
      <c r="D2291" s="6" t="s">
        <v>2291</v>
      </c>
      <c r="E2291" s="3">
        <v>4</v>
      </c>
    </row>
    <row r="2292" spans="1:5" ht="18.75">
      <c r="A2292" s="36">
        <v>2290</v>
      </c>
      <c r="B2292" s="209"/>
      <c r="C2292" s="36" t="s">
        <v>14331</v>
      </c>
      <c r="D2292" s="6" t="s">
        <v>2292</v>
      </c>
      <c r="E2292" s="3">
        <v>4</v>
      </c>
    </row>
    <row r="2293" spans="1:5" ht="18.75">
      <c r="A2293" s="36">
        <v>2291</v>
      </c>
      <c r="B2293" s="208"/>
      <c r="C2293" s="36" t="s">
        <v>14332</v>
      </c>
      <c r="D2293" s="6" t="s">
        <v>2293</v>
      </c>
      <c r="E2293" s="3">
        <v>4</v>
      </c>
    </row>
    <row r="2294" spans="1:5" ht="18.75">
      <c r="A2294" s="36">
        <v>2292</v>
      </c>
      <c r="B2294" s="209"/>
      <c r="C2294" s="36" t="s">
        <v>14333</v>
      </c>
      <c r="D2294" s="6" t="s">
        <v>2294</v>
      </c>
      <c r="E2294" s="3">
        <v>4</v>
      </c>
    </row>
    <row r="2295" spans="1:5" ht="18.75">
      <c r="A2295" s="36">
        <v>2293</v>
      </c>
      <c r="B2295" s="208"/>
      <c r="C2295" s="36" t="s">
        <v>14334</v>
      </c>
      <c r="D2295" s="6" t="s">
        <v>2295</v>
      </c>
      <c r="E2295" s="3">
        <v>4</v>
      </c>
    </row>
    <row r="2296" spans="1:5" ht="18.75">
      <c r="A2296" s="36">
        <v>2294</v>
      </c>
      <c r="B2296" s="209"/>
      <c r="C2296" s="36" t="s">
        <v>14335</v>
      </c>
      <c r="D2296" s="6" t="s">
        <v>2296</v>
      </c>
      <c r="E2296" s="3">
        <v>4</v>
      </c>
    </row>
    <row r="2297" spans="1:5" ht="18.75">
      <c r="A2297" s="36">
        <v>2295</v>
      </c>
      <c r="B2297" s="208"/>
      <c r="C2297" s="36" t="s">
        <v>14336</v>
      </c>
      <c r="D2297" s="6" t="s">
        <v>2297</v>
      </c>
      <c r="E2297" s="3">
        <v>4</v>
      </c>
    </row>
    <row r="2298" spans="1:5" ht="18.75">
      <c r="A2298" s="36">
        <v>2296</v>
      </c>
      <c r="B2298" s="209"/>
      <c r="C2298" s="36" t="s">
        <v>14337</v>
      </c>
      <c r="D2298" s="6" t="s">
        <v>2298</v>
      </c>
      <c r="E2298" s="3">
        <v>4</v>
      </c>
    </row>
    <row r="2299" spans="1:5" ht="18.75">
      <c r="A2299" s="36">
        <v>2297</v>
      </c>
      <c r="B2299" s="208"/>
      <c r="C2299" s="36" t="s">
        <v>14338</v>
      </c>
      <c r="D2299" s="6" t="s">
        <v>2299</v>
      </c>
      <c r="E2299" s="3">
        <v>4</v>
      </c>
    </row>
    <row r="2300" spans="1:5" ht="18.75">
      <c r="A2300" s="36">
        <v>2298</v>
      </c>
      <c r="B2300" s="209"/>
      <c r="C2300" s="36" t="s">
        <v>14339</v>
      </c>
      <c r="D2300" s="6" t="s">
        <v>2300</v>
      </c>
      <c r="E2300" s="3">
        <v>4</v>
      </c>
    </row>
    <row r="2301" spans="1:5" ht="18.75">
      <c r="A2301" s="36">
        <v>2299</v>
      </c>
      <c r="B2301" s="208"/>
      <c r="C2301" s="36" t="s">
        <v>14340</v>
      </c>
      <c r="D2301" s="6" t="s">
        <v>2301</v>
      </c>
      <c r="E2301" s="3">
        <v>4</v>
      </c>
    </row>
    <row r="2302" spans="1:5" ht="18.75">
      <c r="A2302" s="36">
        <v>2300</v>
      </c>
      <c r="B2302" s="209"/>
      <c r="C2302" s="36" t="s">
        <v>14341</v>
      </c>
      <c r="D2302" s="6" t="s">
        <v>2302</v>
      </c>
      <c r="E2302" s="3">
        <v>4</v>
      </c>
    </row>
    <row r="2303" spans="1:5" ht="18.75">
      <c r="A2303" s="36">
        <v>2301</v>
      </c>
      <c r="B2303" s="208"/>
      <c r="C2303" s="36" t="s">
        <v>14342</v>
      </c>
      <c r="D2303" s="6" t="s">
        <v>2303</v>
      </c>
      <c r="E2303" s="3">
        <v>4</v>
      </c>
    </row>
    <row r="2304" spans="1:5" ht="18.75">
      <c r="A2304" s="36">
        <v>2302</v>
      </c>
      <c r="B2304" s="209"/>
      <c r="C2304" s="36" t="s">
        <v>14343</v>
      </c>
      <c r="D2304" s="6" t="s">
        <v>2304</v>
      </c>
      <c r="E2304" s="3">
        <v>4</v>
      </c>
    </row>
    <row r="2305" spans="1:5" ht="18.75">
      <c r="A2305" s="36">
        <v>2303</v>
      </c>
      <c r="B2305" s="208"/>
      <c r="C2305" s="36" t="s">
        <v>14344</v>
      </c>
      <c r="D2305" s="6" t="s">
        <v>2305</v>
      </c>
      <c r="E2305" s="3">
        <v>4</v>
      </c>
    </row>
    <row r="2306" spans="1:5" ht="18.75">
      <c r="A2306" s="36">
        <v>2304</v>
      </c>
      <c r="B2306" s="209"/>
      <c r="C2306" s="36" t="s">
        <v>14345</v>
      </c>
      <c r="D2306" s="6" t="s">
        <v>2306</v>
      </c>
      <c r="E2306" s="3">
        <v>4</v>
      </c>
    </row>
    <row r="2307" spans="1:5" ht="18.75">
      <c r="A2307" s="36">
        <v>2305</v>
      </c>
      <c r="B2307" s="208"/>
      <c r="C2307" s="36" t="s">
        <v>14346</v>
      </c>
      <c r="D2307" s="6" t="s">
        <v>2307</v>
      </c>
      <c r="E2307" s="3">
        <v>4</v>
      </c>
    </row>
    <row r="2308" spans="1:5" ht="18.75">
      <c r="A2308" s="36">
        <v>2306</v>
      </c>
      <c r="B2308" s="209"/>
      <c r="C2308" s="36" t="s">
        <v>14347</v>
      </c>
      <c r="D2308" s="6" t="s">
        <v>2308</v>
      </c>
      <c r="E2308" s="3">
        <v>4</v>
      </c>
    </row>
    <row r="2309" spans="1:5" ht="18.75">
      <c r="A2309" s="36">
        <v>2307</v>
      </c>
      <c r="B2309" s="208"/>
      <c r="C2309" s="36" t="s">
        <v>14348</v>
      </c>
      <c r="D2309" s="6" t="s">
        <v>2309</v>
      </c>
      <c r="E2309" s="3">
        <v>4</v>
      </c>
    </row>
    <row r="2310" spans="1:5" ht="18.75">
      <c r="A2310" s="36">
        <v>2308</v>
      </c>
      <c r="B2310" s="209"/>
      <c r="C2310" s="36" t="s">
        <v>14349</v>
      </c>
      <c r="D2310" s="6" t="s">
        <v>2310</v>
      </c>
      <c r="E2310" s="3">
        <v>4</v>
      </c>
    </row>
    <row r="2311" spans="1:5" ht="18.75">
      <c r="A2311" s="36">
        <v>2309</v>
      </c>
      <c r="B2311" s="208"/>
      <c r="C2311" s="36" t="s">
        <v>14350</v>
      </c>
      <c r="D2311" s="6" t="s">
        <v>2311</v>
      </c>
      <c r="E2311" s="3">
        <v>4</v>
      </c>
    </row>
    <row r="2312" spans="1:5" ht="18.75">
      <c r="A2312" s="36">
        <v>2310</v>
      </c>
      <c r="B2312" s="209"/>
      <c r="C2312" s="36" t="s">
        <v>14351</v>
      </c>
      <c r="D2312" s="6" t="s">
        <v>2312</v>
      </c>
      <c r="E2312" s="3">
        <v>4</v>
      </c>
    </row>
    <row r="2313" spans="1:5" ht="18.75">
      <c r="A2313" s="36">
        <v>2311</v>
      </c>
      <c r="B2313" s="208"/>
      <c r="C2313" s="36" t="s">
        <v>14352</v>
      </c>
      <c r="D2313" s="6" t="s">
        <v>2313</v>
      </c>
      <c r="E2313" s="3">
        <v>4</v>
      </c>
    </row>
    <row r="2314" spans="1:5" ht="18.75">
      <c r="A2314" s="36">
        <v>2312</v>
      </c>
      <c r="B2314" s="209"/>
      <c r="C2314" s="36" t="s">
        <v>14353</v>
      </c>
      <c r="D2314" s="6" t="s">
        <v>2314</v>
      </c>
      <c r="E2314" s="3">
        <v>4</v>
      </c>
    </row>
    <row r="2315" spans="1:5" ht="18.75">
      <c r="A2315" s="36">
        <v>2313</v>
      </c>
      <c r="B2315" s="208"/>
      <c r="C2315" s="36" t="s">
        <v>14354</v>
      </c>
      <c r="D2315" s="6" t="s">
        <v>2315</v>
      </c>
      <c r="E2315" s="3">
        <v>4</v>
      </c>
    </row>
    <row r="2316" spans="1:5" ht="18.75">
      <c r="A2316" s="36">
        <v>2314</v>
      </c>
      <c r="B2316" s="209"/>
      <c r="C2316" s="36" t="s">
        <v>14355</v>
      </c>
      <c r="D2316" s="6" t="s">
        <v>2316</v>
      </c>
      <c r="E2316" s="3">
        <v>4</v>
      </c>
    </row>
    <row r="2317" spans="1:5" ht="18.75">
      <c r="A2317" s="36">
        <v>2315</v>
      </c>
      <c r="B2317" s="208"/>
      <c r="C2317" s="36" t="s">
        <v>14356</v>
      </c>
      <c r="D2317" s="6" t="s">
        <v>2317</v>
      </c>
      <c r="E2317" s="3">
        <v>4</v>
      </c>
    </row>
    <row r="2318" spans="1:5" ht="18.75">
      <c r="A2318" s="36">
        <v>2316</v>
      </c>
      <c r="B2318" s="209"/>
      <c r="C2318" s="36" t="s">
        <v>14357</v>
      </c>
      <c r="D2318" s="6" t="s">
        <v>2318</v>
      </c>
      <c r="E2318" s="3">
        <v>4</v>
      </c>
    </row>
    <row r="2319" spans="1:5" ht="18.75">
      <c r="A2319" s="36">
        <v>2317</v>
      </c>
      <c r="B2319" s="208"/>
      <c r="C2319" s="36" t="s">
        <v>14358</v>
      </c>
      <c r="D2319" s="6" t="s">
        <v>2319</v>
      </c>
      <c r="E2319" s="3">
        <v>4</v>
      </c>
    </row>
    <row r="2320" spans="1:5" ht="18.75">
      <c r="A2320" s="36">
        <v>2318</v>
      </c>
      <c r="B2320" s="209"/>
      <c r="C2320" s="36" t="s">
        <v>14359</v>
      </c>
      <c r="D2320" s="6" t="s">
        <v>2320</v>
      </c>
      <c r="E2320" s="3">
        <v>4</v>
      </c>
    </row>
    <row r="2321" spans="1:5" ht="18.75">
      <c r="A2321" s="36">
        <v>2319</v>
      </c>
      <c r="B2321" s="208"/>
      <c r="C2321" s="36" t="s">
        <v>14360</v>
      </c>
      <c r="D2321" s="6" t="s">
        <v>2321</v>
      </c>
      <c r="E2321" s="3">
        <v>4</v>
      </c>
    </row>
    <row r="2322" spans="1:5" ht="18.75">
      <c r="A2322" s="36">
        <v>2320</v>
      </c>
      <c r="B2322" s="209"/>
      <c r="C2322" s="36" t="s">
        <v>14361</v>
      </c>
      <c r="D2322" s="6" t="s">
        <v>2322</v>
      </c>
      <c r="E2322" s="3">
        <v>4</v>
      </c>
    </row>
    <row r="2323" spans="1:5" ht="18.75">
      <c r="A2323" s="36">
        <v>2321</v>
      </c>
      <c r="B2323" s="208"/>
      <c r="C2323" s="36" t="s">
        <v>14362</v>
      </c>
      <c r="D2323" s="6" t="s">
        <v>2323</v>
      </c>
      <c r="E2323" s="3">
        <v>4</v>
      </c>
    </row>
    <row r="2324" spans="1:5" ht="18.75">
      <c r="A2324" s="36">
        <v>2322</v>
      </c>
      <c r="B2324" s="209"/>
      <c r="C2324" s="36" t="s">
        <v>14363</v>
      </c>
      <c r="D2324" s="6" t="s">
        <v>2324</v>
      </c>
      <c r="E2324" s="3">
        <v>4</v>
      </c>
    </row>
    <row r="2325" spans="1:5" ht="18.75">
      <c r="A2325" s="36">
        <v>2323</v>
      </c>
      <c r="B2325" s="208"/>
      <c r="C2325" s="36" t="s">
        <v>14364</v>
      </c>
      <c r="D2325" s="6" t="s">
        <v>2325</v>
      </c>
      <c r="E2325" s="3">
        <v>4</v>
      </c>
    </row>
    <row r="2326" spans="1:5" ht="18.75">
      <c r="A2326" s="36">
        <v>2324</v>
      </c>
      <c r="B2326" s="209"/>
      <c r="C2326" s="36" t="s">
        <v>14365</v>
      </c>
      <c r="D2326" s="6" t="s">
        <v>2326</v>
      </c>
      <c r="E2326" s="3">
        <v>4</v>
      </c>
    </row>
    <row r="2327" spans="1:5" ht="18.75">
      <c r="A2327" s="36">
        <v>2325</v>
      </c>
      <c r="B2327" s="208"/>
      <c r="C2327" s="36" t="s">
        <v>14366</v>
      </c>
      <c r="D2327" s="6" t="s">
        <v>2327</v>
      </c>
      <c r="E2327" s="3">
        <v>4</v>
      </c>
    </row>
    <row r="2328" spans="1:5" ht="18.75">
      <c r="A2328" s="36">
        <v>2326</v>
      </c>
      <c r="B2328" s="209"/>
      <c r="C2328" s="36" t="s">
        <v>14367</v>
      </c>
      <c r="D2328" s="6" t="s">
        <v>2328</v>
      </c>
      <c r="E2328" s="3">
        <v>4</v>
      </c>
    </row>
    <row r="2329" spans="1:5" ht="18.75">
      <c r="A2329" s="36">
        <v>2327</v>
      </c>
      <c r="B2329" s="208"/>
      <c r="C2329" s="36" t="s">
        <v>14368</v>
      </c>
      <c r="D2329" s="6" t="s">
        <v>2329</v>
      </c>
      <c r="E2329" s="3">
        <v>4</v>
      </c>
    </row>
    <row r="2330" spans="1:5" ht="18.75">
      <c r="A2330" s="36">
        <v>2328</v>
      </c>
      <c r="B2330" s="209"/>
      <c r="C2330" s="36" t="s">
        <v>14369</v>
      </c>
      <c r="D2330" s="6" t="s">
        <v>2330</v>
      </c>
      <c r="E2330" s="3">
        <v>4</v>
      </c>
    </row>
    <row r="2331" spans="1:5" ht="18.75">
      <c r="A2331" s="36">
        <v>2329</v>
      </c>
      <c r="B2331" s="208"/>
      <c r="C2331" s="36" t="s">
        <v>14370</v>
      </c>
      <c r="D2331" s="6" t="s">
        <v>2331</v>
      </c>
      <c r="E2331" s="3">
        <v>4</v>
      </c>
    </row>
    <row r="2332" spans="1:5" ht="18.75">
      <c r="A2332" s="36">
        <v>2330</v>
      </c>
      <c r="B2332" s="209"/>
      <c r="C2332" s="36" t="s">
        <v>14371</v>
      </c>
      <c r="D2332" s="6" t="s">
        <v>2332</v>
      </c>
      <c r="E2332" s="3">
        <v>4</v>
      </c>
    </row>
    <row r="2333" spans="1:5" ht="18.75">
      <c r="A2333" s="36">
        <v>2331</v>
      </c>
      <c r="B2333" s="208"/>
      <c r="C2333" s="36" t="s">
        <v>14372</v>
      </c>
      <c r="D2333" s="6" t="s">
        <v>2333</v>
      </c>
      <c r="E2333" s="3">
        <v>4</v>
      </c>
    </row>
    <row r="2334" spans="1:5" ht="33">
      <c r="A2334" s="36">
        <v>2332</v>
      </c>
      <c r="B2334" s="209"/>
      <c r="C2334" s="36" t="s">
        <v>14373</v>
      </c>
      <c r="D2334" s="6" t="s">
        <v>2334</v>
      </c>
      <c r="E2334" s="3">
        <v>4</v>
      </c>
    </row>
    <row r="2335" spans="1:5" ht="18.75">
      <c r="A2335" s="36">
        <v>2333</v>
      </c>
      <c r="B2335" s="208"/>
      <c r="C2335" s="36" t="s">
        <v>14374</v>
      </c>
      <c r="D2335" s="6" t="s">
        <v>2335</v>
      </c>
      <c r="E2335" s="3">
        <v>4</v>
      </c>
    </row>
    <row r="2336" spans="1:5" ht="33">
      <c r="A2336" s="36">
        <v>2334</v>
      </c>
      <c r="B2336" s="209"/>
      <c r="C2336" s="36" t="s">
        <v>14375</v>
      </c>
      <c r="D2336" s="6" t="s">
        <v>2336</v>
      </c>
      <c r="E2336" s="3">
        <v>4</v>
      </c>
    </row>
    <row r="2337" spans="1:5" ht="33">
      <c r="A2337" s="36">
        <v>2335</v>
      </c>
      <c r="B2337" s="208"/>
      <c r="C2337" s="36" t="s">
        <v>14376</v>
      </c>
      <c r="D2337" s="6" t="s">
        <v>2337</v>
      </c>
      <c r="E2337" s="3">
        <v>4</v>
      </c>
    </row>
    <row r="2338" spans="1:5" ht="33">
      <c r="A2338" s="36">
        <v>2336</v>
      </c>
      <c r="B2338" s="209"/>
      <c r="C2338" s="36" t="s">
        <v>14377</v>
      </c>
      <c r="D2338" s="6" t="s">
        <v>2338</v>
      </c>
      <c r="E2338" s="3">
        <v>4</v>
      </c>
    </row>
    <row r="2339" spans="1:5" ht="33">
      <c r="A2339" s="36">
        <v>2337</v>
      </c>
      <c r="B2339" s="208"/>
      <c r="C2339" s="36" t="s">
        <v>14378</v>
      </c>
      <c r="D2339" s="6" t="s">
        <v>2339</v>
      </c>
      <c r="E2339" s="3">
        <v>4</v>
      </c>
    </row>
    <row r="2340" spans="1:5" ht="18.75">
      <c r="A2340" s="36">
        <v>2338</v>
      </c>
      <c r="B2340" s="209"/>
      <c r="C2340" s="36" t="s">
        <v>14379</v>
      </c>
      <c r="D2340" s="6" t="s">
        <v>2340</v>
      </c>
      <c r="E2340" s="3">
        <v>4</v>
      </c>
    </row>
    <row r="2341" spans="1:5" ht="18.75">
      <c r="A2341" s="36">
        <v>2339</v>
      </c>
      <c r="B2341" s="208"/>
      <c r="C2341" s="36" t="s">
        <v>14380</v>
      </c>
      <c r="D2341" s="6" t="s">
        <v>2341</v>
      </c>
      <c r="E2341" s="3">
        <v>4</v>
      </c>
    </row>
    <row r="2342" spans="1:5" ht="33">
      <c r="A2342" s="36">
        <v>2340</v>
      </c>
      <c r="B2342" s="209"/>
      <c r="C2342" s="36" t="s">
        <v>14381</v>
      </c>
      <c r="D2342" s="6" t="s">
        <v>2342</v>
      </c>
      <c r="E2342" s="3">
        <v>4</v>
      </c>
    </row>
    <row r="2343" spans="1:5" ht="18.75">
      <c r="A2343" s="36">
        <v>2341</v>
      </c>
      <c r="B2343" s="208"/>
      <c r="C2343" s="36" t="s">
        <v>14382</v>
      </c>
      <c r="D2343" s="6" t="s">
        <v>2343</v>
      </c>
      <c r="E2343" s="3">
        <v>4</v>
      </c>
    </row>
    <row r="2344" spans="1:5" ht="18.75">
      <c r="A2344" s="36">
        <v>2342</v>
      </c>
      <c r="B2344" s="209"/>
      <c r="C2344" s="36" t="s">
        <v>14383</v>
      </c>
      <c r="D2344" s="6" t="s">
        <v>2344</v>
      </c>
      <c r="E2344" s="3">
        <v>4</v>
      </c>
    </row>
    <row r="2345" spans="1:5" ht="18.75">
      <c r="A2345" s="36">
        <v>2343</v>
      </c>
      <c r="B2345" s="208"/>
      <c r="C2345" s="36" t="s">
        <v>14384</v>
      </c>
      <c r="D2345" s="6" t="s">
        <v>2345</v>
      </c>
      <c r="E2345" s="3">
        <v>4</v>
      </c>
    </row>
    <row r="2346" spans="1:5" ht="18.75">
      <c r="A2346" s="36">
        <v>2344</v>
      </c>
      <c r="B2346" s="209"/>
      <c r="C2346" s="36" t="s">
        <v>14385</v>
      </c>
      <c r="D2346" s="6" t="s">
        <v>2346</v>
      </c>
      <c r="E2346" s="3">
        <v>4</v>
      </c>
    </row>
    <row r="2347" spans="1:5" ht="18.75">
      <c r="A2347" s="36">
        <v>2345</v>
      </c>
      <c r="B2347" s="208"/>
      <c r="C2347" s="36" t="s">
        <v>14386</v>
      </c>
      <c r="D2347" s="6" t="s">
        <v>2347</v>
      </c>
      <c r="E2347" s="3">
        <v>4</v>
      </c>
    </row>
    <row r="2348" spans="1:5" ht="18.75">
      <c r="A2348" s="36">
        <v>2346</v>
      </c>
      <c r="B2348" s="209"/>
      <c r="C2348" s="36" t="s">
        <v>14387</v>
      </c>
      <c r="D2348" s="6" t="s">
        <v>2348</v>
      </c>
      <c r="E2348" s="3">
        <v>4</v>
      </c>
    </row>
    <row r="2349" spans="1:5" ht="33">
      <c r="A2349" s="36">
        <v>2347</v>
      </c>
      <c r="B2349" s="208"/>
      <c r="C2349" s="36" t="s">
        <v>14388</v>
      </c>
      <c r="D2349" s="6" t="s">
        <v>2122</v>
      </c>
      <c r="E2349" s="3">
        <v>4</v>
      </c>
    </row>
    <row r="2350" spans="1:5" ht="33">
      <c r="A2350" s="36">
        <v>2348</v>
      </c>
      <c r="B2350" s="208"/>
      <c r="C2350" s="36" t="s">
        <v>14389</v>
      </c>
      <c r="D2350" s="6" t="s">
        <v>2349</v>
      </c>
      <c r="E2350" s="3">
        <v>4</v>
      </c>
    </row>
    <row r="2351" spans="1:5" ht="18.75">
      <c r="A2351" s="36">
        <v>2349</v>
      </c>
      <c r="B2351" s="208"/>
      <c r="C2351" s="36" t="s">
        <v>14390</v>
      </c>
      <c r="D2351" s="6" t="s">
        <v>2350</v>
      </c>
      <c r="E2351" s="3">
        <v>4</v>
      </c>
    </row>
    <row r="2352" spans="1:5" ht="33">
      <c r="A2352" s="36">
        <v>2350</v>
      </c>
      <c r="B2352" s="208"/>
      <c r="C2352" s="36" t="s">
        <v>14391</v>
      </c>
      <c r="D2352" s="6" t="s">
        <v>2072</v>
      </c>
      <c r="E2352" s="3">
        <v>4</v>
      </c>
    </row>
    <row r="2353" spans="1:5" ht="33">
      <c r="A2353" s="36">
        <v>2351</v>
      </c>
      <c r="B2353" s="208"/>
      <c r="C2353" s="36" t="s">
        <v>14392</v>
      </c>
      <c r="D2353" s="6" t="s">
        <v>2351</v>
      </c>
      <c r="E2353" s="3">
        <v>4</v>
      </c>
    </row>
    <row r="2354" spans="1:5" ht="33">
      <c r="A2354" s="36">
        <v>2352</v>
      </c>
      <c r="B2354" s="208"/>
      <c r="C2354" s="36" t="s">
        <v>14393</v>
      </c>
      <c r="D2354" s="6" t="s">
        <v>2352</v>
      </c>
      <c r="E2354" s="3">
        <v>4</v>
      </c>
    </row>
    <row r="2355" spans="1:5" ht="33">
      <c r="A2355" s="36">
        <v>2353</v>
      </c>
      <c r="B2355" s="208"/>
      <c r="C2355" s="36" t="s">
        <v>14394</v>
      </c>
      <c r="D2355" s="6" t="s">
        <v>2353</v>
      </c>
      <c r="E2355" s="3">
        <v>4</v>
      </c>
    </row>
    <row r="2356" spans="1:5" ht="33">
      <c r="A2356" s="36">
        <v>2354</v>
      </c>
      <c r="B2356" s="208"/>
      <c r="C2356" s="36" t="s">
        <v>14395</v>
      </c>
      <c r="D2356" s="6" t="s">
        <v>2354</v>
      </c>
      <c r="E2356" s="3">
        <v>4</v>
      </c>
    </row>
    <row r="2357" spans="1:5" ht="33">
      <c r="A2357" s="36">
        <v>2355</v>
      </c>
      <c r="B2357" s="208"/>
      <c r="C2357" s="36" t="s">
        <v>14396</v>
      </c>
      <c r="D2357" s="6" t="s">
        <v>2355</v>
      </c>
      <c r="E2357" s="3">
        <v>4</v>
      </c>
    </row>
    <row r="2358" spans="1:5" ht="33">
      <c r="A2358" s="36">
        <v>2356</v>
      </c>
      <c r="B2358" s="208"/>
      <c r="C2358" s="36" t="s">
        <v>14397</v>
      </c>
      <c r="D2358" s="6" t="s">
        <v>2356</v>
      </c>
      <c r="E2358" s="3">
        <v>4</v>
      </c>
    </row>
    <row r="2359" spans="1:5" ht="33">
      <c r="A2359" s="36">
        <v>2357</v>
      </c>
      <c r="B2359" s="208"/>
      <c r="C2359" s="36" t="s">
        <v>14398</v>
      </c>
      <c r="D2359" s="6" t="s">
        <v>2357</v>
      </c>
      <c r="E2359" s="3">
        <v>4</v>
      </c>
    </row>
    <row r="2360" spans="1:5" ht="33">
      <c r="A2360" s="36">
        <v>2358</v>
      </c>
      <c r="B2360" s="208"/>
      <c r="C2360" s="36" t="s">
        <v>14399</v>
      </c>
      <c r="D2360" s="6" t="s">
        <v>2358</v>
      </c>
      <c r="E2360" s="3">
        <v>4</v>
      </c>
    </row>
    <row r="2361" spans="1:5" ht="33">
      <c r="A2361" s="36">
        <v>2359</v>
      </c>
      <c r="B2361" s="208"/>
      <c r="C2361" s="36" t="s">
        <v>14400</v>
      </c>
      <c r="D2361" s="6" t="s">
        <v>2359</v>
      </c>
      <c r="E2361" s="3">
        <v>4</v>
      </c>
    </row>
    <row r="2362" spans="1:5" ht="18.75">
      <c r="A2362" s="36">
        <v>2360</v>
      </c>
      <c r="B2362" s="208"/>
      <c r="C2362" s="36" t="s">
        <v>14401</v>
      </c>
      <c r="D2362" s="6" t="s">
        <v>2360</v>
      </c>
      <c r="E2362" s="3">
        <v>4</v>
      </c>
    </row>
    <row r="2363" spans="1:5" ht="18.75">
      <c r="A2363" s="36">
        <v>2361</v>
      </c>
      <c r="B2363" s="208"/>
      <c r="C2363" s="36" t="s">
        <v>14402</v>
      </c>
      <c r="D2363" s="6" t="s">
        <v>2361</v>
      </c>
      <c r="E2363" s="3">
        <v>4</v>
      </c>
    </row>
    <row r="2364" spans="1:5" ht="33">
      <c r="A2364" s="36">
        <v>2362</v>
      </c>
      <c r="B2364" s="208"/>
      <c r="C2364" s="36" t="s">
        <v>14403</v>
      </c>
      <c r="D2364" s="6" t="s">
        <v>2362</v>
      </c>
      <c r="E2364" s="3">
        <v>4</v>
      </c>
    </row>
    <row r="2365" spans="1:5" ht="33">
      <c r="A2365" s="36">
        <v>2363</v>
      </c>
      <c r="B2365" s="208"/>
      <c r="C2365" s="36" t="s">
        <v>14404</v>
      </c>
      <c r="D2365" s="6" t="s">
        <v>2363</v>
      </c>
      <c r="E2365" s="3">
        <v>4</v>
      </c>
    </row>
    <row r="2366" spans="1:5" ht="33">
      <c r="A2366" s="36">
        <v>2364</v>
      </c>
      <c r="B2366" s="208"/>
      <c r="C2366" s="36" t="s">
        <v>14405</v>
      </c>
      <c r="D2366" s="6" t="s">
        <v>2364</v>
      </c>
      <c r="E2366" s="3">
        <v>4</v>
      </c>
    </row>
    <row r="2367" spans="1:5" ht="33">
      <c r="A2367" s="36">
        <v>2365</v>
      </c>
      <c r="B2367" s="208"/>
      <c r="C2367" s="36" t="s">
        <v>14406</v>
      </c>
      <c r="D2367" s="6" t="s">
        <v>2365</v>
      </c>
      <c r="E2367" s="3">
        <v>4</v>
      </c>
    </row>
    <row r="2368" spans="1:5" ht="33">
      <c r="A2368" s="36">
        <v>2366</v>
      </c>
      <c r="B2368" s="208"/>
      <c r="C2368" s="36" t="s">
        <v>14407</v>
      </c>
      <c r="D2368" s="6" t="s">
        <v>2366</v>
      </c>
      <c r="E2368" s="3">
        <v>4</v>
      </c>
    </row>
    <row r="2369" spans="1:5" ht="33">
      <c r="A2369" s="36">
        <v>2367</v>
      </c>
      <c r="B2369" s="208"/>
      <c r="C2369" s="36" t="s">
        <v>14408</v>
      </c>
      <c r="D2369" s="6" t="s">
        <v>2367</v>
      </c>
      <c r="E2369" s="3">
        <v>4</v>
      </c>
    </row>
    <row r="2370" spans="1:5" ht="33">
      <c r="A2370" s="36">
        <v>2368</v>
      </c>
      <c r="B2370" s="208"/>
      <c r="C2370" s="36" t="s">
        <v>14409</v>
      </c>
      <c r="D2370" s="6" t="s">
        <v>2368</v>
      </c>
      <c r="E2370" s="3">
        <v>4</v>
      </c>
    </row>
    <row r="2371" spans="1:5" ht="33">
      <c r="A2371" s="36">
        <v>2369</v>
      </c>
      <c r="B2371" s="208"/>
      <c r="C2371" s="36" t="s">
        <v>14410</v>
      </c>
      <c r="D2371" s="6" t="s">
        <v>2369</v>
      </c>
      <c r="E2371" s="3">
        <v>4</v>
      </c>
    </row>
    <row r="2372" spans="1:5" ht="33">
      <c r="A2372" s="36">
        <v>2370</v>
      </c>
      <c r="B2372" s="208"/>
      <c r="C2372" s="36" t="s">
        <v>14411</v>
      </c>
      <c r="D2372" s="6" t="s">
        <v>2370</v>
      </c>
      <c r="E2372" s="3">
        <v>4</v>
      </c>
    </row>
    <row r="2373" spans="1:5" ht="18.75">
      <c r="A2373" s="36">
        <v>2371</v>
      </c>
      <c r="B2373" s="208"/>
      <c r="C2373" s="36" t="s">
        <v>14412</v>
      </c>
      <c r="D2373" s="6" t="s">
        <v>2371</v>
      </c>
      <c r="E2373" s="3">
        <v>4</v>
      </c>
    </row>
    <row r="2374" spans="1:5" ht="49.5">
      <c r="A2374" s="36">
        <v>2372</v>
      </c>
      <c r="B2374" s="208"/>
      <c r="C2374" s="36" t="s">
        <v>14413</v>
      </c>
      <c r="D2374" s="6" t="s">
        <v>2372</v>
      </c>
      <c r="E2374" s="3">
        <v>4</v>
      </c>
    </row>
    <row r="2375" spans="1:5" ht="18.75">
      <c r="A2375" s="36">
        <v>2373</v>
      </c>
      <c r="B2375" s="208"/>
      <c r="C2375" s="36" t="s">
        <v>14414</v>
      </c>
      <c r="D2375" s="6" t="s">
        <v>2373</v>
      </c>
      <c r="E2375" s="3">
        <v>4</v>
      </c>
    </row>
    <row r="2376" spans="1:5" ht="33">
      <c r="A2376" s="36">
        <v>2374</v>
      </c>
      <c r="B2376" s="208"/>
      <c r="C2376" s="36" t="s">
        <v>14415</v>
      </c>
      <c r="D2376" s="6" t="s">
        <v>2374</v>
      </c>
      <c r="E2376" s="3">
        <v>4</v>
      </c>
    </row>
    <row r="2377" spans="1:5" ht="33">
      <c r="A2377" s="36">
        <v>2375</v>
      </c>
      <c r="B2377" s="208"/>
      <c r="C2377" s="36" t="s">
        <v>14416</v>
      </c>
      <c r="D2377" s="6" t="s">
        <v>2375</v>
      </c>
      <c r="E2377" s="3">
        <v>4</v>
      </c>
    </row>
    <row r="2378" spans="1:5" ht="33">
      <c r="A2378" s="36">
        <v>2376</v>
      </c>
      <c r="B2378" s="208"/>
      <c r="C2378" s="36" t="s">
        <v>14417</v>
      </c>
      <c r="D2378" s="6" t="s">
        <v>2376</v>
      </c>
      <c r="E2378" s="3">
        <v>4</v>
      </c>
    </row>
    <row r="2379" spans="1:5" ht="33">
      <c r="A2379" s="36">
        <v>2377</v>
      </c>
      <c r="B2379" s="208"/>
      <c r="C2379" s="36" t="s">
        <v>14418</v>
      </c>
      <c r="D2379" s="6" t="s">
        <v>2377</v>
      </c>
      <c r="E2379" s="3">
        <v>4</v>
      </c>
    </row>
    <row r="2380" spans="1:5" ht="33">
      <c r="A2380" s="36">
        <v>2378</v>
      </c>
      <c r="B2380" s="208"/>
      <c r="C2380" s="36" t="s">
        <v>14419</v>
      </c>
      <c r="D2380" s="6" t="s">
        <v>2378</v>
      </c>
      <c r="E2380" s="3">
        <v>4</v>
      </c>
    </row>
    <row r="2381" spans="1:5" ht="33">
      <c r="A2381" s="36">
        <v>2379</v>
      </c>
      <c r="B2381" s="208"/>
      <c r="C2381" s="36" t="s">
        <v>14420</v>
      </c>
      <c r="D2381" s="6" t="s">
        <v>2379</v>
      </c>
      <c r="E2381" s="3">
        <v>4</v>
      </c>
    </row>
    <row r="2382" spans="1:5" ht="33">
      <c r="A2382" s="36">
        <v>2380</v>
      </c>
      <c r="B2382" s="208"/>
      <c r="C2382" s="36" t="s">
        <v>14421</v>
      </c>
      <c r="D2382" s="6" t="s">
        <v>2380</v>
      </c>
      <c r="E2382" s="3">
        <v>4</v>
      </c>
    </row>
    <row r="2383" spans="1:5" ht="33">
      <c r="A2383" s="36">
        <v>2381</v>
      </c>
      <c r="B2383" s="208"/>
      <c r="C2383" s="36" t="s">
        <v>14422</v>
      </c>
      <c r="D2383" s="6" t="s">
        <v>2381</v>
      </c>
      <c r="E2383" s="3">
        <v>4</v>
      </c>
    </row>
    <row r="2384" spans="1:5" ht="33">
      <c r="A2384" s="36">
        <v>2382</v>
      </c>
      <c r="B2384" s="208"/>
      <c r="C2384" s="36" t="s">
        <v>14423</v>
      </c>
      <c r="D2384" s="6" t="s">
        <v>2382</v>
      </c>
      <c r="E2384" s="3">
        <v>4</v>
      </c>
    </row>
    <row r="2385" spans="1:5" ht="18.75">
      <c r="A2385" s="36">
        <v>2383</v>
      </c>
      <c r="B2385" s="208"/>
      <c r="C2385" s="36" t="s">
        <v>14424</v>
      </c>
      <c r="D2385" s="6" t="s">
        <v>2383</v>
      </c>
      <c r="E2385" s="3">
        <v>4</v>
      </c>
    </row>
    <row r="2386" spans="1:5" ht="33">
      <c r="A2386" s="36">
        <v>2384</v>
      </c>
      <c r="B2386" s="208"/>
      <c r="C2386" s="36" t="s">
        <v>14425</v>
      </c>
      <c r="D2386" s="6" t="s">
        <v>2384</v>
      </c>
      <c r="E2386" s="3">
        <v>4</v>
      </c>
    </row>
    <row r="2387" spans="1:5" ht="33">
      <c r="A2387" s="36">
        <v>2385</v>
      </c>
      <c r="B2387" s="208"/>
      <c r="C2387" s="36" t="s">
        <v>14426</v>
      </c>
      <c r="D2387" s="6" t="s">
        <v>2385</v>
      </c>
      <c r="E2387" s="3">
        <v>4</v>
      </c>
    </row>
    <row r="2388" spans="1:5" ht="33">
      <c r="A2388" s="36">
        <v>2386</v>
      </c>
      <c r="B2388" s="208"/>
      <c r="C2388" s="36" t="s">
        <v>14427</v>
      </c>
      <c r="D2388" s="6" t="s">
        <v>2386</v>
      </c>
      <c r="E2388" s="3">
        <v>4</v>
      </c>
    </row>
    <row r="2389" spans="1:5" ht="33">
      <c r="A2389" s="36">
        <v>2387</v>
      </c>
      <c r="B2389" s="208"/>
      <c r="C2389" s="36" t="s">
        <v>14428</v>
      </c>
      <c r="D2389" s="6" t="s">
        <v>2387</v>
      </c>
      <c r="E2389" s="3">
        <v>4</v>
      </c>
    </row>
    <row r="2390" spans="1:5" ht="33">
      <c r="A2390" s="36">
        <v>2388</v>
      </c>
      <c r="B2390" s="208"/>
      <c r="C2390" s="36" t="s">
        <v>14429</v>
      </c>
      <c r="D2390" s="6" t="s">
        <v>2388</v>
      </c>
      <c r="E2390" s="3">
        <v>4</v>
      </c>
    </row>
    <row r="2391" spans="1:5" ht="33">
      <c r="A2391" s="36">
        <v>2389</v>
      </c>
      <c r="B2391" s="208"/>
      <c r="C2391" s="36" t="s">
        <v>14430</v>
      </c>
      <c r="D2391" s="6" t="s">
        <v>2389</v>
      </c>
      <c r="E2391" s="3">
        <v>4</v>
      </c>
    </row>
    <row r="2392" spans="1:5" ht="33">
      <c r="A2392" s="36">
        <v>2390</v>
      </c>
      <c r="B2392" s="208"/>
      <c r="C2392" s="36" t="s">
        <v>14431</v>
      </c>
      <c r="D2392" s="6" t="s">
        <v>2390</v>
      </c>
      <c r="E2392" s="3">
        <v>4</v>
      </c>
    </row>
    <row r="2393" spans="1:5" ht="33">
      <c r="A2393" s="36">
        <v>2391</v>
      </c>
      <c r="B2393" s="208"/>
      <c r="C2393" s="36" t="s">
        <v>14432</v>
      </c>
      <c r="D2393" s="6" t="s">
        <v>2391</v>
      </c>
      <c r="E2393" s="3">
        <v>4</v>
      </c>
    </row>
    <row r="2394" spans="1:5" ht="33">
      <c r="A2394" s="36">
        <v>2392</v>
      </c>
      <c r="B2394" s="208"/>
      <c r="C2394" s="36" t="s">
        <v>14433</v>
      </c>
      <c r="D2394" s="6" t="s">
        <v>2392</v>
      </c>
      <c r="E2394" s="3">
        <v>4</v>
      </c>
    </row>
    <row r="2395" spans="1:5" ht="33">
      <c r="A2395" s="36">
        <v>2393</v>
      </c>
      <c r="B2395" s="208"/>
      <c r="C2395" s="36" t="s">
        <v>14434</v>
      </c>
      <c r="D2395" s="6" t="s">
        <v>2393</v>
      </c>
      <c r="E2395" s="3">
        <v>4</v>
      </c>
    </row>
    <row r="2396" spans="1:5" ht="33">
      <c r="A2396" s="36">
        <v>2394</v>
      </c>
      <c r="B2396" s="208"/>
      <c r="C2396" s="36" t="s">
        <v>14435</v>
      </c>
      <c r="D2396" s="6" t="s">
        <v>2394</v>
      </c>
      <c r="E2396" s="3">
        <v>4</v>
      </c>
    </row>
    <row r="2397" spans="1:5" ht="33">
      <c r="A2397" s="36">
        <v>2395</v>
      </c>
      <c r="B2397" s="208"/>
      <c r="C2397" s="36" t="s">
        <v>14436</v>
      </c>
      <c r="D2397" s="6" t="s">
        <v>2395</v>
      </c>
      <c r="E2397" s="3">
        <v>4</v>
      </c>
    </row>
    <row r="2398" spans="1:5" ht="33">
      <c r="A2398" s="36">
        <v>2396</v>
      </c>
      <c r="B2398" s="208"/>
      <c r="C2398" s="36" t="s">
        <v>14437</v>
      </c>
      <c r="D2398" s="6" t="s">
        <v>2396</v>
      </c>
      <c r="E2398" s="3">
        <v>4</v>
      </c>
    </row>
    <row r="2399" spans="1:5" ht="33">
      <c r="A2399" s="36">
        <v>2397</v>
      </c>
      <c r="B2399" s="208"/>
      <c r="C2399" s="36" t="s">
        <v>14438</v>
      </c>
      <c r="D2399" s="6" t="s">
        <v>2397</v>
      </c>
      <c r="E2399" s="3">
        <v>4</v>
      </c>
    </row>
    <row r="2400" spans="1:5" ht="33">
      <c r="A2400" s="36">
        <v>2398</v>
      </c>
      <c r="B2400" s="208"/>
      <c r="C2400" s="36" t="s">
        <v>14439</v>
      </c>
      <c r="D2400" s="6" t="s">
        <v>2398</v>
      </c>
      <c r="E2400" s="3">
        <v>4</v>
      </c>
    </row>
    <row r="2401" spans="1:5" ht="33">
      <c r="A2401" s="36">
        <v>2399</v>
      </c>
      <c r="B2401" s="208"/>
      <c r="C2401" s="36" t="s">
        <v>14440</v>
      </c>
      <c r="D2401" s="6" t="s">
        <v>2399</v>
      </c>
      <c r="E2401" s="3">
        <v>4</v>
      </c>
    </row>
    <row r="2402" spans="1:5" ht="33">
      <c r="A2402" s="36">
        <v>2400</v>
      </c>
      <c r="B2402" s="208"/>
      <c r="C2402" s="36" t="s">
        <v>14441</v>
      </c>
      <c r="D2402" s="6" t="s">
        <v>2400</v>
      </c>
      <c r="E2402" s="3">
        <v>4</v>
      </c>
    </row>
    <row r="2403" spans="1:5" ht="33">
      <c r="A2403" s="36">
        <v>2401</v>
      </c>
      <c r="B2403" s="208"/>
      <c r="C2403" s="36" t="s">
        <v>14442</v>
      </c>
      <c r="D2403" s="6" t="s">
        <v>2401</v>
      </c>
      <c r="E2403" s="3">
        <v>4</v>
      </c>
    </row>
    <row r="2404" spans="1:5" ht="33">
      <c r="A2404" s="36">
        <v>2402</v>
      </c>
      <c r="B2404" s="208"/>
      <c r="C2404" s="36" t="s">
        <v>14443</v>
      </c>
      <c r="D2404" s="6" t="s">
        <v>2402</v>
      </c>
      <c r="E2404" s="3">
        <v>4</v>
      </c>
    </row>
    <row r="2405" spans="1:5" ht="33">
      <c r="A2405" s="36">
        <v>2403</v>
      </c>
      <c r="B2405" s="208"/>
      <c r="C2405" s="36" t="s">
        <v>14444</v>
      </c>
      <c r="D2405" s="6" t="s">
        <v>2403</v>
      </c>
      <c r="E2405" s="3">
        <v>4</v>
      </c>
    </row>
    <row r="2406" spans="1:5" ht="33">
      <c r="A2406" s="36">
        <v>2404</v>
      </c>
      <c r="B2406" s="208"/>
      <c r="C2406" s="36" t="s">
        <v>14445</v>
      </c>
      <c r="D2406" s="6" t="s">
        <v>2404</v>
      </c>
      <c r="E2406" s="3">
        <v>4</v>
      </c>
    </row>
    <row r="2407" spans="1:5" ht="33">
      <c r="A2407" s="36">
        <v>2405</v>
      </c>
      <c r="B2407" s="208"/>
      <c r="C2407" s="36" t="s">
        <v>14446</v>
      </c>
      <c r="D2407" s="6" t="s">
        <v>2405</v>
      </c>
      <c r="E2407" s="3">
        <v>4</v>
      </c>
    </row>
    <row r="2408" spans="1:5" ht="33">
      <c r="A2408" s="36">
        <v>2406</v>
      </c>
      <c r="B2408" s="208"/>
      <c r="C2408" s="36" t="s">
        <v>14447</v>
      </c>
      <c r="D2408" s="6" t="s">
        <v>2406</v>
      </c>
      <c r="E2408" s="3">
        <v>4</v>
      </c>
    </row>
    <row r="2409" spans="1:5" ht="33">
      <c r="A2409" s="36">
        <v>2407</v>
      </c>
      <c r="B2409" s="208"/>
      <c r="C2409" s="36" t="s">
        <v>14448</v>
      </c>
      <c r="D2409" s="6" t="s">
        <v>2407</v>
      </c>
      <c r="E2409" s="3">
        <v>4</v>
      </c>
    </row>
    <row r="2410" spans="1:5" ht="33">
      <c r="A2410" s="36">
        <v>2408</v>
      </c>
      <c r="B2410" s="208"/>
      <c r="C2410" s="36" t="s">
        <v>14449</v>
      </c>
      <c r="D2410" s="6" t="s">
        <v>2408</v>
      </c>
      <c r="E2410" s="3">
        <v>4</v>
      </c>
    </row>
    <row r="2411" spans="1:5" ht="33">
      <c r="A2411" s="36">
        <v>2409</v>
      </c>
      <c r="B2411" s="208"/>
      <c r="C2411" s="36" t="s">
        <v>14450</v>
      </c>
      <c r="D2411" s="6" t="s">
        <v>2409</v>
      </c>
      <c r="E2411" s="3">
        <v>4</v>
      </c>
    </row>
    <row r="2412" spans="1:5" ht="33">
      <c r="A2412" s="36">
        <v>2410</v>
      </c>
      <c r="B2412" s="208"/>
      <c r="C2412" s="36" t="s">
        <v>14451</v>
      </c>
      <c r="D2412" s="6" t="s">
        <v>2410</v>
      </c>
      <c r="E2412" s="3">
        <v>4</v>
      </c>
    </row>
    <row r="2413" spans="1:5" ht="33">
      <c r="A2413" s="36">
        <v>2411</v>
      </c>
      <c r="B2413" s="208"/>
      <c r="C2413" s="36" t="s">
        <v>14452</v>
      </c>
      <c r="D2413" s="6" t="s">
        <v>2411</v>
      </c>
      <c r="E2413" s="3">
        <v>4</v>
      </c>
    </row>
    <row r="2414" spans="1:5" ht="33">
      <c r="A2414" s="36">
        <v>2412</v>
      </c>
      <c r="B2414" s="208"/>
      <c r="C2414" s="36" t="s">
        <v>14453</v>
      </c>
      <c r="D2414" s="6" t="s">
        <v>2412</v>
      </c>
      <c r="E2414" s="3">
        <v>4</v>
      </c>
    </row>
    <row r="2415" spans="1:5" ht="33">
      <c r="A2415" s="36">
        <v>2413</v>
      </c>
      <c r="B2415" s="208"/>
      <c r="C2415" s="36" t="s">
        <v>14454</v>
      </c>
      <c r="D2415" s="6" t="s">
        <v>2413</v>
      </c>
      <c r="E2415" s="3">
        <v>4</v>
      </c>
    </row>
    <row r="2416" spans="1:5" ht="33">
      <c r="A2416" s="36">
        <v>2414</v>
      </c>
      <c r="B2416" s="208"/>
      <c r="C2416" s="36" t="s">
        <v>14455</v>
      </c>
      <c r="D2416" s="6" t="s">
        <v>2414</v>
      </c>
      <c r="E2416" s="3">
        <v>4</v>
      </c>
    </row>
    <row r="2417" spans="1:5" ht="33">
      <c r="A2417" s="36">
        <v>2415</v>
      </c>
      <c r="B2417" s="208"/>
      <c r="C2417" s="36" t="s">
        <v>14456</v>
      </c>
      <c r="D2417" s="6" t="s">
        <v>2415</v>
      </c>
      <c r="E2417" s="3">
        <v>4</v>
      </c>
    </row>
    <row r="2418" spans="1:5" ht="33">
      <c r="A2418" s="36">
        <v>2416</v>
      </c>
      <c r="B2418" s="208"/>
      <c r="C2418" s="36" t="s">
        <v>14457</v>
      </c>
      <c r="D2418" s="6" t="s">
        <v>2416</v>
      </c>
      <c r="E2418" s="3">
        <v>4</v>
      </c>
    </row>
    <row r="2419" spans="1:5" ht="33">
      <c r="A2419" s="36">
        <v>2417</v>
      </c>
      <c r="B2419" s="208"/>
      <c r="C2419" s="36" t="s">
        <v>14458</v>
      </c>
      <c r="D2419" s="6" t="s">
        <v>2417</v>
      </c>
      <c r="E2419" s="3">
        <v>4</v>
      </c>
    </row>
    <row r="2420" spans="1:5" ht="33">
      <c r="A2420" s="36">
        <v>2418</v>
      </c>
      <c r="B2420" s="208"/>
      <c r="C2420" s="36" t="s">
        <v>14459</v>
      </c>
      <c r="D2420" s="6" t="s">
        <v>2418</v>
      </c>
      <c r="E2420" s="3">
        <v>4</v>
      </c>
    </row>
    <row r="2421" spans="1:5" ht="33">
      <c r="A2421" s="36">
        <v>2419</v>
      </c>
      <c r="B2421" s="208"/>
      <c r="C2421" s="36" t="s">
        <v>14460</v>
      </c>
      <c r="D2421" s="6" t="s">
        <v>2419</v>
      </c>
      <c r="E2421" s="3">
        <v>4</v>
      </c>
    </row>
    <row r="2422" spans="1:5" ht="33">
      <c r="A2422" s="36">
        <v>2420</v>
      </c>
      <c r="B2422" s="208"/>
      <c r="C2422" s="36" t="s">
        <v>14461</v>
      </c>
      <c r="D2422" s="6" t="s">
        <v>2420</v>
      </c>
      <c r="E2422" s="3">
        <v>4</v>
      </c>
    </row>
    <row r="2423" spans="1:5" ht="33">
      <c r="A2423" s="36">
        <v>2421</v>
      </c>
      <c r="B2423" s="208"/>
      <c r="C2423" s="36" t="s">
        <v>14462</v>
      </c>
      <c r="D2423" s="6" t="s">
        <v>2421</v>
      </c>
      <c r="E2423" s="3">
        <v>4</v>
      </c>
    </row>
    <row r="2424" spans="1:5" ht="33">
      <c r="A2424" s="36">
        <v>2422</v>
      </c>
      <c r="B2424" s="208"/>
      <c r="C2424" s="36" t="s">
        <v>14463</v>
      </c>
      <c r="D2424" s="6" t="s">
        <v>2422</v>
      </c>
      <c r="E2424" s="3">
        <v>4</v>
      </c>
    </row>
    <row r="2425" spans="1:5" ht="33">
      <c r="A2425" s="36">
        <v>2423</v>
      </c>
      <c r="B2425" s="208"/>
      <c r="C2425" s="36" t="s">
        <v>14464</v>
      </c>
      <c r="D2425" s="6" t="s">
        <v>2423</v>
      </c>
      <c r="E2425" s="3">
        <v>4</v>
      </c>
    </row>
    <row r="2426" spans="1:5" ht="33">
      <c r="A2426" s="36">
        <v>2424</v>
      </c>
      <c r="B2426" s="208"/>
      <c r="C2426" s="36" t="s">
        <v>14465</v>
      </c>
      <c r="D2426" s="6" t="s">
        <v>2424</v>
      </c>
      <c r="E2426" s="3">
        <v>4</v>
      </c>
    </row>
    <row r="2427" spans="1:5" ht="33">
      <c r="A2427" s="36">
        <v>2425</v>
      </c>
      <c r="B2427" s="208"/>
      <c r="C2427" s="36" t="s">
        <v>14466</v>
      </c>
      <c r="D2427" s="6" t="s">
        <v>2425</v>
      </c>
      <c r="E2427" s="3">
        <v>4</v>
      </c>
    </row>
    <row r="2428" spans="1:5" ht="33">
      <c r="A2428" s="36">
        <v>2426</v>
      </c>
      <c r="B2428" s="208"/>
      <c r="C2428" s="36" t="s">
        <v>14467</v>
      </c>
      <c r="D2428" s="6" t="s">
        <v>2426</v>
      </c>
      <c r="E2428" s="3">
        <v>4</v>
      </c>
    </row>
    <row r="2429" spans="1:5" ht="33">
      <c r="A2429" s="36">
        <v>2427</v>
      </c>
      <c r="B2429" s="208"/>
      <c r="C2429" s="36" t="s">
        <v>14468</v>
      </c>
      <c r="D2429" s="6" t="s">
        <v>2427</v>
      </c>
      <c r="E2429" s="3">
        <v>4</v>
      </c>
    </row>
    <row r="2430" spans="1:5" ht="33">
      <c r="A2430" s="36">
        <v>2428</v>
      </c>
      <c r="B2430" s="208"/>
      <c r="C2430" s="36" t="s">
        <v>14469</v>
      </c>
      <c r="D2430" s="6" t="s">
        <v>2428</v>
      </c>
      <c r="E2430" s="3">
        <v>4</v>
      </c>
    </row>
    <row r="2431" spans="1:5" ht="33">
      <c r="A2431" s="36">
        <v>2429</v>
      </c>
      <c r="B2431" s="208"/>
      <c r="C2431" s="36" t="s">
        <v>14470</v>
      </c>
      <c r="D2431" s="6" t="s">
        <v>2429</v>
      </c>
      <c r="E2431" s="3">
        <v>4</v>
      </c>
    </row>
    <row r="2432" spans="1:5" ht="33">
      <c r="A2432" s="36">
        <v>2430</v>
      </c>
      <c r="B2432" s="208"/>
      <c r="C2432" s="36" t="s">
        <v>14471</v>
      </c>
      <c r="D2432" s="6" t="s">
        <v>2430</v>
      </c>
      <c r="E2432" s="3">
        <v>4</v>
      </c>
    </row>
    <row r="2433" spans="1:5" ht="33">
      <c r="A2433" s="36">
        <v>2431</v>
      </c>
      <c r="B2433" s="208"/>
      <c r="C2433" s="36" t="s">
        <v>14472</v>
      </c>
      <c r="D2433" s="6" t="s">
        <v>2431</v>
      </c>
      <c r="E2433" s="3">
        <v>4</v>
      </c>
    </row>
    <row r="2434" spans="1:5" ht="33">
      <c r="A2434" s="36">
        <v>2432</v>
      </c>
      <c r="B2434" s="208"/>
      <c r="C2434" s="36" t="s">
        <v>14473</v>
      </c>
      <c r="D2434" s="6" t="s">
        <v>2432</v>
      </c>
      <c r="E2434" s="3">
        <v>4</v>
      </c>
    </row>
    <row r="2435" spans="1:5" ht="33">
      <c r="A2435" s="36">
        <v>2433</v>
      </c>
      <c r="B2435" s="208"/>
      <c r="C2435" s="36" t="s">
        <v>14474</v>
      </c>
      <c r="D2435" s="6" t="s">
        <v>2433</v>
      </c>
      <c r="E2435" s="3">
        <v>4</v>
      </c>
    </row>
    <row r="2436" spans="1:5" ht="33">
      <c r="A2436" s="36">
        <v>2434</v>
      </c>
      <c r="B2436" s="208"/>
      <c r="C2436" s="36" t="s">
        <v>14475</v>
      </c>
      <c r="D2436" s="6" t="s">
        <v>2434</v>
      </c>
      <c r="E2436" s="3">
        <v>4</v>
      </c>
    </row>
    <row r="2437" spans="1:5" ht="33">
      <c r="A2437" s="36">
        <v>2435</v>
      </c>
      <c r="B2437" s="208"/>
      <c r="C2437" s="36" t="s">
        <v>14476</v>
      </c>
      <c r="D2437" s="6" t="s">
        <v>2435</v>
      </c>
      <c r="E2437" s="3">
        <v>4</v>
      </c>
    </row>
    <row r="2438" spans="1:5" ht="33">
      <c r="A2438" s="36">
        <v>2436</v>
      </c>
      <c r="B2438" s="208"/>
      <c r="C2438" s="36" t="s">
        <v>14477</v>
      </c>
      <c r="D2438" s="6" t="s">
        <v>2436</v>
      </c>
      <c r="E2438" s="3">
        <v>4</v>
      </c>
    </row>
    <row r="2439" spans="1:5" ht="33">
      <c r="A2439" s="36">
        <v>2437</v>
      </c>
      <c r="B2439" s="208"/>
      <c r="C2439" s="36" t="s">
        <v>14478</v>
      </c>
      <c r="D2439" s="6" t="s">
        <v>2437</v>
      </c>
      <c r="E2439" s="3">
        <v>4</v>
      </c>
    </row>
    <row r="2440" spans="1:5" ht="33">
      <c r="A2440" s="36">
        <v>2438</v>
      </c>
      <c r="B2440" s="208"/>
      <c r="C2440" s="36" t="s">
        <v>14479</v>
      </c>
      <c r="D2440" s="6" t="s">
        <v>2438</v>
      </c>
      <c r="E2440" s="3">
        <v>4</v>
      </c>
    </row>
    <row r="2441" spans="1:5" ht="33">
      <c r="A2441" s="36">
        <v>2439</v>
      </c>
      <c r="B2441" s="208"/>
      <c r="C2441" s="36" t="s">
        <v>14480</v>
      </c>
      <c r="D2441" s="6" t="s">
        <v>2439</v>
      </c>
      <c r="E2441" s="3">
        <v>4</v>
      </c>
    </row>
    <row r="2442" spans="1:5" ht="33">
      <c r="A2442" s="36">
        <v>2440</v>
      </c>
      <c r="B2442" s="208"/>
      <c r="C2442" s="36" t="s">
        <v>14481</v>
      </c>
      <c r="D2442" s="6" t="s">
        <v>2440</v>
      </c>
      <c r="E2442" s="3">
        <v>4</v>
      </c>
    </row>
    <row r="2443" spans="1:5" ht="33">
      <c r="A2443" s="36">
        <v>2441</v>
      </c>
      <c r="B2443" s="208"/>
      <c r="C2443" s="36" t="s">
        <v>14482</v>
      </c>
      <c r="D2443" s="6" t="s">
        <v>2441</v>
      </c>
      <c r="E2443" s="3">
        <v>4</v>
      </c>
    </row>
    <row r="2444" spans="1:5" ht="33">
      <c r="A2444" s="36">
        <v>2442</v>
      </c>
      <c r="B2444" s="208"/>
      <c r="C2444" s="36" t="s">
        <v>14483</v>
      </c>
      <c r="D2444" s="6" t="s">
        <v>2442</v>
      </c>
      <c r="E2444" s="3">
        <v>4</v>
      </c>
    </row>
    <row r="2445" spans="1:5" ht="33">
      <c r="A2445" s="36">
        <v>2443</v>
      </c>
      <c r="B2445" s="208"/>
      <c r="C2445" s="36" t="s">
        <v>14484</v>
      </c>
      <c r="D2445" s="6" t="s">
        <v>2443</v>
      </c>
      <c r="E2445" s="3">
        <v>4</v>
      </c>
    </row>
    <row r="2446" spans="1:5" ht="33">
      <c r="A2446" s="36">
        <v>2444</v>
      </c>
      <c r="B2446" s="208"/>
      <c r="C2446" s="36" t="s">
        <v>14485</v>
      </c>
      <c r="D2446" s="6" t="s">
        <v>2444</v>
      </c>
      <c r="E2446" s="3">
        <v>4</v>
      </c>
    </row>
    <row r="2447" spans="1:5" ht="33">
      <c r="A2447" s="36">
        <v>2445</v>
      </c>
      <c r="B2447" s="208"/>
      <c r="C2447" s="36" t="s">
        <v>14486</v>
      </c>
      <c r="D2447" s="6" t="s">
        <v>2445</v>
      </c>
      <c r="E2447" s="3">
        <v>4</v>
      </c>
    </row>
    <row r="2448" spans="1:5" ht="33">
      <c r="A2448" s="36">
        <v>2446</v>
      </c>
      <c r="B2448" s="208"/>
      <c r="C2448" s="36" t="s">
        <v>14487</v>
      </c>
      <c r="D2448" s="6" t="s">
        <v>2446</v>
      </c>
      <c r="E2448" s="3">
        <v>4</v>
      </c>
    </row>
    <row r="2449" spans="1:5" ht="33">
      <c r="A2449" s="36">
        <v>2447</v>
      </c>
      <c r="B2449" s="208"/>
      <c r="C2449" s="36" t="s">
        <v>14488</v>
      </c>
      <c r="D2449" s="6" t="s">
        <v>2447</v>
      </c>
      <c r="E2449" s="3">
        <v>4</v>
      </c>
    </row>
    <row r="2450" spans="1:5" ht="33">
      <c r="A2450" s="36">
        <v>2448</v>
      </c>
      <c r="B2450" s="208"/>
      <c r="C2450" s="36" t="s">
        <v>14489</v>
      </c>
      <c r="D2450" s="6" t="s">
        <v>2448</v>
      </c>
      <c r="E2450" s="3">
        <v>4</v>
      </c>
    </row>
    <row r="2451" spans="1:5" ht="33">
      <c r="A2451" s="36">
        <v>2449</v>
      </c>
      <c r="B2451" s="208"/>
      <c r="C2451" s="36" t="s">
        <v>14490</v>
      </c>
      <c r="D2451" s="6" t="s">
        <v>2449</v>
      </c>
      <c r="E2451" s="3">
        <v>4</v>
      </c>
    </row>
    <row r="2452" spans="1:5" ht="33">
      <c r="A2452" s="36">
        <v>2450</v>
      </c>
      <c r="B2452" s="208"/>
      <c r="C2452" s="36" t="s">
        <v>14491</v>
      </c>
      <c r="D2452" s="6" t="s">
        <v>2450</v>
      </c>
      <c r="E2452" s="3">
        <v>4</v>
      </c>
    </row>
    <row r="2453" spans="1:5" ht="33">
      <c r="A2453" s="36">
        <v>2451</v>
      </c>
      <c r="B2453" s="208"/>
      <c r="C2453" s="36" t="s">
        <v>14492</v>
      </c>
      <c r="D2453" s="6" t="s">
        <v>2451</v>
      </c>
      <c r="E2453" s="3">
        <v>4</v>
      </c>
    </row>
    <row r="2454" spans="1:5" ht="33">
      <c r="A2454" s="36">
        <v>2452</v>
      </c>
      <c r="B2454" s="208"/>
      <c r="C2454" s="36" t="s">
        <v>14493</v>
      </c>
      <c r="D2454" s="6" t="s">
        <v>2452</v>
      </c>
      <c r="E2454" s="3">
        <v>4</v>
      </c>
    </row>
    <row r="2455" spans="1:5" ht="33">
      <c r="A2455" s="36">
        <v>2453</v>
      </c>
      <c r="B2455" s="208"/>
      <c r="C2455" s="36" t="s">
        <v>14494</v>
      </c>
      <c r="D2455" s="6" t="s">
        <v>2453</v>
      </c>
      <c r="E2455" s="3">
        <v>4</v>
      </c>
    </row>
    <row r="2456" spans="1:5" ht="33">
      <c r="A2456" s="36">
        <v>2454</v>
      </c>
      <c r="B2456" s="208"/>
      <c r="C2456" s="36" t="s">
        <v>14495</v>
      </c>
      <c r="D2456" s="6" t="s">
        <v>2454</v>
      </c>
      <c r="E2456" s="3">
        <v>4</v>
      </c>
    </row>
    <row r="2457" spans="1:5" ht="33">
      <c r="A2457" s="36">
        <v>2455</v>
      </c>
      <c r="B2457" s="208"/>
      <c r="C2457" s="36" t="s">
        <v>14496</v>
      </c>
      <c r="D2457" s="6" t="s">
        <v>2455</v>
      </c>
      <c r="E2457" s="3">
        <v>4</v>
      </c>
    </row>
    <row r="2458" spans="1:5" ht="33">
      <c r="A2458" s="36">
        <v>2456</v>
      </c>
      <c r="B2458" s="208"/>
      <c r="C2458" s="36" t="s">
        <v>14497</v>
      </c>
      <c r="D2458" s="6" t="s">
        <v>2456</v>
      </c>
      <c r="E2458" s="3">
        <v>4</v>
      </c>
    </row>
    <row r="2459" spans="1:5" ht="18.75">
      <c r="A2459" s="36">
        <v>2457</v>
      </c>
      <c r="B2459" s="208"/>
      <c r="C2459" s="36" t="s">
        <v>14498</v>
      </c>
      <c r="D2459" s="6" t="s">
        <v>2457</v>
      </c>
      <c r="E2459" s="3">
        <v>4</v>
      </c>
    </row>
    <row r="2460" spans="1:5" ht="18.75">
      <c r="A2460" s="36">
        <v>2458</v>
      </c>
      <c r="B2460" s="208"/>
      <c r="C2460" s="36" t="s">
        <v>14499</v>
      </c>
      <c r="D2460" s="6" t="s">
        <v>2458</v>
      </c>
      <c r="E2460" s="3">
        <v>4</v>
      </c>
    </row>
    <row r="2461" spans="1:5" ht="18.75">
      <c r="A2461" s="36">
        <v>2459</v>
      </c>
      <c r="B2461" s="208"/>
      <c r="C2461" s="36" t="s">
        <v>14500</v>
      </c>
      <c r="D2461" s="6" t="s">
        <v>2459</v>
      </c>
      <c r="E2461" s="3">
        <v>4</v>
      </c>
    </row>
    <row r="2462" spans="1:5" ht="18.75">
      <c r="A2462" s="36">
        <v>2460</v>
      </c>
      <c r="B2462" s="208"/>
      <c r="C2462" s="36" t="s">
        <v>14501</v>
      </c>
      <c r="D2462" s="6" t="s">
        <v>2460</v>
      </c>
      <c r="E2462" s="3">
        <v>4</v>
      </c>
    </row>
    <row r="2463" spans="1:5" ht="18.75">
      <c r="A2463" s="36">
        <v>2461</v>
      </c>
      <c r="B2463" s="208"/>
      <c r="C2463" s="36" t="s">
        <v>14502</v>
      </c>
      <c r="D2463" s="6" t="s">
        <v>2461</v>
      </c>
      <c r="E2463" s="3">
        <v>4</v>
      </c>
    </row>
    <row r="2464" spans="1:5" ht="18.75">
      <c r="A2464" s="36">
        <v>2462</v>
      </c>
      <c r="B2464" s="208"/>
      <c r="C2464" s="36" t="s">
        <v>14503</v>
      </c>
      <c r="D2464" s="6" t="s">
        <v>2462</v>
      </c>
      <c r="E2464" s="3">
        <v>4</v>
      </c>
    </row>
    <row r="2465" spans="1:5" ht="18.75">
      <c r="A2465" s="36">
        <v>2463</v>
      </c>
      <c r="B2465" s="208"/>
      <c r="C2465" s="36" t="s">
        <v>14504</v>
      </c>
      <c r="D2465" s="6" t="s">
        <v>2463</v>
      </c>
      <c r="E2465" s="3">
        <v>4</v>
      </c>
    </row>
    <row r="2466" spans="1:5" ht="18.75">
      <c r="A2466" s="36">
        <v>2464</v>
      </c>
      <c r="B2466" s="208"/>
      <c r="C2466" s="36" t="s">
        <v>14505</v>
      </c>
      <c r="D2466" s="6" t="s">
        <v>2464</v>
      </c>
      <c r="E2466" s="3">
        <v>4</v>
      </c>
    </row>
    <row r="2467" spans="1:5" ht="18.75">
      <c r="A2467" s="36">
        <v>2465</v>
      </c>
      <c r="B2467" s="208"/>
      <c r="C2467" s="36" t="s">
        <v>14506</v>
      </c>
      <c r="D2467" s="6" t="s">
        <v>2465</v>
      </c>
      <c r="E2467" s="3">
        <v>4</v>
      </c>
    </row>
    <row r="2468" spans="1:5" ht="18.75">
      <c r="A2468" s="36">
        <v>2466</v>
      </c>
      <c r="B2468" s="208"/>
      <c r="C2468" s="36" t="s">
        <v>14507</v>
      </c>
      <c r="D2468" s="6" t="s">
        <v>2466</v>
      </c>
      <c r="E2468" s="3">
        <v>4</v>
      </c>
    </row>
    <row r="2469" spans="1:5" ht="18.75">
      <c r="A2469" s="36">
        <v>2467</v>
      </c>
      <c r="B2469" s="208"/>
      <c r="C2469" s="36" t="s">
        <v>14508</v>
      </c>
      <c r="D2469" s="6" t="s">
        <v>2467</v>
      </c>
      <c r="E2469" s="3">
        <v>4</v>
      </c>
    </row>
    <row r="2470" spans="1:5" ht="18.75">
      <c r="A2470" s="36">
        <v>2468</v>
      </c>
      <c r="B2470" s="208"/>
      <c r="C2470" s="36" t="s">
        <v>14509</v>
      </c>
      <c r="D2470" s="6" t="s">
        <v>2468</v>
      </c>
      <c r="E2470" s="3">
        <v>4</v>
      </c>
    </row>
    <row r="2471" spans="1:5" ht="33">
      <c r="A2471" s="36">
        <v>2469</v>
      </c>
      <c r="B2471" s="208"/>
      <c r="C2471" s="36" t="s">
        <v>14510</v>
      </c>
      <c r="D2471" s="6" t="s">
        <v>2469</v>
      </c>
      <c r="E2471" s="3">
        <v>4</v>
      </c>
    </row>
    <row r="2472" spans="1:5" ht="49.5">
      <c r="A2472" s="36">
        <v>2470</v>
      </c>
      <c r="B2472" s="208"/>
      <c r="C2472" s="36" t="s">
        <v>14511</v>
      </c>
      <c r="D2472" s="6" t="s">
        <v>2470</v>
      </c>
      <c r="E2472" s="3">
        <v>6</v>
      </c>
    </row>
    <row r="2473" spans="1:5" ht="18.75">
      <c r="A2473" s="36">
        <v>2471</v>
      </c>
      <c r="B2473" s="208"/>
      <c r="C2473" s="36" t="s">
        <v>14512</v>
      </c>
      <c r="D2473" s="6" t="s">
        <v>2471</v>
      </c>
      <c r="E2473" s="3">
        <v>8</v>
      </c>
    </row>
    <row r="2474" spans="1:5" ht="18.75">
      <c r="A2474" s="36">
        <v>2472</v>
      </c>
      <c r="B2474" s="208"/>
      <c r="C2474" s="36" t="s">
        <v>14513</v>
      </c>
      <c r="D2474" s="6" t="s">
        <v>2472</v>
      </c>
      <c r="E2474" s="3">
        <v>8</v>
      </c>
    </row>
    <row r="2475" spans="1:5" ht="33">
      <c r="A2475" s="36">
        <v>2473</v>
      </c>
      <c r="B2475" s="208"/>
      <c r="C2475" s="36" t="s">
        <v>14514</v>
      </c>
      <c r="D2475" s="6" t="s">
        <v>2473</v>
      </c>
      <c r="E2475" s="3">
        <v>8</v>
      </c>
    </row>
    <row r="2476" spans="1:5" ht="33">
      <c r="A2476" s="36">
        <v>2474</v>
      </c>
      <c r="B2476" s="208"/>
      <c r="C2476" s="36" t="s">
        <v>14515</v>
      </c>
      <c r="D2476" s="6" t="s">
        <v>2474</v>
      </c>
      <c r="E2476" s="3">
        <v>8</v>
      </c>
    </row>
    <row r="2477" spans="1:5" ht="33">
      <c r="A2477" s="36">
        <v>2475</v>
      </c>
      <c r="B2477" s="208"/>
      <c r="C2477" s="36" t="s">
        <v>14516</v>
      </c>
      <c r="D2477" s="6" t="s">
        <v>2475</v>
      </c>
      <c r="E2477" s="3">
        <v>8</v>
      </c>
    </row>
    <row r="2478" spans="1:5" ht="18.75">
      <c r="A2478" s="36">
        <v>2476</v>
      </c>
      <c r="B2478" s="208"/>
      <c r="C2478" s="36" t="s">
        <v>14517</v>
      </c>
      <c r="D2478" s="6" t="s">
        <v>2476</v>
      </c>
      <c r="E2478" s="3">
        <v>8</v>
      </c>
    </row>
    <row r="2479" spans="1:5" ht="18.75">
      <c r="A2479" s="36">
        <v>2477</v>
      </c>
      <c r="B2479" s="208"/>
      <c r="C2479" s="36" t="s">
        <v>14518</v>
      </c>
      <c r="D2479" s="6" t="s">
        <v>2477</v>
      </c>
      <c r="E2479" s="3">
        <v>8</v>
      </c>
    </row>
    <row r="2480" spans="1:5" ht="33">
      <c r="A2480" s="36">
        <v>2478</v>
      </c>
      <c r="B2480" s="208"/>
      <c r="C2480" s="36" t="s">
        <v>14519</v>
      </c>
      <c r="D2480" s="6" t="s">
        <v>2478</v>
      </c>
      <c r="E2480" s="3">
        <v>8</v>
      </c>
    </row>
    <row r="2481" spans="1:5" ht="33">
      <c r="A2481" s="36">
        <v>2479</v>
      </c>
      <c r="B2481" s="208"/>
      <c r="C2481" s="36" t="s">
        <v>14520</v>
      </c>
      <c r="D2481" s="6" t="s">
        <v>2479</v>
      </c>
      <c r="E2481" s="3">
        <v>8</v>
      </c>
    </row>
    <row r="2482" spans="1:5" ht="33">
      <c r="A2482" s="36">
        <v>2480</v>
      </c>
      <c r="B2482" s="208"/>
      <c r="C2482" s="36" t="s">
        <v>14521</v>
      </c>
      <c r="D2482" s="6" t="s">
        <v>2480</v>
      </c>
      <c r="E2482" s="3">
        <v>8</v>
      </c>
    </row>
    <row r="2483" spans="1:5" ht="33">
      <c r="A2483" s="36">
        <v>2481</v>
      </c>
      <c r="B2483" s="208"/>
      <c r="C2483" s="36" t="s">
        <v>14522</v>
      </c>
      <c r="D2483" s="6" t="s">
        <v>2481</v>
      </c>
      <c r="E2483" s="3">
        <v>8</v>
      </c>
    </row>
    <row r="2484" spans="1:5" ht="33">
      <c r="A2484" s="36">
        <v>2482</v>
      </c>
      <c r="B2484" s="208"/>
      <c r="C2484" s="36" t="s">
        <v>14523</v>
      </c>
      <c r="D2484" s="6" t="s">
        <v>2482</v>
      </c>
      <c r="E2484" s="3">
        <v>8</v>
      </c>
    </row>
    <row r="2485" spans="1:5" ht="33">
      <c r="A2485" s="36">
        <v>2483</v>
      </c>
      <c r="B2485" s="208"/>
      <c r="C2485" s="36" t="s">
        <v>14524</v>
      </c>
      <c r="D2485" s="6" t="s">
        <v>2483</v>
      </c>
      <c r="E2485" s="3">
        <v>8</v>
      </c>
    </row>
    <row r="2486" spans="1:5" ht="33">
      <c r="A2486" s="36">
        <v>2484</v>
      </c>
      <c r="B2486" s="208"/>
      <c r="C2486" s="36" t="s">
        <v>14525</v>
      </c>
      <c r="D2486" s="6" t="s">
        <v>2484</v>
      </c>
      <c r="E2486" s="3">
        <v>8</v>
      </c>
    </row>
    <row r="2487" spans="1:5" ht="33">
      <c r="A2487" s="36">
        <v>2485</v>
      </c>
      <c r="B2487" s="208"/>
      <c r="C2487" s="36" t="s">
        <v>14526</v>
      </c>
      <c r="D2487" s="6" t="s">
        <v>2485</v>
      </c>
      <c r="E2487" s="3">
        <v>8</v>
      </c>
    </row>
    <row r="2488" spans="1:5" ht="33">
      <c r="A2488" s="36">
        <v>2486</v>
      </c>
      <c r="B2488" s="208"/>
      <c r="C2488" s="36" t="s">
        <v>14527</v>
      </c>
      <c r="D2488" s="6" t="s">
        <v>2486</v>
      </c>
      <c r="E2488" s="3">
        <v>8</v>
      </c>
    </row>
    <row r="2489" spans="1:5" ht="33">
      <c r="A2489" s="36">
        <v>2487</v>
      </c>
      <c r="B2489" s="208"/>
      <c r="C2489" s="36" t="s">
        <v>14528</v>
      </c>
      <c r="D2489" s="6" t="s">
        <v>2487</v>
      </c>
      <c r="E2489" s="3">
        <v>8</v>
      </c>
    </row>
    <row r="2490" spans="1:5" ht="18.75">
      <c r="A2490" s="36">
        <v>2488</v>
      </c>
      <c r="B2490" s="208"/>
      <c r="C2490" s="36" t="s">
        <v>14529</v>
      </c>
      <c r="D2490" s="6" t="s">
        <v>2488</v>
      </c>
      <c r="E2490" s="3">
        <v>8</v>
      </c>
    </row>
    <row r="2491" spans="1:5" ht="33">
      <c r="A2491" s="36">
        <v>2489</v>
      </c>
      <c r="B2491" s="208"/>
      <c r="C2491" s="36" t="s">
        <v>14530</v>
      </c>
      <c r="D2491" s="6" t="s">
        <v>2489</v>
      </c>
      <c r="E2491" s="3">
        <v>8</v>
      </c>
    </row>
    <row r="2492" spans="1:5" ht="18.75">
      <c r="A2492" s="36">
        <v>2490</v>
      </c>
      <c r="B2492" s="208"/>
      <c r="C2492" s="36" t="s">
        <v>14531</v>
      </c>
      <c r="D2492" s="6" t="s">
        <v>2490</v>
      </c>
      <c r="E2492" s="3">
        <v>8</v>
      </c>
    </row>
    <row r="2493" spans="1:5" ht="18.75">
      <c r="A2493" s="36">
        <v>2491</v>
      </c>
      <c r="B2493" s="208"/>
      <c r="C2493" s="36" t="s">
        <v>14532</v>
      </c>
      <c r="D2493" s="6" t="s">
        <v>2491</v>
      </c>
      <c r="E2493" s="3">
        <v>8</v>
      </c>
    </row>
    <row r="2494" spans="1:5" ht="33">
      <c r="A2494" s="36">
        <v>2492</v>
      </c>
      <c r="B2494" s="208"/>
      <c r="C2494" s="36" t="s">
        <v>14533</v>
      </c>
      <c r="D2494" s="6" t="s">
        <v>2492</v>
      </c>
      <c r="E2494" s="3">
        <v>8</v>
      </c>
    </row>
    <row r="2495" spans="1:5" ht="33">
      <c r="A2495" s="36">
        <v>2493</v>
      </c>
      <c r="B2495" s="208"/>
      <c r="C2495" s="36" t="s">
        <v>14534</v>
      </c>
      <c r="D2495" s="6" t="s">
        <v>2493</v>
      </c>
      <c r="E2495" s="3">
        <v>8</v>
      </c>
    </row>
    <row r="2496" spans="1:5" ht="33">
      <c r="A2496" s="36">
        <v>2494</v>
      </c>
      <c r="B2496" s="208"/>
      <c r="C2496" s="36" t="s">
        <v>14535</v>
      </c>
      <c r="D2496" s="6" t="s">
        <v>2494</v>
      </c>
      <c r="E2496" s="3">
        <v>8</v>
      </c>
    </row>
    <row r="2497" spans="1:5" ht="18.75">
      <c r="A2497" s="36">
        <v>2495</v>
      </c>
      <c r="B2497" s="208"/>
      <c r="C2497" s="36" t="s">
        <v>14536</v>
      </c>
      <c r="D2497" s="6" t="s">
        <v>2495</v>
      </c>
      <c r="E2497" s="3">
        <v>8</v>
      </c>
    </row>
    <row r="2498" spans="1:5" ht="18.75">
      <c r="A2498" s="36">
        <v>2496</v>
      </c>
      <c r="B2498" s="208"/>
      <c r="C2498" s="36" t="s">
        <v>14537</v>
      </c>
      <c r="D2498" s="6" t="s">
        <v>2496</v>
      </c>
      <c r="E2498" s="3">
        <v>8</v>
      </c>
    </row>
    <row r="2499" spans="1:5" ht="33">
      <c r="A2499" s="36">
        <v>2497</v>
      </c>
      <c r="B2499" s="208"/>
      <c r="C2499" s="36" t="s">
        <v>14538</v>
      </c>
      <c r="D2499" s="6" t="s">
        <v>2497</v>
      </c>
      <c r="E2499" s="3">
        <v>8</v>
      </c>
    </row>
    <row r="2500" spans="1:5" ht="18.75">
      <c r="A2500" s="36">
        <v>2498</v>
      </c>
      <c r="B2500" s="208"/>
      <c r="C2500" s="36" t="s">
        <v>14539</v>
      </c>
      <c r="D2500" s="6" t="s">
        <v>2498</v>
      </c>
      <c r="E2500" s="3">
        <v>8</v>
      </c>
    </row>
    <row r="2501" spans="1:5" ht="33">
      <c r="A2501" s="36">
        <v>2499</v>
      </c>
      <c r="B2501" s="208"/>
      <c r="C2501" s="36" t="s">
        <v>14540</v>
      </c>
      <c r="D2501" s="6" t="s">
        <v>2499</v>
      </c>
      <c r="E2501" s="3">
        <v>8</v>
      </c>
    </row>
    <row r="2502" spans="1:5" ht="18.75">
      <c r="A2502" s="36">
        <v>2500</v>
      </c>
      <c r="B2502" s="208"/>
      <c r="C2502" s="36" t="s">
        <v>14541</v>
      </c>
      <c r="D2502" s="6" t="s">
        <v>2500</v>
      </c>
      <c r="E2502" s="3">
        <v>8</v>
      </c>
    </row>
    <row r="2503" spans="1:5" ht="33">
      <c r="A2503" s="36">
        <v>2501</v>
      </c>
      <c r="B2503" s="208"/>
      <c r="C2503" s="36" t="s">
        <v>14542</v>
      </c>
      <c r="D2503" s="6" t="s">
        <v>2501</v>
      </c>
      <c r="E2503" s="3">
        <v>8</v>
      </c>
    </row>
    <row r="2504" spans="1:5" ht="33">
      <c r="A2504" s="36">
        <v>2502</v>
      </c>
      <c r="B2504" s="208"/>
      <c r="C2504" s="36" t="s">
        <v>14543</v>
      </c>
      <c r="D2504" s="6" t="s">
        <v>2502</v>
      </c>
      <c r="E2504" s="3">
        <v>6</v>
      </c>
    </row>
    <row r="2505" spans="1:5" ht="33">
      <c r="A2505" s="36">
        <v>2503</v>
      </c>
      <c r="B2505" s="208"/>
      <c r="C2505" s="36" t="s">
        <v>14544</v>
      </c>
      <c r="D2505" s="6" t="s">
        <v>2503</v>
      </c>
      <c r="E2505" s="3">
        <v>6</v>
      </c>
    </row>
    <row r="2506" spans="1:5" ht="49.5">
      <c r="A2506" s="36">
        <v>2504</v>
      </c>
      <c r="B2506" s="208"/>
      <c r="C2506" s="36" t="s">
        <v>14545</v>
      </c>
      <c r="D2506" s="6" t="s">
        <v>2504</v>
      </c>
      <c r="E2506" s="3">
        <v>6</v>
      </c>
    </row>
    <row r="2507" spans="1:5" ht="33">
      <c r="A2507" s="36">
        <v>2505</v>
      </c>
      <c r="B2507" s="208"/>
      <c r="C2507" s="36" t="s">
        <v>14546</v>
      </c>
      <c r="D2507" s="6" t="s">
        <v>2505</v>
      </c>
      <c r="E2507" s="3">
        <v>6</v>
      </c>
    </row>
    <row r="2508" spans="1:5" ht="33">
      <c r="A2508" s="36">
        <v>2506</v>
      </c>
      <c r="B2508" s="208"/>
      <c r="C2508" s="36" t="s">
        <v>14547</v>
      </c>
      <c r="D2508" s="6" t="s">
        <v>2506</v>
      </c>
      <c r="E2508" s="3">
        <v>6</v>
      </c>
    </row>
    <row r="2509" spans="1:5" ht="33">
      <c r="A2509" s="36">
        <v>2507</v>
      </c>
      <c r="B2509" s="208"/>
      <c r="C2509" s="36" t="s">
        <v>14548</v>
      </c>
      <c r="D2509" s="6" t="s">
        <v>2507</v>
      </c>
      <c r="E2509" s="3">
        <v>6</v>
      </c>
    </row>
    <row r="2510" spans="1:5" ht="33">
      <c r="A2510" s="36">
        <v>2508</v>
      </c>
      <c r="B2510" s="208"/>
      <c r="C2510" s="36" t="s">
        <v>14549</v>
      </c>
      <c r="D2510" s="6" t="s">
        <v>2508</v>
      </c>
      <c r="E2510" s="3">
        <v>6</v>
      </c>
    </row>
    <row r="2511" spans="1:5" ht="33">
      <c r="A2511" s="36">
        <v>2509</v>
      </c>
      <c r="B2511" s="208"/>
      <c r="C2511" s="36" t="s">
        <v>14550</v>
      </c>
      <c r="D2511" s="6" t="s">
        <v>2509</v>
      </c>
      <c r="E2511" s="3">
        <v>6</v>
      </c>
    </row>
    <row r="2512" spans="1:5" ht="33">
      <c r="A2512" s="36">
        <v>2510</v>
      </c>
      <c r="B2512" s="208"/>
      <c r="C2512" s="36" t="s">
        <v>14551</v>
      </c>
      <c r="D2512" s="6" t="s">
        <v>2510</v>
      </c>
      <c r="E2512" s="3">
        <v>6</v>
      </c>
    </row>
    <row r="2513" spans="1:5" ht="33">
      <c r="A2513" s="36">
        <v>2511</v>
      </c>
      <c r="B2513" s="208"/>
      <c r="C2513" s="36" t="s">
        <v>14552</v>
      </c>
      <c r="D2513" s="6" t="s">
        <v>2511</v>
      </c>
      <c r="E2513" s="3">
        <v>6</v>
      </c>
    </row>
    <row r="2514" spans="1:5" ht="33">
      <c r="A2514" s="36">
        <v>2512</v>
      </c>
      <c r="B2514" s="208"/>
      <c r="C2514" s="36" t="s">
        <v>14553</v>
      </c>
      <c r="D2514" s="6" t="s">
        <v>2512</v>
      </c>
      <c r="E2514" s="3">
        <v>6</v>
      </c>
    </row>
    <row r="2515" spans="1:5" ht="33">
      <c r="A2515" s="36">
        <v>2513</v>
      </c>
      <c r="B2515" s="208"/>
      <c r="C2515" s="36" t="s">
        <v>14554</v>
      </c>
      <c r="D2515" s="6" t="s">
        <v>2513</v>
      </c>
      <c r="E2515" s="3">
        <v>6</v>
      </c>
    </row>
    <row r="2516" spans="1:5" ht="33">
      <c r="A2516" s="36">
        <v>2514</v>
      </c>
      <c r="B2516" s="208"/>
      <c r="C2516" s="36" t="s">
        <v>14555</v>
      </c>
      <c r="D2516" s="6" t="s">
        <v>2514</v>
      </c>
      <c r="E2516" s="3">
        <v>6</v>
      </c>
    </row>
    <row r="2517" spans="1:5" ht="49.5">
      <c r="A2517" s="36">
        <v>2515</v>
      </c>
      <c r="B2517" s="208"/>
      <c r="C2517" s="36" t="s">
        <v>14556</v>
      </c>
      <c r="D2517" s="6" t="s">
        <v>2515</v>
      </c>
      <c r="E2517" s="3">
        <v>6</v>
      </c>
    </row>
    <row r="2518" spans="1:5" ht="49.5">
      <c r="A2518" s="36">
        <v>2516</v>
      </c>
      <c r="B2518" s="208"/>
      <c r="C2518" s="36" t="s">
        <v>14557</v>
      </c>
      <c r="D2518" s="6" t="s">
        <v>2516</v>
      </c>
      <c r="E2518" s="3">
        <v>6</v>
      </c>
    </row>
    <row r="2519" spans="1:5" ht="33">
      <c r="A2519" s="36">
        <v>2517</v>
      </c>
      <c r="B2519" s="208"/>
      <c r="C2519" s="36" t="s">
        <v>14558</v>
      </c>
      <c r="D2519" s="6" t="s">
        <v>2517</v>
      </c>
      <c r="E2519" s="3">
        <v>6</v>
      </c>
    </row>
    <row r="2520" spans="1:5" ht="49.5">
      <c r="A2520" s="36">
        <v>2518</v>
      </c>
      <c r="B2520" s="208"/>
      <c r="C2520" s="36" t="s">
        <v>14559</v>
      </c>
      <c r="D2520" s="6" t="s">
        <v>2518</v>
      </c>
      <c r="E2520" s="3">
        <v>6</v>
      </c>
    </row>
    <row r="2521" spans="1:5" ht="33">
      <c r="A2521" s="36">
        <v>2519</v>
      </c>
      <c r="B2521" s="208"/>
      <c r="C2521" s="36" t="s">
        <v>14560</v>
      </c>
      <c r="D2521" s="6" t="s">
        <v>2519</v>
      </c>
      <c r="E2521" s="3">
        <v>6</v>
      </c>
    </row>
    <row r="2522" spans="1:5" ht="18.75">
      <c r="A2522" s="36">
        <v>2520</v>
      </c>
      <c r="B2522" s="208"/>
      <c r="C2522" s="36" t="s">
        <v>14561</v>
      </c>
      <c r="D2522" s="6" t="s">
        <v>2520</v>
      </c>
      <c r="E2522" s="3">
        <v>6</v>
      </c>
    </row>
    <row r="2523" spans="1:5" ht="18.75">
      <c r="A2523" s="36">
        <v>2521</v>
      </c>
      <c r="B2523" s="208"/>
      <c r="C2523" s="36" t="s">
        <v>14562</v>
      </c>
      <c r="D2523" s="6" t="s">
        <v>2521</v>
      </c>
      <c r="E2523" s="3">
        <v>6</v>
      </c>
    </row>
    <row r="2524" spans="1:5" ht="18.75">
      <c r="A2524" s="36">
        <v>2522</v>
      </c>
      <c r="B2524" s="208"/>
      <c r="C2524" s="36" t="s">
        <v>14563</v>
      </c>
      <c r="D2524" s="6" t="s">
        <v>2522</v>
      </c>
      <c r="E2524" s="3">
        <v>6</v>
      </c>
    </row>
    <row r="2525" spans="1:5" ht="18.75">
      <c r="A2525" s="36">
        <v>2523</v>
      </c>
      <c r="B2525" s="208"/>
      <c r="C2525" s="36" t="s">
        <v>14564</v>
      </c>
      <c r="D2525" s="6" t="s">
        <v>2523</v>
      </c>
      <c r="E2525" s="3">
        <v>6</v>
      </c>
    </row>
    <row r="2526" spans="1:5" ht="33">
      <c r="A2526" s="36">
        <v>2524</v>
      </c>
      <c r="B2526" s="208"/>
      <c r="C2526" s="36" t="s">
        <v>14565</v>
      </c>
      <c r="D2526" s="6" t="s">
        <v>2524</v>
      </c>
      <c r="E2526" s="3">
        <v>6</v>
      </c>
    </row>
    <row r="2527" spans="1:5" ht="18.75">
      <c r="A2527" s="36">
        <v>2525</v>
      </c>
      <c r="B2527" s="208"/>
      <c r="C2527" s="36" t="s">
        <v>14566</v>
      </c>
      <c r="D2527" s="6" t="s">
        <v>2525</v>
      </c>
      <c r="E2527" s="3">
        <v>6</v>
      </c>
    </row>
    <row r="2528" spans="1:5" ht="33">
      <c r="A2528" s="36">
        <v>2526</v>
      </c>
      <c r="B2528" s="208"/>
      <c r="C2528" s="36" t="s">
        <v>14567</v>
      </c>
      <c r="D2528" s="6" t="s">
        <v>2526</v>
      </c>
      <c r="E2528" s="3">
        <v>6</v>
      </c>
    </row>
    <row r="2529" spans="1:5" ht="33">
      <c r="A2529" s="36">
        <v>2527</v>
      </c>
      <c r="B2529" s="208"/>
      <c r="C2529" s="36" t="s">
        <v>14568</v>
      </c>
      <c r="D2529" s="6" t="s">
        <v>2527</v>
      </c>
      <c r="E2529" s="3">
        <v>6</v>
      </c>
    </row>
    <row r="2530" spans="1:5" ht="33">
      <c r="A2530" s="36">
        <v>2528</v>
      </c>
      <c r="B2530" s="208"/>
      <c r="C2530" s="36" t="s">
        <v>14569</v>
      </c>
      <c r="D2530" s="6" t="s">
        <v>2528</v>
      </c>
      <c r="E2530" s="3">
        <v>6</v>
      </c>
    </row>
    <row r="2531" spans="1:5" ht="18.75">
      <c r="A2531" s="36">
        <v>2529</v>
      </c>
      <c r="B2531" s="208"/>
      <c r="C2531" s="36" t="s">
        <v>14570</v>
      </c>
      <c r="D2531" s="6" t="s">
        <v>2529</v>
      </c>
      <c r="E2531" s="3">
        <v>6</v>
      </c>
    </row>
    <row r="2532" spans="1:5" ht="33">
      <c r="A2532" s="36">
        <v>2530</v>
      </c>
      <c r="B2532" s="208"/>
      <c r="C2532" s="36" t="s">
        <v>14571</v>
      </c>
      <c r="D2532" s="6" t="s">
        <v>2530</v>
      </c>
      <c r="E2532" s="3">
        <v>6</v>
      </c>
    </row>
    <row r="2533" spans="1:5" ht="33">
      <c r="A2533" s="36">
        <v>2531</v>
      </c>
      <c r="B2533" s="208"/>
      <c r="C2533" s="36" t="s">
        <v>14572</v>
      </c>
      <c r="D2533" s="6" t="s">
        <v>2531</v>
      </c>
      <c r="E2533" s="3">
        <v>6</v>
      </c>
    </row>
    <row r="2534" spans="1:5" ht="33">
      <c r="A2534" s="36">
        <v>2532</v>
      </c>
      <c r="B2534" s="208"/>
      <c r="C2534" s="36" t="s">
        <v>14573</v>
      </c>
      <c r="D2534" s="6" t="s">
        <v>2532</v>
      </c>
      <c r="E2534" s="3">
        <v>6</v>
      </c>
    </row>
    <row r="2535" spans="1:5" ht="33">
      <c r="A2535" s="36">
        <v>2533</v>
      </c>
      <c r="B2535" s="208"/>
      <c r="C2535" s="36" t="s">
        <v>14574</v>
      </c>
      <c r="D2535" s="6" t="s">
        <v>2533</v>
      </c>
      <c r="E2535" s="3">
        <v>6</v>
      </c>
    </row>
    <row r="2536" spans="1:5" ht="33">
      <c r="A2536" s="36">
        <v>2534</v>
      </c>
      <c r="B2536" s="208"/>
      <c r="C2536" s="36" t="s">
        <v>14575</v>
      </c>
      <c r="D2536" s="6" t="s">
        <v>2534</v>
      </c>
      <c r="E2536" s="3">
        <v>6</v>
      </c>
    </row>
    <row r="2537" spans="1:5" ht="33">
      <c r="A2537" s="36">
        <v>2535</v>
      </c>
      <c r="B2537" s="208"/>
      <c r="C2537" s="36" t="s">
        <v>14576</v>
      </c>
      <c r="D2537" s="6" t="s">
        <v>2535</v>
      </c>
      <c r="E2537" s="3">
        <v>6</v>
      </c>
    </row>
    <row r="2538" spans="1:5" ht="33">
      <c r="A2538" s="36">
        <v>2536</v>
      </c>
      <c r="B2538" s="208"/>
      <c r="C2538" s="36" t="s">
        <v>14577</v>
      </c>
      <c r="D2538" s="6" t="s">
        <v>2536</v>
      </c>
      <c r="E2538" s="3">
        <v>6</v>
      </c>
    </row>
    <row r="2539" spans="1:5" ht="18.75">
      <c r="A2539" s="36">
        <v>2537</v>
      </c>
      <c r="B2539" s="208"/>
      <c r="C2539" s="36" t="s">
        <v>14578</v>
      </c>
      <c r="D2539" s="6" t="s">
        <v>2537</v>
      </c>
      <c r="E2539" s="3">
        <v>4</v>
      </c>
    </row>
    <row r="2540" spans="1:5" ht="33">
      <c r="A2540" s="36">
        <v>2538</v>
      </c>
      <c r="B2540" s="208"/>
      <c r="C2540" s="36" t="s">
        <v>14579</v>
      </c>
      <c r="D2540" s="6" t="s">
        <v>2538</v>
      </c>
      <c r="E2540" s="3">
        <v>6</v>
      </c>
    </row>
    <row r="2541" spans="1:5" ht="18.75">
      <c r="A2541" s="36">
        <v>2539</v>
      </c>
      <c r="B2541" s="208"/>
      <c r="C2541" s="36" t="s">
        <v>14580</v>
      </c>
      <c r="D2541" s="6" t="s">
        <v>2539</v>
      </c>
      <c r="E2541" s="3">
        <v>6</v>
      </c>
    </row>
    <row r="2542" spans="1:5" ht="33">
      <c r="A2542" s="36">
        <v>2540</v>
      </c>
      <c r="B2542" s="208"/>
      <c r="C2542" s="36" t="s">
        <v>14581</v>
      </c>
      <c r="D2542" s="6" t="s">
        <v>2540</v>
      </c>
      <c r="E2542" s="3">
        <v>8</v>
      </c>
    </row>
    <row r="2543" spans="1:5" ht="18.75">
      <c r="A2543" s="36">
        <v>2541</v>
      </c>
      <c r="B2543" s="208"/>
      <c r="C2543" s="36" t="s">
        <v>14582</v>
      </c>
      <c r="D2543" s="6" t="s">
        <v>2541</v>
      </c>
      <c r="E2543" s="3">
        <v>6</v>
      </c>
    </row>
    <row r="2544" spans="1:5" ht="33">
      <c r="A2544" s="36">
        <v>2542</v>
      </c>
      <c r="B2544" s="208"/>
      <c r="C2544" s="36" t="s">
        <v>14583</v>
      </c>
      <c r="D2544" s="6" t="s">
        <v>2542</v>
      </c>
      <c r="E2544" s="3">
        <v>6</v>
      </c>
    </row>
    <row r="2545" spans="1:5" ht="18.75">
      <c r="A2545" s="36">
        <v>2543</v>
      </c>
      <c r="B2545" s="208"/>
      <c r="C2545" s="36" t="s">
        <v>14584</v>
      </c>
      <c r="D2545" s="6" t="s">
        <v>2543</v>
      </c>
      <c r="E2545" s="3">
        <v>6</v>
      </c>
    </row>
    <row r="2546" spans="1:5" ht="33">
      <c r="A2546" s="36">
        <v>2544</v>
      </c>
      <c r="B2546" s="208"/>
      <c r="C2546" s="36" t="s">
        <v>14585</v>
      </c>
      <c r="D2546" s="6" t="s">
        <v>2544</v>
      </c>
      <c r="E2546" s="3">
        <v>4</v>
      </c>
    </row>
    <row r="2547" spans="1:5" ht="33">
      <c r="A2547" s="36">
        <v>2545</v>
      </c>
      <c r="B2547" s="208"/>
      <c r="C2547" s="36" t="s">
        <v>14586</v>
      </c>
      <c r="D2547" s="6" t="s">
        <v>2545</v>
      </c>
      <c r="E2547" s="3">
        <v>6</v>
      </c>
    </row>
    <row r="2548" spans="1:5" ht="33">
      <c r="A2548" s="36">
        <v>2546</v>
      </c>
      <c r="B2548" s="208"/>
      <c r="C2548" s="36" t="s">
        <v>14587</v>
      </c>
      <c r="D2548" s="6" t="s">
        <v>2546</v>
      </c>
      <c r="E2548" s="3">
        <v>6</v>
      </c>
    </row>
    <row r="2549" spans="1:5" ht="33">
      <c r="A2549" s="36">
        <v>2547</v>
      </c>
      <c r="B2549" s="208"/>
      <c r="C2549" s="36" t="s">
        <v>14588</v>
      </c>
      <c r="D2549" s="6" t="s">
        <v>2547</v>
      </c>
      <c r="E2549" s="3">
        <v>6</v>
      </c>
    </row>
    <row r="2550" spans="1:5" ht="18.75">
      <c r="A2550" s="36">
        <v>2548</v>
      </c>
      <c r="B2550" s="208"/>
      <c r="C2550" s="36" t="s">
        <v>14589</v>
      </c>
      <c r="D2550" s="6" t="s">
        <v>2548</v>
      </c>
      <c r="E2550" s="3">
        <v>6</v>
      </c>
    </row>
    <row r="2551" spans="1:5" ht="18.75">
      <c r="A2551" s="36">
        <v>2549</v>
      </c>
      <c r="B2551" s="208"/>
      <c r="C2551" s="36" t="s">
        <v>14590</v>
      </c>
      <c r="D2551" s="6" t="s">
        <v>2549</v>
      </c>
      <c r="E2551" s="3">
        <v>6</v>
      </c>
    </row>
    <row r="2552" spans="1:5" ht="33">
      <c r="A2552" s="36">
        <v>2550</v>
      </c>
      <c r="B2552" s="208"/>
      <c r="C2552" s="36" t="s">
        <v>14591</v>
      </c>
      <c r="D2552" s="6" t="s">
        <v>2550</v>
      </c>
      <c r="E2552" s="3">
        <v>6</v>
      </c>
    </row>
    <row r="2553" spans="1:5" ht="49.5">
      <c r="A2553" s="36">
        <v>2551</v>
      </c>
      <c r="B2553" s="208"/>
      <c r="C2553" s="36" t="s">
        <v>14592</v>
      </c>
      <c r="D2553" s="6" t="s">
        <v>2551</v>
      </c>
      <c r="E2553" s="3">
        <v>6</v>
      </c>
    </row>
    <row r="2554" spans="1:5" ht="33">
      <c r="A2554" s="36">
        <v>2552</v>
      </c>
      <c r="B2554" s="208"/>
      <c r="C2554" s="36" t="s">
        <v>14593</v>
      </c>
      <c r="D2554" s="6" t="s">
        <v>2552</v>
      </c>
      <c r="E2554" s="3">
        <v>6</v>
      </c>
    </row>
    <row r="2555" spans="1:5" ht="33">
      <c r="A2555" s="36">
        <v>2553</v>
      </c>
      <c r="B2555" s="208"/>
      <c r="C2555" s="36" t="s">
        <v>14594</v>
      </c>
      <c r="D2555" s="6" t="s">
        <v>2553</v>
      </c>
      <c r="E2555" s="3">
        <v>6</v>
      </c>
    </row>
    <row r="2556" spans="1:5" ht="33">
      <c r="A2556" s="36">
        <v>2554</v>
      </c>
      <c r="B2556" s="208"/>
      <c r="C2556" s="36" t="s">
        <v>14595</v>
      </c>
      <c r="D2556" s="6" t="s">
        <v>2554</v>
      </c>
      <c r="E2556" s="3">
        <v>6</v>
      </c>
    </row>
    <row r="2557" spans="1:5" ht="33">
      <c r="A2557" s="36">
        <v>2555</v>
      </c>
      <c r="B2557" s="208"/>
      <c r="C2557" s="36" t="s">
        <v>14596</v>
      </c>
      <c r="D2557" s="6" t="s">
        <v>2555</v>
      </c>
      <c r="E2557" s="3">
        <v>6</v>
      </c>
    </row>
    <row r="2558" spans="1:5" ht="33">
      <c r="A2558" s="36">
        <v>2556</v>
      </c>
      <c r="B2558" s="208"/>
      <c r="C2558" s="36" t="s">
        <v>14597</v>
      </c>
      <c r="D2558" s="6" t="s">
        <v>2556</v>
      </c>
      <c r="E2558" s="3">
        <v>6</v>
      </c>
    </row>
    <row r="2559" spans="1:5" ht="33">
      <c r="A2559" s="36">
        <v>2557</v>
      </c>
      <c r="B2559" s="208"/>
      <c r="C2559" s="36" t="s">
        <v>14598</v>
      </c>
      <c r="D2559" s="6" t="s">
        <v>2557</v>
      </c>
      <c r="E2559" s="3">
        <v>6</v>
      </c>
    </row>
    <row r="2560" spans="1:5" ht="18.75">
      <c r="A2560" s="36">
        <v>2558</v>
      </c>
      <c r="B2560" s="208"/>
      <c r="C2560" s="36" t="s">
        <v>14599</v>
      </c>
      <c r="D2560" s="6" t="s">
        <v>2558</v>
      </c>
      <c r="E2560" s="3">
        <v>6</v>
      </c>
    </row>
    <row r="2561" spans="1:5" ht="18.75">
      <c r="A2561" s="36">
        <v>2559</v>
      </c>
      <c r="B2561" s="208"/>
      <c r="C2561" s="36" t="s">
        <v>14600</v>
      </c>
      <c r="D2561" s="6" t="s">
        <v>2559</v>
      </c>
      <c r="E2561" s="3">
        <v>6</v>
      </c>
    </row>
    <row r="2562" spans="1:5" ht="18.75">
      <c r="A2562" s="36">
        <v>2560</v>
      </c>
      <c r="B2562" s="208"/>
      <c r="C2562" s="36" t="s">
        <v>14601</v>
      </c>
      <c r="D2562" s="6" t="s">
        <v>2560</v>
      </c>
      <c r="E2562" s="3">
        <v>6</v>
      </c>
    </row>
    <row r="2563" spans="1:5" ht="33">
      <c r="A2563" s="36">
        <v>2561</v>
      </c>
      <c r="B2563" s="208"/>
      <c r="C2563" s="36" t="s">
        <v>14602</v>
      </c>
      <c r="D2563" s="6" t="s">
        <v>2561</v>
      </c>
      <c r="E2563" s="3">
        <v>6</v>
      </c>
    </row>
    <row r="2564" spans="1:5" ht="33">
      <c r="A2564" s="36">
        <v>2562</v>
      </c>
      <c r="B2564" s="208"/>
      <c r="C2564" s="36" t="s">
        <v>14603</v>
      </c>
      <c r="D2564" s="6" t="s">
        <v>2562</v>
      </c>
      <c r="E2564" s="3">
        <v>6</v>
      </c>
    </row>
    <row r="2565" spans="1:5" ht="18.75">
      <c r="A2565" s="36">
        <v>2563</v>
      </c>
      <c r="B2565" s="208"/>
      <c r="C2565" s="36" t="s">
        <v>14604</v>
      </c>
      <c r="D2565" s="6" t="s">
        <v>2563</v>
      </c>
      <c r="E2565" s="3">
        <v>4</v>
      </c>
    </row>
    <row r="2566" spans="1:5" ht="18.75">
      <c r="A2566" s="36">
        <v>2564</v>
      </c>
      <c r="B2566" s="208"/>
      <c r="C2566" s="36" t="s">
        <v>14605</v>
      </c>
      <c r="D2566" s="6" t="s">
        <v>2564</v>
      </c>
      <c r="E2566" s="3">
        <v>4</v>
      </c>
    </row>
    <row r="2567" spans="1:5" ht="18.75">
      <c r="A2567" s="36">
        <v>2565</v>
      </c>
      <c r="B2567" s="208"/>
      <c r="C2567" s="36" t="s">
        <v>14606</v>
      </c>
      <c r="D2567" s="6" t="s">
        <v>2565</v>
      </c>
      <c r="E2567" s="3">
        <v>4</v>
      </c>
    </row>
    <row r="2568" spans="1:5" ht="18.75">
      <c r="A2568" s="36">
        <v>2566</v>
      </c>
      <c r="B2568" s="208"/>
      <c r="C2568" s="36" t="s">
        <v>14607</v>
      </c>
      <c r="D2568" s="6" t="s">
        <v>2566</v>
      </c>
      <c r="E2568" s="3">
        <v>4</v>
      </c>
    </row>
    <row r="2569" spans="1:5" ht="18.75">
      <c r="A2569" s="36">
        <v>2567</v>
      </c>
      <c r="B2569" s="208"/>
      <c r="C2569" s="36" t="s">
        <v>14608</v>
      </c>
      <c r="D2569" s="6" t="s">
        <v>2567</v>
      </c>
      <c r="E2569" s="3">
        <v>4</v>
      </c>
    </row>
    <row r="2570" spans="1:5" ht="18.75">
      <c r="A2570" s="36">
        <v>2568</v>
      </c>
      <c r="B2570" s="208"/>
      <c r="C2570" s="36" t="s">
        <v>14609</v>
      </c>
      <c r="D2570" s="6" t="s">
        <v>2568</v>
      </c>
      <c r="E2570" s="3">
        <v>4</v>
      </c>
    </row>
    <row r="2571" spans="1:5" ht="18.75">
      <c r="A2571" s="36">
        <v>2569</v>
      </c>
      <c r="B2571" s="208"/>
      <c r="C2571" s="36" t="s">
        <v>14610</v>
      </c>
      <c r="D2571" s="6" t="s">
        <v>2569</v>
      </c>
      <c r="E2571" s="3">
        <v>4</v>
      </c>
    </row>
    <row r="2572" spans="1:5" ht="18.75">
      <c r="A2572" s="36">
        <v>2570</v>
      </c>
      <c r="B2572" s="208"/>
      <c r="C2572" s="36" t="s">
        <v>14611</v>
      </c>
      <c r="D2572" s="6" t="s">
        <v>2570</v>
      </c>
      <c r="E2572" s="3">
        <v>4</v>
      </c>
    </row>
    <row r="2573" spans="1:5" ht="33">
      <c r="A2573" s="36">
        <v>2571</v>
      </c>
      <c r="B2573" s="208"/>
      <c r="C2573" s="36" t="s">
        <v>14612</v>
      </c>
      <c r="D2573" s="6" t="s">
        <v>2571</v>
      </c>
      <c r="E2573" s="3">
        <v>4</v>
      </c>
    </row>
    <row r="2574" spans="1:5" ht="18.75">
      <c r="A2574" s="36">
        <v>2572</v>
      </c>
      <c r="B2574" s="208"/>
      <c r="C2574" s="36" t="s">
        <v>14613</v>
      </c>
      <c r="D2574" s="6" t="s">
        <v>2572</v>
      </c>
      <c r="E2574" s="3">
        <v>4</v>
      </c>
    </row>
    <row r="2575" spans="1:5" ht="33">
      <c r="A2575" s="36">
        <v>2573</v>
      </c>
      <c r="B2575" s="208"/>
      <c r="C2575" s="36" t="s">
        <v>14614</v>
      </c>
      <c r="D2575" s="6" t="s">
        <v>2573</v>
      </c>
      <c r="E2575" s="3">
        <v>4</v>
      </c>
    </row>
    <row r="2576" spans="1:5" ht="33">
      <c r="A2576" s="36">
        <v>2574</v>
      </c>
      <c r="B2576" s="208"/>
      <c r="C2576" s="36" t="s">
        <v>14615</v>
      </c>
      <c r="D2576" s="6" t="s">
        <v>2574</v>
      </c>
      <c r="E2576" s="3">
        <v>4</v>
      </c>
    </row>
    <row r="2577" spans="1:5" ht="18.75">
      <c r="A2577" s="36">
        <v>2575</v>
      </c>
      <c r="B2577" s="208"/>
      <c r="C2577" s="36" t="s">
        <v>14616</v>
      </c>
      <c r="D2577" s="6" t="s">
        <v>2575</v>
      </c>
      <c r="E2577" s="3">
        <v>4</v>
      </c>
    </row>
    <row r="2578" spans="1:5" ht="18.75">
      <c r="A2578" s="36">
        <v>2576</v>
      </c>
      <c r="B2578" s="208"/>
      <c r="C2578" s="36" t="s">
        <v>14617</v>
      </c>
      <c r="D2578" s="6" t="s">
        <v>2576</v>
      </c>
      <c r="E2578" s="3">
        <v>4</v>
      </c>
    </row>
    <row r="2579" spans="1:5" ht="18.75">
      <c r="A2579" s="36">
        <v>2577</v>
      </c>
      <c r="B2579" s="208"/>
      <c r="C2579" s="36" t="s">
        <v>14618</v>
      </c>
      <c r="D2579" s="6" t="s">
        <v>2577</v>
      </c>
      <c r="E2579" s="3">
        <v>4</v>
      </c>
    </row>
    <row r="2580" spans="1:5" ht="18.75">
      <c r="A2580" s="36">
        <v>2578</v>
      </c>
      <c r="B2580" s="208"/>
      <c r="C2580" s="36" t="s">
        <v>14619</v>
      </c>
      <c r="D2580" s="6" t="s">
        <v>2578</v>
      </c>
      <c r="E2580" s="3">
        <v>4</v>
      </c>
    </row>
    <row r="2581" spans="1:5" ht="18.75">
      <c r="A2581" s="36">
        <v>2579</v>
      </c>
      <c r="B2581" s="208"/>
      <c r="C2581" s="36" t="s">
        <v>14620</v>
      </c>
      <c r="D2581" s="6" t="s">
        <v>2579</v>
      </c>
      <c r="E2581" s="3">
        <v>4</v>
      </c>
    </row>
    <row r="2582" spans="1:5" ht="18.75">
      <c r="A2582" s="36">
        <v>2580</v>
      </c>
      <c r="B2582" s="208"/>
      <c r="C2582" s="36" t="s">
        <v>14621</v>
      </c>
      <c r="D2582" s="6" t="s">
        <v>2580</v>
      </c>
      <c r="E2582" s="3">
        <v>4</v>
      </c>
    </row>
    <row r="2583" spans="1:5" ht="18.75">
      <c r="A2583" s="36">
        <v>2581</v>
      </c>
      <c r="B2583" s="208"/>
      <c r="C2583" s="36" t="s">
        <v>14622</v>
      </c>
      <c r="D2583" s="6" t="s">
        <v>2581</v>
      </c>
      <c r="E2583" s="3">
        <v>4</v>
      </c>
    </row>
    <row r="2584" spans="1:5" ht="18.75">
      <c r="A2584" s="36">
        <v>2582</v>
      </c>
      <c r="B2584" s="208"/>
      <c r="C2584" s="36" t="s">
        <v>14623</v>
      </c>
      <c r="D2584" s="6" t="s">
        <v>2582</v>
      </c>
      <c r="E2584" s="3">
        <v>4</v>
      </c>
    </row>
    <row r="2585" spans="1:5" ht="18.75">
      <c r="A2585" s="36">
        <v>2583</v>
      </c>
      <c r="B2585" s="208"/>
      <c r="C2585" s="36" t="s">
        <v>14624</v>
      </c>
      <c r="D2585" s="6" t="s">
        <v>2583</v>
      </c>
      <c r="E2585" s="3">
        <v>4</v>
      </c>
    </row>
    <row r="2586" spans="1:5" ht="18.75">
      <c r="A2586" s="36">
        <v>2584</v>
      </c>
      <c r="B2586" s="208"/>
      <c r="C2586" s="36" t="s">
        <v>14625</v>
      </c>
      <c r="D2586" s="6" t="s">
        <v>2584</v>
      </c>
      <c r="E2586" s="3">
        <v>4</v>
      </c>
    </row>
    <row r="2587" spans="1:5" ht="18.75">
      <c r="A2587" s="36">
        <v>2585</v>
      </c>
      <c r="B2587" s="208"/>
      <c r="C2587" s="36" t="s">
        <v>14626</v>
      </c>
      <c r="D2587" s="6" t="s">
        <v>2585</v>
      </c>
      <c r="E2587" s="3">
        <v>4</v>
      </c>
    </row>
    <row r="2588" spans="1:5" ht="18.75">
      <c r="A2588" s="36">
        <v>2586</v>
      </c>
      <c r="B2588" s="208"/>
      <c r="C2588" s="36" t="s">
        <v>14627</v>
      </c>
      <c r="D2588" s="6" t="s">
        <v>2586</v>
      </c>
      <c r="E2588" s="3">
        <v>4</v>
      </c>
    </row>
    <row r="2589" spans="1:5" ht="18.75">
      <c r="A2589" s="36">
        <v>2587</v>
      </c>
      <c r="B2589" s="208"/>
      <c r="C2589" s="36" t="s">
        <v>14628</v>
      </c>
      <c r="D2589" s="6" t="s">
        <v>2587</v>
      </c>
      <c r="E2589" s="3">
        <v>4</v>
      </c>
    </row>
    <row r="2590" spans="1:5" ht="18.75">
      <c r="A2590" s="36">
        <v>2588</v>
      </c>
      <c r="B2590" s="208"/>
      <c r="C2590" s="36" t="s">
        <v>14629</v>
      </c>
      <c r="D2590" s="6" t="s">
        <v>2588</v>
      </c>
      <c r="E2590" s="3">
        <v>4</v>
      </c>
    </row>
    <row r="2591" spans="1:5" ht="18.75">
      <c r="A2591" s="36">
        <v>2589</v>
      </c>
      <c r="B2591" s="208"/>
      <c r="C2591" s="36" t="s">
        <v>14630</v>
      </c>
      <c r="D2591" s="6" t="s">
        <v>2589</v>
      </c>
      <c r="E2591" s="3">
        <v>4</v>
      </c>
    </row>
    <row r="2592" spans="1:5" ht="18.75">
      <c r="A2592" s="36">
        <v>2590</v>
      </c>
      <c r="B2592" s="208"/>
      <c r="C2592" s="36" t="s">
        <v>14631</v>
      </c>
      <c r="D2592" s="6" t="s">
        <v>2590</v>
      </c>
      <c r="E2592" s="3">
        <v>4</v>
      </c>
    </row>
    <row r="2593" spans="1:5" ht="18.75">
      <c r="A2593" s="36">
        <v>2591</v>
      </c>
      <c r="B2593" s="208"/>
      <c r="C2593" s="36" t="s">
        <v>14632</v>
      </c>
      <c r="D2593" s="6" t="s">
        <v>2591</v>
      </c>
      <c r="E2593" s="3">
        <v>4</v>
      </c>
    </row>
    <row r="2594" spans="1:5" ht="18.75">
      <c r="A2594" s="36">
        <v>2592</v>
      </c>
      <c r="B2594" s="208"/>
      <c r="C2594" s="36" t="s">
        <v>14633</v>
      </c>
      <c r="D2594" s="6" t="s">
        <v>2592</v>
      </c>
      <c r="E2594" s="3">
        <v>4</v>
      </c>
    </row>
    <row r="2595" spans="1:5" ht="18.75">
      <c r="A2595" s="36">
        <v>2593</v>
      </c>
      <c r="B2595" s="208"/>
      <c r="C2595" s="36" t="s">
        <v>14634</v>
      </c>
      <c r="D2595" s="6" t="s">
        <v>2593</v>
      </c>
      <c r="E2595" s="3">
        <v>4</v>
      </c>
    </row>
    <row r="2596" spans="1:5" ht="18.75">
      <c r="A2596" s="36">
        <v>2594</v>
      </c>
      <c r="B2596" s="208"/>
      <c r="C2596" s="36" t="s">
        <v>14635</v>
      </c>
      <c r="D2596" s="6" t="s">
        <v>2594</v>
      </c>
      <c r="E2596" s="3">
        <v>4</v>
      </c>
    </row>
    <row r="2597" spans="1:5" ht="18.75">
      <c r="A2597" s="36">
        <v>2595</v>
      </c>
      <c r="B2597" s="208"/>
      <c r="C2597" s="36" t="s">
        <v>14636</v>
      </c>
      <c r="D2597" s="6" t="s">
        <v>2595</v>
      </c>
      <c r="E2597" s="3">
        <v>4</v>
      </c>
    </row>
    <row r="2598" spans="1:5" ht="18.75">
      <c r="A2598" s="36">
        <v>2596</v>
      </c>
      <c r="B2598" s="208"/>
      <c r="C2598" s="36" t="s">
        <v>14637</v>
      </c>
      <c r="D2598" s="6" t="s">
        <v>2596</v>
      </c>
      <c r="E2598" s="3">
        <v>4</v>
      </c>
    </row>
    <row r="2599" spans="1:5" ht="18.75">
      <c r="A2599" s="36">
        <v>2597</v>
      </c>
      <c r="B2599" s="208"/>
      <c r="C2599" s="36" t="s">
        <v>14638</v>
      </c>
      <c r="D2599" s="6" t="s">
        <v>2597</v>
      </c>
      <c r="E2599" s="3">
        <v>4</v>
      </c>
    </row>
    <row r="2600" spans="1:5" ht="18.75">
      <c r="A2600" s="36">
        <v>2598</v>
      </c>
      <c r="B2600" s="208"/>
      <c r="C2600" s="36" t="s">
        <v>14639</v>
      </c>
      <c r="D2600" s="6" t="s">
        <v>2598</v>
      </c>
      <c r="E2600" s="3">
        <v>4</v>
      </c>
    </row>
    <row r="2601" spans="1:5" ht="18.75">
      <c r="A2601" s="36">
        <v>2599</v>
      </c>
      <c r="B2601" s="208"/>
      <c r="C2601" s="36" t="s">
        <v>14640</v>
      </c>
      <c r="D2601" s="6" t="s">
        <v>2599</v>
      </c>
      <c r="E2601" s="3">
        <v>4</v>
      </c>
    </row>
    <row r="2602" spans="1:5" ht="18.75">
      <c r="A2602" s="36">
        <v>2600</v>
      </c>
      <c r="B2602" s="208"/>
      <c r="C2602" s="36" t="s">
        <v>14641</v>
      </c>
      <c r="D2602" s="6" t="s">
        <v>2600</v>
      </c>
      <c r="E2602" s="3">
        <v>4</v>
      </c>
    </row>
    <row r="2603" spans="1:5" ht="18.75">
      <c r="A2603" s="36">
        <v>2601</v>
      </c>
      <c r="B2603" s="208"/>
      <c r="C2603" s="36" t="s">
        <v>14642</v>
      </c>
      <c r="D2603" s="6" t="s">
        <v>2601</v>
      </c>
      <c r="E2603" s="3">
        <v>4</v>
      </c>
    </row>
    <row r="2604" spans="1:5" ht="18.75">
      <c r="A2604" s="36">
        <v>2602</v>
      </c>
      <c r="B2604" s="208"/>
      <c r="C2604" s="36" t="s">
        <v>14643</v>
      </c>
      <c r="D2604" s="6" t="s">
        <v>2602</v>
      </c>
      <c r="E2604" s="3">
        <v>4</v>
      </c>
    </row>
    <row r="2605" spans="1:5" ht="18.75">
      <c r="A2605" s="36">
        <v>2603</v>
      </c>
      <c r="B2605" s="208"/>
      <c r="C2605" s="36" t="s">
        <v>14644</v>
      </c>
      <c r="D2605" s="6" t="s">
        <v>2603</v>
      </c>
      <c r="E2605" s="3">
        <v>4</v>
      </c>
    </row>
    <row r="2606" spans="1:5" ht="18.75">
      <c r="A2606" s="36">
        <v>2604</v>
      </c>
      <c r="B2606" s="208"/>
      <c r="C2606" s="36" t="s">
        <v>14645</v>
      </c>
      <c r="D2606" s="6" t="s">
        <v>2604</v>
      </c>
      <c r="E2606" s="3">
        <v>4</v>
      </c>
    </row>
    <row r="2607" spans="1:5" ht="18.75">
      <c r="A2607" s="36">
        <v>2605</v>
      </c>
      <c r="B2607" s="208"/>
      <c r="C2607" s="36" t="s">
        <v>14646</v>
      </c>
      <c r="D2607" s="6" t="s">
        <v>2605</v>
      </c>
      <c r="E2607" s="3">
        <v>4</v>
      </c>
    </row>
    <row r="2608" spans="1:5" ht="18.75">
      <c r="A2608" s="36">
        <v>2606</v>
      </c>
      <c r="B2608" s="208"/>
      <c r="C2608" s="36" t="s">
        <v>14647</v>
      </c>
      <c r="D2608" s="6" t="s">
        <v>2606</v>
      </c>
      <c r="E2608" s="3">
        <v>4</v>
      </c>
    </row>
    <row r="2609" spans="1:5" ht="49.5">
      <c r="A2609" s="36">
        <v>2607</v>
      </c>
      <c r="B2609" s="208"/>
      <c r="C2609" s="36" t="s">
        <v>14648</v>
      </c>
      <c r="D2609" s="6" t="s">
        <v>2607</v>
      </c>
      <c r="E2609" s="3">
        <v>4</v>
      </c>
    </row>
    <row r="2610" spans="1:5" ht="18.75">
      <c r="A2610" s="36">
        <v>2608</v>
      </c>
      <c r="B2610" s="208"/>
      <c r="C2610" s="36" t="s">
        <v>14649</v>
      </c>
      <c r="D2610" s="6" t="s">
        <v>2608</v>
      </c>
      <c r="E2610" s="3">
        <v>4</v>
      </c>
    </row>
    <row r="2611" spans="1:5" ht="18.75">
      <c r="A2611" s="36">
        <v>2609</v>
      </c>
      <c r="B2611" s="208"/>
      <c r="C2611" s="36" t="s">
        <v>14650</v>
      </c>
      <c r="D2611" s="6" t="s">
        <v>2609</v>
      </c>
      <c r="E2611" s="3">
        <v>4</v>
      </c>
    </row>
    <row r="2612" spans="1:5" ht="18.75">
      <c r="A2612" s="36">
        <v>2610</v>
      </c>
      <c r="B2612" s="208"/>
      <c r="C2612" s="36" t="s">
        <v>14651</v>
      </c>
      <c r="D2612" s="6" t="s">
        <v>2610</v>
      </c>
      <c r="E2612" s="3">
        <v>4</v>
      </c>
    </row>
    <row r="2613" spans="1:5" ht="18.75">
      <c r="A2613" s="36">
        <v>2611</v>
      </c>
      <c r="B2613" s="208"/>
      <c r="C2613" s="36" t="s">
        <v>14652</v>
      </c>
      <c r="D2613" s="6" t="s">
        <v>2611</v>
      </c>
      <c r="E2613" s="3">
        <v>4</v>
      </c>
    </row>
    <row r="2614" spans="1:5" ht="33">
      <c r="A2614" s="36">
        <v>2612</v>
      </c>
      <c r="B2614" s="208"/>
      <c r="C2614" s="36" t="s">
        <v>14653</v>
      </c>
      <c r="D2614" s="6" t="s">
        <v>2612</v>
      </c>
      <c r="E2614" s="3">
        <v>10</v>
      </c>
    </row>
    <row r="2615" spans="1:5" ht="18.75">
      <c r="A2615" s="36">
        <v>2613</v>
      </c>
      <c r="B2615" s="208"/>
      <c r="C2615" s="36" t="s">
        <v>14654</v>
      </c>
      <c r="D2615" s="6" t="s">
        <v>2613</v>
      </c>
      <c r="E2615" s="3">
        <v>10</v>
      </c>
    </row>
    <row r="2616" spans="1:5" ht="33">
      <c r="A2616" s="36">
        <v>2614</v>
      </c>
      <c r="B2616" s="208"/>
      <c r="C2616" s="36" t="s">
        <v>14655</v>
      </c>
      <c r="D2616" s="6" t="s">
        <v>2614</v>
      </c>
      <c r="E2616" s="3">
        <v>10</v>
      </c>
    </row>
    <row r="2617" spans="1:5" ht="18.75">
      <c r="A2617" s="36">
        <v>2615</v>
      </c>
      <c r="B2617" s="208"/>
      <c r="C2617" s="36" t="s">
        <v>14656</v>
      </c>
      <c r="D2617" s="6" t="s">
        <v>2615</v>
      </c>
      <c r="E2617" s="3">
        <v>10</v>
      </c>
    </row>
    <row r="2618" spans="1:5" ht="33">
      <c r="A2618" s="36">
        <v>2616</v>
      </c>
      <c r="B2618" s="208"/>
      <c r="C2618" s="36" t="s">
        <v>14657</v>
      </c>
      <c r="D2618" s="6" t="s">
        <v>2616</v>
      </c>
      <c r="E2618" s="3">
        <v>10</v>
      </c>
    </row>
    <row r="2619" spans="1:5" ht="18.75">
      <c r="A2619" s="36">
        <v>2617</v>
      </c>
      <c r="B2619" s="208"/>
      <c r="C2619" s="36" t="s">
        <v>14658</v>
      </c>
      <c r="D2619" s="6" t="s">
        <v>2617</v>
      </c>
      <c r="E2619" s="3">
        <v>10</v>
      </c>
    </row>
    <row r="2620" spans="1:5" ht="33">
      <c r="A2620" s="36">
        <v>2618</v>
      </c>
      <c r="B2620" s="208"/>
      <c r="C2620" s="36" t="s">
        <v>14659</v>
      </c>
      <c r="D2620" s="6" t="s">
        <v>2618</v>
      </c>
      <c r="E2620" s="3">
        <v>10</v>
      </c>
    </row>
    <row r="2621" spans="1:5" ht="18.75">
      <c r="A2621" s="36">
        <v>2619</v>
      </c>
      <c r="B2621" s="208"/>
      <c r="C2621" s="36" t="s">
        <v>14660</v>
      </c>
      <c r="D2621" s="6" t="s">
        <v>2619</v>
      </c>
      <c r="E2621" s="3">
        <v>10</v>
      </c>
    </row>
    <row r="2622" spans="1:5" ht="33">
      <c r="A2622" s="36">
        <v>2620</v>
      </c>
      <c r="B2622" s="208"/>
      <c r="C2622" s="36" t="s">
        <v>14661</v>
      </c>
      <c r="D2622" s="6" t="s">
        <v>2620</v>
      </c>
      <c r="E2622" s="3">
        <v>10</v>
      </c>
    </row>
    <row r="2623" spans="1:5" ht="33">
      <c r="A2623" s="36">
        <v>2621</v>
      </c>
      <c r="B2623" s="208"/>
      <c r="C2623" s="36" t="s">
        <v>14662</v>
      </c>
      <c r="D2623" s="6" t="s">
        <v>2621</v>
      </c>
      <c r="E2623" s="3">
        <v>10</v>
      </c>
    </row>
    <row r="2624" spans="1:5" ht="33">
      <c r="A2624" s="36">
        <v>2622</v>
      </c>
      <c r="B2624" s="208"/>
      <c r="C2624" s="36" t="s">
        <v>14663</v>
      </c>
      <c r="D2624" s="6" t="s">
        <v>2622</v>
      </c>
      <c r="E2624" s="3">
        <v>10</v>
      </c>
    </row>
    <row r="2625" spans="1:5" ht="49.5">
      <c r="A2625" s="36">
        <v>2623</v>
      </c>
      <c r="B2625" s="208"/>
      <c r="C2625" s="36" t="s">
        <v>14664</v>
      </c>
      <c r="D2625" s="6" t="s">
        <v>2623</v>
      </c>
      <c r="E2625" s="3">
        <v>10</v>
      </c>
    </row>
    <row r="2626" spans="1:5" ht="33">
      <c r="A2626" s="36">
        <v>2624</v>
      </c>
      <c r="B2626" s="208"/>
      <c r="C2626" s="36" t="s">
        <v>14665</v>
      </c>
      <c r="D2626" s="6" t="s">
        <v>2624</v>
      </c>
      <c r="E2626" s="3">
        <v>10</v>
      </c>
    </row>
    <row r="2627" spans="1:5" ht="33">
      <c r="A2627" s="36">
        <v>2625</v>
      </c>
      <c r="B2627" s="208"/>
      <c r="C2627" s="36" t="s">
        <v>14666</v>
      </c>
      <c r="D2627" s="6" t="s">
        <v>2625</v>
      </c>
      <c r="E2627" s="3">
        <v>10</v>
      </c>
    </row>
    <row r="2628" spans="1:5" ht="33">
      <c r="A2628" s="36">
        <v>2626</v>
      </c>
      <c r="B2628" s="208"/>
      <c r="C2628" s="36" t="s">
        <v>14667</v>
      </c>
      <c r="D2628" s="6" t="s">
        <v>2626</v>
      </c>
      <c r="E2628" s="3">
        <v>10</v>
      </c>
    </row>
    <row r="2629" spans="1:5" ht="33">
      <c r="A2629" s="36">
        <v>2627</v>
      </c>
      <c r="B2629" s="208"/>
      <c r="C2629" s="36" t="s">
        <v>14668</v>
      </c>
      <c r="D2629" s="6" t="s">
        <v>2627</v>
      </c>
      <c r="E2629" s="3">
        <v>10</v>
      </c>
    </row>
    <row r="2630" spans="1:5" ht="33">
      <c r="A2630" s="36">
        <v>2628</v>
      </c>
      <c r="B2630" s="208"/>
      <c r="C2630" s="36" t="s">
        <v>14669</v>
      </c>
      <c r="D2630" s="6" t="s">
        <v>2628</v>
      </c>
      <c r="E2630" s="3">
        <v>10</v>
      </c>
    </row>
    <row r="2631" spans="1:5" ht="33">
      <c r="A2631" s="36">
        <v>2629</v>
      </c>
      <c r="B2631" s="208"/>
      <c r="C2631" s="36" t="s">
        <v>14670</v>
      </c>
      <c r="D2631" s="6" t="s">
        <v>2629</v>
      </c>
      <c r="E2631" s="3">
        <v>10</v>
      </c>
    </row>
    <row r="2632" spans="1:5" ht="33">
      <c r="A2632" s="36">
        <v>2630</v>
      </c>
      <c r="B2632" s="208"/>
      <c r="C2632" s="36" t="s">
        <v>14671</v>
      </c>
      <c r="D2632" s="6" t="s">
        <v>2630</v>
      </c>
      <c r="E2632" s="3">
        <v>10</v>
      </c>
    </row>
    <row r="2633" spans="1:5" ht="33">
      <c r="A2633" s="36">
        <v>2631</v>
      </c>
      <c r="B2633" s="208"/>
      <c r="C2633" s="36" t="s">
        <v>14672</v>
      </c>
      <c r="D2633" s="6" t="s">
        <v>2631</v>
      </c>
      <c r="E2633" s="3">
        <v>6</v>
      </c>
    </row>
    <row r="2634" spans="1:5" ht="33">
      <c r="A2634" s="36">
        <v>2632</v>
      </c>
      <c r="B2634" s="208"/>
      <c r="C2634" s="36" t="s">
        <v>14673</v>
      </c>
      <c r="D2634" s="6" t="s">
        <v>2632</v>
      </c>
      <c r="E2634" s="3">
        <v>6</v>
      </c>
    </row>
    <row r="2635" spans="1:5" ht="33">
      <c r="A2635" s="36">
        <v>2633</v>
      </c>
      <c r="B2635" s="208"/>
      <c r="C2635" s="36" t="s">
        <v>14674</v>
      </c>
      <c r="D2635" s="6" t="s">
        <v>2633</v>
      </c>
      <c r="E2635" s="3">
        <v>6</v>
      </c>
    </row>
    <row r="2636" spans="1:5" ht="33">
      <c r="A2636" s="36">
        <v>2634</v>
      </c>
      <c r="B2636" s="208"/>
      <c r="C2636" s="36" t="s">
        <v>14675</v>
      </c>
      <c r="D2636" s="6" t="s">
        <v>2634</v>
      </c>
      <c r="E2636" s="3">
        <v>6</v>
      </c>
    </row>
    <row r="2637" spans="1:5" ht="33">
      <c r="A2637" s="36">
        <v>2635</v>
      </c>
      <c r="B2637" s="208"/>
      <c r="C2637" s="36" t="s">
        <v>14676</v>
      </c>
      <c r="D2637" s="6" t="s">
        <v>2635</v>
      </c>
      <c r="E2637" s="3">
        <v>10</v>
      </c>
    </row>
    <row r="2638" spans="1:5" ht="33">
      <c r="A2638" s="36">
        <v>2636</v>
      </c>
      <c r="B2638" s="208"/>
      <c r="C2638" s="36" t="s">
        <v>14677</v>
      </c>
      <c r="D2638" s="6" t="s">
        <v>2636</v>
      </c>
      <c r="E2638" s="3">
        <v>10</v>
      </c>
    </row>
    <row r="2639" spans="1:5" ht="33">
      <c r="A2639" s="36">
        <v>2637</v>
      </c>
      <c r="B2639" s="208"/>
      <c r="C2639" s="36" t="s">
        <v>14678</v>
      </c>
      <c r="D2639" s="6" t="s">
        <v>2637</v>
      </c>
      <c r="E2639" s="3">
        <v>10</v>
      </c>
    </row>
    <row r="2640" spans="1:5" ht="33">
      <c r="A2640" s="36">
        <v>2638</v>
      </c>
      <c r="B2640" s="208"/>
      <c r="C2640" s="36" t="s">
        <v>14679</v>
      </c>
      <c r="D2640" s="6" t="s">
        <v>2638</v>
      </c>
      <c r="E2640" s="3">
        <v>10</v>
      </c>
    </row>
    <row r="2641" spans="1:5" ht="49.5">
      <c r="A2641" s="36">
        <v>2639</v>
      </c>
      <c r="B2641" s="208"/>
      <c r="C2641" s="36" t="s">
        <v>14680</v>
      </c>
      <c r="D2641" s="6" t="s">
        <v>2639</v>
      </c>
      <c r="E2641" s="3">
        <v>10</v>
      </c>
    </row>
    <row r="2642" spans="1:5" ht="33">
      <c r="A2642" s="36">
        <v>2640</v>
      </c>
      <c r="B2642" s="208"/>
      <c r="C2642" s="36" t="s">
        <v>14681</v>
      </c>
      <c r="D2642" s="6" t="s">
        <v>2640</v>
      </c>
      <c r="E2642" s="3">
        <v>10</v>
      </c>
    </row>
    <row r="2643" spans="1:5" ht="33">
      <c r="A2643" s="36">
        <v>2641</v>
      </c>
      <c r="B2643" s="208"/>
      <c r="C2643" s="36" t="s">
        <v>14682</v>
      </c>
      <c r="D2643" s="6" t="s">
        <v>2641</v>
      </c>
      <c r="E2643" s="3">
        <v>10</v>
      </c>
    </row>
    <row r="2644" spans="1:5" ht="33">
      <c r="A2644" s="36">
        <v>2642</v>
      </c>
      <c r="B2644" s="208"/>
      <c r="C2644" s="36" t="s">
        <v>14683</v>
      </c>
      <c r="D2644" s="6" t="s">
        <v>2642</v>
      </c>
      <c r="E2644" s="3">
        <v>10</v>
      </c>
    </row>
    <row r="2645" spans="1:5" ht="49.5">
      <c r="A2645" s="36">
        <v>2643</v>
      </c>
      <c r="B2645" s="208"/>
      <c r="C2645" s="36" t="s">
        <v>14684</v>
      </c>
      <c r="D2645" s="6" t="s">
        <v>2643</v>
      </c>
      <c r="E2645" s="3">
        <v>10</v>
      </c>
    </row>
    <row r="2646" spans="1:5" ht="33">
      <c r="A2646" s="36">
        <v>2644</v>
      </c>
      <c r="B2646" s="208"/>
      <c r="C2646" s="36" t="s">
        <v>14685</v>
      </c>
      <c r="D2646" s="6" t="s">
        <v>2644</v>
      </c>
      <c r="E2646" s="3">
        <v>10</v>
      </c>
    </row>
    <row r="2647" spans="1:5" ht="33">
      <c r="A2647" s="36">
        <v>2645</v>
      </c>
      <c r="B2647" s="208"/>
      <c r="C2647" s="36" t="s">
        <v>14686</v>
      </c>
      <c r="D2647" s="6" t="s">
        <v>2645</v>
      </c>
      <c r="E2647" s="3">
        <v>10</v>
      </c>
    </row>
    <row r="2648" spans="1:5" ht="49.5">
      <c r="A2648" s="36">
        <v>2646</v>
      </c>
      <c r="B2648" s="208"/>
      <c r="C2648" s="36" t="s">
        <v>14687</v>
      </c>
      <c r="D2648" s="6" t="s">
        <v>2646</v>
      </c>
      <c r="E2648" s="3">
        <v>10</v>
      </c>
    </row>
    <row r="2649" spans="1:5" ht="33">
      <c r="A2649" s="36">
        <v>2647</v>
      </c>
      <c r="B2649" s="208"/>
      <c r="C2649" s="36" t="s">
        <v>14688</v>
      </c>
      <c r="D2649" s="6" t="s">
        <v>2647</v>
      </c>
      <c r="E2649" s="3">
        <v>10</v>
      </c>
    </row>
    <row r="2650" spans="1:5" ht="33">
      <c r="A2650" s="36">
        <v>2648</v>
      </c>
      <c r="B2650" s="208"/>
      <c r="C2650" s="36" t="s">
        <v>14689</v>
      </c>
      <c r="D2650" s="6" t="s">
        <v>2648</v>
      </c>
      <c r="E2650" s="3">
        <v>4</v>
      </c>
    </row>
    <row r="2651" spans="1:5" ht="18.75">
      <c r="A2651" s="36">
        <v>2649</v>
      </c>
      <c r="B2651" s="208"/>
      <c r="C2651" s="36" t="s">
        <v>14690</v>
      </c>
      <c r="D2651" s="6" t="s">
        <v>2649</v>
      </c>
      <c r="E2651" s="3">
        <v>4</v>
      </c>
    </row>
    <row r="2652" spans="1:5" ht="18.75">
      <c r="A2652" s="36">
        <v>2650</v>
      </c>
      <c r="B2652" s="208"/>
      <c r="C2652" s="36" t="s">
        <v>14691</v>
      </c>
      <c r="D2652" s="6" t="s">
        <v>2650</v>
      </c>
      <c r="E2652" s="3">
        <v>4</v>
      </c>
    </row>
    <row r="2653" spans="1:5" ht="18.75">
      <c r="A2653" s="36">
        <v>2651</v>
      </c>
      <c r="B2653" s="208"/>
      <c r="C2653" s="36" t="s">
        <v>14692</v>
      </c>
      <c r="D2653" s="6" t="s">
        <v>2651</v>
      </c>
      <c r="E2653" s="3">
        <v>4</v>
      </c>
    </row>
    <row r="2654" spans="1:5" ht="33">
      <c r="A2654" s="36">
        <v>2652</v>
      </c>
      <c r="B2654" s="208"/>
      <c r="C2654" s="36" t="s">
        <v>14693</v>
      </c>
      <c r="D2654" s="6" t="s">
        <v>2652</v>
      </c>
      <c r="E2654" s="3">
        <v>4</v>
      </c>
    </row>
    <row r="2655" spans="1:5" ht="33">
      <c r="A2655" s="36">
        <v>2653</v>
      </c>
      <c r="B2655" s="208"/>
      <c r="C2655" s="36" t="s">
        <v>14694</v>
      </c>
      <c r="D2655" s="6" t="s">
        <v>2653</v>
      </c>
      <c r="E2655" s="3">
        <v>4</v>
      </c>
    </row>
    <row r="2656" spans="1:5" ht="33">
      <c r="A2656" s="36">
        <v>2654</v>
      </c>
      <c r="B2656" s="208"/>
      <c r="C2656" s="36" t="s">
        <v>14695</v>
      </c>
      <c r="D2656" s="6" t="s">
        <v>2654</v>
      </c>
      <c r="E2656" s="3">
        <v>4</v>
      </c>
    </row>
    <row r="2657" spans="1:5" ht="18.75">
      <c r="A2657" s="36">
        <v>2655</v>
      </c>
      <c r="B2657" s="208"/>
      <c r="C2657" s="36" t="s">
        <v>14696</v>
      </c>
      <c r="D2657" s="6" t="s">
        <v>2655</v>
      </c>
      <c r="E2657" s="3">
        <v>4</v>
      </c>
    </row>
    <row r="2658" spans="1:5" ht="33">
      <c r="A2658" s="36">
        <v>2656</v>
      </c>
      <c r="B2658" s="208"/>
      <c r="C2658" s="36" t="s">
        <v>14697</v>
      </c>
      <c r="D2658" s="6" t="s">
        <v>2656</v>
      </c>
      <c r="E2658" s="3">
        <v>4</v>
      </c>
    </row>
    <row r="2659" spans="1:5" ht="33">
      <c r="A2659" s="36">
        <v>2657</v>
      </c>
      <c r="B2659" s="208"/>
      <c r="C2659" s="36" t="s">
        <v>14698</v>
      </c>
      <c r="D2659" s="6" t="s">
        <v>2657</v>
      </c>
      <c r="E2659" s="3">
        <v>4</v>
      </c>
    </row>
    <row r="2660" spans="1:5" ht="18.75">
      <c r="A2660" s="36">
        <v>2658</v>
      </c>
      <c r="B2660" s="208"/>
      <c r="C2660" s="36" t="s">
        <v>14699</v>
      </c>
      <c r="D2660" s="6" t="s">
        <v>2658</v>
      </c>
      <c r="E2660" s="3">
        <v>4</v>
      </c>
    </row>
    <row r="2661" spans="1:5" ht="33">
      <c r="A2661" s="36">
        <v>2659</v>
      </c>
      <c r="B2661" s="208"/>
      <c r="C2661" s="36" t="s">
        <v>14700</v>
      </c>
      <c r="D2661" s="6" t="s">
        <v>2659</v>
      </c>
      <c r="E2661" s="3">
        <v>4</v>
      </c>
    </row>
    <row r="2662" spans="1:5" ht="33">
      <c r="A2662" s="36">
        <v>2660</v>
      </c>
      <c r="B2662" s="208"/>
      <c r="C2662" s="36" t="s">
        <v>14701</v>
      </c>
      <c r="D2662" s="6" t="s">
        <v>2660</v>
      </c>
      <c r="E2662" s="3">
        <v>4</v>
      </c>
    </row>
    <row r="2663" spans="1:5" ht="33">
      <c r="A2663" s="36">
        <v>2661</v>
      </c>
      <c r="B2663" s="208"/>
      <c r="C2663" s="36" t="s">
        <v>14702</v>
      </c>
      <c r="D2663" s="6" t="s">
        <v>2661</v>
      </c>
      <c r="E2663" s="3">
        <v>4</v>
      </c>
    </row>
    <row r="2664" spans="1:5" ht="18.75">
      <c r="A2664" s="36">
        <v>2662</v>
      </c>
      <c r="B2664" s="208"/>
      <c r="C2664" s="36" t="s">
        <v>14703</v>
      </c>
      <c r="D2664" s="6" t="s">
        <v>2662</v>
      </c>
      <c r="E2664" s="3">
        <v>4</v>
      </c>
    </row>
    <row r="2665" spans="1:5" ht="33">
      <c r="A2665" s="36">
        <v>2663</v>
      </c>
      <c r="B2665" s="208"/>
      <c r="C2665" s="36" t="s">
        <v>14704</v>
      </c>
      <c r="D2665" s="6" t="s">
        <v>2663</v>
      </c>
      <c r="E2665" s="3">
        <v>4</v>
      </c>
    </row>
    <row r="2666" spans="1:5" ht="18.75">
      <c r="A2666" s="36">
        <v>2664</v>
      </c>
      <c r="B2666" s="208"/>
      <c r="C2666" s="36" t="s">
        <v>14705</v>
      </c>
      <c r="D2666" s="6" t="s">
        <v>2664</v>
      </c>
      <c r="E2666" s="3">
        <v>4</v>
      </c>
    </row>
    <row r="2667" spans="1:5" ht="18.75">
      <c r="A2667" s="36">
        <v>2665</v>
      </c>
      <c r="B2667" s="208"/>
      <c r="C2667" s="36" t="s">
        <v>14706</v>
      </c>
      <c r="D2667" s="6" t="s">
        <v>2665</v>
      </c>
      <c r="E2667" s="3">
        <v>4</v>
      </c>
    </row>
    <row r="2668" spans="1:5" ht="33">
      <c r="A2668" s="36">
        <v>2666</v>
      </c>
      <c r="B2668" s="208"/>
      <c r="C2668" s="36" t="s">
        <v>14707</v>
      </c>
      <c r="D2668" s="6" t="s">
        <v>2666</v>
      </c>
      <c r="E2668" s="3">
        <v>4</v>
      </c>
    </row>
    <row r="2669" spans="1:5" ht="33">
      <c r="A2669" s="36">
        <v>2667</v>
      </c>
      <c r="B2669" s="208"/>
      <c r="C2669" s="36" t="s">
        <v>14708</v>
      </c>
      <c r="D2669" s="6" t="s">
        <v>2667</v>
      </c>
      <c r="E2669" s="3">
        <v>4</v>
      </c>
    </row>
    <row r="2670" spans="1:5" ht="33">
      <c r="A2670" s="36">
        <v>2668</v>
      </c>
      <c r="B2670" s="208"/>
      <c r="C2670" s="36" t="s">
        <v>14709</v>
      </c>
      <c r="D2670" s="6" t="s">
        <v>2668</v>
      </c>
      <c r="E2670" s="3">
        <v>4</v>
      </c>
    </row>
    <row r="2671" spans="1:5" ht="33">
      <c r="A2671" s="36">
        <v>2669</v>
      </c>
      <c r="B2671" s="208"/>
      <c r="C2671" s="36" t="s">
        <v>14710</v>
      </c>
      <c r="D2671" s="6" t="s">
        <v>2669</v>
      </c>
      <c r="E2671" s="3">
        <v>4</v>
      </c>
    </row>
    <row r="2672" spans="1:5" ht="33">
      <c r="A2672" s="36">
        <v>2670</v>
      </c>
      <c r="B2672" s="208"/>
      <c r="C2672" s="36" t="s">
        <v>14711</v>
      </c>
      <c r="D2672" s="6" t="s">
        <v>2670</v>
      </c>
      <c r="E2672" s="3">
        <v>4</v>
      </c>
    </row>
    <row r="2673" spans="1:5" ht="18.75">
      <c r="A2673" s="36">
        <v>2671</v>
      </c>
      <c r="B2673" s="208"/>
      <c r="C2673" s="36" t="s">
        <v>14712</v>
      </c>
      <c r="D2673" s="6" t="s">
        <v>2671</v>
      </c>
      <c r="E2673" s="3">
        <v>4</v>
      </c>
    </row>
    <row r="2674" spans="1:5" ht="33">
      <c r="A2674" s="36">
        <v>2672</v>
      </c>
      <c r="B2674" s="208"/>
      <c r="C2674" s="36" t="s">
        <v>14713</v>
      </c>
      <c r="D2674" s="6" t="s">
        <v>2672</v>
      </c>
      <c r="E2674" s="3">
        <v>4</v>
      </c>
    </row>
    <row r="2675" spans="1:5" ht="33">
      <c r="A2675" s="36">
        <v>2673</v>
      </c>
      <c r="B2675" s="208"/>
      <c r="C2675" s="36" t="s">
        <v>14714</v>
      </c>
      <c r="D2675" s="6" t="s">
        <v>2673</v>
      </c>
      <c r="E2675" s="3">
        <v>4</v>
      </c>
    </row>
    <row r="2676" spans="1:5" ht="33">
      <c r="A2676" s="36">
        <v>2674</v>
      </c>
      <c r="B2676" s="208"/>
      <c r="C2676" s="36" t="s">
        <v>14715</v>
      </c>
      <c r="D2676" s="6" t="s">
        <v>2674</v>
      </c>
      <c r="E2676" s="3">
        <v>4</v>
      </c>
    </row>
    <row r="2677" spans="1:5" ht="49.5">
      <c r="A2677" s="36">
        <v>2675</v>
      </c>
      <c r="B2677" s="208"/>
      <c r="C2677" s="36" t="s">
        <v>14716</v>
      </c>
      <c r="D2677" s="6" t="s">
        <v>2675</v>
      </c>
      <c r="E2677" s="3">
        <v>4</v>
      </c>
    </row>
    <row r="2678" spans="1:5" ht="33">
      <c r="A2678" s="36">
        <v>2676</v>
      </c>
      <c r="B2678" s="208"/>
      <c r="C2678" s="36" t="s">
        <v>14717</v>
      </c>
      <c r="D2678" s="6" t="s">
        <v>2676</v>
      </c>
      <c r="E2678" s="3">
        <v>4</v>
      </c>
    </row>
    <row r="2679" spans="1:5" ht="18.75">
      <c r="A2679" s="36">
        <v>2677</v>
      </c>
      <c r="B2679" s="208"/>
      <c r="C2679" s="36" t="s">
        <v>14718</v>
      </c>
      <c r="D2679" s="6" t="s">
        <v>2677</v>
      </c>
      <c r="E2679" s="3">
        <v>4</v>
      </c>
    </row>
    <row r="2680" spans="1:5" ht="18.75">
      <c r="A2680" s="36">
        <v>2678</v>
      </c>
      <c r="B2680" s="208"/>
      <c r="C2680" s="36" t="s">
        <v>14719</v>
      </c>
      <c r="D2680" s="6" t="s">
        <v>2678</v>
      </c>
      <c r="E2680" s="3">
        <v>4</v>
      </c>
    </row>
    <row r="2681" spans="1:5" ht="18.75">
      <c r="A2681" s="36">
        <v>2679</v>
      </c>
      <c r="B2681" s="208"/>
      <c r="C2681" s="36" t="s">
        <v>14720</v>
      </c>
      <c r="D2681" s="6" t="s">
        <v>2679</v>
      </c>
      <c r="E2681" s="3">
        <v>4</v>
      </c>
    </row>
    <row r="2682" spans="1:5" ht="18.75">
      <c r="A2682" s="36">
        <v>2680</v>
      </c>
      <c r="B2682" s="208"/>
      <c r="C2682" s="36" t="s">
        <v>14721</v>
      </c>
      <c r="D2682" s="6" t="s">
        <v>2680</v>
      </c>
      <c r="E2682" s="3">
        <v>4</v>
      </c>
    </row>
    <row r="2683" spans="1:5" ht="33">
      <c r="A2683" s="36">
        <v>2681</v>
      </c>
      <c r="B2683" s="208"/>
      <c r="C2683" s="36" t="s">
        <v>14722</v>
      </c>
      <c r="D2683" s="6" t="s">
        <v>2681</v>
      </c>
      <c r="E2683" s="3">
        <v>4</v>
      </c>
    </row>
    <row r="2684" spans="1:5" ht="33">
      <c r="A2684" s="36">
        <v>2682</v>
      </c>
      <c r="B2684" s="208"/>
      <c r="C2684" s="36" t="s">
        <v>14723</v>
      </c>
      <c r="D2684" s="6" t="s">
        <v>2682</v>
      </c>
      <c r="E2684" s="3">
        <v>4</v>
      </c>
    </row>
    <row r="2685" spans="1:5" ht="33">
      <c r="A2685" s="36">
        <v>2683</v>
      </c>
      <c r="B2685" s="208"/>
      <c r="C2685" s="36" t="s">
        <v>14724</v>
      </c>
      <c r="D2685" s="6" t="s">
        <v>2683</v>
      </c>
      <c r="E2685" s="3">
        <v>4</v>
      </c>
    </row>
    <row r="2686" spans="1:5" ht="33">
      <c r="A2686" s="36">
        <v>2684</v>
      </c>
      <c r="B2686" s="208"/>
      <c r="C2686" s="36" t="s">
        <v>14725</v>
      </c>
      <c r="D2686" s="6" t="s">
        <v>2684</v>
      </c>
      <c r="E2686" s="3">
        <v>4</v>
      </c>
    </row>
    <row r="2687" spans="1:5" ht="33">
      <c r="A2687" s="36">
        <v>2685</v>
      </c>
      <c r="B2687" s="208"/>
      <c r="C2687" s="36" t="s">
        <v>14726</v>
      </c>
      <c r="D2687" s="6" t="s">
        <v>2685</v>
      </c>
      <c r="E2687" s="3">
        <v>4</v>
      </c>
    </row>
    <row r="2688" spans="1:5" ht="18.75">
      <c r="A2688" s="36">
        <v>2686</v>
      </c>
      <c r="B2688" s="208"/>
      <c r="C2688" s="36" t="s">
        <v>14727</v>
      </c>
      <c r="D2688" s="6" t="s">
        <v>2686</v>
      </c>
      <c r="E2688" s="3">
        <v>4</v>
      </c>
    </row>
    <row r="2689" spans="1:5" ht="33">
      <c r="A2689" s="36">
        <v>2687</v>
      </c>
      <c r="B2689" s="208"/>
      <c r="C2689" s="36" t="s">
        <v>14728</v>
      </c>
      <c r="D2689" s="6" t="s">
        <v>2687</v>
      </c>
      <c r="E2689" s="3">
        <v>4</v>
      </c>
    </row>
    <row r="2690" spans="1:5" ht="33">
      <c r="A2690" s="36">
        <v>2688</v>
      </c>
      <c r="B2690" s="208"/>
      <c r="C2690" s="36" t="s">
        <v>14729</v>
      </c>
      <c r="D2690" s="6" t="s">
        <v>2688</v>
      </c>
      <c r="E2690" s="3">
        <v>4</v>
      </c>
    </row>
    <row r="2691" spans="1:5" ht="18.75">
      <c r="A2691" s="36">
        <v>2689</v>
      </c>
      <c r="B2691" s="208"/>
      <c r="C2691" s="36" t="s">
        <v>14730</v>
      </c>
      <c r="D2691" s="6" t="s">
        <v>2689</v>
      </c>
      <c r="E2691" s="3">
        <v>4</v>
      </c>
    </row>
    <row r="2692" spans="1:5" ht="33">
      <c r="A2692" s="36">
        <v>2690</v>
      </c>
      <c r="B2692" s="208"/>
      <c r="C2692" s="36" t="s">
        <v>14731</v>
      </c>
      <c r="D2692" s="6" t="s">
        <v>2690</v>
      </c>
      <c r="E2692" s="3">
        <v>4</v>
      </c>
    </row>
    <row r="2693" spans="1:5" ht="18.75">
      <c r="A2693" s="36">
        <v>2691</v>
      </c>
      <c r="B2693" s="208"/>
      <c r="C2693" s="36" t="s">
        <v>14732</v>
      </c>
      <c r="D2693" s="6" t="s">
        <v>2691</v>
      </c>
      <c r="E2693" s="3">
        <v>4</v>
      </c>
    </row>
    <row r="2694" spans="1:5" ht="18.75">
      <c r="A2694" s="36">
        <v>2692</v>
      </c>
      <c r="B2694" s="208"/>
      <c r="C2694" s="36" t="s">
        <v>14733</v>
      </c>
      <c r="D2694" s="6" t="s">
        <v>2692</v>
      </c>
      <c r="E2694" s="3">
        <v>4</v>
      </c>
    </row>
    <row r="2695" spans="1:5" ht="33">
      <c r="A2695" s="36">
        <v>2693</v>
      </c>
      <c r="B2695" s="208"/>
      <c r="C2695" s="36" t="s">
        <v>14734</v>
      </c>
      <c r="D2695" s="6" t="s">
        <v>2693</v>
      </c>
      <c r="E2695" s="3">
        <v>4</v>
      </c>
    </row>
    <row r="2696" spans="1:5" ht="33">
      <c r="A2696" s="36">
        <v>2694</v>
      </c>
      <c r="B2696" s="208"/>
      <c r="C2696" s="36" t="s">
        <v>14735</v>
      </c>
      <c r="D2696" s="6" t="s">
        <v>2694</v>
      </c>
      <c r="E2696" s="3">
        <v>4</v>
      </c>
    </row>
    <row r="2697" spans="1:5" ht="33">
      <c r="A2697" s="36">
        <v>2695</v>
      </c>
      <c r="B2697" s="208"/>
      <c r="C2697" s="36" t="s">
        <v>14736</v>
      </c>
      <c r="D2697" s="6" t="s">
        <v>2695</v>
      </c>
      <c r="E2697" s="3">
        <v>4</v>
      </c>
    </row>
    <row r="2698" spans="1:5" ht="33">
      <c r="A2698" s="36">
        <v>2696</v>
      </c>
      <c r="B2698" s="208"/>
      <c r="C2698" s="36" t="s">
        <v>14737</v>
      </c>
      <c r="D2698" s="6" t="s">
        <v>2696</v>
      </c>
      <c r="E2698" s="3">
        <v>4</v>
      </c>
    </row>
    <row r="2699" spans="1:5" ht="33">
      <c r="A2699" s="36">
        <v>2697</v>
      </c>
      <c r="B2699" s="208"/>
      <c r="C2699" s="36" t="s">
        <v>14738</v>
      </c>
      <c r="D2699" s="6" t="s">
        <v>2697</v>
      </c>
      <c r="E2699" s="3">
        <v>4</v>
      </c>
    </row>
    <row r="2700" spans="1:5" ht="33">
      <c r="A2700" s="36">
        <v>2698</v>
      </c>
      <c r="B2700" s="208"/>
      <c r="C2700" s="36" t="s">
        <v>14739</v>
      </c>
      <c r="D2700" s="6" t="s">
        <v>2698</v>
      </c>
      <c r="E2700" s="3">
        <v>4</v>
      </c>
    </row>
    <row r="2701" spans="1:5" ht="33">
      <c r="A2701" s="36">
        <v>2699</v>
      </c>
      <c r="B2701" s="208"/>
      <c r="C2701" s="36" t="s">
        <v>14740</v>
      </c>
      <c r="D2701" s="6" t="s">
        <v>2699</v>
      </c>
      <c r="E2701" s="3">
        <v>4</v>
      </c>
    </row>
    <row r="2702" spans="1:5" ht="33">
      <c r="A2702" s="36">
        <v>2700</v>
      </c>
      <c r="B2702" s="208"/>
      <c r="C2702" s="36" t="s">
        <v>14741</v>
      </c>
      <c r="D2702" s="6" t="s">
        <v>2700</v>
      </c>
      <c r="E2702" s="3">
        <v>4</v>
      </c>
    </row>
    <row r="2703" spans="1:5" ht="33">
      <c r="A2703" s="36">
        <v>2701</v>
      </c>
      <c r="B2703" s="208"/>
      <c r="C2703" s="36" t="s">
        <v>14742</v>
      </c>
      <c r="D2703" s="6" t="s">
        <v>2701</v>
      </c>
      <c r="E2703" s="3">
        <v>4</v>
      </c>
    </row>
    <row r="2704" spans="1:5" ht="33">
      <c r="A2704" s="36">
        <v>2702</v>
      </c>
      <c r="B2704" s="208"/>
      <c r="C2704" s="36" t="s">
        <v>14743</v>
      </c>
      <c r="D2704" s="6" t="s">
        <v>2702</v>
      </c>
      <c r="E2704" s="3">
        <v>4</v>
      </c>
    </row>
    <row r="2705" spans="1:5" ht="33">
      <c r="A2705" s="36">
        <v>2703</v>
      </c>
      <c r="B2705" s="208"/>
      <c r="C2705" s="36" t="s">
        <v>14744</v>
      </c>
      <c r="D2705" s="6" t="s">
        <v>2703</v>
      </c>
      <c r="E2705" s="3">
        <v>4</v>
      </c>
    </row>
    <row r="2706" spans="1:5" ht="18.75">
      <c r="A2706" s="36">
        <v>2704</v>
      </c>
      <c r="B2706" s="208"/>
      <c r="C2706" s="36" t="s">
        <v>14745</v>
      </c>
      <c r="D2706" s="6" t="s">
        <v>2704</v>
      </c>
      <c r="E2706" s="3">
        <v>4</v>
      </c>
    </row>
    <row r="2707" spans="1:5" ht="33">
      <c r="A2707" s="36">
        <v>2705</v>
      </c>
      <c r="B2707" s="208"/>
      <c r="C2707" s="36" t="s">
        <v>14746</v>
      </c>
      <c r="D2707" s="6" t="s">
        <v>2705</v>
      </c>
      <c r="E2707" s="3">
        <v>4</v>
      </c>
    </row>
    <row r="2708" spans="1:5" ht="18.75">
      <c r="A2708" s="36">
        <v>2706</v>
      </c>
      <c r="B2708" s="208"/>
      <c r="C2708" s="36" t="s">
        <v>14747</v>
      </c>
      <c r="D2708" s="6" t="s">
        <v>2706</v>
      </c>
      <c r="E2708" s="3">
        <v>4</v>
      </c>
    </row>
    <row r="2709" spans="1:5" ht="33">
      <c r="A2709" s="36">
        <v>2707</v>
      </c>
      <c r="B2709" s="208"/>
      <c r="C2709" s="36" t="s">
        <v>14748</v>
      </c>
      <c r="D2709" s="6" t="s">
        <v>2707</v>
      </c>
      <c r="E2709" s="3">
        <v>4</v>
      </c>
    </row>
    <row r="2710" spans="1:5" ht="18.75">
      <c r="A2710" s="36">
        <v>2708</v>
      </c>
      <c r="B2710" s="208"/>
      <c r="C2710" s="36" t="s">
        <v>14749</v>
      </c>
      <c r="D2710" s="6" t="s">
        <v>2708</v>
      </c>
      <c r="E2710" s="3">
        <v>4</v>
      </c>
    </row>
    <row r="2711" spans="1:5" ht="18.75">
      <c r="A2711" s="36">
        <v>2709</v>
      </c>
      <c r="B2711" s="208"/>
      <c r="C2711" s="36" t="s">
        <v>14750</v>
      </c>
      <c r="D2711" s="6" t="s">
        <v>2709</v>
      </c>
      <c r="E2711" s="3">
        <v>4</v>
      </c>
    </row>
    <row r="2712" spans="1:5" ht="18.75">
      <c r="A2712" s="36">
        <v>2710</v>
      </c>
      <c r="B2712" s="208"/>
      <c r="C2712" s="36" t="s">
        <v>14751</v>
      </c>
      <c r="D2712" s="6" t="s">
        <v>2710</v>
      </c>
      <c r="E2712" s="3">
        <v>4</v>
      </c>
    </row>
    <row r="2713" spans="1:5" ht="33">
      <c r="A2713" s="36">
        <v>2711</v>
      </c>
      <c r="B2713" s="208"/>
      <c r="C2713" s="36" t="s">
        <v>14752</v>
      </c>
      <c r="D2713" s="6" t="s">
        <v>2711</v>
      </c>
      <c r="E2713" s="3">
        <v>4</v>
      </c>
    </row>
    <row r="2714" spans="1:5" ht="18.75">
      <c r="A2714" s="36">
        <v>2712</v>
      </c>
      <c r="B2714" s="208"/>
      <c r="C2714" s="36" t="s">
        <v>14753</v>
      </c>
      <c r="D2714" s="6" t="s">
        <v>2712</v>
      </c>
      <c r="E2714" s="3">
        <v>4</v>
      </c>
    </row>
    <row r="2715" spans="1:5" ht="33">
      <c r="A2715" s="36">
        <v>2713</v>
      </c>
      <c r="B2715" s="208"/>
      <c r="C2715" s="36" t="s">
        <v>14754</v>
      </c>
      <c r="D2715" s="6" t="s">
        <v>2713</v>
      </c>
      <c r="E2715" s="3">
        <v>4</v>
      </c>
    </row>
    <row r="2716" spans="1:5" ht="33">
      <c r="A2716" s="36">
        <v>2714</v>
      </c>
      <c r="B2716" s="208"/>
      <c r="C2716" s="36" t="s">
        <v>14755</v>
      </c>
      <c r="D2716" s="6" t="s">
        <v>2714</v>
      </c>
      <c r="E2716" s="3">
        <v>4</v>
      </c>
    </row>
    <row r="2717" spans="1:5" ht="33">
      <c r="A2717" s="36">
        <v>2715</v>
      </c>
      <c r="B2717" s="208"/>
      <c r="C2717" s="36" t="s">
        <v>14756</v>
      </c>
      <c r="D2717" s="6" t="s">
        <v>2715</v>
      </c>
      <c r="E2717" s="3">
        <v>4</v>
      </c>
    </row>
    <row r="2718" spans="1:5" ht="33">
      <c r="A2718" s="36">
        <v>2716</v>
      </c>
      <c r="B2718" s="208"/>
      <c r="C2718" s="36" t="s">
        <v>14757</v>
      </c>
      <c r="D2718" s="6" t="s">
        <v>2716</v>
      </c>
      <c r="E2718" s="3">
        <v>4</v>
      </c>
    </row>
    <row r="2719" spans="1:5" ht="18.75">
      <c r="A2719" s="36">
        <v>2717</v>
      </c>
      <c r="B2719" s="208"/>
      <c r="C2719" s="36" t="s">
        <v>14758</v>
      </c>
      <c r="D2719" s="6" t="s">
        <v>2717</v>
      </c>
      <c r="E2719" s="3">
        <v>4</v>
      </c>
    </row>
    <row r="2720" spans="1:5" ht="33">
      <c r="A2720" s="36">
        <v>2718</v>
      </c>
      <c r="B2720" s="208"/>
      <c r="C2720" s="36" t="s">
        <v>14759</v>
      </c>
      <c r="D2720" s="6" t="s">
        <v>2718</v>
      </c>
      <c r="E2720" s="3">
        <v>4</v>
      </c>
    </row>
    <row r="2721" spans="1:5" ht="33">
      <c r="A2721" s="36">
        <v>2719</v>
      </c>
      <c r="B2721" s="208"/>
      <c r="C2721" s="36" t="s">
        <v>14760</v>
      </c>
      <c r="D2721" s="6" t="s">
        <v>2719</v>
      </c>
      <c r="E2721" s="3">
        <v>4</v>
      </c>
    </row>
    <row r="2722" spans="1:5" ht="18.75">
      <c r="A2722" s="36">
        <v>2720</v>
      </c>
      <c r="B2722" s="208"/>
      <c r="C2722" s="36" t="s">
        <v>14761</v>
      </c>
      <c r="D2722" s="6" t="s">
        <v>2720</v>
      </c>
      <c r="E2722" s="3">
        <v>4</v>
      </c>
    </row>
    <row r="2723" spans="1:5" ht="18.75">
      <c r="A2723" s="36">
        <v>2721</v>
      </c>
      <c r="B2723" s="208"/>
      <c r="C2723" s="36" t="s">
        <v>14762</v>
      </c>
      <c r="D2723" s="6" t="s">
        <v>2721</v>
      </c>
      <c r="E2723" s="3">
        <v>4</v>
      </c>
    </row>
    <row r="2724" spans="1:5" ht="18.75">
      <c r="A2724" s="36">
        <v>2722</v>
      </c>
      <c r="B2724" s="208"/>
      <c r="C2724" s="36" t="s">
        <v>14763</v>
      </c>
      <c r="D2724" s="6" t="s">
        <v>2722</v>
      </c>
      <c r="E2724" s="3">
        <v>4</v>
      </c>
    </row>
    <row r="2725" spans="1:5" ht="33">
      <c r="A2725" s="36">
        <v>2723</v>
      </c>
      <c r="B2725" s="208"/>
      <c r="C2725" s="36" t="s">
        <v>14764</v>
      </c>
      <c r="D2725" s="6" t="s">
        <v>2723</v>
      </c>
      <c r="E2725" s="3">
        <v>4</v>
      </c>
    </row>
    <row r="2726" spans="1:5" ht="18.75">
      <c r="A2726" s="36">
        <v>2724</v>
      </c>
      <c r="B2726" s="208"/>
      <c r="C2726" s="36" t="s">
        <v>14765</v>
      </c>
      <c r="D2726" s="6" t="s">
        <v>2724</v>
      </c>
      <c r="E2726" s="3">
        <v>4</v>
      </c>
    </row>
    <row r="2727" spans="1:5" ht="33">
      <c r="A2727" s="36">
        <v>2725</v>
      </c>
      <c r="B2727" s="208"/>
      <c r="C2727" s="36" t="s">
        <v>14766</v>
      </c>
      <c r="D2727" s="6" t="s">
        <v>2725</v>
      </c>
      <c r="E2727" s="3">
        <v>4</v>
      </c>
    </row>
    <row r="2728" spans="1:5" ht="33">
      <c r="A2728" s="36">
        <v>2726</v>
      </c>
      <c r="B2728" s="208"/>
      <c r="C2728" s="36" t="s">
        <v>14767</v>
      </c>
      <c r="D2728" s="6" t="s">
        <v>2726</v>
      </c>
      <c r="E2728" s="3">
        <v>4</v>
      </c>
    </row>
    <row r="2729" spans="1:5" ht="33">
      <c r="A2729" s="36">
        <v>2727</v>
      </c>
      <c r="B2729" s="208"/>
      <c r="C2729" s="36" t="s">
        <v>14768</v>
      </c>
      <c r="D2729" s="6" t="s">
        <v>2727</v>
      </c>
      <c r="E2729" s="3">
        <v>4</v>
      </c>
    </row>
    <row r="2730" spans="1:5" ht="33">
      <c r="A2730" s="36">
        <v>2728</v>
      </c>
      <c r="B2730" s="208"/>
      <c r="C2730" s="36" t="s">
        <v>14769</v>
      </c>
      <c r="D2730" s="6" t="s">
        <v>2728</v>
      </c>
      <c r="E2730" s="3">
        <v>4</v>
      </c>
    </row>
    <row r="2731" spans="1:5" ht="18.75">
      <c r="A2731" s="36">
        <v>2729</v>
      </c>
      <c r="B2731" s="208"/>
      <c r="C2731" s="36" t="s">
        <v>14770</v>
      </c>
      <c r="D2731" s="6" t="s">
        <v>2729</v>
      </c>
      <c r="E2731" s="3">
        <v>4</v>
      </c>
    </row>
    <row r="2732" spans="1:5" ht="18.75">
      <c r="A2732" s="36">
        <v>2730</v>
      </c>
      <c r="B2732" s="208"/>
      <c r="C2732" s="36" t="s">
        <v>14771</v>
      </c>
      <c r="D2732" s="6" t="s">
        <v>2730</v>
      </c>
      <c r="E2732" s="3">
        <v>4</v>
      </c>
    </row>
    <row r="2733" spans="1:5" ht="33">
      <c r="A2733" s="36">
        <v>2731</v>
      </c>
      <c r="B2733" s="208"/>
      <c r="C2733" s="36" t="s">
        <v>14772</v>
      </c>
      <c r="D2733" s="6" t="s">
        <v>2731</v>
      </c>
      <c r="E2733" s="3">
        <v>4</v>
      </c>
    </row>
    <row r="2734" spans="1:5" ht="33">
      <c r="A2734" s="36">
        <v>2732</v>
      </c>
      <c r="B2734" s="208"/>
      <c r="C2734" s="36" t="s">
        <v>14773</v>
      </c>
      <c r="D2734" s="6" t="s">
        <v>2732</v>
      </c>
      <c r="E2734" s="3">
        <v>4</v>
      </c>
    </row>
    <row r="2735" spans="1:5" ht="18.75">
      <c r="A2735" s="36">
        <v>2733</v>
      </c>
      <c r="B2735" s="208"/>
      <c r="C2735" s="36" t="s">
        <v>14774</v>
      </c>
      <c r="D2735" s="6" t="s">
        <v>2733</v>
      </c>
      <c r="E2735" s="3">
        <v>4</v>
      </c>
    </row>
    <row r="2736" spans="1:5" ht="18.75">
      <c r="A2736" s="36">
        <v>2734</v>
      </c>
      <c r="B2736" s="208"/>
      <c r="C2736" s="36" t="s">
        <v>14775</v>
      </c>
      <c r="D2736" s="6" t="s">
        <v>2734</v>
      </c>
      <c r="E2736" s="3">
        <v>4</v>
      </c>
    </row>
    <row r="2737" spans="1:5" ht="33">
      <c r="A2737" s="36">
        <v>2735</v>
      </c>
      <c r="B2737" s="208"/>
      <c r="C2737" s="36" t="s">
        <v>14776</v>
      </c>
      <c r="D2737" s="6" t="s">
        <v>2735</v>
      </c>
      <c r="E2737" s="3">
        <v>4</v>
      </c>
    </row>
    <row r="2738" spans="1:5" ht="33">
      <c r="A2738" s="36">
        <v>2736</v>
      </c>
      <c r="B2738" s="208"/>
      <c r="C2738" s="36" t="s">
        <v>14777</v>
      </c>
      <c r="D2738" s="6" t="s">
        <v>2736</v>
      </c>
      <c r="E2738" s="3">
        <v>4</v>
      </c>
    </row>
    <row r="2739" spans="1:5" ht="66">
      <c r="A2739" s="36">
        <v>2737</v>
      </c>
      <c r="B2739" s="208"/>
      <c r="C2739" s="36" t="s">
        <v>14778</v>
      </c>
      <c r="D2739" s="6" t="s">
        <v>2737</v>
      </c>
      <c r="E2739" s="3">
        <v>4</v>
      </c>
    </row>
    <row r="2740" spans="1:5" ht="18.75">
      <c r="A2740" s="36">
        <v>2738</v>
      </c>
      <c r="B2740" s="208"/>
      <c r="C2740" s="36" t="s">
        <v>14779</v>
      </c>
      <c r="D2740" s="6" t="s">
        <v>2738</v>
      </c>
      <c r="E2740" s="3">
        <v>4</v>
      </c>
    </row>
    <row r="2741" spans="1:5" ht="33">
      <c r="A2741" s="36">
        <v>2739</v>
      </c>
      <c r="B2741" s="208"/>
      <c r="C2741" s="36" t="s">
        <v>14780</v>
      </c>
      <c r="D2741" s="6" t="s">
        <v>2739</v>
      </c>
      <c r="E2741" s="3">
        <v>4</v>
      </c>
    </row>
    <row r="2742" spans="1:5" ht="33">
      <c r="A2742" s="36">
        <v>2740</v>
      </c>
      <c r="B2742" s="208"/>
      <c r="C2742" s="36" t="s">
        <v>14781</v>
      </c>
      <c r="D2742" s="6" t="s">
        <v>2740</v>
      </c>
      <c r="E2742" s="3">
        <v>4</v>
      </c>
    </row>
    <row r="2743" spans="1:5" ht="33">
      <c r="A2743" s="36">
        <v>2741</v>
      </c>
      <c r="B2743" s="208"/>
      <c r="C2743" s="36" t="s">
        <v>14782</v>
      </c>
      <c r="D2743" s="6" t="s">
        <v>2741</v>
      </c>
      <c r="E2743" s="3">
        <v>4</v>
      </c>
    </row>
    <row r="2744" spans="1:5" ht="18.75">
      <c r="A2744" s="36">
        <v>2742</v>
      </c>
      <c r="B2744" s="208"/>
      <c r="C2744" s="36" t="s">
        <v>14783</v>
      </c>
      <c r="D2744" s="6" t="s">
        <v>2742</v>
      </c>
      <c r="E2744" s="3">
        <v>4</v>
      </c>
    </row>
    <row r="2745" spans="1:5" ht="18.75">
      <c r="A2745" s="36">
        <v>2743</v>
      </c>
      <c r="B2745" s="208"/>
      <c r="C2745" s="36" t="s">
        <v>14784</v>
      </c>
      <c r="D2745" s="6" t="s">
        <v>2743</v>
      </c>
      <c r="E2745" s="3">
        <v>4</v>
      </c>
    </row>
    <row r="2746" spans="1:5" ht="33">
      <c r="A2746" s="36">
        <v>2744</v>
      </c>
      <c r="B2746" s="208"/>
      <c r="C2746" s="36" t="s">
        <v>14785</v>
      </c>
      <c r="D2746" s="6" t="s">
        <v>2744</v>
      </c>
      <c r="E2746" s="3">
        <v>4</v>
      </c>
    </row>
    <row r="2747" spans="1:5" ht="33">
      <c r="A2747" s="36">
        <v>2745</v>
      </c>
      <c r="B2747" s="208"/>
      <c r="C2747" s="36" t="s">
        <v>14786</v>
      </c>
      <c r="D2747" s="6" t="s">
        <v>2745</v>
      </c>
      <c r="E2747" s="3">
        <v>4</v>
      </c>
    </row>
    <row r="2748" spans="1:5" ht="33">
      <c r="A2748" s="36">
        <v>2746</v>
      </c>
      <c r="B2748" s="208"/>
      <c r="C2748" s="36" t="s">
        <v>14787</v>
      </c>
      <c r="D2748" s="6" t="s">
        <v>2746</v>
      </c>
      <c r="E2748" s="3">
        <v>4</v>
      </c>
    </row>
    <row r="2749" spans="1:5" ht="33">
      <c r="A2749" s="36">
        <v>2747</v>
      </c>
      <c r="B2749" s="208"/>
      <c r="C2749" s="36" t="s">
        <v>14788</v>
      </c>
      <c r="D2749" s="6" t="s">
        <v>2747</v>
      </c>
      <c r="E2749" s="3">
        <v>4</v>
      </c>
    </row>
    <row r="2750" spans="1:5" ht="33">
      <c r="A2750" s="36">
        <v>2748</v>
      </c>
      <c r="B2750" s="208"/>
      <c r="C2750" s="36" t="s">
        <v>14789</v>
      </c>
      <c r="D2750" s="6" t="s">
        <v>2748</v>
      </c>
      <c r="E2750" s="3">
        <v>4</v>
      </c>
    </row>
    <row r="2751" spans="1:5" ht="18.75">
      <c r="A2751" s="36">
        <v>2749</v>
      </c>
      <c r="B2751" s="208"/>
      <c r="C2751" s="36" t="s">
        <v>14790</v>
      </c>
      <c r="D2751" s="6" t="s">
        <v>2749</v>
      </c>
      <c r="E2751" s="3">
        <v>4</v>
      </c>
    </row>
    <row r="2752" spans="1:5" ht="18.75">
      <c r="A2752" s="36">
        <v>2750</v>
      </c>
      <c r="B2752" s="208"/>
      <c r="C2752" s="36" t="s">
        <v>14791</v>
      </c>
      <c r="D2752" s="6" t="s">
        <v>2750</v>
      </c>
      <c r="E2752" s="3">
        <v>4</v>
      </c>
    </row>
    <row r="2753" spans="1:5" ht="33">
      <c r="A2753" s="36">
        <v>2751</v>
      </c>
      <c r="B2753" s="208"/>
      <c r="C2753" s="36" t="s">
        <v>14792</v>
      </c>
      <c r="D2753" s="6" t="s">
        <v>2751</v>
      </c>
      <c r="E2753" s="3">
        <v>4</v>
      </c>
    </row>
    <row r="2754" spans="1:5" ht="33">
      <c r="A2754" s="36">
        <v>2752</v>
      </c>
      <c r="B2754" s="208"/>
      <c r="C2754" s="36" t="s">
        <v>14793</v>
      </c>
      <c r="D2754" s="6" t="s">
        <v>2752</v>
      </c>
      <c r="E2754" s="3">
        <v>4</v>
      </c>
    </row>
    <row r="2755" spans="1:5" ht="33">
      <c r="A2755" s="36">
        <v>2753</v>
      </c>
      <c r="B2755" s="208"/>
      <c r="C2755" s="36" t="s">
        <v>14794</v>
      </c>
      <c r="D2755" s="6" t="s">
        <v>2753</v>
      </c>
      <c r="E2755" s="3">
        <v>4</v>
      </c>
    </row>
    <row r="2756" spans="1:5" ht="18.75">
      <c r="A2756" s="36">
        <v>2754</v>
      </c>
      <c r="B2756" s="208"/>
      <c r="C2756" s="36" t="s">
        <v>14795</v>
      </c>
      <c r="D2756" s="6" t="s">
        <v>2754</v>
      </c>
      <c r="E2756" s="3">
        <v>4</v>
      </c>
    </row>
    <row r="2757" spans="1:5" ht="33">
      <c r="A2757" s="36">
        <v>2755</v>
      </c>
      <c r="B2757" s="208"/>
      <c r="C2757" s="36" t="s">
        <v>14796</v>
      </c>
      <c r="D2757" s="6" t="s">
        <v>2755</v>
      </c>
      <c r="E2757" s="3">
        <v>4</v>
      </c>
    </row>
    <row r="2758" spans="1:5" ht="33">
      <c r="A2758" s="36">
        <v>2756</v>
      </c>
      <c r="B2758" s="208"/>
      <c r="C2758" s="36" t="s">
        <v>14797</v>
      </c>
      <c r="D2758" s="6" t="s">
        <v>2756</v>
      </c>
      <c r="E2758" s="3">
        <v>4</v>
      </c>
    </row>
    <row r="2759" spans="1:5" ht="33">
      <c r="A2759" s="36">
        <v>2757</v>
      </c>
      <c r="B2759" s="208"/>
      <c r="C2759" s="36" t="s">
        <v>14798</v>
      </c>
      <c r="D2759" s="6" t="s">
        <v>2757</v>
      </c>
      <c r="E2759" s="3">
        <v>4</v>
      </c>
    </row>
    <row r="2760" spans="1:5" ht="33">
      <c r="A2760" s="36">
        <v>2758</v>
      </c>
      <c r="B2760" s="208"/>
      <c r="C2760" s="36" t="s">
        <v>14799</v>
      </c>
      <c r="D2760" s="6" t="s">
        <v>2758</v>
      </c>
      <c r="E2760" s="3">
        <v>4</v>
      </c>
    </row>
    <row r="2761" spans="1:5" ht="33">
      <c r="A2761" s="36">
        <v>2759</v>
      </c>
      <c r="B2761" s="208"/>
      <c r="C2761" s="36" t="s">
        <v>14800</v>
      </c>
      <c r="D2761" s="6" t="s">
        <v>2759</v>
      </c>
      <c r="E2761" s="3">
        <v>4</v>
      </c>
    </row>
    <row r="2762" spans="1:5" ht="33">
      <c r="A2762" s="36">
        <v>2760</v>
      </c>
      <c r="B2762" s="208"/>
      <c r="C2762" s="36" t="s">
        <v>14801</v>
      </c>
      <c r="D2762" s="6" t="s">
        <v>2760</v>
      </c>
      <c r="E2762" s="3">
        <v>4</v>
      </c>
    </row>
    <row r="2763" spans="1:5" ht="33">
      <c r="A2763" s="36">
        <v>2761</v>
      </c>
      <c r="B2763" s="208"/>
      <c r="C2763" s="36" t="s">
        <v>14802</v>
      </c>
      <c r="D2763" s="6" t="s">
        <v>2761</v>
      </c>
      <c r="E2763" s="3">
        <v>4</v>
      </c>
    </row>
    <row r="2764" spans="1:5" ht="18.75">
      <c r="A2764" s="36">
        <v>2762</v>
      </c>
      <c r="B2764" s="208"/>
      <c r="C2764" s="36" t="s">
        <v>14803</v>
      </c>
      <c r="D2764" s="6" t="s">
        <v>2762</v>
      </c>
      <c r="E2764" s="3">
        <v>4</v>
      </c>
    </row>
    <row r="2765" spans="1:5" ht="33">
      <c r="A2765" s="36">
        <v>2763</v>
      </c>
      <c r="B2765" s="208"/>
      <c r="C2765" s="36" t="s">
        <v>14804</v>
      </c>
      <c r="D2765" s="6" t="s">
        <v>2763</v>
      </c>
      <c r="E2765" s="3">
        <v>4</v>
      </c>
    </row>
    <row r="2766" spans="1:5" ht="18.75">
      <c r="A2766" s="36">
        <v>2764</v>
      </c>
      <c r="B2766" s="208"/>
      <c r="C2766" s="36" t="s">
        <v>14805</v>
      </c>
      <c r="D2766" s="6" t="s">
        <v>2764</v>
      </c>
      <c r="E2766" s="3">
        <v>8</v>
      </c>
    </row>
    <row r="2767" spans="1:5" ht="18.75">
      <c r="A2767" s="36">
        <v>2765</v>
      </c>
      <c r="B2767" s="208"/>
      <c r="C2767" s="36" t="s">
        <v>14806</v>
      </c>
      <c r="D2767" s="6" t="s">
        <v>2765</v>
      </c>
      <c r="E2767" s="3">
        <v>8</v>
      </c>
    </row>
    <row r="2768" spans="1:5" ht="18.75">
      <c r="A2768" s="36">
        <v>2766</v>
      </c>
      <c r="B2768" s="208"/>
      <c r="C2768" s="36" t="s">
        <v>14807</v>
      </c>
      <c r="D2768" s="6" t="s">
        <v>2766</v>
      </c>
      <c r="E2768" s="3">
        <v>8</v>
      </c>
    </row>
    <row r="2769" spans="1:5" ht="18.75">
      <c r="A2769" s="36">
        <v>2767</v>
      </c>
      <c r="B2769" s="208"/>
      <c r="C2769" s="36" t="s">
        <v>14808</v>
      </c>
      <c r="D2769" s="6" t="s">
        <v>2767</v>
      </c>
      <c r="E2769" s="3">
        <v>8</v>
      </c>
    </row>
    <row r="2770" spans="1:5" ht="18.75">
      <c r="A2770" s="36">
        <v>2768</v>
      </c>
      <c r="B2770" s="208"/>
      <c r="C2770" s="36" t="s">
        <v>14809</v>
      </c>
      <c r="D2770" s="6" t="s">
        <v>2768</v>
      </c>
      <c r="E2770" s="3">
        <v>8</v>
      </c>
    </row>
    <row r="2771" spans="1:5" ht="18.75">
      <c r="A2771" s="36">
        <v>2769</v>
      </c>
      <c r="B2771" s="208"/>
      <c r="C2771" s="36" t="s">
        <v>14810</v>
      </c>
      <c r="D2771" s="6" t="s">
        <v>2769</v>
      </c>
      <c r="E2771" s="3">
        <v>4</v>
      </c>
    </row>
    <row r="2772" spans="1:5" ht="18.75">
      <c r="A2772" s="36">
        <v>2770</v>
      </c>
      <c r="B2772" s="208"/>
      <c r="C2772" s="36" t="s">
        <v>14811</v>
      </c>
      <c r="D2772" s="6" t="s">
        <v>2770</v>
      </c>
      <c r="E2772" s="3">
        <v>4</v>
      </c>
    </row>
    <row r="2773" spans="1:5" ht="33">
      <c r="A2773" s="36">
        <v>2771</v>
      </c>
      <c r="B2773" s="208"/>
      <c r="C2773" s="36" t="s">
        <v>14812</v>
      </c>
      <c r="D2773" s="6" t="s">
        <v>2771</v>
      </c>
      <c r="E2773" s="3">
        <v>2</v>
      </c>
    </row>
    <row r="2774" spans="1:5" ht="33">
      <c r="A2774" s="36">
        <v>2772</v>
      </c>
      <c r="B2774" s="208"/>
      <c r="C2774" s="36" t="s">
        <v>14813</v>
      </c>
      <c r="D2774" s="6" t="s">
        <v>2772</v>
      </c>
      <c r="E2774" s="3">
        <v>2</v>
      </c>
    </row>
    <row r="2775" spans="1:5" ht="33">
      <c r="A2775" s="36">
        <v>2773</v>
      </c>
      <c r="B2775" s="208"/>
      <c r="C2775" s="36" t="s">
        <v>14814</v>
      </c>
      <c r="D2775" s="6" t="s">
        <v>2773</v>
      </c>
      <c r="E2775" s="3">
        <v>2</v>
      </c>
    </row>
    <row r="2776" spans="1:5" ht="33">
      <c r="A2776" s="36">
        <v>2774</v>
      </c>
      <c r="B2776" s="208"/>
      <c r="C2776" s="36" t="s">
        <v>14815</v>
      </c>
      <c r="D2776" s="6" t="s">
        <v>2774</v>
      </c>
      <c r="E2776" s="3">
        <v>2</v>
      </c>
    </row>
    <row r="2777" spans="1:5" ht="33">
      <c r="A2777" s="36">
        <v>2775</v>
      </c>
      <c r="B2777" s="208"/>
      <c r="C2777" s="36" t="s">
        <v>14816</v>
      </c>
      <c r="D2777" s="6" t="s">
        <v>2775</v>
      </c>
      <c r="E2777" s="3">
        <v>2</v>
      </c>
    </row>
    <row r="2778" spans="1:5" ht="33">
      <c r="A2778" s="36">
        <v>2776</v>
      </c>
      <c r="B2778" s="208"/>
      <c r="C2778" s="36" t="s">
        <v>14817</v>
      </c>
      <c r="D2778" s="6" t="s">
        <v>2776</v>
      </c>
      <c r="E2778" s="3">
        <v>2</v>
      </c>
    </row>
    <row r="2779" spans="1:5" ht="33">
      <c r="A2779" s="36">
        <v>2777</v>
      </c>
      <c r="B2779" s="208"/>
      <c r="C2779" s="36" t="s">
        <v>14818</v>
      </c>
      <c r="D2779" s="6" t="s">
        <v>2777</v>
      </c>
      <c r="E2779" s="3">
        <v>2</v>
      </c>
    </row>
    <row r="2780" spans="1:5" ht="33">
      <c r="A2780" s="36">
        <v>2778</v>
      </c>
      <c r="B2780" s="208"/>
      <c r="C2780" s="36" t="s">
        <v>14819</v>
      </c>
      <c r="D2780" s="6" t="s">
        <v>2778</v>
      </c>
      <c r="E2780" s="3">
        <v>2</v>
      </c>
    </row>
    <row r="2781" spans="1:5" ht="33">
      <c r="A2781" s="36">
        <v>2779</v>
      </c>
      <c r="B2781" s="208"/>
      <c r="C2781" s="36" t="s">
        <v>14820</v>
      </c>
      <c r="D2781" s="6" t="s">
        <v>2779</v>
      </c>
      <c r="E2781" s="3">
        <v>2</v>
      </c>
    </row>
    <row r="2782" spans="1:5" ht="33">
      <c r="A2782" s="36">
        <v>2780</v>
      </c>
      <c r="B2782" s="208"/>
      <c r="C2782" s="36" t="s">
        <v>14821</v>
      </c>
      <c r="D2782" s="6" t="s">
        <v>2780</v>
      </c>
      <c r="E2782" s="3">
        <v>2</v>
      </c>
    </row>
    <row r="2783" spans="1:5" ht="33">
      <c r="A2783" s="36">
        <v>2781</v>
      </c>
      <c r="B2783" s="208"/>
      <c r="C2783" s="36" t="s">
        <v>14822</v>
      </c>
      <c r="D2783" s="6" t="s">
        <v>2781</v>
      </c>
      <c r="E2783" s="3">
        <v>2</v>
      </c>
    </row>
    <row r="2784" spans="1:5" ht="33">
      <c r="A2784" s="36">
        <v>2782</v>
      </c>
      <c r="B2784" s="208"/>
      <c r="C2784" s="36" t="s">
        <v>14823</v>
      </c>
      <c r="D2784" s="6" t="s">
        <v>2782</v>
      </c>
      <c r="E2784" s="3">
        <v>2</v>
      </c>
    </row>
    <row r="2785" spans="1:5" ht="33">
      <c r="A2785" s="36">
        <v>2783</v>
      </c>
      <c r="B2785" s="208"/>
      <c r="C2785" s="36" t="s">
        <v>14824</v>
      </c>
      <c r="D2785" s="6" t="s">
        <v>2783</v>
      </c>
      <c r="E2785" s="3">
        <v>2</v>
      </c>
    </row>
    <row r="2786" spans="1:5" ht="33">
      <c r="A2786" s="36">
        <v>2784</v>
      </c>
      <c r="B2786" s="208"/>
      <c r="C2786" s="36" t="s">
        <v>14825</v>
      </c>
      <c r="D2786" s="6" t="s">
        <v>2784</v>
      </c>
      <c r="E2786" s="3">
        <v>2</v>
      </c>
    </row>
    <row r="2787" spans="1:5" ht="33">
      <c r="A2787" s="36">
        <v>2785</v>
      </c>
      <c r="B2787" s="208"/>
      <c r="C2787" s="36" t="s">
        <v>14826</v>
      </c>
      <c r="D2787" s="6" t="s">
        <v>2785</v>
      </c>
      <c r="E2787" s="3">
        <v>2</v>
      </c>
    </row>
    <row r="2788" spans="1:5" ht="33">
      <c r="A2788" s="36">
        <v>2786</v>
      </c>
      <c r="B2788" s="208"/>
      <c r="C2788" s="36" t="s">
        <v>14827</v>
      </c>
      <c r="D2788" s="6" t="s">
        <v>2786</v>
      </c>
      <c r="E2788" s="3">
        <v>2</v>
      </c>
    </row>
    <row r="2789" spans="1:5" ht="33">
      <c r="A2789" s="36">
        <v>2787</v>
      </c>
      <c r="B2789" s="208"/>
      <c r="C2789" s="36" t="s">
        <v>14828</v>
      </c>
      <c r="D2789" s="6" t="s">
        <v>2787</v>
      </c>
      <c r="E2789" s="3">
        <v>2</v>
      </c>
    </row>
    <row r="2790" spans="1:5" ht="33">
      <c r="A2790" s="36">
        <v>2788</v>
      </c>
      <c r="B2790" s="208"/>
      <c r="C2790" s="36" t="s">
        <v>14829</v>
      </c>
      <c r="D2790" s="6" t="s">
        <v>2788</v>
      </c>
      <c r="E2790" s="3">
        <v>2</v>
      </c>
    </row>
    <row r="2791" spans="1:5" ht="33">
      <c r="A2791" s="36">
        <v>2789</v>
      </c>
      <c r="B2791" s="208"/>
      <c r="C2791" s="36" t="s">
        <v>14830</v>
      </c>
      <c r="D2791" s="6" t="s">
        <v>2789</v>
      </c>
      <c r="E2791" s="3">
        <v>2</v>
      </c>
    </row>
    <row r="2792" spans="1:5" ht="33">
      <c r="A2792" s="36">
        <v>2790</v>
      </c>
      <c r="B2792" s="208"/>
      <c r="C2792" s="36" t="s">
        <v>14831</v>
      </c>
      <c r="D2792" s="6" t="s">
        <v>2790</v>
      </c>
      <c r="E2792" s="3">
        <v>2</v>
      </c>
    </row>
    <row r="2793" spans="1:5" ht="33">
      <c r="A2793" s="36">
        <v>2791</v>
      </c>
      <c r="B2793" s="208"/>
      <c r="C2793" s="36" t="s">
        <v>14832</v>
      </c>
      <c r="D2793" s="6" t="s">
        <v>2791</v>
      </c>
      <c r="E2793" s="3">
        <v>2</v>
      </c>
    </row>
    <row r="2794" spans="1:5" ht="33">
      <c r="A2794" s="36">
        <v>2792</v>
      </c>
      <c r="B2794" s="208"/>
      <c r="C2794" s="36" t="s">
        <v>14833</v>
      </c>
      <c r="D2794" s="6" t="s">
        <v>2792</v>
      </c>
      <c r="E2794" s="3">
        <v>2</v>
      </c>
    </row>
    <row r="2795" spans="1:5" ht="18.75">
      <c r="A2795" s="36">
        <v>2793</v>
      </c>
      <c r="B2795" s="208"/>
      <c r="C2795" s="36" t="s">
        <v>14834</v>
      </c>
      <c r="D2795" s="6" t="s">
        <v>2793</v>
      </c>
      <c r="E2795" s="3">
        <v>4</v>
      </c>
    </row>
    <row r="2796" spans="1:5" ht="33">
      <c r="A2796" s="36">
        <v>2794</v>
      </c>
      <c r="B2796" s="208"/>
      <c r="C2796" s="36" t="s">
        <v>14835</v>
      </c>
      <c r="D2796" s="6" t="s">
        <v>2794</v>
      </c>
      <c r="E2796" s="3">
        <v>4</v>
      </c>
    </row>
    <row r="2797" spans="1:5" ht="33">
      <c r="A2797" s="36">
        <v>2795</v>
      </c>
      <c r="B2797" s="208"/>
      <c r="C2797" s="36" t="s">
        <v>14836</v>
      </c>
      <c r="D2797" s="6" t="s">
        <v>2795</v>
      </c>
      <c r="E2797" s="3">
        <v>4</v>
      </c>
    </row>
    <row r="2798" spans="1:5" ht="33">
      <c r="A2798" s="36">
        <v>2796</v>
      </c>
      <c r="B2798" s="208"/>
      <c r="C2798" s="36" t="s">
        <v>14837</v>
      </c>
      <c r="D2798" s="6" t="s">
        <v>2796</v>
      </c>
      <c r="E2798" s="3">
        <v>4</v>
      </c>
    </row>
    <row r="2799" spans="1:5" ht="49.5">
      <c r="A2799" s="36">
        <v>2797</v>
      </c>
      <c r="B2799" s="208"/>
      <c r="C2799" s="36" t="s">
        <v>14838</v>
      </c>
      <c r="D2799" s="6" t="s">
        <v>2797</v>
      </c>
      <c r="E2799" s="3">
        <v>4</v>
      </c>
    </row>
    <row r="2800" spans="1:5" ht="49.5">
      <c r="A2800" s="36">
        <v>2798</v>
      </c>
      <c r="B2800" s="208"/>
      <c r="C2800" s="36" t="s">
        <v>14839</v>
      </c>
      <c r="D2800" s="6" t="s">
        <v>2798</v>
      </c>
      <c r="E2800" s="3">
        <v>4</v>
      </c>
    </row>
    <row r="2801" spans="1:5" ht="49.5">
      <c r="A2801" s="36">
        <v>2799</v>
      </c>
      <c r="B2801" s="208"/>
      <c r="C2801" s="36" t="s">
        <v>14840</v>
      </c>
      <c r="D2801" s="6" t="s">
        <v>2799</v>
      </c>
      <c r="E2801" s="3">
        <v>4</v>
      </c>
    </row>
    <row r="2802" spans="1:5" ht="33">
      <c r="A2802" s="36">
        <v>2800</v>
      </c>
      <c r="B2802" s="208"/>
      <c r="C2802" s="36" t="s">
        <v>14841</v>
      </c>
      <c r="D2802" s="6" t="s">
        <v>2800</v>
      </c>
      <c r="E2802" s="3">
        <v>4</v>
      </c>
    </row>
    <row r="2803" spans="1:5" ht="33">
      <c r="A2803" s="36">
        <v>2801</v>
      </c>
      <c r="B2803" s="208"/>
      <c r="C2803" s="36" t="s">
        <v>14842</v>
      </c>
      <c r="D2803" s="6" t="s">
        <v>2801</v>
      </c>
      <c r="E2803" s="3">
        <v>4</v>
      </c>
    </row>
    <row r="2804" spans="1:5" ht="33">
      <c r="A2804" s="36">
        <v>2802</v>
      </c>
      <c r="B2804" s="208"/>
      <c r="C2804" s="36" t="s">
        <v>14843</v>
      </c>
      <c r="D2804" s="6" t="s">
        <v>2802</v>
      </c>
      <c r="E2804" s="3">
        <v>4</v>
      </c>
    </row>
    <row r="2805" spans="1:5" ht="33">
      <c r="A2805" s="36">
        <v>2803</v>
      </c>
      <c r="B2805" s="208"/>
      <c r="C2805" s="36" t="s">
        <v>14844</v>
      </c>
      <c r="D2805" s="6" t="s">
        <v>2803</v>
      </c>
      <c r="E2805" s="3">
        <v>4</v>
      </c>
    </row>
    <row r="2806" spans="1:5" ht="33">
      <c r="A2806" s="36">
        <v>2804</v>
      </c>
      <c r="B2806" s="208"/>
      <c r="C2806" s="36" t="s">
        <v>14845</v>
      </c>
      <c r="D2806" s="6" t="s">
        <v>2804</v>
      </c>
      <c r="E2806" s="3">
        <v>4</v>
      </c>
    </row>
    <row r="2807" spans="1:5" ht="33">
      <c r="A2807" s="36">
        <v>2805</v>
      </c>
      <c r="B2807" s="208"/>
      <c r="C2807" s="36" t="s">
        <v>14846</v>
      </c>
      <c r="D2807" s="6" t="s">
        <v>2805</v>
      </c>
      <c r="E2807" s="3">
        <v>4</v>
      </c>
    </row>
    <row r="2808" spans="1:5" ht="33">
      <c r="A2808" s="36">
        <v>2806</v>
      </c>
      <c r="B2808" s="208"/>
      <c r="C2808" s="36" t="s">
        <v>14847</v>
      </c>
      <c r="D2808" s="6" t="s">
        <v>2806</v>
      </c>
      <c r="E2808" s="3">
        <v>4</v>
      </c>
    </row>
    <row r="2809" spans="1:5" ht="33">
      <c r="A2809" s="36">
        <v>2807</v>
      </c>
      <c r="B2809" s="208"/>
      <c r="C2809" s="36" t="s">
        <v>14848</v>
      </c>
      <c r="D2809" s="6" t="s">
        <v>2807</v>
      </c>
      <c r="E2809" s="3">
        <v>4</v>
      </c>
    </row>
    <row r="2810" spans="1:5" ht="18.75">
      <c r="A2810" s="36">
        <v>2808</v>
      </c>
      <c r="B2810" s="208"/>
      <c r="C2810" s="36" t="s">
        <v>14849</v>
      </c>
      <c r="D2810" s="6" t="s">
        <v>2808</v>
      </c>
      <c r="E2810" s="3">
        <v>4</v>
      </c>
    </row>
    <row r="2811" spans="1:5" ht="33">
      <c r="A2811" s="36">
        <v>2809</v>
      </c>
      <c r="B2811" s="208"/>
      <c r="C2811" s="36" t="s">
        <v>14850</v>
      </c>
      <c r="D2811" s="6" t="s">
        <v>2809</v>
      </c>
      <c r="E2811" s="3">
        <v>4</v>
      </c>
    </row>
    <row r="2812" spans="1:5" ht="33">
      <c r="A2812" s="36">
        <v>2810</v>
      </c>
      <c r="B2812" s="208"/>
      <c r="C2812" s="36" t="s">
        <v>14851</v>
      </c>
      <c r="D2812" s="6" t="s">
        <v>2810</v>
      </c>
      <c r="E2812" s="3">
        <v>10</v>
      </c>
    </row>
    <row r="2813" spans="1:5" ht="18.75">
      <c r="A2813" s="36">
        <v>2811</v>
      </c>
      <c r="B2813" s="208"/>
      <c r="C2813" s="36" t="s">
        <v>14852</v>
      </c>
      <c r="D2813" s="6" t="s">
        <v>2811</v>
      </c>
      <c r="E2813" s="3">
        <v>10</v>
      </c>
    </row>
    <row r="2814" spans="1:5" ht="33">
      <c r="A2814" s="36">
        <v>2812</v>
      </c>
      <c r="B2814" s="208"/>
      <c r="C2814" s="36" t="s">
        <v>14853</v>
      </c>
      <c r="D2814" s="6" t="s">
        <v>2812</v>
      </c>
      <c r="E2814" s="3">
        <v>10</v>
      </c>
    </row>
    <row r="2815" spans="1:5" ht="33">
      <c r="A2815" s="36">
        <v>2813</v>
      </c>
      <c r="B2815" s="208"/>
      <c r="C2815" s="36" t="s">
        <v>14854</v>
      </c>
      <c r="D2815" s="6" t="s">
        <v>2813</v>
      </c>
      <c r="E2815" s="3">
        <v>8</v>
      </c>
    </row>
    <row r="2816" spans="1:5" ht="18.75">
      <c r="A2816" s="36">
        <v>2814</v>
      </c>
      <c r="B2816" s="208"/>
      <c r="C2816" s="36" t="s">
        <v>14855</v>
      </c>
      <c r="D2816" s="6" t="s">
        <v>2814</v>
      </c>
      <c r="E2816" s="3">
        <v>4</v>
      </c>
    </row>
    <row r="2817" spans="1:5" ht="33">
      <c r="A2817" s="36">
        <v>2815</v>
      </c>
      <c r="B2817" s="208"/>
      <c r="C2817" s="36" t="s">
        <v>14856</v>
      </c>
      <c r="D2817" s="6" t="s">
        <v>2815</v>
      </c>
      <c r="E2817" s="3">
        <v>4</v>
      </c>
    </row>
    <row r="2818" spans="1:5" ht="33">
      <c r="A2818" s="36">
        <v>2816</v>
      </c>
      <c r="B2818" s="208"/>
      <c r="C2818" s="36" t="s">
        <v>14857</v>
      </c>
      <c r="D2818" s="6" t="s">
        <v>2816</v>
      </c>
      <c r="E2818" s="3">
        <v>4</v>
      </c>
    </row>
    <row r="2819" spans="1:5" ht="33">
      <c r="A2819" s="36">
        <v>2817</v>
      </c>
      <c r="B2819" s="208"/>
      <c r="C2819" s="36" t="s">
        <v>14858</v>
      </c>
      <c r="D2819" s="6" t="s">
        <v>2817</v>
      </c>
      <c r="E2819" s="3">
        <v>4</v>
      </c>
    </row>
    <row r="2820" spans="1:5" ht="33">
      <c r="A2820" s="36">
        <v>2818</v>
      </c>
      <c r="B2820" s="208"/>
      <c r="C2820" s="36" t="s">
        <v>14859</v>
      </c>
      <c r="D2820" s="6" t="s">
        <v>2818</v>
      </c>
      <c r="E2820" s="3">
        <v>4</v>
      </c>
    </row>
    <row r="2821" spans="1:5" ht="33">
      <c r="A2821" s="36">
        <v>2819</v>
      </c>
      <c r="B2821" s="208"/>
      <c r="C2821" s="36" t="s">
        <v>14860</v>
      </c>
      <c r="D2821" s="6" t="s">
        <v>2819</v>
      </c>
      <c r="E2821" s="3">
        <v>4</v>
      </c>
    </row>
    <row r="2822" spans="1:5" ht="33">
      <c r="A2822" s="36">
        <v>2820</v>
      </c>
      <c r="B2822" s="208"/>
      <c r="C2822" s="36" t="s">
        <v>14861</v>
      </c>
      <c r="D2822" s="6" t="s">
        <v>2820</v>
      </c>
      <c r="E2822" s="3">
        <v>4</v>
      </c>
    </row>
    <row r="2823" spans="1:5" ht="33">
      <c r="A2823" s="36">
        <v>2821</v>
      </c>
      <c r="B2823" s="208"/>
      <c r="C2823" s="36" t="s">
        <v>14862</v>
      </c>
      <c r="D2823" s="6" t="s">
        <v>2821</v>
      </c>
      <c r="E2823" s="3">
        <v>10</v>
      </c>
    </row>
    <row r="2824" spans="1:5" ht="33">
      <c r="A2824" s="36">
        <v>2822</v>
      </c>
      <c r="B2824" s="208"/>
      <c r="C2824" s="36" t="s">
        <v>14863</v>
      </c>
      <c r="D2824" s="6" t="s">
        <v>2822</v>
      </c>
      <c r="E2824" s="3">
        <v>10</v>
      </c>
    </row>
    <row r="2825" spans="1:5" ht="33">
      <c r="A2825" s="36">
        <v>2823</v>
      </c>
      <c r="B2825" s="208"/>
      <c r="C2825" s="36" t="s">
        <v>14864</v>
      </c>
      <c r="D2825" s="6" t="s">
        <v>2823</v>
      </c>
      <c r="E2825" s="3">
        <v>10</v>
      </c>
    </row>
    <row r="2826" spans="1:5" ht="33">
      <c r="A2826" s="36">
        <v>2824</v>
      </c>
      <c r="B2826" s="208"/>
      <c r="C2826" s="36" t="s">
        <v>14865</v>
      </c>
      <c r="D2826" s="6" t="s">
        <v>2824</v>
      </c>
      <c r="E2826" s="3">
        <v>10</v>
      </c>
    </row>
    <row r="2827" spans="1:5" ht="18.75">
      <c r="A2827" s="36">
        <v>2825</v>
      </c>
      <c r="B2827" s="208"/>
      <c r="C2827" s="36" t="s">
        <v>14866</v>
      </c>
      <c r="D2827" s="6" t="s">
        <v>2825</v>
      </c>
      <c r="E2827" s="3">
        <v>8</v>
      </c>
    </row>
    <row r="2828" spans="1:5" ht="33">
      <c r="A2828" s="36">
        <v>2826</v>
      </c>
      <c r="B2828" s="208"/>
      <c r="C2828" s="36" t="s">
        <v>14867</v>
      </c>
      <c r="D2828" s="6" t="s">
        <v>2826</v>
      </c>
      <c r="E2828" s="3">
        <v>8</v>
      </c>
    </row>
    <row r="2829" spans="1:5" ht="18.75">
      <c r="A2829" s="36">
        <v>2827</v>
      </c>
      <c r="B2829" s="208"/>
      <c r="C2829" s="36" t="s">
        <v>14868</v>
      </c>
      <c r="D2829" s="6" t="s">
        <v>2827</v>
      </c>
      <c r="E2829" s="3">
        <v>8</v>
      </c>
    </row>
    <row r="2830" spans="1:5" ht="33">
      <c r="A2830" s="36">
        <v>2828</v>
      </c>
      <c r="B2830" s="208"/>
      <c r="C2830" s="36" t="s">
        <v>14869</v>
      </c>
      <c r="D2830" s="6" t="s">
        <v>2828</v>
      </c>
      <c r="E2830" s="3">
        <v>10</v>
      </c>
    </row>
    <row r="2831" spans="1:5" ht="18.75">
      <c r="A2831" s="36">
        <v>2829</v>
      </c>
      <c r="B2831" s="208"/>
      <c r="C2831" s="36" t="s">
        <v>14870</v>
      </c>
      <c r="D2831" s="6" t="s">
        <v>2829</v>
      </c>
      <c r="E2831" s="3">
        <v>6</v>
      </c>
    </row>
    <row r="2832" spans="1:5" ht="33">
      <c r="A2832" s="36">
        <v>2830</v>
      </c>
      <c r="B2832" s="208"/>
      <c r="C2832" s="36" t="s">
        <v>14871</v>
      </c>
      <c r="D2832" s="6" t="s">
        <v>2830</v>
      </c>
      <c r="E2832" s="3">
        <v>4</v>
      </c>
    </row>
    <row r="2833" spans="1:5" ht="33">
      <c r="A2833" s="36">
        <v>2831</v>
      </c>
      <c r="B2833" s="208"/>
      <c r="C2833" s="36" t="s">
        <v>14872</v>
      </c>
      <c r="D2833" s="6" t="s">
        <v>2831</v>
      </c>
      <c r="E2833" s="3">
        <v>10</v>
      </c>
    </row>
    <row r="2834" spans="1:5" ht="18.75">
      <c r="A2834" s="36">
        <v>2832</v>
      </c>
      <c r="B2834" s="208"/>
      <c r="C2834" s="36" t="s">
        <v>14873</v>
      </c>
      <c r="D2834" s="6" t="s">
        <v>2832</v>
      </c>
      <c r="E2834" s="3">
        <v>6</v>
      </c>
    </row>
    <row r="2835" spans="1:5" ht="18.75">
      <c r="A2835" s="36">
        <v>2833</v>
      </c>
      <c r="B2835" s="208"/>
      <c r="C2835" s="36" t="s">
        <v>14874</v>
      </c>
      <c r="D2835" s="6" t="s">
        <v>2833</v>
      </c>
      <c r="E2835" s="3">
        <v>6</v>
      </c>
    </row>
    <row r="2836" spans="1:5" ht="33">
      <c r="A2836" s="36">
        <v>2834</v>
      </c>
      <c r="B2836" s="208"/>
      <c r="C2836" s="36" t="s">
        <v>14875</v>
      </c>
      <c r="D2836" s="6" t="s">
        <v>2834</v>
      </c>
      <c r="E2836" s="3">
        <v>6</v>
      </c>
    </row>
    <row r="2837" spans="1:5" ht="33">
      <c r="A2837" s="36">
        <v>2835</v>
      </c>
      <c r="B2837" s="208"/>
      <c r="C2837" s="36" t="s">
        <v>14876</v>
      </c>
      <c r="D2837" s="6" t="s">
        <v>2835</v>
      </c>
      <c r="E2837" s="3">
        <v>6</v>
      </c>
    </row>
    <row r="2838" spans="1:5" ht="33">
      <c r="A2838" s="36">
        <v>2836</v>
      </c>
      <c r="B2838" s="208"/>
      <c r="C2838" s="36" t="s">
        <v>14877</v>
      </c>
      <c r="D2838" s="6" t="s">
        <v>2836</v>
      </c>
      <c r="E2838" s="3">
        <v>6</v>
      </c>
    </row>
    <row r="2839" spans="1:5" ht="33">
      <c r="A2839" s="36">
        <v>2837</v>
      </c>
      <c r="B2839" s="208"/>
      <c r="C2839" s="36" t="s">
        <v>14878</v>
      </c>
      <c r="D2839" s="6" t="s">
        <v>2837</v>
      </c>
      <c r="E2839" s="3">
        <v>6</v>
      </c>
    </row>
    <row r="2840" spans="1:5" ht="33">
      <c r="A2840" s="36">
        <v>2838</v>
      </c>
      <c r="B2840" s="208"/>
      <c r="C2840" s="36" t="s">
        <v>14879</v>
      </c>
      <c r="D2840" s="6" t="s">
        <v>2838</v>
      </c>
      <c r="E2840" s="3">
        <v>8</v>
      </c>
    </row>
    <row r="2841" spans="1:5" ht="18.75">
      <c r="A2841" s="36">
        <v>2839</v>
      </c>
      <c r="B2841" s="208"/>
      <c r="C2841" s="36" t="s">
        <v>14880</v>
      </c>
      <c r="D2841" s="6" t="s">
        <v>2839</v>
      </c>
      <c r="E2841" s="3">
        <v>8</v>
      </c>
    </row>
    <row r="2842" spans="1:5" ht="33">
      <c r="A2842" s="36">
        <v>2840</v>
      </c>
      <c r="B2842" s="208"/>
      <c r="C2842" s="36" t="s">
        <v>14881</v>
      </c>
      <c r="D2842" s="6" t="s">
        <v>2840</v>
      </c>
      <c r="E2842" s="3">
        <v>4</v>
      </c>
    </row>
    <row r="2843" spans="1:5" ht="33">
      <c r="A2843" s="36">
        <v>2841</v>
      </c>
      <c r="B2843" s="208"/>
      <c r="C2843" s="36" t="s">
        <v>14882</v>
      </c>
      <c r="D2843" s="6" t="s">
        <v>2841</v>
      </c>
      <c r="E2843" s="3">
        <v>4</v>
      </c>
    </row>
    <row r="2844" spans="1:5" ht="33">
      <c r="A2844" s="36">
        <v>2842</v>
      </c>
      <c r="B2844" s="208"/>
      <c r="C2844" s="36" t="s">
        <v>14883</v>
      </c>
      <c r="D2844" s="6" t="s">
        <v>2842</v>
      </c>
      <c r="E2844" s="3">
        <v>8</v>
      </c>
    </row>
    <row r="2845" spans="1:5" ht="18.75">
      <c r="A2845" s="36">
        <v>2843</v>
      </c>
      <c r="B2845" s="208"/>
      <c r="C2845" s="36" t="s">
        <v>14884</v>
      </c>
      <c r="D2845" s="6" t="s">
        <v>2843</v>
      </c>
      <c r="E2845" s="3">
        <v>8</v>
      </c>
    </row>
    <row r="2846" spans="1:5" ht="18.75">
      <c r="A2846" s="36">
        <v>2844</v>
      </c>
      <c r="B2846" s="208"/>
      <c r="C2846" s="36" t="s">
        <v>14885</v>
      </c>
      <c r="D2846" s="6" t="s">
        <v>2844</v>
      </c>
      <c r="E2846" s="3">
        <v>6</v>
      </c>
    </row>
    <row r="2847" spans="1:5" ht="18.75">
      <c r="A2847" s="36">
        <v>2845</v>
      </c>
      <c r="B2847" s="208"/>
      <c r="C2847" s="36" t="s">
        <v>14886</v>
      </c>
      <c r="D2847" s="6" t="s">
        <v>2845</v>
      </c>
      <c r="E2847" s="3">
        <v>6</v>
      </c>
    </row>
    <row r="2848" spans="1:5" ht="18.75">
      <c r="A2848" s="36">
        <v>2846</v>
      </c>
      <c r="B2848" s="208"/>
      <c r="C2848" s="36" t="s">
        <v>14887</v>
      </c>
      <c r="D2848" s="6" t="s">
        <v>2846</v>
      </c>
      <c r="E2848" s="3">
        <v>6</v>
      </c>
    </row>
    <row r="2849" spans="1:5" ht="33">
      <c r="A2849" s="36">
        <v>2847</v>
      </c>
      <c r="B2849" s="208"/>
      <c r="C2849" s="36" t="s">
        <v>14888</v>
      </c>
      <c r="D2849" s="6" t="s">
        <v>2847</v>
      </c>
      <c r="E2849" s="3">
        <v>6</v>
      </c>
    </row>
    <row r="2850" spans="1:5" ht="33">
      <c r="A2850" s="36">
        <v>2848</v>
      </c>
      <c r="B2850" s="208"/>
      <c r="C2850" s="36" t="s">
        <v>14889</v>
      </c>
      <c r="D2850" s="6" t="s">
        <v>2848</v>
      </c>
      <c r="E2850" s="3">
        <v>4</v>
      </c>
    </row>
    <row r="2851" spans="1:5" ht="33">
      <c r="A2851" s="36">
        <v>2849</v>
      </c>
      <c r="B2851" s="208"/>
      <c r="C2851" s="36" t="s">
        <v>14890</v>
      </c>
      <c r="D2851" s="6" t="s">
        <v>2849</v>
      </c>
      <c r="E2851" s="3">
        <v>4</v>
      </c>
    </row>
    <row r="2852" spans="1:5" ht="33">
      <c r="A2852" s="36">
        <v>2850</v>
      </c>
      <c r="B2852" s="208"/>
      <c r="C2852" s="36" t="s">
        <v>14891</v>
      </c>
      <c r="D2852" s="6" t="s">
        <v>2850</v>
      </c>
      <c r="E2852" s="3">
        <v>4</v>
      </c>
    </row>
    <row r="2853" spans="1:5" ht="18.75">
      <c r="A2853" s="36">
        <v>2851</v>
      </c>
      <c r="B2853" s="208"/>
      <c r="C2853" s="36" t="s">
        <v>14892</v>
      </c>
      <c r="D2853" s="6" t="s">
        <v>2851</v>
      </c>
      <c r="E2853" s="3">
        <v>6</v>
      </c>
    </row>
    <row r="2854" spans="1:5" ht="18.75">
      <c r="A2854" s="36">
        <v>2852</v>
      </c>
      <c r="B2854" s="208"/>
      <c r="C2854" s="36" t="s">
        <v>14893</v>
      </c>
      <c r="D2854" s="6" t="s">
        <v>2852</v>
      </c>
      <c r="E2854" s="3">
        <v>6</v>
      </c>
    </row>
    <row r="2855" spans="1:5" ht="18.75">
      <c r="A2855" s="36">
        <v>2853</v>
      </c>
      <c r="B2855" s="208"/>
      <c r="C2855" s="36" t="s">
        <v>14894</v>
      </c>
      <c r="D2855" s="6" t="s">
        <v>2853</v>
      </c>
      <c r="E2855" s="3">
        <v>4</v>
      </c>
    </row>
    <row r="2856" spans="1:5" ht="33">
      <c r="A2856" s="36">
        <v>2854</v>
      </c>
      <c r="B2856" s="208"/>
      <c r="C2856" s="36" t="s">
        <v>14895</v>
      </c>
      <c r="D2856" s="6" t="s">
        <v>2854</v>
      </c>
      <c r="E2856" s="3">
        <v>4</v>
      </c>
    </row>
    <row r="2857" spans="1:5" ht="18.75">
      <c r="A2857" s="36">
        <v>2855</v>
      </c>
      <c r="B2857" s="208"/>
      <c r="C2857" s="36" t="s">
        <v>14896</v>
      </c>
      <c r="D2857" s="6" t="s">
        <v>2855</v>
      </c>
      <c r="E2857" s="3">
        <v>4</v>
      </c>
    </row>
    <row r="2858" spans="1:5" ht="33">
      <c r="A2858" s="36">
        <v>2856</v>
      </c>
      <c r="B2858" s="208"/>
      <c r="C2858" s="36" t="s">
        <v>14897</v>
      </c>
      <c r="D2858" s="6" t="s">
        <v>2856</v>
      </c>
      <c r="E2858" s="3">
        <v>4</v>
      </c>
    </row>
    <row r="2859" spans="1:5" ht="33">
      <c r="A2859" s="36">
        <v>2857</v>
      </c>
      <c r="B2859" s="208"/>
      <c r="C2859" s="36" t="s">
        <v>14898</v>
      </c>
      <c r="D2859" s="6" t="s">
        <v>2857</v>
      </c>
      <c r="E2859" s="3">
        <v>4</v>
      </c>
    </row>
    <row r="2860" spans="1:5" ht="33">
      <c r="A2860" s="36">
        <v>2858</v>
      </c>
      <c r="B2860" s="208"/>
      <c r="C2860" s="36" t="s">
        <v>14899</v>
      </c>
      <c r="D2860" s="6" t="s">
        <v>2858</v>
      </c>
      <c r="E2860" s="3">
        <v>4</v>
      </c>
    </row>
    <row r="2861" spans="1:5" ht="18.75">
      <c r="A2861" s="36">
        <v>2859</v>
      </c>
      <c r="B2861" s="208"/>
      <c r="C2861" s="36" t="s">
        <v>14900</v>
      </c>
      <c r="D2861" s="6" t="s">
        <v>2859</v>
      </c>
      <c r="E2861" s="3">
        <v>4</v>
      </c>
    </row>
    <row r="2862" spans="1:5" ht="18.75">
      <c r="A2862" s="36">
        <v>2860</v>
      </c>
      <c r="B2862" s="208"/>
      <c r="C2862" s="36" t="s">
        <v>14901</v>
      </c>
      <c r="D2862" s="6" t="s">
        <v>2860</v>
      </c>
      <c r="E2862" s="3">
        <v>4</v>
      </c>
    </row>
    <row r="2863" spans="1:5" ht="18.75">
      <c r="A2863" s="36">
        <v>2861</v>
      </c>
      <c r="B2863" s="208"/>
      <c r="C2863" s="36" t="s">
        <v>14902</v>
      </c>
      <c r="D2863" s="6" t="s">
        <v>2861</v>
      </c>
      <c r="E2863" s="3">
        <v>4</v>
      </c>
    </row>
    <row r="2864" spans="1:5" ht="33">
      <c r="A2864" s="36">
        <v>2862</v>
      </c>
      <c r="B2864" s="208"/>
      <c r="C2864" s="36" t="s">
        <v>14903</v>
      </c>
      <c r="D2864" s="6" t="s">
        <v>2862</v>
      </c>
      <c r="E2864" s="3">
        <v>4</v>
      </c>
    </row>
    <row r="2865" spans="1:5" ht="33">
      <c r="A2865" s="36">
        <v>2863</v>
      </c>
      <c r="B2865" s="208"/>
      <c r="C2865" s="36" t="s">
        <v>14904</v>
      </c>
      <c r="D2865" s="6" t="s">
        <v>2863</v>
      </c>
      <c r="E2865" s="3">
        <v>4</v>
      </c>
    </row>
    <row r="2866" spans="1:5" ht="33">
      <c r="A2866" s="36">
        <v>2864</v>
      </c>
      <c r="B2866" s="208"/>
      <c r="C2866" s="36" t="s">
        <v>14905</v>
      </c>
      <c r="D2866" s="6" t="s">
        <v>2864</v>
      </c>
      <c r="E2866" s="3">
        <v>4</v>
      </c>
    </row>
    <row r="2867" spans="1:5" ht="49.5">
      <c r="A2867" s="36">
        <v>2865</v>
      </c>
      <c r="B2867" s="208"/>
      <c r="C2867" s="36" t="s">
        <v>14906</v>
      </c>
      <c r="D2867" s="6" t="s">
        <v>2865</v>
      </c>
      <c r="E2867" s="3">
        <v>4</v>
      </c>
    </row>
    <row r="2868" spans="1:5" ht="49.5">
      <c r="A2868" s="36">
        <v>2866</v>
      </c>
      <c r="B2868" s="208"/>
      <c r="C2868" s="36" t="s">
        <v>14907</v>
      </c>
      <c r="D2868" s="6" t="s">
        <v>2866</v>
      </c>
      <c r="E2868" s="3">
        <v>4</v>
      </c>
    </row>
    <row r="2869" spans="1:5" ht="33">
      <c r="A2869" s="36">
        <v>2867</v>
      </c>
      <c r="B2869" s="208"/>
      <c r="C2869" s="36" t="s">
        <v>14908</v>
      </c>
      <c r="D2869" s="6" t="s">
        <v>2867</v>
      </c>
      <c r="E2869" s="3">
        <v>4</v>
      </c>
    </row>
    <row r="2870" spans="1:5" ht="49.5">
      <c r="A2870" s="36">
        <v>2868</v>
      </c>
      <c r="B2870" s="208"/>
      <c r="C2870" s="36" t="s">
        <v>14909</v>
      </c>
      <c r="D2870" s="6" t="s">
        <v>2868</v>
      </c>
      <c r="E2870" s="3">
        <v>4</v>
      </c>
    </row>
    <row r="2871" spans="1:5" ht="49.5">
      <c r="A2871" s="36">
        <v>2869</v>
      </c>
      <c r="B2871" s="208"/>
      <c r="C2871" s="36" t="s">
        <v>14910</v>
      </c>
      <c r="D2871" s="6" t="s">
        <v>2869</v>
      </c>
      <c r="E2871" s="3">
        <v>4</v>
      </c>
    </row>
    <row r="2872" spans="1:5" ht="49.5">
      <c r="A2872" s="36">
        <v>2870</v>
      </c>
      <c r="B2872" s="208"/>
      <c r="C2872" s="36" t="s">
        <v>14911</v>
      </c>
      <c r="D2872" s="6" t="s">
        <v>2870</v>
      </c>
      <c r="E2872" s="3">
        <v>4</v>
      </c>
    </row>
    <row r="2873" spans="1:5" ht="49.5">
      <c r="A2873" s="36">
        <v>2871</v>
      </c>
      <c r="B2873" s="208"/>
      <c r="C2873" s="36" t="s">
        <v>14912</v>
      </c>
      <c r="D2873" s="6" t="s">
        <v>2871</v>
      </c>
      <c r="E2873" s="3">
        <v>4</v>
      </c>
    </row>
    <row r="2874" spans="1:5" ht="49.5">
      <c r="A2874" s="36">
        <v>2872</v>
      </c>
      <c r="B2874" s="208"/>
      <c r="C2874" s="36" t="s">
        <v>14913</v>
      </c>
      <c r="D2874" s="6" t="s">
        <v>2872</v>
      </c>
      <c r="E2874" s="3">
        <v>4</v>
      </c>
    </row>
    <row r="2875" spans="1:5" ht="33">
      <c r="A2875" s="36">
        <v>2873</v>
      </c>
      <c r="B2875" s="208"/>
      <c r="C2875" s="36" t="s">
        <v>14914</v>
      </c>
      <c r="D2875" s="6" t="s">
        <v>2873</v>
      </c>
      <c r="E2875" s="3">
        <v>4</v>
      </c>
    </row>
    <row r="2876" spans="1:5" ht="49.5">
      <c r="A2876" s="36">
        <v>2874</v>
      </c>
      <c r="B2876" s="208"/>
      <c r="C2876" s="36" t="s">
        <v>14915</v>
      </c>
      <c r="D2876" s="6" t="s">
        <v>2874</v>
      </c>
      <c r="E2876" s="3">
        <v>4</v>
      </c>
    </row>
    <row r="2877" spans="1:5" ht="49.5">
      <c r="A2877" s="36">
        <v>2875</v>
      </c>
      <c r="B2877" s="208"/>
      <c r="C2877" s="36" t="s">
        <v>14916</v>
      </c>
      <c r="D2877" s="6" t="s">
        <v>2875</v>
      </c>
      <c r="E2877" s="3">
        <v>4</v>
      </c>
    </row>
    <row r="2878" spans="1:5" ht="33">
      <c r="A2878" s="36">
        <v>2876</v>
      </c>
      <c r="B2878" s="208"/>
      <c r="C2878" s="36" t="s">
        <v>14917</v>
      </c>
      <c r="D2878" s="6" t="s">
        <v>2876</v>
      </c>
      <c r="E2878" s="3">
        <v>4</v>
      </c>
    </row>
    <row r="2879" spans="1:5" ht="33">
      <c r="A2879" s="36">
        <v>2877</v>
      </c>
      <c r="B2879" s="208"/>
      <c r="C2879" s="36" t="s">
        <v>14918</v>
      </c>
      <c r="D2879" s="6" t="s">
        <v>2877</v>
      </c>
      <c r="E2879" s="3">
        <v>4</v>
      </c>
    </row>
    <row r="2880" spans="1:5" ht="49.5">
      <c r="A2880" s="36">
        <v>2878</v>
      </c>
      <c r="B2880" s="208"/>
      <c r="C2880" s="36" t="s">
        <v>14919</v>
      </c>
      <c r="D2880" s="6" t="s">
        <v>2878</v>
      </c>
      <c r="E2880" s="3">
        <v>4</v>
      </c>
    </row>
    <row r="2881" spans="1:5" ht="49.5">
      <c r="A2881" s="36">
        <v>2879</v>
      </c>
      <c r="B2881" s="208"/>
      <c r="C2881" s="36" t="s">
        <v>14920</v>
      </c>
      <c r="D2881" s="6" t="s">
        <v>2879</v>
      </c>
      <c r="E2881" s="3">
        <v>4</v>
      </c>
    </row>
    <row r="2882" spans="1:5" ht="49.5">
      <c r="A2882" s="36">
        <v>2880</v>
      </c>
      <c r="B2882" s="208"/>
      <c r="C2882" s="36" t="s">
        <v>14921</v>
      </c>
      <c r="D2882" s="6" t="s">
        <v>2880</v>
      </c>
      <c r="E2882" s="3">
        <v>4</v>
      </c>
    </row>
    <row r="2883" spans="1:5" ht="49.5">
      <c r="A2883" s="36">
        <v>2881</v>
      </c>
      <c r="B2883" s="208"/>
      <c r="C2883" s="36" t="s">
        <v>14922</v>
      </c>
      <c r="D2883" s="6" t="s">
        <v>2881</v>
      </c>
      <c r="E2883" s="3">
        <v>4</v>
      </c>
    </row>
    <row r="2884" spans="1:5" ht="49.5">
      <c r="A2884" s="36">
        <v>2882</v>
      </c>
      <c r="B2884" s="208"/>
      <c r="C2884" s="36" t="s">
        <v>14923</v>
      </c>
      <c r="D2884" s="6" t="s">
        <v>2882</v>
      </c>
      <c r="E2884" s="3">
        <v>4</v>
      </c>
    </row>
    <row r="2885" spans="1:5" ht="49.5">
      <c r="A2885" s="36">
        <v>2883</v>
      </c>
      <c r="B2885" s="208"/>
      <c r="C2885" s="36" t="s">
        <v>14924</v>
      </c>
      <c r="D2885" s="6" t="s">
        <v>2883</v>
      </c>
      <c r="E2885" s="3">
        <v>4</v>
      </c>
    </row>
    <row r="2886" spans="1:5" ht="49.5">
      <c r="A2886" s="36">
        <v>2884</v>
      </c>
      <c r="B2886" s="208"/>
      <c r="C2886" s="36" t="s">
        <v>14925</v>
      </c>
      <c r="D2886" s="6" t="s">
        <v>2884</v>
      </c>
      <c r="E2886" s="3">
        <v>4</v>
      </c>
    </row>
    <row r="2887" spans="1:5" ht="33">
      <c r="A2887" s="36">
        <v>2885</v>
      </c>
      <c r="B2887" s="208"/>
      <c r="C2887" s="36" t="s">
        <v>14926</v>
      </c>
      <c r="D2887" s="6" t="s">
        <v>2885</v>
      </c>
      <c r="E2887" s="3">
        <v>4</v>
      </c>
    </row>
    <row r="2888" spans="1:5" ht="49.5">
      <c r="A2888" s="36">
        <v>2886</v>
      </c>
      <c r="B2888" s="208"/>
      <c r="C2888" s="36" t="s">
        <v>14927</v>
      </c>
      <c r="D2888" s="6" t="s">
        <v>2886</v>
      </c>
      <c r="E2888" s="3">
        <v>4</v>
      </c>
    </row>
    <row r="2889" spans="1:5" ht="49.5">
      <c r="A2889" s="36">
        <v>2887</v>
      </c>
      <c r="B2889" s="208"/>
      <c r="C2889" s="36" t="s">
        <v>14928</v>
      </c>
      <c r="D2889" s="6" t="s">
        <v>2887</v>
      </c>
      <c r="E2889" s="3">
        <v>4</v>
      </c>
    </row>
    <row r="2890" spans="1:5" ht="49.5">
      <c r="A2890" s="36">
        <v>2888</v>
      </c>
      <c r="B2890" s="208"/>
      <c r="C2890" s="36" t="s">
        <v>14929</v>
      </c>
      <c r="D2890" s="6" t="s">
        <v>2888</v>
      </c>
      <c r="E2890" s="3">
        <v>4</v>
      </c>
    </row>
    <row r="2891" spans="1:5" ht="49.5">
      <c r="A2891" s="36">
        <v>2889</v>
      </c>
      <c r="B2891" s="208"/>
      <c r="C2891" s="36" t="s">
        <v>14930</v>
      </c>
      <c r="D2891" s="6" t="s">
        <v>2889</v>
      </c>
      <c r="E2891" s="3">
        <v>4</v>
      </c>
    </row>
    <row r="2892" spans="1:5" ht="49.5">
      <c r="A2892" s="36">
        <v>2890</v>
      </c>
      <c r="B2892" s="208"/>
      <c r="C2892" s="36" t="s">
        <v>14931</v>
      </c>
      <c r="D2892" s="6" t="s">
        <v>2890</v>
      </c>
      <c r="E2892" s="3">
        <v>4</v>
      </c>
    </row>
    <row r="2893" spans="1:5" ht="66">
      <c r="A2893" s="36">
        <v>2891</v>
      </c>
      <c r="B2893" s="208"/>
      <c r="C2893" s="36" t="s">
        <v>14932</v>
      </c>
      <c r="D2893" s="6" t="s">
        <v>2891</v>
      </c>
      <c r="E2893" s="3">
        <v>4</v>
      </c>
    </row>
    <row r="2894" spans="1:5" ht="49.5">
      <c r="A2894" s="36">
        <v>2892</v>
      </c>
      <c r="B2894" s="208"/>
      <c r="C2894" s="36" t="s">
        <v>14933</v>
      </c>
      <c r="D2894" s="6" t="s">
        <v>2892</v>
      </c>
      <c r="E2894" s="3">
        <v>4</v>
      </c>
    </row>
    <row r="2895" spans="1:5" ht="49.5">
      <c r="A2895" s="36">
        <v>2893</v>
      </c>
      <c r="B2895" s="208"/>
      <c r="C2895" s="36" t="s">
        <v>14934</v>
      </c>
      <c r="D2895" s="6" t="s">
        <v>2893</v>
      </c>
      <c r="E2895" s="3">
        <v>4</v>
      </c>
    </row>
    <row r="2896" spans="1:5" ht="66">
      <c r="A2896" s="36">
        <v>2894</v>
      </c>
      <c r="B2896" s="208"/>
      <c r="C2896" s="36" t="s">
        <v>14935</v>
      </c>
      <c r="D2896" s="6" t="s">
        <v>2894</v>
      </c>
      <c r="E2896" s="3">
        <v>4</v>
      </c>
    </row>
    <row r="2897" spans="1:5" ht="49.5">
      <c r="A2897" s="36">
        <v>2895</v>
      </c>
      <c r="B2897" s="208"/>
      <c r="C2897" s="36" t="s">
        <v>14936</v>
      </c>
      <c r="D2897" s="6" t="s">
        <v>2895</v>
      </c>
      <c r="E2897" s="3">
        <v>4</v>
      </c>
    </row>
    <row r="2898" spans="1:5" ht="49.5">
      <c r="A2898" s="36">
        <v>2896</v>
      </c>
      <c r="B2898" s="208"/>
      <c r="C2898" s="36" t="s">
        <v>14937</v>
      </c>
      <c r="D2898" s="6" t="s">
        <v>2896</v>
      </c>
      <c r="E2898" s="3">
        <v>4</v>
      </c>
    </row>
    <row r="2899" spans="1:5" ht="66">
      <c r="A2899" s="36">
        <v>2897</v>
      </c>
      <c r="B2899" s="208"/>
      <c r="C2899" s="36" t="s">
        <v>14938</v>
      </c>
      <c r="D2899" s="6" t="s">
        <v>2897</v>
      </c>
      <c r="E2899" s="3">
        <v>4</v>
      </c>
    </row>
    <row r="2900" spans="1:5" ht="49.5">
      <c r="A2900" s="36">
        <v>2898</v>
      </c>
      <c r="B2900" s="208"/>
      <c r="C2900" s="36" t="s">
        <v>14939</v>
      </c>
      <c r="D2900" s="6" t="s">
        <v>2898</v>
      </c>
      <c r="E2900" s="3">
        <v>4</v>
      </c>
    </row>
    <row r="2901" spans="1:5" ht="49.5">
      <c r="A2901" s="36">
        <v>2899</v>
      </c>
      <c r="B2901" s="208"/>
      <c r="C2901" s="36" t="s">
        <v>14940</v>
      </c>
      <c r="D2901" s="6" t="s">
        <v>2899</v>
      </c>
      <c r="E2901" s="3">
        <v>4</v>
      </c>
    </row>
    <row r="2902" spans="1:5" ht="49.5">
      <c r="A2902" s="36">
        <v>2900</v>
      </c>
      <c r="B2902" s="208"/>
      <c r="C2902" s="36" t="s">
        <v>14941</v>
      </c>
      <c r="D2902" s="6" t="s">
        <v>2900</v>
      </c>
      <c r="E2902" s="3">
        <v>4</v>
      </c>
    </row>
    <row r="2903" spans="1:5" ht="33">
      <c r="A2903" s="36">
        <v>2901</v>
      </c>
      <c r="B2903" s="208"/>
      <c r="C2903" s="36" t="s">
        <v>14942</v>
      </c>
      <c r="D2903" s="6" t="s">
        <v>2901</v>
      </c>
      <c r="E2903" s="3">
        <v>4</v>
      </c>
    </row>
    <row r="2904" spans="1:5" ht="49.5">
      <c r="A2904" s="36">
        <v>2902</v>
      </c>
      <c r="B2904" s="208"/>
      <c r="C2904" s="36" t="s">
        <v>14943</v>
      </c>
      <c r="D2904" s="6" t="s">
        <v>2902</v>
      </c>
      <c r="E2904" s="3">
        <v>4</v>
      </c>
    </row>
    <row r="2905" spans="1:5" ht="18.75">
      <c r="A2905" s="36">
        <v>2903</v>
      </c>
      <c r="B2905" s="208"/>
      <c r="C2905" s="36" t="s">
        <v>14944</v>
      </c>
      <c r="D2905" s="6" t="s">
        <v>2903</v>
      </c>
      <c r="E2905" s="3">
        <v>4</v>
      </c>
    </row>
    <row r="2906" spans="1:5" ht="18.75">
      <c r="A2906" s="36">
        <v>2904</v>
      </c>
      <c r="B2906" s="208"/>
      <c r="C2906" s="36" t="s">
        <v>14945</v>
      </c>
      <c r="D2906" s="6" t="s">
        <v>2904</v>
      </c>
      <c r="E2906" s="3">
        <v>4</v>
      </c>
    </row>
    <row r="2907" spans="1:5" ht="18.75">
      <c r="A2907" s="36">
        <v>2905</v>
      </c>
      <c r="B2907" s="208"/>
      <c r="C2907" s="36" t="s">
        <v>14946</v>
      </c>
      <c r="D2907" s="6" t="s">
        <v>2905</v>
      </c>
      <c r="E2907" s="3">
        <v>4</v>
      </c>
    </row>
    <row r="2908" spans="1:5" ht="33">
      <c r="A2908" s="36">
        <v>2906</v>
      </c>
      <c r="B2908" s="208"/>
      <c r="C2908" s="36" t="s">
        <v>14947</v>
      </c>
      <c r="D2908" s="6" t="s">
        <v>2906</v>
      </c>
      <c r="E2908" s="3">
        <v>4</v>
      </c>
    </row>
    <row r="2909" spans="1:5" ht="33">
      <c r="A2909" s="36">
        <v>2907</v>
      </c>
      <c r="B2909" s="208"/>
      <c r="C2909" s="36" t="s">
        <v>14948</v>
      </c>
      <c r="D2909" s="6" t="s">
        <v>2907</v>
      </c>
      <c r="E2909" s="3">
        <v>4</v>
      </c>
    </row>
    <row r="2910" spans="1:5" ht="33">
      <c r="A2910" s="36">
        <v>2908</v>
      </c>
      <c r="B2910" s="208"/>
      <c r="C2910" s="36" t="s">
        <v>14949</v>
      </c>
      <c r="D2910" s="6" t="s">
        <v>2908</v>
      </c>
      <c r="E2910" s="3">
        <v>4</v>
      </c>
    </row>
    <row r="2911" spans="1:5" ht="18.75">
      <c r="A2911" s="36">
        <v>2909</v>
      </c>
      <c r="B2911" s="208"/>
      <c r="C2911" s="36" t="s">
        <v>14950</v>
      </c>
      <c r="D2911" s="6" t="s">
        <v>2909</v>
      </c>
      <c r="E2911" s="3">
        <v>4</v>
      </c>
    </row>
    <row r="2912" spans="1:5" ht="33">
      <c r="A2912" s="36">
        <v>2910</v>
      </c>
      <c r="B2912" s="208"/>
      <c r="C2912" s="36" t="s">
        <v>14951</v>
      </c>
      <c r="D2912" s="6" t="s">
        <v>2910</v>
      </c>
      <c r="E2912" s="3">
        <v>6</v>
      </c>
    </row>
    <row r="2913" spans="1:5" ht="33">
      <c r="A2913" s="36">
        <v>2911</v>
      </c>
      <c r="B2913" s="208"/>
      <c r="C2913" s="36" t="s">
        <v>14952</v>
      </c>
      <c r="D2913" s="6" t="s">
        <v>2911</v>
      </c>
      <c r="E2913" s="3">
        <v>6</v>
      </c>
    </row>
    <row r="2914" spans="1:5" ht="33">
      <c r="A2914" s="36">
        <v>2912</v>
      </c>
      <c r="B2914" s="208"/>
      <c r="C2914" s="36" t="s">
        <v>14953</v>
      </c>
      <c r="D2914" s="6" t="s">
        <v>2912</v>
      </c>
      <c r="E2914" s="3">
        <v>6</v>
      </c>
    </row>
    <row r="2915" spans="1:5" ht="33">
      <c r="A2915" s="36">
        <v>2913</v>
      </c>
      <c r="B2915" s="208"/>
      <c r="C2915" s="36" t="s">
        <v>14954</v>
      </c>
      <c r="D2915" s="6" t="s">
        <v>2913</v>
      </c>
      <c r="E2915" s="3">
        <v>8</v>
      </c>
    </row>
    <row r="2916" spans="1:5" ht="33">
      <c r="A2916" s="36">
        <v>2914</v>
      </c>
      <c r="B2916" s="208"/>
      <c r="C2916" s="36" t="s">
        <v>14955</v>
      </c>
      <c r="D2916" s="6" t="s">
        <v>2914</v>
      </c>
      <c r="E2916" s="3">
        <v>6</v>
      </c>
    </row>
    <row r="2917" spans="1:5" ht="33">
      <c r="A2917" s="36">
        <v>2915</v>
      </c>
      <c r="B2917" s="208"/>
      <c r="C2917" s="36" t="s">
        <v>14956</v>
      </c>
      <c r="D2917" s="6" t="s">
        <v>2915</v>
      </c>
      <c r="E2917" s="3">
        <v>4</v>
      </c>
    </row>
    <row r="2918" spans="1:5" ht="33">
      <c r="A2918" s="36">
        <v>2916</v>
      </c>
      <c r="B2918" s="208"/>
      <c r="C2918" s="36" t="s">
        <v>14957</v>
      </c>
      <c r="D2918" s="6" t="s">
        <v>2916</v>
      </c>
      <c r="E2918" s="3">
        <v>4</v>
      </c>
    </row>
    <row r="2919" spans="1:5" ht="33">
      <c r="A2919" s="36">
        <v>2917</v>
      </c>
      <c r="B2919" s="208"/>
      <c r="C2919" s="36" t="s">
        <v>14958</v>
      </c>
      <c r="D2919" s="6" t="s">
        <v>2917</v>
      </c>
      <c r="E2919" s="3">
        <v>4</v>
      </c>
    </row>
    <row r="2920" spans="1:5" ht="33">
      <c r="A2920" s="36">
        <v>2918</v>
      </c>
      <c r="B2920" s="208"/>
      <c r="C2920" s="36" t="s">
        <v>14959</v>
      </c>
      <c r="D2920" s="6" t="s">
        <v>2918</v>
      </c>
      <c r="E2920" s="3">
        <v>4</v>
      </c>
    </row>
    <row r="2921" spans="1:5" ht="33">
      <c r="A2921" s="36">
        <v>2919</v>
      </c>
      <c r="B2921" s="208"/>
      <c r="C2921" s="36" t="s">
        <v>14960</v>
      </c>
      <c r="D2921" s="6" t="s">
        <v>2919</v>
      </c>
      <c r="E2921" s="3">
        <v>4</v>
      </c>
    </row>
    <row r="2922" spans="1:5" ht="33">
      <c r="A2922" s="36">
        <v>2920</v>
      </c>
      <c r="B2922" s="208"/>
      <c r="C2922" s="36" t="s">
        <v>14961</v>
      </c>
      <c r="D2922" s="6" t="s">
        <v>2920</v>
      </c>
      <c r="E2922" s="3">
        <v>4</v>
      </c>
    </row>
    <row r="2923" spans="1:5" ht="33">
      <c r="A2923" s="36">
        <v>2921</v>
      </c>
      <c r="B2923" s="208"/>
      <c r="C2923" s="36" t="s">
        <v>14962</v>
      </c>
      <c r="D2923" s="6" t="s">
        <v>2921</v>
      </c>
      <c r="E2923" s="3">
        <v>4</v>
      </c>
    </row>
    <row r="2924" spans="1:5" ht="33">
      <c r="A2924" s="36">
        <v>2922</v>
      </c>
      <c r="B2924" s="208"/>
      <c r="C2924" s="36" t="s">
        <v>14963</v>
      </c>
      <c r="D2924" s="6" t="s">
        <v>2922</v>
      </c>
      <c r="E2924" s="3">
        <v>4</v>
      </c>
    </row>
    <row r="2925" spans="1:5" ht="33">
      <c r="A2925" s="36">
        <v>2923</v>
      </c>
      <c r="B2925" s="208"/>
      <c r="C2925" s="36" t="s">
        <v>14964</v>
      </c>
      <c r="D2925" s="6" t="s">
        <v>2923</v>
      </c>
      <c r="E2925" s="3">
        <v>4</v>
      </c>
    </row>
    <row r="2926" spans="1:5" ht="33">
      <c r="A2926" s="36">
        <v>2924</v>
      </c>
      <c r="B2926" s="208"/>
      <c r="C2926" s="36" t="s">
        <v>14965</v>
      </c>
      <c r="D2926" s="6" t="s">
        <v>2924</v>
      </c>
      <c r="E2926" s="3">
        <v>4</v>
      </c>
    </row>
    <row r="2927" spans="1:5" ht="33">
      <c r="A2927" s="36">
        <v>2925</v>
      </c>
      <c r="B2927" s="208"/>
      <c r="C2927" s="36" t="s">
        <v>14966</v>
      </c>
      <c r="D2927" s="6" t="s">
        <v>2925</v>
      </c>
      <c r="E2927" s="3">
        <v>4</v>
      </c>
    </row>
    <row r="2928" spans="1:5" ht="33">
      <c r="A2928" s="36">
        <v>2926</v>
      </c>
      <c r="B2928" s="208"/>
      <c r="C2928" s="36" t="s">
        <v>14967</v>
      </c>
      <c r="D2928" s="6" t="s">
        <v>2926</v>
      </c>
      <c r="E2928" s="3">
        <v>4</v>
      </c>
    </row>
    <row r="2929" spans="1:5" ht="33">
      <c r="A2929" s="36">
        <v>2927</v>
      </c>
      <c r="B2929" s="208"/>
      <c r="C2929" s="36" t="s">
        <v>14968</v>
      </c>
      <c r="D2929" s="6" t="s">
        <v>2927</v>
      </c>
      <c r="E2929" s="3">
        <v>4</v>
      </c>
    </row>
    <row r="2930" spans="1:5" ht="18.75">
      <c r="A2930" s="36">
        <v>2928</v>
      </c>
      <c r="B2930" s="208"/>
      <c r="C2930" s="36" t="s">
        <v>14969</v>
      </c>
      <c r="D2930" s="6" t="s">
        <v>2928</v>
      </c>
      <c r="E2930" s="3">
        <v>4</v>
      </c>
    </row>
    <row r="2931" spans="1:5" ht="33">
      <c r="A2931" s="36">
        <v>2929</v>
      </c>
      <c r="B2931" s="208"/>
      <c r="C2931" s="36" t="s">
        <v>14970</v>
      </c>
      <c r="D2931" s="6" t="s">
        <v>2929</v>
      </c>
      <c r="E2931" s="3">
        <v>4</v>
      </c>
    </row>
    <row r="2932" spans="1:5" ht="33">
      <c r="A2932" s="36">
        <v>2930</v>
      </c>
      <c r="B2932" s="208"/>
      <c r="C2932" s="36" t="s">
        <v>14971</v>
      </c>
      <c r="D2932" s="6" t="s">
        <v>2930</v>
      </c>
      <c r="E2932" s="3">
        <v>4</v>
      </c>
    </row>
    <row r="2933" spans="1:5" ht="33">
      <c r="A2933" s="36">
        <v>2931</v>
      </c>
      <c r="B2933" s="208"/>
      <c r="C2933" s="36" t="s">
        <v>14972</v>
      </c>
      <c r="D2933" s="6" t="s">
        <v>2931</v>
      </c>
      <c r="E2933" s="3">
        <v>4</v>
      </c>
    </row>
    <row r="2934" spans="1:5" ht="33">
      <c r="A2934" s="36">
        <v>2932</v>
      </c>
      <c r="B2934" s="208"/>
      <c r="C2934" s="36" t="s">
        <v>14973</v>
      </c>
      <c r="D2934" s="6" t="s">
        <v>2932</v>
      </c>
      <c r="E2934" s="3">
        <v>4</v>
      </c>
    </row>
    <row r="2935" spans="1:5" ht="33">
      <c r="A2935" s="36">
        <v>2933</v>
      </c>
      <c r="B2935" s="208"/>
      <c r="C2935" s="36" t="s">
        <v>14974</v>
      </c>
      <c r="D2935" s="6" t="s">
        <v>2933</v>
      </c>
      <c r="E2935" s="3">
        <v>4</v>
      </c>
    </row>
    <row r="2936" spans="1:5" ht="33">
      <c r="A2936" s="36">
        <v>2934</v>
      </c>
      <c r="B2936" s="208"/>
      <c r="C2936" s="36" t="s">
        <v>14975</v>
      </c>
      <c r="D2936" s="6" t="s">
        <v>2934</v>
      </c>
      <c r="E2936" s="3">
        <v>4</v>
      </c>
    </row>
    <row r="2937" spans="1:5" ht="33">
      <c r="A2937" s="36">
        <v>2935</v>
      </c>
      <c r="B2937" s="208"/>
      <c r="C2937" s="36" t="s">
        <v>14976</v>
      </c>
      <c r="D2937" s="6" t="s">
        <v>2935</v>
      </c>
      <c r="E2937" s="3">
        <v>4</v>
      </c>
    </row>
    <row r="2938" spans="1:5" ht="33">
      <c r="A2938" s="36">
        <v>2936</v>
      </c>
      <c r="B2938" s="208"/>
      <c r="C2938" s="36" t="s">
        <v>14977</v>
      </c>
      <c r="D2938" s="6" t="s">
        <v>2936</v>
      </c>
      <c r="E2938" s="3">
        <v>4</v>
      </c>
    </row>
    <row r="2939" spans="1:5" ht="33">
      <c r="A2939" s="36">
        <v>2937</v>
      </c>
      <c r="B2939" s="208"/>
      <c r="C2939" s="36" t="s">
        <v>14978</v>
      </c>
      <c r="D2939" s="6" t="s">
        <v>2937</v>
      </c>
      <c r="E2939" s="3">
        <v>4</v>
      </c>
    </row>
    <row r="2940" spans="1:5" ht="33">
      <c r="A2940" s="36">
        <v>2938</v>
      </c>
      <c r="B2940" s="208"/>
      <c r="C2940" s="36" t="s">
        <v>14979</v>
      </c>
      <c r="D2940" s="6" t="s">
        <v>2938</v>
      </c>
      <c r="E2940" s="3">
        <v>4</v>
      </c>
    </row>
    <row r="2941" spans="1:5" ht="33">
      <c r="A2941" s="36">
        <v>2939</v>
      </c>
      <c r="B2941" s="208"/>
      <c r="C2941" s="36" t="s">
        <v>14980</v>
      </c>
      <c r="D2941" s="6" t="s">
        <v>2939</v>
      </c>
      <c r="E2941" s="3">
        <v>4</v>
      </c>
    </row>
    <row r="2942" spans="1:5" ht="33">
      <c r="A2942" s="36">
        <v>2940</v>
      </c>
      <c r="B2942" s="208"/>
      <c r="C2942" s="36" t="s">
        <v>14981</v>
      </c>
      <c r="D2942" s="6" t="s">
        <v>2940</v>
      </c>
      <c r="E2942" s="3">
        <v>4</v>
      </c>
    </row>
    <row r="2943" spans="1:5" ht="33">
      <c r="A2943" s="36">
        <v>2941</v>
      </c>
      <c r="B2943" s="208"/>
      <c r="C2943" s="36" t="s">
        <v>14982</v>
      </c>
      <c r="D2943" s="6" t="s">
        <v>2941</v>
      </c>
      <c r="E2943" s="3">
        <v>4</v>
      </c>
    </row>
    <row r="2944" spans="1:5" ht="33">
      <c r="A2944" s="36">
        <v>2942</v>
      </c>
      <c r="B2944" s="208"/>
      <c r="C2944" s="36" t="s">
        <v>14983</v>
      </c>
      <c r="D2944" s="6" t="s">
        <v>2942</v>
      </c>
      <c r="E2944" s="3">
        <v>4</v>
      </c>
    </row>
    <row r="2945" spans="1:5" ht="33">
      <c r="A2945" s="36">
        <v>2943</v>
      </c>
      <c r="B2945" s="208"/>
      <c r="C2945" s="36" t="s">
        <v>14984</v>
      </c>
      <c r="D2945" s="6" t="s">
        <v>2943</v>
      </c>
      <c r="E2945" s="3">
        <v>4</v>
      </c>
    </row>
    <row r="2946" spans="1:5" ht="33">
      <c r="A2946" s="36">
        <v>2944</v>
      </c>
      <c r="B2946" s="208"/>
      <c r="C2946" s="36" t="s">
        <v>14985</v>
      </c>
      <c r="D2946" s="6" t="s">
        <v>2944</v>
      </c>
      <c r="E2946" s="3">
        <v>4</v>
      </c>
    </row>
    <row r="2947" spans="1:5" ht="33">
      <c r="A2947" s="36">
        <v>2945</v>
      </c>
      <c r="B2947" s="208"/>
      <c r="C2947" s="36" t="s">
        <v>14986</v>
      </c>
      <c r="D2947" s="6" t="s">
        <v>2945</v>
      </c>
      <c r="E2947" s="3">
        <v>4</v>
      </c>
    </row>
    <row r="2948" spans="1:5" ht="49.5">
      <c r="A2948" s="36">
        <v>2946</v>
      </c>
      <c r="B2948" s="208"/>
      <c r="C2948" s="36" t="s">
        <v>14987</v>
      </c>
      <c r="D2948" s="6" t="s">
        <v>2946</v>
      </c>
      <c r="E2948" s="3">
        <v>4</v>
      </c>
    </row>
    <row r="2949" spans="1:5" ht="33">
      <c r="A2949" s="36">
        <v>2947</v>
      </c>
      <c r="B2949" s="208"/>
      <c r="C2949" s="36" t="s">
        <v>14988</v>
      </c>
      <c r="D2949" s="6" t="s">
        <v>2947</v>
      </c>
      <c r="E2949" s="3">
        <v>4</v>
      </c>
    </row>
    <row r="2950" spans="1:5" ht="33">
      <c r="A2950" s="36">
        <v>2948</v>
      </c>
      <c r="B2950" s="208"/>
      <c r="C2950" s="36" t="s">
        <v>14989</v>
      </c>
      <c r="D2950" s="6" t="s">
        <v>2948</v>
      </c>
      <c r="E2950" s="3">
        <v>4</v>
      </c>
    </row>
    <row r="2951" spans="1:5" ht="33">
      <c r="A2951" s="36">
        <v>2949</v>
      </c>
      <c r="B2951" s="208"/>
      <c r="C2951" s="36" t="s">
        <v>14990</v>
      </c>
      <c r="D2951" s="6" t="s">
        <v>2949</v>
      </c>
      <c r="E2951" s="3">
        <v>4</v>
      </c>
    </row>
    <row r="2952" spans="1:5" ht="33">
      <c r="A2952" s="36">
        <v>2950</v>
      </c>
      <c r="B2952" s="208"/>
      <c r="C2952" s="36" t="s">
        <v>14991</v>
      </c>
      <c r="D2952" s="6" t="s">
        <v>2950</v>
      </c>
      <c r="E2952" s="3">
        <v>4</v>
      </c>
    </row>
    <row r="2953" spans="1:5" ht="33">
      <c r="A2953" s="36">
        <v>2951</v>
      </c>
      <c r="B2953" s="208"/>
      <c r="C2953" s="36" t="s">
        <v>14992</v>
      </c>
      <c r="D2953" s="6" t="s">
        <v>2951</v>
      </c>
      <c r="E2953" s="3">
        <v>4</v>
      </c>
    </row>
    <row r="2954" spans="1:5" ht="33">
      <c r="A2954" s="36">
        <v>2952</v>
      </c>
      <c r="B2954" s="208"/>
      <c r="C2954" s="36" t="s">
        <v>14993</v>
      </c>
      <c r="D2954" s="6" t="s">
        <v>2952</v>
      </c>
      <c r="E2954" s="3">
        <v>4</v>
      </c>
    </row>
    <row r="2955" spans="1:5" ht="33">
      <c r="A2955" s="36">
        <v>2953</v>
      </c>
      <c r="B2955" s="208"/>
      <c r="C2955" s="36" t="s">
        <v>14994</v>
      </c>
      <c r="D2955" s="6" t="s">
        <v>2953</v>
      </c>
      <c r="E2955" s="3">
        <v>4</v>
      </c>
    </row>
    <row r="2956" spans="1:5" ht="33">
      <c r="A2956" s="36">
        <v>2954</v>
      </c>
      <c r="B2956" s="208"/>
      <c r="C2956" s="36" t="s">
        <v>14995</v>
      </c>
      <c r="D2956" s="6" t="s">
        <v>2954</v>
      </c>
      <c r="E2956" s="3">
        <v>4</v>
      </c>
    </row>
    <row r="2957" spans="1:5" ht="33">
      <c r="A2957" s="36">
        <v>2955</v>
      </c>
      <c r="B2957" s="208"/>
      <c r="C2957" s="36" t="s">
        <v>14996</v>
      </c>
      <c r="D2957" s="6" t="s">
        <v>2955</v>
      </c>
      <c r="E2957" s="3">
        <v>4</v>
      </c>
    </row>
    <row r="2958" spans="1:5" ht="18.75">
      <c r="A2958" s="36">
        <v>2956</v>
      </c>
      <c r="B2958" s="208"/>
      <c r="C2958" s="36" t="s">
        <v>14997</v>
      </c>
      <c r="D2958" s="6" t="s">
        <v>2956</v>
      </c>
      <c r="E2958" s="3">
        <v>4</v>
      </c>
    </row>
    <row r="2959" spans="1:5" ht="18.75">
      <c r="A2959" s="36">
        <v>2957</v>
      </c>
      <c r="B2959" s="208"/>
      <c r="C2959" s="36" t="s">
        <v>14998</v>
      </c>
      <c r="D2959" s="6" t="s">
        <v>2957</v>
      </c>
      <c r="E2959" s="3">
        <v>8</v>
      </c>
    </row>
    <row r="2960" spans="1:5" ht="18.75">
      <c r="A2960" s="36">
        <v>2958</v>
      </c>
      <c r="B2960" s="208"/>
      <c r="C2960" s="36" t="s">
        <v>14999</v>
      </c>
      <c r="D2960" s="6" t="s">
        <v>2958</v>
      </c>
      <c r="E2960" s="3">
        <v>6</v>
      </c>
    </row>
    <row r="2961" spans="1:5" ht="33">
      <c r="A2961" s="36">
        <v>2959</v>
      </c>
      <c r="B2961" s="208"/>
      <c r="C2961" s="36" t="s">
        <v>15000</v>
      </c>
      <c r="D2961" s="6" t="s">
        <v>2959</v>
      </c>
      <c r="E2961" s="3">
        <v>4</v>
      </c>
    </row>
    <row r="2962" spans="1:5" ht="33">
      <c r="A2962" s="36">
        <v>2960</v>
      </c>
      <c r="B2962" s="208"/>
      <c r="C2962" s="36" t="s">
        <v>15001</v>
      </c>
      <c r="D2962" s="6" t="s">
        <v>2960</v>
      </c>
      <c r="E2962" s="3">
        <v>8</v>
      </c>
    </row>
    <row r="2963" spans="1:5" ht="33">
      <c r="A2963" s="36">
        <v>2961</v>
      </c>
      <c r="B2963" s="208"/>
      <c r="C2963" s="36" t="s">
        <v>15002</v>
      </c>
      <c r="D2963" s="6" t="s">
        <v>2961</v>
      </c>
      <c r="E2963" s="3">
        <v>4</v>
      </c>
    </row>
    <row r="2964" spans="1:5" ht="18.75">
      <c r="A2964" s="36">
        <v>2962</v>
      </c>
      <c r="B2964" s="208"/>
      <c r="C2964" s="36" t="s">
        <v>15003</v>
      </c>
      <c r="D2964" s="6" t="s">
        <v>2962</v>
      </c>
      <c r="E2964" s="3">
        <v>4</v>
      </c>
    </row>
    <row r="2965" spans="1:5" ht="18.75">
      <c r="A2965" s="36">
        <v>2963</v>
      </c>
      <c r="B2965" s="208"/>
      <c r="C2965" s="36" t="s">
        <v>15004</v>
      </c>
      <c r="D2965" s="6" t="s">
        <v>2963</v>
      </c>
      <c r="E2965" s="3">
        <v>4</v>
      </c>
    </row>
    <row r="2966" spans="1:5" ht="33">
      <c r="A2966" s="36">
        <v>2964</v>
      </c>
      <c r="B2966" s="208"/>
      <c r="C2966" s="36" t="s">
        <v>15005</v>
      </c>
      <c r="D2966" s="6" t="s">
        <v>2964</v>
      </c>
      <c r="E2966" s="3">
        <v>4</v>
      </c>
    </row>
    <row r="2967" spans="1:5" ht="33">
      <c r="A2967" s="36">
        <v>2965</v>
      </c>
      <c r="B2967" s="208"/>
      <c r="C2967" s="36" t="s">
        <v>15006</v>
      </c>
      <c r="D2967" s="6" t="s">
        <v>2965</v>
      </c>
      <c r="E2967" s="3">
        <v>4</v>
      </c>
    </row>
    <row r="2968" spans="1:5" ht="33">
      <c r="A2968" s="36">
        <v>2966</v>
      </c>
      <c r="B2968" s="208"/>
      <c r="C2968" s="36" t="s">
        <v>15007</v>
      </c>
      <c r="D2968" s="6" t="s">
        <v>2966</v>
      </c>
      <c r="E2968" s="3">
        <v>4</v>
      </c>
    </row>
    <row r="2969" spans="1:5" ht="33">
      <c r="A2969" s="36">
        <v>2967</v>
      </c>
      <c r="B2969" s="208"/>
      <c r="C2969" s="36" t="s">
        <v>15008</v>
      </c>
      <c r="D2969" s="6" t="s">
        <v>2967</v>
      </c>
      <c r="E2969" s="3">
        <v>4</v>
      </c>
    </row>
    <row r="2970" spans="1:5" ht="18.75">
      <c r="A2970" s="36">
        <v>2968</v>
      </c>
      <c r="B2970" s="208"/>
      <c r="C2970" s="36" t="s">
        <v>15009</v>
      </c>
      <c r="D2970" s="6" t="s">
        <v>2968</v>
      </c>
      <c r="E2970" s="3">
        <v>4</v>
      </c>
    </row>
    <row r="2971" spans="1:5" ht="33">
      <c r="A2971" s="36">
        <v>2969</v>
      </c>
      <c r="B2971" s="208"/>
      <c r="C2971" s="36" t="s">
        <v>15010</v>
      </c>
      <c r="D2971" s="6" t="s">
        <v>2969</v>
      </c>
      <c r="E2971" s="3">
        <v>4</v>
      </c>
    </row>
    <row r="2972" spans="1:5" ht="18.75">
      <c r="A2972" s="36">
        <v>2970</v>
      </c>
      <c r="B2972" s="208"/>
      <c r="C2972" s="36" t="s">
        <v>15011</v>
      </c>
      <c r="D2972" s="6" t="s">
        <v>2970</v>
      </c>
      <c r="E2972" s="3">
        <v>4</v>
      </c>
    </row>
    <row r="2973" spans="1:5" ht="33">
      <c r="A2973" s="36">
        <v>2971</v>
      </c>
      <c r="B2973" s="208"/>
      <c r="C2973" s="36" t="s">
        <v>15012</v>
      </c>
      <c r="D2973" s="6" t="s">
        <v>2971</v>
      </c>
      <c r="E2973" s="3">
        <v>4</v>
      </c>
    </row>
    <row r="2974" spans="1:5" ht="33">
      <c r="A2974" s="36">
        <v>2972</v>
      </c>
      <c r="B2974" s="208"/>
      <c r="C2974" s="36" t="s">
        <v>15013</v>
      </c>
      <c r="D2974" s="6" t="s">
        <v>2972</v>
      </c>
      <c r="E2974" s="3">
        <v>4</v>
      </c>
    </row>
    <row r="2975" spans="1:5" ht="18.75">
      <c r="A2975" s="36">
        <v>2973</v>
      </c>
      <c r="B2975" s="208"/>
      <c r="C2975" s="36" t="s">
        <v>15014</v>
      </c>
      <c r="D2975" s="6" t="s">
        <v>2973</v>
      </c>
      <c r="E2975" s="3">
        <v>4</v>
      </c>
    </row>
    <row r="2976" spans="1:5" ht="18.75">
      <c r="A2976" s="36">
        <v>2974</v>
      </c>
      <c r="B2976" s="208"/>
      <c r="C2976" s="36" t="s">
        <v>15015</v>
      </c>
      <c r="D2976" s="6" t="s">
        <v>2974</v>
      </c>
      <c r="E2976" s="3">
        <v>4</v>
      </c>
    </row>
    <row r="2977" spans="1:5" ht="33">
      <c r="A2977" s="36">
        <v>2975</v>
      </c>
      <c r="B2977" s="208"/>
      <c r="C2977" s="36" t="s">
        <v>15016</v>
      </c>
      <c r="D2977" s="6" t="s">
        <v>2975</v>
      </c>
      <c r="E2977" s="3">
        <v>4</v>
      </c>
    </row>
    <row r="2978" spans="1:5" ht="18.75">
      <c r="A2978" s="36">
        <v>2976</v>
      </c>
      <c r="B2978" s="208"/>
      <c r="C2978" s="36" t="s">
        <v>15017</v>
      </c>
      <c r="D2978" s="6" t="s">
        <v>2976</v>
      </c>
      <c r="E2978" s="3">
        <v>4</v>
      </c>
    </row>
    <row r="2979" spans="1:5" ht="18.75">
      <c r="A2979" s="36">
        <v>2977</v>
      </c>
      <c r="B2979" s="208"/>
      <c r="C2979" s="36" t="s">
        <v>15018</v>
      </c>
      <c r="D2979" s="6" t="s">
        <v>2977</v>
      </c>
      <c r="E2979" s="3">
        <v>4</v>
      </c>
    </row>
    <row r="2980" spans="1:5" ht="18.75">
      <c r="A2980" s="36">
        <v>2978</v>
      </c>
      <c r="B2980" s="208"/>
      <c r="C2980" s="36" t="s">
        <v>15019</v>
      </c>
      <c r="D2980" s="6" t="s">
        <v>2978</v>
      </c>
      <c r="E2980" s="3">
        <v>4</v>
      </c>
    </row>
    <row r="2981" spans="1:5" ht="18.75">
      <c r="A2981" s="36">
        <v>2979</v>
      </c>
      <c r="B2981" s="208"/>
      <c r="C2981" s="36" t="s">
        <v>15020</v>
      </c>
      <c r="D2981" s="6" t="s">
        <v>2979</v>
      </c>
      <c r="E2981" s="3">
        <v>0</v>
      </c>
    </row>
    <row r="2982" spans="1:5" ht="18.75">
      <c r="A2982" s="36">
        <v>2980</v>
      </c>
      <c r="B2982" s="208"/>
      <c r="C2982" s="36" t="s">
        <v>15021</v>
      </c>
      <c r="D2982" s="6" t="s">
        <v>2980</v>
      </c>
      <c r="E2982" s="3">
        <v>4</v>
      </c>
    </row>
    <row r="2983" spans="1:5" ht="33">
      <c r="A2983" s="36">
        <v>2981</v>
      </c>
      <c r="B2983" s="208"/>
      <c r="C2983" s="36" t="s">
        <v>15022</v>
      </c>
      <c r="D2983" s="6" t="s">
        <v>2981</v>
      </c>
      <c r="E2983" s="3">
        <v>4</v>
      </c>
    </row>
    <row r="2984" spans="1:5" ht="18.75">
      <c r="A2984" s="36">
        <v>2982</v>
      </c>
      <c r="B2984" s="208"/>
      <c r="C2984" s="36" t="s">
        <v>15023</v>
      </c>
      <c r="D2984" s="6" t="s">
        <v>2982</v>
      </c>
      <c r="E2984" s="3">
        <v>4</v>
      </c>
    </row>
    <row r="2985" spans="1:5" ht="18.75">
      <c r="A2985" s="36">
        <v>2983</v>
      </c>
      <c r="B2985" s="208"/>
      <c r="C2985" s="36" t="s">
        <v>15024</v>
      </c>
      <c r="D2985" s="6" t="s">
        <v>2983</v>
      </c>
      <c r="E2985" s="3">
        <v>4</v>
      </c>
    </row>
    <row r="2986" spans="1:5" ht="33">
      <c r="A2986" s="36">
        <v>2984</v>
      </c>
      <c r="B2986" s="208"/>
      <c r="C2986" s="36" t="s">
        <v>15025</v>
      </c>
      <c r="D2986" s="6" t="s">
        <v>2984</v>
      </c>
      <c r="E2986" s="3">
        <v>4</v>
      </c>
    </row>
    <row r="2987" spans="1:5" ht="18.75">
      <c r="A2987" s="36">
        <v>2985</v>
      </c>
      <c r="B2987" s="208"/>
      <c r="C2987" s="36" t="s">
        <v>15026</v>
      </c>
      <c r="D2987" s="6" t="s">
        <v>2985</v>
      </c>
      <c r="E2987" s="3">
        <v>4</v>
      </c>
    </row>
    <row r="2988" spans="1:5" ht="18.75">
      <c r="A2988" s="36">
        <v>2986</v>
      </c>
      <c r="B2988" s="208"/>
      <c r="C2988" s="36" t="s">
        <v>15027</v>
      </c>
      <c r="D2988" s="6" t="s">
        <v>2986</v>
      </c>
      <c r="E2988" s="3">
        <v>4</v>
      </c>
    </row>
    <row r="2989" spans="1:5" ht="49.5">
      <c r="A2989" s="36">
        <v>2987</v>
      </c>
      <c r="B2989" s="208"/>
      <c r="C2989" s="36" t="s">
        <v>15028</v>
      </c>
      <c r="D2989" s="6" t="s">
        <v>2987</v>
      </c>
      <c r="E2989" s="3">
        <v>4</v>
      </c>
    </row>
    <row r="2990" spans="1:5" ht="18.75">
      <c r="A2990" s="36">
        <v>2988</v>
      </c>
      <c r="B2990" s="208"/>
      <c r="C2990" s="36" t="s">
        <v>15029</v>
      </c>
      <c r="D2990" s="6" t="s">
        <v>2988</v>
      </c>
      <c r="E2990" s="3">
        <v>4</v>
      </c>
    </row>
    <row r="2991" spans="1:5" ht="18.75">
      <c r="A2991" s="36">
        <v>2989</v>
      </c>
      <c r="B2991" s="208"/>
      <c r="C2991" s="36" t="s">
        <v>15030</v>
      </c>
      <c r="D2991" s="6" t="s">
        <v>2989</v>
      </c>
      <c r="E2991" s="3">
        <v>4</v>
      </c>
    </row>
    <row r="2992" spans="1:5" ht="18.75">
      <c r="A2992" s="36">
        <v>2990</v>
      </c>
      <c r="B2992" s="208"/>
      <c r="C2992" s="36" t="s">
        <v>15031</v>
      </c>
      <c r="D2992" s="6" t="s">
        <v>2990</v>
      </c>
      <c r="E2992" s="3">
        <v>4</v>
      </c>
    </row>
    <row r="2993" spans="1:5" ht="18.75">
      <c r="A2993" s="36">
        <v>2991</v>
      </c>
      <c r="B2993" s="208"/>
      <c r="C2993" s="36" t="s">
        <v>15032</v>
      </c>
      <c r="D2993" s="6" t="s">
        <v>2991</v>
      </c>
      <c r="E2993" s="3">
        <v>4</v>
      </c>
    </row>
    <row r="2994" spans="1:5" ht="18.75">
      <c r="A2994" s="36">
        <v>2992</v>
      </c>
      <c r="B2994" s="208"/>
      <c r="C2994" s="36" t="s">
        <v>15033</v>
      </c>
      <c r="D2994" s="6" t="s">
        <v>2992</v>
      </c>
      <c r="E2994" s="3">
        <v>4</v>
      </c>
    </row>
    <row r="2995" spans="1:5" ht="18.75">
      <c r="A2995" s="36">
        <v>2993</v>
      </c>
      <c r="B2995" s="208"/>
      <c r="C2995" s="36" t="s">
        <v>15034</v>
      </c>
      <c r="D2995" s="6" t="s">
        <v>2993</v>
      </c>
      <c r="E2995" s="3">
        <v>4</v>
      </c>
    </row>
    <row r="2996" spans="1:5" ht="18.75">
      <c r="A2996" s="36">
        <v>2994</v>
      </c>
      <c r="B2996" s="208"/>
      <c r="C2996" s="36" t="s">
        <v>15035</v>
      </c>
      <c r="D2996" s="6" t="s">
        <v>2994</v>
      </c>
      <c r="E2996" s="3">
        <v>4</v>
      </c>
    </row>
    <row r="2997" spans="1:5" ht="33">
      <c r="A2997" s="36">
        <v>2995</v>
      </c>
      <c r="B2997" s="208"/>
      <c r="C2997" s="36" t="s">
        <v>15036</v>
      </c>
      <c r="D2997" s="6" t="s">
        <v>2995</v>
      </c>
      <c r="E2997" s="3">
        <v>4</v>
      </c>
    </row>
    <row r="2998" spans="1:5" ht="18.75">
      <c r="A2998" s="36">
        <v>2996</v>
      </c>
      <c r="B2998" s="208"/>
      <c r="C2998" s="36" t="s">
        <v>15037</v>
      </c>
      <c r="D2998" s="6" t="s">
        <v>2996</v>
      </c>
      <c r="E2998" s="3">
        <v>4</v>
      </c>
    </row>
    <row r="2999" spans="1:5" ht="18.75">
      <c r="A2999" s="36">
        <v>2997</v>
      </c>
      <c r="B2999" s="208"/>
      <c r="C2999" s="36" t="s">
        <v>15038</v>
      </c>
      <c r="D2999" s="6" t="s">
        <v>2997</v>
      </c>
      <c r="E2999" s="3">
        <v>4</v>
      </c>
    </row>
    <row r="3000" spans="1:5" ht="18.75">
      <c r="A3000" s="36">
        <v>2998</v>
      </c>
      <c r="B3000" s="208"/>
      <c r="C3000" s="36" t="s">
        <v>15039</v>
      </c>
      <c r="D3000" s="6" t="s">
        <v>2998</v>
      </c>
      <c r="E3000" s="3">
        <v>4</v>
      </c>
    </row>
    <row r="3001" spans="1:5" ht="33">
      <c r="A3001" s="36">
        <v>2999</v>
      </c>
      <c r="B3001" s="208"/>
      <c r="C3001" s="36" t="s">
        <v>15040</v>
      </c>
      <c r="D3001" s="6" t="s">
        <v>2999</v>
      </c>
      <c r="E3001" s="3">
        <v>4</v>
      </c>
    </row>
    <row r="3002" spans="1:5" ht="18.75">
      <c r="A3002" s="36">
        <v>3000</v>
      </c>
      <c r="B3002" s="208"/>
      <c r="C3002" s="36" t="s">
        <v>15041</v>
      </c>
      <c r="D3002" s="6" t="s">
        <v>3000</v>
      </c>
      <c r="E3002" s="3">
        <v>4</v>
      </c>
    </row>
    <row r="3003" spans="1:5" ht="33">
      <c r="A3003" s="36">
        <v>3001</v>
      </c>
      <c r="B3003" s="208"/>
      <c r="C3003" s="36" t="s">
        <v>15042</v>
      </c>
      <c r="D3003" s="6" t="s">
        <v>3001</v>
      </c>
      <c r="E3003" s="3">
        <v>4</v>
      </c>
    </row>
    <row r="3004" spans="1:5" ht="18.75">
      <c r="A3004" s="36">
        <v>3002</v>
      </c>
      <c r="B3004" s="208"/>
      <c r="C3004" s="36" t="s">
        <v>15043</v>
      </c>
      <c r="D3004" s="6" t="s">
        <v>3002</v>
      </c>
      <c r="E3004" s="3">
        <v>4</v>
      </c>
    </row>
    <row r="3005" spans="1:5" ht="33">
      <c r="A3005" s="36">
        <v>3003</v>
      </c>
      <c r="B3005" s="208"/>
      <c r="C3005" s="36" t="s">
        <v>15044</v>
      </c>
      <c r="D3005" s="6" t="s">
        <v>3003</v>
      </c>
      <c r="E3005" s="3">
        <v>4</v>
      </c>
    </row>
    <row r="3006" spans="1:5" ht="33">
      <c r="A3006" s="36">
        <v>3004</v>
      </c>
      <c r="B3006" s="208"/>
      <c r="C3006" s="36" t="s">
        <v>15045</v>
      </c>
      <c r="D3006" s="6" t="s">
        <v>3004</v>
      </c>
      <c r="E3006" s="3">
        <v>4</v>
      </c>
    </row>
    <row r="3007" spans="1:5" ht="18.75">
      <c r="A3007" s="36">
        <v>3005</v>
      </c>
      <c r="B3007" s="208"/>
      <c r="C3007" s="36" t="s">
        <v>15046</v>
      </c>
      <c r="D3007" s="6" t="s">
        <v>3005</v>
      </c>
      <c r="E3007" s="3">
        <v>4</v>
      </c>
    </row>
    <row r="3008" spans="1:5" ht="33">
      <c r="A3008" s="36">
        <v>3006</v>
      </c>
      <c r="B3008" s="208"/>
      <c r="C3008" s="36" t="s">
        <v>15047</v>
      </c>
      <c r="D3008" s="6" t="s">
        <v>3006</v>
      </c>
      <c r="E3008" s="3">
        <v>4</v>
      </c>
    </row>
    <row r="3009" spans="1:5" ht="33">
      <c r="A3009" s="36">
        <v>3007</v>
      </c>
      <c r="B3009" s="208"/>
      <c r="C3009" s="36" t="s">
        <v>15048</v>
      </c>
      <c r="D3009" s="6" t="s">
        <v>3007</v>
      </c>
      <c r="E3009" s="3">
        <v>4</v>
      </c>
    </row>
    <row r="3010" spans="1:5" ht="18.75">
      <c r="A3010" s="36">
        <v>3008</v>
      </c>
      <c r="B3010" s="208"/>
      <c r="C3010" s="36" t="s">
        <v>15049</v>
      </c>
      <c r="D3010" s="6" t="s">
        <v>3008</v>
      </c>
      <c r="E3010" s="3">
        <v>4</v>
      </c>
    </row>
    <row r="3011" spans="1:5" ht="33">
      <c r="A3011" s="36">
        <v>3009</v>
      </c>
      <c r="B3011" s="208"/>
      <c r="C3011" s="36" t="s">
        <v>15050</v>
      </c>
      <c r="D3011" s="6" t="s">
        <v>3009</v>
      </c>
      <c r="E3011" s="3">
        <v>4</v>
      </c>
    </row>
    <row r="3012" spans="1:5" ht="18.75">
      <c r="A3012" s="36">
        <v>3010</v>
      </c>
      <c r="B3012" s="208"/>
      <c r="C3012" s="36" t="s">
        <v>15051</v>
      </c>
      <c r="D3012" s="6" t="s">
        <v>3010</v>
      </c>
      <c r="E3012" s="3">
        <v>4</v>
      </c>
    </row>
    <row r="3013" spans="1:5" ht="33">
      <c r="A3013" s="36">
        <v>3011</v>
      </c>
      <c r="B3013" s="208"/>
      <c r="C3013" s="36" t="s">
        <v>15052</v>
      </c>
      <c r="D3013" s="6" t="s">
        <v>3011</v>
      </c>
      <c r="E3013" s="3">
        <v>4</v>
      </c>
    </row>
    <row r="3014" spans="1:5" ht="33">
      <c r="A3014" s="36">
        <v>3012</v>
      </c>
      <c r="B3014" s="208"/>
      <c r="C3014" s="36" t="s">
        <v>15053</v>
      </c>
      <c r="D3014" s="6" t="s">
        <v>3012</v>
      </c>
      <c r="E3014" s="3">
        <v>4</v>
      </c>
    </row>
    <row r="3015" spans="1:5" ht="33">
      <c r="A3015" s="36">
        <v>3013</v>
      </c>
      <c r="B3015" s="208"/>
      <c r="C3015" s="36" t="s">
        <v>15054</v>
      </c>
      <c r="D3015" s="6" t="s">
        <v>3013</v>
      </c>
      <c r="E3015" s="3">
        <v>4</v>
      </c>
    </row>
    <row r="3016" spans="1:5" ht="33">
      <c r="A3016" s="36">
        <v>3014</v>
      </c>
      <c r="B3016" s="208"/>
      <c r="C3016" s="36" t="s">
        <v>15055</v>
      </c>
      <c r="D3016" s="6" t="s">
        <v>3014</v>
      </c>
      <c r="E3016" s="3">
        <v>4</v>
      </c>
    </row>
    <row r="3017" spans="1:5" ht="33">
      <c r="A3017" s="36">
        <v>3015</v>
      </c>
      <c r="B3017" s="208"/>
      <c r="C3017" s="36" t="s">
        <v>15056</v>
      </c>
      <c r="D3017" s="6" t="s">
        <v>3015</v>
      </c>
      <c r="E3017" s="3">
        <v>4</v>
      </c>
    </row>
    <row r="3018" spans="1:5" ht="33">
      <c r="A3018" s="36">
        <v>3016</v>
      </c>
      <c r="B3018" s="208"/>
      <c r="C3018" s="36" t="s">
        <v>15057</v>
      </c>
      <c r="D3018" s="6" t="s">
        <v>3016</v>
      </c>
      <c r="E3018" s="3">
        <v>4</v>
      </c>
    </row>
    <row r="3019" spans="1:5" ht="33">
      <c r="A3019" s="36">
        <v>3017</v>
      </c>
      <c r="B3019" s="208"/>
      <c r="C3019" s="36" t="s">
        <v>15058</v>
      </c>
      <c r="D3019" s="6" t="s">
        <v>3017</v>
      </c>
      <c r="E3019" s="3">
        <v>4</v>
      </c>
    </row>
    <row r="3020" spans="1:5" ht="33">
      <c r="A3020" s="36">
        <v>3018</v>
      </c>
      <c r="B3020" s="208"/>
      <c r="C3020" s="36" t="s">
        <v>15059</v>
      </c>
      <c r="D3020" s="6" t="s">
        <v>3018</v>
      </c>
      <c r="E3020" s="3">
        <v>2</v>
      </c>
    </row>
    <row r="3021" spans="1:5" ht="33">
      <c r="A3021" s="36">
        <v>3019</v>
      </c>
      <c r="B3021" s="208"/>
      <c r="C3021" s="36" t="s">
        <v>15060</v>
      </c>
      <c r="D3021" s="6" t="s">
        <v>3019</v>
      </c>
      <c r="E3021" s="3">
        <v>2</v>
      </c>
    </row>
    <row r="3022" spans="1:5" ht="33">
      <c r="A3022" s="36">
        <v>3020</v>
      </c>
      <c r="B3022" s="208"/>
      <c r="C3022" s="36" t="s">
        <v>15061</v>
      </c>
      <c r="D3022" s="6" t="s">
        <v>3020</v>
      </c>
      <c r="E3022" s="3">
        <v>2</v>
      </c>
    </row>
    <row r="3023" spans="1:5" ht="33">
      <c r="A3023" s="36">
        <v>3021</v>
      </c>
      <c r="B3023" s="208"/>
      <c r="C3023" s="36" t="s">
        <v>15062</v>
      </c>
      <c r="D3023" s="6" t="s">
        <v>3021</v>
      </c>
      <c r="E3023" s="3">
        <v>2</v>
      </c>
    </row>
    <row r="3024" spans="1:5" ht="18.75">
      <c r="A3024" s="36">
        <v>3022</v>
      </c>
      <c r="B3024" s="208"/>
      <c r="C3024" s="36" t="s">
        <v>15063</v>
      </c>
      <c r="D3024" s="6" t="s">
        <v>3022</v>
      </c>
      <c r="E3024" s="3">
        <v>4</v>
      </c>
    </row>
    <row r="3025" spans="1:5" ht="33">
      <c r="A3025" s="36">
        <v>3023</v>
      </c>
      <c r="B3025" s="208"/>
      <c r="C3025" s="36" t="s">
        <v>15064</v>
      </c>
      <c r="D3025" s="6" t="s">
        <v>3023</v>
      </c>
      <c r="E3025" s="3">
        <v>4</v>
      </c>
    </row>
    <row r="3026" spans="1:5" ht="33">
      <c r="A3026" s="36">
        <v>3024</v>
      </c>
      <c r="B3026" s="208"/>
      <c r="C3026" s="36" t="s">
        <v>15065</v>
      </c>
      <c r="D3026" s="6" t="s">
        <v>3024</v>
      </c>
      <c r="E3026" s="3">
        <v>4</v>
      </c>
    </row>
    <row r="3027" spans="1:5" ht="33">
      <c r="A3027" s="36">
        <v>3025</v>
      </c>
      <c r="B3027" s="208"/>
      <c r="C3027" s="36" t="s">
        <v>15066</v>
      </c>
      <c r="D3027" s="6" t="s">
        <v>3025</v>
      </c>
      <c r="E3027" s="3">
        <v>4</v>
      </c>
    </row>
    <row r="3028" spans="1:5" ht="33">
      <c r="A3028" s="36">
        <v>3026</v>
      </c>
      <c r="B3028" s="208"/>
      <c r="C3028" s="36" t="s">
        <v>15067</v>
      </c>
      <c r="D3028" s="6" t="s">
        <v>3026</v>
      </c>
      <c r="E3028" s="3">
        <v>4</v>
      </c>
    </row>
    <row r="3029" spans="1:5" ht="33">
      <c r="A3029" s="36">
        <v>3027</v>
      </c>
      <c r="B3029" s="208"/>
      <c r="C3029" s="36" t="s">
        <v>15068</v>
      </c>
      <c r="D3029" s="6" t="s">
        <v>3027</v>
      </c>
      <c r="E3029" s="3">
        <v>4</v>
      </c>
    </row>
    <row r="3030" spans="1:5" ht="18.75">
      <c r="A3030" s="36">
        <v>3028</v>
      </c>
      <c r="B3030" s="208"/>
      <c r="C3030" s="36" t="s">
        <v>15069</v>
      </c>
      <c r="D3030" s="6" t="s">
        <v>3028</v>
      </c>
      <c r="E3030" s="3">
        <v>4</v>
      </c>
    </row>
    <row r="3031" spans="1:5" ht="33">
      <c r="A3031" s="36">
        <v>3029</v>
      </c>
      <c r="B3031" s="208"/>
      <c r="C3031" s="36" t="s">
        <v>15070</v>
      </c>
      <c r="D3031" s="6" t="s">
        <v>3029</v>
      </c>
      <c r="E3031" s="3">
        <v>4</v>
      </c>
    </row>
    <row r="3032" spans="1:5" ht="33">
      <c r="A3032" s="36">
        <v>3030</v>
      </c>
      <c r="B3032" s="208"/>
      <c r="C3032" s="36" t="s">
        <v>15071</v>
      </c>
      <c r="D3032" s="6" t="s">
        <v>3030</v>
      </c>
      <c r="E3032" s="3">
        <v>4</v>
      </c>
    </row>
    <row r="3033" spans="1:5" ht="33">
      <c r="A3033" s="36">
        <v>3031</v>
      </c>
      <c r="B3033" s="208"/>
      <c r="C3033" s="36" t="s">
        <v>15072</v>
      </c>
      <c r="D3033" s="6" t="s">
        <v>3031</v>
      </c>
      <c r="E3033" s="3">
        <v>8</v>
      </c>
    </row>
    <row r="3034" spans="1:5" ht="33">
      <c r="A3034" s="36">
        <v>3032</v>
      </c>
      <c r="B3034" s="208"/>
      <c r="C3034" s="36" t="s">
        <v>15073</v>
      </c>
      <c r="D3034" s="6" t="s">
        <v>3032</v>
      </c>
      <c r="E3034" s="3">
        <v>8</v>
      </c>
    </row>
    <row r="3035" spans="1:5" ht="33">
      <c r="A3035" s="36">
        <v>3033</v>
      </c>
      <c r="B3035" s="208"/>
      <c r="C3035" s="36" t="s">
        <v>15074</v>
      </c>
      <c r="D3035" s="6" t="s">
        <v>3033</v>
      </c>
      <c r="E3035" s="3">
        <v>4</v>
      </c>
    </row>
    <row r="3036" spans="1:5" ht="33">
      <c r="A3036" s="36">
        <v>3034</v>
      </c>
      <c r="B3036" s="208"/>
      <c r="C3036" s="36" t="s">
        <v>15075</v>
      </c>
      <c r="D3036" s="6" t="s">
        <v>3034</v>
      </c>
      <c r="E3036" s="3">
        <v>4</v>
      </c>
    </row>
    <row r="3037" spans="1:5" ht="18.75">
      <c r="A3037" s="36">
        <v>3035</v>
      </c>
      <c r="B3037" s="208"/>
      <c r="C3037" s="36" t="s">
        <v>15076</v>
      </c>
      <c r="D3037" s="6" t="s">
        <v>3035</v>
      </c>
      <c r="E3037" s="3">
        <v>6</v>
      </c>
    </row>
    <row r="3038" spans="1:5" ht="18.75">
      <c r="A3038" s="36">
        <v>3036</v>
      </c>
      <c r="B3038" s="208"/>
      <c r="C3038" s="36" t="s">
        <v>15077</v>
      </c>
      <c r="D3038" s="6" t="s">
        <v>3036</v>
      </c>
      <c r="E3038" s="3">
        <v>2</v>
      </c>
    </row>
    <row r="3039" spans="1:5" ht="18.75">
      <c r="A3039" s="36">
        <v>3037</v>
      </c>
      <c r="B3039" s="208"/>
      <c r="C3039" s="36" t="s">
        <v>15078</v>
      </c>
      <c r="D3039" s="6" t="s">
        <v>3037</v>
      </c>
      <c r="E3039" s="3">
        <v>4</v>
      </c>
    </row>
    <row r="3040" spans="1:5" ht="33">
      <c r="A3040" s="36">
        <v>3038</v>
      </c>
      <c r="B3040" s="208"/>
      <c r="C3040" s="36" t="s">
        <v>15079</v>
      </c>
      <c r="D3040" s="6" t="s">
        <v>3038</v>
      </c>
      <c r="E3040" s="3">
        <v>4</v>
      </c>
    </row>
    <row r="3041" spans="1:5" ht="33">
      <c r="A3041" s="36">
        <v>3039</v>
      </c>
      <c r="B3041" s="208"/>
      <c r="C3041" s="36" t="s">
        <v>15080</v>
      </c>
      <c r="D3041" s="6" t="s">
        <v>3039</v>
      </c>
      <c r="E3041" s="3">
        <v>4</v>
      </c>
    </row>
    <row r="3042" spans="1:5" ht="33">
      <c r="A3042" s="36">
        <v>3040</v>
      </c>
      <c r="B3042" s="208"/>
      <c r="C3042" s="36" t="s">
        <v>15081</v>
      </c>
      <c r="D3042" s="6" t="s">
        <v>3040</v>
      </c>
      <c r="E3042" s="3">
        <v>4</v>
      </c>
    </row>
    <row r="3043" spans="1:5" ht="33">
      <c r="A3043" s="36">
        <v>3041</v>
      </c>
      <c r="B3043" s="208"/>
      <c r="C3043" s="36" t="s">
        <v>15082</v>
      </c>
      <c r="D3043" s="6" t="s">
        <v>3041</v>
      </c>
      <c r="E3043" s="3">
        <v>4</v>
      </c>
    </row>
    <row r="3044" spans="1:5" ht="18.75">
      <c r="A3044" s="36">
        <v>3042</v>
      </c>
      <c r="B3044" s="208"/>
      <c r="C3044" s="36" t="s">
        <v>15083</v>
      </c>
      <c r="D3044" s="6" t="s">
        <v>3042</v>
      </c>
      <c r="E3044" s="3">
        <v>4</v>
      </c>
    </row>
    <row r="3045" spans="1:5" ht="33">
      <c r="A3045" s="36">
        <v>3043</v>
      </c>
      <c r="B3045" s="208"/>
      <c r="C3045" s="36" t="s">
        <v>15084</v>
      </c>
      <c r="D3045" s="6" t="s">
        <v>3043</v>
      </c>
      <c r="E3045" s="3">
        <v>4</v>
      </c>
    </row>
    <row r="3046" spans="1:5" ht="18.75">
      <c r="A3046" s="36">
        <v>3044</v>
      </c>
      <c r="B3046" s="208"/>
      <c r="C3046" s="36" t="s">
        <v>15085</v>
      </c>
      <c r="D3046" s="6" t="s">
        <v>3044</v>
      </c>
      <c r="E3046" s="3">
        <v>2</v>
      </c>
    </row>
    <row r="3047" spans="1:5" ht="18.75">
      <c r="A3047" s="36">
        <v>3045</v>
      </c>
      <c r="B3047" s="208"/>
      <c r="C3047" s="36" t="s">
        <v>15086</v>
      </c>
      <c r="D3047" s="6" t="s">
        <v>3045</v>
      </c>
      <c r="E3047" s="3">
        <v>4</v>
      </c>
    </row>
    <row r="3048" spans="1:5" ht="18.75">
      <c r="A3048" s="36">
        <v>3046</v>
      </c>
      <c r="B3048" s="208"/>
      <c r="C3048" s="36" t="s">
        <v>15087</v>
      </c>
      <c r="D3048" s="6" t="s">
        <v>3046</v>
      </c>
      <c r="E3048" s="3">
        <v>2</v>
      </c>
    </row>
    <row r="3049" spans="1:5" ht="18.75">
      <c r="A3049" s="36">
        <v>3047</v>
      </c>
      <c r="B3049" s="208"/>
      <c r="C3049" s="36" t="s">
        <v>15088</v>
      </c>
      <c r="D3049" s="6" t="s">
        <v>3047</v>
      </c>
      <c r="E3049" s="3">
        <v>2</v>
      </c>
    </row>
    <row r="3050" spans="1:5" ht="18.75">
      <c r="A3050" s="36">
        <v>3048</v>
      </c>
      <c r="B3050" s="208"/>
      <c r="C3050" s="36" t="s">
        <v>15089</v>
      </c>
      <c r="D3050" s="6" t="s">
        <v>3048</v>
      </c>
      <c r="E3050" s="3">
        <v>2</v>
      </c>
    </row>
    <row r="3051" spans="1:5" ht="18.75">
      <c r="A3051" s="36">
        <v>3049</v>
      </c>
      <c r="B3051" s="208"/>
      <c r="C3051" s="36" t="s">
        <v>15090</v>
      </c>
      <c r="D3051" s="6" t="s">
        <v>3049</v>
      </c>
      <c r="E3051" s="3">
        <v>2</v>
      </c>
    </row>
    <row r="3052" spans="1:5" ht="18.75">
      <c r="A3052" s="36">
        <v>3050</v>
      </c>
      <c r="B3052" s="208"/>
      <c r="C3052" s="36" t="s">
        <v>15091</v>
      </c>
      <c r="D3052" s="6" t="s">
        <v>3050</v>
      </c>
      <c r="E3052" s="3">
        <v>2</v>
      </c>
    </row>
    <row r="3053" spans="1:5" ht="18.75">
      <c r="A3053" s="36">
        <v>3051</v>
      </c>
      <c r="B3053" s="208"/>
      <c r="C3053" s="36" t="s">
        <v>15092</v>
      </c>
      <c r="D3053" s="6" t="s">
        <v>3051</v>
      </c>
      <c r="E3053" s="3">
        <v>2</v>
      </c>
    </row>
    <row r="3054" spans="1:5" ht="18.75">
      <c r="A3054" s="36">
        <v>3052</v>
      </c>
      <c r="B3054" s="208"/>
      <c r="C3054" s="36" t="s">
        <v>15093</v>
      </c>
      <c r="D3054" s="6" t="s">
        <v>3052</v>
      </c>
      <c r="E3054" s="3">
        <v>2</v>
      </c>
    </row>
    <row r="3055" spans="1:5" ht="33">
      <c r="A3055" s="36">
        <v>3053</v>
      </c>
      <c r="B3055" s="208"/>
      <c r="C3055" s="36" t="s">
        <v>15094</v>
      </c>
      <c r="D3055" s="6" t="s">
        <v>3053</v>
      </c>
      <c r="E3055" s="3">
        <v>6</v>
      </c>
    </row>
    <row r="3056" spans="1:5" ht="33">
      <c r="A3056" s="36">
        <v>3054</v>
      </c>
      <c r="B3056" s="208"/>
      <c r="C3056" s="36" t="s">
        <v>15095</v>
      </c>
      <c r="D3056" s="6" t="s">
        <v>3054</v>
      </c>
      <c r="E3056" s="3">
        <v>6</v>
      </c>
    </row>
    <row r="3057" spans="1:5" ht="18.75">
      <c r="A3057" s="36">
        <v>3055</v>
      </c>
      <c r="B3057" s="208"/>
      <c r="C3057" s="36" t="s">
        <v>15096</v>
      </c>
      <c r="D3057" s="6" t="s">
        <v>3055</v>
      </c>
      <c r="E3057" s="3">
        <v>4</v>
      </c>
    </row>
    <row r="3058" spans="1:5" ht="18.75">
      <c r="A3058" s="36">
        <v>3056</v>
      </c>
      <c r="B3058" s="208"/>
      <c r="C3058" s="36" t="s">
        <v>15097</v>
      </c>
      <c r="D3058" s="6" t="s">
        <v>3056</v>
      </c>
      <c r="E3058" s="3">
        <v>4</v>
      </c>
    </row>
    <row r="3059" spans="1:5" ht="18.75">
      <c r="A3059" s="36">
        <v>3057</v>
      </c>
      <c r="B3059" s="208"/>
      <c r="C3059" s="36" t="s">
        <v>15098</v>
      </c>
      <c r="D3059" s="6" t="s">
        <v>3057</v>
      </c>
      <c r="E3059" s="3">
        <v>4</v>
      </c>
    </row>
    <row r="3060" spans="1:5" ht="18.75">
      <c r="A3060" s="36">
        <v>3058</v>
      </c>
      <c r="B3060" s="208"/>
      <c r="C3060" s="36" t="s">
        <v>3058</v>
      </c>
      <c r="D3060" s="6" t="s">
        <v>3059</v>
      </c>
      <c r="E3060" s="3">
        <v>4</v>
      </c>
    </row>
    <row r="3061" spans="1:5" ht="18.75">
      <c r="A3061" s="36">
        <v>3059</v>
      </c>
      <c r="B3061" s="208"/>
      <c r="C3061" s="36" t="s">
        <v>3060</v>
      </c>
      <c r="D3061" s="6" t="s">
        <v>3061</v>
      </c>
      <c r="E3061" s="3">
        <v>4</v>
      </c>
    </row>
    <row r="3062" spans="1:5" ht="18.75">
      <c r="A3062" s="36">
        <v>3060</v>
      </c>
      <c r="B3062" s="208"/>
      <c r="C3062" s="36" t="s">
        <v>3062</v>
      </c>
      <c r="D3062" s="6" t="s">
        <v>3063</v>
      </c>
      <c r="E3062" s="3">
        <v>4</v>
      </c>
    </row>
    <row r="3063" spans="1:5" ht="18.75">
      <c r="A3063" s="36">
        <v>3061</v>
      </c>
      <c r="B3063" s="208"/>
      <c r="C3063" s="36" t="s">
        <v>15099</v>
      </c>
      <c r="D3063" s="6" t="s">
        <v>3064</v>
      </c>
      <c r="E3063" s="3">
        <v>4</v>
      </c>
    </row>
    <row r="3064" spans="1:5" ht="18.75">
      <c r="A3064" s="36">
        <v>3062</v>
      </c>
      <c r="B3064" s="208"/>
      <c r="C3064" s="36" t="s">
        <v>15100</v>
      </c>
      <c r="D3064" s="6" t="s">
        <v>3065</v>
      </c>
      <c r="E3064" s="3">
        <v>4</v>
      </c>
    </row>
    <row r="3065" spans="1:5" ht="18.75">
      <c r="A3065" s="36">
        <v>3063</v>
      </c>
      <c r="B3065" s="208"/>
      <c r="C3065" s="36" t="s">
        <v>15101</v>
      </c>
      <c r="D3065" s="6" t="s">
        <v>3066</v>
      </c>
      <c r="E3065" s="3">
        <v>4</v>
      </c>
    </row>
    <row r="3066" spans="1:5" ht="18.75">
      <c r="A3066" s="36">
        <v>3064</v>
      </c>
      <c r="B3066" s="208"/>
      <c r="C3066" s="36" t="s">
        <v>15102</v>
      </c>
      <c r="D3066" s="6" t="s">
        <v>3067</v>
      </c>
      <c r="E3066" s="3">
        <v>4</v>
      </c>
    </row>
    <row r="3067" spans="1:5" ht="18.75">
      <c r="A3067" s="36">
        <v>3065</v>
      </c>
      <c r="B3067" s="208"/>
      <c r="C3067" s="36" t="s">
        <v>15103</v>
      </c>
      <c r="D3067" s="6" t="s">
        <v>3068</v>
      </c>
      <c r="E3067" s="3">
        <v>4</v>
      </c>
    </row>
    <row r="3068" spans="1:5" ht="18.75">
      <c r="A3068" s="36">
        <v>3066</v>
      </c>
      <c r="B3068" s="208"/>
      <c r="C3068" s="36" t="s">
        <v>15104</v>
      </c>
      <c r="D3068" s="6" t="s">
        <v>3069</v>
      </c>
      <c r="E3068" s="3">
        <v>4</v>
      </c>
    </row>
    <row r="3069" spans="1:5" ht="33">
      <c r="A3069" s="36">
        <v>3067</v>
      </c>
      <c r="B3069" s="208"/>
      <c r="C3069" s="36" t="s">
        <v>15105</v>
      </c>
      <c r="D3069" s="6" t="s">
        <v>3070</v>
      </c>
      <c r="E3069" s="3">
        <v>4</v>
      </c>
    </row>
    <row r="3070" spans="1:5" ht="18.75">
      <c r="A3070" s="36">
        <v>3068</v>
      </c>
      <c r="B3070" s="208"/>
      <c r="C3070" s="36" t="s">
        <v>15106</v>
      </c>
      <c r="D3070" s="6" t="s">
        <v>3071</v>
      </c>
      <c r="E3070" s="3">
        <v>4</v>
      </c>
    </row>
    <row r="3071" spans="1:5" ht="49.5">
      <c r="A3071" s="36">
        <v>3069</v>
      </c>
      <c r="B3071" s="208"/>
      <c r="C3071" s="36" t="s">
        <v>15107</v>
      </c>
      <c r="D3071" s="6" t="s">
        <v>3072</v>
      </c>
      <c r="E3071" s="3">
        <v>4</v>
      </c>
    </row>
    <row r="3072" spans="1:5" ht="18.75">
      <c r="A3072" s="36">
        <v>3070</v>
      </c>
      <c r="B3072" s="208"/>
      <c r="C3072" s="36" t="s">
        <v>3073</v>
      </c>
      <c r="D3072" s="6" t="s">
        <v>3073</v>
      </c>
      <c r="E3072" s="3">
        <v>4</v>
      </c>
    </row>
    <row r="3073" spans="1:5" ht="18.75">
      <c r="A3073" s="36">
        <v>3071</v>
      </c>
      <c r="B3073" s="208"/>
      <c r="C3073" s="36" t="s">
        <v>3074</v>
      </c>
      <c r="D3073" s="6" t="s">
        <v>3074</v>
      </c>
      <c r="E3073" s="3">
        <v>4</v>
      </c>
    </row>
    <row r="3074" spans="1:5" ht="18.75">
      <c r="A3074" s="36">
        <v>3072</v>
      </c>
      <c r="B3074" s="208"/>
      <c r="C3074" s="36" t="s">
        <v>3075</v>
      </c>
      <c r="D3074" s="6" t="s">
        <v>3075</v>
      </c>
      <c r="E3074" s="3">
        <v>4</v>
      </c>
    </row>
    <row r="3075" spans="1:5" ht="18.75">
      <c r="A3075" s="36">
        <v>3073</v>
      </c>
      <c r="B3075" s="208"/>
      <c r="C3075" s="36" t="s">
        <v>3076</v>
      </c>
      <c r="D3075" s="6" t="s">
        <v>3076</v>
      </c>
      <c r="E3075" s="3">
        <v>4</v>
      </c>
    </row>
    <row r="3076" spans="1:5" ht="18.75">
      <c r="A3076" s="36">
        <v>3074</v>
      </c>
      <c r="B3076" s="208"/>
      <c r="C3076" s="36" t="s">
        <v>3077</v>
      </c>
      <c r="D3076" s="6" t="s">
        <v>3077</v>
      </c>
      <c r="E3076" s="3">
        <v>4</v>
      </c>
    </row>
    <row r="3077" spans="1:5" ht="18.75">
      <c r="A3077" s="36">
        <v>3075</v>
      </c>
      <c r="B3077" s="208"/>
      <c r="C3077" s="36" t="s">
        <v>3078</v>
      </c>
      <c r="D3077" s="6" t="s">
        <v>3078</v>
      </c>
      <c r="E3077" s="3">
        <v>4</v>
      </c>
    </row>
    <row r="3078" spans="1:5" ht="18.75">
      <c r="A3078" s="36">
        <v>3076</v>
      </c>
      <c r="B3078" s="208"/>
      <c r="C3078" s="36" t="s">
        <v>3079</v>
      </c>
      <c r="D3078" s="6" t="s">
        <v>3079</v>
      </c>
      <c r="E3078" s="3">
        <v>4</v>
      </c>
    </row>
    <row r="3079" spans="1:5" ht="18.75">
      <c r="A3079" s="36">
        <v>3077</v>
      </c>
      <c r="B3079" s="208"/>
      <c r="C3079" s="36" t="s">
        <v>3080</v>
      </c>
      <c r="D3079" s="6" t="s">
        <v>3080</v>
      </c>
      <c r="E3079" s="3">
        <v>4</v>
      </c>
    </row>
    <row r="3080" spans="1:5" ht="18.75">
      <c r="A3080" s="36">
        <v>3078</v>
      </c>
      <c r="B3080" s="208"/>
      <c r="C3080" s="36" t="s">
        <v>3081</v>
      </c>
      <c r="D3080" s="6" t="s">
        <v>3081</v>
      </c>
      <c r="E3080" s="3">
        <v>4</v>
      </c>
    </row>
    <row r="3081" spans="1:5" ht="18.75">
      <c r="A3081" s="36">
        <v>3079</v>
      </c>
      <c r="B3081" s="208"/>
      <c r="C3081" s="36" t="s">
        <v>3082</v>
      </c>
      <c r="D3081" s="6" t="s">
        <v>3082</v>
      </c>
      <c r="E3081" s="3">
        <v>4</v>
      </c>
    </row>
    <row r="3082" spans="1:5" ht="18.75">
      <c r="A3082" s="36">
        <v>3080</v>
      </c>
      <c r="B3082" s="208"/>
      <c r="C3082" s="36" t="s">
        <v>3083</v>
      </c>
      <c r="D3082" s="6" t="s">
        <v>3083</v>
      </c>
      <c r="E3082" s="3">
        <v>4</v>
      </c>
    </row>
    <row r="3083" spans="1:5" ht="18.75">
      <c r="A3083" s="36">
        <v>3081</v>
      </c>
      <c r="B3083" s="208"/>
      <c r="C3083" s="36" t="s">
        <v>3084</v>
      </c>
      <c r="D3083" s="6" t="s">
        <v>3084</v>
      </c>
      <c r="E3083" s="3">
        <v>4</v>
      </c>
    </row>
    <row r="3084" spans="1:5" ht="18.75">
      <c r="A3084" s="36">
        <v>3082</v>
      </c>
      <c r="B3084" s="208"/>
      <c r="C3084" s="36" t="s">
        <v>3085</v>
      </c>
      <c r="D3084" s="6" t="s">
        <v>3085</v>
      </c>
      <c r="E3084" s="3">
        <v>4</v>
      </c>
    </row>
    <row r="3085" spans="1:5" ht="18.75">
      <c r="A3085" s="36">
        <v>3083</v>
      </c>
      <c r="B3085" s="208"/>
      <c r="C3085" s="36" t="s">
        <v>3086</v>
      </c>
      <c r="D3085" s="6" t="s">
        <v>3086</v>
      </c>
      <c r="E3085" s="3">
        <v>4</v>
      </c>
    </row>
    <row r="3086" spans="1:5" ht="18.75">
      <c r="A3086" s="36">
        <v>3084</v>
      </c>
      <c r="B3086" s="208"/>
      <c r="C3086" s="36" t="s">
        <v>3087</v>
      </c>
      <c r="D3086" s="6" t="s">
        <v>3087</v>
      </c>
      <c r="E3086" s="3">
        <v>4</v>
      </c>
    </row>
    <row r="3087" spans="1:5" ht="18.75">
      <c r="A3087" s="36">
        <v>3085</v>
      </c>
      <c r="B3087" s="208"/>
      <c r="C3087" s="36" t="s">
        <v>3088</v>
      </c>
      <c r="D3087" s="6" t="s">
        <v>3088</v>
      </c>
      <c r="E3087" s="3">
        <v>4</v>
      </c>
    </row>
    <row r="3088" spans="1:5" ht="33">
      <c r="A3088" s="36">
        <v>3086</v>
      </c>
      <c r="B3088" s="208"/>
      <c r="C3088" s="36" t="s">
        <v>15108</v>
      </c>
      <c r="D3088" s="6" t="s">
        <v>3089</v>
      </c>
      <c r="E3088" s="3">
        <v>4</v>
      </c>
    </row>
    <row r="3089" spans="1:5" ht="33">
      <c r="A3089" s="36">
        <v>3087</v>
      </c>
      <c r="B3089" s="208"/>
      <c r="C3089" s="36" t="s">
        <v>15109</v>
      </c>
      <c r="D3089" s="6" t="s">
        <v>3090</v>
      </c>
      <c r="E3089" s="3">
        <v>4</v>
      </c>
    </row>
    <row r="3090" spans="1:5" ht="18.75">
      <c r="A3090" s="36">
        <v>3088</v>
      </c>
      <c r="B3090" s="208"/>
      <c r="C3090" s="36" t="s">
        <v>15110</v>
      </c>
      <c r="D3090" s="6" t="s">
        <v>3091</v>
      </c>
      <c r="E3090" s="3">
        <v>4</v>
      </c>
    </row>
    <row r="3091" spans="1:5" ht="18.75">
      <c r="A3091" s="36">
        <v>3089</v>
      </c>
      <c r="B3091" s="208"/>
      <c r="C3091" s="36" t="s">
        <v>15111</v>
      </c>
      <c r="D3091" s="6" t="s">
        <v>3092</v>
      </c>
      <c r="E3091" s="3">
        <v>4</v>
      </c>
    </row>
    <row r="3092" spans="1:5" ht="18.75">
      <c r="A3092" s="36">
        <v>3090</v>
      </c>
      <c r="B3092" s="208"/>
      <c r="C3092" s="36" t="s">
        <v>15112</v>
      </c>
      <c r="D3092" s="6" t="s">
        <v>3093</v>
      </c>
      <c r="E3092" s="3">
        <v>4</v>
      </c>
    </row>
    <row r="3093" spans="1:5" ht="18.75">
      <c r="A3093" s="36">
        <v>3091</v>
      </c>
      <c r="B3093" s="208"/>
      <c r="C3093" s="36" t="s">
        <v>15113</v>
      </c>
      <c r="D3093" s="6" t="s">
        <v>3094</v>
      </c>
      <c r="E3093" s="3">
        <v>4</v>
      </c>
    </row>
    <row r="3094" spans="1:5" ht="18.75">
      <c r="A3094" s="36">
        <v>3092</v>
      </c>
      <c r="B3094" s="208"/>
      <c r="C3094" s="36" t="s">
        <v>15114</v>
      </c>
      <c r="D3094" s="6" t="s">
        <v>3095</v>
      </c>
      <c r="E3094" s="3">
        <v>4</v>
      </c>
    </row>
    <row r="3095" spans="1:5" ht="18.75">
      <c r="A3095" s="36">
        <v>3093</v>
      </c>
      <c r="B3095" s="208"/>
      <c r="C3095" s="36" t="s">
        <v>15115</v>
      </c>
      <c r="D3095" s="6" t="s">
        <v>3096</v>
      </c>
      <c r="E3095" s="3">
        <v>4</v>
      </c>
    </row>
    <row r="3096" spans="1:5" ht="33">
      <c r="A3096" s="36">
        <v>3094</v>
      </c>
      <c r="B3096" s="208"/>
      <c r="C3096" s="36" t="s">
        <v>15116</v>
      </c>
      <c r="D3096" s="6" t="s">
        <v>3097</v>
      </c>
      <c r="E3096" s="3">
        <v>4</v>
      </c>
    </row>
    <row r="3097" spans="1:5" ht="18.75">
      <c r="A3097" s="36">
        <v>3095</v>
      </c>
      <c r="B3097" s="208"/>
      <c r="C3097" s="36" t="s">
        <v>15117</v>
      </c>
      <c r="D3097" s="6" t="s">
        <v>3098</v>
      </c>
      <c r="E3097" s="3">
        <v>4</v>
      </c>
    </row>
    <row r="3098" spans="1:5" ht="18.75">
      <c r="A3098" s="36">
        <v>3096</v>
      </c>
      <c r="B3098" s="208"/>
      <c r="C3098" s="36" t="s">
        <v>15118</v>
      </c>
      <c r="D3098" s="6" t="s">
        <v>3099</v>
      </c>
      <c r="E3098" s="3">
        <v>4</v>
      </c>
    </row>
    <row r="3099" spans="1:5" ht="18.75">
      <c r="A3099" s="36">
        <v>3097</v>
      </c>
      <c r="B3099" s="208"/>
      <c r="C3099" s="36" t="s">
        <v>15119</v>
      </c>
      <c r="D3099" s="6" t="s">
        <v>3100</v>
      </c>
      <c r="E3099" s="3">
        <v>4</v>
      </c>
    </row>
    <row r="3100" spans="1:5" ht="49.5">
      <c r="A3100" s="36">
        <v>3098</v>
      </c>
      <c r="B3100" s="208"/>
      <c r="C3100" s="36" t="s">
        <v>15120</v>
      </c>
      <c r="D3100" s="6" t="s">
        <v>3101</v>
      </c>
      <c r="E3100" s="3">
        <v>4</v>
      </c>
    </row>
    <row r="3101" spans="1:5" ht="18.75">
      <c r="A3101" s="36">
        <v>3099</v>
      </c>
      <c r="B3101" s="208"/>
      <c r="C3101" s="36" t="s">
        <v>15121</v>
      </c>
      <c r="D3101" s="6" t="s">
        <v>3102</v>
      </c>
      <c r="E3101" s="3">
        <v>4</v>
      </c>
    </row>
    <row r="3102" spans="1:5" ht="18.75">
      <c r="A3102" s="36">
        <v>3100</v>
      </c>
      <c r="B3102" s="208"/>
      <c r="C3102" s="36" t="s">
        <v>15122</v>
      </c>
      <c r="D3102" s="6" t="s">
        <v>3103</v>
      </c>
      <c r="E3102" s="3">
        <v>10</v>
      </c>
    </row>
    <row r="3103" spans="1:5" ht="33">
      <c r="A3103" s="36">
        <v>3101</v>
      </c>
      <c r="B3103" s="208"/>
      <c r="C3103" s="36" t="s">
        <v>15123</v>
      </c>
      <c r="D3103" s="6" t="s">
        <v>3104</v>
      </c>
      <c r="E3103" s="3">
        <v>4</v>
      </c>
    </row>
    <row r="3104" spans="1:5" ht="33">
      <c r="A3104" s="36">
        <v>3102</v>
      </c>
      <c r="B3104" s="208"/>
      <c r="C3104" s="36" t="s">
        <v>15124</v>
      </c>
      <c r="D3104" s="6" t="s">
        <v>3105</v>
      </c>
      <c r="E3104" s="3">
        <v>4</v>
      </c>
    </row>
    <row r="3105" spans="1:5" ht="18.75">
      <c r="A3105" s="36">
        <v>3103</v>
      </c>
      <c r="B3105" s="208"/>
      <c r="C3105" s="36" t="s">
        <v>15125</v>
      </c>
      <c r="D3105" s="6" t="s">
        <v>3106</v>
      </c>
      <c r="E3105" s="3">
        <v>4</v>
      </c>
    </row>
    <row r="3106" spans="1:5" ht="18.75">
      <c r="A3106" s="36">
        <v>3104</v>
      </c>
      <c r="B3106" s="208"/>
      <c r="C3106" s="36" t="s">
        <v>15126</v>
      </c>
      <c r="D3106" s="6" t="s">
        <v>3107</v>
      </c>
      <c r="E3106" s="3">
        <v>8</v>
      </c>
    </row>
    <row r="3107" spans="1:5" ht="18.75">
      <c r="A3107" s="36">
        <v>3105</v>
      </c>
      <c r="B3107" s="208"/>
      <c r="C3107" s="36" t="s">
        <v>15127</v>
      </c>
      <c r="D3107" s="6" t="s">
        <v>3108</v>
      </c>
      <c r="E3107" s="3">
        <v>8</v>
      </c>
    </row>
    <row r="3108" spans="1:5" ht="18.75">
      <c r="A3108" s="36">
        <v>3106</v>
      </c>
      <c r="B3108" s="208"/>
      <c r="C3108" s="36" t="s">
        <v>15128</v>
      </c>
      <c r="D3108" s="6" t="s">
        <v>3109</v>
      </c>
      <c r="E3108" s="3">
        <v>8</v>
      </c>
    </row>
    <row r="3109" spans="1:5" ht="18.75">
      <c r="A3109" s="36">
        <v>3107</v>
      </c>
      <c r="B3109" s="208"/>
      <c r="C3109" s="36" t="s">
        <v>15129</v>
      </c>
      <c r="D3109" s="6" t="s">
        <v>3110</v>
      </c>
      <c r="E3109" s="3">
        <v>8</v>
      </c>
    </row>
    <row r="3110" spans="1:5" ht="49.5">
      <c r="A3110" s="36">
        <v>3108</v>
      </c>
      <c r="B3110" s="208"/>
      <c r="C3110" s="36" t="s">
        <v>15130</v>
      </c>
      <c r="D3110" s="6" t="s">
        <v>3111</v>
      </c>
      <c r="E3110" s="3">
        <v>4</v>
      </c>
    </row>
    <row r="3111" spans="1:5" ht="18.75">
      <c r="A3111" s="36">
        <v>3109</v>
      </c>
      <c r="B3111" s="208"/>
      <c r="C3111" s="36" t="s">
        <v>15131</v>
      </c>
      <c r="D3111" s="6" t="s">
        <v>3112</v>
      </c>
      <c r="E3111" s="3">
        <v>6</v>
      </c>
    </row>
    <row r="3112" spans="1:5" ht="18.75">
      <c r="A3112" s="36">
        <v>3110</v>
      </c>
      <c r="B3112" s="208"/>
      <c r="C3112" s="36" t="s">
        <v>15132</v>
      </c>
      <c r="D3112" s="6" t="s">
        <v>3113</v>
      </c>
      <c r="E3112" s="3">
        <v>8</v>
      </c>
    </row>
    <row r="3113" spans="1:5" ht="18.75">
      <c r="A3113" s="36">
        <v>3111</v>
      </c>
      <c r="B3113" s="208"/>
      <c r="C3113" s="36" t="s">
        <v>15133</v>
      </c>
      <c r="D3113" s="6" t="s">
        <v>3114</v>
      </c>
      <c r="E3113" s="3">
        <v>6</v>
      </c>
    </row>
    <row r="3114" spans="1:5" ht="18.75">
      <c r="A3114" s="36">
        <v>3112</v>
      </c>
      <c r="B3114" s="208"/>
      <c r="C3114" s="36" t="s">
        <v>15134</v>
      </c>
      <c r="D3114" s="6" t="s">
        <v>3115</v>
      </c>
      <c r="E3114" s="3">
        <v>8</v>
      </c>
    </row>
    <row r="3115" spans="1:5" ht="18.75">
      <c r="A3115" s="36">
        <v>3113</v>
      </c>
      <c r="B3115" s="208"/>
      <c r="C3115" s="36" t="s">
        <v>15135</v>
      </c>
      <c r="D3115" s="6" t="s">
        <v>3116</v>
      </c>
      <c r="E3115" s="3">
        <v>4</v>
      </c>
    </row>
    <row r="3116" spans="1:5" ht="33">
      <c r="A3116" s="36">
        <v>3114</v>
      </c>
      <c r="B3116" s="208"/>
      <c r="C3116" s="36" t="s">
        <v>15136</v>
      </c>
      <c r="D3116" s="6" t="s">
        <v>3117</v>
      </c>
      <c r="E3116" s="3">
        <v>4</v>
      </c>
    </row>
    <row r="3117" spans="1:5" ht="33">
      <c r="A3117" s="36">
        <v>3115</v>
      </c>
      <c r="B3117" s="208"/>
      <c r="C3117" s="36" t="s">
        <v>15137</v>
      </c>
      <c r="D3117" s="6" t="s">
        <v>3118</v>
      </c>
      <c r="E3117" s="3">
        <v>4</v>
      </c>
    </row>
    <row r="3118" spans="1:5" ht="18.75">
      <c r="A3118" s="36">
        <v>3116</v>
      </c>
      <c r="B3118" s="208"/>
      <c r="C3118" s="36" t="s">
        <v>15138</v>
      </c>
      <c r="D3118" s="6" t="s">
        <v>3119</v>
      </c>
      <c r="E3118" s="3">
        <v>4</v>
      </c>
    </row>
    <row r="3119" spans="1:5" ht="33">
      <c r="A3119" s="36">
        <v>3117</v>
      </c>
      <c r="B3119" s="208"/>
      <c r="C3119" s="36" t="s">
        <v>15139</v>
      </c>
      <c r="D3119" s="6" t="s">
        <v>3120</v>
      </c>
      <c r="E3119" s="3">
        <v>4</v>
      </c>
    </row>
    <row r="3120" spans="1:5" ht="18.75">
      <c r="A3120" s="36">
        <v>3118</v>
      </c>
      <c r="B3120" s="208"/>
      <c r="C3120" s="36" t="s">
        <v>15140</v>
      </c>
      <c r="D3120" s="6" t="s">
        <v>3121</v>
      </c>
      <c r="E3120" s="3">
        <v>4</v>
      </c>
    </row>
    <row r="3121" spans="1:5" ht="33">
      <c r="A3121" s="36">
        <v>3119</v>
      </c>
      <c r="B3121" s="208"/>
      <c r="C3121" s="36" t="s">
        <v>15141</v>
      </c>
      <c r="D3121" s="6" t="s">
        <v>3122</v>
      </c>
      <c r="E3121" s="3">
        <v>4</v>
      </c>
    </row>
    <row r="3122" spans="1:5" ht="33">
      <c r="A3122" s="36">
        <v>3120</v>
      </c>
      <c r="B3122" s="208"/>
      <c r="C3122" s="36" t="s">
        <v>15142</v>
      </c>
      <c r="D3122" s="6" t="s">
        <v>3123</v>
      </c>
      <c r="E3122" s="3">
        <v>4</v>
      </c>
    </row>
    <row r="3123" spans="1:5" ht="18.75">
      <c r="A3123" s="36">
        <v>3121</v>
      </c>
      <c r="B3123" s="208"/>
      <c r="C3123" s="36" t="s">
        <v>15143</v>
      </c>
      <c r="D3123" s="6" t="s">
        <v>3124</v>
      </c>
      <c r="E3123" s="3">
        <v>4</v>
      </c>
    </row>
    <row r="3124" spans="1:5" ht="18.75">
      <c r="A3124" s="36">
        <v>3122</v>
      </c>
      <c r="B3124" s="208"/>
      <c r="C3124" s="36" t="s">
        <v>15144</v>
      </c>
      <c r="D3124" s="6" t="s">
        <v>3125</v>
      </c>
      <c r="E3124" s="3">
        <v>4</v>
      </c>
    </row>
    <row r="3125" spans="1:5" ht="18.75">
      <c r="A3125" s="36">
        <v>3123</v>
      </c>
      <c r="B3125" s="208"/>
      <c r="C3125" s="36" t="s">
        <v>3126</v>
      </c>
      <c r="D3125" s="6" t="s">
        <v>3126</v>
      </c>
      <c r="E3125" s="3">
        <v>4</v>
      </c>
    </row>
    <row r="3126" spans="1:5" ht="33">
      <c r="A3126" s="36">
        <v>3124</v>
      </c>
      <c r="B3126" s="208"/>
      <c r="C3126" s="36" t="s">
        <v>15145</v>
      </c>
      <c r="D3126" s="6" t="s">
        <v>3127</v>
      </c>
      <c r="E3126" s="3">
        <v>4</v>
      </c>
    </row>
    <row r="3127" spans="1:5" ht="33">
      <c r="A3127" s="36">
        <v>3125</v>
      </c>
      <c r="B3127" s="208"/>
      <c r="C3127" s="36" t="s">
        <v>15146</v>
      </c>
      <c r="D3127" s="6" t="s">
        <v>3128</v>
      </c>
      <c r="E3127" s="3">
        <v>4</v>
      </c>
    </row>
    <row r="3128" spans="1:5" ht="49.5">
      <c r="A3128" s="36">
        <v>3126</v>
      </c>
      <c r="B3128" s="208"/>
      <c r="C3128" s="36" t="s">
        <v>15147</v>
      </c>
      <c r="D3128" s="6" t="s">
        <v>3129</v>
      </c>
      <c r="E3128" s="3">
        <v>4</v>
      </c>
    </row>
    <row r="3129" spans="1:5" ht="33">
      <c r="A3129" s="36">
        <v>3127</v>
      </c>
      <c r="B3129" s="208"/>
      <c r="C3129" s="36" t="s">
        <v>15148</v>
      </c>
      <c r="D3129" s="6" t="s">
        <v>3130</v>
      </c>
      <c r="E3129" s="3">
        <v>4</v>
      </c>
    </row>
    <row r="3130" spans="1:5" ht="49.5">
      <c r="A3130" s="36">
        <v>3128</v>
      </c>
      <c r="B3130" s="208"/>
      <c r="C3130" s="36" t="s">
        <v>15149</v>
      </c>
      <c r="D3130" s="6" t="s">
        <v>3131</v>
      </c>
      <c r="E3130" s="3">
        <v>4</v>
      </c>
    </row>
    <row r="3131" spans="1:5" ht="33">
      <c r="A3131" s="36">
        <v>3129</v>
      </c>
      <c r="B3131" s="208"/>
      <c r="C3131" s="36" t="s">
        <v>15150</v>
      </c>
      <c r="D3131" s="6" t="s">
        <v>3132</v>
      </c>
      <c r="E3131" s="3">
        <v>4</v>
      </c>
    </row>
    <row r="3132" spans="1:5" ht="18.75">
      <c r="A3132" s="36">
        <v>3130</v>
      </c>
      <c r="B3132" s="208"/>
      <c r="C3132" s="36" t="s">
        <v>15151</v>
      </c>
      <c r="D3132" s="6" t="s">
        <v>3133</v>
      </c>
      <c r="E3132" s="3">
        <v>4</v>
      </c>
    </row>
    <row r="3133" spans="1:5" ht="18.75">
      <c r="A3133" s="36">
        <v>3131</v>
      </c>
      <c r="B3133" s="208"/>
      <c r="C3133" s="36" t="s">
        <v>15152</v>
      </c>
      <c r="D3133" s="6" t="s">
        <v>3134</v>
      </c>
      <c r="E3133" s="3">
        <v>4</v>
      </c>
    </row>
    <row r="3134" spans="1:5" ht="33">
      <c r="A3134" s="36">
        <v>3132</v>
      </c>
      <c r="B3134" s="208"/>
      <c r="C3134" s="36" t="s">
        <v>15153</v>
      </c>
      <c r="D3134" s="6" t="s">
        <v>3135</v>
      </c>
      <c r="E3134" s="3">
        <v>4</v>
      </c>
    </row>
    <row r="3135" spans="1:5" ht="49.5">
      <c r="A3135" s="36">
        <v>3133</v>
      </c>
      <c r="B3135" s="208"/>
      <c r="C3135" s="36" t="s">
        <v>15154</v>
      </c>
      <c r="D3135" s="6" t="s">
        <v>3136</v>
      </c>
      <c r="E3135" s="3">
        <v>4</v>
      </c>
    </row>
    <row r="3136" spans="1:5" ht="33">
      <c r="A3136" s="36">
        <v>3134</v>
      </c>
      <c r="B3136" s="208"/>
      <c r="C3136" s="36" t="s">
        <v>15155</v>
      </c>
      <c r="D3136" s="6" t="s">
        <v>3137</v>
      </c>
      <c r="E3136" s="3">
        <v>4</v>
      </c>
    </row>
    <row r="3137" spans="1:5" ht="49.5">
      <c r="A3137" s="36">
        <v>3135</v>
      </c>
      <c r="B3137" s="208"/>
      <c r="C3137" s="36" t="s">
        <v>15156</v>
      </c>
      <c r="D3137" s="6" t="s">
        <v>3138</v>
      </c>
      <c r="E3137" s="3">
        <v>4</v>
      </c>
    </row>
    <row r="3138" spans="1:5" ht="18.75">
      <c r="A3138" s="36">
        <v>3136</v>
      </c>
      <c r="B3138" s="208"/>
      <c r="C3138" s="36" t="s">
        <v>15157</v>
      </c>
      <c r="D3138" s="6" t="s">
        <v>3139</v>
      </c>
      <c r="E3138" s="3">
        <v>4</v>
      </c>
    </row>
    <row r="3139" spans="1:5" ht="18.75">
      <c r="A3139" s="36">
        <v>3137</v>
      </c>
      <c r="B3139" s="208"/>
      <c r="C3139" s="36" t="s">
        <v>15158</v>
      </c>
      <c r="D3139" s="6" t="s">
        <v>3140</v>
      </c>
      <c r="E3139" s="3">
        <v>4</v>
      </c>
    </row>
    <row r="3140" spans="1:5" ht="18.75">
      <c r="A3140" s="36">
        <v>3138</v>
      </c>
      <c r="B3140" s="208"/>
      <c r="C3140" s="36" t="s">
        <v>15159</v>
      </c>
      <c r="D3140" s="6" t="s">
        <v>3141</v>
      </c>
      <c r="E3140" s="3">
        <v>4</v>
      </c>
    </row>
    <row r="3141" spans="1:5" ht="33">
      <c r="A3141" s="36">
        <v>3139</v>
      </c>
      <c r="B3141" s="208"/>
      <c r="C3141" s="36" t="s">
        <v>15160</v>
      </c>
      <c r="D3141" s="6" t="s">
        <v>3142</v>
      </c>
      <c r="E3141" s="3">
        <v>4</v>
      </c>
    </row>
    <row r="3142" spans="1:5" ht="33">
      <c r="A3142" s="36">
        <v>3140</v>
      </c>
      <c r="B3142" s="208"/>
      <c r="C3142" s="36" t="s">
        <v>15161</v>
      </c>
      <c r="D3142" s="6" t="s">
        <v>3143</v>
      </c>
      <c r="E3142" s="3">
        <v>4</v>
      </c>
    </row>
    <row r="3143" spans="1:5" ht="33">
      <c r="A3143" s="36">
        <v>3141</v>
      </c>
      <c r="B3143" s="208"/>
      <c r="C3143" s="36" t="s">
        <v>15162</v>
      </c>
      <c r="D3143" s="6" t="s">
        <v>3144</v>
      </c>
      <c r="E3143" s="3">
        <v>4</v>
      </c>
    </row>
    <row r="3144" spans="1:5" ht="18.75">
      <c r="A3144" s="36">
        <v>3142</v>
      </c>
      <c r="B3144" s="208"/>
      <c r="C3144" s="36" t="s">
        <v>15163</v>
      </c>
      <c r="D3144" s="6" t="s">
        <v>3145</v>
      </c>
      <c r="E3144" s="3">
        <v>4</v>
      </c>
    </row>
    <row r="3145" spans="1:5" ht="33">
      <c r="A3145" s="36">
        <v>3143</v>
      </c>
      <c r="B3145" s="208"/>
      <c r="C3145" s="36" t="s">
        <v>15164</v>
      </c>
      <c r="D3145" s="6" t="s">
        <v>3146</v>
      </c>
      <c r="E3145" s="3">
        <v>4</v>
      </c>
    </row>
    <row r="3146" spans="1:5" ht="33">
      <c r="A3146" s="36">
        <v>3144</v>
      </c>
      <c r="B3146" s="208"/>
      <c r="C3146" s="36" t="s">
        <v>15165</v>
      </c>
      <c r="D3146" s="6" t="s">
        <v>3147</v>
      </c>
      <c r="E3146" s="3">
        <v>4</v>
      </c>
    </row>
    <row r="3147" spans="1:5" ht="33">
      <c r="A3147" s="36">
        <v>3145</v>
      </c>
      <c r="B3147" s="208"/>
      <c r="C3147" s="36" t="s">
        <v>15166</v>
      </c>
      <c r="D3147" s="6" t="s">
        <v>3148</v>
      </c>
      <c r="E3147" s="3">
        <v>4</v>
      </c>
    </row>
    <row r="3148" spans="1:5" ht="18.75">
      <c r="A3148" s="36">
        <v>3146</v>
      </c>
      <c r="B3148" s="208"/>
      <c r="C3148" s="36" t="s">
        <v>15167</v>
      </c>
      <c r="D3148" s="6" t="s">
        <v>3149</v>
      </c>
      <c r="E3148" s="3">
        <v>4</v>
      </c>
    </row>
    <row r="3149" spans="1:5" ht="49.5">
      <c r="A3149" s="36">
        <v>3147</v>
      </c>
      <c r="B3149" s="208"/>
      <c r="C3149" s="36" t="s">
        <v>15168</v>
      </c>
      <c r="D3149" s="6" t="s">
        <v>3150</v>
      </c>
      <c r="E3149" s="3">
        <v>4</v>
      </c>
    </row>
    <row r="3150" spans="1:5" ht="18.75">
      <c r="A3150" s="36">
        <v>3148</v>
      </c>
      <c r="B3150" s="208"/>
      <c r="C3150" s="36" t="s">
        <v>15169</v>
      </c>
      <c r="D3150" s="6" t="s">
        <v>3151</v>
      </c>
      <c r="E3150" s="3">
        <v>4</v>
      </c>
    </row>
    <row r="3151" spans="1:5" ht="18.75">
      <c r="A3151" s="36">
        <v>3149</v>
      </c>
      <c r="B3151" s="208"/>
      <c r="C3151" s="36" t="s">
        <v>15170</v>
      </c>
      <c r="D3151" s="6" t="s">
        <v>3152</v>
      </c>
      <c r="E3151" s="3">
        <v>4</v>
      </c>
    </row>
    <row r="3152" spans="1:5" ht="33">
      <c r="A3152" s="36">
        <v>3150</v>
      </c>
      <c r="B3152" s="208"/>
      <c r="C3152" s="36" t="s">
        <v>15171</v>
      </c>
      <c r="D3152" s="6" t="s">
        <v>3153</v>
      </c>
      <c r="E3152" s="3">
        <v>4</v>
      </c>
    </row>
    <row r="3153" spans="1:5" ht="18.75">
      <c r="A3153" s="36">
        <v>3151</v>
      </c>
      <c r="B3153" s="208"/>
      <c r="C3153" s="36" t="s">
        <v>15172</v>
      </c>
      <c r="D3153" s="6" t="s">
        <v>3154</v>
      </c>
      <c r="E3153" s="3">
        <v>4</v>
      </c>
    </row>
    <row r="3154" spans="1:5" ht="18.75">
      <c r="A3154" s="36">
        <v>3152</v>
      </c>
      <c r="B3154" s="208"/>
      <c r="C3154" s="36" t="s">
        <v>15173</v>
      </c>
      <c r="D3154" s="6" t="s">
        <v>3155</v>
      </c>
      <c r="E3154" s="3">
        <v>4</v>
      </c>
    </row>
    <row r="3155" spans="1:5" ht="33">
      <c r="A3155" s="36">
        <v>3153</v>
      </c>
      <c r="B3155" s="208"/>
      <c r="C3155" s="36" t="s">
        <v>15174</v>
      </c>
      <c r="D3155" s="6" t="s">
        <v>3156</v>
      </c>
      <c r="E3155" s="3">
        <v>4</v>
      </c>
    </row>
    <row r="3156" spans="1:5" ht="49.5">
      <c r="A3156" s="36">
        <v>3154</v>
      </c>
      <c r="B3156" s="208"/>
      <c r="C3156" s="36" t="s">
        <v>15175</v>
      </c>
      <c r="D3156" s="6" t="s">
        <v>3157</v>
      </c>
      <c r="E3156" s="3">
        <v>4</v>
      </c>
    </row>
    <row r="3157" spans="1:5" ht="33">
      <c r="A3157" s="36">
        <v>3155</v>
      </c>
      <c r="B3157" s="208"/>
      <c r="C3157" s="36" t="s">
        <v>15176</v>
      </c>
      <c r="D3157" s="6" t="s">
        <v>3158</v>
      </c>
      <c r="E3157" s="3">
        <v>4</v>
      </c>
    </row>
    <row r="3158" spans="1:5" ht="33">
      <c r="A3158" s="36">
        <v>3156</v>
      </c>
      <c r="B3158" s="208"/>
      <c r="C3158" s="36" t="s">
        <v>15177</v>
      </c>
      <c r="D3158" s="6" t="s">
        <v>3159</v>
      </c>
      <c r="E3158" s="3">
        <v>4</v>
      </c>
    </row>
    <row r="3159" spans="1:5" ht="33">
      <c r="A3159" s="36">
        <v>3157</v>
      </c>
      <c r="B3159" s="208"/>
      <c r="C3159" s="36" t="s">
        <v>15178</v>
      </c>
      <c r="D3159" s="6" t="s">
        <v>3160</v>
      </c>
      <c r="E3159" s="3">
        <v>4</v>
      </c>
    </row>
    <row r="3160" spans="1:5" ht="18.75">
      <c r="A3160" s="36">
        <v>3158</v>
      </c>
      <c r="B3160" s="208"/>
      <c r="C3160" s="36" t="s">
        <v>15179</v>
      </c>
      <c r="D3160" s="6" t="s">
        <v>3161</v>
      </c>
      <c r="E3160" s="3">
        <v>4</v>
      </c>
    </row>
    <row r="3161" spans="1:5" ht="18.75">
      <c r="A3161" s="36">
        <v>3159</v>
      </c>
      <c r="B3161" s="208"/>
      <c r="C3161" s="36" t="s">
        <v>15180</v>
      </c>
      <c r="D3161" s="6" t="s">
        <v>3162</v>
      </c>
      <c r="E3161" s="3">
        <v>4</v>
      </c>
    </row>
    <row r="3162" spans="1:5" ht="33">
      <c r="A3162" s="36">
        <v>3160</v>
      </c>
      <c r="B3162" s="208"/>
      <c r="C3162" s="36" t="s">
        <v>15181</v>
      </c>
      <c r="D3162" s="6" t="s">
        <v>3163</v>
      </c>
      <c r="E3162" s="3">
        <v>4</v>
      </c>
    </row>
    <row r="3163" spans="1:5" ht="18.75">
      <c r="A3163" s="36">
        <v>3161</v>
      </c>
      <c r="B3163" s="208"/>
      <c r="C3163" s="36" t="s">
        <v>15182</v>
      </c>
      <c r="D3163" s="6" t="s">
        <v>3164</v>
      </c>
      <c r="E3163" s="3">
        <v>4</v>
      </c>
    </row>
    <row r="3164" spans="1:5" ht="33">
      <c r="A3164" s="36">
        <v>3162</v>
      </c>
      <c r="B3164" s="208"/>
      <c r="C3164" s="36" t="s">
        <v>15183</v>
      </c>
      <c r="D3164" s="6" t="s">
        <v>3165</v>
      </c>
      <c r="E3164" s="3">
        <v>4</v>
      </c>
    </row>
    <row r="3165" spans="1:5" ht="33">
      <c r="A3165" s="36">
        <v>3163</v>
      </c>
      <c r="B3165" s="208"/>
      <c r="C3165" s="36" t="s">
        <v>15184</v>
      </c>
      <c r="D3165" s="6" t="s">
        <v>3166</v>
      </c>
      <c r="E3165" s="3">
        <v>4</v>
      </c>
    </row>
    <row r="3166" spans="1:5" ht="33">
      <c r="A3166" s="36">
        <v>3164</v>
      </c>
      <c r="B3166" s="208"/>
      <c r="C3166" s="36" t="s">
        <v>15185</v>
      </c>
      <c r="D3166" s="6" t="s">
        <v>3167</v>
      </c>
      <c r="E3166" s="3">
        <v>4</v>
      </c>
    </row>
    <row r="3167" spans="1:5" ht="33">
      <c r="A3167" s="36">
        <v>3165</v>
      </c>
      <c r="B3167" s="208"/>
      <c r="C3167" s="36" t="s">
        <v>15186</v>
      </c>
      <c r="D3167" s="6" t="s">
        <v>3168</v>
      </c>
      <c r="E3167" s="3">
        <v>4</v>
      </c>
    </row>
    <row r="3168" spans="1:5" ht="33">
      <c r="A3168" s="36">
        <v>3166</v>
      </c>
      <c r="B3168" s="208"/>
      <c r="C3168" s="36" t="s">
        <v>15187</v>
      </c>
      <c r="D3168" s="6" t="s">
        <v>3169</v>
      </c>
      <c r="E3168" s="3">
        <v>4</v>
      </c>
    </row>
    <row r="3169" spans="1:5" ht="18.75">
      <c r="A3169" s="36">
        <v>3167</v>
      </c>
      <c r="B3169" s="208"/>
      <c r="C3169" s="36" t="s">
        <v>15188</v>
      </c>
      <c r="D3169" s="6" t="s">
        <v>3170</v>
      </c>
      <c r="E3169" s="3">
        <v>4</v>
      </c>
    </row>
    <row r="3170" spans="1:5" ht="33">
      <c r="A3170" s="36">
        <v>3168</v>
      </c>
      <c r="B3170" s="208"/>
      <c r="C3170" s="36" t="s">
        <v>15189</v>
      </c>
      <c r="D3170" s="6" t="s">
        <v>3171</v>
      </c>
      <c r="E3170" s="3">
        <v>4</v>
      </c>
    </row>
    <row r="3171" spans="1:5" ht="18.75">
      <c r="A3171" s="36">
        <v>3169</v>
      </c>
      <c r="B3171" s="208"/>
      <c r="C3171" s="36" t="s">
        <v>15190</v>
      </c>
      <c r="D3171" s="6" t="s">
        <v>3172</v>
      </c>
      <c r="E3171" s="3">
        <v>4</v>
      </c>
    </row>
    <row r="3172" spans="1:5" ht="33">
      <c r="A3172" s="36">
        <v>3170</v>
      </c>
      <c r="B3172" s="208"/>
      <c r="C3172" s="36" t="s">
        <v>15191</v>
      </c>
      <c r="D3172" s="6" t="s">
        <v>3173</v>
      </c>
      <c r="E3172" s="3">
        <v>4</v>
      </c>
    </row>
    <row r="3173" spans="1:5" ht="33">
      <c r="A3173" s="36">
        <v>3171</v>
      </c>
      <c r="B3173" s="208"/>
      <c r="C3173" s="36" t="s">
        <v>15192</v>
      </c>
      <c r="D3173" s="6" t="s">
        <v>3174</v>
      </c>
      <c r="E3173" s="3">
        <v>4</v>
      </c>
    </row>
    <row r="3174" spans="1:5" ht="18.75">
      <c r="A3174" s="36">
        <v>3172</v>
      </c>
      <c r="B3174" s="208"/>
      <c r="C3174" s="36" t="s">
        <v>3175</v>
      </c>
      <c r="D3174" s="6" t="s">
        <v>3175</v>
      </c>
      <c r="E3174" s="3">
        <v>4</v>
      </c>
    </row>
    <row r="3175" spans="1:5" ht="49.5">
      <c r="A3175" s="36">
        <v>3173</v>
      </c>
      <c r="B3175" s="208"/>
      <c r="C3175" s="36" t="s">
        <v>15193</v>
      </c>
      <c r="D3175" s="6" t="s">
        <v>3176</v>
      </c>
      <c r="E3175" s="3">
        <v>4</v>
      </c>
    </row>
    <row r="3176" spans="1:5" ht="49.5">
      <c r="A3176" s="36">
        <v>3174</v>
      </c>
      <c r="B3176" s="208"/>
      <c r="C3176" s="36" t="s">
        <v>15194</v>
      </c>
      <c r="D3176" s="6" t="s">
        <v>3177</v>
      </c>
      <c r="E3176" s="3">
        <v>4</v>
      </c>
    </row>
    <row r="3177" spans="1:5" ht="33">
      <c r="A3177" s="36">
        <v>3175</v>
      </c>
      <c r="B3177" s="208"/>
      <c r="C3177" s="36" t="s">
        <v>15195</v>
      </c>
      <c r="D3177" s="6" t="s">
        <v>3178</v>
      </c>
      <c r="E3177" s="3">
        <v>4</v>
      </c>
    </row>
    <row r="3178" spans="1:5" ht="18.75">
      <c r="A3178" s="36">
        <v>3176</v>
      </c>
      <c r="B3178" s="208"/>
      <c r="C3178" s="36" t="s">
        <v>15196</v>
      </c>
      <c r="D3178" s="6" t="s">
        <v>3179</v>
      </c>
      <c r="E3178" s="3">
        <v>4</v>
      </c>
    </row>
    <row r="3179" spans="1:5" ht="33">
      <c r="A3179" s="36">
        <v>3177</v>
      </c>
      <c r="B3179" s="208"/>
      <c r="C3179" s="36" t="s">
        <v>15197</v>
      </c>
      <c r="D3179" s="6" t="s">
        <v>3180</v>
      </c>
      <c r="E3179" s="3">
        <v>4</v>
      </c>
    </row>
    <row r="3180" spans="1:5" ht="49.5">
      <c r="A3180" s="36">
        <v>3178</v>
      </c>
      <c r="B3180" s="208"/>
      <c r="C3180" s="36" t="s">
        <v>15198</v>
      </c>
      <c r="D3180" s="6" t="s">
        <v>3181</v>
      </c>
      <c r="E3180" s="3">
        <v>4</v>
      </c>
    </row>
    <row r="3181" spans="1:5" ht="49.5">
      <c r="A3181" s="36">
        <v>3179</v>
      </c>
      <c r="B3181" s="208"/>
      <c r="C3181" s="36" t="s">
        <v>15199</v>
      </c>
      <c r="D3181" s="6" t="s">
        <v>3182</v>
      </c>
      <c r="E3181" s="3">
        <v>4</v>
      </c>
    </row>
    <row r="3182" spans="1:5" ht="33">
      <c r="A3182" s="36">
        <v>3180</v>
      </c>
      <c r="B3182" s="208"/>
      <c r="C3182" s="36" t="s">
        <v>15200</v>
      </c>
      <c r="D3182" s="6" t="s">
        <v>3183</v>
      </c>
      <c r="E3182" s="3">
        <v>4</v>
      </c>
    </row>
    <row r="3183" spans="1:5" ht="18.75">
      <c r="A3183" s="36">
        <v>3181</v>
      </c>
      <c r="B3183" s="208"/>
      <c r="C3183" s="36" t="s">
        <v>15201</v>
      </c>
      <c r="D3183" s="6" t="s">
        <v>3184</v>
      </c>
      <c r="E3183" s="3">
        <v>4</v>
      </c>
    </row>
    <row r="3184" spans="1:5" ht="33">
      <c r="A3184" s="36">
        <v>3182</v>
      </c>
      <c r="B3184" s="208"/>
      <c r="C3184" s="36" t="s">
        <v>15202</v>
      </c>
      <c r="D3184" s="6" t="s">
        <v>3185</v>
      </c>
      <c r="E3184" s="3">
        <v>4</v>
      </c>
    </row>
    <row r="3185" spans="1:5" ht="18.75">
      <c r="A3185" s="36">
        <v>3183</v>
      </c>
      <c r="B3185" s="208"/>
      <c r="C3185" s="36" t="s">
        <v>15203</v>
      </c>
      <c r="D3185" s="6" t="s">
        <v>3186</v>
      </c>
      <c r="E3185" s="3">
        <v>4</v>
      </c>
    </row>
    <row r="3186" spans="1:5" ht="18.75">
      <c r="A3186" s="36">
        <v>3184</v>
      </c>
      <c r="B3186" s="208"/>
      <c r="C3186" s="36" t="s">
        <v>15204</v>
      </c>
      <c r="D3186" s="6" t="s">
        <v>3187</v>
      </c>
      <c r="E3186" s="3">
        <v>2</v>
      </c>
    </row>
    <row r="3187" spans="1:5" ht="33">
      <c r="A3187" s="36">
        <v>3185</v>
      </c>
      <c r="B3187" s="208"/>
      <c r="C3187" s="36" t="s">
        <v>15205</v>
      </c>
      <c r="D3187" s="6" t="s">
        <v>3188</v>
      </c>
      <c r="E3187" s="3">
        <v>2</v>
      </c>
    </row>
    <row r="3188" spans="1:5" ht="18.75">
      <c r="A3188" s="36">
        <v>3186</v>
      </c>
      <c r="B3188" s="208"/>
      <c r="C3188" s="36" t="s">
        <v>3189</v>
      </c>
      <c r="D3188" s="6" t="s">
        <v>3189</v>
      </c>
      <c r="E3188" s="3">
        <v>2</v>
      </c>
    </row>
    <row r="3189" spans="1:5" ht="18.75">
      <c r="A3189" s="36">
        <v>3187</v>
      </c>
      <c r="B3189" s="208"/>
      <c r="C3189" s="36" t="s">
        <v>3190</v>
      </c>
      <c r="D3189" s="6" t="s">
        <v>3190</v>
      </c>
      <c r="E3189" s="3">
        <v>2</v>
      </c>
    </row>
    <row r="3190" spans="1:5" ht="18.75">
      <c r="A3190" s="36">
        <v>3188</v>
      </c>
      <c r="B3190" s="208"/>
      <c r="C3190" s="36" t="s">
        <v>3191</v>
      </c>
      <c r="D3190" s="6" t="s">
        <v>3191</v>
      </c>
      <c r="E3190" s="3">
        <v>2</v>
      </c>
    </row>
    <row r="3191" spans="1:5" ht="18.75">
      <c r="A3191" s="36">
        <v>3189</v>
      </c>
      <c r="B3191" s="208"/>
      <c r="C3191" s="36" t="s">
        <v>3192</v>
      </c>
      <c r="D3191" s="6" t="s">
        <v>3192</v>
      </c>
      <c r="E3191" s="3">
        <v>2</v>
      </c>
    </row>
    <row r="3192" spans="1:5" ht="18.75">
      <c r="A3192" s="36">
        <v>3190</v>
      </c>
      <c r="B3192" s="208"/>
      <c r="C3192" s="36" t="s">
        <v>3193</v>
      </c>
      <c r="D3192" s="6" t="s">
        <v>3193</v>
      </c>
      <c r="E3192" s="3">
        <v>2</v>
      </c>
    </row>
    <row r="3193" spans="1:5" ht="18.75">
      <c r="A3193" s="36">
        <v>3191</v>
      </c>
      <c r="B3193" s="208"/>
      <c r="C3193" s="36" t="s">
        <v>3194</v>
      </c>
      <c r="D3193" s="6" t="s">
        <v>3194</v>
      </c>
      <c r="E3193" s="3">
        <v>2</v>
      </c>
    </row>
    <row r="3194" spans="1:5" ht="18.75">
      <c r="A3194" s="36">
        <v>3192</v>
      </c>
      <c r="B3194" s="208"/>
      <c r="C3194" s="36" t="s">
        <v>3195</v>
      </c>
      <c r="D3194" s="6" t="s">
        <v>3195</v>
      </c>
      <c r="E3194" s="3">
        <v>2</v>
      </c>
    </row>
    <row r="3195" spans="1:5" ht="18.75">
      <c r="A3195" s="36">
        <v>3193</v>
      </c>
      <c r="B3195" s="208"/>
      <c r="C3195" s="36" t="s">
        <v>3196</v>
      </c>
      <c r="D3195" s="6" t="s">
        <v>3196</v>
      </c>
      <c r="E3195" s="3">
        <v>2</v>
      </c>
    </row>
    <row r="3196" spans="1:5" ht="18.75">
      <c r="A3196" s="36">
        <v>3194</v>
      </c>
      <c r="B3196" s="208"/>
      <c r="C3196" s="36" t="s">
        <v>3197</v>
      </c>
      <c r="D3196" s="6" t="s">
        <v>3197</v>
      </c>
      <c r="E3196" s="3">
        <v>2</v>
      </c>
    </row>
    <row r="3197" spans="1:5" ht="33">
      <c r="A3197" s="36">
        <v>3195</v>
      </c>
      <c r="B3197" s="208"/>
      <c r="C3197" s="36" t="s">
        <v>15206</v>
      </c>
      <c r="D3197" s="6" t="s">
        <v>3198</v>
      </c>
      <c r="E3197" s="3">
        <v>4</v>
      </c>
    </row>
    <row r="3198" spans="1:5" ht="49.5">
      <c r="A3198" s="36">
        <v>3196</v>
      </c>
      <c r="B3198" s="208"/>
      <c r="C3198" s="36" t="s">
        <v>15207</v>
      </c>
      <c r="D3198" s="6" t="s">
        <v>3199</v>
      </c>
      <c r="E3198" s="3">
        <v>4</v>
      </c>
    </row>
    <row r="3199" spans="1:5" ht="33">
      <c r="A3199" s="36">
        <v>3197</v>
      </c>
      <c r="B3199" s="208"/>
      <c r="C3199" s="36" t="s">
        <v>15208</v>
      </c>
      <c r="D3199" s="6" t="s">
        <v>3200</v>
      </c>
      <c r="E3199" s="3">
        <v>4</v>
      </c>
    </row>
    <row r="3200" spans="1:5" ht="49.5">
      <c r="A3200" s="36">
        <v>3198</v>
      </c>
      <c r="B3200" s="208"/>
      <c r="C3200" s="36" t="s">
        <v>15209</v>
      </c>
      <c r="D3200" s="6" t="s">
        <v>3201</v>
      </c>
      <c r="E3200" s="3">
        <v>4</v>
      </c>
    </row>
    <row r="3201" spans="1:5" ht="49.5">
      <c r="A3201" s="36">
        <v>3199</v>
      </c>
      <c r="B3201" s="208"/>
      <c r="C3201" s="36" t="s">
        <v>15210</v>
      </c>
      <c r="D3201" s="6" t="s">
        <v>3202</v>
      </c>
      <c r="E3201" s="3">
        <v>4</v>
      </c>
    </row>
    <row r="3202" spans="1:5" ht="33">
      <c r="A3202" s="36">
        <v>3200</v>
      </c>
      <c r="B3202" s="208"/>
      <c r="C3202" s="36" t="s">
        <v>15211</v>
      </c>
      <c r="D3202" s="6" t="s">
        <v>3203</v>
      </c>
      <c r="E3202" s="3">
        <v>4</v>
      </c>
    </row>
    <row r="3203" spans="1:5" ht="18.75">
      <c r="A3203" s="36">
        <v>3201</v>
      </c>
      <c r="B3203" s="208"/>
      <c r="C3203" s="36" t="s">
        <v>15212</v>
      </c>
      <c r="D3203" s="6" t="s">
        <v>3204</v>
      </c>
      <c r="E3203" s="3">
        <v>4</v>
      </c>
    </row>
    <row r="3204" spans="1:5" ht="18.75">
      <c r="A3204" s="36">
        <v>3202</v>
      </c>
      <c r="B3204" s="208"/>
      <c r="C3204" s="36" t="s">
        <v>15213</v>
      </c>
      <c r="D3204" s="6" t="s">
        <v>3205</v>
      </c>
      <c r="E3204" s="3">
        <v>8</v>
      </c>
    </row>
    <row r="3205" spans="1:5" ht="33">
      <c r="A3205" s="36">
        <v>3203</v>
      </c>
      <c r="B3205" s="208"/>
      <c r="C3205" s="36" t="s">
        <v>15214</v>
      </c>
      <c r="D3205" s="6" t="s">
        <v>3206</v>
      </c>
      <c r="E3205" s="3">
        <v>4</v>
      </c>
    </row>
    <row r="3206" spans="1:5" ht="33">
      <c r="A3206" s="36">
        <v>3204</v>
      </c>
      <c r="B3206" s="208"/>
      <c r="C3206" s="36" t="s">
        <v>15215</v>
      </c>
      <c r="D3206" s="6" t="s">
        <v>3207</v>
      </c>
      <c r="E3206" s="3">
        <v>4</v>
      </c>
    </row>
    <row r="3207" spans="1:5" ht="33">
      <c r="A3207" s="36">
        <v>3205</v>
      </c>
      <c r="B3207" s="208"/>
      <c r="C3207" s="36" t="s">
        <v>15216</v>
      </c>
      <c r="D3207" s="6" t="s">
        <v>3208</v>
      </c>
      <c r="E3207" s="3">
        <v>4</v>
      </c>
    </row>
    <row r="3208" spans="1:5" ht="33">
      <c r="A3208" s="36">
        <v>3206</v>
      </c>
      <c r="B3208" s="208"/>
      <c r="C3208" s="36" t="s">
        <v>15217</v>
      </c>
      <c r="D3208" s="6" t="s">
        <v>3209</v>
      </c>
      <c r="E3208" s="3">
        <v>4</v>
      </c>
    </row>
    <row r="3209" spans="1:5" ht="33">
      <c r="A3209" s="36">
        <v>3207</v>
      </c>
      <c r="B3209" s="208"/>
      <c r="C3209" s="36" t="s">
        <v>15218</v>
      </c>
      <c r="D3209" s="6" t="s">
        <v>3210</v>
      </c>
      <c r="E3209" s="3">
        <v>4</v>
      </c>
    </row>
    <row r="3210" spans="1:5" ht="33">
      <c r="A3210" s="36">
        <v>3208</v>
      </c>
      <c r="B3210" s="208"/>
      <c r="C3210" s="36" t="s">
        <v>15219</v>
      </c>
      <c r="D3210" s="6" t="s">
        <v>3211</v>
      </c>
      <c r="E3210" s="3">
        <v>4</v>
      </c>
    </row>
    <row r="3211" spans="1:5" ht="33">
      <c r="A3211" s="36">
        <v>3209</v>
      </c>
      <c r="B3211" s="208"/>
      <c r="C3211" s="36" t="s">
        <v>15220</v>
      </c>
      <c r="D3211" s="6" t="s">
        <v>3212</v>
      </c>
      <c r="E3211" s="3">
        <v>4</v>
      </c>
    </row>
    <row r="3212" spans="1:5" ht="33">
      <c r="A3212" s="36">
        <v>3210</v>
      </c>
      <c r="B3212" s="208"/>
      <c r="C3212" s="36" t="s">
        <v>15221</v>
      </c>
      <c r="D3212" s="6" t="s">
        <v>3213</v>
      </c>
      <c r="E3212" s="3">
        <v>4</v>
      </c>
    </row>
    <row r="3213" spans="1:5" ht="18.75">
      <c r="A3213" s="36">
        <v>3211</v>
      </c>
      <c r="B3213" s="208"/>
      <c r="C3213" s="36" t="s">
        <v>3214</v>
      </c>
      <c r="D3213" s="6" t="s">
        <v>3214</v>
      </c>
      <c r="E3213" s="3">
        <v>4</v>
      </c>
    </row>
    <row r="3214" spans="1:5" ht="49.5">
      <c r="A3214" s="36">
        <v>3212</v>
      </c>
      <c r="B3214" s="208"/>
      <c r="C3214" s="36" t="s">
        <v>15222</v>
      </c>
      <c r="D3214" s="6" t="s">
        <v>3215</v>
      </c>
      <c r="E3214" s="3">
        <v>4</v>
      </c>
    </row>
    <row r="3215" spans="1:5" ht="33">
      <c r="A3215" s="36">
        <v>3213</v>
      </c>
      <c r="B3215" s="208"/>
      <c r="C3215" s="36" t="s">
        <v>15223</v>
      </c>
      <c r="D3215" s="6" t="s">
        <v>3216</v>
      </c>
      <c r="E3215" s="3">
        <v>4</v>
      </c>
    </row>
    <row r="3216" spans="1:5" ht="33">
      <c r="A3216" s="36">
        <v>3214</v>
      </c>
      <c r="B3216" s="208"/>
      <c r="C3216" s="36" t="s">
        <v>15224</v>
      </c>
      <c r="D3216" s="6" t="s">
        <v>3217</v>
      </c>
      <c r="E3216" s="3">
        <v>4</v>
      </c>
    </row>
    <row r="3217" spans="1:5" ht="33">
      <c r="A3217" s="36">
        <v>3215</v>
      </c>
      <c r="B3217" s="208"/>
      <c r="C3217" s="36" t="s">
        <v>15225</v>
      </c>
      <c r="D3217" s="6" t="s">
        <v>3218</v>
      </c>
      <c r="E3217" s="3">
        <v>4</v>
      </c>
    </row>
    <row r="3218" spans="1:5" ht="33">
      <c r="A3218" s="36">
        <v>3216</v>
      </c>
      <c r="B3218" s="208"/>
      <c r="C3218" s="36" t="s">
        <v>15226</v>
      </c>
      <c r="D3218" s="6" t="s">
        <v>3219</v>
      </c>
      <c r="E3218" s="3">
        <v>4</v>
      </c>
    </row>
    <row r="3219" spans="1:5" ht="18.75">
      <c r="A3219" s="36">
        <v>3217</v>
      </c>
      <c r="B3219" s="208"/>
      <c r="C3219" s="36" t="s">
        <v>15227</v>
      </c>
      <c r="D3219" s="6" t="s">
        <v>3220</v>
      </c>
      <c r="E3219" s="3">
        <v>4</v>
      </c>
    </row>
    <row r="3220" spans="1:5" ht="33">
      <c r="A3220" s="36">
        <v>3218</v>
      </c>
      <c r="B3220" s="208"/>
      <c r="C3220" s="36" t="s">
        <v>15228</v>
      </c>
      <c r="D3220" s="6" t="s">
        <v>3221</v>
      </c>
      <c r="E3220" s="3">
        <v>4</v>
      </c>
    </row>
    <row r="3221" spans="1:5" ht="18.75">
      <c r="A3221" s="36">
        <v>3219</v>
      </c>
      <c r="B3221" s="208"/>
      <c r="C3221" s="36" t="s">
        <v>15229</v>
      </c>
      <c r="D3221" s="6" t="s">
        <v>3037</v>
      </c>
      <c r="E3221" s="3">
        <v>4</v>
      </c>
    </row>
    <row r="3222" spans="1:5" ht="33">
      <c r="A3222" s="36">
        <v>3220</v>
      </c>
      <c r="B3222" s="208"/>
      <c r="C3222" s="36" t="s">
        <v>15230</v>
      </c>
      <c r="D3222" s="6" t="s">
        <v>3222</v>
      </c>
      <c r="E3222" s="3">
        <v>4</v>
      </c>
    </row>
    <row r="3223" spans="1:5" ht="33">
      <c r="A3223" s="36">
        <v>3221</v>
      </c>
      <c r="B3223" s="208"/>
      <c r="C3223" s="36" t="s">
        <v>15231</v>
      </c>
      <c r="D3223" s="6" t="s">
        <v>3223</v>
      </c>
      <c r="E3223" s="3">
        <v>4</v>
      </c>
    </row>
    <row r="3224" spans="1:5" ht="33">
      <c r="A3224" s="36">
        <v>3222</v>
      </c>
      <c r="B3224" s="208"/>
      <c r="C3224" s="36" t="s">
        <v>15232</v>
      </c>
      <c r="D3224" s="6" t="s">
        <v>3224</v>
      </c>
      <c r="E3224" s="3">
        <v>4</v>
      </c>
    </row>
    <row r="3225" spans="1:5" ht="33">
      <c r="A3225" s="36">
        <v>3223</v>
      </c>
      <c r="B3225" s="208"/>
      <c r="C3225" s="36" t="s">
        <v>15233</v>
      </c>
      <c r="D3225" s="6" t="s">
        <v>3225</v>
      </c>
      <c r="E3225" s="3">
        <v>4</v>
      </c>
    </row>
    <row r="3226" spans="1:5" ht="33">
      <c r="A3226" s="36">
        <v>3224</v>
      </c>
      <c r="B3226" s="208"/>
      <c r="C3226" s="36" t="s">
        <v>15234</v>
      </c>
      <c r="D3226" s="6" t="s">
        <v>3226</v>
      </c>
      <c r="E3226" s="3">
        <v>4</v>
      </c>
    </row>
    <row r="3227" spans="1:5" ht="33">
      <c r="A3227" s="36">
        <v>3225</v>
      </c>
      <c r="B3227" s="208"/>
      <c r="C3227" s="36" t="s">
        <v>15235</v>
      </c>
      <c r="D3227" s="6" t="s">
        <v>3038</v>
      </c>
      <c r="E3227" s="3">
        <v>4</v>
      </c>
    </row>
    <row r="3228" spans="1:5" ht="33">
      <c r="A3228" s="36">
        <v>3226</v>
      </c>
      <c r="B3228" s="208"/>
      <c r="C3228" s="36" t="s">
        <v>15236</v>
      </c>
      <c r="D3228" s="6" t="s">
        <v>3227</v>
      </c>
      <c r="E3228" s="3">
        <v>4</v>
      </c>
    </row>
    <row r="3229" spans="1:5" ht="18.75">
      <c r="A3229" s="36">
        <v>3227</v>
      </c>
      <c r="B3229" s="208"/>
      <c r="C3229" s="36" t="s">
        <v>15237</v>
      </c>
      <c r="D3229" s="6" t="s">
        <v>3228</v>
      </c>
      <c r="E3229" s="3">
        <v>4</v>
      </c>
    </row>
    <row r="3230" spans="1:5" ht="33">
      <c r="A3230" s="36">
        <v>3228</v>
      </c>
      <c r="B3230" s="208"/>
      <c r="C3230" s="36" t="s">
        <v>15238</v>
      </c>
      <c r="D3230" s="6" t="s">
        <v>3229</v>
      </c>
      <c r="E3230" s="3">
        <v>4</v>
      </c>
    </row>
    <row r="3231" spans="1:5" ht="18.75">
      <c r="A3231" s="36">
        <v>3229</v>
      </c>
      <c r="B3231" s="208"/>
      <c r="C3231" s="36" t="s">
        <v>15239</v>
      </c>
      <c r="D3231" s="6" t="s">
        <v>3230</v>
      </c>
      <c r="E3231" s="3">
        <v>4</v>
      </c>
    </row>
    <row r="3232" spans="1:5" ht="49.5">
      <c r="A3232" s="36">
        <v>3230</v>
      </c>
      <c r="B3232" s="208"/>
      <c r="C3232" s="36" t="s">
        <v>15240</v>
      </c>
      <c r="D3232" s="6" t="s">
        <v>3231</v>
      </c>
      <c r="E3232" s="3">
        <v>4</v>
      </c>
    </row>
    <row r="3233" spans="1:5" ht="49.5">
      <c r="A3233" s="36">
        <v>3231</v>
      </c>
      <c r="B3233" s="208"/>
      <c r="C3233" s="36" t="s">
        <v>15241</v>
      </c>
      <c r="D3233" s="6" t="s">
        <v>3232</v>
      </c>
      <c r="E3233" s="3">
        <v>4</v>
      </c>
    </row>
    <row r="3234" spans="1:5" ht="33">
      <c r="A3234" s="36">
        <v>3232</v>
      </c>
      <c r="B3234" s="208"/>
      <c r="C3234" s="36" t="s">
        <v>15242</v>
      </c>
      <c r="D3234" s="6" t="s">
        <v>3233</v>
      </c>
      <c r="E3234" s="3">
        <v>4</v>
      </c>
    </row>
    <row r="3235" spans="1:5" ht="18.75">
      <c r="A3235" s="36">
        <v>3233</v>
      </c>
      <c r="B3235" s="208"/>
      <c r="C3235" s="36" t="s">
        <v>15243</v>
      </c>
      <c r="D3235" s="6" t="s">
        <v>3234</v>
      </c>
      <c r="E3235" s="3">
        <v>4</v>
      </c>
    </row>
    <row r="3236" spans="1:5" ht="18.75">
      <c r="A3236" s="36">
        <v>3234</v>
      </c>
      <c r="B3236" s="208"/>
      <c r="C3236" s="36" t="s">
        <v>15244</v>
      </c>
      <c r="D3236" s="6" t="s">
        <v>3235</v>
      </c>
      <c r="E3236" s="3">
        <v>4</v>
      </c>
    </row>
    <row r="3237" spans="1:5" ht="18.75">
      <c r="A3237" s="36">
        <v>3235</v>
      </c>
      <c r="B3237" s="208"/>
      <c r="C3237" s="36" t="s">
        <v>15245</v>
      </c>
      <c r="D3237" s="6" t="s">
        <v>3236</v>
      </c>
      <c r="E3237" s="3">
        <v>4</v>
      </c>
    </row>
    <row r="3238" spans="1:5" ht="18.75">
      <c r="A3238" s="36">
        <v>3236</v>
      </c>
      <c r="B3238" s="208"/>
      <c r="C3238" s="36" t="s">
        <v>15246</v>
      </c>
      <c r="D3238" s="6" t="s">
        <v>3237</v>
      </c>
      <c r="E3238" s="3">
        <v>6</v>
      </c>
    </row>
    <row r="3239" spans="1:5" ht="49.5">
      <c r="A3239" s="36">
        <v>3237</v>
      </c>
      <c r="B3239" s="208"/>
      <c r="C3239" s="36" t="s">
        <v>15247</v>
      </c>
      <c r="D3239" s="6" t="s">
        <v>3238</v>
      </c>
      <c r="E3239" s="3">
        <v>4</v>
      </c>
    </row>
    <row r="3240" spans="1:5" ht="33">
      <c r="A3240" s="36">
        <v>3238</v>
      </c>
      <c r="B3240" s="208"/>
      <c r="C3240" s="36" t="s">
        <v>15248</v>
      </c>
      <c r="D3240" s="6" t="s">
        <v>3239</v>
      </c>
      <c r="E3240" s="3">
        <v>4</v>
      </c>
    </row>
    <row r="3241" spans="1:5" ht="33">
      <c r="A3241" s="36">
        <v>3239</v>
      </c>
      <c r="B3241" s="208"/>
      <c r="C3241" s="36" t="s">
        <v>15249</v>
      </c>
      <c r="D3241" s="6" t="s">
        <v>3240</v>
      </c>
      <c r="E3241" s="3">
        <v>4</v>
      </c>
    </row>
    <row r="3242" spans="1:5" ht="49.5">
      <c r="A3242" s="36">
        <v>3240</v>
      </c>
      <c r="B3242" s="208"/>
      <c r="C3242" s="36" t="s">
        <v>15250</v>
      </c>
      <c r="D3242" s="6" t="s">
        <v>3241</v>
      </c>
      <c r="E3242" s="3">
        <v>4</v>
      </c>
    </row>
    <row r="3243" spans="1:5" ht="33">
      <c r="A3243" s="36">
        <v>3241</v>
      </c>
      <c r="B3243" s="208"/>
      <c r="C3243" s="36" t="s">
        <v>15251</v>
      </c>
      <c r="D3243" s="6" t="s">
        <v>3242</v>
      </c>
      <c r="E3243" s="3">
        <v>4</v>
      </c>
    </row>
    <row r="3244" spans="1:5" ht="33">
      <c r="A3244" s="36">
        <v>3242</v>
      </c>
      <c r="B3244" s="208"/>
      <c r="C3244" s="36" t="s">
        <v>15252</v>
      </c>
      <c r="D3244" s="6" t="s">
        <v>3243</v>
      </c>
      <c r="E3244" s="3">
        <v>4</v>
      </c>
    </row>
    <row r="3245" spans="1:5" ht="33">
      <c r="A3245" s="36">
        <v>3243</v>
      </c>
      <c r="B3245" s="208"/>
      <c r="C3245" s="36" t="s">
        <v>15253</v>
      </c>
      <c r="D3245" s="6" t="s">
        <v>3244</v>
      </c>
      <c r="E3245" s="3">
        <v>4</v>
      </c>
    </row>
    <row r="3246" spans="1:5" ht="33">
      <c r="A3246" s="36">
        <v>3244</v>
      </c>
      <c r="B3246" s="208"/>
      <c r="C3246" s="36" t="s">
        <v>15254</v>
      </c>
      <c r="D3246" s="6" t="s">
        <v>3245</v>
      </c>
      <c r="E3246" s="3">
        <v>4</v>
      </c>
    </row>
    <row r="3247" spans="1:5" ht="33">
      <c r="A3247" s="36">
        <v>3245</v>
      </c>
      <c r="B3247" s="208"/>
      <c r="C3247" s="36" t="s">
        <v>15255</v>
      </c>
      <c r="D3247" s="6" t="s">
        <v>3246</v>
      </c>
      <c r="E3247" s="3">
        <v>4</v>
      </c>
    </row>
    <row r="3248" spans="1:5" ht="18.75">
      <c r="A3248" s="36">
        <v>3246</v>
      </c>
      <c r="B3248" s="208"/>
      <c r="C3248" s="36" t="s">
        <v>15256</v>
      </c>
      <c r="D3248" s="6" t="s">
        <v>3247</v>
      </c>
      <c r="E3248" s="3">
        <v>4</v>
      </c>
    </row>
    <row r="3249" spans="1:5" ht="33">
      <c r="A3249" s="36">
        <v>3247</v>
      </c>
      <c r="B3249" s="208"/>
      <c r="C3249" s="36" t="s">
        <v>15257</v>
      </c>
      <c r="D3249" s="6" t="s">
        <v>3248</v>
      </c>
      <c r="E3249" s="3">
        <v>4</v>
      </c>
    </row>
    <row r="3250" spans="1:5" ht="33">
      <c r="A3250" s="36">
        <v>3248</v>
      </c>
      <c r="B3250" s="208"/>
      <c r="C3250" s="36" t="s">
        <v>15258</v>
      </c>
      <c r="D3250" s="6" t="s">
        <v>3249</v>
      </c>
      <c r="E3250" s="3">
        <v>4</v>
      </c>
    </row>
    <row r="3251" spans="1:5" ht="33">
      <c r="A3251" s="36">
        <v>3249</v>
      </c>
      <c r="B3251" s="208"/>
      <c r="C3251" s="36" t="s">
        <v>15259</v>
      </c>
      <c r="D3251" s="6" t="s">
        <v>3250</v>
      </c>
      <c r="E3251" s="3">
        <v>4</v>
      </c>
    </row>
    <row r="3252" spans="1:5" ht="33">
      <c r="A3252" s="36">
        <v>3250</v>
      </c>
      <c r="B3252" s="208"/>
      <c r="C3252" s="36" t="s">
        <v>15260</v>
      </c>
      <c r="D3252" s="6" t="s">
        <v>3251</v>
      </c>
      <c r="E3252" s="3">
        <v>4</v>
      </c>
    </row>
    <row r="3253" spans="1:5" ht="18.75">
      <c r="A3253" s="36">
        <v>3251</v>
      </c>
      <c r="B3253" s="208"/>
      <c r="C3253" s="36" t="s">
        <v>15261</v>
      </c>
      <c r="D3253" s="6" t="s">
        <v>3252</v>
      </c>
      <c r="E3253" s="3">
        <v>4</v>
      </c>
    </row>
    <row r="3254" spans="1:5" ht="18.75">
      <c r="A3254" s="36">
        <v>3252</v>
      </c>
      <c r="B3254" s="208"/>
      <c r="C3254" s="36" t="s">
        <v>15262</v>
      </c>
      <c r="D3254" s="6" t="s">
        <v>3253</v>
      </c>
      <c r="E3254" s="3">
        <v>4</v>
      </c>
    </row>
    <row r="3255" spans="1:5" ht="18.75">
      <c r="A3255" s="36">
        <v>3253</v>
      </c>
      <c r="B3255" s="208"/>
      <c r="C3255" s="36" t="s">
        <v>15263</v>
      </c>
      <c r="D3255" s="6" t="s">
        <v>3254</v>
      </c>
      <c r="E3255" s="3">
        <v>4</v>
      </c>
    </row>
    <row r="3256" spans="1:5" ht="18.75">
      <c r="A3256" s="36">
        <v>3254</v>
      </c>
      <c r="B3256" s="208"/>
      <c r="C3256" s="36" t="s">
        <v>15264</v>
      </c>
      <c r="D3256" s="6" t="s">
        <v>3255</v>
      </c>
      <c r="E3256" s="3">
        <v>4</v>
      </c>
    </row>
    <row r="3257" spans="1:5" ht="18.75">
      <c r="A3257" s="36">
        <v>3255</v>
      </c>
      <c r="B3257" s="208"/>
      <c r="C3257" s="36" t="s">
        <v>15265</v>
      </c>
      <c r="D3257" s="6" t="s">
        <v>3256</v>
      </c>
      <c r="E3257" s="3">
        <v>4</v>
      </c>
    </row>
    <row r="3258" spans="1:5" ht="18.75">
      <c r="A3258" s="36">
        <v>3256</v>
      </c>
      <c r="B3258" s="208"/>
      <c r="C3258" s="36" t="s">
        <v>15266</v>
      </c>
      <c r="D3258" s="6" t="s">
        <v>3257</v>
      </c>
      <c r="E3258" s="3">
        <v>4</v>
      </c>
    </row>
    <row r="3259" spans="1:5" ht="18.75">
      <c r="A3259" s="36">
        <v>3257</v>
      </c>
      <c r="B3259" s="208"/>
      <c r="C3259" s="36" t="s">
        <v>15267</v>
      </c>
      <c r="D3259" s="6" t="s">
        <v>3258</v>
      </c>
      <c r="E3259" s="3">
        <v>4</v>
      </c>
    </row>
    <row r="3260" spans="1:5" ht="18.75">
      <c r="A3260" s="36">
        <v>3258</v>
      </c>
      <c r="B3260" s="208"/>
      <c r="C3260" s="36" t="s">
        <v>15268</v>
      </c>
      <c r="D3260" s="6" t="s">
        <v>3259</v>
      </c>
      <c r="E3260" s="3">
        <v>4</v>
      </c>
    </row>
    <row r="3261" spans="1:5" ht="18.75">
      <c r="A3261" s="36">
        <v>3259</v>
      </c>
      <c r="B3261" s="208"/>
      <c r="C3261" s="36" t="s">
        <v>15269</v>
      </c>
      <c r="D3261" s="6" t="s">
        <v>3260</v>
      </c>
      <c r="E3261" s="3">
        <v>4</v>
      </c>
    </row>
    <row r="3262" spans="1:5" ht="18.75">
      <c r="A3262" s="36">
        <v>3260</v>
      </c>
      <c r="B3262" s="208"/>
      <c r="C3262" s="36" t="s">
        <v>15270</v>
      </c>
      <c r="D3262" s="6" t="s">
        <v>3261</v>
      </c>
      <c r="E3262" s="3">
        <v>4</v>
      </c>
    </row>
    <row r="3263" spans="1:5" ht="18.75">
      <c r="A3263" s="36">
        <v>3261</v>
      </c>
      <c r="B3263" s="208"/>
      <c r="C3263" s="36" t="s">
        <v>15271</v>
      </c>
      <c r="D3263" s="6" t="s">
        <v>3262</v>
      </c>
      <c r="E3263" s="3">
        <v>4</v>
      </c>
    </row>
    <row r="3264" spans="1:5" ht="18.75">
      <c r="A3264" s="36">
        <v>3262</v>
      </c>
      <c r="B3264" s="208"/>
      <c r="C3264" s="36" t="s">
        <v>15272</v>
      </c>
      <c r="D3264" s="6" t="s">
        <v>3263</v>
      </c>
      <c r="E3264" s="3">
        <v>4</v>
      </c>
    </row>
    <row r="3265" spans="1:5" ht="18.75">
      <c r="A3265" s="36">
        <v>3263</v>
      </c>
      <c r="B3265" s="208"/>
      <c r="C3265" s="36" t="s">
        <v>15273</v>
      </c>
      <c r="D3265" s="6" t="s">
        <v>3264</v>
      </c>
      <c r="E3265" s="3">
        <v>4</v>
      </c>
    </row>
    <row r="3266" spans="1:5" ht="18.75">
      <c r="A3266" s="36">
        <v>3264</v>
      </c>
      <c r="B3266" s="208"/>
      <c r="C3266" s="36" t="s">
        <v>15274</v>
      </c>
      <c r="D3266" s="6" t="s">
        <v>3265</v>
      </c>
      <c r="E3266" s="3">
        <v>4</v>
      </c>
    </row>
    <row r="3267" spans="1:5" ht="18.75">
      <c r="A3267" s="36">
        <v>3265</v>
      </c>
      <c r="B3267" s="208"/>
      <c r="C3267" s="36" t="s">
        <v>15275</v>
      </c>
      <c r="D3267" s="6" t="s">
        <v>3266</v>
      </c>
      <c r="E3267" s="3">
        <v>4</v>
      </c>
    </row>
    <row r="3268" spans="1:5" ht="18.75">
      <c r="A3268" s="36">
        <v>3266</v>
      </c>
      <c r="B3268" s="208"/>
      <c r="C3268" s="36" t="s">
        <v>15276</v>
      </c>
      <c r="D3268" s="6" t="s">
        <v>3267</v>
      </c>
      <c r="E3268" s="3">
        <v>4</v>
      </c>
    </row>
    <row r="3269" spans="1:5" ht="18.75">
      <c r="A3269" s="36">
        <v>3267</v>
      </c>
      <c r="B3269" s="208"/>
      <c r="C3269" s="36" t="s">
        <v>15277</v>
      </c>
      <c r="D3269" s="6" t="s">
        <v>3268</v>
      </c>
      <c r="E3269" s="3">
        <v>4</v>
      </c>
    </row>
    <row r="3270" spans="1:5" ht="18.75">
      <c r="A3270" s="36">
        <v>3268</v>
      </c>
      <c r="B3270" s="208"/>
      <c r="C3270" s="36" t="s">
        <v>15278</v>
      </c>
      <c r="D3270" s="6" t="s">
        <v>3269</v>
      </c>
      <c r="E3270" s="3">
        <v>4</v>
      </c>
    </row>
    <row r="3271" spans="1:5" ht="18.75">
      <c r="A3271" s="36">
        <v>3269</v>
      </c>
      <c r="B3271" s="208"/>
      <c r="C3271" s="36" t="s">
        <v>15279</v>
      </c>
      <c r="D3271" s="6" t="s">
        <v>3270</v>
      </c>
      <c r="E3271" s="3">
        <v>4</v>
      </c>
    </row>
    <row r="3272" spans="1:5" ht="18.75">
      <c r="A3272" s="36">
        <v>3270</v>
      </c>
      <c r="B3272" s="208"/>
      <c r="C3272" s="36" t="s">
        <v>15280</v>
      </c>
      <c r="D3272" s="6" t="s">
        <v>3271</v>
      </c>
      <c r="E3272" s="3">
        <v>4</v>
      </c>
    </row>
    <row r="3273" spans="1:5" ht="18.75">
      <c r="A3273" s="36">
        <v>3271</v>
      </c>
      <c r="B3273" s="208"/>
      <c r="C3273" s="36" t="s">
        <v>15281</v>
      </c>
      <c r="D3273" s="6" t="s">
        <v>3272</v>
      </c>
      <c r="E3273" s="3">
        <v>4</v>
      </c>
    </row>
    <row r="3274" spans="1:5" ht="18.75">
      <c r="A3274" s="36">
        <v>3272</v>
      </c>
      <c r="B3274" s="208"/>
      <c r="C3274" s="36" t="s">
        <v>15282</v>
      </c>
      <c r="D3274" s="6" t="s">
        <v>3273</v>
      </c>
      <c r="E3274" s="3">
        <v>4</v>
      </c>
    </row>
    <row r="3275" spans="1:5" ht="18.75">
      <c r="A3275" s="36">
        <v>3273</v>
      </c>
      <c r="B3275" s="208"/>
      <c r="C3275" s="36" t="s">
        <v>15283</v>
      </c>
      <c r="D3275" s="6" t="s">
        <v>3274</v>
      </c>
      <c r="E3275" s="3">
        <v>4</v>
      </c>
    </row>
    <row r="3276" spans="1:5" ht="18.75">
      <c r="A3276" s="36">
        <v>3274</v>
      </c>
      <c r="B3276" s="208"/>
      <c r="C3276" s="36" t="s">
        <v>15284</v>
      </c>
      <c r="D3276" s="6" t="s">
        <v>3275</v>
      </c>
      <c r="E3276" s="3">
        <v>4</v>
      </c>
    </row>
    <row r="3277" spans="1:5" ht="18.75">
      <c r="A3277" s="36">
        <v>3275</v>
      </c>
      <c r="B3277" s="208"/>
      <c r="C3277" s="36" t="s">
        <v>15285</v>
      </c>
      <c r="D3277" s="6" t="s">
        <v>3276</v>
      </c>
      <c r="E3277" s="3">
        <v>4</v>
      </c>
    </row>
    <row r="3278" spans="1:5" ht="18.75">
      <c r="A3278" s="36">
        <v>3276</v>
      </c>
      <c r="B3278" s="208"/>
      <c r="C3278" s="36" t="s">
        <v>15286</v>
      </c>
      <c r="D3278" s="6" t="s">
        <v>3277</v>
      </c>
      <c r="E3278" s="3">
        <v>4</v>
      </c>
    </row>
    <row r="3279" spans="1:5" ht="18.75">
      <c r="A3279" s="36">
        <v>3277</v>
      </c>
      <c r="B3279" s="208"/>
      <c r="C3279" s="36" t="s">
        <v>15287</v>
      </c>
      <c r="D3279" s="6" t="s">
        <v>3278</v>
      </c>
      <c r="E3279" s="3">
        <v>4</v>
      </c>
    </row>
    <row r="3280" spans="1:5" ht="18.75">
      <c r="A3280" s="36">
        <v>3278</v>
      </c>
      <c r="B3280" s="208"/>
      <c r="C3280" s="36" t="s">
        <v>15288</v>
      </c>
      <c r="D3280" s="6" t="s">
        <v>3279</v>
      </c>
      <c r="E3280" s="3">
        <v>4</v>
      </c>
    </row>
    <row r="3281" spans="1:5" ht="18.75">
      <c r="A3281" s="36">
        <v>3279</v>
      </c>
      <c r="B3281" s="208"/>
      <c r="C3281" s="36" t="s">
        <v>15289</v>
      </c>
      <c r="D3281" s="6" t="s">
        <v>3280</v>
      </c>
      <c r="E3281" s="3">
        <v>4</v>
      </c>
    </row>
    <row r="3282" spans="1:5" ht="18.75">
      <c r="A3282" s="36">
        <v>3280</v>
      </c>
      <c r="B3282" s="208"/>
      <c r="C3282" s="36" t="s">
        <v>15290</v>
      </c>
      <c r="D3282" s="6" t="s">
        <v>3281</v>
      </c>
      <c r="E3282" s="3">
        <v>4</v>
      </c>
    </row>
    <row r="3283" spans="1:5" ht="18.75">
      <c r="A3283" s="36">
        <v>3281</v>
      </c>
      <c r="B3283" s="208"/>
      <c r="C3283" s="36" t="s">
        <v>15291</v>
      </c>
      <c r="D3283" s="6" t="s">
        <v>3282</v>
      </c>
      <c r="E3283" s="3">
        <v>4</v>
      </c>
    </row>
    <row r="3284" spans="1:5" ht="18.75">
      <c r="A3284" s="36">
        <v>3282</v>
      </c>
      <c r="B3284" s="208"/>
      <c r="C3284" s="36" t="s">
        <v>15292</v>
      </c>
      <c r="D3284" s="6" t="s">
        <v>3283</v>
      </c>
      <c r="E3284" s="3">
        <v>4</v>
      </c>
    </row>
    <row r="3285" spans="1:5" ht="18.75">
      <c r="A3285" s="36">
        <v>3283</v>
      </c>
      <c r="B3285" s="208"/>
      <c r="C3285" s="36" t="s">
        <v>15293</v>
      </c>
      <c r="D3285" s="6" t="s">
        <v>3284</v>
      </c>
      <c r="E3285" s="3">
        <v>4</v>
      </c>
    </row>
    <row r="3286" spans="1:5" ht="18.75">
      <c r="A3286" s="36">
        <v>3284</v>
      </c>
      <c r="B3286" s="208"/>
      <c r="C3286" s="36" t="s">
        <v>15294</v>
      </c>
      <c r="D3286" s="6" t="s">
        <v>3285</v>
      </c>
      <c r="E3286" s="3">
        <v>4</v>
      </c>
    </row>
    <row r="3287" spans="1:5" ht="18.75">
      <c r="A3287" s="36">
        <v>3285</v>
      </c>
      <c r="B3287" s="208"/>
      <c r="C3287" s="36" t="s">
        <v>15295</v>
      </c>
      <c r="D3287" s="6" t="s">
        <v>3286</v>
      </c>
      <c r="E3287" s="3">
        <v>4</v>
      </c>
    </row>
    <row r="3288" spans="1:5" ht="18.75">
      <c r="A3288" s="36">
        <v>3286</v>
      </c>
      <c r="B3288" s="208"/>
      <c r="C3288" s="36" t="s">
        <v>15296</v>
      </c>
      <c r="D3288" s="6" t="s">
        <v>3287</v>
      </c>
      <c r="E3288" s="3">
        <v>4</v>
      </c>
    </row>
    <row r="3289" spans="1:5" ht="18.75">
      <c r="A3289" s="36">
        <v>3287</v>
      </c>
      <c r="B3289" s="208"/>
      <c r="C3289" s="36" t="s">
        <v>15297</v>
      </c>
      <c r="D3289" s="6" t="s">
        <v>3288</v>
      </c>
      <c r="E3289" s="3">
        <v>4</v>
      </c>
    </row>
    <row r="3290" spans="1:5" ht="18.75">
      <c r="A3290" s="36">
        <v>3288</v>
      </c>
      <c r="B3290" s="208"/>
      <c r="C3290" s="36" t="s">
        <v>15298</v>
      </c>
      <c r="D3290" s="6" t="s">
        <v>3289</v>
      </c>
      <c r="E3290" s="3">
        <v>4</v>
      </c>
    </row>
    <row r="3291" spans="1:5" ht="18.75">
      <c r="A3291" s="36">
        <v>3289</v>
      </c>
      <c r="B3291" s="208"/>
      <c r="C3291" s="36" t="s">
        <v>15299</v>
      </c>
      <c r="D3291" s="6" t="s">
        <v>3290</v>
      </c>
      <c r="E3291" s="3">
        <v>4</v>
      </c>
    </row>
    <row r="3292" spans="1:5" ht="18.75">
      <c r="A3292" s="36">
        <v>3290</v>
      </c>
      <c r="B3292" s="208"/>
      <c r="C3292" s="36" t="s">
        <v>15300</v>
      </c>
      <c r="D3292" s="6" t="s">
        <v>3291</v>
      </c>
      <c r="E3292" s="3">
        <v>4</v>
      </c>
    </row>
    <row r="3293" spans="1:5" ht="18.75">
      <c r="A3293" s="36">
        <v>3291</v>
      </c>
      <c r="B3293" s="208"/>
      <c r="C3293" s="36" t="s">
        <v>15301</v>
      </c>
      <c r="D3293" s="6" t="s">
        <v>3292</v>
      </c>
      <c r="E3293" s="3">
        <v>4</v>
      </c>
    </row>
    <row r="3294" spans="1:5" ht="18.75">
      <c r="A3294" s="36">
        <v>3292</v>
      </c>
      <c r="B3294" s="208"/>
      <c r="C3294" s="36" t="s">
        <v>15302</v>
      </c>
      <c r="D3294" s="6" t="s">
        <v>3293</v>
      </c>
      <c r="E3294" s="3">
        <v>4</v>
      </c>
    </row>
    <row r="3295" spans="1:5" ht="18.75">
      <c r="A3295" s="36">
        <v>3293</v>
      </c>
      <c r="B3295" s="208"/>
      <c r="C3295" s="36" t="s">
        <v>15303</v>
      </c>
      <c r="D3295" s="6" t="s">
        <v>3294</v>
      </c>
      <c r="E3295" s="3">
        <v>4</v>
      </c>
    </row>
    <row r="3296" spans="1:5" ht="18.75">
      <c r="A3296" s="36">
        <v>3294</v>
      </c>
      <c r="B3296" s="208"/>
      <c r="C3296" s="36" t="s">
        <v>3295</v>
      </c>
      <c r="D3296" s="6" t="s">
        <v>3295</v>
      </c>
      <c r="E3296" s="3">
        <v>4</v>
      </c>
    </row>
    <row r="3297" spans="1:5" ht="18.75">
      <c r="A3297" s="36">
        <v>3295</v>
      </c>
      <c r="B3297" s="208"/>
      <c r="C3297" s="36" t="s">
        <v>15304</v>
      </c>
      <c r="D3297" s="6" t="s">
        <v>3296</v>
      </c>
      <c r="E3297" s="3">
        <v>4</v>
      </c>
    </row>
    <row r="3298" spans="1:5" ht="18.75">
      <c r="A3298" s="36">
        <v>3296</v>
      </c>
      <c r="B3298" s="208"/>
      <c r="C3298" s="36" t="s">
        <v>15305</v>
      </c>
      <c r="D3298" s="6" t="s">
        <v>3297</v>
      </c>
      <c r="E3298" s="3">
        <v>4</v>
      </c>
    </row>
    <row r="3299" spans="1:5" ht="18.75">
      <c r="A3299" s="36">
        <v>3297</v>
      </c>
      <c r="B3299" s="208"/>
      <c r="C3299" s="36" t="s">
        <v>15306</v>
      </c>
      <c r="D3299" s="6" t="s">
        <v>3298</v>
      </c>
      <c r="E3299" s="3">
        <v>4</v>
      </c>
    </row>
    <row r="3300" spans="1:5" ht="18.75">
      <c r="A3300" s="36">
        <v>3298</v>
      </c>
      <c r="B3300" s="208"/>
      <c r="C3300" s="36" t="s">
        <v>15307</v>
      </c>
      <c r="D3300" s="6" t="s">
        <v>3299</v>
      </c>
      <c r="E3300" s="3">
        <v>4</v>
      </c>
    </row>
    <row r="3301" spans="1:5" ht="18.75">
      <c r="A3301" s="36">
        <v>3299</v>
      </c>
      <c r="B3301" s="208"/>
      <c r="C3301" s="36" t="s">
        <v>15308</v>
      </c>
      <c r="D3301" s="6" t="s">
        <v>3300</v>
      </c>
      <c r="E3301" s="3">
        <v>4</v>
      </c>
    </row>
    <row r="3302" spans="1:5" ht="18.75">
      <c r="A3302" s="36">
        <v>3300</v>
      </c>
      <c r="B3302" s="208"/>
      <c r="C3302" s="36" t="s">
        <v>15309</v>
      </c>
      <c r="D3302" s="6" t="s">
        <v>3301</v>
      </c>
      <c r="E3302" s="3">
        <v>4</v>
      </c>
    </row>
    <row r="3303" spans="1:5" ht="18.75">
      <c r="A3303" s="36">
        <v>3301</v>
      </c>
      <c r="B3303" s="208"/>
      <c r="C3303" s="36" t="s">
        <v>15310</v>
      </c>
      <c r="D3303" s="6" t="s">
        <v>3302</v>
      </c>
      <c r="E3303" s="3">
        <v>4</v>
      </c>
    </row>
    <row r="3304" spans="1:5" ht="18.75">
      <c r="A3304" s="36">
        <v>3302</v>
      </c>
      <c r="B3304" s="208"/>
      <c r="C3304" s="36" t="s">
        <v>15311</v>
      </c>
      <c r="D3304" s="6" t="s">
        <v>3303</v>
      </c>
      <c r="E3304" s="3">
        <v>4</v>
      </c>
    </row>
    <row r="3305" spans="1:5" ht="18.75">
      <c r="A3305" s="36">
        <v>3303</v>
      </c>
      <c r="B3305" s="208"/>
      <c r="C3305" s="36" t="s">
        <v>15312</v>
      </c>
      <c r="D3305" s="6" t="s">
        <v>3304</v>
      </c>
      <c r="E3305" s="3">
        <v>4</v>
      </c>
    </row>
    <row r="3306" spans="1:5" ht="18.75">
      <c r="A3306" s="36">
        <v>3304</v>
      </c>
      <c r="B3306" s="208"/>
      <c r="C3306" s="36" t="s">
        <v>15313</v>
      </c>
      <c r="D3306" s="6" t="s">
        <v>3305</v>
      </c>
      <c r="E3306" s="3">
        <v>4</v>
      </c>
    </row>
    <row r="3307" spans="1:5" ht="18.75">
      <c r="A3307" s="36">
        <v>3305</v>
      </c>
      <c r="B3307" s="208"/>
      <c r="C3307" s="36" t="s">
        <v>15314</v>
      </c>
      <c r="D3307" s="6" t="s">
        <v>3306</v>
      </c>
      <c r="E3307" s="3">
        <v>4</v>
      </c>
    </row>
    <row r="3308" spans="1:5" ht="18.75">
      <c r="A3308" s="36">
        <v>3306</v>
      </c>
      <c r="B3308" s="208"/>
      <c r="C3308" s="36" t="s">
        <v>15315</v>
      </c>
      <c r="D3308" s="6" t="s">
        <v>3307</v>
      </c>
      <c r="E3308" s="3">
        <v>4</v>
      </c>
    </row>
    <row r="3309" spans="1:5" ht="18.75">
      <c r="A3309" s="36">
        <v>3307</v>
      </c>
      <c r="B3309" s="208"/>
      <c r="C3309" s="36" t="s">
        <v>15316</v>
      </c>
      <c r="D3309" s="6" t="s">
        <v>3308</v>
      </c>
      <c r="E3309" s="3">
        <v>4</v>
      </c>
    </row>
    <row r="3310" spans="1:5" ht="18.75">
      <c r="A3310" s="36">
        <v>3308</v>
      </c>
      <c r="B3310" s="208"/>
      <c r="C3310" s="36" t="s">
        <v>15317</v>
      </c>
      <c r="D3310" s="6" t="s">
        <v>3309</v>
      </c>
      <c r="E3310" s="3">
        <v>4</v>
      </c>
    </row>
    <row r="3311" spans="1:5" ht="18.75">
      <c r="A3311" s="36">
        <v>3309</v>
      </c>
      <c r="B3311" s="208"/>
      <c r="C3311" s="36" t="s">
        <v>15318</v>
      </c>
      <c r="D3311" s="6" t="s">
        <v>3310</v>
      </c>
      <c r="E3311" s="3">
        <v>4</v>
      </c>
    </row>
    <row r="3312" spans="1:5" ht="18.75">
      <c r="A3312" s="36">
        <v>3310</v>
      </c>
      <c r="B3312" s="208"/>
      <c r="C3312" s="36" t="s">
        <v>15319</v>
      </c>
      <c r="D3312" s="6" t="s">
        <v>3311</v>
      </c>
      <c r="E3312" s="3">
        <v>4</v>
      </c>
    </row>
    <row r="3313" spans="1:5" ht="18.75">
      <c r="A3313" s="36">
        <v>3311</v>
      </c>
      <c r="B3313" s="208"/>
      <c r="C3313" s="36" t="s">
        <v>15320</v>
      </c>
      <c r="D3313" s="6" t="s">
        <v>3312</v>
      </c>
      <c r="E3313" s="3">
        <v>4</v>
      </c>
    </row>
    <row r="3314" spans="1:5" ht="18.75">
      <c r="A3314" s="36">
        <v>3312</v>
      </c>
      <c r="B3314" s="208"/>
      <c r="C3314" s="36" t="s">
        <v>15321</v>
      </c>
      <c r="D3314" s="6" t="s">
        <v>3313</v>
      </c>
      <c r="E3314" s="3">
        <v>4</v>
      </c>
    </row>
    <row r="3315" spans="1:5" ht="18.75">
      <c r="A3315" s="36">
        <v>3313</v>
      </c>
      <c r="B3315" s="208"/>
      <c r="C3315" s="36" t="s">
        <v>15322</v>
      </c>
      <c r="D3315" s="6" t="s">
        <v>3314</v>
      </c>
      <c r="E3315" s="3">
        <v>4</v>
      </c>
    </row>
    <row r="3316" spans="1:5" ht="18.75">
      <c r="A3316" s="36">
        <v>3314</v>
      </c>
      <c r="B3316" s="208"/>
      <c r="C3316" s="36" t="s">
        <v>15323</v>
      </c>
      <c r="D3316" s="6" t="s">
        <v>3315</v>
      </c>
      <c r="E3316" s="3">
        <v>4</v>
      </c>
    </row>
    <row r="3317" spans="1:5" ht="18.75">
      <c r="A3317" s="36">
        <v>3315</v>
      </c>
      <c r="B3317" s="208"/>
      <c r="C3317" s="36" t="s">
        <v>15324</v>
      </c>
      <c r="D3317" s="6" t="s">
        <v>3316</v>
      </c>
      <c r="E3317" s="3">
        <v>4</v>
      </c>
    </row>
    <row r="3318" spans="1:5" ht="18.75">
      <c r="A3318" s="36">
        <v>3316</v>
      </c>
      <c r="B3318" s="208"/>
      <c r="C3318" s="36" t="s">
        <v>15325</v>
      </c>
      <c r="D3318" s="6" t="s">
        <v>3317</v>
      </c>
      <c r="E3318" s="3">
        <v>4</v>
      </c>
    </row>
    <row r="3319" spans="1:5" ht="18.75">
      <c r="A3319" s="36">
        <v>3317</v>
      </c>
      <c r="B3319" s="208"/>
      <c r="C3319" s="36" t="s">
        <v>15326</v>
      </c>
      <c r="D3319" s="6" t="s">
        <v>3318</v>
      </c>
      <c r="E3319" s="3">
        <v>4</v>
      </c>
    </row>
    <row r="3320" spans="1:5" ht="18.75">
      <c r="A3320" s="36">
        <v>3318</v>
      </c>
      <c r="B3320" s="208"/>
      <c r="C3320" s="36" t="s">
        <v>15327</v>
      </c>
      <c r="D3320" s="6" t="s">
        <v>3319</v>
      </c>
      <c r="E3320" s="3">
        <v>4</v>
      </c>
    </row>
    <row r="3321" spans="1:5" ht="18.75">
      <c r="A3321" s="36">
        <v>3319</v>
      </c>
      <c r="B3321" s="208"/>
      <c r="C3321" s="36" t="s">
        <v>15328</v>
      </c>
      <c r="D3321" s="6" t="s">
        <v>3320</v>
      </c>
      <c r="E3321" s="3">
        <v>4</v>
      </c>
    </row>
    <row r="3322" spans="1:5" ht="18.75">
      <c r="A3322" s="36">
        <v>3320</v>
      </c>
      <c r="B3322" s="208"/>
      <c r="C3322" s="36" t="s">
        <v>15329</v>
      </c>
      <c r="D3322" s="6" t="s">
        <v>3321</v>
      </c>
      <c r="E3322" s="3">
        <v>4</v>
      </c>
    </row>
    <row r="3323" spans="1:5" ht="18.75">
      <c r="A3323" s="36">
        <v>3321</v>
      </c>
      <c r="B3323" s="208"/>
      <c r="C3323" s="36" t="s">
        <v>15330</v>
      </c>
      <c r="D3323" s="6" t="s">
        <v>3322</v>
      </c>
      <c r="E3323" s="3">
        <v>4</v>
      </c>
    </row>
    <row r="3324" spans="1:5" ht="18.75">
      <c r="A3324" s="36">
        <v>3322</v>
      </c>
      <c r="B3324" s="208"/>
      <c r="C3324" s="36" t="s">
        <v>15331</v>
      </c>
      <c r="D3324" s="6" t="s">
        <v>3323</v>
      </c>
      <c r="E3324" s="3">
        <v>4</v>
      </c>
    </row>
    <row r="3325" spans="1:5" ht="18.75">
      <c r="A3325" s="36">
        <v>3323</v>
      </c>
      <c r="B3325" s="208"/>
      <c r="C3325" s="36" t="s">
        <v>15332</v>
      </c>
      <c r="D3325" s="6" t="s">
        <v>3324</v>
      </c>
      <c r="E3325" s="3">
        <v>4</v>
      </c>
    </row>
    <row r="3326" spans="1:5" ht="18.75">
      <c r="A3326" s="36">
        <v>3324</v>
      </c>
      <c r="B3326" s="208"/>
      <c r="C3326" s="36" t="s">
        <v>15333</v>
      </c>
      <c r="D3326" s="6" t="s">
        <v>3325</v>
      </c>
      <c r="E3326" s="3">
        <v>4</v>
      </c>
    </row>
    <row r="3327" spans="1:5" ht="18.75">
      <c r="A3327" s="36">
        <v>3325</v>
      </c>
      <c r="B3327" s="208"/>
      <c r="C3327" s="36" t="s">
        <v>15334</v>
      </c>
      <c r="D3327" s="6" t="s">
        <v>3326</v>
      </c>
      <c r="E3327" s="3">
        <v>4</v>
      </c>
    </row>
    <row r="3328" spans="1:5" ht="18.75">
      <c r="A3328" s="36">
        <v>3326</v>
      </c>
      <c r="B3328" s="208"/>
      <c r="C3328" s="36" t="s">
        <v>15335</v>
      </c>
      <c r="D3328" s="6" t="s">
        <v>3327</v>
      </c>
      <c r="E3328" s="3">
        <v>4</v>
      </c>
    </row>
    <row r="3329" spans="1:5" ht="18.75">
      <c r="A3329" s="36">
        <v>3327</v>
      </c>
      <c r="B3329" s="208"/>
      <c r="C3329" s="36" t="s">
        <v>15336</v>
      </c>
      <c r="D3329" s="6" t="s">
        <v>3328</v>
      </c>
      <c r="E3329" s="3">
        <v>4</v>
      </c>
    </row>
    <row r="3330" spans="1:5" ht="18.75">
      <c r="A3330" s="36">
        <v>3328</v>
      </c>
      <c r="B3330" s="208"/>
      <c r="C3330" s="36" t="s">
        <v>15337</v>
      </c>
      <c r="D3330" s="6" t="s">
        <v>3329</v>
      </c>
      <c r="E3330" s="3">
        <v>4</v>
      </c>
    </row>
    <row r="3331" spans="1:5" ht="18.75">
      <c r="A3331" s="36">
        <v>3329</v>
      </c>
      <c r="B3331" s="208"/>
      <c r="C3331" s="36" t="s">
        <v>15338</v>
      </c>
      <c r="D3331" s="6" t="s">
        <v>3330</v>
      </c>
      <c r="E3331" s="3">
        <v>4</v>
      </c>
    </row>
    <row r="3332" spans="1:5" ht="18.75">
      <c r="A3332" s="36">
        <v>3330</v>
      </c>
      <c r="B3332" s="208"/>
      <c r="C3332" s="36" t="s">
        <v>15339</v>
      </c>
      <c r="D3332" s="6" t="s">
        <v>3331</v>
      </c>
      <c r="E3332" s="3">
        <v>4</v>
      </c>
    </row>
    <row r="3333" spans="1:5" ht="18.75">
      <c r="A3333" s="36">
        <v>3331</v>
      </c>
      <c r="B3333" s="208"/>
      <c r="C3333" s="36" t="s">
        <v>15340</v>
      </c>
      <c r="D3333" s="6" t="s">
        <v>3332</v>
      </c>
      <c r="E3333" s="3">
        <v>4</v>
      </c>
    </row>
    <row r="3334" spans="1:5" ht="18.75">
      <c r="A3334" s="36">
        <v>3332</v>
      </c>
      <c r="B3334" s="208"/>
      <c r="C3334" s="36" t="s">
        <v>15341</v>
      </c>
      <c r="D3334" s="6" t="s">
        <v>3333</v>
      </c>
      <c r="E3334" s="3">
        <v>4</v>
      </c>
    </row>
    <row r="3335" spans="1:5" ht="18.75">
      <c r="A3335" s="36">
        <v>3333</v>
      </c>
      <c r="B3335" s="208"/>
      <c r="C3335" s="36" t="s">
        <v>15342</v>
      </c>
      <c r="D3335" s="6" t="s">
        <v>3334</v>
      </c>
      <c r="E3335" s="3">
        <v>4</v>
      </c>
    </row>
    <row r="3336" spans="1:5" ht="18.75">
      <c r="A3336" s="36">
        <v>3334</v>
      </c>
      <c r="B3336" s="208"/>
      <c r="C3336" s="36" t="s">
        <v>15343</v>
      </c>
      <c r="D3336" s="6" t="s">
        <v>3335</v>
      </c>
      <c r="E3336" s="3">
        <v>4</v>
      </c>
    </row>
    <row r="3337" spans="1:5" ht="18.75">
      <c r="A3337" s="36">
        <v>3335</v>
      </c>
      <c r="B3337" s="208"/>
      <c r="C3337" s="36" t="s">
        <v>15344</v>
      </c>
      <c r="D3337" s="6" t="s">
        <v>3336</v>
      </c>
      <c r="E3337" s="3">
        <v>4</v>
      </c>
    </row>
    <row r="3338" spans="1:5" ht="18.75">
      <c r="A3338" s="36">
        <v>3336</v>
      </c>
      <c r="B3338" s="208"/>
      <c r="C3338" s="36" t="s">
        <v>15345</v>
      </c>
      <c r="D3338" s="6" t="s">
        <v>3337</v>
      </c>
      <c r="E3338" s="3">
        <v>4</v>
      </c>
    </row>
    <row r="3339" spans="1:5" ht="18.75">
      <c r="A3339" s="36">
        <v>3337</v>
      </c>
      <c r="B3339" s="208"/>
      <c r="C3339" s="36" t="s">
        <v>15346</v>
      </c>
      <c r="D3339" s="6" t="s">
        <v>3338</v>
      </c>
      <c r="E3339" s="3">
        <v>4</v>
      </c>
    </row>
    <row r="3340" spans="1:5" ht="18.75">
      <c r="A3340" s="36">
        <v>3338</v>
      </c>
      <c r="B3340" s="208"/>
      <c r="C3340" s="36" t="s">
        <v>15347</v>
      </c>
      <c r="D3340" s="6" t="s">
        <v>3339</v>
      </c>
      <c r="E3340" s="3">
        <v>4</v>
      </c>
    </row>
    <row r="3341" spans="1:5" ht="18.75">
      <c r="A3341" s="36">
        <v>3339</v>
      </c>
      <c r="B3341" s="208"/>
      <c r="C3341" s="36" t="s">
        <v>15348</v>
      </c>
      <c r="D3341" s="6" t="s">
        <v>3340</v>
      </c>
      <c r="E3341" s="3">
        <v>4</v>
      </c>
    </row>
    <row r="3342" spans="1:5" ht="18.75">
      <c r="A3342" s="36">
        <v>3340</v>
      </c>
      <c r="B3342" s="208"/>
      <c r="C3342" s="36" t="s">
        <v>15349</v>
      </c>
      <c r="D3342" s="6" t="s">
        <v>3341</v>
      </c>
      <c r="E3342" s="3">
        <v>4</v>
      </c>
    </row>
    <row r="3343" spans="1:5" ht="18.75">
      <c r="A3343" s="36">
        <v>3341</v>
      </c>
      <c r="B3343" s="208"/>
      <c r="C3343" s="36" t="s">
        <v>15350</v>
      </c>
      <c r="D3343" s="6" t="s">
        <v>3342</v>
      </c>
      <c r="E3343" s="3">
        <v>4</v>
      </c>
    </row>
    <row r="3344" spans="1:5" ht="18.75">
      <c r="A3344" s="36">
        <v>3342</v>
      </c>
      <c r="B3344" s="208"/>
      <c r="C3344" s="36" t="s">
        <v>15351</v>
      </c>
      <c r="D3344" s="6" t="s">
        <v>3343</v>
      </c>
      <c r="E3344" s="3">
        <v>4</v>
      </c>
    </row>
    <row r="3345" spans="1:5" ht="18.75">
      <c r="A3345" s="36">
        <v>3343</v>
      </c>
      <c r="B3345" s="208"/>
      <c r="C3345" s="36" t="s">
        <v>15352</v>
      </c>
      <c r="D3345" s="6" t="s">
        <v>3344</v>
      </c>
      <c r="E3345" s="3">
        <v>4</v>
      </c>
    </row>
    <row r="3346" spans="1:5" ht="18.75">
      <c r="A3346" s="36">
        <v>3344</v>
      </c>
      <c r="B3346" s="208"/>
      <c r="C3346" s="36" t="s">
        <v>15353</v>
      </c>
      <c r="D3346" s="6" t="s">
        <v>3345</v>
      </c>
      <c r="E3346" s="3">
        <v>4</v>
      </c>
    </row>
    <row r="3347" spans="1:5" ht="18.75">
      <c r="A3347" s="36">
        <v>3345</v>
      </c>
      <c r="B3347" s="208"/>
      <c r="C3347" s="36" t="s">
        <v>15354</v>
      </c>
      <c r="D3347" s="6" t="s">
        <v>3346</v>
      </c>
      <c r="E3347" s="3">
        <v>4</v>
      </c>
    </row>
    <row r="3348" spans="1:5" ht="18.75">
      <c r="A3348" s="36">
        <v>3346</v>
      </c>
      <c r="B3348" s="208"/>
      <c r="C3348" s="36" t="s">
        <v>15355</v>
      </c>
      <c r="D3348" s="6" t="s">
        <v>3347</v>
      </c>
      <c r="E3348" s="3">
        <v>4</v>
      </c>
    </row>
    <row r="3349" spans="1:5" ht="18.75">
      <c r="A3349" s="36">
        <v>3347</v>
      </c>
      <c r="B3349" s="208"/>
      <c r="C3349" s="36" t="s">
        <v>15356</v>
      </c>
      <c r="D3349" s="6" t="s">
        <v>3348</v>
      </c>
      <c r="E3349" s="3">
        <v>4</v>
      </c>
    </row>
    <row r="3350" spans="1:5" ht="18.75">
      <c r="A3350" s="36">
        <v>3348</v>
      </c>
      <c r="B3350" s="208"/>
      <c r="C3350" s="36" t="s">
        <v>15357</v>
      </c>
      <c r="D3350" s="6" t="s">
        <v>3349</v>
      </c>
      <c r="E3350" s="3">
        <v>4</v>
      </c>
    </row>
    <row r="3351" spans="1:5" ht="18.75">
      <c r="A3351" s="36">
        <v>3349</v>
      </c>
      <c r="B3351" s="208"/>
      <c r="C3351" s="36" t="s">
        <v>15358</v>
      </c>
      <c r="D3351" s="6" t="s">
        <v>3350</v>
      </c>
      <c r="E3351" s="3">
        <v>4</v>
      </c>
    </row>
    <row r="3352" spans="1:5" ht="18.75">
      <c r="A3352" s="36">
        <v>3350</v>
      </c>
      <c r="B3352" s="208"/>
      <c r="C3352" s="36" t="s">
        <v>15359</v>
      </c>
      <c r="D3352" s="6" t="s">
        <v>3351</v>
      </c>
      <c r="E3352" s="3">
        <v>4</v>
      </c>
    </row>
    <row r="3353" spans="1:5" ht="18.75">
      <c r="A3353" s="36">
        <v>3351</v>
      </c>
      <c r="B3353" s="208"/>
      <c r="C3353" s="36" t="s">
        <v>15360</v>
      </c>
      <c r="D3353" s="6" t="s">
        <v>3352</v>
      </c>
      <c r="E3353" s="3">
        <v>4</v>
      </c>
    </row>
    <row r="3354" spans="1:5" ht="18.75">
      <c r="A3354" s="36">
        <v>3352</v>
      </c>
      <c r="B3354" s="208"/>
      <c r="C3354" s="36" t="s">
        <v>15361</v>
      </c>
      <c r="D3354" s="6" t="s">
        <v>3353</v>
      </c>
      <c r="E3354" s="3">
        <v>4</v>
      </c>
    </row>
    <row r="3355" spans="1:5" ht="18.75">
      <c r="A3355" s="36">
        <v>3353</v>
      </c>
      <c r="B3355" s="208"/>
      <c r="C3355" s="36" t="s">
        <v>15362</v>
      </c>
      <c r="D3355" s="6" t="s">
        <v>3354</v>
      </c>
      <c r="E3355" s="3">
        <v>4</v>
      </c>
    </row>
    <row r="3356" spans="1:5" ht="18.75">
      <c r="A3356" s="36">
        <v>3354</v>
      </c>
      <c r="B3356" s="208"/>
      <c r="C3356" s="36" t="s">
        <v>15363</v>
      </c>
      <c r="D3356" s="6" t="s">
        <v>3355</v>
      </c>
      <c r="E3356" s="3">
        <v>4</v>
      </c>
    </row>
    <row r="3357" spans="1:5" ht="18.75">
      <c r="A3357" s="36">
        <v>3355</v>
      </c>
      <c r="B3357" s="208"/>
      <c r="C3357" s="36" t="s">
        <v>15364</v>
      </c>
      <c r="D3357" s="6" t="s">
        <v>3356</v>
      </c>
      <c r="E3357" s="3">
        <v>4</v>
      </c>
    </row>
    <row r="3358" spans="1:5" ht="18.75">
      <c r="A3358" s="36">
        <v>3356</v>
      </c>
      <c r="B3358" s="208"/>
      <c r="C3358" s="36" t="s">
        <v>15365</v>
      </c>
      <c r="D3358" s="6" t="s">
        <v>3357</v>
      </c>
      <c r="E3358" s="3">
        <v>4</v>
      </c>
    </row>
    <row r="3359" spans="1:5" ht="18.75">
      <c r="A3359" s="36">
        <v>3357</v>
      </c>
      <c r="B3359" s="208"/>
      <c r="C3359" s="36" t="s">
        <v>15366</v>
      </c>
      <c r="D3359" s="6" t="s">
        <v>3358</v>
      </c>
      <c r="E3359" s="3">
        <v>4</v>
      </c>
    </row>
    <row r="3360" spans="1:5" ht="18.75">
      <c r="A3360" s="36">
        <v>3358</v>
      </c>
      <c r="B3360" s="208"/>
      <c r="C3360" s="36" t="s">
        <v>15367</v>
      </c>
      <c r="D3360" s="6" t="s">
        <v>3359</v>
      </c>
      <c r="E3360" s="3">
        <v>4</v>
      </c>
    </row>
    <row r="3361" spans="1:5" ht="18.75">
      <c r="A3361" s="36">
        <v>3359</v>
      </c>
      <c r="B3361" s="208"/>
      <c r="C3361" s="36" t="s">
        <v>15368</v>
      </c>
      <c r="D3361" s="6" t="s">
        <v>3360</v>
      </c>
      <c r="E3361" s="3">
        <v>4</v>
      </c>
    </row>
    <row r="3362" spans="1:5" ht="18.75">
      <c r="A3362" s="36">
        <v>3360</v>
      </c>
      <c r="B3362" s="208"/>
      <c r="C3362" s="36" t="s">
        <v>15369</v>
      </c>
      <c r="D3362" s="6" t="s">
        <v>3361</v>
      </c>
      <c r="E3362" s="3">
        <v>4</v>
      </c>
    </row>
    <row r="3363" spans="1:5" ht="18.75">
      <c r="A3363" s="36">
        <v>3361</v>
      </c>
      <c r="B3363" s="208"/>
      <c r="C3363" s="36" t="s">
        <v>15370</v>
      </c>
      <c r="D3363" s="6" t="s">
        <v>3362</v>
      </c>
      <c r="E3363" s="3">
        <v>4</v>
      </c>
    </row>
    <row r="3364" spans="1:5" ht="18.75">
      <c r="A3364" s="36">
        <v>3362</v>
      </c>
      <c r="B3364" s="208"/>
      <c r="C3364" s="36" t="s">
        <v>15371</v>
      </c>
      <c r="D3364" s="6" t="s">
        <v>3363</v>
      </c>
      <c r="E3364" s="3">
        <v>4</v>
      </c>
    </row>
    <row r="3365" spans="1:5" ht="18.75">
      <c r="A3365" s="36">
        <v>3363</v>
      </c>
      <c r="B3365" s="208"/>
      <c r="C3365" s="36" t="s">
        <v>15372</v>
      </c>
      <c r="D3365" s="6" t="s">
        <v>3364</v>
      </c>
      <c r="E3365" s="3">
        <v>4</v>
      </c>
    </row>
    <row r="3366" spans="1:5" ht="18.75">
      <c r="A3366" s="36">
        <v>3364</v>
      </c>
      <c r="B3366" s="208"/>
      <c r="C3366" s="36" t="s">
        <v>15373</v>
      </c>
      <c r="D3366" s="6" t="s">
        <v>3365</v>
      </c>
      <c r="E3366" s="3">
        <v>4</v>
      </c>
    </row>
    <row r="3367" spans="1:5" ht="18.75">
      <c r="A3367" s="36">
        <v>3365</v>
      </c>
      <c r="B3367" s="208"/>
      <c r="C3367" s="36" t="s">
        <v>15374</v>
      </c>
      <c r="D3367" s="6" t="s">
        <v>3366</v>
      </c>
      <c r="E3367" s="3">
        <v>4</v>
      </c>
    </row>
    <row r="3368" spans="1:5" ht="18.75">
      <c r="A3368" s="36">
        <v>3366</v>
      </c>
      <c r="B3368" s="208"/>
      <c r="C3368" s="36" t="s">
        <v>15375</v>
      </c>
      <c r="D3368" s="6" t="s">
        <v>3367</v>
      </c>
      <c r="E3368" s="3">
        <v>4</v>
      </c>
    </row>
    <row r="3369" spans="1:5" ht="18.75">
      <c r="A3369" s="36">
        <v>3367</v>
      </c>
      <c r="B3369" s="208"/>
      <c r="C3369" s="36" t="s">
        <v>15376</v>
      </c>
      <c r="D3369" s="6" t="s">
        <v>3368</v>
      </c>
      <c r="E3369" s="3">
        <v>4</v>
      </c>
    </row>
    <row r="3370" spans="1:5" ht="18.75">
      <c r="A3370" s="36">
        <v>3368</v>
      </c>
      <c r="B3370" s="208"/>
      <c r="C3370" s="36" t="s">
        <v>15377</v>
      </c>
      <c r="D3370" s="6" t="s">
        <v>3369</v>
      </c>
      <c r="E3370" s="3">
        <v>4</v>
      </c>
    </row>
    <row r="3371" spans="1:5" ht="18.75">
      <c r="A3371" s="36">
        <v>3369</v>
      </c>
      <c r="B3371" s="208"/>
      <c r="C3371" s="36" t="s">
        <v>15378</v>
      </c>
      <c r="D3371" s="6" t="s">
        <v>3370</v>
      </c>
      <c r="E3371" s="3">
        <v>4</v>
      </c>
    </row>
    <row r="3372" spans="1:5" ht="18.75">
      <c r="A3372" s="36">
        <v>3370</v>
      </c>
      <c r="B3372" s="208"/>
      <c r="C3372" s="36" t="s">
        <v>15379</v>
      </c>
      <c r="D3372" s="6" t="s">
        <v>3371</v>
      </c>
      <c r="E3372" s="3">
        <v>4</v>
      </c>
    </row>
    <row r="3373" spans="1:5" ht="18.75">
      <c r="A3373" s="36">
        <v>3371</v>
      </c>
      <c r="B3373" s="208"/>
      <c r="C3373" s="36" t="s">
        <v>15380</v>
      </c>
      <c r="D3373" s="6" t="s">
        <v>3372</v>
      </c>
      <c r="E3373" s="3">
        <v>4</v>
      </c>
    </row>
    <row r="3374" spans="1:5" ht="18.75">
      <c r="A3374" s="36">
        <v>3372</v>
      </c>
      <c r="B3374" s="208"/>
      <c r="C3374" s="36" t="s">
        <v>15381</v>
      </c>
      <c r="D3374" s="6" t="s">
        <v>3373</v>
      </c>
      <c r="E3374" s="3">
        <v>4</v>
      </c>
    </row>
    <row r="3375" spans="1:5" ht="18.75">
      <c r="A3375" s="36">
        <v>3373</v>
      </c>
      <c r="B3375" s="208"/>
      <c r="C3375" s="36" t="s">
        <v>15382</v>
      </c>
      <c r="D3375" s="6" t="s">
        <v>3374</v>
      </c>
      <c r="E3375" s="3">
        <v>4</v>
      </c>
    </row>
    <row r="3376" spans="1:5" ht="18.75">
      <c r="A3376" s="36">
        <v>3374</v>
      </c>
      <c r="B3376" s="208"/>
      <c r="C3376" s="36" t="s">
        <v>15383</v>
      </c>
      <c r="D3376" s="6" t="s">
        <v>3375</v>
      </c>
      <c r="E3376" s="3">
        <v>4</v>
      </c>
    </row>
    <row r="3377" spans="1:5" ht="18.75">
      <c r="A3377" s="36">
        <v>3375</v>
      </c>
      <c r="B3377" s="208"/>
      <c r="C3377" s="36" t="s">
        <v>15384</v>
      </c>
      <c r="D3377" s="6" t="s">
        <v>3376</v>
      </c>
      <c r="E3377" s="3">
        <v>4</v>
      </c>
    </row>
    <row r="3378" spans="1:5" ht="18.75">
      <c r="A3378" s="36">
        <v>3376</v>
      </c>
      <c r="B3378" s="208"/>
      <c r="C3378" s="36" t="s">
        <v>15385</v>
      </c>
      <c r="D3378" s="6" t="s">
        <v>3377</v>
      </c>
      <c r="E3378" s="3">
        <v>4</v>
      </c>
    </row>
    <row r="3379" spans="1:5" ht="18.75">
      <c r="A3379" s="36">
        <v>3377</v>
      </c>
      <c r="B3379" s="208"/>
      <c r="C3379" s="36" t="s">
        <v>15386</v>
      </c>
      <c r="D3379" s="6" t="s">
        <v>3378</v>
      </c>
      <c r="E3379" s="3">
        <v>4</v>
      </c>
    </row>
    <row r="3380" spans="1:5" ht="18.75">
      <c r="A3380" s="36">
        <v>3378</v>
      </c>
      <c r="B3380" s="208"/>
      <c r="C3380" s="36" t="s">
        <v>15387</v>
      </c>
      <c r="D3380" s="6" t="s">
        <v>3379</v>
      </c>
      <c r="E3380" s="3">
        <v>4</v>
      </c>
    </row>
    <row r="3381" spans="1:5" ht="18.75">
      <c r="A3381" s="36">
        <v>3379</v>
      </c>
      <c r="B3381" s="208"/>
      <c r="C3381" s="36" t="s">
        <v>15388</v>
      </c>
      <c r="D3381" s="6" t="s">
        <v>3380</v>
      </c>
      <c r="E3381" s="3">
        <v>4</v>
      </c>
    </row>
    <row r="3382" spans="1:5" ht="18.75">
      <c r="A3382" s="36">
        <v>3380</v>
      </c>
      <c r="B3382" s="208"/>
      <c r="C3382" s="36" t="s">
        <v>15389</v>
      </c>
      <c r="D3382" s="6" t="s">
        <v>3381</v>
      </c>
      <c r="E3382" s="3">
        <v>4</v>
      </c>
    </row>
    <row r="3383" spans="1:5" ht="18.75">
      <c r="A3383" s="36">
        <v>3381</v>
      </c>
      <c r="B3383" s="208"/>
      <c r="C3383" s="36" t="s">
        <v>15390</v>
      </c>
      <c r="D3383" s="6" t="s">
        <v>3382</v>
      </c>
      <c r="E3383" s="3">
        <v>4</v>
      </c>
    </row>
    <row r="3384" spans="1:5" ht="18.75">
      <c r="A3384" s="36">
        <v>3382</v>
      </c>
      <c r="B3384" s="208"/>
      <c r="C3384" s="36" t="s">
        <v>15391</v>
      </c>
      <c r="D3384" s="6" t="s">
        <v>3383</v>
      </c>
      <c r="E3384" s="3">
        <v>4</v>
      </c>
    </row>
    <row r="3385" spans="1:5" ht="18.75">
      <c r="A3385" s="36">
        <v>3383</v>
      </c>
      <c r="B3385" s="208"/>
      <c r="C3385" s="36" t="s">
        <v>15392</v>
      </c>
      <c r="D3385" s="6" t="s">
        <v>3384</v>
      </c>
      <c r="E3385" s="3">
        <v>4</v>
      </c>
    </row>
    <row r="3386" spans="1:5" ht="18.75">
      <c r="A3386" s="36">
        <v>3384</v>
      </c>
      <c r="B3386" s="208"/>
      <c r="C3386" s="36" t="s">
        <v>3385</v>
      </c>
      <c r="D3386" s="6" t="s">
        <v>3385</v>
      </c>
      <c r="E3386" s="3">
        <v>4</v>
      </c>
    </row>
    <row r="3387" spans="1:5" ht="18.75">
      <c r="A3387" s="36">
        <v>3385</v>
      </c>
      <c r="B3387" s="208"/>
      <c r="C3387" s="36" t="s">
        <v>3386</v>
      </c>
      <c r="D3387" s="6" t="s">
        <v>3386</v>
      </c>
      <c r="E3387" s="3">
        <v>4</v>
      </c>
    </row>
    <row r="3388" spans="1:5" ht="49.5">
      <c r="A3388" s="36">
        <v>3386</v>
      </c>
      <c r="B3388" s="208"/>
      <c r="C3388" s="36" t="s">
        <v>15393</v>
      </c>
      <c r="D3388" s="6" t="s">
        <v>3387</v>
      </c>
      <c r="E3388" s="3">
        <v>4</v>
      </c>
    </row>
    <row r="3389" spans="1:5" ht="18.75">
      <c r="A3389" s="36">
        <v>3387</v>
      </c>
      <c r="B3389" s="208"/>
      <c r="C3389" s="36" t="s">
        <v>3388</v>
      </c>
      <c r="D3389" s="6" t="s">
        <v>3388</v>
      </c>
      <c r="E3389" s="3">
        <v>4</v>
      </c>
    </row>
    <row r="3390" spans="1:5" ht="18.75">
      <c r="A3390" s="36">
        <v>3388</v>
      </c>
      <c r="B3390" s="208"/>
      <c r="C3390" s="36" t="s">
        <v>3389</v>
      </c>
      <c r="D3390" s="6" t="s">
        <v>3389</v>
      </c>
      <c r="E3390" s="3">
        <v>4</v>
      </c>
    </row>
    <row r="3391" spans="1:5" ht="18.75">
      <c r="A3391" s="36">
        <v>3389</v>
      </c>
      <c r="B3391" s="208"/>
      <c r="C3391" s="36" t="s">
        <v>3390</v>
      </c>
      <c r="D3391" s="6" t="s">
        <v>3391</v>
      </c>
      <c r="E3391" s="3">
        <v>4</v>
      </c>
    </row>
    <row r="3392" spans="1:5" ht="18.75">
      <c r="A3392" s="36">
        <v>3390</v>
      </c>
      <c r="B3392" s="208"/>
      <c r="C3392" s="36" t="s">
        <v>3392</v>
      </c>
      <c r="D3392" s="6" t="s">
        <v>3392</v>
      </c>
      <c r="E3392" s="3">
        <v>4</v>
      </c>
    </row>
    <row r="3393" spans="1:5" ht="18.75">
      <c r="A3393" s="36">
        <v>3391</v>
      </c>
      <c r="B3393" s="208"/>
      <c r="C3393" s="36" t="s">
        <v>3393</v>
      </c>
      <c r="D3393" s="6" t="s">
        <v>3393</v>
      </c>
      <c r="E3393" s="3">
        <v>4</v>
      </c>
    </row>
    <row r="3394" spans="1:5" ht="18.75">
      <c r="A3394" s="36">
        <v>3392</v>
      </c>
      <c r="B3394" s="208"/>
      <c r="C3394" s="36" t="s">
        <v>3394</v>
      </c>
      <c r="D3394" s="6" t="s">
        <v>3394</v>
      </c>
      <c r="E3394" s="3">
        <v>4</v>
      </c>
    </row>
    <row r="3395" spans="1:5" ht="18.75">
      <c r="A3395" s="36">
        <v>3393</v>
      </c>
      <c r="B3395" s="208"/>
      <c r="C3395" s="36" t="s">
        <v>3395</v>
      </c>
      <c r="D3395" s="6" t="s">
        <v>3395</v>
      </c>
      <c r="E3395" s="3">
        <v>4</v>
      </c>
    </row>
    <row r="3396" spans="1:5" ht="18.75">
      <c r="A3396" s="36">
        <v>3394</v>
      </c>
      <c r="B3396" s="208"/>
      <c r="C3396" s="36" t="s">
        <v>3396</v>
      </c>
      <c r="D3396" s="6" t="s">
        <v>3396</v>
      </c>
      <c r="E3396" s="3">
        <v>4</v>
      </c>
    </row>
    <row r="3397" spans="1:5" ht="18.75">
      <c r="A3397" s="36">
        <v>3395</v>
      </c>
      <c r="B3397" s="208"/>
      <c r="C3397" s="36" t="s">
        <v>3397</v>
      </c>
      <c r="D3397" s="6" t="s">
        <v>3398</v>
      </c>
      <c r="E3397" s="3">
        <v>4</v>
      </c>
    </row>
    <row r="3398" spans="1:5" ht="18.75">
      <c r="A3398" s="36">
        <v>3396</v>
      </c>
      <c r="B3398" s="208"/>
      <c r="C3398" s="36" t="s">
        <v>3399</v>
      </c>
      <c r="D3398" s="6" t="s">
        <v>3399</v>
      </c>
      <c r="E3398" s="3">
        <v>4</v>
      </c>
    </row>
    <row r="3399" spans="1:5" ht="18.75">
      <c r="A3399" s="36">
        <v>3397</v>
      </c>
      <c r="B3399" s="208"/>
      <c r="C3399" s="36" t="s">
        <v>3400</v>
      </c>
      <c r="D3399" s="6" t="s">
        <v>3400</v>
      </c>
      <c r="E3399" s="3">
        <v>4</v>
      </c>
    </row>
    <row r="3400" spans="1:5" ht="18.75">
      <c r="A3400" s="36">
        <v>3398</v>
      </c>
      <c r="B3400" s="208"/>
      <c r="C3400" s="36" t="s">
        <v>3401</v>
      </c>
      <c r="D3400" s="6" t="s">
        <v>3401</v>
      </c>
      <c r="E3400" s="3">
        <v>4</v>
      </c>
    </row>
    <row r="3401" spans="1:5" ht="18.75">
      <c r="A3401" s="36">
        <v>3399</v>
      </c>
      <c r="B3401" s="208"/>
      <c r="C3401" s="36" t="s">
        <v>3402</v>
      </c>
      <c r="D3401" s="6" t="s">
        <v>3403</v>
      </c>
      <c r="E3401" s="3">
        <v>4</v>
      </c>
    </row>
    <row r="3402" spans="1:5" ht="18.75">
      <c r="A3402" s="36">
        <v>3400</v>
      </c>
      <c r="B3402" s="208"/>
      <c r="C3402" s="36" t="s">
        <v>3404</v>
      </c>
      <c r="D3402" s="6" t="s">
        <v>3404</v>
      </c>
      <c r="E3402" s="3">
        <v>4</v>
      </c>
    </row>
    <row r="3403" spans="1:5" ht="18.75">
      <c r="A3403" s="36">
        <v>3401</v>
      </c>
      <c r="B3403" s="208"/>
      <c r="C3403" s="36" t="s">
        <v>3405</v>
      </c>
      <c r="D3403" s="6" t="s">
        <v>3405</v>
      </c>
      <c r="E3403" s="3">
        <v>4</v>
      </c>
    </row>
    <row r="3404" spans="1:5" ht="18.75">
      <c r="A3404" s="36">
        <v>3402</v>
      </c>
      <c r="B3404" s="208"/>
      <c r="C3404" s="36" t="s">
        <v>3406</v>
      </c>
      <c r="D3404" s="6" t="s">
        <v>3406</v>
      </c>
      <c r="E3404" s="3">
        <v>4</v>
      </c>
    </row>
    <row r="3405" spans="1:5" ht="18.75">
      <c r="A3405" s="36">
        <v>3403</v>
      </c>
      <c r="B3405" s="208"/>
      <c r="C3405" s="36" t="s">
        <v>15394</v>
      </c>
      <c r="D3405" s="6" t="s">
        <v>3407</v>
      </c>
      <c r="E3405" s="3">
        <v>4</v>
      </c>
    </row>
    <row r="3406" spans="1:5" ht="18.75">
      <c r="A3406" s="36">
        <v>3404</v>
      </c>
      <c r="B3406" s="208"/>
      <c r="C3406" s="36" t="s">
        <v>3408</v>
      </c>
      <c r="D3406" s="6" t="s">
        <v>3408</v>
      </c>
      <c r="E3406" s="3">
        <v>4</v>
      </c>
    </row>
    <row r="3407" spans="1:5" ht="18.75">
      <c r="A3407" s="36">
        <v>3405</v>
      </c>
      <c r="B3407" s="208"/>
      <c r="C3407" s="36" t="s">
        <v>15395</v>
      </c>
      <c r="D3407" s="6" t="s">
        <v>3409</v>
      </c>
      <c r="E3407" s="3">
        <v>4</v>
      </c>
    </row>
    <row r="3408" spans="1:5" ht="18.75">
      <c r="A3408" s="36">
        <v>3406</v>
      </c>
      <c r="B3408" s="208"/>
      <c r="C3408" s="36" t="s">
        <v>15396</v>
      </c>
      <c r="D3408" s="6" t="s">
        <v>3410</v>
      </c>
      <c r="E3408" s="3">
        <v>4</v>
      </c>
    </row>
    <row r="3409" spans="1:5" ht="18.75">
      <c r="A3409" s="36">
        <v>3407</v>
      </c>
      <c r="B3409" s="208"/>
      <c r="C3409" s="36" t="s">
        <v>15397</v>
      </c>
      <c r="D3409" s="6" t="s">
        <v>3411</v>
      </c>
      <c r="E3409" s="3">
        <v>4</v>
      </c>
    </row>
    <row r="3410" spans="1:5" ht="18.75">
      <c r="A3410" s="36">
        <v>3408</v>
      </c>
      <c r="B3410" s="208"/>
      <c r="C3410" s="36" t="s">
        <v>15398</v>
      </c>
      <c r="D3410" s="6" t="s">
        <v>3412</v>
      </c>
      <c r="E3410" s="3">
        <v>4</v>
      </c>
    </row>
    <row r="3411" spans="1:5" ht="18.75">
      <c r="A3411" s="36">
        <v>3409</v>
      </c>
      <c r="B3411" s="208"/>
      <c r="C3411" s="36" t="s">
        <v>15399</v>
      </c>
      <c r="D3411" s="6" t="s">
        <v>3413</v>
      </c>
      <c r="E3411" s="3">
        <v>4</v>
      </c>
    </row>
    <row r="3412" spans="1:5" ht="18.75">
      <c r="A3412" s="36">
        <v>3410</v>
      </c>
      <c r="B3412" s="208"/>
      <c r="C3412" s="36" t="s">
        <v>15400</v>
      </c>
      <c r="D3412" s="6" t="s">
        <v>3414</v>
      </c>
      <c r="E3412" s="3">
        <v>4</v>
      </c>
    </row>
    <row r="3413" spans="1:5" ht="18.75">
      <c r="A3413" s="36">
        <v>3411</v>
      </c>
      <c r="B3413" s="208"/>
      <c r="C3413" s="36" t="s">
        <v>15401</v>
      </c>
      <c r="D3413" s="6" t="s">
        <v>3415</v>
      </c>
      <c r="E3413" s="3">
        <v>4</v>
      </c>
    </row>
    <row r="3414" spans="1:5" ht="18.75">
      <c r="A3414" s="36">
        <v>3412</v>
      </c>
      <c r="B3414" s="208"/>
      <c r="C3414" s="36" t="s">
        <v>15402</v>
      </c>
      <c r="D3414" s="6" t="s">
        <v>3416</v>
      </c>
      <c r="E3414" s="3">
        <v>4</v>
      </c>
    </row>
    <row r="3415" spans="1:5" ht="18.75">
      <c r="A3415" s="36">
        <v>3413</v>
      </c>
      <c r="B3415" s="208"/>
      <c r="C3415" s="36" t="s">
        <v>15403</v>
      </c>
      <c r="D3415" s="6" t="s">
        <v>3417</v>
      </c>
      <c r="E3415" s="3">
        <v>4</v>
      </c>
    </row>
    <row r="3416" spans="1:5" ht="18.75">
      <c r="A3416" s="36">
        <v>3414</v>
      </c>
      <c r="B3416" s="208"/>
      <c r="C3416" s="36" t="s">
        <v>15404</v>
      </c>
      <c r="D3416" s="6" t="s">
        <v>3418</v>
      </c>
      <c r="E3416" s="3">
        <v>4</v>
      </c>
    </row>
    <row r="3417" spans="1:5" ht="18.75">
      <c r="A3417" s="36">
        <v>3415</v>
      </c>
      <c r="B3417" s="208"/>
      <c r="C3417" s="36" t="s">
        <v>15405</v>
      </c>
      <c r="D3417" s="6" t="s">
        <v>3419</v>
      </c>
      <c r="E3417" s="3">
        <v>4</v>
      </c>
    </row>
    <row r="3418" spans="1:5" ht="18.75">
      <c r="A3418" s="36">
        <v>3416</v>
      </c>
      <c r="B3418" s="208"/>
      <c r="C3418" s="36" t="s">
        <v>15406</v>
      </c>
      <c r="D3418" s="6" t="s">
        <v>3420</v>
      </c>
      <c r="E3418" s="3">
        <v>4</v>
      </c>
    </row>
    <row r="3419" spans="1:5" ht="18.75">
      <c r="A3419" s="36">
        <v>3417</v>
      </c>
      <c r="B3419" s="208"/>
      <c r="C3419" s="36" t="s">
        <v>15407</v>
      </c>
      <c r="D3419" s="6" t="s">
        <v>3421</v>
      </c>
      <c r="E3419" s="3">
        <v>4</v>
      </c>
    </row>
    <row r="3420" spans="1:5" ht="49.5">
      <c r="A3420" s="36">
        <v>3418</v>
      </c>
      <c r="B3420" s="208"/>
      <c r="C3420" s="36" t="s">
        <v>15408</v>
      </c>
      <c r="D3420" s="6" t="s">
        <v>3422</v>
      </c>
      <c r="E3420" s="3">
        <v>4</v>
      </c>
    </row>
    <row r="3421" spans="1:5" ht="18.75">
      <c r="A3421" s="36">
        <v>3419</v>
      </c>
      <c r="B3421" s="208"/>
      <c r="C3421" s="36" t="s">
        <v>15409</v>
      </c>
      <c r="D3421" s="6" t="s">
        <v>3423</v>
      </c>
      <c r="E3421" s="3">
        <v>4</v>
      </c>
    </row>
    <row r="3422" spans="1:5" ht="18.75">
      <c r="A3422" s="36">
        <v>3420</v>
      </c>
      <c r="B3422" s="208"/>
      <c r="C3422" s="36" t="s">
        <v>15410</v>
      </c>
      <c r="D3422" s="6" t="s">
        <v>3424</v>
      </c>
      <c r="E3422" s="3">
        <v>4</v>
      </c>
    </row>
    <row r="3423" spans="1:5" ht="18.75">
      <c r="A3423" s="36">
        <v>3421</v>
      </c>
      <c r="B3423" s="208"/>
      <c r="C3423" s="36" t="s">
        <v>15411</v>
      </c>
      <c r="D3423" s="6" t="s">
        <v>3425</v>
      </c>
      <c r="E3423" s="3">
        <v>4</v>
      </c>
    </row>
    <row r="3424" spans="1:5" ht="18.75">
      <c r="A3424" s="36">
        <v>3422</v>
      </c>
      <c r="B3424" s="208"/>
      <c r="C3424" s="36" t="s">
        <v>15412</v>
      </c>
      <c r="D3424" s="6" t="s">
        <v>3426</v>
      </c>
      <c r="E3424" s="3">
        <v>4</v>
      </c>
    </row>
    <row r="3425" spans="1:5" ht="18.75">
      <c r="A3425" s="36">
        <v>3423</v>
      </c>
      <c r="B3425" s="208"/>
      <c r="C3425" s="36" t="s">
        <v>3427</v>
      </c>
      <c r="D3425" s="6" t="s">
        <v>3427</v>
      </c>
      <c r="E3425" s="3">
        <v>4</v>
      </c>
    </row>
    <row r="3426" spans="1:5" ht="18.75">
      <c r="A3426" s="36">
        <v>3424</v>
      </c>
      <c r="B3426" s="208"/>
      <c r="C3426" s="36" t="s">
        <v>3428</v>
      </c>
      <c r="D3426" s="6" t="s">
        <v>3428</v>
      </c>
      <c r="E3426" s="3">
        <v>4</v>
      </c>
    </row>
    <row r="3427" spans="1:5" ht="18.75">
      <c r="A3427" s="36">
        <v>3425</v>
      </c>
      <c r="B3427" s="208"/>
      <c r="C3427" s="36" t="s">
        <v>15413</v>
      </c>
      <c r="D3427" s="6" t="s">
        <v>3429</v>
      </c>
      <c r="E3427" s="3">
        <v>4</v>
      </c>
    </row>
    <row r="3428" spans="1:5" ht="18.75">
      <c r="A3428" s="36">
        <v>3426</v>
      </c>
      <c r="B3428" s="208"/>
      <c r="C3428" s="36" t="s">
        <v>3430</v>
      </c>
      <c r="D3428" s="6" t="s">
        <v>3430</v>
      </c>
      <c r="E3428" s="3">
        <v>4</v>
      </c>
    </row>
    <row r="3429" spans="1:5" ht="18.75">
      <c r="A3429" s="36">
        <v>3427</v>
      </c>
      <c r="B3429" s="208"/>
      <c r="C3429" s="36" t="s">
        <v>3431</v>
      </c>
      <c r="D3429" s="6" t="s">
        <v>3431</v>
      </c>
      <c r="E3429" s="3">
        <v>4</v>
      </c>
    </row>
    <row r="3430" spans="1:5" ht="18.75">
      <c r="A3430" s="36">
        <v>3428</v>
      </c>
      <c r="B3430" s="208"/>
      <c r="C3430" s="36" t="s">
        <v>15414</v>
      </c>
      <c r="D3430" s="6" t="s">
        <v>3432</v>
      </c>
      <c r="E3430" s="3">
        <v>4</v>
      </c>
    </row>
    <row r="3431" spans="1:5" ht="18.75">
      <c r="A3431" s="36">
        <v>3429</v>
      </c>
      <c r="B3431" s="208"/>
      <c r="C3431" s="36" t="s">
        <v>3433</v>
      </c>
      <c r="D3431" s="6" t="s">
        <v>3433</v>
      </c>
      <c r="E3431" s="3">
        <v>4</v>
      </c>
    </row>
    <row r="3432" spans="1:5" ht="18.75">
      <c r="A3432" s="36">
        <v>3430</v>
      </c>
      <c r="B3432" s="208"/>
      <c r="C3432" s="36" t="s">
        <v>3434</v>
      </c>
      <c r="D3432" s="6" t="s">
        <v>3434</v>
      </c>
      <c r="E3432" s="3">
        <v>4</v>
      </c>
    </row>
    <row r="3433" spans="1:5" ht="18.75">
      <c r="A3433" s="36">
        <v>3431</v>
      </c>
      <c r="B3433" s="208"/>
      <c r="C3433" s="36" t="s">
        <v>3435</v>
      </c>
      <c r="D3433" s="6" t="s">
        <v>3435</v>
      </c>
      <c r="E3433" s="3">
        <v>4</v>
      </c>
    </row>
    <row r="3434" spans="1:5" ht="18.75">
      <c r="A3434" s="36">
        <v>3432</v>
      </c>
      <c r="B3434" s="208"/>
      <c r="C3434" s="36" t="s">
        <v>3436</v>
      </c>
      <c r="D3434" s="6" t="s">
        <v>3436</v>
      </c>
      <c r="E3434" s="3">
        <v>4</v>
      </c>
    </row>
    <row r="3435" spans="1:5" ht="18.75">
      <c r="A3435" s="36">
        <v>3433</v>
      </c>
      <c r="B3435" s="208"/>
      <c r="C3435" s="36" t="s">
        <v>3437</v>
      </c>
      <c r="D3435" s="6" t="s">
        <v>3438</v>
      </c>
      <c r="E3435" s="3">
        <v>4</v>
      </c>
    </row>
    <row r="3436" spans="1:5" ht="18.75">
      <c r="A3436" s="36">
        <v>3434</v>
      </c>
      <c r="B3436" s="208"/>
      <c r="C3436" s="36" t="s">
        <v>3439</v>
      </c>
      <c r="D3436" s="6" t="s">
        <v>3439</v>
      </c>
      <c r="E3436" s="3">
        <v>4</v>
      </c>
    </row>
    <row r="3437" spans="1:5" ht="18.75">
      <c r="A3437" s="36">
        <v>3435</v>
      </c>
      <c r="B3437" s="208"/>
      <c r="C3437" s="36" t="s">
        <v>15415</v>
      </c>
      <c r="D3437" s="6" t="s">
        <v>3440</v>
      </c>
      <c r="E3437" s="3">
        <v>4</v>
      </c>
    </row>
    <row r="3438" spans="1:5" ht="18.75">
      <c r="A3438" s="36">
        <v>3436</v>
      </c>
      <c r="B3438" s="208"/>
      <c r="C3438" s="36" t="s">
        <v>15416</v>
      </c>
      <c r="D3438" s="6" t="s">
        <v>3441</v>
      </c>
      <c r="E3438" s="3">
        <v>4</v>
      </c>
    </row>
    <row r="3439" spans="1:5" ht="18.75">
      <c r="A3439" s="36">
        <v>3437</v>
      </c>
      <c r="B3439" s="208"/>
      <c r="C3439" s="36" t="s">
        <v>15417</v>
      </c>
      <c r="D3439" s="6" t="s">
        <v>3442</v>
      </c>
      <c r="E3439" s="3">
        <v>4</v>
      </c>
    </row>
    <row r="3440" spans="1:5" ht="18.75">
      <c r="A3440" s="36">
        <v>3438</v>
      </c>
      <c r="B3440" s="208"/>
      <c r="C3440" s="36" t="s">
        <v>15418</v>
      </c>
      <c r="D3440" s="6" t="s">
        <v>3443</v>
      </c>
      <c r="E3440" s="3">
        <v>4</v>
      </c>
    </row>
    <row r="3441" spans="1:5" ht="18.75">
      <c r="A3441" s="36">
        <v>3439</v>
      </c>
      <c r="B3441" s="208"/>
      <c r="C3441" s="36" t="s">
        <v>15419</v>
      </c>
      <c r="D3441" s="6" t="s">
        <v>3444</v>
      </c>
      <c r="E3441" s="3">
        <v>4</v>
      </c>
    </row>
    <row r="3442" spans="1:5" ht="18.75">
      <c r="A3442" s="36">
        <v>3440</v>
      </c>
      <c r="B3442" s="208"/>
      <c r="C3442" s="36" t="s">
        <v>15420</v>
      </c>
      <c r="D3442" s="6" t="s">
        <v>3445</v>
      </c>
      <c r="E3442" s="3">
        <v>4</v>
      </c>
    </row>
    <row r="3443" spans="1:5" ht="18.75">
      <c r="A3443" s="36">
        <v>3441</v>
      </c>
      <c r="B3443" s="208"/>
      <c r="C3443" s="36" t="s">
        <v>15421</v>
      </c>
      <c r="D3443" s="6" t="s">
        <v>3446</v>
      </c>
      <c r="E3443" s="3">
        <v>4</v>
      </c>
    </row>
    <row r="3444" spans="1:5" ht="18.75">
      <c r="A3444" s="36">
        <v>3442</v>
      </c>
      <c r="B3444" s="208"/>
      <c r="C3444" s="36" t="s">
        <v>15422</v>
      </c>
      <c r="D3444" s="6" t="s">
        <v>3447</v>
      </c>
      <c r="E3444" s="3">
        <v>4</v>
      </c>
    </row>
    <row r="3445" spans="1:5" ht="33">
      <c r="A3445" s="36">
        <v>3443</v>
      </c>
      <c r="B3445" s="208"/>
      <c r="C3445" s="36" t="s">
        <v>15423</v>
      </c>
      <c r="D3445" s="6" t="s">
        <v>3448</v>
      </c>
      <c r="E3445" s="3">
        <v>4</v>
      </c>
    </row>
    <row r="3446" spans="1:5" ht="33">
      <c r="A3446" s="36">
        <v>3444</v>
      </c>
      <c r="B3446" s="208"/>
      <c r="C3446" s="36" t="s">
        <v>15424</v>
      </c>
      <c r="D3446" s="6" t="s">
        <v>3449</v>
      </c>
      <c r="E3446" s="3">
        <v>4</v>
      </c>
    </row>
    <row r="3447" spans="1:5" ht="33">
      <c r="A3447" s="36">
        <v>3445</v>
      </c>
      <c r="B3447" s="208"/>
      <c r="C3447" s="36" t="s">
        <v>15425</v>
      </c>
      <c r="D3447" s="6" t="s">
        <v>3450</v>
      </c>
      <c r="E3447" s="3">
        <v>4</v>
      </c>
    </row>
    <row r="3448" spans="1:5" ht="33">
      <c r="A3448" s="36">
        <v>3446</v>
      </c>
      <c r="B3448" s="208"/>
      <c r="C3448" s="36" t="s">
        <v>15426</v>
      </c>
      <c r="D3448" s="6" t="s">
        <v>3451</v>
      </c>
      <c r="E3448" s="3">
        <v>4</v>
      </c>
    </row>
    <row r="3449" spans="1:5" ht="33">
      <c r="A3449" s="36">
        <v>3447</v>
      </c>
      <c r="B3449" s="208"/>
      <c r="C3449" s="36" t="s">
        <v>15427</v>
      </c>
      <c r="D3449" s="6" t="s">
        <v>3452</v>
      </c>
      <c r="E3449" s="3">
        <v>4</v>
      </c>
    </row>
    <row r="3450" spans="1:5" ht="18.75">
      <c r="A3450" s="36">
        <v>3448</v>
      </c>
      <c r="B3450" s="208"/>
      <c r="C3450" s="36" t="s">
        <v>15428</v>
      </c>
      <c r="D3450" s="6" t="s">
        <v>3453</v>
      </c>
      <c r="E3450" s="3">
        <v>4</v>
      </c>
    </row>
    <row r="3451" spans="1:5" ht="18.75">
      <c r="A3451" s="36">
        <v>3449</v>
      </c>
      <c r="B3451" s="208"/>
      <c r="C3451" s="36" t="s">
        <v>15429</v>
      </c>
      <c r="D3451" s="6" t="s">
        <v>3454</v>
      </c>
      <c r="E3451" s="3">
        <v>4</v>
      </c>
    </row>
    <row r="3452" spans="1:5" ht="18.75">
      <c r="A3452" s="36">
        <v>3450</v>
      </c>
      <c r="B3452" s="208"/>
      <c r="C3452" s="36" t="s">
        <v>15430</v>
      </c>
      <c r="D3452" s="6" t="s">
        <v>3455</v>
      </c>
      <c r="E3452" s="3">
        <v>4</v>
      </c>
    </row>
    <row r="3453" spans="1:5" ht="18.75">
      <c r="A3453" s="36">
        <v>3451</v>
      </c>
      <c r="B3453" s="208"/>
      <c r="C3453" s="36" t="s">
        <v>15431</v>
      </c>
      <c r="D3453" s="6" t="s">
        <v>3456</v>
      </c>
      <c r="E3453" s="3">
        <v>4</v>
      </c>
    </row>
    <row r="3454" spans="1:5" ht="33">
      <c r="A3454" s="36">
        <v>3452</v>
      </c>
      <c r="B3454" s="208"/>
      <c r="C3454" s="36" t="s">
        <v>15432</v>
      </c>
      <c r="D3454" s="6" t="s">
        <v>3457</v>
      </c>
      <c r="E3454" s="3">
        <v>4</v>
      </c>
    </row>
    <row r="3455" spans="1:5" ht="33">
      <c r="A3455" s="36">
        <v>3453</v>
      </c>
      <c r="B3455" s="208"/>
      <c r="C3455" s="36" t="s">
        <v>15433</v>
      </c>
      <c r="D3455" s="6" t="s">
        <v>3458</v>
      </c>
      <c r="E3455" s="3">
        <v>4</v>
      </c>
    </row>
    <row r="3456" spans="1:5" ht="33">
      <c r="A3456" s="36">
        <v>3454</v>
      </c>
      <c r="B3456" s="208"/>
      <c r="C3456" s="36" t="s">
        <v>15434</v>
      </c>
      <c r="D3456" s="6" t="s">
        <v>3459</v>
      </c>
      <c r="E3456" s="3">
        <v>4</v>
      </c>
    </row>
    <row r="3457" spans="1:5" ht="33">
      <c r="A3457" s="36">
        <v>3455</v>
      </c>
      <c r="B3457" s="208"/>
      <c r="C3457" s="36" t="s">
        <v>15435</v>
      </c>
      <c r="D3457" s="6" t="s">
        <v>3460</v>
      </c>
      <c r="E3457" s="3">
        <v>4</v>
      </c>
    </row>
    <row r="3458" spans="1:5" ht="33">
      <c r="A3458" s="36">
        <v>3456</v>
      </c>
      <c r="B3458" s="208"/>
      <c r="C3458" s="36" t="s">
        <v>15436</v>
      </c>
      <c r="D3458" s="6" t="s">
        <v>3461</v>
      </c>
      <c r="E3458" s="3">
        <v>4</v>
      </c>
    </row>
    <row r="3459" spans="1:5" ht="18.75">
      <c r="A3459" s="36">
        <v>3457</v>
      </c>
      <c r="B3459" s="208"/>
      <c r="C3459" s="36" t="s">
        <v>15437</v>
      </c>
      <c r="D3459" s="6" t="s">
        <v>3462</v>
      </c>
      <c r="E3459" s="3">
        <v>4</v>
      </c>
    </row>
    <row r="3460" spans="1:5" ht="18.75">
      <c r="A3460" s="36">
        <v>3458</v>
      </c>
      <c r="B3460" s="208"/>
      <c r="C3460" s="36" t="s">
        <v>15438</v>
      </c>
      <c r="D3460" s="6" t="s">
        <v>3463</v>
      </c>
      <c r="E3460" s="3">
        <v>4</v>
      </c>
    </row>
    <row r="3461" spans="1:5" ht="18.75">
      <c r="A3461" s="36">
        <v>3459</v>
      </c>
      <c r="B3461" s="208"/>
      <c r="C3461" s="36" t="s">
        <v>15439</v>
      </c>
      <c r="D3461" s="6" t="s">
        <v>3464</v>
      </c>
      <c r="E3461" s="3">
        <v>4</v>
      </c>
    </row>
    <row r="3462" spans="1:5" ht="33">
      <c r="A3462" s="36">
        <v>3460</v>
      </c>
      <c r="B3462" s="208"/>
      <c r="C3462" s="36" t="s">
        <v>15440</v>
      </c>
      <c r="D3462" s="6" t="s">
        <v>3465</v>
      </c>
      <c r="E3462" s="3">
        <v>4</v>
      </c>
    </row>
    <row r="3463" spans="1:5" ht="48" customHeight="1">
      <c r="A3463" s="36">
        <v>3461</v>
      </c>
      <c r="B3463" s="208"/>
      <c r="C3463" s="36" t="s">
        <v>15441</v>
      </c>
      <c r="D3463" s="6" t="s">
        <v>3466</v>
      </c>
      <c r="E3463" s="3">
        <v>4</v>
      </c>
    </row>
    <row r="3464" spans="1:5" ht="33">
      <c r="A3464" s="36">
        <v>3462</v>
      </c>
      <c r="B3464" s="208"/>
      <c r="C3464" s="36" t="s">
        <v>15442</v>
      </c>
      <c r="D3464" s="6" t="s">
        <v>3467</v>
      </c>
      <c r="E3464" s="3">
        <v>4</v>
      </c>
    </row>
    <row r="3465" spans="1:5" ht="33">
      <c r="A3465" s="36">
        <v>3463</v>
      </c>
      <c r="B3465" s="208"/>
      <c r="C3465" s="36" t="s">
        <v>15443</v>
      </c>
      <c r="D3465" s="6" t="s">
        <v>3468</v>
      </c>
      <c r="E3465" s="3">
        <v>4</v>
      </c>
    </row>
    <row r="3466" spans="1:5" ht="33">
      <c r="A3466" s="36">
        <v>3464</v>
      </c>
      <c r="B3466" s="208"/>
      <c r="C3466" s="36" t="s">
        <v>15444</v>
      </c>
      <c r="D3466" s="6" t="s">
        <v>3469</v>
      </c>
      <c r="E3466" s="3">
        <v>4</v>
      </c>
    </row>
    <row r="3467" spans="1:5" ht="18.75">
      <c r="A3467" s="36">
        <v>3465</v>
      </c>
      <c r="B3467" s="208"/>
      <c r="C3467" s="36" t="s">
        <v>15445</v>
      </c>
      <c r="D3467" s="6" t="s">
        <v>3470</v>
      </c>
      <c r="E3467" s="3">
        <v>4</v>
      </c>
    </row>
    <row r="3468" spans="1:5" ht="33">
      <c r="A3468" s="36">
        <v>3466</v>
      </c>
      <c r="B3468" s="208"/>
      <c r="C3468" s="36" t="s">
        <v>15446</v>
      </c>
      <c r="D3468" s="6" t="s">
        <v>3471</v>
      </c>
      <c r="E3468" s="3">
        <v>4</v>
      </c>
    </row>
    <row r="3469" spans="1:5" ht="33">
      <c r="A3469" s="36">
        <v>3467</v>
      </c>
      <c r="B3469" s="208"/>
      <c r="C3469" s="36" t="s">
        <v>15447</v>
      </c>
      <c r="D3469" s="6" t="s">
        <v>3472</v>
      </c>
      <c r="E3469" s="3">
        <v>4</v>
      </c>
    </row>
    <row r="3470" spans="1:5" ht="33">
      <c r="A3470" s="36">
        <v>3468</v>
      </c>
      <c r="B3470" s="208"/>
      <c r="C3470" s="36" t="s">
        <v>15448</v>
      </c>
      <c r="D3470" s="6" t="s">
        <v>3473</v>
      </c>
      <c r="E3470" s="3">
        <v>4</v>
      </c>
    </row>
    <row r="3471" spans="1:5" ht="33">
      <c r="A3471" s="36">
        <v>3469</v>
      </c>
      <c r="B3471" s="208"/>
      <c r="C3471" s="36" t="s">
        <v>15449</v>
      </c>
      <c r="D3471" s="6" t="s">
        <v>3474</v>
      </c>
      <c r="E3471" s="3">
        <v>4</v>
      </c>
    </row>
    <row r="3472" spans="1:5" ht="33">
      <c r="A3472" s="36">
        <v>3470</v>
      </c>
      <c r="B3472" s="208"/>
      <c r="C3472" s="36" t="s">
        <v>15450</v>
      </c>
      <c r="D3472" s="6" t="s">
        <v>3475</v>
      </c>
      <c r="E3472" s="3">
        <v>4</v>
      </c>
    </row>
    <row r="3473" spans="1:5" ht="33">
      <c r="A3473" s="36">
        <v>3471</v>
      </c>
      <c r="B3473" s="208"/>
      <c r="C3473" s="36" t="s">
        <v>15451</v>
      </c>
      <c r="D3473" s="6" t="s">
        <v>3476</v>
      </c>
      <c r="E3473" s="3">
        <v>4</v>
      </c>
    </row>
    <row r="3474" spans="1:5" ht="33">
      <c r="A3474" s="36">
        <v>3472</v>
      </c>
      <c r="B3474" s="208"/>
      <c r="C3474" s="36" t="s">
        <v>15452</v>
      </c>
      <c r="D3474" s="6" t="s">
        <v>3477</v>
      </c>
      <c r="E3474" s="3">
        <v>4</v>
      </c>
    </row>
    <row r="3475" spans="1:5" ht="33">
      <c r="A3475" s="36">
        <v>3473</v>
      </c>
      <c r="B3475" s="208"/>
      <c r="C3475" s="36" t="s">
        <v>15453</v>
      </c>
      <c r="D3475" s="6" t="s">
        <v>3478</v>
      </c>
      <c r="E3475" s="3">
        <v>4</v>
      </c>
    </row>
    <row r="3476" spans="1:5" ht="18.75">
      <c r="A3476" s="36">
        <v>3474</v>
      </c>
      <c r="B3476" s="208"/>
      <c r="C3476" s="36" t="s">
        <v>15454</v>
      </c>
      <c r="D3476" s="6" t="s">
        <v>3479</v>
      </c>
      <c r="E3476" s="3">
        <v>4</v>
      </c>
    </row>
    <row r="3477" spans="1:5" ht="33">
      <c r="A3477" s="36">
        <v>3475</v>
      </c>
      <c r="B3477" s="208"/>
      <c r="C3477" s="36" t="s">
        <v>15455</v>
      </c>
      <c r="D3477" s="6" t="s">
        <v>3480</v>
      </c>
      <c r="E3477" s="3">
        <v>4</v>
      </c>
    </row>
    <row r="3478" spans="1:5" ht="33">
      <c r="A3478" s="36">
        <v>3476</v>
      </c>
      <c r="B3478" s="208"/>
      <c r="C3478" s="36" t="s">
        <v>15456</v>
      </c>
      <c r="D3478" s="6" t="s">
        <v>3481</v>
      </c>
      <c r="E3478" s="3">
        <v>4</v>
      </c>
    </row>
    <row r="3479" spans="1:5" ht="33">
      <c r="A3479" s="36">
        <v>3477</v>
      </c>
      <c r="B3479" s="208"/>
      <c r="C3479" s="36" t="s">
        <v>15457</v>
      </c>
      <c r="D3479" s="6" t="s">
        <v>3482</v>
      </c>
      <c r="E3479" s="3">
        <v>4</v>
      </c>
    </row>
    <row r="3480" spans="1:5" ht="33">
      <c r="A3480" s="36">
        <v>3478</v>
      </c>
      <c r="B3480" s="208"/>
      <c r="C3480" s="36" t="s">
        <v>15458</v>
      </c>
      <c r="D3480" s="6" t="s">
        <v>3483</v>
      </c>
      <c r="E3480" s="3">
        <v>4</v>
      </c>
    </row>
    <row r="3481" spans="1:5" ht="33">
      <c r="A3481" s="36">
        <v>3479</v>
      </c>
      <c r="B3481" s="208"/>
      <c r="C3481" s="36" t="s">
        <v>15459</v>
      </c>
      <c r="D3481" s="6" t="s">
        <v>3484</v>
      </c>
      <c r="E3481" s="3">
        <v>4</v>
      </c>
    </row>
    <row r="3482" spans="1:5" ht="33">
      <c r="A3482" s="36">
        <v>3480</v>
      </c>
      <c r="B3482" s="208"/>
      <c r="C3482" s="36" t="s">
        <v>15460</v>
      </c>
      <c r="D3482" s="6" t="s">
        <v>3485</v>
      </c>
      <c r="E3482" s="3">
        <v>4</v>
      </c>
    </row>
    <row r="3483" spans="1:5" ht="33">
      <c r="A3483" s="36">
        <v>3481</v>
      </c>
      <c r="B3483" s="208"/>
      <c r="C3483" s="36" t="s">
        <v>15461</v>
      </c>
      <c r="D3483" s="6" t="s">
        <v>3486</v>
      </c>
      <c r="E3483" s="3">
        <v>4</v>
      </c>
    </row>
    <row r="3484" spans="1:5" ht="49.5">
      <c r="A3484" s="36">
        <v>3482</v>
      </c>
      <c r="B3484" s="208"/>
      <c r="C3484" s="36" t="s">
        <v>15462</v>
      </c>
      <c r="D3484" s="6" t="s">
        <v>3487</v>
      </c>
      <c r="E3484" s="3">
        <v>4</v>
      </c>
    </row>
    <row r="3485" spans="1:5" ht="33">
      <c r="A3485" s="36">
        <v>3483</v>
      </c>
      <c r="B3485" s="208"/>
      <c r="C3485" s="36" t="s">
        <v>15463</v>
      </c>
      <c r="D3485" s="6" t="s">
        <v>3488</v>
      </c>
      <c r="E3485" s="3">
        <v>6</v>
      </c>
    </row>
    <row r="3486" spans="1:5" ht="18.75">
      <c r="A3486" s="36">
        <v>3484</v>
      </c>
      <c r="B3486" s="208"/>
      <c r="C3486" s="36" t="s">
        <v>15464</v>
      </c>
      <c r="D3486" s="6" t="s">
        <v>3489</v>
      </c>
      <c r="E3486" s="3">
        <v>6</v>
      </c>
    </row>
    <row r="3487" spans="1:5" ht="18.75">
      <c r="A3487" s="36">
        <v>3485</v>
      </c>
      <c r="B3487" s="208"/>
      <c r="C3487" s="36" t="s">
        <v>15465</v>
      </c>
      <c r="D3487" s="6" t="s">
        <v>3490</v>
      </c>
      <c r="E3487" s="3">
        <v>6</v>
      </c>
    </row>
    <row r="3488" spans="1:5" ht="18.75">
      <c r="A3488" s="36">
        <v>3486</v>
      </c>
      <c r="B3488" s="208"/>
      <c r="C3488" s="36" t="s">
        <v>15466</v>
      </c>
      <c r="D3488" s="6" t="s">
        <v>3491</v>
      </c>
      <c r="E3488" s="3">
        <v>6</v>
      </c>
    </row>
    <row r="3489" spans="1:5" ht="18.75">
      <c r="A3489" s="36">
        <v>3487</v>
      </c>
      <c r="B3489" s="208"/>
      <c r="C3489" s="36" t="s">
        <v>15467</v>
      </c>
      <c r="D3489" s="6" t="s">
        <v>3492</v>
      </c>
      <c r="E3489" s="3">
        <v>6</v>
      </c>
    </row>
    <row r="3490" spans="1:5" ht="18.75">
      <c r="A3490" s="36">
        <v>3488</v>
      </c>
      <c r="B3490" s="208"/>
      <c r="C3490" s="36" t="s">
        <v>15468</v>
      </c>
      <c r="D3490" s="6" t="s">
        <v>3493</v>
      </c>
      <c r="E3490" s="3">
        <v>6</v>
      </c>
    </row>
    <row r="3491" spans="1:5" ht="18.75">
      <c r="A3491" s="36">
        <v>3489</v>
      </c>
      <c r="B3491" s="208"/>
      <c r="C3491" s="36" t="s">
        <v>15469</v>
      </c>
      <c r="D3491" s="6" t="s">
        <v>3494</v>
      </c>
      <c r="E3491" s="3">
        <v>6</v>
      </c>
    </row>
    <row r="3492" spans="1:5" ht="18.75">
      <c r="A3492" s="36">
        <v>3490</v>
      </c>
      <c r="B3492" s="208"/>
      <c r="C3492" s="36" t="s">
        <v>15470</v>
      </c>
      <c r="D3492" s="6" t="s">
        <v>3495</v>
      </c>
      <c r="E3492" s="3">
        <v>6</v>
      </c>
    </row>
    <row r="3493" spans="1:5" ht="18.75">
      <c r="A3493" s="36">
        <v>3491</v>
      </c>
      <c r="B3493" s="208"/>
      <c r="C3493" s="36" t="s">
        <v>15471</v>
      </c>
      <c r="D3493" s="6" t="s">
        <v>3496</v>
      </c>
      <c r="E3493" s="3">
        <v>6</v>
      </c>
    </row>
    <row r="3494" spans="1:5" ht="18.75">
      <c r="A3494" s="36">
        <v>3492</v>
      </c>
      <c r="B3494" s="208"/>
      <c r="C3494" s="36" t="s">
        <v>15472</v>
      </c>
      <c r="D3494" s="6" t="s">
        <v>3497</v>
      </c>
      <c r="E3494" s="3">
        <v>6</v>
      </c>
    </row>
    <row r="3495" spans="1:5" ht="18.75">
      <c r="A3495" s="36">
        <v>3493</v>
      </c>
      <c r="B3495" s="208"/>
      <c r="C3495" s="36" t="s">
        <v>15473</v>
      </c>
      <c r="D3495" s="6" t="s">
        <v>3498</v>
      </c>
      <c r="E3495" s="3">
        <v>6</v>
      </c>
    </row>
    <row r="3496" spans="1:5" ht="18.75">
      <c r="A3496" s="36">
        <v>3494</v>
      </c>
      <c r="B3496" s="208"/>
      <c r="C3496" s="36" t="s">
        <v>15474</v>
      </c>
      <c r="D3496" s="6" t="s">
        <v>3499</v>
      </c>
      <c r="E3496" s="3">
        <v>6</v>
      </c>
    </row>
    <row r="3497" spans="1:5" ht="18.75">
      <c r="A3497" s="36">
        <v>3495</v>
      </c>
      <c r="B3497" s="208"/>
      <c r="C3497" s="36" t="s">
        <v>15475</v>
      </c>
      <c r="D3497" s="6" t="s">
        <v>3500</v>
      </c>
      <c r="E3497" s="3">
        <v>6</v>
      </c>
    </row>
    <row r="3498" spans="1:5" ht="18.75">
      <c r="A3498" s="36">
        <v>3496</v>
      </c>
      <c r="B3498" s="208"/>
      <c r="C3498" s="36" t="s">
        <v>15476</v>
      </c>
      <c r="D3498" s="6" t="s">
        <v>3501</v>
      </c>
      <c r="E3498" s="3">
        <v>6</v>
      </c>
    </row>
    <row r="3499" spans="1:5" ht="18.75">
      <c r="A3499" s="36">
        <v>3497</v>
      </c>
      <c r="B3499" s="208"/>
      <c r="C3499" s="36" t="s">
        <v>15477</v>
      </c>
      <c r="D3499" s="6" t="s">
        <v>3502</v>
      </c>
      <c r="E3499" s="3">
        <v>6</v>
      </c>
    </row>
    <row r="3500" spans="1:5" ht="18.75">
      <c r="A3500" s="36">
        <v>3498</v>
      </c>
      <c r="B3500" s="208"/>
      <c r="C3500" s="36" t="s">
        <v>15478</v>
      </c>
      <c r="D3500" s="6" t="s">
        <v>3503</v>
      </c>
      <c r="E3500" s="3">
        <v>6</v>
      </c>
    </row>
    <row r="3501" spans="1:5" ht="18.75">
      <c r="A3501" s="36">
        <v>3499</v>
      </c>
      <c r="B3501" s="208"/>
      <c r="C3501" s="36" t="s">
        <v>15479</v>
      </c>
      <c r="D3501" s="6" t="s">
        <v>3504</v>
      </c>
      <c r="E3501" s="3">
        <v>6</v>
      </c>
    </row>
    <row r="3502" spans="1:5" ht="18.75">
      <c r="A3502" s="36">
        <v>3500</v>
      </c>
      <c r="B3502" s="208"/>
      <c r="C3502" s="36" t="s">
        <v>15480</v>
      </c>
      <c r="D3502" s="6" t="s">
        <v>3505</v>
      </c>
      <c r="E3502" s="3">
        <v>6</v>
      </c>
    </row>
    <row r="3503" spans="1:5" ht="18.75">
      <c r="A3503" s="36">
        <v>3501</v>
      </c>
      <c r="B3503" s="208"/>
      <c r="C3503" s="36" t="s">
        <v>15481</v>
      </c>
      <c r="D3503" s="6" t="s">
        <v>3506</v>
      </c>
      <c r="E3503" s="3">
        <v>6</v>
      </c>
    </row>
    <row r="3504" spans="1:5" ht="18.75">
      <c r="A3504" s="36">
        <v>3502</v>
      </c>
      <c r="B3504" s="208"/>
      <c r="C3504" s="36" t="s">
        <v>15482</v>
      </c>
      <c r="D3504" s="6" t="s">
        <v>3507</v>
      </c>
      <c r="E3504" s="3">
        <v>6</v>
      </c>
    </row>
    <row r="3505" spans="1:5" ht="18.75">
      <c r="A3505" s="36">
        <v>3503</v>
      </c>
      <c r="B3505" s="208"/>
      <c r="C3505" s="36" t="s">
        <v>15483</v>
      </c>
      <c r="D3505" s="6" t="s">
        <v>3508</v>
      </c>
      <c r="E3505" s="3">
        <v>6</v>
      </c>
    </row>
    <row r="3506" spans="1:5" ht="18.75">
      <c r="A3506" s="36">
        <v>3504</v>
      </c>
      <c r="B3506" s="208"/>
      <c r="C3506" s="36" t="s">
        <v>15484</v>
      </c>
      <c r="D3506" s="6" t="s">
        <v>3509</v>
      </c>
      <c r="E3506" s="3">
        <v>6</v>
      </c>
    </row>
    <row r="3507" spans="1:5" ht="18.75">
      <c r="A3507" s="36">
        <v>3505</v>
      </c>
      <c r="B3507" s="208"/>
      <c r="C3507" s="36" t="s">
        <v>15485</v>
      </c>
      <c r="D3507" s="6" t="s">
        <v>3510</v>
      </c>
      <c r="E3507" s="3">
        <v>6</v>
      </c>
    </row>
    <row r="3508" spans="1:5" ht="18.75">
      <c r="A3508" s="36">
        <v>3506</v>
      </c>
      <c r="B3508" s="208"/>
      <c r="C3508" s="36" t="s">
        <v>15486</v>
      </c>
      <c r="D3508" s="6" t="s">
        <v>3511</v>
      </c>
      <c r="E3508" s="3">
        <v>6</v>
      </c>
    </row>
    <row r="3509" spans="1:5" ht="18.75">
      <c r="A3509" s="36">
        <v>3507</v>
      </c>
      <c r="B3509" s="208"/>
      <c r="C3509" s="36" t="s">
        <v>15487</v>
      </c>
      <c r="D3509" s="6" t="s">
        <v>3512</v>
      </c>
      <c r="E3509" s="3">
        <v>6</v>
      </c>
    </row>
    <row r="3510" spans="1:5" ht="18.75">
      <c r="A3510" s="36">
        <v>3508</v>
      </c>
      <c r="B3510" s="208"/>
      <c r="C3510" s="36" t="s">
        <v>15488</v>
      </c>
      <c r="D3510" s="6" t="s">
        <v>3513</v>
      </c>
      <c r="E3510" s="3">
        <v>6</v>
      </c>
    </row>
    <row r="3511" spans="1:5" ht="18.75">
      <c r="A3511" s="36">
        <v>3509</v>
      </c>
      <c r="B3511" s="208"/>
      <c r="C3511" s="36" t="s">
        <v>15489</v>
      </c>
      <c r="D3511" s="6" t="s">
        <v>3514</v>
      </c>
      <c r="E3511" s="3">
        <v>6</v>
      </c>
    </row>
    <row r="3512" spans="1:5" ht="18.75">
      <c r="A3512" s="36">
        <v>3510</v>
      </c>
      <c r="B3512" s="208"/>
      <c r="C3512" s="36" t="s">
        <v>15490</v>
      </c>
      <c r="D3512" s="6" t="s">
        <v>3515</v>
      </c>
      <c r="E3512" s="3">
        <v>6</v>
      </c>
    </row>
    <row r="3513" spans="1:5" ht="18.75">
      <c r="A3513" s="36">
        <v>3511</v>
      </c>
      <c r="B3513" s="208"/>
      <c r="C3513" s="36" t="s">
        <v>15491</v>
      </c>
      <c r="D3513" s="6" t="s">
        <v>3516</v>
      </c>
      <c r="E3513" s="3">
        <v>6</v>
      </c>
    </row>
    <row r="3514" spans="1:5" ht="18.75">
      <c r="A3514" s="36">
        <v>3512</v>
      </c>
      <c r="B3514" s="208"/>
      <c r="C3514" s="36" t="s">
        <v>15492</v>
      </c>
      <c r="D3514" s="6" t="s">
        <v>3517</v>
      </c>
      <c r="E3514" s="3">
        <v>6</v>
      </c>
    </row>
    <row r="3515" spans="1:5" ht="18.75">
      <c r="A3515" s="36">
        <v>3513</v>
      </c>
      <c r="B3515" s="208"/>
      <c r="C3515" s="36" t="s">
        <v>15493</v>
      </c>
      <c r="D3515" s="6" t="s">
        <v>3518</v>
      </c>
      <c r="E3515" s="3">
        <v>6</v>
      </c>
    </row>
    <row r="3516" spans="1:5" ht="18.75">
      <c r="A3516" s="36">
        <v>3514</v>
      </c>
      <c r="B3516" s="208"/>
      <c r="C3516" s="36" t="s">
        <v>15494</v>
      </c>
      <c r="D3516" s="6" t="s">
        <v>3519</v>
      </c>
      <c r="E3516" s="3">
        <v>6</v>
      </c>
    </row>
    <row r="3517" spans="1:5" ht="33">
      <c r="A3517" s="36">
        <v>3515</v>
      </c>
      <c r="B3517" s="208"/>
      <c r="C3517" s="36" t="s">
        <v>15495</v>
      </c>
      <c r="D3517" s="6" t="s">
        <v>3520</v>
      </c>
      <c r="E3517" s="3">
        <v>6</v>
      </c>
    </row>
    <row r="3518" spans="1:5" ht="18.75">
      <c r="A3518" s="36">
        <v>3516</v>
      </c>
      <c r="B3518" s="208"/>
      <c r="C3518" s="36" t="s">
        <v>15496</v>
      </c>
      <c r="D3518" s="6" t="s">
        <v>3521</v>
      </c>
      <c r="E3518" s="3">
        <v>6</v>
      </c>
    </row>
    <row r="3519" spans="1:5" ht="18.75">
      <c r="A3519" s="36">
        <v>3517</v>
      </c>
      <c r="B3519" s="208"/>
      <c r="C3519" s="36" t="s">
        <v>15497</v>
      </c>
      <c r="D3519" s="6" t="s">
        <v>3522</v>
      </c>
      <c r="E3519" s="3">
        <v>6</v>
      </c>
    </row>
    <row r="3520" spans="1:5" ht="18.75">
      <c r="A3520" s="36">
        <v>3518</v>
      </c>
      <c r="B3520" s="208"/>
      <c r="C3520" s="36" t="s">
        <v>15498</v>
      </c>
      <c r="D3520" s="6" t="s">
        <v>3523</v>
      </c>
      <c r="E3520" s="3">
        <v>6</v>
      </c>
    </row>
    <row r="3521" spans="1:5" ht="18.75">
      <c r="A3521" s="36">
        <v>3519</v>
      </c>
      <c r="B3521" s="208"/>
      <c r="C3521" s="36" t="s">
        <v>15499</v>
      </c>
      <c r="D3521" s="6" t="s">
        <v>3524</v>
      </c>
      <c r="E3521" s="3">
        <v>6</v>
      </c>
    </row>
    <row r="3522" spans="1:5" ht="18.75">
      <c r="A3522" s="36">
        <v>3520</v>
      </c>
      <c r="B3522" s="208"/>
      <c r="C3522" s="36" t="s">
        <v>15500</v>
      </c>
      <c r="D3522" s="6" t="s">
        <v>3525</v>
      </c>
      <c r="E3522" s="3">
        <v>6</v>
      </c>
    </row>
    <row r="3523" spans="1:5" ht="33">
      <c r="A3523" s="36">
        <v>3521</v>
      </c>
      <c r="B3523" s="208"/>
      <c r="C3523" s="36" t="s">
        <v>15501</v>
      </c>
      <c r="D3523" s="6" t="s">
        <v>3526</v>
      </c>
      <c r="E3523" s="3">
        <v>6</v>
      </c>
    </row>
    <row r="3524" spans="1:5" ht="33">
      <c r="A3524" s="36">
        <v>3522</v>
      </c>
      <c r="B3524" s="208"/>
      <c r="C3524" s="36" t="s">
        <v>15502</v>
      </c>
      <c r="D3524" s="6" t="s">
        <v>3527</v>
      </c>
      <c r="E3524" s="3">
        <v>6</v>
      </c>
    </row>
    <row r="3525" spans="1:5" ht="18.75">
      <c r="A3525" s="36">
        <v>3523</v>
      </c>
      <c r="B3525" s="208"/>
      <c r="C3525" s="36" t="s">
        <v>15503</v>
      </c>
      <c r="D3525" s="6" t="s">
        <v>3528</v>
      </c>
      <c r="E3525" s="3">
        <v>6</v>
      </c>
    </row>
    <row r="3526" spans="1:5" ht="18.75">
      <c r="A3526" s="36">
        <v>3524</v>
      </c>
      <c r="B3526" s="208"/>
      <c r="C3526" s="36" t="s">
        <v>15504</v>
      </c>
      <c r="D3526" s="6" t="s">
        <v>3529</v>
      </c>
      <c r="E3526" s="3">
        <v>6</v>
      </c>
    </row>
    <row r="3527" spans="1:5" ht="18.75">
      <c r="A3527" s="36">
        <v>3525</v>
      </c>
      <c r="B3527" s="208"/>
      <c r="C3527" s="36" t="s">
        <v>15505</v>
      </c>
      <c r="D3527" s="6" t="s">
        <v>3530</v>
      </c>
      <c r="E3527" s="3">
        <v>6</v>
      </c>
    </row>
    <row r="3528" spans="1:5" ht="18.75">
      <c r="A3528" s="36">
        <v>3526</v>
      </c>
      <c r="B3528" s="208"/>
      <c r="C3528" s="36" t="s">
        <v>15506</v>
      </c>
      <c r="D3528" s="6" t="s">
        <v>3531</v>
      </c>
      <c r="E3528" s="3">
        <v>6</v>
      </c>
    </row>
    <row r="3529" spans="1:5" ht="18.75">
      <c r="A3529" s="36">
        <v>3527</v>
      </c>
      <c r="B3529" s="208"/>
      <c r="C3529" s="36" t="s">
        <v>15507</v>
      </c>
      <c r="D3529" s="6" t="s">
        <v>3532</v>
      </c>
      <c r="E3529" s="3">
        <v>6</v>
      </c>
    </row>
    <row r="3530" spans="1:5" ht="18.75">
      <c r="A3530" s="36">
        <v>3528</v>
      </c>
      <c r="B3530" s="208"/>
      <c r="C3530" s="36" t="s">
        <v>15508</v>
      </c>
      <c r="D3530" s="6" t="s">
        <v>3533</v>
      </c>
      <c r="E3530" s="3">
        <v>6</v>
      </c>
    </row>
    <row r="3531" spans="1:5" ht="18.75">
      <c r="A3531" s="36">
        <v>3529</v>
      </c>
      <c r="B3531" s="208"/>
      <c r="C3531" s="36" t="s">
        <v>15509</v>
      </c>
      <c r="D3531" s="6" t="s">
        <v>3534</v>
      </c>
      <c r="E3531" s="3">
        <v>6</v>
      </c>
    </row>
    <row r="3532" spans="1:5" ht="18.75">
      <c r="A3532" s="36">
        <v>3530</v>
      </c>
      <c r="B3532" s="208"/>
      <c r="C3532" s="36" t="s">
        <v>15510</v>
      </c>
      <c r="D3532" s="6" t="s">
        <v>3535</v>
      </c>
      <c r="E3532" s="3">
        <v>6</v>
      </c>
    </row>
    <row r="3533" spans="1:5" ht="18.75">
      <c r="A3533" s="36">
        <v>3531</v>
      </c>
      <c r="B3533" s="208"/>
      <c r="C3533" s="36" t="s">
        <v>15511</v>
      </c>
      <c r="D3533" s="6" t="s">
        <v>3536</v>
      </c>
      <c r="E3533" s="3">
        <v>6</v>
      </c>
    </row>
    <row r="3534" spans="1:5" ht="18.75">
      <c r="A3534" s="36">
        <v>3532</v>
      </c>
      <c r="B3534" s="208"/>
      <c r="C3534" s="36" t="s">
        <v>15512</v>
      </c>
      <c r="D3534" s="6" t="s">
        <v>3537</v>
      </c>
      <c r="E3534" s="3">
        <v>6</v>
      </c>
    </row>
    <row r="3535" spans="1:5" ht="18.75">
      <c r="A3535" s="36">
        <v>3533</v>
      </c>
      <c r="B3535" s="208"/>
      <c r="C3535" s="36" t="s">
        <v>15513</v>
      </c>
      <c r="D3535" s="6" t="s">
        <v>3538</v>
      </c>
      <c r="E3535" s="3">
        <v>6</v>
      </c>
    </row>
    <row r="3536" spans="1:5" ht="18.75">
      <c r="A3536" s="36">
        <v>3534</v>
      </c>
      <c r="B3536" s="208"/>
      <c r="C3536" s="36" t="s">
        <v>15514</v>
      </c>
      <c r="D3536" s="6" t="s">
        <v>3539</v>
      </c>
      <c r="E3536" s="3">
        <v>6</v>
      </c>
    </row>
    <row r="3537" spans="1:5" ht="18.75">
      <c r="A3537" s="36">
        <v>3535</v>
      </c>
      <c r="B3537" s="208"/>
      <c r="C3537" s="36" t="s">
        <v>15515</v>
      </c>
      <c r="D3537" s="6" t="s">
        <v>3540</v>
      </c>
      <c r="E3537" s="3">
        <v>6</v>
      </c>
    </row>
    <row r="3538" spans="1:5" ht="18.75">
      <c r="A3538" s="36">
        <v>3536</v>
      </c>
      <c r="B3538" s="208"/>
      <c r="C3538" s="36" t="s">
        <v>15516</v>
      </c>
      <c r="D3538" s="6" t="s">
        <v>3541</v>
      </c>
      <c r="E3538" s="3">
        <v>6</v>
      </c>
    </row>
    <row r="3539" spans="1:5" ht="18.75">
      <c r="A3539" s="36">
        <v>3537</v>
      </c>
      <c r="B3539" s="208"/>
      <c r="C3539" s="36" t="s">
        <v>15517</v>
      </c>
      <c r="D3539" s="6" t="s">
        <v>3542</v>
      </c>
      <c r="E3539" s="3">
        <v>6</v>
      </c>
    </row>
    <row r="3540" spans="1:5" ht="18.75">
      <c r="A3540" s="36">
        <v>3538</v>
      </c>
      <c r="B3540" s="208"/>
      <c r="C3540" s="36" t="s">
        <v>15518</v>
      </c>
      <c r="D3540" s="6" t="s">
        <v>3543</v>
      </c>
      <c r="E3540" s="3">
        <v>6</v>
      </c>
    </row>
    <row r="3541" spans="1:5" ht="18.75">
      <c r="A3541" s="36">
        <v>3539</v>
      </c>
      <c r="B3541" s="208"/>
      <c r="C3541" s="36" t="s">
        <v>15519</v>
      </c>
      <c r="D3541" s="6" t="s">
        <v>3544</v>
      </c>
      <c r="E3541" s="3">
        <v>6</v>
      </c>
    </row>
    <row r="3542" spans="1:5" ht="18.75">
      <c r="A3542" s="36">
        <v>3540</v>
      </c>
      <c r="B3542" s="208"/>
      <c r="C3542" s="36" t="s">
        <v>15520</v>
      </c>
      <c r="D3542" s="6" t="s">
        <v>3545</v>
      </c>
      <c r="E3542" s="3">
        <v>6</v>
      </c>
    </row>
    <row r="3543" spans="1:5" ht="18.75">
      <c r="A3543" s="36">
        <v>3541</v>
      </c>
      <c r="B3543" s="208"/>
      <c r="C3543" s="36" t="s">
        <v>15521</v>
      </c>
      <c r="D3543" s="6" t="s">
        <v>3546</v>
      </c>
      <c r="E3543" s="3">
        <v>6</v>
      </c>
    </row>
    <row r="3544" spans="1:5" ht="18.75">
      <c r="A3544" s="36">
        <v>3542</v>
      </c>
      <c r="B3544" s="208"/>
      <c r="C3544" s="36" t="s">
        <v>15522</v>
      </c>
      <c r="D3544" s="6" t="s">
        <v>3547</v>
      </c>
      <c r="E3544" s="3">
        <v>6</v>
      </c>
    </row>
    <row r="3545" spans="1:5" ht="18.75">
      <c r="A3545" s="36">
        <v>3543</v>
      </c>
      <c r="B3545" s="208"/>
      <c r="C3545" s="36" t="s">
        <v>15523</v>
      </c>
      <c r="D3545" s="6" t="s">
        <v>3548</v>
      </c>
      <c r="E3545" s="3">
        <v>6</v>
      </c>
    </row>
    <row r="3546" spans="1:5" ht="18.75">
      <c r="A3546" s="36">
        <v>3544</v>
      </c>
      <c r="B3546" s="208"/>
      <c r="C3546" s="36" t="s">
        <v>15524</v>
      </c>
      <c r="D3546" s="6" t="s">
        <v>3549</v>
      </c>
      <c r="E3546" s="3">
        <v>6</v>
      </c>
    </row>
    <row r="3547" spans="1:5" ht="18.75">
      <c r="A3547" s="36">
        <v>3545</v>
      </c>
      <c r="B3547" s="208"/>
      <c r="C3547" s="36" t="s">
        <v>15525</v>
      </c>
      <c r="D3547" s="6" t="s">
        <v>3550</v>
      </c>
      <c r="E3547" s="3">
        <v>6</v>
      </c>
    </row>
    <row r="3548" spans="1:5" ht="18.75">
      <c r="A3548" s="36">
        <v>3546</v>
      </c>
      <c r="B3548" s="208"/>
      <c r="C3548" s="36" t="s">
        <v>15526</v>
      </c>
      <c r="D3548" s="6" t="s">
        <v>3551</v>
      </c>
      <c r="E3548" s="3">
        <v>6</v>
      </c>
    </row>
    <row r="3549" spans="1:5" ht="18.75">
      <c r="A3549" s="36">
        <v>3547</v>
      </c>
      <c r="B3549" s="208"/>
      <c r="C3549" s="36" t="s">
        <v>15527</v>
      </c>
      <c r="D3549" s="6" t="s">
        <v>3552</v>
      </c>
      <c r="E3549" s="3">
        <v>6</v>
      </c>
    </row>
    <row r="3550" spans="1:5" ht="18.75">
      <c r="A3550" s="36">
        <v>3548</v>
      </c>
      <c r="B3550" s="208"/>
      <c r="C3550" s="36" t="s">
        <v>15528</v>
      </c>
      <c r="D3550" s="6" t="s">
        <v>3553</v>
      </c>
      <c r="E3550" s="3">
        <v>6</v>
      </c>
    </row>
    <row r="3551" spans="1:5" ht="18.75">
      <c r="A3551" s="36">
        <v>3549</v>
      </c>
      <c r="B3551" s="208"/>
      <c r="C3551" s="36" t="s">
        <v>15529</v>
      </c>
      <c r="D3551" s="6" t="s">
        <v>3554</v>
      </c>
      <c r="E3551" s="3">
        <v>6</v>
      </c>
    </row>
    <row r="3552" spans="1:5" ht="18.75">
      <c r="A3552" s="36">
        <v>3550</v>
      </c>
      <c r="B3552" s="208"/>
      <c r="C3552" s="36" t="s">
        <v>15530</v>
      </c>
      <c r="D3552" s="6" t="s">
        <v>3555</v>
      </c>
      <c r="E3552" s="3">
        <v>4</v>
      </c>
    </row>
    <row r="3553" spans="1:5" ht="18.75">
      <c r="A3553" s="36">
        <v>3551</v>
      </c>
      <c r="B3553" s="208"/>
      <c r="C3553" s="36" t="s">
        <v>15531</v>
      </c>
      <c r="D3553" s="6" t="s">
        <v>3556</v>
      </c>
      <c r="E3553" s="3">
        <v>4</v>
      </c>
    </row>
    <row r="3554" spans="1:5" ht="18.75">
      <c r="A3554" s="36">
        <v>3552</v>
      </c>
      <c r="B3554" s="208"/>
      <c r="C3554" s="36" t="s">
        <v>15532</v>
      </c>
      <c r="D3554" s="6" t="s">
        <v>3557</v>
      </c>
      <c r="E3554" s="3">
        <v>4</v>
      </c>
    </row>
    <row r="3555" spans="1:5" ht="18.75">
      <c r="A3555" s="36">
        <v>3553</v>
      </c>
      <c r="B3555" s="208"/>
      <c r="C3555" s="36" t="s">
        <v>15533</v>
      </c>
      <c r="D3555" s="6" t="s">
        <v>3558</v>
      </c>
      <c r="E3555" s="3">
        <v>4</v>
      </c>
    </row>
    <row r="3556" spans="1:5" ht="18.75">
      <c r="A3556" s="36">
        <v>3554</v>
      </c>
      <c r="B3556" s="208"/>
      <c r="C3556" s="36" t="s">
        <v>15534</v>
      </c>
      <c r="D3556" s="6" t="s">
        <v>3559</v>
      </c>
      <c r="E3556" s="3">
        <v>4</v>
      </c>
    </row>
    <row r="3557" spans="1:5" ht="18.75">
      <c r="A3557" s="36">
        <v>3555</v>
      </c>
      <c r="B3557" s="208"/>
      <c r="C3557" s="36" t="s">
        <v>15535</v>
      </c>
      <c r="D3557" s="6" t="s">
        <v>3560</v>
      </c>
      <c r="E3557" s="3">
        <v>4</v>
      </c>
    </row>
    <row r="3558" spans="1:5" ht="18.75">
      <c r="A3558" s="36">
        <v>3556</v>
      </c>
      <c r="B3558" s="208"/>
      <c r="C3558" s="36" t="s">
        <v>15536</v>
      </c>
      <c r="D3558" s="6" t="s">
        <v>3561</v>
      </c>
      <c r="E3558" s="3">
        <v>4</v>
      </c>
    </row>
    <row r="3559" spans="1:5" ht="18.75">
      <c r="A3559" s="36">
        <v>3557</v>
      </c>
      <c r="B3559" s="208"/>
      <c r="C3559" s="36" t="s">
        <v>15537</v>
      </c>
      <c r="D3559" s="6" t="s">
        <v>3562</v>
      </c>
      <c r="E3559" s="3">
        <v>4</v>
      </c>
    </row>
    <row r="3560" spans="1:5" ht="18.75">
      <c r="A3560" s="36">
        <v>3558</v>
      </c>
      <c r="B3560" s="208"/>
      <c r="C3560" s="36" t="s">
        <v>15538</v>
      </c>
      <c r="D3560" s="6" t="s">
        <v>3563</v>
      </c>
      <c r="E3560" s="3">
        <v>4</v>
      </c>
    </row>
    <row r="3561" spans="1:5" ht="18.75">
      <c r="A3561" s="36">
        <v>3559</v>
      </c>
      <c r="B3561" s="208"/>
      <c r="C3561" s="36" t="s">
        <v>15539</v>
      </c>
      <c r="D3561" s="6" t="s">
        <v>3564</v>
      </c>
      <c r="E3561" s="3">
        <v>4</v>
      </c>
    </row>
    <row r="3562" spans="1:5" ht="18.75">
      <c r="A3562" s="36">
        <v>3560</v>
      </c>
      <c r="B3562" s="208"/>
      <c r="C3562" s="36" t="s">
        <v>15540</v>
      </c>
      <c r="D3562" s="6" t="s">
        <v>3565</v>
      </c>
      <c r="E3562" s="3">
        <v>4</v>
      </c>
    </row>
    <row r="3563" spans="1:5" ht="18.75">
      <c r="A3563" s="36">
        <v>3561</v>
      </c>
      <c r="B3563" s="208"/>
      <c r="C3563" s="36" t="s">
        <v>15541</v>
      </c>
      <c r="D3563" s="6" t="s">
        <v>3566</v>
      </c>
      <c r="E3563" s="3">
        <v>4</v>
      </c>
    </row>
    <row r="3564" spans="1:5" ht="18.75">
      <c r="A3564" s="36">
        <v>3562</v>
      </c>
      <c r="B3564" s="208"/>
      <c r="C3564" s="36" t="s">
        <v>15542</v>
      </c>
      <c r="D3564" s="6" t="s">
        <v>3567</v>
      </c>
      <c r="E3564" s="3">
        <v>4</v>
      </c>
    </row>
    <row r="3565" spans="1:5" ht="18.75">
      <c r="A3565" s="36">
        <v>3563</v>
      </c>
      <c r="B3565" s="208"/>
      <c r="C3565" s="36" t="s">
        <v>15543</v>
      </c>
      <c r="D3565" s="6" t="s">
        <v>3568</v>
      </c>
      <c r="E3565" s="3">
        <v>4</v>
      </c>
    </row>
    <row r="3566" spans="1:5" ht="18.75">
      <c r="A3566" s="36">
        <v>3564</v>
      </c>
      <c r="B3566" s="208"/>
      <c r="C3566" s="36" t="s">
        <v>15544</v>
      </c>
      <c r="D3566" s="6" t="s">
        <v>3569</v>
      </c>
      <c r="E3566" s="3">
        <v>4</v>
      </c>
    </row>
    <row r="3567" spans="1:5" ht="18.75">
      <c r="A3567" s="36">
        <v>3565</v>
      </c>
      <c r="B3567" s="208"/>
      <c r="C3567" s="36" t="s">
        <v>15545</v>
      </c>
      <c r="D3567" s="6" t="s">
        <v>3570</v>
      </c>
      <c r="E3567" s="3">
        <v>4</v>
      </c>
    </row>
    <row r="3568" spans="1:5" ht="33">
      <c r="A3568" s="36">
        <v>3566</v>
      </c>
      <c r="B3568" s="208"/>
      <c r="C3568" s="36" t="s">
        <v>15546</v>
      </c>
      <c r="D3568" s="6" t="s">
        <v>3571</v>
      </c>
      <c r="E3568" s="3">
        <v>4</v>
      </c>
    </row>
    <row r="3569" spans="1:5" ht="18.75">
      <c r="A3569" s="36">
        <v>3567</v>
      </c>
      <c r="B3569" s="208"/>
      <c r="C3569" s="36" t="s">
        <v>15547</v>
      </c>
      <c r="D3569" s="6" t="s">
        <v>3572</v>
      </c>
      <c r="E3569" s="3">
        <v>4</v>
      </c>
    </row>
    <row r="3570" spans="1:5" ht="18.75">
      <c r="A3570" s="36">
        <v>3568</v>
      </c>
      <c r="B3570" s="208"/>
      <c r="C3570" s="36" t="s">
        <v>15548</v>
      </c>
      <c r="D3570" s="6" t="s">
        <v>3573</v>
      </c>
      <c r="E3570" s="3">
        <v>4</v>
      </c>
    </row>
    <row r="3571" spans="1:5" ht="18.75">
      <c r="A3571" s="36">
        <v>3569</v>
      </c>
      <c r="B3571" s="208"/>
      <c r="C3571" s="36" t="s">
        <v>15549</v>
      </c>
      <c r="D3571" s="6" t="s">
        <v>3574</v>
      </c>
      <c r="E3571" s="3">
        <v>4</v>
      </c>
    </row>
    <row r="3572" spans="1:5" ht="18.75">
      <c r="A3572" s="36">
        <v>3570</v>
      </c>
      <c r="B3572" s="208"/>
      <c r="C3572" s="36" t="s">
        <v>15550</v>
      </c>
      <c r="D3572" s="6" t="s">
        <v>3575</v>
      </c>
      <c r="E3572" s="3">
        <v>4</v>
      </c>
    </row>
    <row r="3573" spans="1:5" ht="33">
      <c r="A3573" s="36">
        <v>3571</v>
      </c>
      <c r="B3573" s="208"/>
      <c r="C3573" s="36" t="s">
        <v>15551</v>
      </c>
      <c r="D3573" s="6" t="s">
        <v>3576</v>
      </c>
      <c r="E3573" s="3">
        <v>4</v>
      </c>
    </row>
    <row r="3574" spans="1:5" ht="33">
      <c r="A3574" s="36">
        <v>3572</v>
      </c>
      <c r="B3574" s="208"/>
      <c r="C3574" s="36" t="s">
        <v>15552</v>
      </c>
      <c r="D3574" s="6" t="s">
        <v>3577</v>
      </c>
      <c r="E3574" s="3">
        <v>4</v>
      </c>
    </row>
    <row r="3575" spans="1:5" ht="33">
      <c r="A3575" s="36">
        <v>3573</v>
      </c>
      <c r="B3575" s="208"/>
      <c r="C3575" s="36" t="s">
        <v>15553</v>
      </c>
      <c r="D3575" s="6" t="s">
        <v>3578</v>
      </c>
      <c r="E3575" s="3">
        <v>4</v>
      </c>
    </row>
    <row r="3576" spans="1:5" ht="33">
      <c r="A3576" s="36">
        <v>3574</v>
      </c>
      <c r="B3576" s="208"/>
      <c r="C3576" s="36" t="s">
        <v>15554</v>
      </c>
      <c r="D3576" s="6" t="s">
        <v>3579</v>
      </c>
      <c r="E3576" s="3">
        <v>4</v>
      </c>
    </row>
    <row r="3577" spans="1:5" ht="33">
      <c r="A3577" s="36">
        <v>3575</v>
      </c>
      <c r="B3577" s="208"/>
      <c r="C3577" s="36" t="s">
        <v>15555</v>
      </c>
      <c r="D3577" s="6" t="s">
        <v>3580</v>
      </c>
      <c r="E3577" s="3">
        <v>4</v>
      </c>
    </row>
    <row r="3578" spans="1:5" ht="33">
      <c r="A3578" s="36">
        <v>3576</v>
      </c>
      <c r="B3578" s="208"/>
      <c r="C3578" s="36" t="s">
        <v>15556</v>
      </c>
      <c r="D3578" s="6" t="s">
        <v>3581</v>
      </c>
      <c r="E3578" s="3">
        <v>4</v>
      </c>
    </row>
    <row r="3579" spans="1:5" ht="18.75">
      <c r="A3579" s="36">
        <v>3577</v>
      </c>
      <c r="B3579" s="208"/>
      <c r="C3579" s="36" t="s">
        <v>15557</v>
      </c>
      <c r="D3579" s="6" t="s">
        <v>3582</v>
      </c>
      <c r="E3579" s="3">
        <v>4</v>
      </c>
    </row>
    <row r="3580" spans="1:5" ht="18.75">
      <c r="A3580" s="36">
        <v>3578</v>
      </c>
      <c r="B3580" s="208"/>
      <c r="C3580" s="36" t="s">
        <v>15558</v>
      </c>
      <c r="D3580" s="6" t="s">
        <v>3583</v>
      </c>
      <c r="E3580" s="3">
        <v>4</v>
      </c>
    </row>
    <row r="3581" spans="1:5" ht="18.75">
      <c r="A3581" s="36">
        <v>3579</v>
      </c>
      <c r="B3581" s="208"/>
      <c r="C3581" s="36" t="s">
        <v>15559</v>
      </c>
      <c r="D3581" s="6" t="s">
        <v>3584</v>
      </c>
      <c r="E3581" s="3">
        <v>4</v>
      </c>
    </row>
    <row r="3582" spans="1:5" ht="18.75">
      <c r="A3582" s="36">
        <v>3580</v>
      </c>
      <c r="B3582" s="208"/>
      <c r="C3582" s="36" t="s">
        <v>15560</v>
      </c>
      <c r="D3582" s="6" t="s">
        <v>3585</v>
      </c>
      <c r="E3582" s="3">
        <v>4</v>
      </c>
    </row>
    <row r="3583" spans="1:5" ht="18.75">
      <c r="A3583" s="36">
        <v>3581</v>
      </c>
      <c r="B3583" s="208"/>
      <c r="C3583" s="36" t="s">
        <v>15561</v>
      </c>
      <c r="D3583" s="6" t="s">
        <v>3586</v>
      </c>
      <c r="E3583" s="3">
        <v>4</v>
      </c>
    </row>
    <row r="3584" spans="1:5" ht="49.5">
      <c r="A3584" s="36">
        <v>3582</v>
      </c>
      <c r="B3584" s="208"/>
      <c r="C3584" s="36" t="s">
        <v>15562</v>
      </c>
      <c r="D3584" s="6" t="s">
        <v>3587</v>
      </c>
      <c r="E3584" s="3">
        <v>8</v>
      </c>
    </row>
    <row r="3585" spans="1:5" ht="33">
      <c r="A3585" s="36">
        <v>3583</v>
      </c>
      <c r="B3585" s="208"/>
      <c r="C3585" s="36" t="s">
        <v>15563</v>
      </c>
      <c r="D3585" s="6" t="s">
        <v>3588</v>
      </c>
      <c r="E3585" s="3">
        <v>8</v>
      </c>
    </row>
    <row r="3586" spans="1:5" ht="33">
      <c r="A3586" s="36">
        <v>3584</v>
      </c>
      <c r="B3586" s="208"/>
      <c r="C3586" s="36" t="s">
        <v>15564</v>
      </c>
      <c r="D3586" s="6" t="s">
        <v>3589</v>
      </c>
      <c r="E3586" s="3">
        <v>8</v>
      </c>
    </row>
    <row r="3587" spans="1:5" ht="33">
      <c r="A3587" s="36">
        <v>3585</v>
      </c>
      <c r="B3587" s="208"/>
      <c r="C3587" s="36" t="s">
        <v>15565</v>
      </c>
      <c r="D3587" s="6" t="s">
        <v>3590</v>
      </c>
      <c r="E3587" s="3">
        <v>8</v>
      </c>
    </row>
    <row r="3588" spans="1:5" ht="33">
      <c r="A3588" s="36">
        <v>3586</v>
      </c>
      <c r="B3588" s="208"/>
      <c r="C3588" s="36" t="s">
        <v>15566</v>
      </c>
      <c r="D3588" s="6" t="s">
        <v>3591</v>
      </c>
      <c r="E3588" s="3">
        <v>8</v>
      </c>
    </row>
    <row r="3589" spans="1:5" ht="33">
      <c r="A3589" s="36">
        <v>3587</v>
      </c>
      <c r="B3589" s="208"/>
      <c r="C3589" s="36" t="s">
        <v>15567</v>
      </c>
      <c r="D3589" s="6" t="s">
        <v>3592</v>
      </c>
      <c r="E3589" s="3">
        <v>8</v>
      </c>
    </row>
    <row r="3590" spans="1:5" ht="49.5">
      <c r="A3590" s="36">
        <v>3588</v>
      </c>
      <c r="B3590" s="208"/>
      <c r="C3590" s="36" t="s">
        <v>15568</v>
      </c>
      <c r="D3590" s="6" t="s">
        <v>3593</v>
      </c>
      <c r="E3590" s="3">
        <v>8</v>
      </c>
    </row>
    <row r="3591" spans="1:5" ht="33">
      <c r="A3591" s="36">
        <v>3589</v>
      </c>
      <c r="B3591" s="208"/>
      <c r="C3591" s="36" t="s">
        <v>15569</v>
      </c>
      <c r="D3591" s="6" t="s">
        <v>3594</v>
      </c>
      <c r="E3591" s="3">
        <v>8</v>
      </c>
    </row>
    <row r="3592" spans="1:5" ht="33">
      <c r="A3592" s="36">
        <v>3590</v>
      </c>
      <c r="B3592" s="208"/>
      <c r="C3592" s="36" t="s">
        <v>15570</v>
      </c>
      <c r="D3592" s="6" t="s">
        <v>3595</v>
      </c>
      <c r="E3592" s="3">
        <v>8</v>
      </c>
    </row>
    <row r="3593" spans="1:5" ht="33">
      <c r="A3593" s="36">
        <v>3591</v>
      </c>
      <c r="B3593" s="208"/>
      <c r="C3593" s="36" t="s">
        <v>15571</v>
      </c>
      <c r="D3593" s="6" t="s">
        <v>3596</v>
      </c>
      <c r="E3593" s="3">
        <v>8</v>
      </c>
    </row>
    <row r="3594" spans="1:5" ht="33">
      <c r="A3594" s="36">
        <v>3592</v>
      </c>
      <c r="B3594" s="208"/>
      <c r="C3594" s="36" t="s">
        <v>15572</v>
      </c>
      <c r="D3594" s="6" t="s">
        <v>3597</v>
      </c>
      <c r="E3594" s="3">
        <v>8</v>
      </c>
    </row>
    <row r="3595" spans="1:5" ht="33">
      <c r="A3595" s="36">
        <v>3593</v>
      </c>
      <c r="B3595" s="208"/>
      <c r="C3595" s="36" t="s">
        <v>15573</v>
      </c>
      <c r="D3595" s="6" t="s">
        <v>3598</v>
      </c>
      <c r="E3595" s="3">
        <v>8</v>
      </c>
    </row>
    <row r="3596" spans="1:5" ht="49.5">
      <c r="A3596" s="36">
        <v>3594</v>
      </c>
      <c r="B3596" s="208"/>
      <c r="C3596" s="36" t="s">
        <v>15574</v>
      </c>
      <c r="D3596" s="6" t="s">
        <v>3599</v>
      </c>
      <c r="E3596" s="3">
        <v>8</v>
      </c>
    </row>
    <row r="3597" spans="1:5" ht="49.5">
      <c r="A3597" s="36">
        <v>3595</v>
      </c>
      <c r="B3597" s="208"/>
      <c r="C3597" s="36" t="s">
        <v>15575</v>
      </c>
      <c r="D3597" s="6" t="s">
        <v>3600</v>
      </c>
      <c r="E3597" s="3">
        <v>8</v>
      </c>
    </row>
    <row r="3598" spans="1:5" ht="49.5">
      <c r="A3598" s="36">
        <v>3596</v>
      </c>
      <c r="B3598" s="208"/>
      <c r="C3598" s="36" t="s">
        <v>15576</v>
      </c>
      <c r="D3598" s="6" t="s">
        <v>3601</v>
      </c>
      <c r="E3598" s="3">
        <v>8</v>
      </c>
    </row>
    <row r="3599" spans="1:5" ht="66">
      <c r="A3599" s="36">
        <v>3597</v>
      </c>
      <c r="B3599" s="208"/>
      <c r="C3599" s="36" t="s">
        <v>15577</v>
      </c>
      <c r="D3599" s="6" t="s">
        <v>3602</v>
      </c>
      <c r="E3599" s="3">
        <v>8</v>
      </c>
    </row>
    <row r="3600" spans="1:5" ht="49.5">
      <c r="A3600" s="36">
        <v>3598</v>
      </c>
      <c r="B3600" s="208"/>
      <c r="C3600" s="36" t="s">
        <v>15578</v>
      </c>
      <c r="D3600" s="6" t="s">
        <v>3603</v>
      </c>
      <c r="E3600" s="3">
        <v>8</v>
      </c>
    </row>
    <row r="3601" spans="1:5" ht="49.5">
      <c r="A3601" s="36">
        <v>3599</v>
      </c>
      <c r="B3601" s="208"/>
      <c r="C3601" s="36" t="s">
        <v>15579</v>
      </c>
      <c r="D3601" s="6" t="s">
        <v>3604</v>
      </c>
      <c r="E3601" s="3">
        <v>8</v>
      </c>
    </row>
    <row r="3602" spans="1:5" ht="33">
      <c r="A3602" s="36">
        <v>3600</v>
      </c>
      <c r="B3602" s="208"/>
      <c r="C3602" s="36" t="s">
        <v>15580</v>
      </c>
      <c r="D3602" s="6" t="s">
        <v>3605</v>
      </c>
      <c r="E3602" s="3">
        <v>8</v>
      </c>
    </row>
    <row r="3603" spans="1:5" ht="33">
      <c r="A3603" s="36">
        <v>3601</v>
      </c>
      <c r="B3603" s="208"/>
      <c r="C3603" s="36" t="s">
        <v>15581</v>
      </c>
      <c r="D3603" s="6" t="s">
        <v>3606</v>
      </c>
      <c r="E3603" s="3">
        <v>8</v>
      </c>
    </row>
    <row r="3604" spans="1:5" ht="49.5">
      <c r="A3604" s="36">
        <v>3602</v>
      </c>
      <c r="B3604" s="208"/>
      <c r="C3604" s="36" t="s">
        <v>15582</v>
      </c>
      <c r="D3604" s="6" t="s">
        <v>3607</v>
      </c>
      <c r="E3604" s="3">
        <v>8</v>
      </c>
    </row>
    <row r="3605" spans="1:5" ht="33">
      <c r="A3605" s="36">
        <v>3603</v>
      </c>
      <c r="B3605" s="208"/>
      <c r="C3605" s="36" t="s">
        <v>15583</v>
      </c>
      <c r="D3605" s="6" t="s">
        <v>3608</v>
      </c>
      <c r="E3605" s="3">
        <v>8</v>
      </c>
    </row>
    <row r="3606" spans="1:5" ht="33">
      <c r="A3606" s="36">
        <v>3604</v>
      </c>
      <c r="B3606" s="208"/>
      <c r="C3606" s="36" t="s">
        <v>15584</v>
      </c>
      <c r="D3606" s="6" t="s">
        <v>3609</v>
      </c>
      <c r="E3606" s="3">
        <v>8</v>
      </c>
    </row>
    <row r="3607" spans="1:5" ht="49.5">
      <c r="A3607" s="36">
        <v>3605</v>
      </c>
      <c r="B3607" s="208"/>
      <c r="C3607" s="36" t="s">
        <v>15585</v>
      </c>
      <c r="D3607" s="6" t="s">
        <v>3610</v>
      </c>
      <c r="E3607" s="3">
        <v>8</v>
      </c>
    </row>
    <row r="3608" spans="1:5" ht="18.75">
      <c r="A3608" s="36">
        <v>3606</v>
      </c>
      <c r="B3608" s="208"/>
      <c r="C3608" s="36" t="s">
        <v>15586</v>
      </c>
      <c r="D3608" s="6" t="s">
        <v>3611</v>
      </c>
      <c r="E3608" s="3">
        <v>4</v>
      </c>
    </row>
    <row r="3609" spans="1:5" ht="18.75">
      <c r="A3609" s="36">
        <v>3607</v>
      </c>
      <c r="B3609" s="208"/>
      <c r="C3609" s="36" t="s">
        <v>15587</v>
      </c>
      <c r="D3609" s="6" t="s">
        <v>3612</v>
      </c>
      <c r="E3609" s="3">
        <v>4</v>
      </c>
    </row>
    <row r="3610" spans="1:5" ht="18.75">
      <c r="A3610" s="36">
        <v>3608</v>
      </c>
      <c r="B3610" s="208"/>
      <c r="C3610" s="36" t="s">
        <v>15588</v>
      </c>
      <c r="D3610" s="6" t="s">
        <v>3613</v>
      </c>
      <c r="E3610" s="3">
        <v>4</v>
      </c>
    </row>
    <row r="3611" spans="1:5" ht="18.75">
      <c r="A3611" s="36">
        <v>3609</v>
      </c>
      <c r="B3611" s="208"/>
      <c r="C3611" s="36" t="s">
        <v>15589</v>
      </c>
      <c r="D3611" s="6" t="s">
        <v>3614</v>
      </c>
      <c r="E3611" s="3">
        <v>4</v>
      </c>
    </row>
    <row r="3612" spans="1:5" ht="18.75">
      <c r="A3612" s="36">
        <v>3610</v>
      </c>
      <c r="B3612" s="208"/>
      <c r="C3612" s="36" t="s">
        <v>15590</v>
      </c>
      <c r="D3612" s="6" t="s">
        <v>3615</v>
      </c>
      <c r="E3612" s="3">
        <v>4</v>
      </c>
    </row>
    <row r="3613" spans="1:5" ht="18.75">
      <c r="A3613" s="36">
        <v>3611</v>
      </c>
      <c r="B3613" s="208"/>
      <c r="C3613" s="36" t="s">
        <v>15591</v>
      </c>
      <c r="D3613" s="6" t="s">
        <v>3616</v>
      </c>
      <c r="E3613" s="3">
        <v>4</v>
      </c>
    </row>
    <row r="3614" spans="1:5" ht="33">
      <c r="A3614" s="36">
        <v>3612</v>
      </c>
      <c r="B3614" s="208"/>
      <c r="C3614" s="36" t="s">
        <v>15592</v>
      </c>
      <c r="D3614" s="6" t="s">
        <v>3617</v>
      </c>
      <c r="E3614" s="3">
        <v>8</v>
      </c>
    </row>
    <row r="3615" spans="1:5" ht="18.75">
      <c r="A3615" s="36">
        <v>3613</v>
      </c>
      <c r="B3615" s="208"/>
      <c r="C3615" s="36" t="s">
        <v>15593</v>
      </c>
      <c r="D3615" s="6" t="s">
        <v>3618</v>
      </c>
      <c r="E3615" s="3">
        <v>4</v>
      </c>
    </row>
    <row r="3616" spans="1:5" ht="18.75">
      <c r="A3616" s="36">
        <v>3614</v>
      </c>
      <c r="B3616" s="208"/>
      <c r="C3616" s="36" t="s">
        <v>15594</v>
      </c>
      <c r="D3616" s="6" t="s">
        <v>3619</v>
      </c>
      <c r="E3616" s="3">
        <v>4</v>
      </c>
    </row>
    <row r="3617" spans="1:5" ht="18.75">
      <c r="A3617" s="36">
        <v>3615</v>
      </c>
      <c r="B3617" s="208"/>
      <c r="C3617" s="36" t="s">
        <v>15595</v>
      </c>
      <c r="D3617" s="6" t="s">
        <v>3620</v>
      </c>
      <c r="E3617" s="3">
        <v>4</v>
      </c>
    </row>
    <row r="3618" spans="1:5" ht="18.75">
      <c r="A3618" s="36">
        <v>3616</v>
      </c>
      <c r="B3618" s="208"/>
      <c r="C3618" s="36" t="s">
        <v>15596</v>
      </c>
      <c r="D3618" s="6" t="s">
        <v>3621</v>
      </c>
      <c r="E3618" s="3">
        <v>4</v>
      </c>
    </row>
    <row r="3619" spans="1:5" ht="18.75">
      <c r="A3619" s="36">
        <v>3617</v>
      </c>
      <c r="B3619" s="208"/>
      <c r="C3619" s="36" t="s">
        <v>15597</v>
      </c>
      <c r="D3619" s="6" t="s">
        <v>3622</v>
      </c>
      <c r="E3619" s="3">
        <v>4</v>
      </c>
    </row>
    <row r="3620" spans="1:5" ht="18.75">
      <c r="A3620" s="36">
        <v>3618</v>
      </c>
      <c r="B3620" s="208"/>
      <c r="C3620" s="36" t="s">
        <v>15598</v>
      </c>
      <c r="D3620" s="6" t="s">
        <v>3623</v>
      </c>
      <c r="E3620" s="3">
        <v>4</v>
      </c>
    </row>
    <row r="3621" spans="1:5" ht="18.75">
      <c r="A3621" s="36">
        <v>3619</v>
      </c>
      <c r="B3621" s="208"/>
      <c r="C3621" s="36" t="s">
        <v>15599</v>
      </c>
      <c r="D3621" s="6" t="s">
        <v>3624</v>
      </c>
      <c r="E3621" s="3">
        <v>4</v>
      </c>
    </row>
    <row r="3622" spans="1:5" ht="18.75">
      <c r="A3622" s="36">
        <v>3620</v>
      </c>
      <c r="B3622" s="208"/>
      <c r="C3622" s="36" t="s">
        <v>15600</v>
      </c>
      <c r="D3622" s="6" t="s">
        <v>3625</v>
      </c>
      <c r="E3622" s="3">
        <v>4</v>
      </c>
    </row>
    <row r="3623" spans="1:5" ht="18.75">
      <c r="A3623" s="36">
        <v>3621</v>
      </c>
      <c r="B3623" s="208"/>
      <c r="C3623" s="36" t="s">
        <v>15601</v>
      </c>
      <c r="D3623" s="6" t="s">
        <v>3626</v>
      </c>
      <c r="E3623" s="3">
        <v>4</v>
      </c>
    </row>
    <row r="3624" spans="1:5" ht="33">
      <c r="A3624" s="36">
        <v>3622</v>
      </c>
      <c r="B3624" s="208"/>
      <c r="C3624" s="36" t="s">
        <v>15602</v>
      </c>
      <c r="D3624" s="6" t="s">
        <v>3627</v>
      </c>
      <c r="E3624" s="3">
        <v>4</v>
      </c>
    </row>
    <row r="3625" spans="1:5" ht="18.75">
      <c r="A3625" s="36">
        <v>3623</v>
      </c>
      <c r="B3625" s="208"/>
      <c r="C3625" s="36" t="s">
        <v>15603</v>
      </c>
      <c r="D3625" s="6" t="s">
        <v>3628</v>
      </c>
      <c r="E3625" s="3">
        <v>4</v>
      </c>
    </row>
    <row r="3626" spans="1:5" ht="18.75">
      <c r="A3626" s="36">
        <v>3624</v>
      </c>
      <c r="B3626" s="208"/>
      <c r="C3626" s="36" t="s">
        <v>15604</v>
      </c>
      <c r="D3626" s="6" t="s">
        <v>3629</v>
      </c>
      <c r="E3626" s="3">
        <v>4</v>
      </c>
    </row>
    <row r="3627" spans="1:5" ht="18.75">
      <c r="A3627" s="36">
        <v>3625</v>
      </c>
      <c r="B3627" s="208"/>
      <c r="C3627" s="36" t="s">
        <v>15605</v>
      </c>
      <c r="D3627" s="6" t="s">
        <v>3630</v>
      </c>
      <c r="E3627" s="3">
        <v>4</v>
      </c>
    </row>
    <row r="3628" spans="1:5" ht="18.75">
      <c r="A3628" s="36">
        <v>3626</v>
      </c>
      <c r="B3628" s="208"/>
      <c r="C3628" s="36" t="s">
        <v>15606</v>
      </c>
      <c r="D3628" s="6" t="s">
        <v>3631</v>
      </c>
      <c r="E3628" s="3">
        <v>4</v>
      </c>
    </row>
    <row r="3629" spans="1:5" ht="18.75">
      <c r="A3629" s="36">
        <v>3627</v>
      </c>
      <c r="B3629" s="208"/>
      <c r="C3629" s="36" t="s">
        <v>15607</v>
      </c>
      <c r="D3629" s="6" t="s">
        <v>3632</v>
      </c>
      <c r="E3629" s="3">
        <v>4</v>
      </c>
    </row>
    <row r="3630" spans="1:5" ht="18.75">
      <c r="A3630" s="36">
        <v>3628</v>
      </c>
      <c r="B3630" s="208"/>
      <c r="C3630" s="36" t="s">
        <v>15608</v>
      </c>
      <c r="D3630" s="6" t="s">
        <v>3633</v>
      </c>
      <c r="E3630" s="3">
        <v>4</v>
      </c>
    </row>
    <row r="3631" spans="1:5" ht="18.75">
      <c r="A3631" s="36">
        <v>3629</v>
      </c>
      <c r="B3631" s="208"/>
      <c r="C3631" s="36" t="s">
        <v>15609</v>
      </c>
      <c r="D3631" s="6" t="s">
        <v>3634</v>
      </c>
      <c r="E3631" s="3">
        <v>4</v>
      </c>
    </row>
    <row r="3632" spans="1:5" ht="18.75">
      <c r="A3632" s="36">
        <v>3630</v>
      </c>
      <c r="B3632" s="208"/>
      <c r="C3632" s="36" t="s">
        <v>15610</v>
      </c>
      <c r="D3632" s="6" t="s">
        <v>3635</v>
      </c>
      <c r="E3632" s="3">
        <v>4</v>
      </c>
    </row>
    <row r="3633" spans="1:5" ht="18.75">
      <c r="A3633" s="36">
        <v>3631</v>
      </c>
      <c r="B3633" s="208"/>
      <c r="C3633" s="36" t="s">
        <v>15611</v>
      </c>
      <c r="D3633" s="6" t="s">
        <v>3636</v>
      </c>
      <c r="E3633" s="3">
        <v>4</v>
      </c>
    </row>
    <row r="3634" spans="1:5" ht="18.75">
      <c r="A3634" s="36">
        <v>3632</v>
      </c>
      <c r="B3634" s="208"/>
      <c r="C3634" s="36" t="s">
        <v>15612</v>
      </c>
      <c r="D3634" s="6" t="s">
        <v>3637</v>
      </c>
      <c r="E3634" s="3">
        <v>4</v>
      </c>
    </row>
    <row r="3635" spans="1:5" ht="18.75">
      <c r="A3635" s="36">
        <v>3633</v>
      </c>
      <c r="B3635" s="208"/>
      <c r="C3635" s="36" t="s">
        <v>15613</v>
      </c>
      <c r="D3635" s="6" t="s">
        <v>3638</v>
      </c>
      <c r="E3635" s="3">
        <v>4</v>
      </c>
    </row>
    <row r="3636" spans="1:5" ht="18.75">
      <c r="A3636" s="36">
        <v>3634</v>
      </c>
      <c r="B3636" s="208"/>
      <c r="C3636" s="36" t="s">
        <v>15614</v>
      </c>
      <c r="D3636" s="6" t="s">
        <v>3639</v>
      </c>
      <c r="E3636" s="3">
        <v>4</v>
      </c>
    </row>
    <row r="3637" spans="1:5" ht="18.75">
      <c r="A3637" s="36">
        <v>3635</v>
      </c>
      <c r="B3637" s="208"/>
      <c r="C3637" s="36" t="s">
        <v>15615</v>
      </c>
      <c r="D3637" s="6" t="s">
        <v>3640</v>
      </c>
      <c r="E3637" s="3">
        <v>4</v>
      </c>
    </row>
    <row r="3638" spans="1:5" ht="18.75">
      <c r="A3638" s="36">
        <v>3636</v>
      </c>
      <c r="B3638" s="208"/>
      <c r="C3638" s="36" t="s">
        <v>15616</v>
      </c>
      <c r="D3638" s="6" t="s">
        <v>3641</v>
      </c>
      <c r="E3638" s="3">
        <v>4</v>
      </c>
    </row>
    <row r="3639" spans="1:5" ht="18.75">
      <c r="A3639" s="36">
        <v>3637</v>
      </c>
      <c r="B3639" s="208"/>
      <c r="C3639" s="36" t="s">
        <v>15617</v>
      </c>
      <c r="D3639" s="6" t="s">
        <v>3642</v>
      </c>
      <c r="E3639" s="3">
        <v>4</v>
      </c>
    </row>
    <row r="3640" spans="1:5" ht="18.75">
      <c r="A3640" s="36">
        <v>3638</v>
      </c>
      <c r="B3640" s="208"/>
      <c r="C3640" s="36" t="s">
        <v>15618</v>
      </c>
      <c r="D3640" s="6" t="s">
        <v>3643</v>
      </c>
      <c r="E3640" s="3">
        <v>4</v>
      </c>
    </row>
    <row r="3641" spans="1:5" ht="18.75">
      <c r="A3641" s="36">
        <v>3639</v>
      </c>
      <c r="B3641" s="208"/>
      <c r="C3641" s="36" t="s">
        <v>15619</v>
      </c>
      <c r="D3641" s="6" t="s">
        <v>3644</v>
      </c>
      <c r="E3641" s="3">
        <v>4</v>
      </c>
    </row>
    <row r="3642" spans="1:5" ht="33">
      <c r="A3642" s="36">
        <v>3640</v>
      </c>
      <c r="B3642" s="208"/>
      <c r="C3642" s="36" t="s">
        <v>15620</v>
      </c>
      <c r="D3642" s="6" t="s">
        <v>3645</v>
      </c>
      <c r="E3642" s="3">
        <v>4</v>
      </c>
    </row>
    <row r="3643" spans="1:5" ht="33">
      <c r="A3643" s="36">
        <v>3641</v>
      </c>
      <c r="B3643" s="208"/>
      <c r="C3643" s="36" t="s">
        <v>15621</v>
      </c>
      <c r="D3643" s="6" t="s">
        <v>3646</v>
      </c>
      <c r="E3643" s="3">
        <v>4</v>
      </c>
    </row>
    <row r="3644" spans="1:5" ht="18.75">
      <c r="A3644" s="36">
        <v>3642</v>
      </c>
      <c r="B3644" s="208"/>
      <c r="C3644" s="36" t="s">
        <v>15622</v>
      </c>
      <c r="D3644" s="6" t="s">
        <v>3647</v>
      </c>
      <c r="E3644" s="3">
        <v>4</v>
      </c>
    </row>
    <row r="3645" spans="1:5" ht="49.5">
      <c r="A3645" s="36">
        <v>3643</v>
      </c>
      <c r="B3645" s="208"/>
      <c r="C3645" s="36" t="s">
        <v>15623</v>
      </c>
      <c r="D3645" s="6" t="s">
        <v>3648</v>
      </c>
      <c r="E3645" s="3">
        <v>4</v>
      </c>
    </row>
    <row r="3646" spans="1:5" ht="49.5">
      <c r="A3646" s="36">
        <v>3644</v>
      </c>
      <c r="B3646" s="208"/>
      <c r="C3646" s="36" t="s">
        <v>15624</v>
      </c>
      <c r="D3646" s="6" t="s">
        <v>3649</v>
      </c>
      <c r="E3646" s="3">
        <v>4</v>
      </c>
    </row>
    <row r="3647" spans="1:5" ht="33">
      <c r="A3647" s="36">
        <v>3645</v>
      </c>
      <c r="B3647" s="208"/>
      <c r="C3647" s="36" t="s">
        <v>15625</v>
      </c>
      <c r="D3647" s="6" t="s">
        <v>3650</v>
      </c>
      <c r="E3647" s="3">
        <v>4</v>
      </c>
    </row>
    <row r="3648" spans="1:5" ht="33">
      <c r="A3648" s="36">
        <v>3646</v>
      </c>
      <c r="B3648" s="208"/>
      <c r="C3648" s="36" t="s">
        <v>15626</v>
      </c>
      <c r="D3648" s="6" t="s">
        <v>3651</v>
      </c>
      <c r="E3648" s="3">
        <v>4</v>
      </c>
    </row>
    <row r="3649" spans="1:5" ht="18.75">
      <c r="A3649" s="36">
        <v>3647</v>
      </c>
      <c r="B3649" s="208"/>
      <c r="C3649" s="36" t="s">
        <v>15627</v>
      </c>
      <c r="D3649" s="6" t="s">
        <v>3652</v>
      </c>
      <c r="E3649" s="3">
        <v>4</v>
      </c>
    </row>
    <row r="3650" spans="1:5" ht="33">
      <c r="A3650" s="36">
        <v>3648</v>
      </c>
      <c r="B3650" s="208"/>
      <c r="C3650" s="36" t="s">
        <v>15628</v>
      </c>
      <c r="D3650" s="6" t="s">
        <v>3653</v>
      </c>
      <c r="E3650" s="3">
        <v>4</v>
      </c>
    </row>
    <row r="3651" spans="1:5" ht="33">
      <c r="A3651" s="36">
        <v>3649</v>
      </c>
      <c r="B3651" s="208"/>
      <c r="C3651" s="36" t="s">
        <v>15629</v>
      </c>
      <c r="D3651" s="6" t="s">
        <v>3654</v>
      </c>
      <c r="E3651" s="3">
        <v>4</v>
      </c>
    </row>
    <row r="3652" spans="1:5" ht="33">
      <c r="A3652" s="36">
        <v>3650</v>
      </c>
      <c r="B3652" s="208"/>
      <c r="C3652" s="36" t="s">
        <v>15630</v>
      </c>
      <c r="D3652" s="6" t="s">
        <v>3655</v>
      </c>
      <c r="E3652" s="3">
        <v>8</v>
      </c>
    </row>
    <row r="3653" spans="1:5" ht="33">
      <c r="A3653" s="36">
        <v>3651</v>
      </c>
      <c r="B3653" s="208"/>
      <c r="C3653" s="36" t="s">
        <v>15631</v>
      </c>
      <c r="D3653" s="6" t="s">
        <v>3656</v>
      </c>
      <c r="E3653" s="3">
        <v>4</v>
      </c>
    </row>
    <row r="3654" spans="1:5" ht="33">
      <c r="A3654" s="36">
        <v>3652</v>
      </c>
      <c r="B3654" s="208"/>
      <c r="C3654" s="36" t="s">
        <v>15632</v>
      </c>
      <c r="D3654" s="6" t="s">
        <v>3657</v>
      </c>
      <c r="E3654" s="3">
        <v>4</v>
      </c>
    </row>
    <row r="3655" spans="1:5" ht="49.5">
      <c r="A3655" s="36">
        <v>3653</v>
      </c>
      <c r="B3655" s="208"/>
      <c r="C3655" s="36" t="s">
        <v>15633</v>
      </c>
      <c r="D3655" s="6" t="s">
        <v>3658</v>
      </c>
      <c r="E3655" s="3">
        <v>4</v>
      </c>
    </row>
    <row r="3656" spans="1:5" ht="33">
      <c r="A3656" s="36">
        <v>3654</v>
      </c>
      <c r="B3656" s="208"/>
      <c r="C3656" s="36" t="s">
        <v>15634</v>
      </c>
      <c r="D3656" s="6" t="s">
        <v>3659</v>
      </c>
      <c r="E3656" s="3">
        <v>4</v>
      </c>
    </row>
    <row r="3657" spans="1:5" ht="49.5">
      <c r="A3657" s="36">
        <v>3655</v>
      </c>
      <c r="B3657" s="208"/>
      <c r="C3657" s="36" t="s">
        <v>15635</v>
      </c>
      <c r="D3657" s="6" t="s">
        <v>3660</v>
      </c>
      <c r="E3657" s="3">
        <v>4</v>
      </c>
    </row>
    <row r="3658" spans="1:5" ht="33">
      <c r="A3658" s="36">
        <v>3656</v>
      </c>
      <c r="B3658" s="208"/>
      <c r="C3658" s="36" t="s">
        <v>15636</v>
      </c>
      <c r="D3658" s="6" t="s">
        <v>3661</v>
      </c>
      <c r="E3658" s="3">
        <v>4</v>
      </c>
    </row>
    <row r="3659" spans="1:5" ht="33">
      <c r="A3659" s="36">
        <v>3657</v>
      </c>
      <c r="B3659" s="208"/>
      <c r="C3659" s="36" t="s">
        <v>15637</v>
      </c>
      <c r="D3659" s="6" t="s">
        <v>3662</v>
      </c>
      <c r="E3659" s="3">
        <v>4</v>
      </c>
    </row>
    <row r="3660" spans="1:5" ht="33">
      <c r="A3660" s="36">
        <v>3658</v>
      </c>
      <c r="B3660" s="208"/>
      <c r="C3660" s="36" t="s">
        <v>15638</v>
      </c>
      <c r="D3660" s="6" t="s">
        <v>3663</v>
      </c>
      <c r="E3660" s="3">
        <v>4</v>
      </c>
    </row>
    <row r="3661" spans="1:5" ht="33">
      <c r="A3661" s="36">
        <v>3659</v>
      </c>
      <c r="B3661" s="208"/>
      <c r="C3661" s="36" t="s">
        <v>15639</v>
      </c>
      <c r="D3661" s="6" t="s">
        <v>3664</v>
      </c>
      <c r="E3661" s="3">
        <v>4</v>
      </c>
    </row>
    <row r="3662" spans="1:5" ht="33">
      <c r="A3662" s="36">
        <v>3660</v>
      </c>
      <c r="B3662" s="208"/>
      <c r="C3662" s="36" t="s">
        <v>15640</v>
      </c>
      <c r="D3662" s="6" t="s">
        <v>3665</v>
      </c>
      <c r="E3662" s="3">
        <v>4</v>
      </c>
    </row>
    <row r="3663" spans="1:5" ht="49.5">
      <c r="A3663" s="36">
        <v>3661</v>
      </c>
      <c r="B3663" s="208"/>
      <c r="C3663" s="36" t="s">
        <v>15641</v>
      </c>
      <c r="D3663" s="6" t="s">
        <v>3666</v>
      </c>
      <c r="E3663" s="3">
        <v>4</v>
      </c>
    </row>
    <row r="3664" spans="1:5" ht="33">
      <c r="A3664" s="36">
        <v>3662</v>
      </c>
      <c r="B3664" s="208"/>
      <c r="C3664" s="36" t="s">
        <v>15642</v>
      </c>
      <c r="D3664" s="6" t="s">
        <v>3667</v>
      </c>
      <c r="E3664" s="3">
        <v>4</v>
      </c>
    </row>
    <row r="3665" spans="1:5" ht="49.5">
      <c r="A3665" s="36">
        <v>3663</v>
      </c>
      <c r="B3665" s="208"/>
      <c r="C3665" s="36" t="s">
        <v>15643</v>
      </c>
      <c r="D3665" s="6" t="s">
        <v>3668</v>
      </c>
      <c r="E3665" s="3">
        <v>4</v>
      </c>
    </row>
    <row r="3666" spans="1:5" ht="33">
      <c r="A3666" s="36">
        <v>3664</v>
      </c>
      <c r="B3666" s="208"/>
      <c r="C3666" s="36" t="s">
        <v>15644</v>
      </c>
      <c r="D3666" s="6" t="s">
        <v>3669</v>
      </c>
      <c r="E3666" s="3">
        <v>4</v>
      </c>
    </row>
    <row r="3667" spans="1:5" ht="18.75">
      <c r="A3667" s="36">
        <v>3665</v>
      </c>
      <c r="B3667" s="208"/>
      <c r="C3667" s="36" t="s">
        <v>15645</v>
      </c>
      <c r="D3667" s="6" t="s">
        <v>3670</v>
      </c>
      <c r="E3667" s="3">
        <v>4</v>
      </c>
    </row>
    <row r="3668" spans="1:5" ht="18.75">
      <c r="A3668" s="36">
        <v>3666</v>
      </c>
      <c r="B3668" s="208"/>
      <c r="C3668" s="36" t="s">
        <v>15646</v>
      </c>
      <c r="D3668" s="6" t="s">
        <v>3671</v>
      </c>
      <c r="E3668" s="3">
        <v>4</v>
      </c>
    </row>
    <row r="3669" spans="1:5" ht="18.75">
      <c r="A3669" s="36">
        <v>3667</v>
      </c>
      <c r="B3669" s="208"/>
      <c r="C3669" s="36" t="s">
        <v>15647</v>
      </c>
      <c r="D3669" s="6" t="s">
        <v>3672</v>
      </c>
      <c r="E3669" s="3">
        <v>4</v>
      </c>
    </row>
    <row r="3670" spans="1:5" ht="18.75">
      <c r="A3670" s="36">
        <v>3668</v>
      </c>
      <c r="B3670" s="208"/>
      <c r="C3670" s="36" t="s">
        <v>15648</v>
      </c>
      <c r="D3670" s="6" t="s">
        <v>3673</v>
      </c>
      <c r="E3670" s="3">
        <v>4</v>
      </c>
    </row>
    <row r="3671" spans="1:5" ht="33">
      <c r="A3671" s="36">
        <v>3669</v>
      </c>
      <c r="B3671" s="208"/>
      <c r="C3671" s="36" t="s">
        <v>15649</v>
      </c>
      <c r="D3671" s="6" t="s">
        <v>3674</v>
      </c>
      <c r="E3671" s="3">
        <v>4</v>
      </c>
    </row>
    <row r="3672" spans="1:5" ht="18.75">
      <c r="A3672" s="36">
        <v>3670</v>
      </c>
      <c r="B3672" s="208"/>
      <c r="C3672" s="36" t="s">
        <v>15650</v>
      </c>
      <c r="D3672" s="6" t="s">
        <v>3675</v>
      </c>
      <c r="E3672" s="3">
        <v>4</v>
      </c>
    </row>
    <row r="3673" spans="1:5" ht="18.75">
      <c r="A3673" s="36">
        <v>3671</v>
      </c>
      <c r="B3673" s="208"/>
      <c r="C3673" s="36" t="s">
        <v>15651</v>
      </c>
      <c r="D3673" s="6" t="s">
        <v>3676</v>
      </c>
      <c r="E3673" s="3">
        <v>4</v>
      </c>
    </row>
    <row r="3674" spans="1:5" ht="18.75">
      <c r="A3674" s="36">
        <v>3672</v>
      </c>
      <c r="B3674" s="208"/>
      <c r="C3674" s="36" t="s">
        <v>15652</v>
      </c>
      <c r="D3674" s="6" t="s">
        <v>3677</v>
      </c>
      <c r="E3674" s="3">
        <v>4</v>
      </c>
    </row>
    <row r="3675" spans="1:5" ht="18.75">
      <c r="A3675" s="36">
        <v>3673</v>
      </c>
      <c r="B3675" s="208"/>
      <c r="C3675" s="36" t="s">
        <v>15653</v>
      </c>
      <c r="D3675" s="6" t="s">
        <v>3678</v>
      </c>
      <c r="E3675" s="3">
        <v>4</v>
      </c>
    </row>
    <row r="3676" spans="1:5" ht="18.75">
      <c r="A3676" s="36">
        <v>3674</v>
      </c>
      <c r="B3676" s="208"/>
      <c r="C3676" s="36" t="s">
        <v>15654</v>
      </c>
      <c r="D3676" s="6" t="s">
        <v>3679</v>
      </c>
      <c r="E3676" s="3">
        <v>4</v>
      </c>
    </row>
    <row r="3677" spans="1:5" ht="18.75">
      <c r="A3677" s="36">
        <v>3675</v>
      </c>
      <c r="B3677" s="208"/>
      <c r="C3677" s="36" t="s">
        <v>15655</v>
      </c>
      <c r="D3677" s="6" t="s">
        <v>3680</v>
      </c>
      <c r="E3677" s="3">
        <v>4</v>
      </c>
    </row>
    <row r="3678" spans="1:5" ht="18.75">
      <c r="A3678" s="36">
        <v>3676</v>
      </c>
      <c r="B3678" s="208"/>
      <c r="C3678" s="36" t="s">
        <v>15656</v>
      </c>
      <c r="D3678" s="6" t="s">
        <v>3681</v>
      </c>
      <c r="E3678" s="3">
        <v>4</v>
      </c>
    </row>
    <row r="3679" spans="1:5" ht="18.75">
      <c r="A3679" s="36">
        <v>3677</v>
      </c>
      <c r="B3679" s="208"/>
      <c r="C3679" s="36" t="s">
        <v>15657</v>
      </c>
      <c r="D3679" s="6" t="s">
        <v>3682</v>
      </c>
      <c r="E3679" s="3">
        <v>4</v>
      </c>
    </row>
    <row r="3680" spans="1:5" ht="49.5">
      <c r="A3680" s="36">
        <v>3678</v>
      </c>
      <c r="B3680" s="208"/>
      <c r="C3680" s="36" t="s">
        <v>15658</v>
      </c>
      <c r="D3680" s="6" t="s">
        <v>3683</v>
      </c>
      <c r="E3680" s="3">
        <v>4</v>
      </c>
    </row>
    <row r="3681" spans="1:5" ht="49.5">
      <c r="A3681" s="36">
        <v>3679</v>
      </c>
      <c r="B3681" s="208"/>
      <c r="C3681" s="36" t="s">
        <v>15659</v>
      </c>
      <c r="D3681" s="6" t="s">
        <v>3684</v>
      </c>
      <c r="E3681" s="3">
        <v>4</v>
      </c>
    </row>
    <row r="3682" spans="1:5" ht="49.5">
      <c r="A3682" s="36">
        <v>3680</v>
      </c>
      <c r="B3682" s="208"/>
      <c r="C3682" s="36" t="s">
        <v>15660</v>
      </c>
      <c r="D3682" s="6" t="s">
        <v>3685</v>
      </c>
      <c r="E3682" s="3">
        <v>2</v>
      </c>
    </row>
    <row r="3683" spans="1:5" ht="49.5">
      <c r="A3683" s="36">
        <v>3681</v>
      </c>
      <c r="B3683" s="208"/>
      <c r="C3683" s="36" t="s">
        <v>15661</v>
      </c>
      <c r="D3683" s="6" t="s">
        <v>3686</v>
      </c>
      <c r="E3683" s="3">
        <v>2</v>
      </c>
    </row>
    <row r="3684" spans="1:5" ht="33">
      <c r="A3684" s="36">
        <v>3682</v>
      </c>
      <c r="B3684" s="208"/>
      <c r="C3684" s="36" t="s">
        <v>15662</v>
      </c>
      <c r="D3684" s="6" t="s">
        <v>3687</v>
      </c>
      <c r="E3684" s="3">
        <v>2</v>
      </c>
    </row>
    <row r="3685" spans="1:5" ht="33">
      <c r="A3685" s="36">
        <v>3683</v>
      </c>
      <c r="B3685" s="208"/>
      <c r="C3685" s="36" t="s">
        <v>15663</v>
      </c>
      <c r="D3685" s="6" t="s">
        <v>3688</v>
      </c>
      <c r="E3685" s="3">
        <v>2</v>
      </c>
    </row>
    <row r="3686" spans="1:5" ht="33">
      <c r="A3686" s="36">
        <v>3684</v>
      </c>
      <c r="B3686" s="208"/>
      <c r="C3686" s="36" t="s">
        <v>15664</v>
      </c>
      <c r="D3686" s="6" t="s">
        <v>3689</v>
      </c>
      <c r="E3686" s="3">
        <v>2</v>
      </c>
    </row>
    <row r="3687" spans="1:5" ht="49.5">
      <c r="A3687" s="36">
        <v>3685</v>
      </c>
      <c r="B3687" s="208"/>
      <c r="C3687" s="36" t="s">
        <v>15665</v>
      </c>
      <c r="D3687" s="6" t="s">
        <v>3690</v>
      </c>
      <c r="E3687" s="3">
        <v>2</v>
      </c>
    </row>
    <row r="3688" spans="1:5" ht="33">
      <c r="A3688" s="36">
        <v>3686</v>
      </c>
      <c r="B3688" s="208"/>
      <c r="C3688" s="36" t="s">
        <v>15666</v>
      </c>
      <c r="D3688" s="6" t="s">
        <v>3691</v>
      </c>
      <c r="E3688" s="3">
        <v>2</v>
      </c>
    </row>
    <row r="3689" spans="1:5" ht="33">
      <c r="A3689" s="36">
        <v>3687</v>
      </c>
      <c r="B3689" s="208"/>
      <c r="C3689" s="36" t="s">
        <v>15667</v>
      </c>
      <c r="D3689" s="6" t="s">
        <v>3692</v>
      </c>
      <c r="E3689" s="3">
        <v>2</v>
      </c>
    </row>
    <row r="3690" spans="1:5" ht="18.75">
      <c r="A3690" s="36">
        <v>3688</v>
      </c>
      <c r="B3690" s="208"/>
      <c r="C3690" s="36" t="s">
        <v>15668</v>
      </c>
      <c r="D3690" s="6" t="s">
        <v>3693</v>
      </c>
      <c r="E3690" s="3">
        <v>2</v>
      </c>
    </row>
    <row r="3691" spans="1:5" ht="18.75">
      <c r="A3691" s="36">
        <v>3689</v>
      </c>
      <c r="B3691" s="208"/>
      <c r="C3691" s="36" t="s">
        <v>15669</v>
      </c>
      <c r="D3691" s="6" t="s">
        <v>3694</v>
      </c>
      <c r="E3691" s="3">
        <v>2</v>
      </c>
    </row>
    <row r="3692" spans="1:5" ht="18.75">
      <c r="A3692" s="36">
        <v>3690</v>
      </c>
      <c r="B3692" s="208"/>
      <c r="C3692" s="36" t="s">
        <v>15670</v>
      </c>
      <c r="D3692" s="6" t="s">
        <v>3695</v>
      </c>
      <c r="E3692" s="3">
        <v>2</v>
      </c>
    </row>
    <row r="3693" spans="1:5" ht="18.75">
      <c r="A3693" s="36">
        <v>3691</v>
      </c>
      <c r="B3693" s="208"/>
      <c r="C3693" s="36" t="s">
        <v>15671</v>
      </c>
      <c r="D3693" s="6" t="s">
        <v>3696</v>
      </c>
      <c r="E3693" s="3">
        <v>2</v>
      </c>
    </row>
    <row r="3694" spans="1:5" ht="33">
      <c r="A3694" s="36">
        <v>3692</v>
      </c>
      <c r="B3694" s="208"/>
      <c r="C3694" s="36" t="s">
        <v>15672</v>
      </c>
      <c r="D3694" s="6" t="s">
        <v>3697</v>
      </c>
      <c r="E3694" s="3">
        <v>2</v>
      </c>
    </row>
    <row r="3695" spans="1:5" ht="18.75">
      <c r="A3695" s="36">
        <v>3693</v>
      </c>
      <c r="B3695" s="208"/>
      <c r="C3695" s="36" t="s">
        <v>15673</v>
      </c>
      <c r="D3695" s="6" t="s">
        <v>3698</v>
      </c>
      <c r="E3695" s="3">
        <v>4</v>
      </c>
    </row>
    <row r="3696" spans="1:5" ht="18.75">
      <c r="A3696" s="36">
        <v>3694</v>
      </c>
      <c r="B3696" s="208"/>
      <c r="C3696" s="36" t="s">
        <v>15674</v>
      </c>
      <c r="D3696" s="6" t="s">
        <v>3699</v>
      </c>
      <c r="E3696" s="3">
        <v>4</v>
      </c>
    </row>
    <row r="3697" spans="1:5" ht="18.75">
      <c r="A3697" s="36">
        <v>3695</v>
      </c>
      <c r="B3697" s="208"/>
      <c r="C3697" s="36" t="s">
        <v>15675</v>
      </c>
      <c r="D3697" s="6" t="s">
        <v>3700</v>
      </c>
      <c r="E3697" s="3">
        <v>4</v>
      </c>
    </row>
    <row r="3698" spans="1:5" ht="18.75">
      <c r="A3698" s="36">
        <v>3696</v>
      </c>
      <c r="B3698" s="208"/>
      <c r="C3698" s="36" t="s">
        <v>15676</v>
      </c>
      <c r="D3698" s="6" t="s">
        <v>3701</v>
      </c>
      <c r="E3698" s="3">
        <v>4</v>
      </c>
    </row>
    <row r="3699" spans="1:5" ht="33">
      <c r="A3699" s="36">
        <v>3697</v>
      </c>
      <c r="B3699" s="208"/>
      <c r="C3699" s="36" t="s">
        <v>15677</v>
      </c>
      <c r="D3699" s="6" t="s">
        <v>3702</v>
      </c>
      <c r="E3699" s="3">
        <v>4</v>
      </c>
    </row>
    <row r="3700" spans="1:5" ht="33">
      <c r="A3700" s="36">
        <v>3698</v>
      </c>
      <c r="B3700" s="208"/>
      <c r="C3700" s="36" t="s">
        <v>15678</v>
      </c>
      <c r="D3700" s="6" t="s">
        <v>3703</v>
      </c>
      <c r="E3700" s="3">
        <v>4</v>
      </c>
    </row>
    <row r="3701" spans="1:5" ht="33">
      <c r="A3701" s="36">
        <v>3699</v>
      </c>
      <c r="B3701" s="208"/>
      <c r="C3701" s="36" t="s">
        <v>15679</v>
      </c>
      <c r="D3701" s="6" t="s">
        <v>3704</v>
      </c>
      <c r="E3701" s="3">
        <v>4</v>
      </c>
    </row>
    <row r="3702" spans="1:5" ht="33">
      <c r="A3702" s="36">
        <v>3700</v>
      </c>
      <c r="B3702" s="208"/>
      <c r="C3702" s="36" t="s">
        <v>15680</v>
      </c>
      <c r="D3702" s="6" t="s">
        <v>3705</v>
      </c>
      <c r="E3702" s="3">
        <v>4</v>
      </c>
    </row>
    <row r="3703" spans="1:5" ht="18.75">
      <c r="A3703" s="36">
        <v>3701</v>
      </c>
      <c r="B3703" s="208"/>
      <c r="C3703" s="36" t="s">
        <v>15681</v>
      </c>
      <c r="D3703" s="6" t="s">
        <v>3706</v>
      </c>
      <c r="E3703" s="3">
        <v>4</v>
      </c>
    </row>
    <row r="3704" spans="1:5" ht="33">
      <c r="A3704" s="36">
        <v>3702</v>
      </c>
      <c r="B3704" s="208"/>
      <c r="C3704" s="36" t="s">
        <v>15682</v>
      </c>
      <c r="D3704" s="6" t="s">
        <v>3707</v>
      </c>
      <c r="E3704" s="3">
        <v>4</v>
      </c>
    </row>
    <row r="3705" spans="1:5" ht="18.75">
      <c r="A3705" s="36">
        <v>3703</v>
      </c>
      <c r="B3705" s="208"/>
      <c r="C3705" s="36" t="s">
        <v>3708</v>
      </c>
      <c r="D3705" s="6" t="s">
        <v>3708</v>
      </c>
      <c r="E3705" s="3">
        <v>4</v>
      </c>
    </row>
    <row r="3706" spans="1:5" ht="18.75">
      <c r="A3706" s="36">
        <v>3704</v>
      </c>
      <c r="B3706" s="208"/>
      <c r="C3706" s="36" t="s">
        <v>15683</v>
      </c>
      <c r="D3706" s="6" t="s">
        <v>3709</v>
      </c>
      <c r="E3706" s="3">
        <v>2</v>
      </c>
    </row>
    <row r="3707" spans="1:5" ht="33">
      <c r="A3707" s="36">
        <v>3705</v>
      </c>
      <c r="B3707" s="208"/>
      <c r="C3707" s="36" t="s">
        <v>15684</v>
      </c>
      <c r="D3707" s="6" t="s">
        <v>3710</v>
      </c>
      <c r="E3707" s="3">
        <v>2</v>
      </c>
    </row>
    <row r="3708" spans="1:5" ht="33">
      <c r="A3708" s="36">
        <v>3706</v>
      </c>
      <c r="B3708" s="208"/>
      <c r="C3708" s="36" t="s">
        <v>15685</v>
      </c>
      <c r="D3708" s="6" t="s">
        <v>3703</v>
      </c>
      <c r="E3708" s="3">
        <v>2</v>
      </c>
    </row>
    <row r="3709" spans="1:5" ht="33">
      <c r="A3709" s="36">
        <v>3707</v>
      </c>
      <c r="B3709" s="208"/>
      <c r="C3709" s="36" t="s">
        <v>15686</v>
      </c>
      <c r="D3709" s="6" t="s">
        <v>3711</v>
      </c>
      <c r="E3709" s="3">
        <v>2</v>
      </c>
    </row>
    <row r="3710" spans="1:5" ht="33">
      <c r="A3710" s="36">
        <v>3708</v>
      </c>
      <c r="B3710" s="208"/>
      <c r="C3710" s="36" t="s">
        <v>15687</v>
      </c>
      <c r="D3710" s="6" t="s">
        <v>3712</v>
      </c>
      <c r="E3710" s="3">
        <v>2</v>
      </c>
    </row>
    <row r="3711" spans="1:5" ht="33">
      <c r="A3711" s="36">
        <v>3709</v>
      </c>
      <c r="B3711" s="208"/>
      <c r="C3711" s="36" t="s">
        <v>15688</v>
      </c>
      <c r="D3711" s="6" t="s">
        <v>3713</v>
      </c>
      <c r="E3711" s="3">
        <v>2</v>
      </c>
    </row>
    <row r="3712" spans="1:5" ht="33">
      <c r="A3712" s="36">
        <v>3710</v>
      </c>
      <c r="B3712" s="208"/>
      <c r="C3712" s="36" t="s">
        <v>15689</v>
      </c>
      <c r="D3712" s="6" t="s">
        <v>3714</v>
      </c>
      <c r="E3712" s="3">
        <v>2</v>
      </c>
    </row>
    <row r="3713" spans="1:5" ht="49.5">
      <c r="A3713" s="36">
        <v>3711</v>
      </c>
      <c r="B3713" s="208"/>
      <c r="C3713" s="36" t="s">
        <v>15690</v>
      </c>
      <c r="D3713" s="6" t="s">
        <v>3715</v>
      </c>
      <c r="E3713" s="3">
        <v>2</v>
      </c>
    </row>
    <row r="3714" spans="1:5" ht="33">
      <c r="A3714" s="36">
        <v>3712</v>
      </c>
      <c r="B3714" s="208"/>
      <c r="C3714" s="36" t="s">
        <v>15691</v>
      </c>
      <c r="D3714" s="6" t="s">
        <v>3716</v>
      </c>
      <c r="E3714" s="3">
        <v>2</v>
      </c>
    </row>
    <row r="3715" spans="1:5" ht="33">
      <c r="A3715" s="36">
        <v>3713</v>
      </c>
      <c r="B3715" s="208"/>
      <c r="C3715" s="36" t="s">
        <v>15692</v>
      </c>
      <c r="D3715" s="6" t="s">
        <v>3717</v>
      </c>
      <c r="E3715" s="3">
        <v>2</v>
      </c>
    </row>
    <row r="3716" spans="1:5" ht="18.75">
      <c r="A3716" s="36">
        <v>3714</v>
      </c>
      <c r="B3716" s="208"/>
      <c r="C3716" s="36" t="s">
        <v>15693</v>
      </c>
      <c r="D3716" s="6" t="s">
        <v>3718</v>
      </c>
      <c r="E3716" s="3">
        <v>2</v>
      </c>
    </row>
    <row r="3717" spans="1:5" ht="33">
      <c r="A3717" s="36">
        <v>3715</v>
      </c>
      <c r="B3717" s="208"/>
      <c r="C3717" s="36" t="s">
        <v>15694</v>
      </c>
      <c r="D3717" s="6" t="s">
        <v>3719</v>
      </c>
      <c r="E3717" s="3">
        <v>2</v>
      </c>
    </row>
    <row r="3718" spans="1:5" ht="33">
      <c r="A3718" s="36">
        <v>3716</v>
      </c>
      <c r="B3718" s="208"/>
      <c r="C3718" s="36" t="s">
        <v>15695</v>
      </c>
      <c r="D3718" s="6" t="s">
        <v>3720</v>
      </c>
      <c r="E3718" s="3">
        <v>2</v>
      </c>
    </row>
    <row r="3719" spans="1:5" ht="33">
      <c r="A3719" s="36">
        <v>3717</v>
      </c>
      <c r="B3719" s="208"/>
      <c r="C3719" s="36" t="s">
        <v>15696</v>
      </c>
      <c r="D3719" s="6" t="s">
        <v>3721</v>
      </c>
      <c r="E3719" s="3">
        <v>2</v>
      </c>
    </row>
    <row r="3720" spans="1:5" ht="33">
      <c r="A3720" s="36">
        <v>3718</v>
      </c>
      <c r="B3720" s="208"/>
      <c r="C3720" s="36" t="s">
        <v>15697</v>
      </c>
      <c r="D3720" s="6" t="s">
        <v>3722</v>
      </c>
      <c r="E3720" s="3">
        <v>2</v>
      </c>
    </row>
    <row r="3721" spans="1:5" ht="33">
      <c r="A3721" s="36">
        <v>3719</v>
      </c>
      <c r="B3721" s="208"/>
      <c r="C3721" s="36" t="s">
        <v>15698</v>
      </c>
      <c r="D3721" s="6" t="s">
        <v>3723</v>
      </c>
      <c r="E3721" s="3">
        <v>2</v>
      </c>
    </row>
    <row r="3722" spans="1:5" ht="33">
      <c r="A3722" s="36">
        <v>3720</v>
      </c>
      <c r="B3722" s="208"/>
      <c r="C3722" s="36" t="s">
        <v>15699</v>
      </c>
      <c r="D3722" s="6" t="s">
        <v>3724</v>
      </c>
      <c r="E3722" s="3">
        <v>2</v>
      </c>
    </row>
    <row r="3723" spans="1:5" ht="33">
      <c r="A3723" s="36">
        <v>3721</v>
      </c>
      <c r="B3723" s="208"/>
      <c r="C3723" s="36" t="s">
        <v>15700</v>
      </c>
      <c r="D3723" s="6" t="s">
        <v>3725</v>
      </c>
      <c r="E3723" s="3">
        <v>2</v>
      </c>
    </row>
    <row r="3724" spans="1:5" ht="33">
      <c r="A3724" s="36">
        <v>3722</v>
      </c>
      <c r="B3724" s="208"/>
      <c r="C3724" s="36" t="s">
        <v>15701</v>
      </c>
      <c r="D3724" s="6" t="s">
        <v>3726</v>
      </c>
      <c r="E3724" s="3">
        <v>2</v>
      </c>
    </row>
    <row r="3725" spans="1:5" ht="33">
      <c r="A3725" s="36">
        <v>3723</v>
      </c>
      <c r="B3725" s="208"/>
      <c r="C3725" s="36" t="s">
        <v>15702</v>
      </c>
      <c r="D3725" s="6" t="s">
        <v>3727</v>
      </c>
      <c r="E3725" s="3">
        <v>2</v>
      </c>
    </row>
    <row r="3726" spans="1:5" ht="33">
      <c r="A3726" s="36">
        <v>3724</v>
      </c>
      <c r="B3726" s="208"/>
      <c r="C3726" s="36" t="s">
        <v>15703</v>
      </c>
      <c r="D3726" s="6" t="s">
        <v>3728</v>
      </c>
      <c r="E3726" s="3">
        <v>2</v>
      </c>
    </row>
    <row r="3727" spans="1:5" ht="33">
      <c r="A3727" s="36">
        <v>3725</v>
      </c>
      <c r="B3727" s="208"/>
      <c r="C3727" s="36" t="s">
        <v>15704</v>
      </c>
      <c r="D3727" s="6" t="s">
        <v>3729</v>
      </c>
      <c r="E3727" s="3">
        <v>2</v>
      </c>
    </row>
    <row r="3728" spans="1:5" ht="33">
      <c r="A3728" s="36">
        <v>3726</v>
      </c>
      <c r="B3728" s="208"/>
      <c r="C3728" s="36" t="s">
        <v>15705</v>
      </c>
      <c r="D3728" s="6" t="s">
        <v>3730</v>
      </c>
      <c r="E3728" s="3">
        <v>2</v>
      </c>
    </row>
    <row r="3729" spans="1:5" ht="33">
      <c r="A3729" s="36">
        <v>3727</v>
      </c>
      <c r="B3729" s="208"/>
      <c r="C3729" s="36" t="s">
        <v>15706</v>
      </c>
      <c r="D3729" s="6" t="s">
        <v>3731</v>
      </c>
      <c r="E3729" s="3">
        <v>2</v>
      </c>
    </row>
    <row r="3730" spans="1:5" ht="33">
      <c r="A3730" s="36">
        <v>3728</v>
      </c>
      <c r="B3730" s="208"/>
      <c r="C3730" s="36" t="s">
        <v>15707</v>
      </c>
      <c r="D3730" s="6" t="s">
        <v>3732</v>
      </c>
      <c r="E3730" s="3">
        <v>2</v>
      </c>
    </row>
    <row r="3731" spans="1:5" ht="33">
      <c r="A3731" s="36">
        <v>3729</v>
      </c>
      <c r="B3731" s="208"/>
      <c r="C3731" s="36" t="s">
        <v>15708</v>
      </c>
      <c r="D3731" s="6" t="s">
        <v>3733</v>
      </c>
      <c r="E3731" s="3">
        <v>2</v>
      </c>
    </row>
    <row r="3732" spans="1:5" ht="33">
      <c r="A3732" s="36">
        <v>3730</v>
      </c>
      <c r="B3732" s="208"/>
      <c r="C3732" s="36" t="s">
        <v>15709</v>
      </c>
      <c r="D3732" s="6" t="s">
        <v>3734</v>
      </c>
      <c r="E3732" s="3">
        <v>2</v>
      </c>
    </row>
    <row r="3733" spans="1:5" ht="33">
      <c r="A3733" s="36">
        <v>3731</v>
      </c>
      <c r="B3733" s="208"/>
      <c r="C3733" s="36" t="s">
        <v>15710</v>
      </c>
      <c r="D3733" s="6" t="s">
        <v>3735</v>
      </c>
      <c r="E3733" s="3">
        <v>2</v>
      </c>
    </row>
    <row r="3734" spans="1:5" ht="33">
      <c r="A3734" s="36">
        <v>3732</v>
      </c>
      <c r="B3734" s="208"/>
      <c r="C3734" s="36" t="s">
        <v>15711</v>
      </c>
      <c r="D3734" s="6" t="s">
        <v>3736</v>
      </c>
      <c r="E3734" s="3">
        <v>2</v>
      </c>
    </row>
    <row r="3735" spans="1:5" ht="33">
      <c r="A3735" s="36">
        <v>3733</v>
      </c>
      <c r="B3735" s="208"/>
      <c r="C3735" s="36" t="s">
        <v>15712</v>
      </c>
      <c r="D3735" s="6" t="s">
        <v>3737</v>
      </c>
      <c r="E3735" s="3">
        <v>2</v>
      </c>
    </row>
    <row r="3736" spans="1:5" ht="33">
      <c r="A3736" s="36">
        <v>3734</v>
      </c>
      <c r="B3736" s="208"/>
      <c r="C3736" s="36" t="s">
        <v>15713</v>
      </c>
      <c r="D3736" s="6" t="s">
        <v>3738</v>
      </c>
      <c r="E3736" s="3">
        <v>2</v>
      </c>
    </row>
    <row r="3737" spans="1:5" ht="33">
      <c r="A3737" s="36">
        <v>3735</v>
      </c>
      <c r="B3737" s="208"/>
      <c r="C3737" s="36" t="s">
        <v>15714</v>
      </c>
      <c r="D3737" s="6" t="s">
        <v>3739</v>
      </c>
      <c r="E3737" s="3">
        <v>2</v>
      </c>
    </row>
    <row r="3738" spans="1:5" ht="33">
      <c r="A3738" s="36">
        <v>3736</v>
      </c>
      <c r="B3738" s="208"/>
      <c r="C3738" s="36" t="s">
        <v>15715</v>
      </c>
      <c r="D3738" s="6" t="s">
        <v>3740</v>
      </c>
      <c r="E3738" s="3">
        <v>2</v>
      </c>
    </row>
    <row r="3739" spans="1:5" ht="33">
      <c r="A3739" s="36">
        <v>3737</v>
      </c>
      <c r="B3739" s="208"/>
      <c r="C3739" s="36" t="s">
        <v>15716</v>
      </c>
      <c r="D3739" s="6" t="s">
        <v>3741</v>
      </c>
      <c r="E3739" s="3">
        <v>2</v>
      </c>
    </row>
    <row r="3740" spans="1:5" ht="33">
      <c r="A3740" s="36">
        <v>3738</v>
      </c>
      <c r="B3740" s="208"/>
      <c r="C3740" s="36" t="s">
        <v>15717</v>
      </c>
      <c r="D3740" s="6" t="s">
        <v>3742</v>
      </c>
      <c r="E3740" s="3">
        <v>2</v>
      </c>
    </row>
    <row r="3741" spans="1:5" ht="33">
      <c r="A3741" s="36">
        <v>3739</v>
      </c>
      <c r="B3741" s="208"/>
      <c r="C3741" s="36" t="s">
        <v>15718</v>
      </c>
      <c r="D3741" s="6" t="s">
        <v>3743</v>
      </c>
      <c r="E3741" s="3">
        <v>2</v>
      </c>
    </row>
    <row r="3742" spans="1:5" ht="33">
      <c r="A3742" s="36">
        <v>3740</v>
      </c>
      <c r="B3742" s="208"/>
      <c r="C3742" s="36" t="s">
        <v>15719</v>
      </c>
      <c r="D3742" s="6" t="s">
        <v>3744</v>
      </c>
      <c r="E3742" s="3">
        <v>2</v>
      </c>
    </row>
    <row r="3743" spans="1:5" ht="33">
      <c r="A3743" s="36">
        <v>3741</v>
      </c>
      <c r="B3743" s="208"/>
      <c r="C3743" s="36" t="s">
        <v>15720</v>
      </c>
      <c r="D3743" s="6" t="s">
        <v>3745</v>
      </c>
      <c r="E3743" s="3">
        <v>2</v>
      </c>
    </row>
    <row r="3744" spans="1:5" ht="33">
      <c r="A3744" s="36">
        <v>3742</v>
      </c>
      <c r="B3744" s="208"/>
      <c r="C3744" s="36" t="s">
        <v>15721</v>
      </c>
      <c r="D3744" s="6" t="s">
        <v>3746</v>
      </c>
      <c r="E3744" s="3">
        <v>2</v>
      </c>
    </row>
    <row r="3745" spans="1:5" ht="18.75">
      <c r="A3745" s="36">
        <v>3743</v>
      </c>
      <c r="B3745" s="208"/>
      <c r="C3745" s="36" t="s">
        <v>15722</v>
      </c>
      <c r="D3745" s="6" t="s">
        <v>3747</v>
      </c>
      <c r="E3745" s="3">
        <v>2</v>
      </c>
    </row>
    <row r="3746" spans="1:5" ht="33">
      <c r="A3746" s="36">
        <v>3744</v>
      </c>
      <c r="B3746" s="208"/>
      <c r="C3746" s="36" t="s">
        <v>15723</v>
      </c>
      <c r="D3746" s="6" t="s">
        <v>3748</v>
      </c>
      <c r="E3746" s="3">
        <v>2</v>
      </c>
    </row>
    <row r="3747" spans="1:5" ht="33">
      <c r="A3747" s="36">
        <v>3745</v>
      </c>
      <c r="B3747" s="208"/>
      <c r="C3747" s="36" t="s">
        <v>15724</v>
      </c>
      <c r="D3747" s="6" t="s">
        <v>3749</v>
      </c>
      <c r="E3747" s="3">
        <v>2</v>
      </c>
    </row>
    <row r="3748" spans="1:5" ht="33">
      <c r="A3748" s="36">
        <v>3746</v>
      </c>
      <c r="B3748" s="208"/>
      <c r="C3748" s="36" t="s">
        <v>15725</v>
      </c>
      <c r="D3748" s="6" t="s">
        <v>3750</v>
      </c>
      <c r="E3748" s="3">
        <v>2</v>
      </c>
    </row>
    <row r="3749" spans="1:5" ht="33">
      <c r="A3749" s="36">
        <v>3747</v>
      </c>
      <c r="B3749" s="208"/>
      <c r="C3749" s="36" t="s">
        <v>15726</v>
      </c>
      <c r="D3749" s="6" t="s">
        <v>3751</v>
      </c>
      <c r="E3749" s="3">
        <v>2</v>
      </c>
    </row>
    <row r="3750" spans="1:5" ht="33">
      <c r="A3750" s="36">
        <v>3748</v>
      </c>
      <c r="B3750" s="208"/>
      <c r="C3750" s="36" t="s">
        <v>15727</v>
      </c>
      <c r="D3750" s="6" t="s">
        <v>3752</v>
      </c>
      <c r="E3750" s="3">
        <v>2</v>
      </c>
    </row>
    <row r="3751" spans="1:5" ht="33">
      <c r="A3751" s="36">
        <v>3749</v>
      </c>
      <c r="B3751" s="208"/>
      <c r="C3751" s="36" t="s">
        <v>15728</v>
      </c>
      <c r="D3751" s="6" t="s">
        <v>3753</v>
      </c>
      <c r="E3751" s="3">
        <v>2</v>
      </c>
    </row>
    <row r="3752" spans="1:5" ht="33">
      <c r="A3752" s="36">
        <v>3750</v>
      </c>
      <c r="B3752" s="208"/>
      <c r="C3752" s="36" t="s">
        <v>15729</v>
      </c>
      <c r="D3752" s="6" t="s">
        <v>3754</v>
      </c>
      <c r="E3752" s="3">
        <v>2</v>
      </c>
    </row>
    <row r="3753" spans="1:5" ht="33">
      <c r="A3753" s="36">
        <v>3751</v>
      </c>
      <c r="B3753" s="208"/>
      <c r="C3753" s="36" t="s">
        <v>15730</v>
      </c>
      <c r="D3753" s="6" t="s">
        <v>3755</v>
      </c>
      <c r="E3753" s="3">
        <v>2</v>
      </c>
    </row>
    <row r="3754" spans="1:5" ht="33">
      <c r="A3754" s="36">
        <v>3752</v>
      </c>
      <c r="B3754" s="208"/>
      <c r="C3754" s="36" t="s">
        <v>15731</v>
      </c>
      <c r="D3754" s="6" t="s">
        <v>3756</v>
      </c>
      <c r="E3754" s="3">
        <v>2</v>
      </c>
    </row>
    <row r="3755" spans="1:5" ht="33">
      <c r="A3755" s="36">
        <v>3753</v>
      </c>
      <c r="B3755" s="208"/>
      <c r="C3755" s="36" t="s">
        <v>15732</v>
      </c>
      <c r="D3755" s="6" t="s">
        <v>3757</v>
      </c>
      <c r="E3755" s="3">
        <v>2</v>
      </c>
    </row>
    <row r="3756" spans="1:5" ht="33">
      <c r="A3756" s="36">
        <v>3754</v>
      </c>
      <c r="B3756" s="208"/>
      <c r="C3756" s="36" t="s">
        <v>15733</v>
      </c>
      <c r="D3756" s="6" t="s">
        <v>3758</v>
      </c>
      <c r="E3756" s="3">
        <v>2</v>
      </c>
    </row>
    <row r="3757" spans="1:5" ht="33">
      <c r="A3757" s="36">
        <v>3755</v>
      </c>
      <c r="B3757" s="208"/>
      <c r="C3757" s="36" t="s">
        <v>15734</v>
      </c>
      <c r="D3757" s="6" t="s">
        <v>3759</v>
      </c>
      <c r="E3757" s="3">
        <v>2</v>
      </c>
    </row>
    <row r="3758" spans="1:5" ht="33">
      <c r="A3758" s="36">
        <v>3756</v>
      </c>
      <c r="B3758" s="208"/>
      <c r="C3758" s="36" t="s">
        <v>15735</v>
      </c>
      <c r="D3758" s="6" t="s">
        <v>3760</v>
      </c>
      <c r="E3758" s="3">
        <v>2</v>
      </c>
    </row>
    <row r="3759" spans="1:5" ht="33">
      <c r="A3759" s="36">
        <v>3757</v>
      </c>
      <c r="B3759" s="208"/>
      <c r="C3759" s="36" t="s">
        <v>15736</v>
      </c>
      <c r="D3759" s="6" t="s">
        <v>3761</v>
      </c>
      <c r="E3759" s="3">
        <v>2</v>
      </c>
    </row>
    <row r="3760" spans="1:5" ht="33">
      <c r="A3760" s="36">
        <v>3758</v>
      </c>
      <c r="B3760" s="208"/>
      <c r="C3760" s="36" t="s">
        <v>15737</v>
      </c>
      <c r="D3760" s="6" t="s">
        <v>3762</v>
      </c>
      <c r="E3760" s="3">
        <v>2</v>
      </c>
    </row>
    <row r="3761" spans="1:5" ht="33">
      <c r="A3761" s="36">
        <v>3759</v>
      </c>
      <c r="B3761" s="208"/>
      <c r="C3761" s="36" t="s">
        <v>15738</v>
      </c>
      <c r="D3761" s="6" t="s">
        <v>3763</v>
      </c>
      <c r="E3761" s="3">
        <v>2</v>
      </c>
    </row>
    <row r="3762" spans="1:5" ht="33">
      <c r="A3762" s="36">
        <v>3760</v>
      </c>
      <c r="B3762" s="208"/>
      <c r="C3762" s="36" t="s">
        <v>15739</v>
      </c>
      <c r="D3762" s="6" t="s">
        <v>3764</v>
      </c>
      <c r="E3762" s="3">
        <v>2</v>
      </c>
    </row>
    <row r="3763" spans="1:5" ht="33">
      <c r="A3763" s="36">
        <v>3761</v>
      </c>
      <c r="B3763" s="208"/>
      <c r="C3763" s="36" t="s">
        <v>15740</v>
      </c>
      <c r="D3763" s="6" t="s">
        <v>3765</v>
      </c>
      <c r="E3763" s="3">
        <v>2</v>
      </c>
    </row>
    <row r="3764" spans="1:5" ht="33">
      <c r="A3764" s="36">
        <v>3762</v>
      </c>
      <c r="B3764" s="208"/>
      <c r="C3764" s="36" t="s">
        <v>15741</v>
      </c>
      <c r="D3764" s="6" t="s">
        <v>3766</v>
      </c>
      <c r="E3764" s="3">
        <v>2</v>
      </c>
    </row>
    <row r="3765" spans="1:5" ht="33">
      <c r="A3765" s="36">
        <v>3763</v>
      </c>
      <c r="B3765" s="208"/>
      <c r="C3765" s="36" t="s">
        <v>15742</v>
      </c>
      <c r="D3765" s="6" t="s">
        <v>3767</v>
      </c>
      <c r="E3765" s="3">
        <v>2</v>
      </c>
    </row>
    <row r="3766" spans="1:5" ht="33">
      <c r="A3766" s="36">
        <v>3764</v>
      </c>
      <c r="B3766" s="208"/>
      <c r="C3766" s="36" t="s">
        <v>15743</v>
      </c>
      <c r="D3766" s="6" t="s">
        <v>3768</v>
      </c>
      <c r="E3766" s="3">
        <v>4</v>
      </c>
    </row>
    <row r="3767" spans="1:5" ht="18.75">
      <c r="A3767" s="36">
        <v>3765</v>
      </c>
      <c r="B3767" s="208"/>
      <c r="C3767" s="36" t="s">
        <v>15744</v>
      </c>
      <c r="D3767" s="6" t="s">
        <v>3769</v>
      </c>
      <c r="E3767" s="3">
        <v>4</v>
      </c>
    </row>
    <row r="3768" spans="1:5" ht="18.75">
      <c r="A3768" s="36">
        <v>3766</v>
      </c>
      <c r="B3768" s="208"/>
      <c r="C3768" s="36" t="s">
        <v>15745</v>
      </c>
      <c r="D3768" s="6" t="s">
        <v>3770</v>
      </c>
      <c r="E3768" s="3">
        <v>4</v>
      </c>
    </row>
    <row r="3769" spans="1:5" ht="18.75">
      <c r="A3769" s="36">
        <v>3767</v>
      </c>
      <c r="B3769" s="208"/>
      <c r="C3769" s="36" t="s">
        <v>15746</v>
      </c>
      <c r="D3769" s="6" t="s">
        <v>3771</v>
      </c>
      <c r="E3769" s="3">
        <v>2</v>
      </c>
    </row>
    <row r="3770" spans="1:5" ht="18.75">
      <c r="A3770" s="36">
        <v>3768</v>
      </c>
      <c r="B3770" s="208"/>
      <c r="C3770" s="36" t="s">
        <v>15747</v>
      </c>
      <c r="D3770" s="6" t="s">
        <v>3772</v>
      </c>
      <c r="E3770" s="3">
        <v>6</v>
      </c>
    </row>
    <row r="3771" spans="1:5" ht="18.75">
      <c r="A3771" s="36">
        <v>3769</v>
      </c>
      <c r="B3771" s="208"/>
      <c r="C3771" s="36" t="s">
        <v>15748</v>
      </c>
      <c r="D3771" s="6" t="s">
        <v>3773</v>
      </c>
      <c r="E3771" s="3">
        <v>6</v>
      </c>
    </row>
    <row r="3772" spans="1:5" ht="18.75">
      <c r="A3772" s="36">
        <v>3770</v>
      </c>
      <c r="B3772" s="208"/>
      <c r="C3772" s="36" t="s">
        <v>15749</v>
      </c>
      <c r="D3772" s="6" t="s">
        <v>3774</v>
      </c>
      <c r="E3772" s="3">
        <v>6</v>
      </c>
    </row>
    <row r="3773" spans="1:5" ht="18.75">
      <c r="A3773" s="36">
        <v>3771</v>
      </c>
      <c r="B3773" s="208"/>
      <c r="C3773" s="36" t="s">
        <v>15750</v>
      </c>
      <c r="D3773" s="6" t="s">
        <v>3775</v>
      </c>
      <c r="E3773" s="3">
        <v>6</v>
      </c>
    </row>
    <row r="3774" spans="1:5" ht="18.75">
      <c r="A3774" s="36">
        <v>3772</v>
      </c>
      <c r="B3774" s="208"/>
      <c r="C3774" s="36" t="s">
        <v>15751</v>
      </c>
      <c r="D3774" s="6" t="s">
        <v>3776</v>
      </c>
      <c r="E3774" s="3">
        <v>6</v>
      </c>
    </row>
    <row r="3775" spans="1:5" ht="33">
      <c r="A3775" s="36">
        <v>3773</v>
      </c>
      <c r="B3775" s="208"/>
      <c r="C3775" s="36" t="s">
        <v>23953</v>
      </c>
      <c r="D3775" s="6" t="s">
        <v>3777</v>
      </c>
      <c r="E3775" s="3">
        <v>6</v>
      </c>
    </row>
    <row r="3776" spans="1:5" ht="18.75">
      <c r="A3776" s="36">
        <v>3774</v>
      </c>
      <c r="B3776" s="208"/>
      <c r="C3776" s="36" t="s">
        <v>15752</v>
      </c>
      <c r="D3776" s="6" t="s">
        <v>3778</v>
      </c>
      <c r="E3776" s="3">
        <v>6</v>
      </c>
    </row>
    <row r="3777" spans="1:5" ht="33">
      <c r="A3777" s="36">
        <v>3775</v>
      </c>
      <c r="B3777" s="208"/>
      <c r="C3777" s="36" t="s">
        <v>15753</v>
      </c>
      <c r="D3777" s="6" t="s">
        <v>3779</v>
      </c>
      <c r="E3777" s="3">
        <v>6</v>
      </c>
    </row>
    <row r="3778" spans="1:5" ht="18.75">
      <c r="A3778" s="36">
        <v>3776</v>
      </c>
      <c r="B3778" s="208"/>
      <c r="C3778" s="36" t="s">
        <v>15754</v>
      </c>
      <c r="D3778" s="6" t="s">
        <v>3780</v>
      </c>
      <c r="E3778" s="3">
        <v>6</v>
      </c>
    </row>
    <row r="3779" spans="1:5" ht="33">
      <c r="A3779" s="36">
        <v>3777</v>
      </c>
      <c r="B3779" s="208"/>
      <c r="C3779" s="36" t="s">
        <v>15755</v>
      </c>
      <c r="D3779" s="6" t="s">
        <v>3781</v>
      </c>
      <c r="E3779" s="3">
        <v>6</v>
      </c>
    </row>
    <row r="3780" spans="1:5" ht="18.75">
      <c r="A3780" s="36">
        <v>3778</v>
      </c>
      <c r="B3780" s="208"/>
      <c r="C3780" s="36" t="s">
        <v>15756</v>
      </c>
      <c r="D3780" s="6" t="s">
        <v>3782</v>
      </c>
      <c r="E3780" s="3">
        <v>6</v>
      </c>
    </row>
    <row r="3781" spans="1:5" ht="18.75">
      <c r="A3781" s="36">
        <v>3779</v>
      </c>
      <c r="B3781" s="208"/>
      <c r="C3781" s="36" t="s">
        <v>15757</v>
      </c>
      <c r="D3781" s="6" t="s">
        <v>3783</v>
      </c>
      <c r="E3781" s="3">
        <v>6</v>
      </c>
    </row>
    <row r="3782" spans="1:5" ht="33">
      <c r="A3782" s="36">
        <v>3780</v>
      </c>
      <c r="B3782" s="208"/>
      <c r="C3782" s="36" t="s">
        <v>23950</v>
      </c>
      <c r="D3782" s="6" t="s">
        <v>3784</v>
      </c>
      <c r="E3782" s="3">
        <v>6</v>
      </c>
    </row>
    <row r="3783" spans="1:5" ht="33">
      <c r="A3783" s="36">
        <v>3781</v>
      </c>
      <c r="B3783" s="208"/>
      <c r="C3783" s="36" t="s">
        <v>15758</v>
      </c>
      <c r="D3783" s="6" t="s">
        <v>3785</v>
      </c>
      <c r="E3783" s="3">
        <v>6</v>
      </c>
    </row>
    <row r="3784" spans="1:5" ht="18.75">
      <c r="A3784" s="36">
        <v>3782</v>
      </c>
      <c r="B3784" s="208"/>
      <c r="C3784" s="36" t="s">
        <v>23952</v>
      </c>
      <c r="D3784" s="6" t="s">
        <v>3786</v>
      </c>
      <c r="E3784" s="3">
        <v>6</v>
      </c>
    </row>
    <row r="3785" spans="1:5" ht="28.5" customHeight="1">
      <c r="A3785" s="36">
        <v>3783</v>
      </c>
      <c r="B3785" s="208"/>
      <c r="C3785" s="36" t="s">
        <v>23951</v>
      </c>
      <c r="D3785" s="6" t="s">
        <v>3787</v>
      </c>
      <c r="E3785" s="3">
        <v>6</v>
      </c>
    </row>
    <row r="3786" spans="1:5" ht="33">
      <c r="A3786" s="36">
        <v>3784</v>
      </c>
      <c r="B3786" s="208"/>
      <c r="C3786" s="36" t="s">
        <v>15759</v>
      </c>
      <c r="D3786" s="6" t="s">
        <v>3788</v>
      </c>
      <c r="E3786" s="3">
        <v>6</v>
      </c>
    </row>
    <row r="3787" spans="1:5" ht="18.75">
      <c r="A3787" s="36">
        <v>3785</v>
      </c>
      <c r="B3787" s="208"/>
      <c r="C3787" s="36" t="s">
        <v>15760</v>
      </c>
      <c r="D3787" s="6" t="s">
        <v>3789</v>
      </c>
      <c r="E3787" s="3">
        <v>6</v>
      </c>
    </row>
    <row r="3788" spans="1:5" ht="33">
      <c r="A3788" s="36">
        <v>3786</v>
      </c>
      <c r="B3788" s="208"/>
      <c r="C3788" s="36" t="s">
        <v>15761</v>
      </c>
      <c r="D3788" s="6" t="s">
        <v>3790</v>
      </c>
      <c r="E3788" s="3">
        <v>6</v>
      </c>
    </row>
    <row r="3789" spans="1:5" ht="18.75">
      <c r="A3789" s="36">
        <v>3787</v>
      </c>
      <c r="B3789" s="208"/>
      <c r="C3789" s="36" t="s">
        <v>23949</v>
      </c>
      <c r="D3789" s="6" t="s">
        <v>3791</v>
      </c>
      <c r="E3789" s="3">
        <v>6</v>
      </c>
    </row>
    <row r="3790" spans="1:5" ht="18.75">
      <c r="A3790" s="36">
        <v>3788</v>
      </c>
      <c r="B3790" s="208"/>
      <c r="C3790" s="36" t="s">
        <v>15762</v>
      </c>
      <c r="D3790" s="6" t="s">
        <v>3792</v>
      </c>
      <c r="E3790" s="3">
        <v>6</v>
      </c>
    </row>
    <row r="3791" spans="1:5" ht="33">
      <c r="A3791" s="36">
        <v>3789</v>
      </c>
      <c r="B3791" s="208"/>
      <c r="C3791" s="36" t="s">
        <v>15763</v>
      </c>
      <c r="D3791" s="6" t="s">
        <v>3793</v>
      </c>
      <c r="E3791" s="3">
        <v>6</v>
      </c>
    </row>
    <row r="3792" spans="1:5" ht="18.75">
      <c r="A3792" s="36">
        <v>3790</v>
      </c>
      <c r="B3792" s="208"/>
      <c r="C3792" s="36" t="s">
        <v>15764</v>
      </c>
      <c r="D3792" s="6" t="s">
        <v>3794</v>
      </c>
      <c r="E3792" s="3">
        <v>6</v>
      </c>
    </row>
    <row r="3793" spans="1:5" ht="33">
      <c r="A3793" s="36">
        <v>3791</v>
      </c>
      <c r="B3793" s="208"/>
      <c r="C3793" s="36" t="s">
        <v>15765</v>
      </c>
      <c r="D3793" s="6" t="s">
        <v>3795</v>
      </c>
      <c r="E3793" s="3">
        <v>6</v>
      </c>
    </row>
    <row r="3794" spans="1:5" ht="18.75">
      <c r="A3794" s="36">
        <v>3792</v>
      </c>
      <c r="B3794" s="208"/>
      <c r="C3794" s="36" t="s">
        <v>15766</v>
      </c>
      <c r="D3794" s="6" t="s">
        <v>3796</v>
      </c>
      <c r="E3794" s="3">
        <v>6</v>
      </c>
    </row>
    <row r="3795" spans="1:5" ht="33">
      <c r="A3795" s="36">
        <v>3793</v>
      </c>
      <c r="B3795" s="208"/>
      <c r="C3795" s="36" t="s">
        <v>15767</v>
      </c>
      <c r="D3795" s="6" t="s">
        <v>3797</v>
      </c>
      <c r="E3795" s="3">
        <v>6</v>
      </c>
    </row>
    <row r="3796" spans="1:5" ht="33">
      <c r="A3796" s="36">
        <v>3794</v>
      </c>
      <c r="B3796" s="208"/>
      <c r="C3796" s="36" t="s">
        <v>15768</v>
      </c>
      <c r="D3796" s="6" t="s">
        <v>3798</v>
      </c>
      <c r="E3796" s="3">
        <v>6</v>
      </c>
    </row>
    <row r="3797" spans="1:5" ht="33">
      <c r="A3797" s="36">
        <v>3795</v>
      </c>
      <c r="B3797" s="208"/>
      <c r="C3797" s="36" t="s">
        <v>15769</v>
      </c>
      <c r="D3797" s="6" t="s">
        <v>3799</v>
      </c>
      <c r="E3797" s="3">
        <v>6</v>
      </c>
    </row>
    <row r="3798" spans="1:5" ht="33">
      <c r="A3798" s="36">
        <v>3796</v>
      </c>
      <c r="B3798" s="208"/>
      <c r="C3798" s="36" t="s">
        <v>15770</v>
      </c>
      <c r="D3798" s="6" t="s">
        <v>3800</v>
      </c>
      <c r="E3798" s="3">
        <v>6</v>
      </c>
    </row>
    <row r="3799" spans="1:5" ht="33">
      <c r="A3799" s="36">
        <v>3797</v>
      </c>
      <c r="B3799" s="208"/>
      <c r="C3799" s="36" t="s">
        <v>15771</v>
      </c>
      <c r="D3799" s="6" t="s">
        <v>3801</v>
      </c>
      <c r="E3799" s="3">
        <v>6</v>
      </c>
    </row>
    <row r="3800" spans="1:5" ht="33">
      <c r="A3800" s="36">
        <v>3798</v>
      </c>
      <c r="B3800" s="208"/>
      <c r="C3800" s="36" t="s">
        <v>15772</v>
      </c>
      <c r="D3800" s="6" t="s">
        <v>3802</v>
      </c>
      <c r="E3800" s="3">
        <v>6</v>
      </c>
    </row>
    <row r="3801" spans="1:5" ht="33">
      <c r="A3801" s="36">
        <v>3799</v>
      </c>
      <c r="B3801" s="208"/>
      <c r="C3801" s="36" t="s">
        <v>15773</v>
      </c>
      <c r="D3801" s="6" t="s">
        <v>3803</v>
      </c>
      <c r="E3801" s="3">
        <v>6</v>
      </c>
    </row>
    <row r="3802" spans="1:5" ht="18.75">
      <c r="A3802" s="36">
        <v>3800</v>
      </c>
      <c r="B3802" s="208"/>
      <c r="C3802" s="36" t="s">
        <v>15774</v>
      </c>
      <c r="D3802" s="6" t="s">
        <v>3804</v>
      </c>
      <c r="E3802" s="3">
        <v>6</v>
      </c>
    </row>
    <row r="3803" spans="1:5" ht="33">
      <c r="A3803" s="36">
        <v>3801</v>
      </c>
      <c r="B3803" s="208"/>
      <c r="C3803" s="36" t="s">
        <v>15775</v>
      </c>
      <c r="D3803" s="6" t="s">
        <v>3805</v>
      </c>
      <c r="E3803" s="3">
        <v>6</v>
      </c>
    </row>
    <row r="3804" spans="1:5" ht="18.75">
      <c r="A3804" s="36">
        <v>3802</v>
      </c>
      <c r="B3804" s="208"/>
      <c r="C3804" s="36" t="s">
        <v>15776</v>
      </c>
      <c r="D3804" s="6" t="s">
        <v>3806</v>
      </c>
      <c r="E3804" s="3">
        <v>6</v>
      </c>
    </row>
    <row r="3805" spans="1:5" ht="18.75">
      <c r="A3805" s="36">
        <v>3803</v>
      </c>
      <c r="B3805" s="208"/>
      <c r="C3805" s="36" t="s">
        <v>15777</v>
      </c>
      <c r="D3805" s="6" t="s">
        <v>3807</v>
      </c>
      <c r="E3805" s="3">
        <v>6</v>
      </c>
    </row>
    <row r="3806" spans="1:5" ht="33">
      <c r="A3806" s="36">
        <v>3804</v>
      </c>
      <c r="B3806" s="208"/>
      <c r="C3806" s="36" t="s">
        <v>15778</v>
      </c>
      <c r="D3806" s="6" t="s">
        <v>3808</v>
      </c>
      <c r="E3806" s="3">
        <v>6</v>
      </c>
    </row>
    <row r="3807" spans="1:5" ht="33">
      <c r="A3807" s="36">
        <v>3805</v>
      </c>
      <c r="B3807" s="208"/>
      <c r="C3807" s="36" t="s">
        <v>15779</v>
      </c>
      <c r="D3807" s="6" t="s">
        <v>3809</v>
      </c>
      <c r="E3807" s="3">
        <v>4</v>
      </c>
    </row>
    <row r="3808" spans="1:5" ht="18.75">
      <c r="A3808" s="36">
        <v>3806</v>
      </c>
      <c r="B3808" s="208"/>
      <c r="C3808" s="36" t="s">
        <v>15780</v>
      </c>
      <c r="D3808" s="6" t="s">
        <v>3810</v>
      </c>
      <c r="E3808" s="3">
        <v>4</v>
      </c>
    </row>
    <row r="3809" spans="1:5" ht="18.75">
      <c r="A3809" s="36">
        <v>3807</v>
      </c>
      <c r="B3809" s="208"/>
      <c r="C3809" s="36" t="s">
        <v>15781</v>
      </c>
      <c r="D3809" s="6" t="s">
        <v>3811</v>
      </c>
      <c r="E3809" s="3">
        <v>4</v>
      </c>
    </row>
    <row r="3810" spans="1:5" ht="18.75">
      <c r="A3810" s="36">
        <v>3808</v>
      </c>
      <c r="B3810" s="208"/>
      <c r="C3810" s="36" t="s">
        <v>15782</v>
      </c>
      <c r="D3810" s="6" t="s">
        <v>3812</v>
      </c>
      <c r="E3810" s="3">
        <v>4</v>
      </c>
    </row>
    <row r="3811" spans="1:5" ht="18.75">
      <c r="A3811" s="36">
        <v>3809</v>
      </c>
      <c r="B3811" s="208"/>
      <c r="C3811" s="36" t="s">
        <v>15783</v>
      </c>
      <c r="D3811" s="6" t="s">
        <v>3813</v>
      </c>
      <c r="E3811" s="3">
        <v>4</v>
      </c>
    </row>
    <row r="3812" spans="1:5" ht="18.75">
      <c r="A3812" s="36">
        <v>3810</v>
      </c>
      <c r="B3812" s="208"/>
      <c r="C3812" s="36" t="s">
        <v>15784</v>
      </c>
      <c r="D3812" s="6" t="s">
        <v>3814</v>
      </c>
      <c r="E3812" s="3">
        <v>2</v>
      </c>
    </row>
    <row r="3813" spans="1:5" ht="18.75">
      <c r="A3813" s="36">
        <v>3811</v>
      </c>
      <c r="B3813" s="208"/>
      <c r="C3813" s="36" t="s">
        <v>15785</v>
      </c>
      <c r="D3813" s="6" t="s">
        <v>3815</v>
      </c>
      <c r="E3813" s="3">
        <v>2</v>
      </c>
    </row>
    <row r="3814" spans="1:5" ht="18.75">
      <c r="A3814" s="36">
        <v>3812</v>
      </c>
      <c r="B3814" s="208"/>
      <c r="C3814" s="36" t="s">
        <v>15786</v>
      </c>
      <c r="D3814" s="6" t="s">
        <v>3816</v>
      </c>
      <c r="E3814" s="3">
        <v>2</v>
      </c>
    </row>
    <row r="3815" spans="1:5" ht="18.75">
      <c r="A3815" s="36">
        <v>3813</v>
      </c>
      <c r="B3815" s="208"/>
      <c r="C3815" s="36" t="s">
        <v>15787</v>
      </c>
      <c r="D3815" s="6" t="s">
        <v>3817</v>
      </c>
      <c r="E3815" s="3">
        <v>4</v>
      </c>
    </row>
    <row r="3816" spans="1:5" ht="33">
      <c r="A3816" s="36">
        <v>3814</v>
      </c>
      <c r="B3816" s="208"/>
      <c r="C3816" s="36" t="s">
        <v>15788</v>
      </c>
      <c r="D3816" s="6" t="s">
        <v>3818</v>
      </c>
      <c r="E3816" s="3">
        <v>2</v>
      </c>
    </row>
    <row r="3817" spans="1:5" ht="18.75">
      <c r="A3817" s="36">
        <v>3815</v>
      </c>
      <c r="B3817" s="208"/>
      <c r="C3817" s="36" t="s">
        <v>15789</v>
      </c>
      <c r="D3817" s="6" t="s">
        <v>3819</v>
      </c>
      <c r="E3817" s="3">
        <v>2</v>
      </c>
    </row>
    <row r="3818" spans="1:5" ht="33">
      <c r="A3818" s="36">
        <v>3816</v>
      </c>
      <c r="B3818" s="208"/>
      <c r="C3818" s="36" t="s">
        <v>15790</v>
      </c>
      <c r="D3818" s="6" t="s">
        <v>3820</v>
      </c>
      <c r="E3818" s="3">
        <v>4</v>
      </c>
    </row>
    <row r="3819" spans="1:5" ht="18.75">
      <c r="A3819" s="36">
        <v>3817</v>
      </c>
      <c r="B3819" s="208"/>
      <c r="C3819" s="36" t="s">
        <v>15791</v>
      </c>
      <c r="D3819" s="6" t="s">
        <v>3821</v>
      </c>
      <c r="E3819" s="3">
        <v>4</v>
      </c>
    </row>
    <row r="3820" spans="1:5" ht="18.75">
      <c r="A3820" s="36">
        <v>3818</v>
      </c>
      <c r="B3820" s="208"/>
      <c r="C3820" s="36" t="s">
        <v>15792</v>
      </c>
      <c r="D3820" s="6" t="s">
        <v>3822</v>
      </c>
      <c r="E3820" s="3">
        <v>4</v>
      </c>
    </row>
    <row r="3821" spans="1:5" ht="18.75">
      <c r="A3821" s="36">
        <v>3819</v>
      </c>
      <c r="B3821" s="208"/>
      <c r="C3821" s="36" t="s">
        <v>15793</v>
      </c>
      <c r="D3821" s="6" t="s">
        <v>3823</v>
      </c>
      <c r="E3821" s="3">
        <v>4</v>
      </c>
    </row>
    <row r="3822" spans="1:5" ht="18.75">
      <c r="A3822" s="36">
        <v>3820</v>
      </c>
      <c r="B3822" s="208"/>
      <c r="C3822" s="36" t="s">
        <v>15794</v>
      </c>
      <c r="D3822" s="6" t="s">
        <v>3824</v>
      </c>
      <c r="E3822" s="3">
        <v>4</v>
      </c>
    </row>
    <row r="3823" spans="1:5" ht="18.75">
      <c r="A3823" s="36">
        <v>3821</v>
      </c>
      <c r="B3823" s="208"/>
      <c r="C3823" s="36" t="s">
        <v>15795</v>
      </c>
      <c r="D3823" s="6" t="s">
        <v>3825</v>
      </c>
      <c r="E3823" s="3">
        <v>4</v>
      </c>
    </row>
    <row r="3824" spans="1:5" ht="33">
      <c r="A3824" s="36">
        <v>3822</v>
      </c>
      <c r="B3824" s="208"/>
      <c r="C3824" s="36" t="s">
        <v>15796</v>
      </c>
      <c r="D3824" s="6" t="s">
        <v>3826</v>
      </c>
      <c r="E3824" s="3">
        <v>2</v>
      </c>
    </row>
    <row r="3825" spans="1:5" ht="18.75">
      <c r="A3825" s="36">
        <v>3823</v>
      </c>
      <c r="B3825" s="208"/>
      <c r="C3825" s="36" t="s">
        <v>15797</v>
      </c>
      <c r="D3825" s="6" t="s">
        <v>3827</v>
      </c>
      <c r="E3825" s="3">
        <v>2</v>
      </c>
    </row>
    <row r="3826" spans="1:5" ht="18.75">
      <c r="A3826" s="36">
        <v>3824</v>
      </c>
      <c r="B3826" s="208"/>
      <c r="C3826" s="36" t="s">
        <v>15798</v>
      </c>
      <c r="D3826" s="6" t="s">
        <v>3828</v>
      </c>
      <c r="E3826" s="3">
        <v>2</v>
      </c>
    </row>
    <row r="3827" spans="1:5" ht="33">
      <c r="A3827" s="36">
        <v>3825</v>
      </c>
      <c r="B3827" s="208"/>
      <c r="C3827" s="36" t="s">
        <v>15799</v>
      </c>
      <c r="D3827" s="6" t="s">
        <v>3829</v>
      </c>
      <c r="E3827" s="3">
        <v>4</v>
      </c>
    </row>
    <row r="3828" spans="1:5" ht="18.75">
      <c r="A3828" s="36">
        <v>3826</v>
      </c>
      <c r="B3828" s="208"/>
      <c r="C3828" s="36" t="s">
        <v>15800</v>
      </c>
      <c r="D3828" s="6" t="s">
        <v>3830</v>
      </c>
      <c r="E3828" s="3">
        <v>4</v>
      </c>
    </row>
    <row r="3829" spans="1:5" ht="18.75">
      <c r="A3829" s="36">
        <v>3827</v>
      </c>
      <c r="B3829" s="208"/>
      <c r="C3829" s="36" t="s">
        <v>15801</v>
      </c>
      <c r="D3829" s="6" t="s">
        <v>3831</v>
      </c>
      <c r="E3829" s="3">
        <v>4</v>
      </c>
    </row>
    <row r="3830" spans="1:5" ht="33">
      <c r="A3830" s="36">
        <v>3828</v>
      </c>
      <c r="B3830" s="208"/>
      <c r="C3830" s="36" t="s">
        <v>15802</v>
      </c>
      <c r="D3830" s="6" t="s">
        <v>3832</v>
      </c>
      <c r="E3830" s="3">
        <v>4</v>
      </c>
    </row>
    <row r="3831" spans="1:5" ht="33">
      <c r="A3831" s="36">
        <v>3829</v>
      </c>
      <c r="B3831" s="208"/>
      <c r="C3831" s="36" t="s">
        <v>15803</v>
      </c>
      <c r="D3831" s="6" t="s">
        <v>3833</v>
      </c>
      <c r="E3831" s="3">
        <v>4</v>
      </c>
    </row>
    <row r="3832" spans="1:5" ht="18.75">
      <c r="A3832" s="36">
        <v>3830</v>
      </c>
      <c r="B3832" s="208"/>
      <c r="C3832" s="36" t="s">
        <v>15804</v>
      </c>
      <c r="D3832" s="6" t="s">
        <v>3834</v>
      </c>
      <c r="E3832" s="3">
        <v>4</v>
      </c>
    </row>
    <row r="3833" spans="1:5" ht="18.75">
      <c r="A3833" s="36">
        <v>3831</v>
      </c>
      <c r="B3833" s="208"/>
      <c r="C3833" s="36" t="s">
        <v>15805</v>
      </c>
      <c r="D3833" s="6" t="s">
        <v>3835</v>
      </c>
      <c r="E3833" s="3">
        <v>4</v>
      </c>
    </row>
    <row r="3834" spans="1:5" ht="18.75">
      <c r="A3834" s="36">
        <v>3832</v>
      </c>
      <c r="B3834" s="208"/>
      <c r="C3834" s="36" t="s">
        <v>15806</v>
      </c>
      <c r="D3834" s="6" t="s">
        <v>3836</v>
      </c>
      <c r="E3834" s="3">
        <v>4</v>
      </c>
    </row>
    <row r="3835" spans="1:5" ht="18.75">
      <c r="A3835" s="36">
        <v>3833</v>
      </c>
      <c r="B3835" s="208"/>
      <c r="C3835" s="36" t="s">
        <v>15807</v>
      </c>
      <c r="D3835" s="6" t="s">
        <v>3837</v>
      </c>
      <c r="E3835" s="3">
        <v>4</v>
      </c>
    </row>
    <row r="3836" spans="1:5" ht="18.75">
      <c r="A3836" s="36">
        <v>3834</v>
      </c>
      <c r="B3836" s="208"/>
      <c r="C3836" s="36" t="s">
        <v>15808</v>
      </c>
      <c r="D3836" s="6" t="s">
        <v>3838</v>
      </c>
      <c r="E3836" s="3">
        <v>4</v>
      </c>
    </row>
    <row r="3837" spans="1:5" ht="18.75">
      <c r="A3837" s="36">
        <v>3835</v>
      </c>
      <c r="B3837" s="208"/>
      <c r="C3837" s="36" t="s">
        <v>15809</v>
      </c>
      <c r="D3837" s="6" t="s">
        <v>3839</v>
      </c>
      <c r="E3837" s="3">
        <v>4</v>
      </c>
    </row>
    <row r="3838" spans="1:5" ht="33">
      <c r="A3838" s="36">
        <v>3836</v>
      </c>
      <c r="B3838" s="208"/>
      <c r="C3838" s="36" t="s">
        <v>15810</v>
      </c>
      <c r="D3838" s="6" t="s">
        <v>3840</v>
      </c>
      <c r="E3838" s="3">
        <v>4</v>
      </c>
    </row>
    <row r="3839" spans="1:5" ht="18.75">
      <c r="A3839" s="36">
        <v>3837</v>
      </c>
      <c r="B3839" s="208"/>
      <c r="C3839" s="36" t="s">
        <v>15811</v>
      </c>
      <c r="D3839" s="6" t="s">
        <v>3841</v>
      </c>
      <c r="E3839" s="3">
        <v>4</v>
      </c>
    </row>
    <row r="3840" spans="1:5" ht="18.75">
      <c r="A3840" s="36">
        <v>3838</v>
      </c>
      <c r="B3840" s="208"/>
      <c r="C3840" s="36" t="s">
        <v>15812</v>
      </c>
      <c r="D3840" s="6" t="s">
        <v>3842</v>
      </c>
      <c r="E3840" s="3">
        <v>4</v>
      </c>
    </row>
    <row r="3841" spans="1:5" ht="18.75">
      <c r="A3841" s="36">
        <v>3839</v>
      </c>
      <c r="B3841" s="208"/>
      <c r="C3841" s="36" t="s">
        <v>15813</v>
      </c>
      <c r="D3841" s="6" t="s">
        <v>3843</v>
      </c>
      <c r="E3841" s="3">
        <v>4</v>
      </c>
    </row>
    <row r="3842" spans="1:5" ht="18.75">
      <c r="A3842" s="36">
        <v>3840</v>
      </c>
      <c r="B3842" s="208"/>
      <c r="C3842" s="36" t="s">
        <v>15814</v>
      </c>
      <c r="D3842" s="6" t="s">
        <v>3844</v>
      </c>
      <c r="E3842" s="3">
        <v>4</v>
      </c>
    </row>
    <row r="3843" spans="1:5" ht="49.5">
      <c r="A3843" s="36">
        <v>3841</v>
      </c>
      <c r="B3843" s="208"/>
      <c r="C3843" s="36" t="s">
        <v>15815</v>
      </c>
      <c r="D3843" s="6" t="s">
        <v>3845</v>
      </c>
      <c r="E3843" s="3">
        <v>4</v>
      </c>
    </row>
    <row r="3844" spans="1:5" ht="33">
      <c r="A3844" s="36">
        <v>3842</v>
      </c>
      <c r="B3844" s="208"/>
      <c r="C3844" s="36" t="s">
        <v>15816</v>
      </c>
      <c r="D3844" s="6" t="s">
        <v>3846</v>
      </c>
      <c r="E3844" s="3">
        <v>4</v>
      </c>
    </row>
    <row r="3845" spans="1:5" ht="33">
      <c r="A3845" s="36">
        <v>3843</v>
      </c>
      <c r="B3845" s="208"/>
      <c r="C3845" s="36" t="s">
        <v>15817</v>
      </c>
      <c r="D3845" s="6" t="s">
        <v>3847</v>
      </c>
      <c r="E3845" s="3">
        <v>4</v>
      </c>
    </row>
    <row r="3846" spans="1:5" ht="33">
      <c r="A3846" s="36">
        <v>3844</v>
      </c>
      <c r="B3846" s="208"/>
      <c r="C3846" s="36" t="s">
        <v>15818</v>
      </c>
      <c r="D3846" s="6" t="s">
        <v>3848</v>
      </c>
      <c r="E3846" s="3">
        <v>4</v>
      </c>
    </row>
    <row r="3847" spans="1:5" ht="33">
      <c r="A3847" s="36">
        <v>3845</v>
      </c>
      <c r="B3847" s="208"/>
      <c r="C3847" s="36" t="s">
        <v>15819</v>
      </c>
      <c r="D3847" s="6" t="s">
        <v>3849</v>
      </c>
      <c r="E3847" s="3">
        <v>4</v>
      </c>
    </row>
    <row r="3848" spans="1:5" ht="18.75">
      <c r="A3848" s="36">
        <v>3846</v>
      </c>
      <c r="B3848" s="208"/>
      <c r="C3848" s="36" t="s">
        <v>15820</v>
      </c>
      <c r="D3848" s="6" t="s">
        <v>3850</v>
      </c>
      <c r="E3848" s="3">
        <v>4</v>
      </c>
    </row>
    <row r="3849" spans="1:5" ht="18.75">
      <c r="A3849" s="36">
        <v>3847</v>
      </c>
      <c r="B3849" s="208"/>
      <c r="C3849" s="36" t="s">
        <v>15821</v>
      </c>
      <c r="D3849" s="6" t="s">
        <v>3851</v>
      </c>
      <c r="E3849" s="3">
        <v>4</v>
      </c>
    </row>
    <row r="3850" spans="1:5" ht="18.75">
      <c r="A3850" s="36">
        <v>3848</v>
      </c>
      <c r="B3850" s="208"/>
      <c r="C3850" s="36" t="s">
        <v>15822</v>
      </c>
      <c r="D3850" s="6" t="s">
        <v>3852</v>
      </c>
      <c r="E3850" s="3">
        <v>4</v>
      </c>
    </row>
    <row r="3851" spans="1:5" ht="18.75">
      <c r="A3851" s="36">
        <v>3849</v>
      </c>
      <c r="B3851" s="208"/>
      <c r="C3851" s="36" t="s">
        <v>15823</v>
      </c>
      <c r="D3851" s="6" t="s">
        <v>3853</v>
      </c>
      <c r="E3851" s="3">
        <v>4</v>
      </c>
    </row>
    <row r="3852" spans="1:5" ht="18.75">
      <c r="A3852" s="36">
        <v>3850</v>
      </c>
      <c r="B3852" s="208"/>
      <c r="C3852" s="36" t="s">
        <v>15824</v>
      </c>
      <c r="D3852" s="6" t="s">
        <v>3854</v>
      </c>
      <c r="E3852" s="3">
        <v>4</v>
      </c>
    </row>
    <row r="3853" spans="1:5" ht="33">
      <c r="A3853" s="36">
        <v>3851</v>
      </c>
      <c r="B3853" s="208"/>
      <c r="C3853" s="36" t="s">
        <v>15825</v>
      </c>
      <c r="D3853" s="6" t="s">
        <v>3855</v>
      </c>
      <c r="E3853" s="3">
        <v>4</v>
      </c>
    </row>
    <row r="3854" spans="1:5" ht="33">
      <c r="A3854" s="36">
        <v>3852</v>
      </c>
      <c r="B3854" s="208"/>
      <c r="C3854" s="36" t="s">
        <v>15826</v>
      </c>
      <c r="D3854" s="6" t="s">
        <v>3856</v>
      </c>
      <c r="E3854" s="3">
        <v>4</v>
      </c>
    </row>
    <row r="3855" spans="1:5" ht="33">
      <c r="A3855" s="36">
        <v>3853</v>
      </c>
      <c r="B3855" s="208"/>
      <c r="C3855" s="36" t="s">
        <v>15827</v>
      </c>
      <c r="D3855" s="6" t="s">
        <v>3857</v>
      </c>
      <c r="E3855" s="3">
        <v>4</v>
      </c>
    </row>
    <row r="3856" spans="1:5" ht="33">
      <c r="A3856" s="36">
        <v>3854</v>
      </c>
      <c r="B3856" s="208"/>
      <c r="C3856" s="36" t="s">
        <v>15828</v>
      </c>
      <c r="D3856" s="6" t="s">
        <v>3858</v>
      </c>
      <c r="E3856" s="3">
        <v>4</v>
      </c>
    </row>
    <row r="3857" spans="1:5" ht="33">
      <c r="A3857" s="36">
        <v>3855</v>
      </c>
      <c r="B3857" s="208"/>
      <c r="C3857" s="36" t="s">
        <v>15829</v>
      </c>
      <c r="D3857" s="6" t="s">
        <v>3859</v>
      </c>
      <c r="E3857" s="3">
        <v>4</v>
      </c>
    </row>
    <row r="3858" spans="1:5" ht="33">
      <c r="A3858" s="36">
        <v>3856</v>
      </c>
      <c r="B3858" s="208"/>
      <c r="C3858" s="36" t="s">
        <v>15830</v>
      </c>
      <c r="D3858" s="6" t="s">
        <v>3860</v>
      </c>
      <c r="E3858" s="3">
        <v>4</v>
      </c>
    </row>
    <row r="3859" spans="1:5" ht="33">
      <c r="A3859" s="36">
        <v>3857</v>
      </c>
      <c r="B3859" s="208"/>
      <c r="C3859" s="36" t="s">
        <v>15831</v>
      </c>
      <c r="D3859" s="6" t="s">
        <v>3861</v>
      </c>
      <c r="E3859" s="3">
        <v>4</v>
      </c>
    </row>
    <row r="3860" spans="1:5" ht="33">
      <c r="A3860" s="36">
        <v>3858</v>
      </c>
      <c r="B3860" s="208"/>
      <c r="C3860" s="36" t="s">
        <v>15832</v>
      </c>
      <c r="D3860" s="6" t="s">
        <v>3862</v>
      </c>
      <c r="E3860" s="3">
        <v>4</v>
      </c>
    </row>
    <row r="3861" spans="1:5" ht="33">
      <c r="A3861" s="36">
        <v>3859</v>
      </c>
      <c r="B3861" s="208"/>
      <c r="C3861" s="36" t="s">
        <v>15833</v>
      </c>
      <c r="D3861" s="6" t="s">
        <v>3863</v>
      </c>
      <c r="E3861" s="3">
        <v>4</v>
      </c>
    </row>
    <row r="3862" spans="1:5" ht="33">
      <c r="A3862" s="36">
        <v>3860</v>
      </c>
      <c r="B3862" s="208"/>
      <c r="C3862" s="36" t="s">
        <v>15834</v>
      </c>
      <c r="D3862" s="6" t="s">
        <v>3864</v>
      </c>
      <c r="E3862" s="3">
        <v>4</v>
      </c>
    </row>
    <row r="3863" spans="1:5" ht="33">
      <c r="A3863" s="36">
        <v>3861</v>
      </c>
      <c r="B3863" s="208"/>
      <c r="C3863" s="36" t="s">
        <v>15835</v>
      </c>
      <c r="D3863" s="6" t="s">
        <v>3865</v>
      </c>
      <c r="E3863" s="3">
        <v>4</v>
      </c>
    </row>
    <row r="3864" spans="1:5" ht="33">
      <c r="A3864" s="36">
        <v>3862</v>
      </c>
      <c r="B3864" s="208"/>
      <c r="C3864" s="36" t="s">
        <v>15836</v>
      </c>
      <c r="D3864" s="6" t="s">
        <v>3866</v>
      </c>
      <c r="E3864" s="3">
        <v>4</v>
      </c>
    </row>
    <row r="3865" spans="1:5" ht="33">
      <c r="A3865" s="36">
        <v>3863</v>
      </c>
      <c r="B3865" s="208"/>
      <c r="C3865" s="36" t="s">
        <v>15837</v>
      </c>
      <c r="D3865" s="6" t="s">
        <v>3867</v>
      </c>
      <c r="E3865" s="3">
        <v>4</v>
      </c>
    </row>
    <row r="3866" spans="1:5" ht="33">
      <c r="A3866" s="36">
        <v>3864</v>
      </c>
      <c r="B3866" s="208"/>
      <c r="C3866" s="36" t="s">
        <v>15838</v>
      </c>
      <c r="D3866" s="6" t="s">
        <v>3868</v>
      </c>
      <c r="E3866" s="3">
        <v>4</v>
      </c>
    </row>
    <row r="3867" spans="1:5" ht="33">
      <c r="A3867" s="36">
        <v>3865</v>
      </c>
      <c r="B3867" s="208"/>
      <c r="C3867" s="36" t="s">
        <v>15839</v>
      </c>
      <c r="D3867" s="6" t="s">
        <v>3869</v>
      </c>
      <c r="E3867" s="3">
        <v>4</v>
      </c>
    </row>
    <row r="3868" spans="1:5" ht="33">
      <c r="A3868" s="36">
        <v>3866</v>
      </c>
      <c r="B3868" s="208"/>
      <c r="C3868" s="36" t="s">
        <v>15840</v>
      </c>
      <c r="D3868" s="6" t="s">
        <v>3870</v>
      </c>
      <c r="E3868" s="3">
        <v>4</v>
      </c>
    </row>
    <row r="3869" spans="1:5" ht="33">
      <c r="A3869" s="36">
        <v>3867</v>
      </c>
      <c r="B3869" s="208"/>
      <c r="C3869" s="36" t="s">
        <v>15841</v>
      </c>
      <c r="D3869" s="6" t="s">
        <v>3871</v>
      </c>
      <c r="E3869" s="3">
        <v>4</v>
      </c>
    </row>
    <row r="3870" spans="1:5" ht="33">
      <c r="A3870" s="36">
        <v>3868</v>
      </c>
      <c r="B3870" s="208"/>
      <c r="C3870" s="36" t="s">
        <v>15842</v>
      </c>
      <c r="D3870" s="6" t="s">
        <v>3872</v>
      </c>
      <c r="E3870" s="3">
        <v>4</v>
      </c>
    </row>
    <row r="3871" spans="1:5" ht="33">
      <c r="A3871" s="36">
        <v>3869</v>
      </c>
      <c r="B3871" s="208"/>
      <c r="C3871" s="36" t="s">
        <v>15843</v>
      </c>
      <c r="D3871" s="6" t="s">
        <v>3873</v>
      </c>
      <c r="E3871" s="3">
        <v>4</v>
      </c>
    </row>
    <row r="3872" spans="1:5" ht="33">
      <c r="A3872" s="36">
        <v>3870</v>
      </c>
      <c r="B3872" s="208"/>
      <c r="C3872" s="36" t="s">
        <v>15844</v>
      </c>
      <c r="D3872" s="6" t="s">
        <v>3874</v>
      </c>
      <c r="E3872" s="3">
        <v>4</v>
      </c>
    </row>
    <row r="3873" spans="1:5" ht="33">
      <c r="A3873" s="36">
        <v>3871</v>
      </c>
      <c r="B3873" s="208"/>
      <c r="C3873" s="36" t="s">
        <v>15845</v>
      </c>
      <c r="D3873" s="6" t="s">
        <v>3875</v>
      </c>
      <c r="E3873" s="3">
        <v>4</v>
      </c>
    </row>
    <row r="3874" spans="1:5" ht="33">
      <c r="A3874" s="36">
        <v>3872</v>
      </c>
      <c r="B3874" s="208"/>
      <c r="C3874" s="36" t="s">
        <v>15846</v>
      </c>
      <c r="D3874" s="6" t="s">
        <v>3876</v>
      </c>
      <c r="E3874" s="3">
        <v>4</v>
      </c>
    </row>
    <row r="3875" spans="1:5" ht="33">
      <c r="A3875" s="36">
        <v>3873</v>
      </c>
      <c r="B3875" s="208"/>
      <c r="C3875" s="36" t="s">
        <v>15847</v>
      </c>
      <c r="D3875" s="6" t="s">
        <v>3877</v>
      </c>
      <c r="E3875" s="3">
        <v>4</v>
      </c>
    </row>
    <row r="3876" spans="1:5" ht="33">
      <c r="A3876" s="36">
        <v>3874</v>
      </c>
      <c r="B3876" s="208"/>
      <c r="C3876" s="36" t="s">
        <v>15848</v>
      </c>
      <c r="D3876" s="6" t="s">
        <v>3878</v>
      </c>
      <c r="E3876" s="3">
        <v>4</v>
      </c>
    </row>
    <row r="3877" spans="1:5" ht="33">
      <c r="A3877" s="36">
        <v>3875</v>
      </c>
      <c r="B3877" s="208"/>
      <c r="C3877" s="36" t="s">
        <v>15849</v>
      </c>
      <c r="D3877" s="6" t="s">
        <v>3879</v>
      </c>
      <c r="E3877" s="3">
        <v>4</v>
      </c>
    </row>
    <row r="3878" spans="1:5" ht="33">
      <c r="A3878" s="36">
        <v>3876</v>
      </c>
      <c r="B3878" s="208"/>
      <c r="C3878" s="36" t="s">
        <v>15850</v>
      </c>
      <c r="D3878" s="6" t="s">
        <v>3880</v>
      </c>
      <c r="E3878" s="3">
        <v>4</v>
      </c>
    </row>
    <row r="3879" spans="1:5" ht="33">
      <c r="A3879" s="36">
        <v>3877</v>
      </c>
      <c r="B3879" s="208"/>
      <c r="C3879" s="36" t="s">
        <v>15851</v>
      </c>
      <c r="D3879" s="6" t="s">
        <v>3881</v>
      </c>
      <c r="E3879" s="3">
        <v>4</v>
      </c>
    </row>
    <row r="3880" spans="1:5" ht="18.75">
      <c r="A3880" s="36">
        <v>3878</v>
      </c>
      <c r="B3880" s="208"/>
      <c r="C3880" s="36" t="s">
        <v>15852</v>
      </c>
      <c r="D3880" s="6" t="s">
        <v>3882</v>
      </c>
      <c r="E3880" s="3">
        <v>4</v>
      </c>
    </row>
    <row r="3881" spans="1:5" ht="33">
      <c r="A3881" s="36">
        <v>3879</v>
      </c>
      <c r="B3881" s="208"/>
      <c r="C3881" s="36" t="s">
        <v>15853</v>
      </c>
      <c r="D3881" s="6" t="s">
        <v>3883</v>
      </c>
      <c r="E3881" s="3">
        <v>4</v>
      </c>
    </row>
    <row r="3882" spans="1:5" ht="33">
      <c r="A3882" s="36">
        <v>3880</v>
      </c>
      <c r="B3882" s="208"/>
      <c r="C3882" s="36" t="s">
        <v>15854</v>
      </c>
      <c r="D3882" s="6" t="s">
        <v>3884</v>
      </c>
      <c r="E3882" s="3">
        <v>4</v>
      </c>
    </row>
    <row r="3883" spans="1:5" ht="18.75">
      <c r="A3883" s="36">
        <v>3881</v>
      </c>
      <c r="B3883" s="208"/>
      <c r="C3883" s="36" t="s">
        <v>15855</v>
      </c>
      <c r="D3883" s="6" t="s">
        <v>3885</v>
      </c>
      <c r="E3883" s="3">
        <v>4</v>
      </c>
    </row>
    <row r="3884" spans="1:5" ht="33">
      <c r="A3884" s="36">
        <v>3882</v>
      </c>
      <c r="B3884" s="208"/>
      <c r="C3884" s="36" t="s">
        <v>15856</v>
      </c>
      <c r="D3884" s="6" t="s">
        <v>3886</v>
      </c>
      <c r="E3884" s="3">
        <v>4</v>
      </c>
    </row>
    <row r="3885" spans="1:5" ht="33">
      <c r="A3885" s="36">
        <v>3883</v>
      </c>
      <c r="B3885" s="208"/>
      <c r="C3885" s="36" t="s">
        <v>15857</v>
      </c>
      <c r="D3885" s="6" t="s">
        <v>3887</v>
      </c>
      <c r="E3885" s="3">
        <v>4</v>
      </c>
    </row>
    <row r="3886" spans="1:5" ht="33">
      <c r="A3886" s="36">
        <v>3884</v>
      </c>
      <c r="B3886" s="208"/>
      <c r="C3886" s="36" t="s">
        <v>15858</v>
      </c>
      <c r="D3886" s="6" t="s">
        <v>3888</v>
      </c>
      <c r="E3886" s="3">
        <v>4</v>
      </c>
    </row>
    <row r="3887" spans="1:5" ht="33">
      <c r="A3887" s="36">
        <v>3885</v>
      </c>
      <c r="B3887" s="208"/>
      <c r="C3887" s="36" t="s">
        <v>15859</v>
      </c>
      <c r="D3887" s="6" t="s">
        <v>3889</v>
      </c>
      <c r="E3887" s="3">
        <v>4</v>
      </c>
    </row>
    <row r="3888" spans="1:5" ht="33">
      <c r="A3888" s="36">
        <v>3886</v>
      </c>
      <c r="B3888" s="208"/>
      <c r="C3888" s="36" t="s">
        <v>15860</v>
      </c>
      <c r="D3888" s="6" t="s">
        <v>3890</v>
      </c>
      <c r="E3888" s="3">
        <v>4</v>
      </c>
    </row>
    <row r="3889" spans="1:5" ht="33">
      <c r="A3889" s="36">
        <v>3887</v>
      </c>
      <c r="B3889" s="208"/>
      <c r="C3889" s="36" t="s">
        <v>15861</v>
      </c>
      <c r="D3889" s="6" t="s">
        <v>3891</v>
      </c>
      <c r="E3889" s="3">
        <v>4</v>
      </c>
    </row>
    <row r="3890" spans="1:5" ht="33">
      <c r="A3890" s="36">
        <v>3888</v>
      </c>
      <c r="B3890" s="208"/>
      <c r="C3890" s="36" t="s">
        <v>15862</v>
      </c>
      <c r="D3890" s="6" t="s">
        <v>3892</v>
      </c>
      <c r="E3890" s="3">
        <v>4</v>
      </c>
    </row>
    <row r="3891" spans="1:5" ht="33">
      <c r="A3891" s="36">
        <v>3889</v>
      </c>
      <c r="B3891" s="208"/>
      <c r="C3891" s="36" t="s">
        <v>15863</v>
      </c>
      <c r="D3891" s="6" t="s">
        <v>3893</v>
      </c>
      <c r="E3891" s="3">
        <v>4</v>
      </c>
    </row>
    <row r="3892" spans="1:5" ht="33">
      <c r="A3892" s="36">
        <v>3890</v>
      </c>
      <c r="B3892" s="208"/>
      <c r="C3892" s="36" t="s">
        <v>15864</v>
      </c>
      <c r="D3892" s="6" t="s">
        <v>3894</v>
      </c>
      <c r="E3892" s="3">
        <v>4</v>
      </c>
    </row>
    <row r="3893" spans="1:5" ht="33">
      <c r="A3893" s="36">
        <v>3891</v>
      </c>
      <c r="B3893" s="208"/>
      <c r="C3893" s="36" t="s">
        <v>15865</v>
      </c>
      <c r="D3893" s="6" t="s">
        <v>3895</v>
      </c>
      <c r="E3893" s="3">
        <v>4</v>
      </c>
    </row>
    <row r="3894" spans="1:5" ht="33">
      <c r="A3894" s="36">
        <v>3892</v>
      </c>
      <c r="B3894" s="208"/>
      <c r="C3894" s="36" t="s">
        <v>15866</v>
      </c>
      <c r="D3894" s="6" t="s">
        <v>3896</v>
      </c>
      <c r="E3894" s="3">
        <v>4</v>
      </c>
    </row>
    <row r="3895" spans="1:5" ht="33">
      <c r="A3895" s="36">
        <v>3893</v>
      </c>
      <c r="B3895" s="208"/>
      <c r="C3895" s="36" t="s">
        <v>15867</v>
      </c>
      <c r="D3895" s="6" t="s">
        <v>3897</v>
      </c>
      <c r="E3895" s="3">
        <v>4</v>
      </c>
    </row>
    <row r="3896" spans="1:5" ht="33">
      <c r="A3896" s="36">
        <v>3894</v>
      </c>
      <c r="B3896" s="208"/>
      <c r="C3896" s="36" t="s">
        <v>15868</v>
      </c>
      <c r="D3896" s="6" t="s">
        <v>3898</v>
      </c>
      <c r="E3896" s="3">
        <v>4</v>
      </c>
    </row>
    <row r="3897" spans="1:5" ht="33">
      <c r="A3897" s="36">
        <v>3895</v>
      </c>
      <c r="B3897" s="208"/>
      <c r="C3897" s="36" t="s">
        <v>15869</v>
      </c>
      <c r="D3897" s="6" t="s">
        <v>3899</v>
      </c>
      <c r="E3897" s="3">
        <v>4</v>
      </c>
    </row>
    <row r="3898" spans="1:5" ht="33">
      <c r="A3898" s="36">
        <v>3896</v>
      </c>
      <c r="B3898" s="208"/>
      <c r="C3898" s="36" t="s">
        <v>15870</v>
      </c>
      <c r="D3898" s="6" t="s">
        <v>3900</v>
      </c>
      <c r="E3898" s="3">
        <v>4</v>
      </c>
    </row>
    <row r="3899" spans="1:5" ht="33">
      <c r="A3899" s="36">
        <v>3897</v>
      </c>
      <c r="B3899" s="208"/>
      <c r="C3899" s="36" t="s">
        <v>15871</v>
      </c>
      <c r="D3899" s="6" t="s">
        <v>3901</v>
      </c>
      <c r="E3899" s="3">
        <v>4</v>
      </c>
    </row>
    <row r="3900" spans="1:5" ht="33">
      <c r="A3900" s="36">
        <v>3898</v>
      </c>
      <c r="B3900" s="208"/>
      <c r="C3900" s="36" t="s">
        <v>15872</v>
      </c>
      <c r="D3900" s="6" t="s">
        <v>2334</v>
      </c>
      <c r="E3900" s="3">
        <v>4</v>
      </c>
    </row>
    <row r="3901" spans="1:5" ht="18.75">
      <c r="A3901" s="36">
        <v>3899</v>
      </c>
      <c r="B3901" s="208"/>
      <c r="C3901" s="36" t="s">
        <v>15873</v>
      </c>
      <c r="D3901" s="6" t="s">
        <v>2335</v>
      </c>
      <c r="E3901" s="3">
        <v>4</v>
      </c>
    </row>
    <row r="3902" spans="1:5" ht="33">
      <c r="A3902" s="36">
        <v>3900</v>
      </c>
      <c r="B3902" s="208"/>
      <c r="C3902" s="36" t="s">
        <v>15874</v>
      </c>
      <c r="D3902" s="6" t="s">
        <v>2336</v>
      </c>
      <c r="E3902" s="3">
        <v>4</v>
      </c>
    </row>
    <row r="3903" spans="1:5" ht="33">
      <c r="A3903" s="36">
        <v>3901</v>
      </c>
      <c r="B3903" s="208"/>
      <c r="C3903" s="36" t="s">
        <v>15875</v>
      </c>
      <c r="D3903" s="6" t="s">
        <v>3902</v>
      </c>
      <c r="E3903" s="3">
        <v>6</v>
      </c>
    </row>
    <row r="3904" spans="1:5" ht="33">
      <c r="A3904" s="36">
        <v>3902</v>
      </c>
      <c r="B3904" s="208"/>
      <c r="C3904" s="36" t="s">
        <v>15876</v>
      </c>
      <c r="D3904" s="6" t="s">
        <v>3903</v>
      </c>
      <c r="E3904" s="3">
        <v>4</v>
      </c>
    </row>
    <row r="3905" spans="1:5" ht="33">
      <c r="A3905" s="36">
        <v>3903</v>
      </c>
      <c r="B3905" s="208"/>
      <c r="C3905" s="36" t="s">
        <v>15877</v>
      </c>
      <c r="D3905" s="6" t="s">
        <v>3904</v>
      </c>
      <c r="E3905" s="3">
        <v>4</v>
      </c>
    </row>
    <row r="3906" spans="1:5" ht="33">
      <c r="A3906" s="36">
        <v>3904</v>
      </c>
      <c r="B3906" s="208"/>
      <c r="C3906" s="36" t="s">
        <v>15878</v>
      </c>
      <c r="D3906" s="6" t="s">
        <v>3905</v>
      </c>
      <c r="E3906" s="3">
        <v>4</v>
      </c>
    </row>
    <row r="3907" spans="1:5" ht="18.75">
      <c r="A3907" s="36">
        <v>3905</v>
      </c>
      <c r="B3907" s="208"/>
      <c r="C3907" s="36" t="s">
        <v>15879</v>
      </c>
      <c r="D3907" s="6" t="s">
        <v>3906</v>
      </c>
      <c r="E3907" s="3">
        <v>4</v>
      </c>
    </row>
    <row r="3908" spans="1:5" ht="18.75">
      <c r="A3908" s="36">
        <v>3906</v>
      </c>
      <c r="B3908" s="208"/>
      <c r="C3908" s="36" t="s">
        <v>15880</v>
      </c>
      <c r="D3908" s="6" t="s">
        <v>3907</v>
      </c>
      <c r="E3908" s="3">
        <v>6</v>
      </c>
    </row>
    <row r="3909" spans="1:5" ht="33">
      <c r="A3909" s="36">
        <v>3907</v>
      </c>
      <c r="B3909" s="208"/>
      <c r="C3909" s="36" t="s">
        <v>15881</v>
      </c>
      <c r="D3909" s="6" t="s">
        <v>3908</v>
      </c>
      <c r="E3909" s="3">
        <v>4</v>
      </c>
    </row>
    <row r="3910" spans="1:5" ht="18.75">
      <c r="A3910" s="36">
        <v>3908</v>
      </c>
      <c r="B3910" s="208"/>
      <c r="C3910" s="36" t="s">
        <v>15882</v>
      </c>
      <c r="D3910" s="6" t="s">
        <v>3909</v>
      </c>
      <c r="E3910" s="3">
        <v>4</v>
      </c>
    </row>
    <row r="3911" spans="1:5" ht="18.75">
      <c r="A3911" s="36">
        <v>3909</v>
      </c>
      <c r="B3911" s="208"/>
      <c r="C3911" s="36" t="s">
        <v>15883</v>
      </c>
      <c r="D3911" s="6" t="s">
        <v>3910</v>
      </c>
      <c r="E3911" s="3">
        <v>6</v>
      </c>
    </row>
    <row r="3912" spans="1:5" ht="18.75">
      <c r="A3912" s="36">
        <v>3910</v>
      </c>
      <c r="B3912" s="208"/>
      <c r="C3912" s="36" t="s">
        <v>15884</v>
      </c>
      <c r="D3912" s="6" t="s">
        <v>3911</v>
      </c>
      <c r="E3912" s="3">
        <v>6</v>
      </c>
    </row>
    <row r="3913" spans="1:5" ht="18.75">
      <c r="A3913" s="36">
        <v>3911</v>
      </c>
      <c r="B3913" s="208"/>
      <c r="C3913" s="36" t="s">
        <v>15885</v>
      </c>
      <c r="D3913" s="6" t="s">
        <v>3912</v>
      </c>
      <c r="E3913" s="3">
        <v>6</v>
      </c>
    </row>
    <row r="3914" spans="1:5" ht="18.75">
      <c r="A3914" s="36">
        <v>3912</v>
      </c>
      <c r="B3914" s="208"/>
      <c r="C3914" s="36" t="s">
        <v>15886</v>
      </c>
      <c r="D3914" s="6" t="s">
        <v>3913</v>
      </c>
      <c r="E3914" s="3">
        <v>6</v>
      </c>
    </row>
    <row r="3915" spans="1:5" ht="18.75">
      <c r="A3915" s="36">
        <v>3913</v>
      </c>
      <c r="B3915" s="208"/>
      <c r="C3915" s="36" t="s">
        <v>15887</v>
      </c>
      <c r="D3915" s="6" t="s">
        <v>3914</v>
      </c>
      <c r="E3915" s="3">
        <v>6</v>
      </c>
    </row>
    <row r="3916" spans="1:5" ht="18.75">
      <c r="A3916" s="36">
        <v>3914</v>
      </c>
      <c r="B3916" s="208"/>
      <c r="C3916" s="36" t="s">
        <v>15888</v>
      </c>
      <c r="D3916" s="6" t="s">
        <v>3915</v>
      </c>
      <c r="E3916" s="3">
        <v>6</v>
      </c>
    </row>
    <row r="3917" spans="1:5" ht="18.75">
      <c r="A3917" s="36">
        <v>3915</v>
      </c>
      <c r="B3917" s="208"/>
      <c r="C3917" s="36" t="s">
        <v>15889</v>
      </c>
      <c r="D3917" s="6" t="s">
        <v>3916</v>
      </c>
      <c r="E3917" s="3">
        <v>6</v>
      </c>
    </row>
    <row r="3918" spans="1:5" ht="18.75">
      <c r="A3918" s="36">
        <v>3916</v>
      </c>
      <c r="B3918" s="208"/>
      <c r="C3918" s="36" t="s">
        <v>15890</v>
      </c>
      <c r="D3918" s="6" t="s">
        <v>3917</v>
      </c>
      <c r="E3918" s="3">
        <v>6</v>
      </c>
    </row>
    <row r="3919" spans="1:5" ht="18.75">
      <c r="A3919" s="36">
        <v>3917</v>
      </c>
      <c r="B3919" s="208"/>
      <c r="C3919" s="36" t="s">
        <v>15891</v>
      </c>
      <c r="D3919" s="6" t="s">
        <v>3918</v>
      </c>
      <c r="E3919" s="3">
        <v>6</v>
      </c>
    </row>
    <row r="3920" spans="1:5" ht="18.75">
      <c r="A3920" s="36">
        <v>3918</v>
      </c>
      <c r="B3920" s="208"/>
      <c r="C3920" s="36" t="s">
        <v>15892</v>
      </c>
      <c r="D3920" s="6" t="s">
        <v>3919</v>
      </c>
      <c r="E3920" s="3">
        <v>6</v>
      </c>
    </row>
    <row r="3921" spans="1:5" ht="18.75">
      <c r="A3921" s="36">
        <v>3919</v>
      </c>
      <c r="B3921" s="208"/>
      <c r="C3921" s="36" t="s">
        <v>15893</v>
      </c>
      <c r="D3921" s="6" t="s">
        <v>3920</v>
      </c>
      <c r="E3921" s="3">
        <v>6</v>
      </c>
    </row>
    <row r="3922" spans="1:5" ht="18.75">
      <c r="A3922" s="36">
        <v>3920</v>
      </c>
      <c r="B3922" s="208"/>
      <c r="C3922" s="36" t="s">
        <v>15894</v>
      </c>
      <c r="D3922" s="6" t="s">
        <v>3921</v>
      </c>
      <c r="E3922" s="3">
        <v>6</v>
      </c>
    </row>
    <row r="3923" spans="1:5" ht="18.75">
      <c r="A3923" s="36">
        <v>3921</v>
      </c>
      <c r="B3923" s="208"/>
      <c r="C3923" s="36" t="s">
        <v>15895</v>
      </c>
      <c r="D3923" s="6" t="s">
        <v>3922</v>
      </c>
      <c r="E3923" s="3">
        <v>6</v>
      </c>
    </row>
    <row r="3924" spans="1:5" ht="18.75">
      <c r="A3924" s="36">
        <v>3922</v>
      </c>
      <c r="B3924" s="208"/>
      <c r="C3924" s="36" t="s">
        <v>15896</v>
      </c>
      <c r="D3924" s="6" t="s">
        <v>3923</v>
      </c>
      <c r="E3924" s="3">
        <v>6</v>
      </c>
    </row>
    <row r="3925" spans="1:5" ht="18.75">
      <c r="A3925" s="36">
        <v>3923</v>
      </c>
      <c r="B3925" s="208"/>
      <c r="C3925" s="36" t="s">
        <v>15897</v>
      </c>
      <c r="D3925" s="6" t="s">
        <v>3924</v>
      </c>
      <c r="E3925" s="3">
        <v>6</v>
      </c>
    </row>
    <row r="3926" spans="1:5" ht="18.75">
      <c r="A3926" s="36">
        <v>3924</v>
      </c>
      <c r="B3926" s="208"/>
      <c r="C3926" s="36" t="s">
        <v>15898</v>
      </c>
      <c r="D3926" s="6" t="s">
        <v>3925</v>
      </c>
      <c r="E3926" s="3">
        <v>6</v>
      </c>
    </row>
    <row r="3927" spans="1:5" ht="18.75">
      <c r="A3927" s="36">
        <v>3925</v>
      </c>
      <c r="B3927" s="208"/>
      <c r="C3927" s="36" t="s">
        <v>15899</v>
      </c>
      <c r="D3927" s="6" t="s">
        <v>3926</v>
      </c>
      <c r="E3927" s="3">
        <v>6</v>
      </c>
    </row>
    <row r="3928" spans="1:5" ht="18.75">
      <c r="A3928" s="36">
        <v>3926</v>
      </c>
      <c r="B3928" s="208"/>
      <c r="C3928" s="36" t="s">
        <v>15900</v>
      </c>
      <c r="D3928" s="6" t="s">
        <v>3927</v>
      </c>
      <c r="E3928" s="3">
        <v>6</v>
      </c>
    </row>
    <row r="3929" spans="1:5" ht="18.75">
      <c r="A3929" s="36">
        <v>3927</v>
      </c>
      <c r="B3929" s="208"/>
      <c r="C3929" s="36" t="s">
        <v>15901</v>
      </c>
      <c r="D3929" s="6" t="s">
        <v>3928</v>
      </c>
      <c r="E3929" s="3">
        <v>6</v>
      </c>
    </row>
    <row r="3930" spans="1:5" ht="18.75">
      <c r="A3930" s="36">
        <v>3928</v>
      </c>
      <c r="B3930" s="208"/>
      <c r="C3930" s="36" t="s">
        <v>15902</v>
      </c>
      <c r="D3930" s="6" t="s">
        <v>3929</v>
      </c>
      <c r="E3930" s="3">
        <v>6</v>
      </c>
    </row>
    <row r="3931" spans="1:5" ht="18.75">
      <c r="A3931" s="36">
        <v>3929</v>
      </c>
      <c r="B3931" s="208"/>
      <c r="C3931" s="36" t="s">
        <v>15903</v>
      </c>
      <c r="D3931" s="6" t="s">
        <v>3930</v>
      </c>
      <c r="E3931" s="3">
        <v>6</v>
      </c>
    </row>
    <row r="3932" spans="1:5" ht="18.75">
      <c r="A3932" s="36">
        <v>3930</v>
      </c>
      <c r="B3932" s="208"/>
      <c r="C3932" s="36" t="s">
        <v>15904</v>
      </c>
      <c r="D3932" s="6" t="s">
        <v>3931</v>
      </c>
      <c r="E3932" s="3">
        <v>6</v>
      </c>
    </row>
    <row r="3933" spans="1:5" ht="18.75">
      <c r="A3933" s="36">
        <v>3931</v>
      </c>
      <c r="B3933" s="208"/>
      <c r="C3933" s="36" t="s">
        <v>15905</v>
      </c>
      <c r="D3933" s="6" t="s">
        <v>3932</v>
      </c>
      <c r="E3933" s="3">
        <v>6</v>
      </c>
    </row>
    <row r="3934" spans="1:5" ht="18.75">
      <c r="A3934" s="36">
        <v>3932</v>
      </c>
      <c r="B3934" s="208"/>
      <c r="C3934" s="36" t="s">
        <v>15906</v>
      </c>
      <c r="D3934" s="6" t="s">
        <v>3933</v>
      </c>
      <c r="E3934" s="3">
        <v>6</v>
      </c>
    </row>
    <row r="3935" spans="1:5" ht="18.75">
      <c r="A3935" s="36">
        <v>3933</v>
      </c>
      <c r="B3935" s="208"/>
      <c r="C3935" s="36" t="s">
        <v>15907</v>
      </c>
      <c r="D3935" s="6" t="s">
        <v>3934</v>
      </c>
      <c r="E3935" s="3">
        <v>6</v>
      </c>
    </row>
    <row r="3936" spans="1:5" ht="18.75">
      <c r="A3936" s="36">
        <v>3934</v>
      </c>
      <c r="B3936" s="208"/>
      <c r="C3936" s="36" t="s">
        <v>15908</v>
      </c>
      <c r="D3936" s="6" t="s">
        <v>3935</v>
      </c>
      <c r="E3936" s="3">
        <v>6</v>
      </c>
    </row>
    <row r="3937" spans="1:5" ht="18.75">
      <c r="A3937" s="36">
        <v>3935</v>
      </c>
      <c r="B3937" s="208"/>
      <c r="C3937" s="36" t="s">
        <v>15909</v>
      </c>
      <c r="D3937" s="6" t="s">
        <v>3936</v>
      </c>
      <c r="E3937" s="3">
        <v>6</v>
      </c>
    </row>
    <row r="3938" spans="1:5" ht="18.75">
      <c r="A3938" s="36">
        <v>3936</v>
      </c>
      <c r="B3938" s="208"/>
      <c r="C3938" s="36" t="s">
        <v>15910</v>
      </c>
      <c r="D3938" s="6" t="s">
        <v>3937</v>
      </c>
      <c r="E3938" s="3">
        <v>6</v>
      </c>
    </row>
    <row r="3939" spans="1:5" ht="18.75">
      <c r="A3939" s="36">
        <v>3937</v>
      </c>
      <c r="B3939" s="208"/>
      <c r="C3939" s="36" t="s">
        <v>15911</v>
      </c>
      <c r="D3939" s="6" t="s">
        <v>3938</v>
      </c>
      <c r="E3939" s="3">
        <v>6</v>
      </c>
    </row>
    <row r="3940" spans="1:5" ht="18.75">
      <c r="A3940" s="36">
        <v>3938</v>
      </c>
      <c r="B3940" s="208"/>
      <c r="C3940" s="36" t="s">
        <v>15912</v>
      </c>
      <c r="D3940" s="6" t="s">
        <v>3939</v>
      </c>
      <c r="E3940" s="3">
        <v>6</v>
      </c>
    </row>
    <row r="3941" spans="1:5" ht="18.75">
      <c r="A3941" s="36">
        <v>3939</v>
      </c>
      <c r="B3941" s="208"/>
      <c r="C3941" s="36" t="s">
        <v>15913</v>
      </c>
      <c r="D3941" s="6" t="s">
        <v>3940</v>
      </c>
      <c r="E3941" s="3">
        <v>6</v>
      </c>
    </row>
    <row r="3942" spans="1:5" ht="18.75">
      <c r="A3942" s="36">
        <v>3940</v>
      </c>
      <c r="B3942" s="208"/>
      <c r="C3942" s="36" t="s">
        <v>15914</v>
      </c>
      <c r="D3942" s="6" t="s">
        <v>3941</v>
      </c>
      <c r="E3942" s="3">
        <v>6</v>
      </c>
    </row>
    <row r="3943" spans="1:5" ht="18.75">
      <c r="A3943" s="36">
        <v>3941</v>
      </c>
      <c r="B3943" s="208"/>
      <c r="C3943" s="36" t="s">
        <v>15915</v>
      </c>
      <c r="D3943" s="6" t="s">
        <v>3942</v>
      </c>
      <c r="E3943" s="3">
        <v>6</v>
      </c>
    </row>
    <row r="3944" spans="1:5" ht="18.75">
      <c r="A3944" s="36">
        <v>3942</v>
      </c>
      <c r="B3944" s="208"/>
      <c r="C3944" s="36" t="s">
        <v>15916</v>
      </c>
      <c r="D3944" s="6" t="s">
        <v>3943</v>
      </c>
      <c r="E3944" s="3">
        <v>6</v>
      </c>
    </row>
    <row r="3945" spans="1:5" ht="18.75">
      <c r="A3945" s="36">
        <v>3943</v>
      </c>
      <c r="B3945" s="208"/>
      <c r="C3945" s="36" t="s">
        <v>15917</v>
      </c>
      <c r="D3945" s="6" t="s">
        <v>3944</v>
      </c>
      <c r="E3945" s="3">
        <v>6</v>
      </c>
    </row>
    <row r="3946" spans="1:5" ht="18.75">
      <c r="A3946" s="36">
        <v>3944</v>
      </c>
      <c r="B3946" s="208"/>
      <c r="C3946" s="36" t="s">
        <v>15918</v>
      </c>
      <c r="D3946" s="6" t="s">
        <v>3945</v>
      </c>
      <c r="E3946" s="3">
        <v>6</v>
      </c>
    </row>
    <row r="3947" spans="1:5" ht="18.75">
      <c r="A3947" s="36">
        <v>3945</v>
      </c>
      <c r="B3947" s="208"/>
      <c r="C3947" s="36" t="s">
        <v>15919</v>
      </c>
      <c r="D3947" s="6" t="s">
        <v>3946</v>
      </c>
      <c r="E3947" s="3">
        <v>6</v>
      </c>
    </row>
    <row r="3948" spans="1:5" ht="18.75">
      <c r="A3948" s="36">
        <v>3946</v>
      </c>
      <c r="B3948" s="208"/>
      <c r="C3948" s="36" t="s">
        <v>15920</v>
      </c>
      <c r="D3948" s="6" t="s">
        <v>3947</v>
      </c>
      <c r="E3948" s="3">
        <v>6</v>
      </c>
    </row>
    <row r="3949" spans="1:5" ht="18.75">
      <c r="A3949" s="36">
        <v>3947</v>
      </c>
      <c r="B3949" s="208"/>
      <c r="C3949" s="36" t="s">
        <v>15921</v>
      </c>
      <c r="D3949" s="6" t="s">
        <v>3948</v>
      </c>
      <c r="E3949" s="3">
        <v>6</v>
      </c>
    </row>
    <row r="3950" spans="1:5" ht="18.75">
      <c r="A3950" s="36">
        <v>3948</v>
      </c>
      <c r="B3950" s="208"/>
      <c r="C3950" s="36" t="s">
        <v>15922</v>
      </c>
      <c r="D3950" s="6" t="s">
        <v>3949</v>
      </c>
      <c r="E3950" s="3">
        <v>6</v>
      </c>
    </row>
    <row r="3951" spans="1:5" ht="18.75">
      <c r="A3951" s="36">
        <v>3949</v>
      </c>
      <c r="B3951" s="208"/>
      <c r="C3951" s="36" t="s">
        <v>15923</v>
      </c>
      <c r="D3951" s="6" t="s">
        <v>3950</v>
      </c>
      <c r="E3951" s="3">
        <v>6</v>
      </c>
    </row>
    <row r="3952" spans="1:5" ht="18.75">
      <c r="A3952" s="36">
        <v>3950</v>
      </c>
      <c r="B3952" s="208"/>
      <c r="C3952" s="36" t="s">
        <v>15924</v>
      </c>
      <c r="D3952" s="6" t="s">
        <v>3951</v>
      </c>
      <c r="E3952" s="3">
        <v>6</v>
      </c>
    </row>
    <row r="3953" spans="1:5" ht="18.75">
      <c r="A3953" s="36">
        <v>3951</v>
      </c>
      <c r="B3953" s="208"/>
      <c r="C3953" s="36" t="s">
        <v>15925</v>
      </c>
      <c r="D3953" s="6" t="s">
        <v>3952</v>
      </c>
      <c r="E3953" s="3">
        <v>6</v>
      </c>
    </row>
    <row r="3954" spans="1:5" ht="18.75">
      <c r="A3954" s="36">
        <v>3952</v>
      </c>
      <c r="B3954" s="208"/>
      <c r="C3954" s="36" t="s">
        <v>15926</v>
      </c>
      <c r="D3954" s="6" t="s">
        <v>3953</v>
      </c>
      <c r="E3954" s="3">
        <v>6</v>
      </c>
    </row>
    <row r="3955" spans="1:5" ht="18.75">
      <c r="A3955" s="36">
        <v>3953</v>
      </c>
      <c r="B3955" s="208"/>
      <c r="C3955" s="36" t="s">
        <v>15927</v>
      </c>
      <c r="D3955" s="6" t="s">
        <v>3954</v>
      </c>
      <c r="E3955" s="3">
        <v>6</v>
      </c>
    </row>
    <row r="3956" spans="1:5" ht="18.75">
      <c r="A3956" s="36">
        <v>3954</v>
      </c>
      <c r="B3956" s="208"/>
      <c r="C3956" s="36" t="s">
        <v>15928</v>
      </c>
      <c r="D3956" s="6" t="s">
        <v>3955</v>
      </c>
      <c r="E3956" s="3">
        <v>6</v>
      </c>
    </row>
    <row r="3957" spans="1:5" ht="18.75">
      <c r="A3957" s="36">
        <v>3955</v>
      </c>
      <c r="B3957" s="208"/>
      <c r="C3957" s="36" t="s">
        <v>15929</v>
      </c>
      <c r="D3957" s="6" t="s">
        <v>3956</v>
      </c>
      <c r="E3957" s="3">
        <v>6</v>
      </c>
    </row>
    <row r="3958" spans="1:5" ht="18.75">
      <c r="A3958" s="36">
        <v>3956</v>
      </c>
      <c r="B3958" s="208"/>
      <c r="C3958" s="36" t="s">
        <v>15930</v>
      </c>
      <c r="D3958" s="6" t="s">
        <v>3957</v>
      </c>
      <c r="E3958" s="3">
        <v>6</v>
      </c>
    </row>
    <row r="3959" spans="1:5" ht="18.75">
      <c r="A3959" s="36">
        <v>3957</v>
      </c>
      <c r="B3959" s="208"/>
      <c r="C3959" s="36" t="s">
        <v>15931</v>
      </c>
      <c r="D3959" s="6" t="s">
        <v>3958</v>
      </c>
      <c r="E3959" s="3">
        <v>6</v>
      </c>
    </row>
    <row r="3960" spans="1:5" ht="18.75">
      <c r="A3960" s="36">
        <v>3958</v>
      </c>
      <c r="B3960" s="208"/>
      <c r="C3960" s="36" t="s">
        <v>15932</v>
      </c>
      <c r="D3960" s="6" t="s">
        <v>3959</v>
      </c>
      <c r="E3960" s="3">
        <v>6</v>
      </c>
    </row>
    <row r="3961" spans="1:5" ht="18.75">
      <c r="A3961" s="36">
        <v>3959</v>
      </c>
      <c r="B3961" s="208"/>
      <c r="C3961" s="36" t="s">
        <v>15933</v>
      </c>
      <c r="D3961" s="6" t="s">
        <v>3960</v>
      </c>
      <c r="E3961" s="3">
        <v>6</v>
      </c>
    </row>
    <row r="3962" spans="1:5" ht="18.75">
      <c r="A3962" s="36">
        <v>3960</v>
      </c>
      <c r="B3962" s="208"/>
      <c r="C3962" s="36" t="s">
        <v>15934</v>
      </c>
      <c r="D3962" s="6" t="s">
        <v>3961</v>
      </c>
      <c r="E3962" s="3">
        <v>6</v>
      </c>
    </row>
    <row r="3963" spans="1:5" ht="18.75">
      <c r="A3963" s="36">
        <v>3961</v>
      </c>
      <c r="B3963" s="208"/>
      <c r="C3963" s="36" t="s">
        <v>15935</v>
      </c>
      <c r="D3963" s="6" t="s">
        <v>3962</v>
      </c>
      <c r="E3963" s="3">
        <v>6</v>
      </c>
    </row>
    <row r="3964" spans="1:5" ht="18.75">
      <c r="A3964" s="36">
        <v>3962</v>
      </c>
      <c r="B3964" s="208"/>
      <c r="C3964" s="36" t="s">
        <v>15936</v>
      </c>
      <c r="D3964" s="6" t="s">
        <v>3963</v>
      </c>
      <c r="E3964" s="3">
        <v>6</v>
      </c>
    </row>
    <row r="3965" spans="1:5" ht="18.75">
      <c r="A3965" s="36">
        <v>3963</v>
      </c>
      <c r="B3965" s="208"/>
      <c r="C3965" s="36" t="s">
        <v>15937</v>
      </c>
      <c r="D3965" s="6" t="s">
        <v>3964</v>
      </c>
      <c r="E3965" s="3">
        <v>6</v>
      </c>
    </row>
    <row r="3966" spans="1:5" ht="18.75">
      <c r="A3966" s="36">
        <v>3964</v>
      </c>
      <c r="B3966" s="208"/>
      <c r="C3966" s="36" t="s">
        <v>15938</v>
      </c>
      <c r="D3966" s="6" t="s">
        <v>3965</v>
      </c>
      <c r="E3966" s="3">
        <v>6</v>
      </c>
    </row>
    <row r="3967" spans="1:5" ht="18.75">
      <c r="A3967" s="36">
        <v>3965</v>
      </c>
      <c r="B3967" s="208"/>
      <c r="C3967" s="36" t="s">
        <v>15939</v>
      </c>
      <c r="D3967" s="6" t="s">
        <v>3966</v>
      </c>
      <c r="E3967" s="3">
        <v>6</v>
      </c>
    </row>
    <row r="3968" spans="1:5" ht="18.75">
      <c r="A3968" s="36">
        <v>3966</v>
      </c>
      <c r="B3968" s="208"/>
      <c r="C3968" s="36" t="s">
        <v>15940</v>
      </c>
      <c r="D3968" s="6" t="s">
        <v>3967</v>
      </c>
      <c r="E3968" s="3">
        <v>6</v>
      </c>
    </row>
    <row r="3969" spans="1:5" ht="18.75">
      <c r="A3969" s="36">
        <v>3967</v>
      </c>
      <c r="B3969" s="208"/>
      <c r="C3969" s="36" t="s">
        <v>15941</v>
      </c>
      <c r="D3969" s="6" t="s">
        <v>3968</v>
      </c>
      <c r="E3969" s="3">
        <v>6</v>
      </c>
    </row>
    <row r="3970" spans="1:5" ht="18.75">
      <c r="A3970" s="36">
        <v>3968</v>
      </c>
      <c r="B3970" s="208"/>
      <c r="C3970" s="36" t="s">
        <v>15942</v>
      </c>
      <c r="D3970" s="6" t="s">
        <v>3969</v>
      </c>
      <c r="E3970" s="3">
        <v>6</v>
      </c>
    </row>
    <row r="3971" spans="1:5" ht="18.75">
      <c r="A3971" s="36">
        <v>3969</v>
      </c>
      <c r="B3971" s="208"/>
      <c r="C3971" s="36" t="s">
        <v>15943</v>
      </c>
      <c r="D3971" s="6" t="s">
        <v>3970</v>
      </c>
      <c r="E3971" s="3">
        <v>6</v>
      </c>
    </row>
    <row r="3972" spans="1:5" ht="18.75">
      <c r="A3972" s="36">
        <v>3970</v>
      </c>
      <c r="B3972" s="208"/>
      <c r="C3972" s="36" t="s">
        <v>15944</v>
      </c>
      <c r="D3972" s="6" t="s">
        <v>3971</v>
      </c>
      <c r="E3972" s="3">
        <v>6</v>
      </c>
    </row>
    <row r="3973" spans="1:5" ht="18.75">
      <c r="A3973" s="36">
        <v>3971</v>
      </c>
      <c r="B3973" s="208"/>
      <c r="C3973" s="36" t="s">
        <v>15945</v>
      </c>
      <c r="D3973" s="6" t="s">
        <v>3972</v>
      </c>
      <c r="E3973" s="3">
        <v>6</v>
      </c>
    </row>
    <row r="3974" spans="1:5" ht="18.75">
      <c r="A3974" s="36">
        <v>3972</v>
      </c>
      <c r="B3974" s="208"/>
      <c r="C3974" s="36" t="s">
        <v>15946</v>
      </c>
      <c r="D3974" s="6" t="s">
        <v>3973</v>
      </c>
      <c r="E3974" s="3">
        <v>6</v>
      </c>
    </row>
    <row r="3975" spans="1:5" ht="18.75">
      <c r="A3975" s="36">
        <v>3973</v>
      </c>
      <c r="B3975" s="208"/>
      <c r="C3975" s="36" t="s">
        <v>15947</v>
      </c>
      <c r="D3975" s="6" t="s">
        <v>3974</v>
      </c>
      <c r="E3975" s="3">
        <v>6</v>
      </c>
    </row>
    <row r="3976" spans="1:5" ht="18.75">
      <c r="A3976" s="36">
        <v>3974</v>
      </c>
      <c r="B3976" s="208"/>
      <c r="C3976" s="36" t="s">
        <v>15948</v>
      </c>
      <c r="D3976" s="6" t="s">
        <v>3975</v>
      </c>
      <c r="E3976" s="3">
        <v>6</v>
      </c>
    </row>
    <row r="3977" spans="1:5" ht="18.75">
      <c r="A3977" s="36">
        <v>3975</v>
      </c>
      <c r="B3977" s="208"/>
      <c r="C3977" s="36" t="s">
        <v>15949</v>
      </c>
      <c r="D3977" s="6" t="s">
        <v>3976</v>
      </c>
      <c r="E3977" s="3">
        <v>6</v>
      </c>
    </row>
    <row r="3978" spans="1:5" ht="18.75">
      <c r="A3978" s="36">
        <v>3976</v>
      </c>
      <c r="B3978" s="208"/>
      <c r="C3978" s="36" t="s">
        <v>15950</v>
      </c>
      <c r="D3978" s="6" t="s">
        <v>3977</v>
      </c>
      <c r="E3978" s="3">
        <v>6</v>
      </c>
    </row>
    <row r="3979" spans="1:5" ht="18.75">
      <c r="A3979" s="36">
        <v>3977</v>
      </c>
      <c r="B3979" s="208"/>
      <c r="C3979" s="36" t="s">
        <v>15951</v>
      </c>
      <c r="D3979" s="6" t="s">
        <v>3978</v>
      </c>
      <c r="E3979" s="3">
        <v>6</v>
      </c>
    </row>
    <row r="3980" spans="1:5" ht="18.75">
      <c r="A3980" s="36">
        <v>3978</v>
      </c>
      <c r="B3980" s="208"/>
      <c r="C3980" s="36" t="s">
        <v>15952</v>
      </c>
      <c r="D3980" s="6" t="s">
        <v>3979</v>
      </c>
      <c r="E3980" s="3">
        <v>6</v>
      </c>
    </row>
    <row r="3981" spans="1:5" ht="18.75">
      <c r="A3981" s="36">
        <v>3979</v>
      </c>
      <c r="B3981" s="208"/>
      <c r="C3981" s="36" t="s">
        <v>15953</v>
      </c>
      <c r="D3981" s="6" t="s">
        <v>3980</v>
      </c>
      <c r="E3981" s="3">
        <v>6</v>
      </c>
    </row>
    <row r="3982" spans="1:5" ht="18.75">
      <c r="A3982" s="36">
        <v>3980</v>
      </c>
      <c r="B3982" s="208"/>
      <c r="C3982" s="36" t="s">
        <v>15954</v>
      </c>
      <c r="D3982" s="6" t="s">
        <v>3981</v>
      </c>
      <c r="E3982" s="3">
        <v>6</v>
      </c>
    </row>
    <row r="3983" spans="1:5" ht="18.75">
      <c r="A3983" s="36">
        <v>3981</v>
      </c>
      <c r="B3983" s="208"/>
      <c r="C3983" s="36" t="s">
        <v>15955</v>
      </c>
      <c r="D3983" s="6" t="s">
        <v>3982</v>
      </c>
      <c r="E3983" s="3">
        <v>6</v>
      </c>
    </row>
    <row r="3984" spans="1:5" ht="18.75">
      <c r="A3984" s="36">
        <v>3982</v>
      </c>
      <c r="B3984" s="208"/>
      <c r="C3984" s="36" t="s">
        <v>15956</v>
      </c>
      <c r="D3984" s="6" t="s">
        <v>3983</v>
      </c>
      <c r="E3984" s="3">
        <v>6</v>
      </c>
    </row>
    <row r="3985" spans="1:5" ht="18.75">
      <c r="A3985" s="36">
        <v>3983</v>
      </c>
      <c r="B3985" s="208"/>
      <c r="C3985" s="36" t="s">
        <v>15957</v>
      </c>
      <c r="D3985" s="6" t="s">
        <v>3984</v>
      </c>
      <c r="E3985" s="3">
        <v>6</v>
      </c>
    </row>
    <row r="3986" spans="1:5" ht="18.75">
      <c r="A3986" s="36">
        <v>3984</v>
      </c>
      <c r="B3986" s="208"/>
      <c r="C3986" s="36" t="s">
        <v>15958</v>
      </c>
      <c r="D3986" s="6" t="s">
        <v>3985</v>
      </c>
      <c r="E3986" s="3">
        <v>6</v>
      </c>
    </row>
    <row r="3987" spans="1:5" ht="18.75">
      <c r="A3987" s="36">
        <v>3985</v>
      </c>
      <c r="B3987" s="208"/>
      <c r="C3987" s="36" t="s">
        <v>15959</v>
      </c>
      <c r="D3987" s="6" t="s">
        <v>3986</v>
      </c>
      <c r="E3987" s="3">
        <v>6</v>
      </c>
    </row>
    <row r="3988" spans="1:5" ht="18.75">
      <c r="A3988" s="36">
        <v>3986</v>
      </c>
      <c r="B3988" s="208"/>
      <c r="C3988" s="36" t="s">
        <v>15960</v>
      </c>
      <c r="D3988" s="6" t="s">
        <v>3987</v>
      </c>
      <c r="E3988" s="3">
        <v>6</v>
      </c>
    </row>
    <row r="3989" spans="1:5" ht="18.75">
      <c r="A3989" s="36">
        <v>3987</v>
      </c>
      <c r="B3989" s="208"/>
      <c r="C3989" s="36" t="s">
        <v>15961</v>
      </c>
      <c r="D3989" s="6" t="s">
        <v>3988</v>
      </c>
      <c r="E3989" s="3">
        <v>4</v>
      </c>
    </row>
    <row r="3990" spans="1:5" ht="18.75">
      <c r="A3990" s="36">
        <v>3988</v>
      </c>
      <c r="B3990" s="208"/>
      <c r="C3990" s="36" t="s">
        <v>15962</v>
      </c>
      <c r="D3990" s="6" t="s">
        <v>3989</v>
      </c>
      <c r="E3990" s="3">
        <v>2</v>
      </c>
    </row>
    <row r="3991" spans="1:5" ht="18.75">
      <c r="A3991" s="36">
        <v>3989</v>
      </c>
      <c r="B3991" s="208"/>
      <c r="C3991" s="36" t="s">
        <v>15963</v>
      </c>
      <c r="D3991" s="6" t="s">
        <v>3990</v>
      </c>
      <c r="E3991" s="3">
        <v>2</v>
      </c>
    </row>
    <row r="3992" spans="1:5" ht="18.75">
      <c r="A3992" s="36">
        <v>3990</v>
      </c>
      <c r="B3992" s="208"/>
      <c r="C3992" s="36" t="s">
        <v>15964</v>
      </c>
      <c r="D3992" s="6" t="s">
        <v>3991</v>
      </c>
      <c r="E3992" s="3">
        <v>2</v>
      </c>
    </row>
    <row r="3993" spans="1:5" ht="18.75">
      <c r="A3993" s="36">
        <v>3991</v>
      </c>
      <c r="B3993" s="208"/>
      <c r="C3993" s="36" t="s">
        <v>15965</v>
      </c>
      <c r="D3993" s="6" t="s">
        <v>3992</v>
      </c>
      <c r="E3993" s="3">
        <v>2</v>
      </c>
    </row>
    <row r="3994" spans="1:5" ht="18.75">
      <c r="A3994" s="36">
        <v>3992</v>
      </c>
      <c r="B3994" s="208"/>
      <c r="C3994" s="36" t="s">
        <v>15966</v>
      </c>
      <c r="D3994" s="6" t="s">
        <v>3993</v>
      </c>
      <c r="E3994" s="3">
        <v>2</v>
      </c>
    </row>
    <row r="3995" spans="1:5" ht="18.75">
      <c r="A3995" s="36">
        <v>3993</v>
      </c>
      <c r="B3995" s="208"/>
      <c r="C3995" s="36" t="s">
        <v>15967</v>
      </c>
      <c r="D3995" s="6" t="s">
        <v>3994</v>
      </c>
      <c r="E3995" s="3">
        <v>2</v>
      </c>
    </row>
    <row r="3996" spans="1:5" ht="18.75">
      <c r="A3996" s="36">
        <v>3994</v>
      </c>
      <c r="B3996" s="208"/>
      <c r="C3996" s="36" t="s">
        <v>15968</v>
      </c>
      <c r="D3996" s="6" t="s">
        <v>3995</v>
      </c>
      <c r="E3996" s="3">
        <v>2</v>
      </c>
    </row>
    <row r="3997" spans="1:5" ht="18.75">
      <c r="A3997" s="36">
        <v>3995</v>
      </c>
      <c r="B3997" s="208"/>
      <c r="C3997" s="36" t="s">
        <v>15969</v>
      </c>
      <c r="D3997" s="6" t="s">
        <v>3996</v>
      </c>
      <c r="E3997" s="3">
        <v>2</v>
      </c>
    </row>
    <row r="3998" spans="1:5" ht="18.75">
      <c r="A3998" s="36">
        <v>3996</v>
      </c>
      <c r="B3998" s="208"/>
      <c r="C3998" s="36" t="s">
        <v>15970</v>
      </c>
      <c r="D3998" s="6" t="s">
        <v>3997</v>
      </c>
      <c r="E3998" s="3">
        <v>2</v>
      </c>
    </row>
    <row r="3999" spans="1:5" ht="18.75">
      <c r="A3999" s="36">
        <v>3997</v>
      </c>
      <c r="B3999" s="208"/>
      <c r="C3999" s="36" t="s">
        <v>15971</v>
      </c>
      <c r="D3999" s="6" t="s">
        <v>3998</v>
      </c>
      <c r="E3999" s="3">
        <v>2</v>
      </c>
    </row>
    <row r="4000" spans="1:5" ht="18.75">
      <c r="A4000" s="36">
        <v>3998</v>
      </c>
      <c r="B4000" s="208"/>
      <c r="C4000" s="36" t="s">
        <v>15972</v>
      </c>
      <c r="D4000" s="6" t="s">
        <v>3999</v>
      </c>
      <c r="E4000" s="3">
        <v>2</v>
      </c>
    </row>
    <row r="4001" spans="1:5" ht="18.75">
      <c r="A4001" s="36">
        <v>3999</v>
      </c>
      <c r="B4001" s="208"/>
      <c r="C4001" s="36" t="s">
        <v>15973</v>
      </c>
      <c r="D4001" s="6" t="s">
        <v>4000</v>
      </c>
      <c r="E4001" s="3">
        <v>2</v>
      </c>
    </row>
    <row r="4002" spans="1:5" ht="18.75">
      <c r="A4002" s="36">
        <v>4000</v>
      </c>
      <c r="B4002" s="208"/>
      <c r="C4002" s="36" t="s">
        <v>15974</v>
      </c>
      <c r="D4002" s="6" t="s">
        <v>4001</v>
      </c>
      <c r="E4002" s="3">
        <v>2</v>
      </c>
    </row>
    <row r="4003" spans="1:5" ht="18.75">
      <c r="A4003" s="36">
        <v>4001</v>
      </c>
      <c r="B4003" s="208"/>
      <c r="C4003" s="36" t="s">
        <v>15975</v>
      </c>
      <c r="D4003" s="6" t="s">
        <v>4002</v>
      </c>
      <c r="E4003" s="3">
        <v>2</v>
      </c>
    </row>
    <row r="4004" spans="1:5" ht="18.75">
      <c r="A4004" s="36">
        <v>4002</v>
      </c>
      <c r="B4004" s="208"/>
      <c r="C4004" s="36" t="s">
        <v>15976</v>
      </c>
      <c r="D4004" s="6" t="s">
        <v>4003</v>
      </c>
      <c r="E4004" s="3">
        <v>2</v>
      </c>
    </row>
    <row r="4005" spans="1:5" ht="18.75">
      <c r="A4005" s="36">
        <v>4003</v>
      </c>
      <c r="B4005" s="208"/>
      <c r="C4005" s="36" t="s">
        <v>15977</v>
      </c>
      <c r="D4005" s="6" t="s">
        <v>4004</v>
      </c>
      <c r="E4005" s="3">
        <v>2</v>
      </c>
    </row>
    <row r="4006" spans="1:5" ht="18.75">
      <c r="A4006" s="36">
        <v>4004</v>
      </c>
      <c r="B4006" s="208"/>
      <c r="C4006" s="36" t="s">
        <v>15978</v>
      </c>
      <c r="D4006" s="6" t="s">
        <v>4005</v>
      </c>
      <c r="E4006" s="3">
        <v>2</v>
      </c>
    </row>
    <row r="4007" spans="1:5" ht="18.75">
      <c r="A4007" s="36">
        <v>4005</v>
      </c>
      <c r="B4007" s="208"/>
      <c r="C4007" s="36" t="s">
        <v>15979</v>
      </c>
      <c r="D4007" s="6" t="s">
        <v>4006</v>
      </c>
      <c r="E4007" s="3">
        <v>2</v>
      </c>
    </row>
    <row r="4008" spans="1:5" ht="18.75">
      <c r="A4008" s="36">
        <v>4006</v>
      </c>
      <c r="B4008" s="208"/>
      <c r="C4008" s="36" t="s">
        <v>15980</v>
      </c>
      <c r="D4008" s="6" t="s">
        <v>4007</v>
      </c>
      <c r="E4008" s="3">
        <v>2</v>
      </c>
    </row>
    <row r="4009" spans="1:5" ht="18.75">
      <c r="A4009" s="36">
        <v>4007</v>
      </c>
      <c r="B4009" s="208"/>
      <c r="C4009" s="36" t="s">
        <v>15981</v>
      </c>
      <c r="D4009" s="6" t="s">
        <v>4008</v>
      </c>
      <c r="E4009" s="3">
        <v>2</v>
      </c>
    </row>
    <row r="4010" spans="1:5" ht="33">
      <c r="A4010" s="36">
        <v>4008</v>
      </c>
      <c r="B4010" s="208"/>
      <c r="C4010" s="36" t="s">
        <v>15982</v>
      </c>
      <c r="D4010" s="6" t="s">
        <v>4009</v>
      </c>
      <c r="E4010" s="3">
        <v>2</v>
      </c>
    </row>
    <row r="4011" spans="1:5" ht="18.75">
      <c r="A4011" s="36">
        <v>4009</v>
      </c>
      <c r="B4011" s="208"/>
      <c r="C4011" s="36" t="s">
        <v>15983</v>
      </c>
      <c r="D4011" s="6" t="s">
        <v>4010</v>
      </c>
      <c r="E4011" s="3">
        <v>2</v>
      </c>
    </row>
    <row r="4012" spans="1:5" ht="18.75">
      <c r="A4012" s="36">
        <v>4010</v>
      </c>
      <c r="B4012" s="208"/>
      <c r="C4012" s="36" t="s">
        <v>15984</v>
      </c>
      <c r="D4012" s="6" t="s">
        <v>4011</v>
      </c>
      <c r="E4012" s="3">
        <v>2</v>
      </c>
    </row>
    <row r="4013" spans="1:5" ht="18.75">
      <c r="A4013" s="36">
        <v>4011</v>
      </c>
      <c r="B4013" s="208"/>
      <c r="C4013" s="36" t="s">
        <v>15985</v>
      </c>
      <c r="D4013" s="6" t="s">
        <v>4012</v>
      </c>
      <c r="E4013" s="3">
        <v>2</v>
      </c>
    </row>
    <row r="4014" spans="1:5" ht="18.75">
      <c r="A4014" s="36">
        <v>4012</v>
      </c>
      <c r="B4014" s="208"/>
      <c r="C4014" s="36" t="s">
        <v>15986</v>
      </c>
      <c r="D4014" s="6" t="s">
        <v>4013</v>
      </c>
      <c r="E4014" s="3">
        <v>2</v>
      </c>
    </row>
    <row r="4015" spans="1:5" ht="18.75">
      <c r="A4015" s="36">
        <v>4013</v>
      </c>
      <c r="B4015" s="208"/>
      <c r="C4015" s="36" t="s">
        <v>15987</v>
      </c>
      <c r="D4015" s="6" t="s">
        <v>4014</v>
      </c>
      <c r="E4015" s="3">
        <v>2</v>
      </c>
    </row>
    <row r="4016" spans="1:5" ht="49.5">
      <c r="A4016" s="36">
        <v>4014</v>
      </c>
      <c r="B4016" s="208"/>
      <c r="C4016" s="36" t="s">
        <v>15988</v>
      </c>
      <c r="D4016" s="6" t="s">
        <v>4015</v>
      </c>
      <c r="E4016" s="3">
        <v>4</v>
      </c>
    </row>
    <row r="4017" spans="1:5" ht="33">
      <c r="A4017" s="36">
        <v>4015</v>
      </c>
      <c r="B4017" s="208"/>
      <c r="C4017" s="36" t="s">
        <v>15989</v>
      </c>
      <c r="D4017" s="6" t="s">
        <v>4016</v>
      </c>
      <c r="E4017" s="3">
        <v>4</v>
      </c>
    </row>
    <row r="4018" spans="1:5" ht="33">
      <c r="A4018" s="36">
        <v>4016</v>
      </c>
      <c r="B4018" s="208"/>
      <c r="C4018" s="36" t="s">
        <v>15990</v>
      </c>
      <c r="D4018" s="6" t="s">
        <v>4017</v>
      </c>
      <c r="E4018" s="3">
        <v>2</v>
      </c>
    </row>
    <row r="4019" spans="1:5" ht="33">
      <c r="A4019" s="36">
        <v>4017</v>
      </c>
      <c r="B4019" s="208"/>
      <c r="C4019" s="36" t="s">
        <v>15991</v>
      </c>
      <c r="D4019" s="6" t="s">
        <v>4018</v>
      </c>
      <c r="E4019" s="3">
        <v>4</v>
      </c>
    </row>
    <row r="4020" spans="1:5" ht="33">
      <c r="A4020" s="36">
        <v>4018</v>
      </c>
      <c r="B4020" s="208"/>
      <c r="C4020" s="36" t="s">
        <v>15992</v>
      </c>
      <c r="D4020" s="6" t="s">
        <v>4019</v>
      </c>
      <c r="E4020" s="3">
        <v>2</v>
      </c>
    </row>
    <row r="4021" spans="1:5" ht="33">
      <c r="A4021" s="36">
        <v>4019</v>
      </c>
      <c r="B4021" s="208"/>
      <c r="C4021" s="36" t="s">
        <v>15993</v>
      </c>
      <c r="D4021" s="6" t="s">
        <v>4020</v>
      </c>
      <c r="E4021" s="3">
        <v>2</v>
      </c>
    </row>
    <row r="4022" spans="1:5" ht="33">
      <c r="A4022" s="36">
        <v>4020</v>
      </c>
      <c r="B4022" s="208"/>
      <c r="C4022" s="36" t="s">
        <v>15994</v>
      </c>
      <c r="D4022" s="6" t="s">
        <v>4021</v>
      </c>
      <c r="E4022" s="3">
        <v>2</v>
      </c>
    </row>
    <row r="4023" spans="1:5" ht="49.5">
      <c r="A4023" s="36">
        <v>4021</v>
      </c>
      <c r="B4023" s="208"/>
      <c r="C4023" s="36" t="s">
        <v>15995</v>
      </c>
      <c r="D4023" s="6" t="s">
        <v>4022</v>
      </c>
      <c r="E4023" s="3">
        <v>2</v>
      </c>
    </row>
    <row r="4024" spans="1:5" ht="33">
      <c r="A4024" s="36">
        <v>4022</v>
      </c>
      <c r="B4024" s="208"/>
      <c r="C4024" s="36" t="s">
        <v>15996</v>
      </c>
      <c r="D4024" s="6" t="s">
        <v>4023</v>
      </c>
      <c r="E4024" s="3">
        <v>2</v>
      </c>
    </row>
    <row r="4025" spans="1:5" ht="33">
      <c r="A4025" s="36">
        <v>4023</v>
      </c>
      <c r="B4025" s="208"/>
      <c r="C4025" s="36" t="s">
        <v>15997</v>
      </c>
      <c r="D4025" s="6" t="s">
        <v>4024</v>
      </c>
      <c r="E4025" s="3">
        <v>2</v>
      </c>
    </row>
    <row r="4026" spans="1:5" ht="33">
      <c r="A4026" s="36">
        <v>4024</v>
      </c>
      <c r="B4026" s="208"/>
      <c r="C4026" s="36" t="s">
        <v>15998</v>
      </c>
      <c r="D4026" s="6" t="s">
        <v>4025</v>
      </c>
      <c r="E4026" s="3">
        <v>2</v>
      </c>
    </row>
    <row r="4027" spans="1:5" ht="33">
      <c r="A4027" s="36">
        <v>4025</v>
      </c>
      <c r="B4027" s="208"/>
      <c r="C4027" s="36" t="s">
        <v>15999</v>
      </c>
      <c r="D4027" s="6" t="s">
        <v>4026</v>
      </c>
      <c r="E4027" s="3">
        <v>2</v>
      </c>
    </row>
    <row r="4028" spans="1:5" ht="33">
      <c r="A4028" s="36">
        <v>4026</v>
      </c>
      <c r="B4028" s="208"/>
      <c r="C4028" s="36" t="s">
        <v>16000</v>
      </c>
      <c r="D4028" s="6" t="s">
        <v>4027</v>
      </c>
      <c r="E4028" s="3">
        <v>2</v>
      </c>
    </row>
    <row r="4029" spans="1:5" ht="49.5">
      <c r="A4029" s="36">
        <v>4027</v>
      </c>
      <c r="B4029" s="208"/>
      <c r="C4029" s="36" t="s">
        <v>16001</v>
      </c>
      <c r="D4029" s="6" t="s">
        <v>4028</v>
      </c>
      <c r="E4029" s="3">
        <v>2</v>
      </c>
    </row>
    <row r="4030" spans="1:5" ht="33">
      <c r="A4030" s="36">
        <v>4028</v>
      </c>
      <c r="B4030" s="208"/>
      <c r="C4030" s="36" t="s">
        <v>16002</v>
      </c>
      <c r="D4030" s="6" t="s">
        <v>4029</v>
      </c>
      <c r="E4030" s="3">
        <v>2</v>
      </c>
    </row>
    <row r="4031" spans="1:5" ht="49.5">
      <c r="A4031" s="36">
        <v>4029</v>
      </c>
      <c r="B4031" s="208"/>
      <c r="C4031" s="36" t="s">
        <v>16003</v>
      </c>
      <c r="D4031" s="6" t="s">
        <v>4030</v>
      </c>
      <c r="E4031" s="3">
        <v>2</v>
      </c>
    </row>
    <row r="4032" spans="1:5" ht="49.5">
      <c r="A4032" s="36">
        <v>4030</v>
      </c>
      <c r="B4032" s="208"/>
      <c r="C4032" s="36" t="s">
        <v>16004</v>
      </c>
      <c r="D4032" s="6" t="s">
        <v>4031</v>
      </c>
      <c r="E4032" s="3">
        <v>2</v>
      </c>
    </row>
    <row r="4033" spans="1:5" ht="33">
      <c r="A4033" s="36">
        <v>4031</v>
      </c>
      <c r="B4033" s="208"/>
      <c r="C4033" s="36" t="s">
        <v>16005</v>
      </c>
      <c r="D4033" s="6" t="s">
        <v>4032</v>
      </c>
      <c r="E4033" s="3">
        <v>2</v>
      </c>
    </row>
    <row r="4034" spans="1:5" ht="33">
      <c r="A4034" s="36">
        <v>4032</v>
      </c>
      <c r="B4034" s="208"/>
      <c r="C4034" s="36" t="s">
        <v>16006</v>
      </c>
      <c r="D4034" s="6" t="s">
        <v>4033</v>
      </c>
      <c r="E4034" s="3">
        <v>2</v>
      </c>
    </row>
    <row r="4035" spans="1:5" ht="33">
      <c r="A4035" s="36">
        <v>4033</v>
      </c>
      <c r="B4035" s="208"/>
      <c r="C4035" s="36" t="s">
        <v>16007</v>
      </c>
      <c r="D4035" s="6" t="s">
        <v>4034</v>
      </c>
      <c r="E4035" s="3">
        <v>2</v>
      </c>
    </row>
    <row r="4036" spans="1:5" ht="49.5">
      <c r="A4036" s="36">
        <v>4034</v>
      </c>
      <c r="B4036" s="208"/>
      <c r="C4036" s="36" t="s">
        <v>16008</v>
      </c>
      <c r="D4036" s="6" t="s">
        <v>4035</v>
      </c>
      <c r="E4036" s="3">
        <v>2</v>
      </c>
    </row>
    <row r="4037" spans="1:5" ht="33">
      <c r="A4037" s="36">
        <v>4035</v>
      </c>
      <c r="B4037" s="208"/>
      <c r="C4037" s="36" t="s">
        <v>16009</v>
      </c>
      <c r="D4037" s="6" t="s">
        <v>4036</v>
      </c>
      <c r="E4037" s="3">
        <v>2</v>
      </c>
    </row>
    <row r="4038" spans="1:5" ht="49.5">
      <c r="A4038" s="36">
        <v>4036</v>
      </c>
      <c r="B4038" s="208"/>
      <c r="C4038" s="36" t="s">
        <v>16010</v>
      </c>
      <c r="D4038" s="6" t="s">
        <v>4037</v>
      </c>
      <c r="E4038" s="3">
        <v>4</v>
      </c>
    </row>
    <row r="4039" spans="1:5" ht="49.5">
      <c r="A4039" s="36">
        <v>4037</v>
      </c>
      <c r="B4039" s="208"/>
      <c r="C4039" s="36" t="s">
        <v>16011</v>
      </c>
      <c r="D4039" s="6" t="s">
        <v>4038</v>
      </c>
      <c r="E4039" s="3">
        <v>4</v>
      </c>
    </row>
    <row r="4040" spans="1:5" ht="49.5">
      <c r="A4040" s="36">
        <v>4038</v>
      </c>
      <c r="B4040" s="208"/>
      <c r="C4040" s="36" t="s">
        <v>16012</v>
      </c>
      <c r="D4040" s="6" t="s">
        <v>4039</v>
      </c>
      <c r="E4040" s="3">
        <v>4</v>
      </c>
    </row>
    <row r="4041" spans="1:5" ht="49.5">
      <c r="A4041" s="36">
        <v>4039</v>
      </c>
      <c r="B4041" s="208"/>
      <c r="C4041" s="36" t="s">
        <v>16013</v>
      </c>
      <c r="D4041" s="6" t="s">
        <v>4040</v>
      </c>
      <c r="E4041" s="3">
        <v>4</v>
      </c>
    </row>
    <row r="4042" spans="1:5" ht="33">
      <c r="A4042" s="36">
        <v>4040</v>
      </c>
      <c r="B4042" s="208"/>
      <c r="C4042" s="36" t="s">
        <v>16014</v>
      </c>
      <c r="D4042" s="6" t="s">
        <v>4041</v>
      </c>
      <c r="E4042" s="3">
        <v>4</v>
      </c>
    </row>
    <row r="4043" spans="1:5" ht="49.5">
      <c r="A4043" s="36">
        <v>4041</v>
      </c>
      <c r="B4043" s="208"/>
      <c r="C4043" s="36" t="s">
        <v>16015</v>
      </c>
      <c r="D4043" s="6" t="s">
        <v>4042</v>
      </c>
      <c r="E4043" s="3">
        <v>4</v>
      </c>
    </row>
    <row r="4044" spans="1:5" ht="66">
      <c r="A4044" s="36">
        <v>4042</v>
      </c>
      <c r="B4044" s="208"/>
      <c r="C4044" s="36" t="s">
        <v>16016</v>
      </c>
      <c r="D4044" s="6" t="s">
        <v>4043</v>
      </c>
      <c r="E4044" s="3">
        <v>4</v>
      </c>
    </row>
    <row r="4045" spans="1:5" ht="49.5">
      <c r="A4045" s="36">
        <v>4043</v>
      </c>
      <c r="B4045" s="208"/>
      <c r="C4045" s="36" t="s">
        <v>16017</v>
      </c>
      <c r="D4045" s="6" t="s">
        <v>4044</v>
      </c>
      <c r="E4045" s="3">
        <v>4</v>
      </c>
    </row>
    <row r="4046" spans="1:5" ht="49.5">
      <c r="A4046" s="36">
        <v>4044</v>
      </c>
      <c r="B4046" s="208"/>
      <c r="C4046" s="36" t="s">
        <v>16018</v>
      </c>
      <c r="D4046" s="6" t="s">
        <v>4045</v>
      </c>
      <c r="E4046" s="3">
        <v>4</v>
      </c>
    </row>
    <row r="4047" spans="1:5" ht="49.5">
      <c r="A4047" s="36">
        <v>4045</v>
      </c>
      <c r="B4047" s="208"/>
      <c r="C4047" s="36" t="s">
        <v>16019</v>
      </c>
      <c r="D4047" s="6" t="s">
        <v>4046</v>
      </c>
      <c r="E4047" s="3">
        <v>4</v>
      </c>
    </row>
    <row r="4048" spans="1:5" ht="33">
      <c r="A4048" s="36">
        <v>4046</v>
      </c>
      <c r="B4048" s="208"/>
      <c r="C4048" s="36" t="s">
        <v>16020</v>
      </c>
      <c r="D4048" s="6" t="s">
        <v>4047</v>
      </c>
      <c r="E4048" s="3">
        <v>4</v>
      </c>
    </row>
    <row r="4049" spans="1:5" ht="49.5">
      <c r="A4049" s="36">
        <v>4047</v>
      </c>
      <c r="B4049" s="208"/>
      <c r="C4049" s="36" t="s">
        <v>16021</v>
      </c>
      <c r="D4049" s="6" t="s">
        <v>4048</v>
      </c>
      <c r="E4049" s="3">
        <v>4</v>
      </c>
    </row>
    <row r="4050" spans="1:5" ht="33">
      <c r="A4050" s="36">
        <v>4048</v>
      </c>
      <c r="B4050" s="208"/>
      <c r="C4050" s="36" t="s">
        <v>16022</v>
      </c>
      <c r="D4050" s="6" t="s">
        <v>4049</v>
      </c>
      <c r="E4050" s="3">
        <v>4</v>
      </c>
    </row>
    <row r="4051" spans="1:5" ht="66">
      <c r="A4051" s="36">
        <v>4049</v>
      </c>
      <c r="B4051" s="208"/>
      <c r="C4051" s="36" t="s">
        <v>16023</v>
      </c>
      <c r="D4051" s="6" t="s">
        <v>4050</v>
      </c>
      <c r="E4051" s="3">
        <v>4</v>
      </c>
    </row>
    <row r="4052" spans="1:5" ht="33">
      <c r="A4052" s="36">
        <v>4050</v>
      </c>
      <c r="B4052" s="208"/>
      <c r="C4052" s="36" t="s">
        <v>16024</v>
      </c>
      <c r="D4052" s="6" t="s">
        <v>4051</v>
      </c>
      <c r="E4052" s="3">
        <v>4</v>
      </c>
    </row>
    <row r="4053" spans="1:5" ht="49.5">
      <c r="A4053" s="36">
        <v>4051</v>
      </c>
      <c r="B4053" s="208"/>
      <c r="C4053" s="36" t="s">
        <v>16025</v>
      </c>
      <c r="D4053" s="6" t="s">
        <v>4052</v>
      </c>
      <c r="E4053" s="3">
        <v>4</v>
      </c>
    </row>
    <row r="4054" spans="1:5" ht="49.5">
      <c r="A4054" s="36">
        <v>4052</v>
      </c>
      <c r="B4054" s="208"/>
      <c r="C4054" s="36" t="s">
        <v>16026</v>
      </c>
      <c r="D4054" s="6" t="s">
        <v>4053</v>
      </c>
      <c r="E4054" s="3">
        <v>4</v>
      </c>
    </row>
    <row r="4055" spans="1:5" ht="49.5">
      <c r="A4055" s="36">
        <v>4053</v>
      </c>
      <c r="B4055" s="208"/>
      <c r="C4055" s="36" t="s">
        <v>16027</v>
      </c>
      <c r="D4055" s="6" t="s">
        <v>4054</v>
      </c>
      <c r="E4055" s="3">
        <v>4</v>
      </c>
    </row>
    <row r="4056" spans="1:5" ht="49.5">
      <c r="A4056" s="36">
        <v>4054</v>
      </c>
      <c r="B4056" s="208"/>
      <c r="C4056" s="36" t="s">
        <v>16028</v>
      </c>
      <c r="D4056" s="6" t="s">
        <v>4055</v>
      </c>
      <c r="E4056" s="3">
        <v>4</v>
      </c>
    </row>
    <row r="4057" spans="1:5" ht="49.5">
      <c r="A4057" s="36">
        <v>4055</v>
      </c>
      <c r="B4057" s="208"/>
      <c r="C4057" s="36" t="s">
        <v>16029</v>
      </c>
      <c r="D4057" s="6" t="s">
        <v>4056</v>
      </c>
      <c r="E4057" s="3">
        <v>4</v>
      </c>
    </row>
    <row r="4058" spans="1:5" ht="49.5">
      <c r="A4058" s="36">
        <v>4056</v>
      </c>
      <c r="B4058" s="208"/>
      <c r="C4058" s="36" t="s">
        <v>16030</v>
      </c>
      <c r="D4058" s="6" t="s">
        <v>4057</v>
      </c>
      <c r="E4058" s="3">
        <v>4</v>
      </c>
    </row>
    <row r="4059" spans="1:5" ht="49.5">
      <c r="A4059" s="36">
        <v>4057</v>
      </c>
      <c r="B4059" s="208"/>
      <c r="C4059" s="36" t="s">
        <v>16031</v>
      </c>
      <c r="D4059" s="6" t="s">
        <v>4058</v>
      </c>
      <c r="E4059" s="3">
        <v>4</v>
      </c>
    </row>
    <row r="4060" spans="1:5" ht="49.5">
      <c r="A4060" s="36">
        <v>4058</v>
      </c>
      <c r="B4060" s="208"/>
      <c r="C4060" s="36" t="s">
        <v>16032</v>
      </c>
      <c r="D4060" s="6" t="s">
        <v>4059</v>
      </c>
      <c r="E4060" s="3">
        <v>4</v>
      </c>
    </row>
    <row r="4061" spans="1:5" ht="66">
      <c r="A4061" s="36">
        <v>4059</v>
      </c>
      <c r="B4061" s="208"/>
      <c r="C4061" s="36" t="s">
        <v>16033</v>
      </c>
      <c r="D4061" s="6" t="s">
        <v>4060</v>
      </c>
      <c r="E4061" s="3">
        <v>4</v>
      </c>
    </row>
    <row r="4062" spans="1:5" ht="49.5">
      <c r="A4062" s="36">
        <v>4060</v>
      </c>
      <c r="B4062" s="208"/>
      <c r="C4062" s="36" t="s">
        <v>16034</v>
      </c>
      <c r="D4062" s="6" t="s">
        <v>4061</v>
      </c>
      <c r="E4062" s="3">
        <v>4</v>
      </c>
    </row>
    <row r="4063" spans="1:5" ht="49.5">
      <c r="A4063" s="36">
        <v>4061</v>
      </c>
      <c r="B4063" s="208"/>
      <c r="C4063" s="36" t="s">
        <v>16035</v>
      </c>
      <c r="D4063" s="6" t="s">
        <v>4062</v>
      </c>
      <c r="E4063" s="3">
        <v>4</v>
      </c>
    </row>
    <row r="4064" spans="1:5" ht="49.5">
      <c r="A4064" s="36">
        <v>4062</v>
      </c>
      <c r="B4064" s="208"/>
      <c r="C4064" s="36" t="s">
        <v>16036</v>
      </c>
      <c r="D4064" s="6" t="s">
        <v>4063</v>
      </c>
      <c r="E4064" s="3">
        <v>4</v>
      </c>
    </row>
    <row r="4065" spans="1:5" ht="49.5">
      <c r="A4065" s="36">
        <v>4063</v>
      </c>
      <c r="B4065" s="208"/>
      <c r="C4065" s="36" t="s">
        <v>16037</v>
      </c>
      <c r="D4065" s="6" t="s">
        <v>4064</v>
      </c>
      <c r="E4065" s="3">
        <v>4</v>
      </c>
    </row>
    <row r="4066" spans="1:5" ht="49.5">
      <c r="A4066" s="36">
        <v>4064</v>
      </c>
      <c r="B4066" s="208"/>
      <c r="C4066" s="36" t="s">
        <v>16038</v>
      </c>
      <c r="D4066" s="6" t="s">
        <v>4065</v>
      </c>
      <c r="E4066" s="3">
        <v>4</v>
      </c>
    </row>
    <row r="4067" spans="1:5" ht="49.5">
      <c r="A4067" s="36">
        <v>4065</v>
      </c>
      <c r="B4067" s="208"/>
      <c r="C4067" s="36" t="s">
        <v>16039</v>
      </c>
      <c r="D4067" s="6" t="s">
        <v>4066</v>
      </c>
      <c r="E4067" s="3">
        <v>4</v>
      </c>
    </row>
    <row r="4068" spans="1:5" ht="49.5">
      <c r="A4068" s="36">
        <v>4066</v>
      </c>
      <c r="B4068" s="208"/>
      <c r="C4068" s="36" t="s">
        <v>16040</v>
      </c>
      <c r="D4068" s="6" t="s">
        <v>4067</v>
      </c>
      <c r="E4068" s="3">
        <v>4</v>
      </c>
    </row>
    <row r="4069" spans="1:5" ht="49.5">
      <c r="A4069" s="36">
        <v>4067</v>
      </c>
      <c r="B4069" s="208"/>
      <c r="C4069" s="36" t="s">
        <v>16041</v>
      </c>
      <c r="D4069" s="6" t="s">
        <v>4068</v>
      </c>
      <c r="E4069" s="3">
        <v>4</v>
      </c>
    </row>
    <row r="4070" spans="1:5" ht="49.5">
      <c r="A4070" s="36">
        <v>4068</v>
      </c>
      <c r="B4070" s="208"/>
      <c r="C4070" s="36" t="s">
        <v>16042</v>
      </c>
      <c r="D4070" s="6" t="s">
        <v>4069</v>
      </c>
      <c r="E4070" s="3">
        <v>4</v>
      </c>
    </row>
    <row r="4071" spans="1:5" ht="49.5">
      <c r="A4071" s="36">
        <v>4069</v>
      </c>
      <c r="B4071" s="208"/>
      <c r="C4071" s="36" t="s">
        <v>16043</v>
      </c>
      <c r="D4071" s="6" t="s">
        <v>4070</v>
      </c>
      <c r="E4071" s="3">
        <v>4</v>
      </c>
    </row>
    <row r="4072" spans="1:5" ht="49.5">
      <c r="A4072" s="36">
        <v>4070</v>
      </c>
      <c r="B4072" s="208"/>
      <c r="C4072" s="36" t="s">
        <v>16044</v>
      </c>
      <c r="D4072" s="6" t="s">
        <v>4071</v>
      </c>
      <c r="E4072" s="3">
        <v>4</v>
      </c>
    </row>
    <row r="4073" spans="1:5" ht="33">
      <c r="A4073" s="36">
        <v>4071</v>
      </c>
      <c r="B4073" s="208"/>
      <c r="C4073" s="36" t="s">
        <v>16045</v>
      </c>
      <c r="D4073" s="6" t="s">
        <v>4072</v>
      </c>
      <c r="E4073" s="3">
        <v>4</v>
      </c>
    </row>
    <row r="4074" spans="1:5" ht="49.5">
      <c r="A4074" s="36">
        <v>4072</v>
      </c>
      <c r="B4074" s="208"/>
      <c r="C4074" s="36" t="s">
        <v>16046</v>
      </c>
      <c r="D4074" s="6" t="s">
        <v>4073</v>
      </c>
      <c r="E4074" s="3">
        <v>4</v>
      </c>
    </row>
    <row r="4075" spans="1:5" ht="49.5">
      <c r="A4075" s="36">
        <v>4073</v>
      </c>
      <c r="B4075" s="208"/>
      <c r="C4075" s="36" t="s">
        <v>16047</v>
      </c>
      <c r="D4075" s="6" t="s">
        <v>4074</v>
      </c>
      <c r="E4075" s="3">
        <v>4</v>
      </c>
    </row>
    <row r="4076" spans="1:5" ht="49.5">
      <c r="A4076" s="36">
        <v>4074</v>
      </c>
      <c r="B4076" s="208"/>
      <c r="C4076" s="36" t="s">
        <v>16048</v>
      </c>
      <c r="D4076" s="6" t="s">
        <v>4075</v>
      </c>
      <c r="E4076" s="3">
        <v>4</v>
      </c>
    </row>
    <row r="4077" spans="1:5" ht="49.5">
      <c r="A4077" s="36">
        <v>4075</v>
      </c>
      <c r="B4077" s="208"/>
      <c r="C4077" s="36" t="s">
        <v>16049</v>
      </c>
      <c r="D4077" s="6" t="s">
        <v>4076</v>
      </c>
      <c r="E4077" s="3">
        <v>4</v>
      </c>
    </row>
    <row r="4078" spans="1:5" ht="49.5">
      <c r="A4078" s="36">
        <v>4076</v>
      </c>
      <c r="B4078" s="208"/>
      <c r="C4078" s="36" t="s">
        <v>16050</v>
      </c>
      <c r="D4078" s="6" t="s">
        <v>4077</v>
      </c>
      <c r="E4078" s="3">
        <v>4</v>
      </c>
    </row>
    <row r="4079" spans="1:5" ht="49.5">
      <c r="A4079" s="36">
        <v>4077</v>
      </c>
      <c r="B4079" s="208"/>
      <c r="C4079" s="36" t="s">
        <v>16051</v>
      </c>
      <c r="D4079" s="6" t="s">
        <v>4078</v>
      </c>
      <c r="E4079" s="3">
        <v>4</v>
      </c>
    </row>
    <row r="4080" spans="1:5" ht="49.5">
      <c r="A4080" s="36">
        <v>4078</v>
      </c>
      <c r="B4080" s="208"/>
      <c r="C4080" s="36" t="s">
        <v>16052</v>
      </c>
      <c r="D4080" s="6" t="s">
        <v>4079</v>
      </c>
      <c r="E4080" s="3">
        <v>4</v>
      </c>
    </row>
    <row r="4081" spans="1:5" ht="49.5">
      <c r="A4081" s="36">
        <v>4079</v>
      </c>
      <c r="B4081" s="208"/>
      <c r="C4081" s="36" t="s">
        <v>16053</v>
      </c>
      <c r="D4081" s="6" t="s">
        <v>4080</v>
      </c>
      <c r="E4081" s="3">
        <v>4</v>
      </c>
    </row>
    <row r="4082" spans="1:5" ht="49.5">
      <c r="A4082" s="36">
        <v>4080</v>
      </c>
      <c r="B4082" s="208"/>
      <c r="C4082" s="36" t="s">
        <v>16054</v>
      </c>
      <c r="D4082" s="6" t="s">
        <v>4081</v>
      </c>
      <c r="E4082" s="3">
        <v>4</v>
      </c>
    </row>
    <row r="4083" spans="1:5" ht="49.5">
      <c r="A4083" s="36">
        <v>4081</v>
      </c>
      <c r="B4083" s="208"/>
      <c r="C4083" s="36" t="s">
        <v>16055</v>
      </c>
      <c r="D4083" s="6" t="s">
        <v>4082</v>
      </c>
      <c r="E4083" s="3">
        <v>4</v>
      </c>
    </row>
    <row r="4084" spans="1:5" ht="49.5">
      <c r="A4084" s="36">
        <v>4082</v>
      </c>
      <c r="B4084" s="208"/>
      <c r="C4084" s="36" t="s">
        <v>16056</v>
      </c>
      <c r="D4084" s="6" t="s">
        <v>4083</v>
      </c>
      <c r="E4084" s="3">
        <v>4</v>
      </c>
    </row>
    <row r="4085" spans="1:5" ht="49.5">
      <c r="A4085" s="36">
        <v>4083</v>
      </c>
      <c r="B4085" s="208"/>
      <c r="C4085" s="36" t="s">
        <v>16057</v>
      </c>
      <c r="D4085" s="6" t="s">
        <v>4084</v>
      </c>
      <c r="E4085" s="3">
        <v>2</v>
      </c>
    </row>
    <row r="4086" spans="1:5" ht="49.5">
      <c r="A4086" s="36">
        <v>4084</v>
      </c>
      <c r="B4086" s="208"/>
      <c r="C4086" s="36" t="s">
        <v>16058</v>
      </c>
      <c r="D4086" s="6" t="s">
        <v>4085</v>
      </c>
      <c r="E4086" s="3">
        <v>2</v>
      </c>
    </row>
    <row r="4087" spans="1:5" ht="49.5">
      <c r="A4087" s="36">
        <v>4085</v>
      </c>
      <c r="B4087" s="208"/>
      <c r="C4087" s="36" t="s">
        <v>16059</v>
      </c>
      <c r="D4087" s="6" t="s">
        <v>4086</v>
      </c>
      <c r="E4087" s="3">
        <v>2</v>
      </c>
    </row>
    <row r="4088" spans="1:5" ht="49.5">
      <c r="A4088" s="36">
        <v>4086</v>
      </c>
      <c r="B4088" s="208"/>
      <c r="C4088" s="36" t="s">
        <v>16060</v>
      </c>
      <c r="D4088" s="6" t="s">
        <v>4087</v>
      </c>
      <c r="E4088" s="3">
        <v>2</v>
      </c>
    </row>
    <row r="4089" spans="1:5" ht="49.5">
      <c r="A4089" s="36">
        <v>4087</v>
      </c>
      <c r="B4089" s="208"/>
      <c r="C4089" s="36" t="s">
        <v>16061</v>
      </c>
      <c r="D4089" s="6" t="s">
        <v>4088</v>
      </c>
      <c r="E4089" s="3">
        <v>2</v>
      </c>
    </row>
    <row r="4090" spans="1:5" ht="49.5">
      <c r="A4090" s="36">
        <v>4088</v>
      </c>
      <c r="B4090" s="208"/>
      <c r="C4090" s="36" t="s">
        <v>16062</v>
      </c>
      <c r="D4090" s="6" t="s">
        <v>4089</v>
      </c>
      <c r="E4090" s="3">
        <v>2</v>
      </c>
    </row>
    <row r="4091" spans="1:5" ht="33">
      <c r="A4091" s="36">
        <v>4089</v>
      </c>
      <c r="B4091" s="208"/>
      <c r="C4091" s="36" t="s">
        <v>16063</v>
      </c>
      <c r="D4091" s="6" t="s">
        <v>4090</v>
      </c>
      <c r="E4091" s="3">
        <v>2</v>
      </c>
    </row>
    <row r="4092" spans="1:5" ht="33">
      <c r="A4092" s="36">
        <v>4090</v>
      </c>
      <c r="B4092" s="208"/>
      <c r="C4092" s="36" t="s">
        <v>16064</v>
      </c>
      <c r="D4092" s="6" t="s">
        <v>4091</v>
      </c>
      <c r="E4092" s="3">
        <v>2</v>
      </c>
    </row>
    <row r="4093" spans="1:5" ht="49.5">
      <c r="A4093" s="36">
        <v>4091</v>
      </c>
      <c r="B4093" s="208"/>
      <c r="C4093" s="36" t="s">
        <v>16065</v>
      </c>
      <c r="D4093" s="6" t="s">
        <v>4092</v>
      </c>
      <c r="E4093" s="3">
        <v>2</v>
      </c>
    </row>
    <row r="4094" spans="1:5" ht="33">
      <c r="A4094" s="36">
        <v>4092</v>
      </c>
      <c r="B4094" s="208"/>
      <c r="C4094" s="36" t="s">
        <v>16066</v>
      </c>
      <c r="D4094" s="6" t="s">
        <v>4093</v>
      </c>
      <c r="E4094" s="3">
        <v>2</v>
      </c>
    </row>
    <row r="4095" spans="1:5" ht="49.5">
      <c r="A4095" s="36">
        <v>4093</v>
      </c>
      <c r="B4095" s="208"/>
      <c r="C4095" s="36" t="s">
        <v>16067</v>
      </c>
      <c r="D4095" s="6" t="s">
        <v>4094</v>
      </c>
      <c r="E4095" s="3">
        <v>2</v>
      </c>
    </row>
    <row r="4096" spans="1:5" ht="49.5">
      <c r="A4096" s="36">
        <v>4094</v>
      </c>
      <c r="B4096" s="208"/>
      <c r="C4096" s="36" t="s">
        <v>16068</v>
      </c>
      <c r="D4096" s="6" t="s">
        <v>4095</v>
      </c>
      <c r="E4096" s="3">
        <v>2</v>
      </c>
    </row>
    <row r="4097" spans="1:5" ht="18.75">
      <c r="A4097" s="36">
        <v>4095</v>
      </c>
      <c r="B4097" s="208"/>
      <c r="C4097" s="36" t="s">
        <v>16069</v>
      </c>
      <c r="D4097" s="6" t="s">
        <v>4096</v>
      </c>
      <c r="E4097" s="3">
        <v>2</v>
      </c>
    </row>
    <row r="4098" spans="1:5" ht="49.5">
      <c r="A4098" s="36">
        <v>4096</v>
      </c>
      <c r="B4098" s="208"/>
      <c r="C4098" s="36" t="s">
        <v>16070</v>
      </c>
      <c r="D4098" s="6" t="s">
        <v>4097</v>
      </c>
      <c r="E4098" s="3">
        <v>2</v>
      </c>
    </row>
    <row r="4099" spans="1:5" ht="49.5">
      <c r="A4099" s="36">
        <v>4097</v>
      </c>
      <c r="B4099" s="208"/>
      <c r="C4099" s="36" t="s">
        <v>16071</v>
      </c>
      <c r="D4099" s="6" t="s">
        <v>4098</v>
      </c>
      <c r="E4099" s="3">
        <v>2</v>
      </c>
    </row>
    <row r="4100" spans="1:5" ht="49.5">
      <c r="A4100" s="36">
        <v>4098</v>
      </c>
      <c r="B4100" s="208"/>
      <c r="C4100" s="36" t="s">
        <v>16072</v>
      </c>
      <c r="D4100" s="6" t="s">
        <v>4099</v>
      </c>
      <c r="E4100" s="3">
        <v>2</v>
      </c>
    </row>
    <row r="4101" spans="1:5" ht="18.75">
      <c r="A4101" s="36">
        <v>4099</v>
      </c>
      <c r="B4101" s="208"/>
      <c r="C4101" s="36" t="s">
        <v>16073</v>
      </c>
      <c r="D4101" s="6" t="s">
        <v>4100</v>
      </c>
      <c r="E4101" s="3">
        <v>4</v>
      </c>
    </row>
    <row r="4102" spans="1:5" ht="33">
      <c r="A4102" s="36">
        <v>4100</v>
      </c>
      <c r="B4102" s="208"/>
      <c r="C4102" s="36" t="s">
        <v>16074</v>
      </c>
      <c r="D4102" s="6" t="s">
        <v>4101</v>
      </c>
      <c r="E4102" s="3">
        <v>2</v>
      </c>
    </row>
    <row r="4103" spans="1:5" ht="33">
      <c r="A4103" s="36">
        <v>4101</v>
      </c>
      <c r="B4103" s="208"/>
      <c r="C4103" s="36" t="s">
        <v>16075</v>
      </c>
      <c r="D4103" s="6" t="s">
        <v>4102</v>
      </c>
      <c r="E4103" s="3">
        <v>2</v>
      </c>
    </row>
    <row r="4104" spans="1:5" ht="49.5">
      <c r="A4104" s="36">
        <v>4102</v>
      </c>
      <c r="B4104" s="208"/>
      <c r="C4104" s="36" t="s">
        <v>16076</v>
      </c>
      <c r="D4104" s="6" t="s">
        <v>4103</v>
      </c>
      <c r="E4104" s="3">
        <v>2</v>
      </c>
    </row>
    <row r="4105" spans="1:5" ht="49.5">
      <c r="A4105" s="36">
        <v>4103</v>
      </c>
      <c r="B4105" s="208"/>
      <c r="C4105" s="36" t="s">
        <v>16077</v>
      </c>
      <c r="D4105" s="6" t="s">
        <v>4104</v>
      </c>
      <c r="E4105" s="3">
        <v>2</v>
      </c>
    </row>
    <row r="4106" spans="1:5" ht="49.5">
      <c r="A4106" s="36">
        <v>4104</v>
      </c>
      <c r="B4106" s="208"/>
      <c r="C4106" s="36" t="s">
        <v>16078</v>
      </c>
      <c r="D4106" s="6" t="s">
        <v>4105</v>
      </c>
      <c r="E4106" s="3">
        <v>2</v>
      </c>
    </row>
    <row r="4107" spans="1:5" ht="33">
      <c r="A4107" s="36">
        <v>4105</v>
      </c>
      <c r="B4107" s="208"/>
      <c r="C4107" s="36" t="s">
        <v>16079</v>
      </c>
      <c r="D4107" s="6" t="s">
        <v>4106</v>
      </c>
      <c r="E4107" s="3">
        <v>2</v>
      </c>
    </row>
    <row r="4108" spans="1:5" ht="18.75">
      <c r="A4108" s="36">
        <v>4106</v>
      </c>
      <c r="B4108" s="208"/>
      <c r="C4108" s="36" t="s">
        <v>16080</v>
      </c>
      <c r="D4108" s="6" t="s">
        <v>4107</v>
      </c>
      <c r="E4108" s="3">
        <v>2</v>
      </c>
    </row>
    <row r="4109" spans="1:5" ht="18.75">
      <c r="A4109" s="36">
        <v>4107</v>
      </c>
      <c r="B4109" s="208"/>
      <c r="C4109" s="36" t="s">
        <v>16081</v>
      </c>
      <c r="D4109" s="6" t="s">
        <v>4108</v>
      </c>
      <c r="E4109" s="3">
        <v>2</v>
      </c>
    </row>
    <row r="4110" spans="1:5" ht="49.5">
      <c r="A4110" s="36">
        <v>4108</v>
      </c>
      <c r="B4110" s="208"/>
      <c r="C4110" s="36" t="s">
        <v>16082</v>
      </c>
      <c r="D4110" s="6" t="s">
        <v>4109</v>
      </c>
      <c r="E4110" s="3">
        <v>2</v>
      </c>
    </row>
    <row r="4111" spans="1:5" ht="49.5">
      <c r="A4111" s="36">
        <v>4109</v>
      </c>
      <c r="B4111" s="208"/>
      <c r="C4111" s="36" t="s">
        <v>16083</v>
      </c>
      <c r="D4111" s="6" t="s">
        <v>4110</v>
      </c>
      <c r="E4111" s="3">
        <v>2</v>
      </c>
    </row>
    <row r="4112" spans="1:5" ht="49.5">
      <c r="A4112" s="36">
        <v>4110</v>
      </c>
      <c r="B4112" s="208"/>
      <c r="C4112" s="36" t="s">
        <v>16084</v>
      </c>
      <c r="D4112" s="6" t="s">
        <v>4111</v>
      </c>
      <c r="E4112" s="3">
        <v>2</v>
      </c>
    </row>
    <row r="4113" spans="1:5" ht="49.5">
      <c r="A4113" s="36">
        <v>4111</v>
      </c>
      <c r="B4113" s="208"/>
      <c r="C4113" s="36" t="s">
        <v>16085</v>
      </c>
      <c r="D4113" s="6" t="s">
        <v>4112</v>
      </c>
      <c r="E4113" s="3">
        <v>2</v>
      </c>
    </row>
    <row r="4114" spans="1:5" ht="49.5">
      <c r="A4114" s="36">
        <v>4112</v>
      </c>
      <c r="B4114" s="208"/>
      <c r="C4114" s="36" t="s">
        <v>16086</v>
      </c>
      <c r="D4114" s="6" t="s">
        <v>4113</v>
      </c>
      <c r="E4114" s="3">
        <v>2</v>
      </c>
    </row>
    <row r="4115" spans="1:5" ht="49.5">
      <c r="A4115" s="36">
        <v>4113</v>
      </c>
      <c r="B4115" s="208"/>
      <c r="C4115" s="36" t="s">
        <v>16087</v>
      </c>
      <c r="D4115" s="6" t="s">
        <v>4114</v>
      </c>
      <c r="E4115" s="3">
        <v>2</v>
      </c>
    </row>
    <row r="4116" spans="1:5" ht="49.5">
      <c r="A4116" s="36">
        <v>4114</v>
      </c>
      <c r="B4116" s="208"/>
      <c r="C4116" s="36" t="s">
        <v>16088</v>
      </c>
      <c r="D4116" s="6" t="s">
        <v>4115</v>
      </c>
      <c r="E4116" s="3">
        <v>2</v>
      </c>
    </row>
    <row r="4117" spans="1:5" ht="49.5">
      <c r="A4117" s="36">
        <v>4115</v>
      </c>
      <c r="B4117" s="208"/>
      <c r="C4117" s="36" t="s">
        <v>16089</v>
      </c>
      <c r="D4117" s="6" t="s">
        <v>4116</v>
      </c>
      <c r="E4117" s="3">
        <v>2</v>
      </c>
    </row>
    <row r="4118" spans="1:5" ht="18.75">
      <c r="A4118" s="36">
        <v>4116</v>
      </c>
      <c r="B4118" s="208"/>
      <c r="C4118" s="36" t="s">
        <v>16090</v>
      </c>
      <c r="D4118" s="6" t="s">
        <v>4117</v>
      </c>
      <c r="E4118" s="3">
        <v>4</v>
      </c>
    </row>
    <row r="4119" spans="1:5" ht="18.75">
      <c r="A4119" s="36">
        <v>4117</v>
      </c>
      <c r="B4119" s="208"/>
      <c r="C4119" s="36" t="s">
        <v>16091</v>
      </c>
      <c r="D4119" s="6" t="s">
        <v>4118</v>
      </c>
      <c r="E4119" s="3">
        <v>4</v>
      </c>
    </row>
    <row r="4120" spans="1:5" ht="18.75">
      <c r="A4120" s="36">
        <v>4118</v>
      </c>
      <c r="B4120" s="208"/>
      <c r="C4120" s="36" t="s">
        <v>16092</v>
      </c>
      <c r="D4120" s="6" t="s">
        <v>4119</v>
      </c>
      <c r="E4120" s="3">
        <v>2</v>
      </c>
    </row>
    <row r="4121" spans="1:5" ht="18.75">
      <c r="A4121" s="36">
        <v>4119</v>
      </c>
      <c r="B4121" s="208"/>
      <c r="C4121" s="36" t="s">
        <v>16093</v>
      </c>
      <c r="D4121" s="6" t="s">
        <v>4120</v>
      </c>
      <c r="E4121" s="3">
        <v>4</v>
      </c>
    </row>
    <row r="4122" spans="1:5" ht="18.75">
      <c r="A4122" s="36">
        <v>4120</v>
      </c>
      <c r="B4122" s="208"/>
      <c r="C4122" s="36" t="s">
        <v>16094</v>
      </c>
      <c r="D4122" s="6" t="s">
        <v>4121</v>
      </c>
      <c r="E4122" s="3">
        <v>4</v>
      </c>
    </row>
    <row r="4123" spans="1:5" ht="18.75">
      <c r="A4123" s="36">
        <v>4121</v>
      </c>
      <c r="B4123" s="208"/>
      <c r="C4123" s="36" t="s">
        <v>16095</v>
      </c>
      <c r="D4123" s="6" t="s">
        <v>4122</v>
      </c>
      <c r="E4123" s="3">
        <v>4</v>
      </c>
    </row>
    <row r="4124" spans="1:5" ht="18.75">
      <c r="A4124" s="36">
        <v>4122</v>
      </c>
      <c r="B4124" s="208"/>
      <c r="C4124" s="36" t="s">
        <v>16096</v>
      </c>
      <c r="D4124" s="6" t="s">
        <v>4123</v>
      </c>
      <c r="E4124" s="3">
        <v>4</v>
      </c>
    </row>
    <row r="4125" spans="1:5" ht="18.75">
      <c r="A4125" s="36">
        <v>4123</v>
      </c>
      <c r="B4125" s="208"/>
      <c r="C4125" s="36" t="s">
        <v>16097</v>
      </c>
      <c r="D4125" s="6" t="s">
        <v>4124</v>
      </c>
      <c r="E4125" s="3">
        <v>4</v>
      </c>
    </row>
    <row r="4126" spans="1:5" ht="18.75">
      <c r="A4126" s="36">
        <v>4124</v>
      </c>
      <c r="B4126" s="208"/>
      <c r="C4126" s="36" t="s">
        <v>16098</v>
      </c>
      <c r="D4126" s="6" t="s">
        <v>4125</v>
      </c>
      <c r="E4126" s="3">
        <v>4</v>
      </c>
    </row>
    <row r="4127" spans="1:5" ht="18.75">
      <c r="A4127" s="36">
        <v>4125</v>
      </c>
      <c r="B4127" s="208"/>
      <c r="C4127" s="36" t="s">
        <v>16099</v>
      </c>
      <c r="D4127" s="6" t="s">
        <v>4126</v>
      </c>
      <c r="E4127" s="3">
        <v>4</v>
      </c>
    </row>
    <row r="4128" spans="1:5" ht="18.75">
      <c r="A4128" s="36">
        <v>4126</v>
      </c>
      <c r="B4128" s="208"/>
      <c r="C4128" s="36" t="s">
        <v>16100</v>
      </c>
      <c r="D4128" s="6" t="s">
        <v>4127</v>
      </c>
      <c r="E4128" s="3">
        <v>4</v>
      </c>
    </row>
    <row r="4129" spans="1:5" ht="18.75">
      <c r="A4129" s="36">
        <v>4127</v>
      </c>
      <c r="B4129" s="208"/>
      <c r="C4129" s="36" t="s">
        <v>16101</v>
      </c>
      <c r="D4129" s="6" t="s">
        <v>4128</v>
      </c>
      <c r="E4129" s="3">
        <v>4</v>
      </c>
    </row>
    <row r="4130" spans="1:5" ht="18.75">
      <c r="A4130" s="36">
        <v>4128</v>
      </c>
      <c r="B4130" s="208"/>
      <c r="C4130" s="36" t="s">
        <v>16102</v>
      </c>
      <c r="D4130" s="6" t="s">
        <v>4129</v>
      </c>
      <c r="E4130" s="3">
        <v>4</v>
      </c>
    </row>
    <row r="4131" spans="1:5" ht="18.75">
      <c r="A4131" s="36">
        <v>4129</v>
      </c>
      <c r="B4131" s="208"/>
      <c r="C4131" s="36" t="s">
        <v>16103</v>
      </c>
      <c r="D4131" s="6" t="s">
        <v>4130</v>
      </c>
      <c r="E4131" s="3">
        <v>4</v>
      </c>
    </row>
    <row r="4132" spans="1:5" ht="33">
      <c r="A4132" s="36">
        <v>4130</v>
      </c>
      <c r="B4132" s="208"/>
      <c r="C4132" s="36" t="s">
        <v>16104</v>
      </c>
      <c r="D4132" s="6" t="s">
        <v>4131</v>
      </c>
      <c r="E4132" s="3">
        <v>4</v>
      </c>
    </row>
    <row r="4133" spans="1:5" ht="18.75">
      <c r="A4133" s="36">
        <v>4131</v>
      </c>
      <c r="B4133" s="208"/>
      <c r="C4133" s="36" t="s">
        <v>16105</v>
      </c>
      <c r="D4133" s="6" t="s">
        <v>4132</v>
      </c>
      <c r="E4133" s="3">
        <v>4</v>
      </c>
    </row>
    <row r="4134" spans="1:5" ht="18.75">
      <c r="A4134" s="36">
        <v>4132</v>
      </c>
      <c r="B4134" s="208"/>
      <c r="C4134" s="36" t="s">
        <v>16106</v>
      </c>
      <c r="D4134" s="6" t="s">
        <v>4133</v>
      </c>
      <c r="E4134" s="3">
        <v>4</v>
      </c>
    </row>
    <row r="4135" spans="1:5" ht="18.75">
      <c r="A4135" s="36">
        <v>4133</v>
      </c>
      <c r="B4135" s="208"/>
      <c r="C4135" s="36" t="s">
        <v>16107</v>
      </c>
      <c r="D4135" s="6" t="s">
        <v>4134</v>
      </c>
      <c r="E4135" s="3">
        <v>4</v>
      </c>
    </row>
    <row r="4136" spans="1:5" ht="18.75">
      <c r="A4136" s="36">
        <v>4134</v>
      </c>
      <c r="B4136" s="208"/>
      <c r="C4136" s="36" t="s">
        <v>16108</v>
      </c>
      <c r="D4136" s="6" t="s">
        <v>4135</v>
      </c>
      <c r="E4136" s="3">
        <v>4</v>
      </c>
    </row>
    <row r="4137" spans="1:5" ht="18.75">
      <c r="A4137" s="36">
        <v>4135</v>
      </c>
      <c r="B4137" s="208"/>
      <c r="C4137" s="36" t="s">
        <v>16109</v>
      </c>
      <c r="D4137" s="6" t="s">
        <v>4136</v>
      </c>
      <c r="E4137" s="3">
        <v>4</v>
      </c>
    </row>
    <row r="4138" spans="1:5" ht="18.75">
      <c r="A4138" s="36">
        <v>4136</v>
      </c>
      <c r="B4138" s="208"/>
      <c r="C4138" s="36" t="s">
        <v>16110</v>
      </c>
      <c r="D4138" s="6" t="s">
        <v>4137</v>
      </c>
      <c r="E4138" s="3">
        <v>4</v>
      </c>
    </row>
    <row r="4139" spans="1:5" ht="18.75">
      <c r="A4139" s="36">
        <v>4137</v>
      </c>
      <c r="B4139" s="208"/>
      <c r="C4139" s="36" t="s">
        <v>16111</v>
      </c>
      <c r="D4139" s="6" t="s">
        <v>4138</v>
      </c>
      <c r="E4139" s="3">
        <v>4</v>
      </c>
    </row>
    <row r="4140" spans="1:5" ht="18.75">
      <c r="A4140" s="36">
        <v>4138</v>
      </c>
      <c r="B4140" s="208"/>
      <c r="C4140" s="36" t="s">
        <v>16112</v>
      </c>
      <c r="D4140" s="6" t="s">
        <v>4139</v>
      </c>
      <c r="E4140" s="3">
        <v>4</v>
      </c>
    </row>
    <row r="4141" spans="1:5" ht="18.75">
      <c r="A4141" s="36">
        <v>4139</v>
      </c>
      <c r="B4141" s="208"/>
      <c r="C4141" s="36" t="s">
        <v>16113</v>
      </c>
      <c r="D4141" s="6" t="s">
        <v>4140</v>
      </c>
      <c r="E4141" s="3">
        <v>4</v>
      </c>
    </row>
    <row r="4142" spans="1:5" ht="18.75">
      <c r="A4142" s="36">
        <v>4140</v>
      </c>
      <c r="B4142" s="208"/>
      <c r="C4142" s="36" t="s">
        <v>16114</v>
      </c>
      <c r="D4142" s="6" t="s">
        <v>4141</v>
      </c>
      <c r="E4142" s="3">
        <v>4</v>
      </c>
    </row>
    <row r="4143" spans="1:5" ht="18.75">
      <c r="A4143" s="36">
        <v>4141</v>
      </c>
      <c r="B4143" s="208"/>
      <c r="C4143" s="36" t="s">
        <v>16115</v>
      </c>
      <c r="D4143" s="6" t="s">
        <v>4142</v>
      </c>
      <c r="E4143" s="3">
        <v>4</v>
      </c>
    </row>
    <row r="4144" spans="1:5" ht="18.75">
      <c r="A4144" s="36">
        <v>4142</v>
      </c>
      <c r="B4144" s="208"/>
      <c r="C4144" s="36" t="s">
        <v>16116</v>
      </c>
      <c r="D4144" s="6" t="s">
        <v>4143</v>
      </c>
      <c r="E4144" s="3">
        <v>4</v>
      </c>
    </row>
    <row r="4145" spans="1:5" ht="18.75">
      <c r="A4145" s="36">
        <v>4143</v>
      </c>
      <c r="B4145" s="208"/>
      <c r="C4145" s="36" t="s">
        <v>16117</v>
      </c>
      <c r="D4145" s="6" t="s">
        <v>4144</v>
      </c>
      <c r="E4145" s="3">
        <v>4</v>
      </c>
    </row>
    <row r="4146" spans="1:5" ht="18.75">
      <c r="A4146" s="36">
        <v>4144</v>
      </c>
      <c r="B4146" s="208"/>
      <c r="C4146" s="36" t="s">
        <v>16118</v>
      </c>
      <c r="D4146" s="6" t="s">
        <v>4145</v>
      </c>
      <c r="E4146" s="3">
        <v>4</v>
      </c>
    </row>
    <row r="4147" spans="1:5" ht="18.75">
      <c r="A4147" s="36">
        <v>4145</v>
      </c>
      <c r="B4147" s="208"/>
      <c r="C4147" s="36" t="s">
        <v>16119</v>
      </c>
      <c r="D4147" s="6" t="s">
        <v>4146</v>
      </c>
      <c r="E4147" s="3">
        <v>4</v>
      </c>
    </row>
    <row r="4148" spans="1:5" ht="18.75">
      <c r="A4148" s="36">
        <v>4146</v>
      </c>
      <c r="B4148" s="208"/>
      <c r="C4148" s="36" t="s">
        <v>16120</v>
      </c>
      <c r="D4148" s="6" t="s">
        <v>4147</v>
      </c>
      <c r="E4148" s="3">
        <v>4</v>
      </c>
    </row>
    <row r="4149" spans="1:5" ht="18.75">
      <c r="A4149" s="36">
        <v>4147</v>
      </c>
      <c r="B4149" s="208"/>
      <c r="C4149" s="36" t="s">
        <v>16121</v>
      </c>
      <c r="D4149" s="6" t="s">
        <v>4148</v>
      </c>
      <c r="E4149" s="3">
        <v>4</v>
      </c>
    </row>
    <row r="4150" spans="1:5" ht="18.75">
      <c r="A4150" s="36">
        <v>4148</v>
      </c>
      <c r="B4150" s="208"/>
      <c r="C4150" s="36" t="s">
        <v>16122</v>
      </c>
      <c r="D4150" s="6" t="s">
        <v>4149</v>
      </c>
      <c r="E4150" s="3">
        <v>4</v>
      </c>
    </row>
    <row r="4151" spans="1:5" ht="18.75">
      <c r="A4151" s="36">
        <v>4149</v>
      </c>
      <c r="B4151" s="208"/>
      <c r="C4151" s="36" t="s">
        <v>16123</v>
      </c>
      <c r="D4151" s="6" t="s">
        <v>4150</v>
      </c>
      <c r="E4151" s="3">
        <v>4</v>
      </c>
    </row>
    <row r="4152" spans="1:5" ht="18.75">
      <c r="A4152" s="36">
        <v>4150</v>
      </c>
      <c r="B4152" s="208"/>
      <c r="C4152" s="36" t="s">
        <v>16124</v>
      </c>
      <c r="D4152" s="6" t="s">
        <v>4151</v>
      </c>
      <c r="E4152" s="3">
        <v>4</v>
      </c>
    </row>
    <row r="4153" spans="1:5" ht="18.75">
      <c r="A4153" s="36">
        <v>4151</v>
      </c>
      <c r="B4153" s="208"/>
      <c r="C4153" s="36" t="s">
        <v>16125</v>
      </c>
      <c r="D4153" s="6" t="s">
        <v>4152</v>
      </c>
      <c r="E4153" s="3">
        <v>4</v>
      </c>
    </row>
    <row r="4154" spans="1:5" ht="18.75">
      <c r="A4154" s="36">
        <v>4152</v>
      </c>
      <c r="B4154" s="208"/>
      <c r="C4154" s="36" t="s">
        <v>16126</v>
      </c>
      <c r="D4154" s="6" t="s">
        <v>4153</v>
      </c>
      <c r="E4154" s="3">
        <v>4</v>
      </c>
    </row>
    <row r="4155" spans="1:5" ht="18.75">
      <c r="A4155" s="36">
        <v>4153</v>
      </c>
      <c r="B4155" s="208"/>
      <c r="C4155" s="36" t="s">
        <v>16127</v>
      </c>
      <c r="D4155" s="6" t="s">
        <v>4154</v>
      </c>
      <c r="E4155" s="3">
        <v>4</v>
      </c>
    </row>
    <row r="4156" spans="1:5" ht="18.75">
      <c r="A4156" s="36">
        <v>4154</v>
      </c>
      <c r="B4156" s="208"/>
      <c r="C4156" s="36" t="s">
        <v>16128</v>
      </c>
      <c r="D4156" s="6" t="s">
        <v>4155</v>
      </c>
      <c r="E4156" s="3">
        <v>4</v>
      </c>
    </row>
    <row r="4157" spans="1:5" ht="33">
      <c r="A4157" s="36">
        <v>4155</v>
      </c>
      <c r="B4157" s="208"/>
      <c r="C4157" s="36" t="s">
        <v>16129</v>
      </c>
      <c r="D4157" s="6" t="s">
        <v>4156</v>
      </c>
      <c r="E4157" s="3">
        <v>4</v>
      </c>
    </row>
    <row r="4158" spans="1:5" ht="18.75">
      <c r="A4158" s="36">
        <v>4156</v>
      </c>
      <c r="B4158" s="208"/>
      <c r="C4158" s="36" t="s">
        <v>16130</v>
      </c>
      <c r="D4158" s="6" t="s">
        <v>4157</v>
      </c>
      <c r="E4158" s="3">
        <v>4</v>
      </c>
    </row>
    <row r="4159" spans="1:5" ht="33">
      <c r="A4159" s="36">
        <v>4157</v>
      </c>
      <c r="B4159" s="208"/>
      <c r="C4159" s="36" t="s">
        <v>16131</v>
      </c>
      <c r="D4159" s="6" t="s">
        <v>4158</v>
      </c>
      <c r="E4159" s="3">
        <v>4</v>
      </c>
    </row>
    <row r="4160" spans="1:5" ht="33">
      <c r="A4160" s="36">
        <v>4158</v>
      </c>
      <c r="B4160" s="208"/>
      <c r="C4160" s="36" t="s">
        <v>16132</v>
      </c>
      <c r="D4160" s="6" t="s">
        <v>4159</v>
      </c>
      <c r="E4160" s="3">
        <v>4</v>
      </c>
    </row>
    <row r="4161" spans="1:5" ht="18.75">
      <c r="A4161" s="36">
        <v>4159</v>
      </c>
      <c r="B4161" s="208"/>
      <c r="C4161" s="36" t="s">
        <v>16133</v>
      </c>
      <c r="D4161" s="6" t="s">
        <v>4160</v>
      </c>
      <c r="E4161" s="3">
        <v>4</v>
      </c>
    </row>
    <row r="4162" spans="1:5" ht="18.75">
      <c r="A4162" s="36">
        <v>4160</v>
      </c>
      <c r="B4162" s="208"/>
      <c r="C4162" s="36" t="s">
        <v>16134</v>
      </c>
      <c r="D4162" s="6" t="s">
        <v>4161</v>
      </c>
      <c r="E4162" s="3">
        <v>4</v>
      </c>
    </row>
    <row r="4163" spans="1:5" ht="18.75">
      <c r="A4163" s="36">
        <v>4161</v>
      </c>
      <c r="B4163" s="208"/>
      <c r="C4163" s="36" t="s">
        <v>16135</v>
      </c>
      <c r="D4163" s="6" t="s">
        <v>4162</v>
      </c>
      <c r="E4163" s="3">
        <v>4</v>
      </c>
    </row>
    <row r="4164" spans="1:5" ht="18.75">
      <c r="A4164" s="36">
        <v>4162</v>
      </c>
      <c r="B4164" s="208"/>
      <c r="C4164" s="36" t="s">
        <v>16136</v>
      </c>
      <c r="D4164" s="6" t="s">
        <v>4163</v>
      </c>
      <c r="E4164" s="3">
        <v>4</v>
      </c>
    </row>
    <row r="4165" spans="1:5" ht="18.75">
      <c r="A4165" s="36">
        <v>4163</v>
      </c>
      <c r="B4165" s="208"/>
      <c r="C4165" s="36" t="s">
        <v>16137</v>
      </c>
      <c r="D4165" s="6" t="s">
        <v>4164</v>
      </c>
      <c r="E4165" s="3">
        <v>4</v>
      </c>
    </row>
    <row r="4166" spans="1:5" ht="33">
      <c r="A4166" s="36">
        <v>4164</v>
      </c>
      <c r="B4166" s="208"/>
      <c r="C4166" s="36" t="s">
        <v>16138</v>
      </c>
      <c r="D4166" s="6" t="s">
        <v>4165</v>
      </c>
      <c r="E4166" s="3">
        <v>4</v>
      </c>
    </row>
    <row r="4167" spans="1:5" ht="18.75">
      <c r="A4167" s="36">
        <v>4165</v>
      </c>
      <c r="B4167" s="208"/>
      <c r="C4167" s="36" t="s">
        <v>16139</v>
      </c>
      <c r="D4167" s="6" t="s">
        <v>4166</v>
      </c>
      <c r="E4167" s="3">
        <v>4</v>
      </c>
    </row>
    <row r="4168" spans="1:5" ht="49.5">
      <c r="A4168" s="36">
        <v>4166</v>
      </c>
      <c r="B4168" s="208"/>
      <c r="C4168" s="36" t="s">
        <v>16140</v>
      </c>
      <c r="D4168" s="6" t="s">
        <v>4167</v>
      </c>
      <c r="E4168" s="3">
        <v>4</v>
      </c>
    </row>
    <row r="4169" spans="1:5" ht="18.75">
      <c r="A4169" s="36">
        <v>4167</v>
      </c>
      <c r="B4169" s="208"/>
      <c r="C4169" s="36" t="s">
        <v>16141</v>
      </c>
      <c r="D4169" s="6" t="s">
        <v>4168</v>
      </c>
      <c r="E4169" s="3">
        <v>4</v>
      </c>
    </row>
    <row r="4170" spans="1:5" ht="18.75">
      <c r="A4170" s="36">
        <v>4168</v>
      </c>
      <c r="B4170" s="208"/>
      <c r="C4170" s="36" t="s">
        <v>16142</v>
      </c>
      <c r="D4170" s="6" t="s">
        <v>4169</v>
      </c>
      <c r="E4170" s="3">
        <v>4</v>
      </c>
    </row>
    <row r="4171" spans="1:5" ht="18.75">
      <c r="A4171" s="36">
        <v>4169</v>
      </c>
      <c r="B4171" s="208"/>
      <c r="C4171" s="36" t="s">
        <v>16143</v>
      </c>
      <c r="D4171" s="6" t="s">
        <v>4170</v>
      </c>
      <c r="E4171" s="3">
        <v>0</v>
      </c>
    </row>
    <row r="4172" spans="1:5" ht="18.75">
      <c r="A4172" s="36">
        <v>4170</v>
      </c>
      <c r="B4172" s="208"/>
      <c r="C4172" s="36" t="s">
        <v>3</v>
      </c>
      <c r="D4172" s="6" t="s">
        <v>4</v>
      </c>
      <c r="E4172" s="3">
        <v>0</v>
      </c>
    </row>
    <row r="4173" spans="1:5" ht="18.75">
      <c r="A4173" s="36">
        <v>4171</v>
      </c>
      <c r="B4173" s="208"/>
      <c r="C4173" s="36" t="s">
        <v>3</v>
      </c>
      <c r="D4173" s="6" t="s">
        <v>4</v>
      </c>
      <c r="E4173" s="3">
        <v>0</v>
      </c>
    </row>
    <row r="4174" spans="1:5" ht="18.75">
      <c r="A4174" s="36">
        <v>4172</v>
      </c>
      <c r="B4174" s="208"/>
      <c r="C4174" s="36" t="s">
        <v>3</v>
      </c>
      <c r="D4174" s="6" t="s">
        <v>4</v>
      </c>
      <c r="E4174" s="3">
        <v>0</v>
      </c>
    </row>
    <row r="4175" spans="1:5" ht="18.75">
      <c r="A4175" s="36">
        <v>4173</v>
      </c>
      <c r="B4175" s="208"/>
      <c r="C4175" s="36" t="s">
        <v>3</v>
      </c>
      <c r="D4175" s="6" t="s">
        <v>4</v>
      </c>
      <c r="E4175" s="3">
        <v>0</v>
      </c>
    </row>
    <row r="4176" spans="1:5" ht="18.75">
      <c r="A4176" s="36">
        <v>4174</v>
      </c>
      <c r="B4176" s="208"/>
      <c r="C4176" s="36" t="s">
        <v>3</v>
      </c>
      <c r="D4176" s="6" t="s">
        <v>4</v>
      </c>
      <c r="E4176" s="3">
        <v>0</v>
      </c>
    </row>
    <row r="4177" spans="1:5" ht="18.75">
      <c r="A4177" s="36">
        <v>4175</v>
      </c>
      <c r="B4177" s="208"/>
      <c r="C4177" s="36" t="s">
        <v>3</v>
      </c>
      <c r="D4177" s="6" t="s">
        <v>4</v>
      </c>
      <c r="E4177" s="3">
        <v>0</v>
      </c>
    </row>
    <row r="4178" spans="1:5" ht="18.75">
      <c r="A4178" s="36">
        <v>4176</v>
      </c>
      <c r="B4178" s="208"/>
      <c r="C4178" s="36" t="s">
        <v>3</v>
      </c>
      <c r="D4178" s="6" t="s">
        <v>4</v>
      </c>
      <c r="E4178" s="3">
        <v>0</v>
      </c>
    </row>
    <row r="4179" spans="1:5" ht="18.75">
      <c r="A4179" s="36">
        <v>4177</v>
      </c>
      <c r="B4179" s="208"/>
      <c r="C4179" s="36" t="s">
        <v>3</v>
      </c>
      <c r="D4179" s="6" t="s">
        <v>4</v>
      </c>
      <c r="E4179" s="3">
        <v>0</v>
      </c>
    </row>
    <row r="4180" spans="1:5" ht="18.75">
      <c r="A4180" s="36">
        <v>4178</v>
      </c>
      <c r="B4180" s="208"/>
      <c r="C4180" s="36" t="s">
        <v>3</v>
      </c>
      <c r="D4180" s="6" t="s">
        <v>4</v>
      </c>
      <c r="E4180" s="3">
        <v>0</v>
      </c>
    </row>
    <row r="4181" spans="1:5" ht="18.75">
      <c r="A4181" s="36">
        <v>4179</v>
      </c>
      <c r="B4181" s="208"/>
      <c r="C4181" s="36" t="s">
        <v>3</v>
      </c>
      <c r="D4181" s="6" t="s">
        <v>4</v>
      </c>
      <c r="E4181" s="3">
        <v>0</v>
      </c>
    </row>
    <row r="4182" spans="1:5" ht="18.75">
      <c r="A4182" s="36">
        <v>4180</v>
      </c>
      <c r="B4182" s="208"/>
      <c r="C4182" s="36" t="s">
        <v>3</v>
      </c>
      <c r="D4182" s="6" t="s">
        <v>4</v>
      </c>
      <c r="E4182" s="3">
        <v>0</v>
      </c>
    </row>
    <row r="4183" spans="1:5" ht="18.75">
      <c r="A4183" s="36">
        <v>4181</v>
      </c>
      <c r="B4183" s="208"/>
      <c r="C4183" s="36" t="s">
        <v>3</v>
      </c>
      <c r="D4183" s="6" t="s">
        <v>4</v>
      </c>
      <c r="E4183" s="3">
        <v>0</v>
      </c>
    </row>
    <row r="4184" spans="1:5" ht="18.75">
      <c r="A4184" s="36">
        <v>4182</v>
      </c>
      <c r="B4184" s="208"/>
      <c r="C4184" s="36" t="s">
        <v>3</v>
      </c>
      <c r="D4184" s="6" t="s">
        <v>4</v>
      </c>
      <c r="E4184" s="3">
        <v>0</v>
      </c>
    </row>
    <row r="4185" spans="1:5" ht="18.75">
      <c r="A4185" s="36">
        <v>4183</v>
      </c>
      <c r="B4185" s="208"/>
      <c r="C4185" s="36" t="s">
        <v>3</v>
      </c>
      <c r="D4185" s="6" t="s">
        <v>4</v>
      </c>
      <c r="E4185" s="3">
        <v>0</v>
      </c>
    </row>
    <row r="4186" spans="1:5" ht="18.75">
      <c r="A4186" s="36">
        <v>4184</v>
      </c>
      <c r="B4186" s="208"/>
      <c r="C4186" s="36" t="s">
        <v>3</v>
      </c>
      <c r="D4186" s="6" t="s">
        <v>4</v>
      </c>
      <c r="E4186" s="3">
        <v>0</v>
      </c>
    </row>
    <row r="4187" spans="1:5" ht="18.75">
      <c r="A4187" s="36">
        <v>4185</v>
      </c>
      <c r="B4187" s="208"/>
      <c r="C4187" s="36" t="s">
        <v>3</v>
      </c>
      <c r="D4187" s="6" t="s">
        <v>4</v>
      </c>
      <c r="E4187" s="3">
        <v>0</v>
      </c>
    </row>
    <row r="4188" spans="1:5" ht="18.75">
      <c r="A4188" s="36">
        <v>4186</v>
      </c>
      <c r="B4188" s="208"/>
      <c r="C4188" s="36" t="s">
        <v>3</v>
      </c>
      <c r="D4188" s="6" t="s">
        <v>4</v>
      </c>
      <c r="E4188" s="3">
        <v>0</v>
      </c>
    </row>
    <row r="4189" spans="1:5" ht="18.75">
      <c r="A4189" s="36">
        <v>4187</v>
      </c>
      <c r="B4189" s="208"/>
      <c r="C4189" s="36" t="s">
        <v>3</v>
      </c>
      <c r="D4189" s="6" t="s">
        <v>4</v>
      </c>
      <c r="E4189" s="3">
        <v>0</v>
      </c>
    </row>
    <row r="4190" spans="1:5" ht="18.75">
      <c r="A4190" s="36">
        <v>4188</v>
      </c>
      <c r="B4190" s="208"/>
      <c r="C4190" s="36" t="s">
        <v>3</v>
      </c>
      <c r="D4190" s="6" t="s">
        <v>4</v>
      </c>
      <c r="E4190" s="3">
        <v>0</v>
      </c>
    </row>
    <row r="4191" spans="1:5" ht="18.75">
      <c r="A4191" s="36">
        <v>4189</v>
      </c>
      <c r="B4191" s="208"/>
      <c r="C4191" s="36" t="s">
        <v>3</v>
      </c>
      <c r="D4191" s="6" t="s">
        <v>4</v>
      </c>
      <c r="E4191" s="3">
        <v>0</v>
      </c>
    </row>
    <row r="4192" spans="1:5" ht="18.75">
      <c r="A4192" s="36">
        <v>4190</v>
      </c>
      <c r="B4192" s="208"/>
      <c r="C4192" s="36" t="s">
        <v>3</v>
      </c>
      <c r="D4192" s="6" t="s">
        <v>4</v>
      </c>
      <c r="E4192" s="3">
        <v>0</v>
      </c>
    </row>
    <row r="4193" spans="1:5" ht="18.75">
      <c r="A4193" s="36">
        <v>4191</v>
      </c>
      <c r="B4193" s="208"/>
      <c r="C4193" s="36" t="s">
        <v>3</v>
      </c>
      <c r="D4193" s="6" t="s">
        <v>4</v>
      </c>
      <c r="E4193" s="3">
        <v>0</v>
      </c>
    </row>
    <row r="4194" spans="1:5" ht="18.75">
      <c r="A4194" s="36">
        <v>4192</v>
      </c>
      <c r="B4194" s="208"/>
      <c r="C4194" s="36" t="s">
        <v>3</v>
      </c>
      <c r="D4194" s="6" t="s">
        <v>4</v>
      </c>
      <c r="E4194" s="3">
        <v>0</v>
      </c>
    </row>
    <row r="4195" spans="1:5" ht="18.75">
      <c r="A4195" s="36">
        <v>4193</v>
      </c>
      <c r="B4195" s="208"/>
      <c r="C4195" s="36" t="s">
        <v>3</v>
      </c>
      <c r="D4195" s="6" t="s">
        <v>4</v>
      </c>
      <c r="E4195" s="3">
        <v>0</v>
      </c>
    </row>
    <row r="4196" spans="1:5" ht="18.75">
      <c r="A4196" s="36">
        <v>4194</v>
      </c>
      <c r="B4196" s="208"/>
      <c r="C4196" s="36" t="s">
        <v>3</v>
      </c>
      <c r="D4196" s="6" t="s">
        <v>4</v>
      </c>
      <c r="E4196" s="3">
        <v>0</v>
      </c>
    </row>
    <row r="4197" spans="1:5" ht="18.75">
      <c r="A4197" s="36">
        <v>4195</v>
      </c>
      <c r="B4197" s="208"/>
      <c r="C4197" s="36" t="s">
        <v>3</v>
      </c>
      <c r="D4197" s="6" t="s">
        <v>4</v>
      </c>
      <c r="E4197" s="3">
        <v>0</v>
      </c>
    </row>
    <row r="4198" spans="1:5" ht="18.75">
      <c r="A4198" s="36">
        <v>4196</v>
      </c>
      <c r="B4198" s="208"/>
      <c r="C4198" s="36" t="s">
        <v>3</v>
      </c>
      <c r="D4198" s="6" t="s">
        <v>4</v>
      </c>
      <c r="E4198" s="3">
        <v>0</v>
      </c>
    </row>
    <row r="4199" spans="1:5" ht="18.75">
      <c r="A4199" s="36">
        <v>4197</v>
      </c>
      <c r="B4199" s="208"/>
      <c r="C4199" s="36" t="s">
        <v>3</v>
      </c>
      <c r="D4199" s="6" t="s">
        <v>4</v>
      </c>
      <c r="E4199" s="3">
        <v>0</v>
      </c>
    </row>
    <row r="4200" spans="1:5" ht="18.75">
      <c r="A4200" s="36">
        <v>4198</v>
      </c>
      <c r="B4200" s="208"/>
      <c r="C4200" s="36" t="s">
        <v>3</v>
      </c>
      <c r="D4200" s="6" t="s">
        <v>4</v>
      </c>
      <c r="E4200" s="3">
        <v>0</v>
      </c>
    </row>
    <row r="4201" spans="1:5" ht="18.75">
      <c r="A4201" s="36">
        <v>4199</v>
      </c>
      <c r="B4201" s="208"/>
      <c r="C4201" s="36" t="s">
        <v>3</v>
      </c>
      <c r="D4201" s="6" t="s">
        <v>4</v>
      </c>
      <c r="E4201" s="3">
        <v>0</v>
      </c>
    </row>
    <row r="4202" spans="1:5" ht="18.75">
      <c r="A4202" s="36">
        <v>4200</v>
      </c>
      <c r="B4202" s="208"/>
      <c r="C4202" s="36" t="s">
        <v>3</v>
      </c>
      <c r="D4202" s="6" t="s">
        <v>4</v>
      </c>
      <c r="E4202" s="3">
        <v>0</v>
      </c>
    </row>
    <row r="4203" spans="1:5" ht="18.75">
      <c r="A4203" s="36">
        <v>4201</v>
      </c>
      <c r="B4203" s="208"/>
      <c r="C4203" s="36" t="s">
        <v>3</v>
      </c>
      <c r="D4203" s="6" t="s">
        <v>4</v>
      </c>
      <c r="E4203" s="3">
        <v>0</v>
      </c>
    </row>
    <row r="4204" spans="1:5" ht="18.75">
      <c r="A4204" s="36">
        <v>4202</v>
      </c>
      <c r="B4204" s="208"/>
      <c r="C4204" s="36" t="s">
        <v>3</v>
      </c>
      <c r="D4204" s="6" t="s">
        <v>4</v>
      </c>
      <c r="E4204" s="3">
        <v>0</v>
      </c>
    </row>
    <row r="4205" spans="1:5" ht="18.75">
      <c r="A4205" s="36">
        <v>4203</v>
      </c>
      <c r="B4205" s="208"/>
      <c r="C4205" s="36" t="s">
        <v>3</v>
      </c>
      <c r="D4205" s="6" t="s">
        <v>4</v>
      </c>
      <c r="E4205" s="3">
        <v>0</v>
      </c>
    </row>
    <row r="4206" spans="1:5" ht="18.75">
      <c r="A4206" s="36">
        <v>4204</v>
      </c>
      <c r="B4206" s="208"/>
      <c r="C4206" s="36" t="s">
        <v>3</v>
      </c>
      <c r="D4206" s="6" t="s">
        <v>4</v>
      </c>
      <c r="E4206" s="3">
        <v>0</v>
      </c>
    </row>
    <row r="4207" spans="1:5" ht="18.75">
      <c r="A4207" s="36">
        <v>4205</v>
      </c>
      <c r="B4207" s="208"/>
      <c r="C4207" s="36" t="s">
        <v>3</v>
      </c>
      <c r="D4207" s="6" t="s">
        <v>4</v>
      </c>
      <c r="E4207" s="3">
        <v>0</v>
      </c>
    </row>
    <row r="4208" spans="1:5" ht="18.75">
      <c r="A4208" s="36">
        <v>4206</v>
      </c>
      <c r="B4208" s="208"/>
      <c r="C4208" s="36" t="s">
        <v>3</v>
      </c>
      <c r="D4208" s="6" t="s">
        <v>4</v>
      </c>
      <c r="E4208" s="3">
        <v>0</v>
      </c>
    </row>
    <row r="4209" spans="1:5" ht="18.75">
      <c r="A4209" s="36">
        <v>4207</v>
      </c>
      <c r="B4209" s="208"/>
      <c r="C4209" s="36" t="s">
        <v>3</v>
      </c>
      <c r="D4209" s="6" t="s">
        <v>4</v>
      </c>
      <c r="E4209" s="3">
        <v>0</v>
      </c>
    </row>
    <row r="4210" spans="1:5" ht="18.75">
      <c r="A4210" s="36">
        <v>4208</v>
      </c>
      <c r="B4210" s="208"/>
      <c r="C4210" s="36" t="s">
        <v>3</v>
      </c>
      <c r="D4210" s="6" t="s">
        <v>4</v>
      </c>
      <c r="E4210" s="3">
        <v>0</v>
      </c>
    </row>
    <row r="4211" spans="1:5" ht="18.75">
      <c r="A4211" s="36">
        <v>4209</v>
      </c>
      <c r="B4211" s="208"/>
      <c r="C4211" s="36" t="s">
        <v>3</v>
      </c>
      <c r="D4211" s="6" t="s">
        <v>4</v>
      </c>
      <c r="E4211" s="3">
        <v>0</v>
      </c>
    </row>
    <row r="4212" spans="1:5" ht="18.75">
      <c r="A4212" s="36">
        <v>4210</v>
      </c>
      <c r="B4212" s="208"/>
      <c r="C4212" s="36" t="s">
        <v>3</v>
      </c>
      <c r="D4212" s="6" t="s">
        <v>4</v>
      </c>
      <c r="E4212" s="3">
        <v>0</v>
      </c>
    </row>
    <row r="4213" spans="1:5" ht="18.75">
      <c r="A4213" s="36">
        <v>4211</v>
      </c>
      <c r="B4213" s="208"/>
      <c r="C4213" s="36" t="s">
        <v>3</v>
      </c>
      <c r="D4213" s="6" t="s">
        <v>4</v>
      </c>
      <c r="E4213" s="3">
        <v>0</v>
      </c>
    </row>
    <row r="4214" spans="1:5" ht="18.75">
      <c r="A4214" s="36">
        <v>4212</v>
      </c>
      <c r="B4214" s="208"/>
      <c r="C4214" s="36" t="s">
        <v>3</v>
      </c>
      <c r="D4214" s="6" t="s">
        <v>4</v>
      </c>
      <c r="E4214" s="3">
        <v>0</v>
      </c>
    </row>
    <row r="4215" spans="1:5" ht="18.75">
      <c r="A4215" s="36">
        <v>4213</v>
      </c>
      <c r="B4215" s="208"/>
      <c r="C4215" s="36" t="s">
        <v>3</v>
      </c>
      <c r="D4215" s="6" t="s">
        <v>4</v>
      </c>
      <c r="E4215" s="3">
        <v>0</v>
      </c>
    </row>
    <row r="4216" spans="1:5" ht="18.75">
      <c r="A4216" s="36">
        <v>4214</v>
      </c>
      <c r="B4216" s="208"/>
      <c r="C4216" s="36" t="s">
        <v>3</v>
      </c>
      <c r="D4216" s="6" t="s">
        <v>4</v>
      </c>
      <c r="E4216" s="3">
        <v>0</v>
      </c>
    </row>
    <row r="4217" spans="1:5" ht="18.75">
      <c r="A4217" s="36">
        <v>4215</v>
      </c>
      <c r="B4217" s="208"/>
      <c r="C4217" s="36" t="s">
        <v>3</v>
      </c>
      <c r="D4217" s="6" t="s">
        <v>4</v>
      </c>
      <c r="E4217" s="3">
        <v>0</v>
      </c>
    </row>
    <row r="4218" spans="1:5" ht="18.75">
      <c r="A4218" s="36">
        <v>4216</v>
      </c>
      <c r="B4218" s="208"/>
      <c r="C4218" s="36" t="s">
        <v>3</v>
      </c>
      <c r="D4218" s="6" t="s">
        <v>4</v>
      </c>
      <c r="E4218" s="3">
        <v>0</v>
      </c>
    </row>
    <row r="4219" spans="1:5" ht="18.75">
      <c r="A4219" s="36">
        <v>4217</v>
      </c>
      <c r="B4219" s="208"/>
      <c r="C4219" s="36" t="s">
        <v>3</v>
      </c>
      <c r="D4219" s="6" t="s">
        <v>4</v>
      </c>
      <c r="E4219" s="3">
        <v>0</v>
      </c>
    </row>
    <row r="4220" spans="1:5" ht="18.75">
      <c r="A4220" s="36">
        <v>4218</v>
      </c>
      <c r="B4220" s="208"/>
      <c r="C4220" s="36" t="s">
        <v>3</v>
      </c>
      <c r="D4220" s="6" t="s">
        <v>4</v>
      </c>
      <c r="E4220" s="3">
        <v>0</v>
      </c>
    </row>
    <row r="4221" spans="1:5" ht="18.75">
      <c r="A4221" s="36">
        <v>4219</v>
      </c>
      <c r="B4221" s="208"/>
      <c r="C4221" s="36" t="s">
        <v>3</v>
      </c>
      <c r="D4221" s="6" t="s">
        <v>4</v>
      </c>
      <c r="E4221" s="3">
        <v>0</v>
      </c>
    </row>
    <row r="4222" spans="1:5" ht="18.75">
      <c r="A4222" s="36">
        <v>4220</v>
      </c>
      <c r="B4222" s="208"/>
      <c r="C4222" s="36" t="s">
        <v>3</v>
      </c>
      <c r="D4222" s="6" t="s">
        <v>4</v>
      </c>
      <c r="E4222" s="3">
        <v>0</v>
      </c>
    </row>
    <row r="4223" spans="1:5" ht="18.75">
      <c r="A4223" s="36">
        <v>4221</v>
      </c>
      <c r="B4223" s="208"/>
      <c r="C4223" s="36" t="s">
        <v>3</v>
      </c>
      <c r="D4223" s="6" t="s">
        <v>4</v>
      </c>
      <c r="E4223" s="3">
        <v>0</v>
      </c>
    </row>
    <row r="4224" spans="1:5" ht="18.75">
      <c r="A4224" s="36">
        <v>4222</v>
      </c>
      <c r="B4224" s="208"/>
      <c r="C4224" s="36" t="s">
        <v>3</v>
      </c>
      <c r="D4224" s="6" t="s">
        <v>4</v>
      </c>
      <c r="E4224" s="3">
        <v>0</v>
      </c>
    </row>
    <row r="4225" spans="1:5" ht="18.75">
      <c r="A4225" s="36">
        <v>4223</v>
      </c>
      <c r="B4225" s="208"/>
      <c r="C4225" s="36" t="s">
        <v>3</v>
      </c>
      <c r="D4225" s="6" t="s">
        <v>4</v>
      </c>
      <c r="E4225" s="3">
        <v>0</v>
      </c>
    </row>
    <row r="4226" spans="1:5" ht="18.75">
      <c r="A4226" s="36">
        <v>4224</v>
      </c>
      <c r="B4226" s="208"/>
      <c r="C4226" s="36" t="s">
        <v>3</v>
      </c>
      <c r="D4226" s="6" t="s">
        <v>4</v>
      </c>
      <c r="E4226" s="3">
        <v>0</v>
      </c>
    </row>
    <row r="4227" spans="1:5" ht="18.75">
      <c r="A4227" s="36">
        <v>4225</v>
      </c>
      <c r="B4227" s="208"/>
      <c r="C4227" s="36" t="s">
        <v>3</v>
      </c>
      <c r="D4227" s="6" t="s">
        <v>4</v>
      </c>
      <c r="E4227" s="3">
        <v>0</v>
      </c>
    </row>
    <row r="4228" spans="1:5" ht="18.75">
      <c r="A4228" s="36">
        <v>4226</v>
      </c>
      <c r="B4228" s="208"/>
      <c r="C4228" s="36" t="s">
        <v>3</v>
      </c>
      <c r="D4228" s="6" t="s">
        <v>4</v>
      </c>
      <c r="E4228" s="3">
        <v>0</v>
      </c>
    </row>
    <row r="4229" spans="1:5" ht="18.75">
      <c r="A4229" s="36">
        <v>4227</v>
      </c>
      <c r="B4229" s="208"/>
      <c r="C4229" s="36" t="s">
        <v>3</v>
      </c>
      <c r="D4229" s="6" t="s">
        <v>4</v>
      </c>
      <c r="E4229" s="3">
        <v>0</v>
      </c>
    </row>
    <row r="4230" spans="1:5" ht="18.75">
      <c r="A4230" s="36">
        <v>4228</v>
      </c>
      <c r="B4230" s="208"/>
      <c r="C4230" s="36" t="s">
        <v>3</v>
      </c>
      <c r="D4230" s="6" t="s">
        <v>4</v>
      </c>
      <c r="E4230" s="3">
        <v>0</v>
      </c>
    </row>
    <row r="4231" spans="1:5" ht="18.75">
      <c r="A4231" s="36">
        <v>4229</v>
      </c>
      <c r="B4231" s="208"/>
      <c r="C4231" s="36" t="s">
        <v>3</v>
      </c>
      <c r="D4231" s="6" t="s">
        <v>4</v>
      </c>
      <c r="E4231" s="3">
        <v>0</v>
      </c>
    </row>
    <row r="4232" spans="1:5" ht="18.75">
      <c r="A4232" s="36">
        <v>4230</v>
      </c>
      <c r="B4232" s="208"/>
      <c r="C4232" s="36" t="s">
        <v>3</v>
      </c>
      <c r="D4232" s="6" t="s">
        <v>4</v>
      </c>
      <c r="E4232" s="3">
        <v>0</v>
      </c>
    </row>
    <row r="4233" spans="1:5" ht="18.75">
      <c r="A4233" s="36">
        <v>4231</v>
      </c>
      <c r="B4233" s="208"/>
      <c r="C4233" s="36" t="s">
        <v>3</v>
      </c>
      <c r="D4233" s="6" t="s">
        <v>4</v>
      </c>
      <c r="E4233" s="3">
        <v>0</v>
      </c>
    </row>
    <row r="4234" spans="1:5" ht="18.75">
      <c r="A4234" s="36">
        <v>4232</v>
      </c>
      <c r="B4234" s="208"/>
      <c r="C4234" s="36" t="s">
        <v>3</v>
      </c>
      <c r="D4234" s="6" t="s">
        <v>4</v>
      </c>
      <c r="E4234" s="3">
        <v>0</v>
      </c>
    </row>
    <row r="4235" spans="1:5" ht="18.75">
      <c r="A4235" s="36">
        <v>4233</v>
      </c>
      <c r="B4235" s="208"/>
      <c r="C4235" s="36" t="s">
        <v>3</v>
      </c>
      <c r="D4235" s="6" t="s">
        <v>4</v>
      </c>
      <c r="E4235" s="3">
        <v>0</v>
      </c>
    </row>
    <row r="4236" spans="1:5" ht="18.75">
      <c r="A4236" s="36">
        <v>4234</v>
      </c>
      <c r="B4236" s="208"/>
      <c r="C4236" s="36" t="s">
        <v>3</v>
      </c>
      <c r="D4236" s="6" t="s">
        <v>4</v>
      </c>
      <c r="E4236" s="3">
        <v>0</v>
      </c>
    </row>
    <row r="4237" spans="1:5" ht="18.75">
      <c r="A4237" s="36">
        <v>4235</v>
      </c>
      <c r="B4237" s="208"/>
      <c r="C4237" s="36" t="s">
        <v>3</v>
      </c>
      <c r="D4237" s="6" t="s">
        <v>4</v>
      </c>
      <c r="E4237" s="3">
        <v>0</v>
      </c>
    </row>
    <row r="4238" spans="1:5" ht="18.75">
      <c r="A4238" s="36">
        <v>4236</v>
      </c>
      <c r="B4238" s="208"/>
      <c r="C4238" s="36" t="s">
        <v>3</v>
      </c>
      <c r="D4238" s="6" t="s">
        <v>4</v>
      </c>
      <c r="E4238" s="3">
        <v>0</v>
      </c>
    </row>
    <row r="4239" spans="1:5" ht="18.75">
      <c r="A4239" s="36">
        <v>4237</v>
      </c>
      <c r="B4239" s="208"/>
      <c r="C4239" s="36" t="s">
        <v>3</v>
      </c>
      <c r="D4239" s="6" t="s">
        <v>4</v>
      </c>
      <c r="E4239" s="3">
        <v>0</v>
      </c>
    </row>
    <row r="4240" spans="1:5" ht="18.75">
      <c r="A4240" s="36">
        <v>4238</v>
      </c>
      <c r="B4240" s="208"/>
      <c r="C4240" s="36" t="s">
        <v>3</v>
      </c>
      <c r="D4240" s="6" t="s">
        <v>4</v>
      </c>
      <c r="E4240" s="3">
        <v>0</v>
      </c>
    </row>
    <row r="4241" spans="1:5" ht="18.75">
      <c r="A4241" s="36">
        <v>4239</v>
      </c>
      <c r="B4241" s="208"/>
      <c r="C4241" s="36" t="s">
        <v>3</v>
      </c>
      <c r="D4241" s="6" t="s">
        <v>4</v>
      </c>
      <c r="E4241" s="3">
        <v>0</v>
      </c>
    </row>
    <row r="4242" spans="1:5" ht="18.75">
      <c r="A4242" s="36">
        <v>4240</v>
      </c>
      <c r="B4242" s="208"/>
      <c r="C4242" s="36" t="s">
        <v>3</v>
      </c>
      <c r="D4242" s="6" t="s">
        <v>4</v>
      </c>
      <c r="E4242" s="3">
        <v>0</v>
      </c>
    </row>
    <row r="4243" spans="1:5" ht="18.75">
      <c r="A4243" s="36">
        <v>4241</v>
      </c>
      <c r="B4243" s="208"/>
      <c r="C4243" s="36" t="s">
        <v>3</v>
      </c>
      <c r="D4243" s="6" t="s">
        <v>4</v>
      </c>
      <c r="E4243" s="3">
        <v>0</v>
      </c>
    </row>
    <row r="4244" spans="1:5" ht="18.75">
      <c r="A4244" s="36">
        <v>4242</v>
      </c>
      <c r="B4244" s="208"/>
      <c r="C4244" s="36" t="s">
        <v>3</v>
      </c>
      <c r="D4244" s="6" t="s">
        <v>4</v>
      </c>
      <c r="E4244" s="3">
        <v>0</v>
      </c>
    </row>
    <row r="4245" spans="1:5" ht="18.75">
      <c r="A4245" s="36">
        <v>4243</v>
      </c>
      <c r="B4245" s="208"/>
      <c r="C4245" s="36" t="s">
        <v>3</v>
      </c>
      <c r="D4245" s="6" t="s">
        <v>4</v>
      </c>
      <c r="E4245" s="3">
        <v>0</v>
      </c>
    </row>
    <row r="4246" spans="1:5" ht="18.75">
      <c r="A4246" s="36">
        <v>4244</v>
      </c>
      <c r="B4246" s="208"/>
      <c r="C4246" s="36" t="s">
        <v>3</v>
      </c>
      <c r="D4246" s="6" t="s">
        <v>4</v>
      </c>
      <c r="E4246" s="3">
        <v>0</v>
      </c>
    </row>
    <row r="4247" spans="1:5" ht="18.75">
      <c r="A4247" s="36">
        <v>4245</v>
      </c>
      <c r="B4247" s="208"/>
      <c r="C4247" s="36" t="s">
        <v>3</v>
      </c>
      <c r="D4247" s="6" t="s">
        <v>4</v>
      </c>
      <c r="E4247" s="3">
        <v>0</v>
      </c>
    </row>
    <row r="4248" spans="1:5" ht="18.75">
      <c r="A4248" s="36">
        <v>4246</v>
      </c>
      <c r="B4248" s="208"/>
      <c r="C4248" s="36" t="s">
        <v>3</v>
      </c>
      <c r="D4248" s="6" t="s">
        <v>4</v>
      </c>
      <c r="E4248" s="3">
        <v>0</v>
      </c>
    </row>
    <row r="4249" spans="1:5" ht="18.75">
      <c r="A4249" s="36">
        <v>4247</v>
      </c>
      <c r="B4249" s="208"/>
      <c r="C4249" s="36" t="s">
        <v>3</v>
      </c>
      <c r="D4249" s="6" t="s">
        <v>4</v>
      </c>
      <c r="E4249" s="3">
        <v>0</v>
      </c>
    </row>
    <row r="4250" spans="1:5" ht="18.75">
      <c r="A4250" s="36">
        <v>4248</v>
      </c>
      <c r="B4250" s="208"/>
      <c r="C4250" s="36" t="s">
        <v>3</v>
      </c>
      <c r="D4250" s="6" t="s">
        <v>4</v>
      </c>
      <c r="E4250" s="3">
        <v>0</v>
      </c>
    </row>
    <row r="4251" spans="1:5" ht="18.75">
      <c r="A4251" s="36">
        <v>4249</v>
      </c>
      <c r="B4251" s="208"/>
      <c r="C4251" s="36" t="s">
        <v>3</v>
      </c>
      <c r="D4251" s="6" t="s">
        <v>4</v>
      </c>
      <c r="E4251" s="3">
        <v>0</v>
      </c>
    </row>
    <row r="4252" spans="1:5" ht="18.75">
      <c r="A4252" s="36">
        <v>4250</v>
      </c>
      <c r="B4252" s="208"/>
      <c r="C4252" s="36" t="s">
        <v>3</v>
      </c>
      <c r="D4252" s="6" t="s">
        <v>4</v>
      </c>
      <c r="E4252" s="3">
        <v>0</v>
      </c>
    </row>
    <row r="4253" spans="1:5" ht="18.75">
      <c r="A4253" s="36">
        <v>4251</v>
      </c>
      <c r="B4253" s="208"/>
      <c r="C4253" s="36" t="s">
        <v>3</v>
      </c>
      <c r="D4253" s="6" t="s">
        <v>4</v>
      </c>
      <c r="E4253" s="3">
        <v>0</v>
      </c>
    </row>
    <row r="4254" spans="1:5" ht="18.75">
      <c r="A4254" s="36">
        <v>4252</v>
      </c>
      <c r="B4254" s="208"/>
      <c r="C4254" s="36" t="s">
        <v>3</v>
      </c>
      <c r="D4254" s="6" t="s">
        <v>4</v>
      </c>
      <c r="E4254" s="3">
        <v>0</v>
      </c>
    </row>
    <row r="4255" spans="1:5" ht="18.75">
      <c r="A4255" s="36">
        <v>4253</v>
      </c>
      <c r="B4255" s="208"/>
      <c r="C4255" s="36" t="s">
        <v>3</v>
      </c>
      <c r="D4255" s="6" t="s">
        <v>4</v>
      </c>
      <c r="E4255" s="3">
        <v>0</v>
      </c>
    </row>
    <row r="4256" spans="1:5" ht="18.75">
      <c r="A4256" s="36">
        <v>4254</v>
      </c>
      <c r="B4256" s="208"/>
      <c r="C4256" s="36" t="s">
        <v>3</v>
      </c>
      <c r="D4256" s="6" t="s">
        <v>4</v>
      </c>
      <c r="E4256" s="3">
        <v>0</v>
      </c>
    </row>
    <row r="4257" spans="1:5" ht="18.75">
      <c r="A4257" s="36">
        <v>4255</v>
      </c>
      <c r="B4257" s="208"/>
      <c r="C4257" s="36" t="s">
        <v>3</v>
      </c>
      <c r="D4257" s="6" t="s">
        <v>4</v>
      </c>
      <c r="E4257" s="3">
        <v>0</v>
      </c>
    </row>
    <row r="4258" spans="1:5" ht="18.75">
      <c r="A4258" s="36">
        <v>4256</v>
      </c>
      <c r="B4258" s="208"/>
      <c r="C4258" s="36" t="s">
        <v>3</v>
      </c>
      <c r="D4258" s="6" t="s">
        <v>4</v>
      </c>
      <c r="E4258" s="3">
        <v>0</v>
      </c>
    </row>
    <row r="4259" spans="1:5" ht="18.75">
      <c r="A4259" s="36">
        <v>4257</v>
      </c>
      <c r="B4259" s="208"/>
      <c r="C4259" s="36" t="s">
        <v>3</v>
      </c>
      <c r="D4259" s="6" t="s">
        <v>4</v>
      </c>
      <c r="E4259" s="3">
        <v>0</v>
      </c>
    </row>
    <row r="4260" spans="1:5" ht="18.75">
      <c r="A4260" s="36">
        <v>4258</v>
      </c>
      <c r="B4260" s="208"/>
      <c r="C4260" s="36" t="s">
        <v>3</v>
      </c>
      <c r="D4260" s="6" t="s">
        <v>4</v>
      </c>
      <c r="E4260" s="3">
        <v>0</v>
      </c>
    </row>
    <row r="4261" spans="1:5" ht="18.75">
      <c r="A4261" s="36">
        <v>4259</v>
      </c>
      <c r="B4261" s="208"/>
      <c r="C4261" s="36" t="s">
        <v>3</v>
      </c>
      <c r="D4261" s="6" t="s">
        <v>4</v>
      </c>
      <c r="E4261" s="3">
        <v>0</v>
      </c>
    </row>
    <row r="4262" spans="1:5" ht="18.75">
      <c r="A4262" s="36">
        <v>4260</v>
      </c>
      <c r="B4262" s="208"/>
      <c r="C4262" s="36" t="s">
        <v>3</v>
      </c>
      <c r="D4262" s="6" t="s">
        <v>4</v>
      </c>
      <c r="E4262" s="3">
        <v>0</v>
      </c>
    </row>
    <row r="4263" spans="1:5" ht="18.75">
      <c r="A4263" s="36">
        <v>4261</v>
      </c>
      <c r="B4263" s="208"/>
      <c r="C4263" s="36" t="s">
        <v>3</v>
      </c>
      <c r="D4263" s="6" t="s">
        <v>4</v>
      </c>
      <c r="E4263" s="3">
        <v>0</v>
      </c>
    </row>
    <row r="4264" spans="1:5" ht="18.75">
      <c r="A4264" s="36">
        <v>4262</v>
      </c>
      <c r="B4264" s="208"/>
      <c r="C4264" s="36" t="s">
        <v>3</v>
      </c>
      <c r="D4264" s="6" t="s">
        <v>4</v>
      </c>
      <c r="E4264" s="3">
        <v>0</v>
      </c>
    </row>
    <row r="4265" spans="1:5" ht="18.75">
      <c r="A4265" s="36">
        <v>4263</v>
      </c>
      <c r="B4265" s="208"/>
      <c r="C4265" s="36" t="s">
        <v>3</v>
      </c>
      <c r="D4265" s="6" t="s">
        <v>4</v>
      </c>
      <c r="E4265" s="3">
        <v>0</v>
      </c>
    </row>
    <row r="4266" spans="1:5" ht="18.75">
      <c r="A4266" s="36">
        <v>4264</v>
      </c>
      <c r="B4266" s="208"/>
      <c r="C4266" s="36" t="s">
        <v>3</v>
      </c>
      <c r="D4266" s="6" t="s">
        <v>4</v>
      </c>
      <c r="E4266" s="3">
        <v>0</v>
      </c>
    </row>
    <row r="4267" spans="1:5" ht="18.75">
      <c r="A4267" s="36">
        <v>4265</v>
      </c>
      <c r="B4267" s="208"/>
      <c r="C4267" s="36" t="s">
        <v>3</v>
      </c>
      <c r="D4267" s="6" t="s">
        <v>4</v>
      </c>
      <c r="E4267" s="3">
        <v>0</v>
      </c>
    </row>
    <row r="4268" spans="1:5" ht="18.75">
      <c r="A4268" s="36">
        <v>4266</v>
      </c>
      <c r="B4268" s="208"/>
      <c r="C4268" s="36" t="s">
        <v>3</v>
      </c>
      <c r="D4268" s="6" t="s">
        <v>4</v>
      </c>
      <c r="E4268" s="3">
        <v>0</v>
      </c>
    </row>
    <row r="4269" spans="1:5" ht="18.75">
      <c r="A4269" s="36">
        <v>4267</v>
      </c>
      <c r="B4269" s="208"/>
      <c r="C4269" s="36" t="s">
        <v>3</v>
      </c>
      <c r="D4269" s="6" t="s">
        <v>4</v>
      </c>
      <c r="E4269" s="3">
        <v>0</v>
      </c>
    </row>
    <row r="4270" spans="1:5" ht="18.75">
      <c r="A4270" s="36">
        <v>4268</v>
      </c>
      <c r="B4270" s="208"/>
      <c r="C4270" s="36" t="s">
        <v>3</v>
      </c>
      <c r="D4270" s="6" t="s">
        <v>4</v>
      </c>
      <c r="E4270" s="3">
        <v>0</v>
      </c>
    </row>
    <row r="4271" spans="1:5" ht="18.75">
      <c r="A4271" s="36">
        <v>4269</v>
      </c>
      <c r="B4271" s="208"/>
      <c r="C4271" s="36" t="s">
        <v>3</v>
      </c>
      <c r="D4271" s="6" t="s">
        <v>4</v>
      </c>
      <c r="E4271" s="3">
        <v>0</v>
      </c>
    </row>
    <row r="4272" spans="1:5" ht="18.75">
      <c r="A4272" s="36">
        <v>4270</v>
      </c>
      <c r="B4272" s="208"/>
      <c r="C4272" s="36" t="s">
        <v>3</v>
      </c>
      <c r="D4272" s="6" t="s">
        <v>4</v>
      </c>
      <c r="E4272" s="3">
        <v>0</v>
      </c>
    </row>
    <row r="4273" spans="1:5" ht="18.75">
      <c r="A4273" s="36">
        <v>4271</v>
      </c>
      <c r="B4273" s="208"/>
      <c r="C4273" s="36" t="s">
        <v>3</v>
      </c>
      <c r="D4273" s="6" t="s">
        <v>4</v>
      </c>
      <c r="E4273" s="3">
        <v>0</v>
      </c>
    </row>
    <row r="4274" spans="1:5" ht="18.75">
      <c r="A4274" s="36">
        <v>4272</v>
      </c>
      <c r="B4274" s="208"/>
      <c r="C4274" s="36" t="s">
        <v>3</v>
      </c>
      <c r="D4274" s="6" t="s">
        <v>4</v>
      </c>
      <c r="E4274" s="3">
        <v>0</v>
      </c>
    </row>
    <row r="4275" spans="1:5" ht="18.75">
      <c r="A4275" s="36">
        <v>4273</v>
      </c>
      <c r="B4275" s="208"/>
      <c r="C4275" s="36" t="s">
        <v>3</v>
      </c>
      <c r="D4275" s="6" t="s">
        <v>4</v>
      </c>
      <c r="E4275" s="3">
        <v>0</v>
      </c>
    </row>
    <row r="4276" spans="1:5" ht="18.75">
      <c r="A4276" s="36">
        <v>4274</v>
      </c>
      <c r="B4276" s="208"/>
      <c r="C4276" s="36" t="s">
        <v>3</v>
      </c>
      <c r="D4276" s="6" t="s">
        <v>4</v>
      </c>
      <c r="E4276" s="3">
        <v>0</v>
      </c>
    </row>
    <row r="4277" spans="1:5" ht="18.75">
      <c r="A4277" s="36">
        <v>4275</v>
      </c>
      <c r="B4277" s="208"/>
      <c r="C4277" s="36" t="s">
        <v>3</v>
      </c>
      <c r="D4277" s="6" t="s">
        <v>4</v>
      </c>
      <c r="E4277" s="3">
        <v>0</v>
      </c>
    </row>
    <row r="4278" spans="1:5" ht="18.75">
      <c r="A4278" s="36">
        <v>4276</v>
      </c>
      <c r="B4278" s="208"/>
      <c r="C4278" s="36" t="s">
        <v>3</v>
      </c>
      <c r="D4278" s="6" t="s">
        <v>4</v>
      </c>
      <c r="E4278" s="3">
        <v>0</v>
      </c>
    </row>
    <row r="4279" spans="1:5" ht="18.75">
      <c r="A4279" s="36">
        <v>4277</v>
      </c>
      <c r="B4279" s="208"/>
      <c r="C4279" s="36" t="s">
        <v>3</v>
      </c>
      <c r="D4279" s="6" t="s">
        <v>4</v>
      </c>
      <c r="E4279" s="3">
        <v>0</v>
      </c>
    </row>
    <row r="4280" spans="1:5" ht="18.75">
      <c r="A4280" s="36">
        <v>4278</v>
      </c>
      <c r="B4280" s="208"/>
      <c r="C4280" s="36" t="s">
        <v>3</v>
      </c>
      <c r="D4280" s="6" t="s">
        <v>4</v>
      </c>
      <c r="E4280" s="3">
        <v>0</v>
      </c>
    </row>
    <row r="4281" spans="1:5" ht="18.75">
      <c r="A4281" s="36">
        <v>4279</v>
      </c>
      <c r="B4281" s="208"/>
      <c r="C4281" s="36" t="s">
        <v>3</v>
      </c>
      <c r="D4281" s="6" t="s">
        <v>4</v>
      </c>
      <c r="E4281" s="3">
        <v>0</v>
      </c>
    </row>
    <row r="4282" spans="1:5" ht="18.75">
      <c r="A4282" s="36">
        <v>4280</v>
      </c>
      <c r="B4282" s="208"/>
      <c r="C4282" s="36" t="s">
        <v>3</v>
      </c>
      <c r="D4282" s="6" t="s">
        <v>4</v>
      </c>
      <c r="E4282" s="3">
        <v>0</v>
      </c>
    </row>
    <row r="4283" spans="1:5" ht="18.75">
      <c r="A4283" s="36">
        <v>4281</v>
      </c>
      <c r="B4283" s="208"/>
      <c r="C4283" s="36" t="s">
        <v>3</v>
      </c>
      <c r="D4283" s="6" t="s">
        <v>4</v>
      </c>
      <c r="E4283" s="3">
        <v>0</v>
      </c>
    </row>
    <row r="4284" spans="1:5" ht="18.75">
      <c r="A4284" s="36">
        <v>4282</v>
      </c>
      <c r="B4284" s="208"/>
      <c r="C4284" s="36" t="s">
        <v>3</v>
      </c>
      <c r="D4284" s="6" t="s">
        <v>4</v>
      </c>
      <c r="E4284" s="3">
        <v>0</v>
      </c>
    </row>
    <row r="4285" spans="1:5" ht="18.75">
      <c r="A4285" s="36">
        <v>4283</v>
      </c>
      <c r="B4285" s="208"/>
      <c r="C4285" s="36" t="s">
        <v>3</v>
      </c>
      <c r="D4285" s="6" t="s">
        <v>4</v>
      </c>
      <c r="E4285" s="3">
        <v>0</v>
      </c>
    </row>
    <row r="4286" spans="1:5" ht="18.75">
      <c r="A4286" s="36">
        <v>4284</v>
      </c>
      <c r="B4286" s="208"/>
      <c r="C4286" s="36" t="s">
        <v>3</v>
      </c>
      <c r="D4286" s="6" t="s">
        <v>4</v>
      </c>
      <c r="E4286" s="3">
        <v>0</v>
      </c>
    </row>
    <row r="4287" spans="1:5" ht="18.75">
      <c r="A4287" s="36">
        <v>4285</v>
      </c>
      <c r="B4287" s="208"/>
      <c r="C4287" s="36" t="s">
        <v>3</v>
      </c>
      <c r="D4287" s="6" t="s">
        <v>4</v>
      </c>
      <c r="E4287" s="3">
        <v>0</v>
      </c>
    </row>
    <row r="4288" spans="1:5" ht="18.75">
      <c r="A4288" s="36">
        <v>4286</v>
      </c>
      <c r="B4288" s="208"/>
      <c r="C4288" s="36" t="s">
        <v>3</v>
      </c>
      <c r="D4288" s="6" t="s">
        <v>4</v>
      </c>
      <c r="E4288" s="3">
        <v>0</v>
      </c>
    </row>
    <row r="4289" spans="1:5" ht="18.75">
      <c r="A4289" s="36">
        <v>4287</v>
      </c>
      <c r="B4289" s="208"/>
      <c r="C4289" s="36" t="s">
        <v>3</v>
      </c>
      <c r="D4289" s="6" t="s">
        <v>4</v>
      </c>
      <c r="E4289" s="3">
        <v>0</v>
      </c>
    </row>
    <row r="4290" spans="1:5" ht="18.75">
      <c r="A4290" s="36">
        <v>4288</v>
      </c>
      <c r="B4290" s="208"/>
      <c r="C4290" s="36" t="s">
        <v>3</v>
      </c>
      <c r="D4290" s="6" t="s">
        <v>4</v>
      </c>
      <c r="E4290" s="3">
        <v>0</v>
      </c>
    </row>
    <row r="4291" spans="1:5" ht="18.75">
      <c r="A4291" s="36">
        <v>4289</v>
      </c>
      <c r="B4291" s="208"/>
      <c r="C4291" s="36" t="s">
        <v>3</v>
      </c>
      <c r="D4291" s="6" t="s">
        <v>4</v>
      </c>
      <c r="E4291" s="3">
        <v>0</v>
      </c>
    </row>
    <row r="4292" spans="1:5" ht="18.75">
      <c r="A4292" s="36">
        <v>4290</v>
      </c>
      <c r="B4292" s="208"/>
      <c r="C4292" s="36" t="s">
        <v>3</v>
      </c>
      <c r="D4292" s="6" t="s">
        <v>4</v>
      </c>
      <c r="E4292" s="3">
        <v>0</v>
      </c>
    </row>
    <row r="4293" spans="1:5" ht="18.75">
      <c r="A4293" s="36">
        <v>4291</v>
      </c>
      <c r="B4293" s="208"/>
      <c r="C4293" s="36" t="s">
        <v>3</v>
      </c>
      <c r="D4293" s="6" t="s">
        <v>4</v>
      </c>
      <c r="E4293" s="3">
        <v>0</v>
      </c>
    </row>
    <row r="4294" spans="1:5" ht="18.75">
      <c r="A4294" s="36">
        <v>4292</v>
      </c>
      <c r="B4294" s="208"/>
      <c r="C4294" s="36" t="s">
        <v>3</v>
      </c>
      <c r="D4294" s="6" t="s">
        <v>4</v>
      </c>
      <c r="E4294" s="3">
        <v>0</v>
      </c>
    </row>
    <row r="4295" spans="1:5" ht="18.75">
      <c r="A4295" s="36">
        <v>4293</v>
      </c>
      <c r="B4295" s="208"/>
      <c r="C4295" s="36" t="s">
        <v>3</v>
      </c>
      <c r="D4295" s="6" t="s">
        <v>4</v>
      </c>
      <c r="E4295" s="3">
        <v>0</v>
      </c>
    </row>
    <row r="4296" spans="1:5" ht="18.75">
      <c r="A4296" s="36">
        <v>4294</v>
      </c>
      <c r="B4296" s="208"/>
      <c r="C4296" s="36" t="s">
        <v>3</v>
      </c>
      <c r="D4296" s="6" t="s">
        <v>4</v>
      </c>
      <c r="E4296" s="3">
        <v>0</v>
      </c>
    </row>
    <row r="4297" spans="1:5" ht="18.75">
      <c r="A4297" s="36">
        <v>4295</v>
      </c>
      <c r="B4297" s="208"/>
      <c r="C4297" s="36" t="s">
        <v>3</v>
      </c>
      <c r="D4297" s="6" t="s">
        <v>4</v>
      </c>
      <c r="E4297" s="3">
        <v>0</v>
      </c>
    </row>
    <row r="4298" spans="1:5" ht="18.75">
      <c r="A4298" s="36">
        <v>4296</v>
      </c>
      <c r="B4298" s="208"/>
      <c r="C4298" s="36" t="s">
        <v>3</v>
      </c>
      <c r="D4298" s="6" t="s">
        <v>4</v>
      </c>
      <c r="E4298" s="3">
        <v>0</v>
      </c>
    </row>
    <row r="4299" spans="1:5" ht="18.75">
      <c r="A4299" s="36">
        <v>4297</v>
      </c>
      <c r="B4299" s="208"/>
      <c r="C4299" s="36" t="s">
        <v>3</v>
      </c>
      <c r="D4299" s="6" t="s">
        <v>4</v>
      </c>
      <c r="E4299" s="3">
        <v>0</v>
      </c>
    </row>
    <row r="4300" spans="1:5" ht="18.75">
      <c r="A4300" s="36">
        <v>4298</v>
      </c>
      <c r="B4300" s="208"/>
      <c r="C4300" s="36" t="s">
        <v>3</v>
      </c>
      <c r="D4300" s="6" t="s">
        <v>4</v>
      </c>
      <c r="E4300" s="3">
        <v>0</v>
      </c>
    </row>
    <row r="4301" spans="1:5" ht="18.75">
      <c r="A4301" s="36">
        <v>4299</v>
      </c>
      <c r="B4301" s="208"/>
      <c r="C4301" s="36" t="s">
        <v>3</v>
      </c>
      <c r="D4301" s="6" t="s">
        <v>4</v>
      </c>
      <c r="E4301" s="3">
        <v>0</v>
      </c>
    </row>
    <row r="4302" spans="1:5" ht="18.75">
      <c r="A4302" s="36">
        <v>4300</v>
      </c>
      <c r="B4302" s="208"/>
      <c r="C4302" s="36" t="s">
        <v>3</v>
      </c>
      <c r="D4302" s="6" t="s">
        <v>4</v>
      </c>
      <c r="E4302" s="3">
        <v>0</v>
      </c>
    </row>
    <row r="4303" spans="1:5" ht="33">
      <c r="A4303" s="36">
        <v>4301</v>
      </c>
      <c r="B4303" s="208"/>
      <c r="C4303" s="36" t="s">
        <v>16144</v>
      </c>
      <c r="D4303" s="6" t="s">
        <v>4171</v>
      </c>
      <c r="E4303" s="3">
        <v>6</v>
      </c>
    </row>
    <row r="4304" spans="1:5" ht="33">
      <c r="A4304" s="36">
        <v>4302</v>
      </c>
      <c r="B4304" s="208"/>
      <c r="C4304" s="36" t="s">
        <v>16145</v>
      </c>
      <c r="D4304" s="6" t="s">
        <v>4172</v>
      </c>
      <c r="E4304" s="3">
        <v>6</v>
      </c>
    </row>
    <row r="4305" spans="1:5" ht="33">
      <c r="A4305" s="36">
        <v>4303</v>
      </c>
      <c r="B4305" s="208"/>
      <c r="C4305" s="36" t="s">
        <v>16146</v>
      </c>
      <c r="D4305" s="6" t="s">
        <v>4173</v>
      </c>
      <c r="E4305" s="3">
        <v>6</v>
      </c>
    </row>
    <row r="4306" spans="1:5" ht="33">
      <c r="A4306" s="36">
        <v>4304</v>
      </c>
      <c r="B4306" s="208"/>
      <c r="C4306" s="36" t="s">
        <v>16147</v>
      </c>
      <c r="D4306" s="6" t="s">
        <v>4174</v>
      </c>
      <c r="E4306" s="3">
        <v>6</v>
      </c>
    </row>
    <row r="4307" spans="1:5" ht="33">
      <c r="A4307" s="36">
        <v>4305</v>
      </c>
      <c r="B4307" s="208"/>
      <c r="C4307" s="36" t="s">
        <v>16148</v>
      </c>
      <c r="D4307" s="6" t="s">
        <v>4175</v>
      </c>
      <c r="E4307" s="3">
        <v>6</v>
      </c>
    </row>
    <row r="4308" spans="1:5" ht="33">
      <c r="A4308" s="36">
        <v>4306</v>
      </c>
      <c r="B4308" s="208"/>
      <c r="C4308" s="36" t="s">
        <v>16149</v>
      </c>
      <c r="D4308" s="6" t="s">
        <v>4176</v>
      </c>
      <c r="E4308" s="3">
        <v>6</v>
      </c>
    </row>
    <row r="4309" spans="1:5" ht="33">
      <c r="A4309" s="36">
        <v>4307</v>
      </c>
      <c r="B4309" s="208"/>
      <c r="C4309" s="36" t="s">
        <v>16150</v>
      </c>
      <c r="D4309" s="6" t="s">
        <v>4177</v>
      </c>
      <c r="E4309" s="3">
        <v>6</v>
      </c>
    </row>
    <row r="4310" spans="1:5" ht="33">
      <c r="A4310" s="36">
        <v>4308</v>
      </c>
      <c r="B4310" s="208"/>
      <c r="C4310" s="36" t="s">
        <v>16151</v>
      </c>
      <c r="D4310" s="6" t="s">
        <v>4178</v>
      </c>
      <c r="E4310" s="3">
        <v>6</v>
      </c>
    </row>
    <row r="4311" spans="1:5" ht="33">
      <c r="A4311" s="36">
        <v>4309</v>
      </c>
      <c r="B4311" s="208"/>
      <c r="C4311" s="36" t="s">
        <v>16152</v>
      </c>
      <c r="D4311" s="6" t="s">
        <v>4179</v>
      </c>
      <c r="E4311" s="3">
        <v>6</v>
      </c>
    </row>
    <row r="4312" spans="1:5" ht="33">
      <c r="A4312" s="36">
        <v>4310</v>
      </c>
      <c r="B4312" s="208"/>
      <c r="C4312" s="36" t="s">
        <v>16153</v>
      </c>
      <c r="D4312" s="6" t="s">
        <v>4180</v>
      </c>
      <c r="E4312" s="3">
        <v>6</v>
      </c>
    </row>
    <row r="4313" spans="1:5" ht="33">
      <c r="A4313" s="36">
        <v>4311</v>
      </c>
      <c r="B4313" s="208"/>
      <c r="C4313" s="36" t="s">
        <v>16154</v>
      </c>
      <c r="D4313" s="6" t="s">
        <v>4181</v>
      </c>
      <c r="E4313" s="3">
        <v>6</v>
      </c>
    </row>
    <row r="4314" spans="1:5" ht="33">
      <c r="A4314" s="36">
        <v>4312</v>
      </c>
      <c r="B4314" s="208"/>
      <c r="C4314" s="36" t="s">
        <v>16155</v>
      </c>
      <c r="D4314" s="6" t="s">
        <v>4182</v>
      </c>
      <c r="E4314" s="3">
        <v>6</v>
      </c>
    </row>
    <row r="4315" spans="1:5" ht="33">
      <c r="A4315" s="36">
        <v>4313</v>
      </c>
      <c r="B4315" s="208"/>
      <c r="C4315" s="36" t="s">
        <v>16156</v>
      </c>
      <c r="D4315" s="6" t="s">
        <v>4183</v>
      </c>
      <c r="E4315" s="3">
        <v>6</v>
      </c>
    </row>
    <row r="4316" spans="1:5" ht="33">
      <c r="A4316" s="36">
        <v>4314</v>
      </c>
      <c r="B4316" s="208"/>
      <c r="C4316" s="36" t="s">
        <v>16157</v>
      </c>
      <c r="D4316" s="6" t="s">
        <v>4184</v>
      </c>
      <c r="E4316" s="3">
        <v>6</v>
      </c>
    </row>
    <row r="4317" spans="1:5" ht="33">
      <c r="A4317" s="36">
        <v>4315</v>
      </c>
      <c r="B4317" s="208"/>
      <c r="C4317" s="36" t="s">
        <v>16158</v>
      </c>
      <c r="D4317" s="6" t="s">
        <v>4185</v>
      </c>
      <c r="E4317" s="3">
        <v>6</v>
      </c>
    </row>
    <row r="4318" spans="1:5" ht="33">
      <c r="A4318" s="36">
        <v>4316</v>
      </c>
      <c r="B4318" s="208"/>
      <c r="C4318" s="36" t="s">
        <v>16159</v>
      </c>
      <c r="D4318" s="6" t="s">
        <v>4186</v>
      </c>
      <c r="E4318" s="3">
        <v>6</v>
      </c>
    </row>
    <row r="4319" spans="1:5" ht="18.75">
      <c r="A4319" s="36">
        <v>4317</v>
      </c>
      <c r="B4319" s="208"/>
      <c r="C4319" s="36" t="s">
        <v>16160</v>
      </c>
      <c r="D4319" s="6" t="s">
        <v>4187</v>
      </c>
      <c r="E4319" s="3">
        <v>6</v>
      </c>
    </row>
    <row r="4320" spans="1:5" ht="33">
      <c r="A4320" s="36">
        <v>4318</v>
      </c>
      <c r="B4320" s="208"/>
      <c r="C4320" s="36" t="s">
        <v>16161</v>
      </c>
      <c r="D4320" s="6" t="s">
        <v>4188</v>
      </c>
      <c r="E4320" s="3">
        <v>6</v>
      </c>
    </row>
    <row r="4321" spans="1:5" ht="33">
      <c r="A4321" s="36">
        <v>4319</v>
      </c>
      <c r="B4321" s="208"/>
      <c r="C4321" s="36" t="s">
        <v>16162</v>
      </c>
      <c r="D4321" s="6" t="s">
        <v>4189</v>
      </c>
      <c r="E4321" s="3">
        <v>6</v>
      </c>
    </row>
    <row r="4322" spans="1:5" ht="33">
      <c r="A4322" s="36">
        <v>4320</v>
      </c>
      <c r="B4322" s="208"/>
      <c r="C4322" s="36" t="s">
        <v>16163</v>
      </c>
      <c r="D4322" s="6" t="s">
        <v>4190</v>
      </c>
      <c r="E4322" s="3">
        <v>6</v>
      </c>
    </row>
    <row r="4323" spans="1:5" ht="33">
      <c r="A4323" s="36">
        <v>4321</v>
      </c>
      <c r="B4323" s="208"/>
      <c r="C4323" s="36" t="s">
        <v>16164</v>
      </c>
      <c r="D4323" s="6" t="s">
        <v>4191</v>
      </c>
      <c r="E4323" s="3">
        <v>6</v>
      </c>
    </row>
    <row r="4324" spans="1:5" ht="18.75">
      <c r="A4324" s="36">
        <v>4322</v>
      </c>
      <c r="B4324" s="208"/>
      <c r="C4324" s="36" t="s">
        <v>16165</v>
      </c>
      <c r="D4324" s="6" t="s">
        <v>4192</v>
      </c>
      <c r="E4324" s="3">
        <v>6</v>
      </c>
    </row>
    <row r="4325" spans="1:5" ht="33">
      <c r="A4325" s="36">
        <v>4323</v>
      </c>
      <c r="B4325" s="208"/>
      <c r="C4325" s="36" t="s">
        <v>16166</v>
      </c>
      <c r="D4325" s="6" t="s">
        <v>4193</v>
      </c>
      <c r="E4325" s="3">
        <v>6</v>
      </c>
    </row>
    <row r="4326" spans="1:5" ht="33">
      <c r="A4326" s="36">
        <v>4324</v>
      </c>
      <c r="B4326" s="208"/>
      <c r="C4326" s="36" t="s">
        <v>16167</v>
      </c>
      <c r="D4326" s="6" t="s">
        <v>4194</v>
      </c>
      <c r="E4326" s="3">
        <v>6</v>
      </c>
    </row>
    <row r="4327" spans="1:5" ht="33">
      <c r="A4327" s="36">
        <v>4325</v>
      </c>
      <c r="B4327" s="208"/>
      <c r="C4327" s="36" t="s">
        <v>16168</v>
      </c>
      <c r="D4327" s="6" t="s">
        <v>4195</v>
      </c>
      <c r="E4327" s="3">
        <v>6</v>
      </c>
    </row>
    <row r="4328" spans="1:5" ht="33">
      <c r="A4328" s="36">
        <v>4326</v>
      </c>
      <c r="B4328" s="208"/>
      <c r="C4328" s="36" t="s">
        <v>16169</v>
      </c>
      <c r="D4328" s="6" t="s">
        <v>4196</v>
      </c>
      <c r="E4328" s="3">
        <v>6</v>
      </c>
    </row>
    <row r="4329" spans="1:5" ht="33">
      <c r="A4329" s="36">
        <v>4327</v>
      </c>
      <c r="B4329" s="208"/>
      <c r="C4329" s="36" t="s">
        <v>16170</v>
      </c>
      <c r="D4329" s="6" t="s">
        <v>4197</v>
      </c>
      <c r="E4329" s="3">
        <v>6</v>
      </c>
    </row>
    <row r="4330" spans="1:5" ht="33">
      <c r="A4330" s="36">
        <v>4328</v>
      </c>
      <c r="B4330" s="208"/>
      <c r="C4330" s="36" t="s">
        <v>16171</v>
      </c>
      <c r="D4330" s="6" t="s">
        <v>4198</v>
      </c>
      <c r="E4330" s="3">
        <v>6</v>
      </c>
    </row>
    <row r="4331" spans="1:5" ht="33">
      <c r="A4331" s="36">
        <v>4329</v>
      </c>
      <c r="B4331" s="208"/>
      <c r="C4331" s="36" t="s">
        <v>16172</v>
      </c>
      <c r="D4331" s="6" t="s">
        <v>4199</v>
      </c>
      <c r="E4331" s="3">
        <v>6</v>
      </c>
    </row>
    <row r="4332" spans="1:5" ht="33">
      <c r="A4332" s="36">
        <v>4330</v>
      </c>
      <c r="B4332" s="208"/>
      <c r="C4332" s="36" t="s">
        <v>16173</v>
      </c>
      <c r="D4332" s="6" t="s">
        <v>4200</v>
      </c>
      <c r="E4332" s="3">
        <v>6</v>
      </c>
    </row>
    <row r="4333" spans="1:5" ht="33">
      <c r="A4333" s="36">
        <v>4331</v>
      </c>
      <c r="B4333" s="208"/>
      <c r="C4333" s="36" t="s">
        <v>16174</v>
      </c>
      <c r="D4333" s="6" t="s">
        <v>4201</v>
      </c>
      <c r="E4333" s="3">
        <v>6</v>
      </c>
    </row>
    <row r="4334" spans="1:5" ht="33">
      <c r="A4334" s="36">
        <v>4332</v>
      </c>
      <c r="B4334" s="208"/>
      <c r="C4334" s="36" t="s">
        <v>16175</v>
      </c>
      <c r="D4334" s="6" t="s">
        <v>4202</v>
      </c>
      <c r="E4334" s="3">
        <v>6</v>
      </c>
    </row>
    <row r="4335" spans="1:5" ht="33">
      <c r="A4335" s="36">
        <v>4333</v>
      </c>
      <c r="B4335" s="208"/>
      <c r="C4335" s="36" t="s">
        <v>16176</v>
      </c>
      <c r="D4335" s="6" t="s">
        <v>4203</v>
      </c>
      <c r="E4335" s="3">
        <v>6</v>
      </c>
    </row>
    <row r="4336" spans="1:5" ht="33">
      <c r="A4336" s="36">
        <v>4334</v>
      </c>
      <c r="B4336" s="208"/>
      <c r="C4336" s="36" t="s">
        <v>16177</v>
      </c>
      <c r="D4336" s="6" t="s">
        <v>4204</v>
      </c>
      <c r="E4336" s="3">
        <v>6</v>
      </c>
    </row>
    <row r="4337" spans="1:5" ht="33">
      <c r="A4337" s="36">
        <v>4335</v>
      </c>
      <c r="B4337" s="208"/>
      <c r="C4337" s="36" t="s">
        <v>16178</v>
      </c>
      <c r="D4337" s="6" t="s">
        <v>4205</v>
      </c>
      <c r="E4337" s="3">
        <v>6</v>
      </c>
    </row>
    <row r="4338" spans="1:5" ht="33">
      <c r="A4338" s="36">
        <v>4336</v>
      </c>
      <c r="B4338" s="208"/>
      <c r="C4338" s="36" t="s">
        <v>16179</v>
      </c>
      <c r="D4338" s="6" t="s">
        <v>4206</v>
      </c>
      <c r="E4338" s="3">
        <v>6</v>
      </c>
    </row>
    <row r="4339" spans="1:5" ht="33">
      <c r="A4339" s="36">
        <v>4337</v>
      </c>
      <c r="B4339" s="208"/>
      <c r="C4339" s="36" t="s">
        <v>16180</v>
      </c>
      <c r="D4339" s="6" t="s">
        <v>4207</v>
      </c>
      <c r="E4339" s="3">
        <v>6</v>
      </c>
    </row>
    <row r="4340" spans="1:5" ht="33">
      <c r="A4340" s="36">
        <v>4338</v>
      </c>
      <c r="B4340" s="208"/>
      <c r="C4340" s="36" t="s">
        <v>16181</v>
      </c>
      <c r="D4340" s="6" t="s">
        <v>4208</v>
      </c>
      <c r="E4340" s="3">
        <v>6</v>
      </c>
    </row>
    <row r="4341" spans="1:5" ht="33">
      <c r="A4341" s="36">
        <v>4339</v>
      </c>
      <c r="B4341" s="208"/>
      <c r="C4341" s="36" t="s">
        <v>16182</v>
      </c>
      <c r="D4341" s="6" t="s">
        <v>4209</v>
      </c>
      <c r="E4341" s="3">
        <v>6</v>
      </c>
    </row>
    <row r="4342" spans="1:5" ht="33">
      <c r="A4342" s="36">
        <v>4340</v>
      </c>
      <c r="B4342" s="208"/>
      <c r="C4342" s="36" t="s">
        <v>16183</v>
      </c>
      <c r="D4342" s="6" t="s">
        <v>4210</v>
      </c>
      <c r="E4342" s="3">
        <v>6</v>
      </c>
    </row>
    <row r="4343" spans="1:5" ht="33">
      <c r="A4343" s="36">
        <v>4341</v>
      </c>
      <c r="B4343" s="208"/>
      <c r="C4343" s="36" t="s">
        <v>16184</v>
      </c>
      <c r="D4343" s="6" t="s">
        <v>4211</v>
      </c>
      <c r="E4343" s="3">
        <v>6</v>
      </c>
    </row>
    <row r="4344" spans="1:5" ht="33">
      <c r="A4344" s="36">
        <v>4342</v>
      </c>
      <c r="B4344" s="208"/>
      <c r="C4344" s="36" t="s">
        <v>16185</v>
      </c>
      <c r="D4344" s="6" t="s">
        <v>4212</v>
      </c>
      <c r="E4344" s="3">
        <v>6</v>
      </c>
    </row>
    <row r="4345" spans="1:5" ht="33">
      <c r="A4345" s="36">
        <v>4343</v>
      </c>
      <c r="B4345" s="208"/>
      <c r="C4345" s="36" t="s">
        <v>16186</v>
      </c>
      <c r="D4345" s="6" t="s">
        <v>4213</v>
      </c>
      <c r="E4345" s="3">
        <v>6</v>
      </c>
    </row>
    <row r="4346" spans="1:5" ht="33">
      <c r="A4346" s="36">
        <v>4344</v>
      </c>
      <c r="B4346" s="208"/>
      <c r="C4346" s="36" t="s">
        <v>16187</v>
      </c>
      <c r="D4346" s="6" t="s">
        <v>4214</v>
      </c>
      <c r="E4346" s="3">
        <v>6</v>
      </c>
    </row>
    <row r="4347" spans="1:5" ht="33">
      <c r="A4347" s="36">
        <v>4345</v>
      </c>
      <c r="B4347" s="208"/>
      <c r="C4347" s="36" t="s">
        <v>16188</v>
      </c>
      <c r="D4347" s="6" t="s">
        <v>4215</v>
      </c>
      <c r="E4347" s="3">
        <v>6</v>
      </c>
    </row>
    <row r="4348" spans="1:5" ht="33">
      <c r="A4348" s="36">
        <v>4346</v>
      </c>
      <c r="B4348" s="208"/>
      <c r="C4348" s="36" t="s">
        <v>16189</v>
      </c>
      <c r="D4348" s="6" t="s">
        <v>4216</v>
      </c>
      <c r="E4348" s="3">
        <v>6</v>
      </c>
    </row>
    <row r="4349" spans="1:5" ht="33">
      <c r="A4349" s="36">
        <v>4347</v>
      </c>
      <c r="B4349" s="208"/>
      <c r="C4349" s="36" t="s">
        <v>16190</v>
      </c>
      <c r="D4349" s="6" t="s">
        <v>4217</v>
      </c>
      <c r="E4349" s="3">
        <v>6</v>
      </c>
    </row>
    <row r="4350" spans="1:5" ht="33">
      <c r="A4350" s="36">
        <v>4348</v>
      </c>
      <c r="B4350" s="208"/>
      <c r="C4350" s="36" t="s">
        <v>16191</v>
      </c>
      <c r="D4350" s="6" t="s">
        <v>4218</v>
      </c>
      <c r="E4350" s="3">
        <v>6</v>
      </c>
    </row>
    <row r="4351" spans="1:5" ht="18.75">
      <c r="A4351" s="36">
        <v>4349</v>
      </c>
      <c r="B4351" s="208"/>
      <c r="C4351" s="36" t="s">
        <v>16192</v>
      </c>
      <c r="D4351" s="6" t="s">
        <v>4219</v>
      </c>
      <c r="E4351" s="3">
        <v>6</v>
      </c>
    </row>
    <row r="4352" spans="1:5" ht="33">
      <c r="A4352" s="36">
        <v>4350</v>
      </c>
      <c r="B4352" s="208"/>
      <c r="C4352" s="36" t="s">
        <v>16193</v>
      </c>
      <c r="D4352" s="6" t="s">
        <v>4220</v>
      </c>
      <c r="E4352" s="3">
        <v>6</v>
      </c>
    </row>
    <row r="4353" spans="1:5" ht="33">
      <c r="A4353" s="36">
        <v>4351</v>
      </c>
      <c r="B4353" s="208"/>
      <c r="C4353" s="36" t="s">
        <v>16194</v>
      </c>
      <c r="D4353" s="6" t="s">
        <v>4221</v>
      </c>
      <c r="E4353" s="3">
        <v>6</v>
      </c>
    </row>
    <row r="4354" spans="1:5" ht="33">
      <c r="A4354" s="36">
        <v>4352</v>
      </c>
      <c r="B4354" s="208"/>
      <c r="C4354" s="36" t="s">
        <v>16195</v>
      </c>
      <c r="D4354" s="6" t="s">
        <v>4222</v>
      </c>
      <c r="E4354" s="3">
        <v>6</v>
      </c>
    </row>
    <row r="4355" spans="1:5" ht="33">
      <c r="A4355" s="36">
        <v>4353</v>
      </c>
      <c r="B4355" s="208"/>
      <c r="C4355" s="36" t="s">
        <v>16196</v>
      </c>
      <c r="D4355" s="6" t="s">
        <v>4223</v>
      </c>
      <c r="E4355" s="3">
        <v>6</v>
      </c>
    </row>
    <row r="4356" spans="1:5" ht="33">
      <c r="A4356" s="36">
        <v>4354</v>
      </c>
      <c r="B4356" s="208"/>
      <c r="C4356" s="36" t="s">
        <v>16197</v>
      </c>
      <c r="D4356" s="6" t="s">
        <v>4224</v>
      </c>
      <c r="E4356" s="3">
        <v>6</v>
      </c>
    </row>
    <row r="4357" spans="1:5" ht="33">
      <c r="A4357" s="36">
        <v>4355</v>
      </c>
      <c r="B4357" s="208"/>
      <c r="C4357" s="36" t="s">
        <v>16198</v>
      </c>
      <c r="D4357" s="6" t="s">
        <v>4225</v>
      </c>
      <c r="E4357" s="3">
        <v>6</v>
      </c>
    </row>
    <row r="4358" spans="1:5" ht="33">
      <c r="A4358" s="36">
        <v>4356</v>
      </c>
      <c r="B4358" s="208"/>
      <c r="C4358" s="36" t="s">
        <v>16199</v>
      </c>
      <c r="D4358" s="6" t="s">
        <v>4226</v>
      </c>
      <c r="E4358" s="3">
        <v>6</v>
      </c>
    </row>
    <row r="4359" spans="1:5" ht="33">
      <c r="A4359" s="36">
        <v>4357</v>
      </c>
      <c r="B4359" s="208"/>
      <c r="C4359" s="36" t="s">
        <v>16200</v>
      </c>
      <c r="D4359" s="6" t="s">
        <v>4227</v>
      </c>
      <c r="E4359" s="3">
        <v>6</v>
      </c>
    </row>
    <row r="4360" spans="1:5" ht="33">
      <c r="A4360" s="36">
        <v>4358</v>
      </c>
      <c r="B4360" s="208"/>
      <c r="C4360" s="36" t="s">
        <v>16201</v>
      </c>
      <c r="D4360" s="6" t="s">
        <v>4228</v>
      </c>
      <c r="E4360" s="3">
        <v>6</v>
      </c>
    </row>
    <row r="4361" spans="1:5" ht="33">
      <c r="A4361" s="36">
        <v>4359</v>
      </c>
      <c r="B4361" s="208"/>
      <c r="C4361" s="36" t="s">
        <v>16202</v>
      </c>
      <c r="D4361" s="6" t="s">
        <v>4229</v>
      </c>
      <c r="E4361" s="3">
        <v>6</v>
      </c>
    </row>
    <row r="4362" spans="1:5" ht="33">
      <c r="A4362" s="36">
        <v>4360</v>
      </c>
      <c r="B4362" s="208"/>
      <c r="C4362" s="36" t="s">
        <v>16203</v>
      </c>
      <c r="D4362" s="6" t="s">
        <v>4230</v>
      </c>
      <c r="E4362" s="3">
        <v>6</v>
      </c>
    </row>
    <row r="4363" spans="1:5" ht="33">
      <c r="A4363" s="36">
        <v>4361</v>
      </c>
      <c r="B4363" s="208"/>
      <c r="C4363" s="36" t="s">
        <v>16204</v>
      </c>
      <c r="D4363" s="6" t="s">
        <v>4231</v>
      </c>
      <c r="E4363" s="3">
        <v>6</v>
      </c>
    </row>
    <row r="4364" spans="1:5" ht="33">
      <c r="A4364" s="36">
        <v>4362</v>
      </c>
      <c r="B4364" s="208"/>
      <c r="C4364" s="36" t="s">
        <v>16205</v>
      </c>
      <c r="D4364" s="6" t="s">
        <v>4232</v>
      </c>
      <c r="E4364" s="3">
        <v>6</v>
      </c>
    </row>
    <row r="4365" spans="1:5" ht="33">
      <c r="A4365" s="36">
        <v>4363</v>
      </c>
      <c r="B4365" s="208"/>
      <c r="C4365" s="36" t="s">
        <v>16206</v>
      </c>
      <c r="D4365" s="6" t="s">
        <v>4233</v>
      </c>
      <c r="E4365" s="3">
        <v>6</v>
      </c>
    </row>
    <row r="4366" spans="1:5" ht="33">
      <c r="A4366" s="36">
        <v>4364</v>
      </c>
      <c r="B4366" s="208"/>
      <c r="C4366" s="36" t="s">
        <v>16207</v>
      </c>
      <c r="D4366" s="6" t="s">
        <v>4234</v>
      </c>
      <c r="E4366" s="3">
        <v>6</v>
      </c>
    </row>
    <row r="4367" spans="1:5" ht="33">
      <c r="A4367" s="36">
        <v>4365</v>
      </c>
      <c r="B4367" s="208"/>
      <c r="C4367" s="36" t="s">
        <v>16208</v>
      </c>
      <c r="D4367" s="6" t="s">
        <v>4235</v>
      </c>
      <c r="E4367" s="3">
        <v>6</v>
      </c>
    </row>
    <row r="4368" spans="1:5" ht="33">
      <c r="A4368" s="36">
        <v>4366</v>
      </c>
      <c r="B4368" s="208"/>
      <c r="C4368" s="36" t="s">
        <v>16209</v>
      </c>
      <c r="D4368" s="6" t="s">
        <v>4236</v>
      </c>
      <c r="E4368" s="3">
        <v>6</v>
      </c>
    </row>
    <row r="4369" spans="1:5" ht="33">
      <c r="A4369" s="36">
        <v>4367</v>
      </c>
      <c r="B4369" s="208"/>
      <c r="C4369" s="36" t="s">
        <v>16210</v>
      </c>
      <c r="D4369" s="6" t="s">
        <v>4237</v>
      </c>
      <c r="E4369" s="3">
        <v>6</v>
      </c>
    </row>
    <row r="4370" spans="1:5" ht="33">
      <c r="A4370" s="36">
        <v>4368</v>
      </c>
      <c r="B4370" s="208"/>
      <c r="C4370" s="36" t="s">
        <v>16211</v>
      </c>
      <c r="D4370" s="6" t="s">
        <v>4238</v>
      </c>
      <c r="E4370" s="3">
        <v>6</v>
      </c>
    </row>
    <row r="4371" spans="1:5" ht="33">
      <c r="A4371" s="36">
        <v>4369</v>
      </c>
      <c r="B4371" s="208"/>
      <c r="C4371" s="36" t="s">
        <v>16212</v>
      </c>
      <c r="D4371" s="6" t="s">
        <v>4239</v>
      </c>
      <c r="E4371" s="3">
        <v>6</v>
      </c>
    </row>
    <row r="4372" spans="1:5" ht="33">
      <c r="A4372" s="36">
        <v>4370</v>
      </c>
      <c r="B4372" s="208"/>
      <c r="C4372" s="36" t="s">
        <v>16213</v>
      </c>
      <c r="D4372" s="6" t="s">
        <v>4240</v>
      </c>
      <c r="E4372" s="3">
        <v>6</v>
      </c>
    </row>
    <row r="4373" spans="1:5" ht="33">
      <c r="A4373" s="36">
        <v>4371</v>
      </c>
      <c r="B4373" s="208"/>
      <c r="C4373" s="36" t="s">
        <v>16214</v>
      </c>
      <c r="D4373" s="6" t="s">
        <v>4241</v>
      </c>
      <c r="E4373" s="3">
        <v>6</v>
      </c>
    </row>
    <row r="4374" spans="1:5" ht="18.75">
      <c r="A4374" s="36">
        <v>4372</v>
      </c>
      <c r="B4374" s="208"/>
      <c r="C4374" s="36" t="s">
        <v>16215</v>
      </c>
      <c r="D4374" s="6" t="s">
        <v>4242</v>
      </c>
      <c r="E4374" s="3">
        <v>6</v>
      </c>
    </row>
    <row r="4375" spans="1:5" ht="33">
      <c r="A4375" s="36">
        <v>4373</v>
      </c>
      <c r="B4375" s="208"/>
      <c r="C4375" s="36" t="s">
        <v>16216</v>
      </c>
      <c r="D4375" s="6" t="s">
        <v>4243</v>
      </c>
      <c r="E4375" s="3">
        <v>6</v>
      </c>
    </row>
    <row r="4376" spans="1:5" ht="33">
      <c r="A4376" s="36">
        <v>4374</v>
      </c>
      <c r="B4376" s="208"/>
      <c r="C4376" s="36" t="s">
        <v>16217</v>
      </c>
      <c r="D4376" s="6" t="s">
        <v>4244</v>
      </c>
      <c r="E4376" s="3">
        <v>6</v>
      </c>
    </row>
    <row r="4377" spans="1:5" ht="33">
      <c r="A4377" s="36">
        <v>4375</v>
      </c>
      <c r="B4377" s="208"/>
      <c r="C4377" s="36" t="s">
        <v>16218</v>
      </c>
      <c r="D4377" s="6" t="s">
        <v>4245</v>
      </c>
      <c r="E4377" s="3">
        <v>6</v>
      </c>
    </row>
    <row r="4378" spans="1:5" ht="33">
      <c r="A4378" s="36">
        <v>4376</v>
      </c>
      <c r="B4378" s="208"/>
      <c r="C4378" s="36" t="s">
        <v>16219</v>
      </c>
      <c r="D4378" s="6" t="s">
        <v>4246</v>
      </c>
      <c r="E4378" s="3">
        <v>6</v>
      </c>
    </row>
    <row r="4379" spans="1:5" ht="33">
      <c r="A4379" s="36">
        <v>4377</v>
      </c>
      <c r="B4379" s="208"/>
      <c r="C4379" s="36" t="s">
        <v>16220</v>
      </c>
      <c r="D4379" s="6" t="s">
        <v>4247</v>
      </c>
      <c r="E4379" s="3">
        <v>6</v>
      </c>
    </row>
    <row r="4380" spans="1:5" ht="33">
      <c r="A4380" s="36">
        <v>4378</v>
      </c>
      <c r="B4380" s="208"/>
      <c r="C4380" s="36" t="s">
        <v>16221</v>
      </c>
      <c r="D4380" s="6" t="s">
        <v>4248</v>
      </c>
      <c r="E4380" s="3">
        <v>6</v>
      </c>
    </row>
    <row r="4381" spans="1:5" ht="45.75" customHeight="1">
      <c r="A4381" s="36">
        <v>4379</v>
      </c>
      <c r="B4381" s="208"/>
      <c r="C4381" s="36" t="s">
        <v>23954</v>
      </c>
      <c r="D4381" s="6" t="s">
        <v>4249</v>
      </c>
      <c r="E4381" s="3">
        <v>6</v>
      </c>
    </row>
    <row r="4382" spans="1:5" ht="33">
      <c r="A4382" s="36">
        <v>4380</v>
      </c>
      <c r="B4382" s="208"/>
      <c r="C4382" s="36" t="s">
        <v>16222</v>
      </c>
      <c r="D4382" s="6" t="s">
        <v>4250</v>
      </c>
      <c r="E4382" s="3">
        <v>6</v>
      </c>
    </row>
    <row r="4383" spans="1:5" ht="33">
      <c r="A4383" s="36">
        <v>4381</v>
      </c>
      <c r="B4383" s="208"/>
      <c r="C4383" s="36" t="s">
        <v>16223</v>
      </c>
      <c r="D4383" s="6" t="s">
        <v>4251</v>
      </c>
      <c r="E4383" s="3">
        <v>6</v>
      </c>
    </row>
    <row r="4384" spans="1:5" ht="33">
      <c r="A4384" s="36">
        <v>4382</v>
      </c>
      <c r="B4384" s="208"/>
      <c r="C4384" s="36" t="s">
        <v>16224</v>
      </c>
      <c r="D4384" s="6" t="s">
        <v>4252</v>
      </c>
      <c r="E4384" s="3">
        <v>6</v>
      </c>
    </row>
    <row r="4385" spans="1:5" ht="33">
      <c r="A4385" s="36">
        <v>4383</v>
      </c>
      <c r="B4385" s="208"/>
      <c r="C4385" s="36" t="s">
        <v>16225</v>
      </c>
      <c r="D4385" s="6" t="s">
        <v>4253</v>
      </c>
      <c r="E4385" s="3">
        <v>6</v>
      </c>
    </row>
    <row r="4386" spans="1:5" ht="33">
      <c r="A4386" s="36">
        <v>4384</v>
      </c>
      <c r="B4386" s="208"/>
      <c r="C4386" s="36" t="s">
        <v>16226</v>
      </c>
      <c r="D4386" s="6" t="s">
        <v>4254</v>
      </c>
      <c r="E4386" s="3">
        <v>6</v>
      </c>
    </row>
    <row r="4387" spans="1:5" ht="33">
      <c r="A4387" s="36">
        <v>4385</v>
      </c>
      <c r="B4387" s="208"/>
      <c r="C4387" s="36" t="s">
        <v>16227</v>
      </c>
      <c r="D4387" s="6" t="s">
        <v>4255</v>
      </c>
      <c r="E4387" s="3">
        <v>6</v>
      </c>
    </row>
    <row r="4388" spans="1:5" ht="33">
      <c r="A4388" s="36">
        <v>4386</v>
      </c>
      <c r="B4388" s="208"/>
      <c r="C4388" s="36" t="s">
        <v>16228</v>
      </c>
      <c r="D4388" s="6" t="s">
        <v>4256</v>
      </c>
      <c r="E4388" s="3">
        <v>6</v>
      </c>
    </row>
    <row r="4389" spans="1:5" ht="33">
      <c r="A4389" s="36">
        <v>4387</v>
      </c>
      <c r="B4389" s="208"/>
      <c r="C4389" s="36" t="s">
        <v>16229</v>
      </c>
      <c r="D4389" s="6" t="s">
        <v>4257</v>
      </c>
      <c r="E4389" s="3">
        <v>6</v>
      </c>
    </row>
    <row r="4390" spans="1:5" ht="33">
      <c r="A4390" s="36">
        <v>4388</v>
      </c>
      <c r="B4390" s="208"/>
      <c r="C4390" s="36" t="s">
        <v>16230</v>
      </c>
      <c r="D4390" s="6" t="s">
        <v>4258</v>
      </c>
      <c r="E4390" s="3">
        <v>6</v>
      </c>
    </row>
    <row r="4391" spans="1:5" ht="33">
      <c r="A4391" s="36">
        <v>4389</v>
      </c>
      <c r="B4391" s="208"/>
      <c r="C4391" s="36" t="s">
        <v>16231</v>
      </c>
      <c r="D4391" s="6" t="s">
        <v>4259</v>
      </c>
      <c r="E4391" s="3">
        <v>6</v>
      </c>
    </row>
    <row r="4392" spans="1:5" ht="33">
      <c r="A4392" s="36">
        <v>4390</v>
      </c>
      <c r="B4392" s="208"/>
      <c r="C4392" s="36" t="s">
        <v>16232</v>
      </c>
      <c r="D4392" s="6" t="s">
        <v>4260</v>
      </c>
      <c r="E4392" s="3">
        <v>6</v>
      </c>
    </row>
    <row r="4393" spans="1:5" ht="33">
      <c r="A4393" s="36">
        <v>4391</v>
      </c>
      <c r="B4393" s="208"/>
      <c r="C4393" s="36" t="s">
        <v>16233</v>
      </c>
      <c r="D4393" s="6" t="s">
        <v>4261</v>
      </c>
      <c r="E4393" s="3">
        <v>6</v>
      </c>
    </row>
    <row r="4394" spans="1:5" ht="33">
      <c r="A4394" s="36">
        <v>4392</v>
      </c>
      <c r="B4394" s="208"/>
      <c r="C4394" s="36" t="s">
        <v>16234</v>
      </c>
      <c r="D4394" s="6" t="s">
        <v>4262</v>
      </c>
      <c r="E4394" s="3">
        <v>6</v>
      </c>
    </row>
    <row r="4395" spans="1:5" ht="33">
      <c r="A4395" s="36">
        <v>4393</v>
      </c>
      <c r="B4395" s="208"/>
      <c r="C4395" s="36" t="s">
        <v>16235</v>
      </c>
      <c r="D4395" s="6" t="s">
        <v>4263</v>
      </c>
      <c r="E4395" s="3">
        <v>6</v>
      </c>
    </row>
    <row r="4396" spans="1:5" ht="33">
      <c r="A4396" s="36">
        <v>4394</v>
      </c>
      <c r="B4396" s="208"/>
      <c r="C4396" s="36" t="s">
        <v>16236</v>
      </c>
      <c r="D4396" s="6" t="s">
        <v>4264</v>
      </c>
      <c r="E4396" s="3">
        <v>6</v>
      </c>
    </row>
    <row r="4397" spans="1:5" ht="33">
      <c r="A4397" s="36">
        <v>4395</v>
      </c>
      <c r="B4397" s="208"/>
      <c r="C4397" s="36" t="s">
        <v>16237</v>
      </c>
      <c r="D4397" s="6" t="s">
        <v>4265</v>
      </c>
      <c r="E4397" s="3">
        <v>6</v>
      </c>
    </row>
    <row r="4398" spans="1:5" ht="33">
      <c r="A4398" s="36">
        <v>4396</v>
      </c>
      <c r="B4398" s="208"/>
      <c r="C4398" s="36" t="s">
        <v>16238</v>
      </c>
      <c r="D4398" s="6" t="s">
        <v>4266</v>
      </c>
      <c r="E4398" s="3">
        <v>6</v>
      </c>
    </row>
    <row r="4399" spans="1:5" ht="33">
      <c r="A4399" s="36">
        <v>4397</v>
      </c>
      <c r="B4399" s="208"/>
      <c r="C4399" s="36" t="s">
        <v>16239</v>
      </c>
      <c r="D4399" s="6" t="s">
        <v>4267</v>
      </c>
      <c r="E4399" s="3">
        <v>6</v>
      </c>
    </row>
    <row r="4400" spans="1:5" ht="33">
      <c r="A4400" s="36">
        <v>4398</v>
      </c>
      <c r="B4400" s="208"/>
      <c r="C4400" s="36" t="s">
        <v>16240</v>
      </c>
      <c r="D4400" s="6" t="s">
        <v>4268</v>
      </c>
      <c r="E4400" s="3">
        <v>6</v>
      </c>
    </row>
    <row r="4401" spans="1:5" ht="33">
      <c r="A4401" s="36">
        <v>4399</v>
      </c>
      <c r="B4401" s="208"/>
      <c r="C4401" s="36" t="s">
        <v>16241</v>
      </c>
      <c r="D4401" s="6" t="s">
        <v>4269</v>
      </c>
      <c r="E4401" s="3">
        <v>6</v>
      </c>
    </row>
    <row r="4402" spans="1:5" ht="33">
      <c r="A4402" s="36">
        <v>4400</v>
      </c>
      <c r="B4402" s="208"/>
      <c r="C4402" s="36" t="s">
        <v>16242</v>
      </c>
      <c r="D4402" s="6" t="s">
        <v>4270</v>
      </c>
      <c r="E4402" s="3">
        <v>6</v>
      </c>
    </row>
    <row r="4403" spans="1:5" ht="33">
      <c r="A4403" s="36">
        <v>4401</v>
      </c>
      <c r="B4403" s="208"/>
      <c r="C4403" s="36" t="s">
        <v>16243</v>
      </c>
      <c r="D4403" s="6" t="s">
        <v>4271</v>
      </c>
      <c r="E4403" s="3">
        <v>6</v>
      </c>
    </row>
    <row r="4404" spans="1:5" ht="33">
      <c r="A4404" s="36">
        <v>4402</v>
      </c>
      <c r="B4404" s="208"/>
      <c r="C4404" s="36" t="s">
        <v>16244</v>
      </c>
      <c r="D4404" s="6" t="s">
        <v>4272</v>
      </c>
      <c r="E4404" s="3">
        <v>6</v>
      </c>
    </row>
    <row r="4405" spans="1:5" ht="33">
      <c r="A4405" s="36">
        <v>4403</v>
      </c>
      <c r="B4405" s="208"/>
      <c r="C4405" s="36" t="s">
        <v>16245</v>
      </c>
      <c r="D4405" s="6" t="s">
        <v>4273</v>
      </c>
      <c r="E4405" s="3">
        <v>6</v>
      </c>
    </row>
    <row r="4406" spans="1:5" ht="33">
      <c r="A4406" s="36">
        <v>4404</v>
      </c>
      <c r="B4406" s="208"/>
      <c r="C4406" s="36" t="s">
        <v>16246</v>
      </c>
      <c r="D4406" s="6" t="s">
        <v>4274</v>
      </c>
      <c r="E4406" s="3">
        <v>6</v>
      </c>
    </row>
    <row r="4407" spans="1:5" ht="33">
      <c r="A4407" s="36">
        <v>4405</v>
      </c>
      <c r="B4407" s="208"/>
      <c r="C4407" s="36" t="s">
        <v>16247</v>
      </c>
      <c r="D4407" s="6" t="s">
        <v>4275</v>
      </c>
      <c r="E4407" s="3">
        <v>6</v>
      </c>
    </row>
    <row r="4408" spans="1:5" ht="33">
      <c r="A4408" s="36">
        <v>4406</v>
      </c>
      <c r="B4408" s="208"/>
      <c r="C4408" s="36" t="s">
        <v>16248</v>
      </c>
      <c r="D4408" s="6" t="s">
        <v>4276</v>
      </c>
      <c r="E4408" s="3">
        <v>6</v>
      </c>
    </row>
    <row r="4409" spans="1:5" ht="33">
      <c r="A4409" s="36">
        <v>4407</v>
      </c>
      <c r="B4409" s="208"/>
      <c r="C4409" s="36" t="s">
        <v>16249</v>
      </c>
      <c r="D4409" s="6" t="s">
        <v>4277</v>
      </c>
      <c r="E4409" s="3">
        <v>6</v>
      </c>
    </row>
    <row r="4410" spans="1:5" ht="33">
      <c r="A4410" s="36">
        <v>4408</v>
      </c>
      <c r="B4410" s="208"/>
      <c r="C4410" s="36" t="s">
        <v>16250</v>
      </c>
      <c r="D4410" s="6" t="s">
        <v>4278</v>
      </c>
      <c r="E4410" s="3">
        <v>6</v>
      </c>
    </row>
    <row r="4411" spans="1:5" ht="33">
      <c r="A4411" s="36">
        <v>4409</v>
      </c>
      <c r="B4411" s="208"/>
      <c r="C4411" s="36" t="s">
        <v>16251</v>
      </c>
      <c r="D4411" s="6" t="s">
        <v>4279</v>
      </c>
      <c r="E4411" s="3">
        <v>6</v>
      </c>
    </row>
    <row r="4412" spans="1:5" ht="33">
      <c r="A4412" s="36">
        <v>4410</v>
      </c>
      <c r="B4412" s="208"/>
      <c r="C4412" s="36" t="s">
        <v>16252</v>
      </c>
      <c r="D4412" s="6" t="s">
        <v>4280</v>
      </c>
      <c r="E4412" s="3">
        <v>6</v>
      </c>
    </row>
    <row r="4413" spans="1:5" ht="33">
      <c r="A4413" s="36">
        <v>4411</v>
      </c>
      <c r="B4413" s="208"/>
      <c r="C4413" s="36" t="s">
        <v>16253</v>
      </c>
      <c r="D4413" s="6" t="s">
        <v>4281</v>
      </c>
      <c r="E4413" s="3">
        <v>6</v>
      </c>
    </row>
    <row r="4414" spans="1:5" ht="33">
      <c r="A4414" s="36">
        <v>4412</v>
      </c>
      <c r="B4414" s="208"/>
      <c r="C4414" s="36" t="s">
        <v>16254</v>
      </c>
      <c r="D4414" s="6" t="s">
        <v>4282</v>
      </c>
      <c r="E4414" s="3">
        <v>6</v>
      </c>
    </row>
    <row r="4415" spans="1:5" ht="33">
      <c r="A4415" s="36">
        <v>4413</v>
      </c>
      <c r="B4415" s="208"/>
      <c r="C4415" s="36" t="s">
        <v>16255</v>
      </c>
      <c r="D4415" s="6" t="s">
        <v>4283</v>
      </c>
      <c r="E4415" s="3">
        <v>6</v>
      </c>
    </row>
    <row r="4416" spans="1:5" ht="33">
      <c r="A4416" s="36">
        <v>4414</v>
      </c>
      <c r="B4416" s="208"/>
      <c r="C4416" s="36" t="s">
        <v>16256</v>
      </c>
      <c r="D4416" s="6" t="s">
        <v>4284</v>
      </c>
      <c r="E4416" s="3">
        <v>6</v>
      </c>
    </row>
    <row r="4417" spans="1:5" ht="33">
      <c r="A4417" s="36">
        <v>4415</v>
      </c>
      <c r="B4417" s="208"/>
      <c r="C4417" s="36" t="s">
        <v>16257</v>
      </c>
      <c r="D4417" s="6" t="s">
        <v>4285</v>
      </c>
      <c r="E4417" s="3">
        <v>6</v>
      </c>
    </row>
    <row r="4418" spans="1:5" ht="33">
      <c r="A4418" s="36">
        <v>4416</v>
      </c>
      <c r="B4418" s="208"/>
      <c r="C4418" s="36" t="s">
        <v>16258</v>
      </c>
      <c r="D4418" s="6" t="s">
        <v>4286</v>
      </c>
      <c r="E4418" s="3">
        <v>6</v>
      </c>
    </row>
    <row r="4419" spans="1:5" ht="33">
      <c r="A4419" s="36">
        <v>4417</v>
      </c>
      <c r="B4419" s="208"/>
      <c r="C4419" s="36" t="s">
        <v>16259</v>
      </c>
      <c r="D4419" s="6" t="s">
        <v>4287</v>
      </c>
      <c r="E4419" s="3">
        <v>6</v>
      </c>
    </row>
    <row r="4420" spans="1:5" ht="33">
      <c r="A4420" s="36">
        <v>4418</v>
      </c>
      <c r="B4420" s="208"/>
      <c r="C4420" s="36" t="s">
        <v>16260</v>
      </c>
      <c r="D4420" s="6" t="s">
        <v>4288</v>
      </c>
      <c r="E4420" s="3">
        <v>6</v>
      </c>
    </row>
    <row r="4421" spans="1:5" ht="33">
      <c r="A4421" s="36">
        <v>4419</v>
      </c>
      <c r="B4421" s="208"/>
      <c r="C4421" s="36" t="s">
        <v>16261</v>
      </c>
      <c r="D4421" s="6" t="s">
        <v>4289</v>
      </c>
      <c r="E4421" s="3">
        <v>6</v>
      </c>
    </row>
    <row r="4422" spans="1:5" ht="33">
      <c r="A4422" s="36">
        <v>4420</v>
      </c>
      <c r="B4422" s="208"/>
      <c r="C4422" s="36" t="s">
        <v>16262</v>
      </c>
      <c r="D4422" s="6" t="s">
        <v>4290</v>
      </c>
      <c r="E4422" s="3">
        <v>6</v>
      </c>
    </row>
    <row r="4423" spans="1:5" ht="33">
      <c r="A4423" s="36">
        <v>4421</v>
      </c>
      <c r="B4423" s="208"/>
      <c r="C4423" s="36" t="s">
        <v>16263</v>
      </c>
      <c r="D4423" s="6" t="s">
        <v>4291</v>
      </c>
      <c r="E4423" s="3">
        <v>6</v>
      </c>
    </row>
    <row r="4424" spans="1:5" ht="33">
      <c r="A4424" s="36">
        <v>4422</v>
      </c>
      <c r="B4424" s="208"/>
      <c r="C4424" s="36" t="s">
        <v>16264</v>
      </c>
      <c r="D4424" s="6" t="s">
        <v>4292</v>
      </c>
      <c r="E4424" s="3">
        <v>6</v>
      </c>
    </row>
    <row r="4425" spans="1:5" ht="33">
      <c r="A4425" s="36">
        <v>4423</v>
      </c>
      <c r="B4425" s="208"/>
      <c r="C4425" s="36" t="s">
        <v>16265</v>
      </c>
      <c r="D4425" s="6" t="s">
        <v>4293</v>
      </c>
      <c r="E4425" s="3">
        <v>6</v>
      </c>
    </row>
    <row r="4426" spans="1:5" ht="33">
      <c r="A4426" s="36">
        <v>4424</v>
      </c>
      <c r="B4426" s="208"/>
      <c r="C4426" s="36" t="s">
        <v>16266</v>
      </c>
      <c r="D4426" s="6" t="s">
        <v>4294</v>
      </c>
      <c r="E4426" s="3">
        <v>6</v>
      </c>
    </row>
    <row r="4427" spans="1:5" ht="33">
      <c r="A4427" s="36">
        <v>4425</v>
      </c>
      <c r="B4427" s="208"/>
      <c r="C4427" s="36" t="s">
        <v>16267</v>
      </c>
      <c r="D4427" s="6" t="s">
        <v>4295</v>
      </c>
      <c r="E4427" s="3">
        <v>6</v>
      </c>
    </row>
    <row r="4428" spans="1:5" ht="33">
      <c r="A4428" s="36">
        <v>4426</v>
      </c>
      <c r="B4428" s="208"/>
      <c r="C4428" s="36" t="s">
        <v>16268</v>
      </c>
      <c r="D4428" s="6" t="s">
        <v>4296</v>
      </c>
      <c r="E4428" s="3">
        <v>6</v>
      </c>
    </row>
    <row r="4429" spans="1:5" ht="33">
      <c r="A4429" s="36">
        <v>4427</v>
      </c>
      <c r="B4429" s="208"/>
      <c r="C4429" s="36" t="s">
        <v>16269</v>
      </c>
      <c r="D4429" s="6" t="s">
        <v>4297</v>
      </c>
      <c r="E4429" s="3">
        <v>6</v>
      </c>
    </row>
    <row r="4430" spans="1:5" ht="33">
      <c r="A4430" s="36">
        <v>4428</v>
      </c>
      <c r="B4430" s="208"/>
      <c r="C4430" s="36" t="s">
        <v>16270</v>
      </c>
      <c r="D4430" s="6" t="s">
        <v>4298</v>
      </c>
      <c r="E4430" s="3">
        <v>6</v>
      </c>
    </row>
    <row r="4431" spans="1:5" ht="33">
      <c r="A4431" s="36">
        <v>4429</v>
      </c>
      <c r="B4431" s="208"/>
      <c r="C4431" s="36" t="s">
        <v>16271</v>
      </c>
      <c r="D4431" s="6" t="s">
        <v>4299</v>
      </c>
      <c r="E4431" s="3">
        <v>6</v>
      </c>
    </row>
    <row r="4432" spans="1:5" ht="33">
      <c r="A4432" s="36">
        <v>4430</v>
      </c>
      <c r="B4432" s="208"/>
      <c r="C4432" s="36" t="s">
        <v>16272</v>
      </c>
      <c r="D4432" s="6" t="s">
        <v>4300</v>
      </c>
      <c r="E4432" s="3">
        <v>6</v>
      </c>
    </row>
    <row r="4433" spans="1:5" ht="33">
      <c r="A4433" s="36">
        <v>4431</v>
      </c>
      <c r="B4433" s="208"/>
      <c r="C4433" s="36" t="s">
        <v>16273</v>
      </c>
      <c r="D4433" s="6" t="s">
        <v>4301</v>
      </c>
      <c r="E4433" s="3">
        <v>6</v>
      </c>
    </row>
    <row r="4434" spans="1:5" ht="33">
      <c r="A4434" s="36">
        <v>4432</v>
      </c>
      <c r="B4434" s="208"/>
      <c r="C4434" s="36" t="s">
        <v>16274</v>
      </c>
      <c r="D4434" s="6" t="s">
        <v>4302</v>
      </c>
      <c r="E4434" s="3">
        <v>6</v>
      </c>
    </row>
    <row r="4435" spans="1:5" ht="33">
      <c r="A4435" s="36">
        <v>4433</v>
      </c>
      <c r="B4435" s="208"/>
      <c r="C4435" s="36" t="s">
        <v>16275</v>
      </c>
      <c r="D4435" s="6" t="s">
        <v>4303</v>
      </c>
      <c r="E4435" s="3">
        <v>6</v>
      </c>
    </row>
    <row r="4436" spans="1:5" ht="49.5">
      <c r="A4436" s="36">
        <v>4434</v>
      </c>
      <c r="B4436" s="208"/>
      <c r="C4436" s="36" t="s">
        <v>16276</v>
      </c>
      <c r="D4436" s="6" t="s">
        <v>4304</v>
      </c>
      <c r="E4436" s="3">
        <v>6</v>
      </c>
    </row>
    <row r="4437" spans="1:5" ht="33">
      <c r="A4437" s="36">
        <v>4435</v>
      </c>
      <c r="B4437" s="208"/>
      <c r="C4437" s="36" t="s">
        <v>16277</v>
      </c>
      <c r="D4437" s="6" t="s">
        <v>4305</v>
      </c>
      <c r="E4437" s="3">
        <v>6</v>
      </c>
    </row>
    <row r="4438" spans="1:5" ht="33">
      <c r="A4438" s="36">
        <v>4436</v>
      </c>
      <c r="B4438" s="208"/>
      <c r="C4438" s="36" t="s">
        <v>16278</v>
      </c>
      <c r="D4438" s="6" t="s">
        <v>4306</v>
      </c>
      <c r="E4438" s="3">
        <v>6</v>
      </c>
    </row>
    <row r="4439" spans="1:5" ht="49.5">
      <c r="A4439" s="36">
        <v>4437</v>
      </c>
      <c r="B4439" s="208"/>
      <c r="C4439" s="36" t="s">
        <v>16279</v>
      </c>
      <c r="D4439" s="6" t="s">
        <v>4307</v>
      </c>
      <c r="E4439" s="3">
        <v>6</v>
      </c>
    </row>
    <row r="4440" spans="1:5" ht="33">
      <c r="A4440" s="36">
        <v>4438</v>
      </c>
      <c r="B4440" s="208"/>
      <c r="C4440" s="36" t="s">
        <v>16280</v>
      </c>
      <c r="D4440" s="6" t="s">
        <v>4308</v>
      </c>
      <c r="E4440" s="3">
        <v>6</v>
      </c>
    </row>
    <row r="4441" spans="1:5" ht="33">
      <c r="A4441" s="36">
        <v>4439</v>
      </c>
      <c r="B4441" s="208"/>
      <c r="C4441" s="36" t="s">
        <v>16281</v>
      </c>
      <c r="D4441" s="6" t="s">
        <v>4309</v>
      </c>
      <c r="E4441" s="3">
        <v>6</v>
      </c>
    </row>
    <row r="4442" spans="1:5" ht="33">
      <c r="A4442" s="36">
        <v>4440</v>
      </c>
      <c r="B4442" s="208"/>
      <c r="C4442" s="36" t="s">
        <v>16282</v>
      </c>
      <c r="D4442" s="6" t="s">
        <v>4310</v>
      </c>
      <c r="E4442" s="3">
        <v>6</v>
      </c>
    </row>
    <row r="4443" spans="1:5" ht="33">
      <c r="A4443" s="36">
        <v>4441</v>
      </c>
      <c r="B4443" s="208"/>
      <c r="C4443" s="36" t="s">
        <v>16282</v>
      </c>
      <c r="D4443" s="6" t="s">
        <v>4311</v>
      </c>
      <c r="E4443" s="3">
        <v>6</v>
      </c>
    </row>
    <row r="4444" spans="1:5" ht="33">
      <c r="A4444" s="36">
        <v>4442</v>
      </c>
      <c r="B4444" s="208"/>
      <c r="C4444" s="36" t="s">
        <v>16283</v>
      </c>
      <c r="D4444" s="6" t="s">
        <v>4312</v>
      </c>
      <c r="E4444" s="3">
        <v>6</v>
      </c>
    </row>
    <row r="4445" spans="1:5" ht="33">
      <c r="A4445" s="36">
        <v>4443</v>
      </c>
      <c r="B4445" s="208"/>
      <c r="C4445" s="36" t="s">
        <v>23960</v>
      </c>
      <c r="D4445" s="6" t="s">
        <v>4313</v>
      </c>
      <c r="E4445" s="3">
        <v>6</v>
      </c>
    </row>
    <row r="4446" spans="1:5" ht="33">
      <c r="A4446" s="36">
        <v>4444</v>
      </c>
      <c r="B4446" s="208"/>
      <c r="C4446" s="36" t="s">
        <v>16284</v>
      </c>
      <c r="D4446" s="6" t="s">
        <v>4314</v>
      </c>
      <c r="E4446" s="3">
        <v>6</v>
      </c>
    </row>
    <row r="4447" spans="1:5" ht="33">
      <c r="A4447" s="36">
        <v>4445</v>
      </c>
      <c r="B4447" s="208"/>
      <c r="C4447" s="36" t="s">
        <v>16285</v>
      </c>
      <c r="D4447" s="6" t="s">
        <v>4315</v>
      </c>
      <c r="E4447" s="3">
        <v>6</v>
      </c>
    </row>
    <row r="4448" spans="1:5" ht="33">
      <c r="A4448" s="36">
        <v>4446</v>
      </c>
      <c r="B4448" s="208"/>
      <c r="C4448" s="36" t="s">
        <v>16286</v>
      </c>
      <c r="D4448" s="6" t="s">
        <v>4316</v>
      </c>
      <c r="E4448" s="3">
        <v>6</v>
      </c>
    </row>
    <row r="4449" spans="1:5" ht="33">
      <c r="A4449" s="36">
        <v>4447</v>
      </c>
      <c r="B4449" s="208"/>
      <c r="C4449" s="36" t="s">
        <v>16287</v>
      </c>
      <c r="D4449" s="6" t="s">
        <v>4317</v>
      </c>
      <c r="E4449" s="3">
        <v>6</v>
      </c>
    </row>
    <row r="4450" spans="1:5" ht="33">
      <c r="A4450" s="36">
        <v>4448</v>
      </c>
      <c r="B4450" s="208"/>
      <c r="C4450" s="36" t="s">
        <v>16288</v>
      </c>
      <c r="D4450" s="6" t="s">
        <v>4318</v>
      </c>
      <c r="E4450" s="3">
        <v>6</v>
      </c>
    </row>
    <row r="4451" spans="1:5" ht="66">
      <c r="A4451" s="36">
        <v>4449</v>
      </c>
      <c r="B4451" s="208"/>
      <c r="C4451" s="36" t="s">
        <v>16289</v>
      </c>
      <c r="D4451" s="6" t="s">
        <v>4319</v>
      </c>
      <c r="E4451" s="3">
        <v>6</v>
      </c>
    </row>
    <row r="4452" spans="1:5" ht="33">
      <c r="A4452" s="36">
        <v>4450</v>
      </c>
      <c r="B4452" s="208"/>
      <c r="C4452" s="36" t="s">
        <v>16290</v>
      </c>
      <c r="D4452" s="6" t="s">
        <v>4320</v>
      </c>
      <c r="E4452" s="3">
        <v>6</v>
      </c>
    </row>
    <row r="4453" spans="1:5" ht="33">
      <c r="A4453" s="36">
        <v>4451</v>
      </c>
      <c r="B4453" s="208"/>
      <c r="C4453" s="36" t="s">
        <v>16291</v>
      </c>
      <c r="D4453" s="6" t="s">
        <v>4321</v>
      </c>
      <c r="E4453" s="3">
        <v>6</v>
      </c>
    </row>
    <row r="4454" spans="1:5" ht="33">
      <c r="A4454" s="36">
        <v>4452</v>
      </c>
      <c r="B4454" s="208"/>
      <c r="C4454" s="36" t="s">
        <v>16292</v>
      </c>
      <c r="D4454" s="6" t="s">
        <v>4322</v>
      </c>
      <c r="E4454" s="3">
        <v>6</v>
      </c>
    </row>
    <row r="4455" spans="1:5" ht="33">
      <c r="A4455" s="36">
        <v>4453</v>
      </c>
      <c r="B4455" s="208"/>
      <c r="C4455" s="36" t="s">
        <v>16293</v>
      </c>
      <c r="D4455" s="6" t="s">
        <v>4323</v>
      </c>
      <c r="E4455" s="3">
        <v>6</v>
      </c>
    </row>
    <row r="4456" spans="1:5" ht="33">
      <c r="A4456" s="36">
        <v>4454</v>
      </c>
      <c r="B4456" s="208"/>
      <c r="C4456" s="36" t="s">
        <v>16294</v>
      </c>
      <c r="D4456" s="6" t="s">
        <v>4324</v>
      </c>
      <c r="E4456" s="3">
        <v>6</v>
      </c>
    </row>
    <row r="4457" spans="1:5" ht="33">
      <c r="A4457" s="36">
        <v>4455</v>
      </c>
      <c r="B4457" s="208"/>
      <c r="C4457" s="36" t="s">
        <v>16295</v>
      </c>
      <c r="D4457" s="6" t="s">
        <v>4325</v>
      </c>
      <c r="E4457" s="3">
        <v>6</v>
      </c>
    </row>
    <row r="4458" spans="1:5" ht="33">
      <c r="A4458" s="36">
        <v>4456</v>
      </c>
      <c r="B4458" s="208"/>
      <c r="C4458" s="137" t="s">
        <v>23958</v>
      </c>
      <c r="D4458" s="6" t="s">
        <v>4326</v>
      </c>
      <c r="E4458" s="3">
        <v>6</v>
      </c>
    </row>
    <row r="4459" spans="1:5" ht="33">
      <c r="A4459" s="36">
        <v>4457</v>
      </c>
      <c r="B4459" s="208"/>
      <c r="C4459" s="137" t="s">
        <v>23959</v>
      </c>
      <c r="D4459" s="6" t="s">
        <v>4327</v>
      </c>
      <c r="E4459" s="3">
        <v>6</v>
      </c>
    </row>
    <row r="4460" spans="1:5" ht="33">
      <c r="A4460" s="36">
        <v>4458</v>
      </c>
      <c r="B4460" s="208"/>
      <c r="C4460" s="36" t="s">
        <v>23956</v>
      </c>
      <c r="D4460" s="6" t="s">
        <v>4328</v>
      </c>
      <c r="E4460" s="3">
        <v>6</v>
      </c>
    </row>
    <row r="4461" spans="1:5" ht="18.75">
      <c r="A4461" s="36">
        <v>4459</v>
      </c>
      <c r="B4461" s="208"/>
      <c r="C4461" s="36" t="s">
        <v>23957</v>
      </c>
      <c r="D4461" s="6" t="s">
        <v>4329</v>
      </c>
      <c r="E4461" s="3">
        <v>6</v>
      </c>
    </row>
    <row r="4462" spans="1:5" ht="49.5">
      <c r="A4462" s="36">
        <v>4460</v>
      </c>
      <c r="B4462" s="208"/>
      <c r="C4462" s="36" t="s">
        <v>16296</v>
      </c>
      <c r="D4462" s="6" t="s">
        <v>4330</v>
      </c>
      <c r="E4462" s="3">
        <v>6</v>
      </c>
    </row>
    <row r="4463" spans="1:5" ht="33">
      <c r="A4463" s="36">
        <v>4461</v>
      </c>
      <c r="B4463" s="208"/>
      <c r="C4463" s="36" t="s">
        <v>16297</v>
      </c>
      <c r="D4463" s="6" t="s">
        <v>4331</v>
      </c>
      <c r="E4463" s="3">
        <v>6</v>
      </c>
    </row>
    <row r="4464" spans="1:5" ht="33">
      <c r="A4464" s="36">
        <v>4462</v>
      </c>
      <c r="B4464" s="208"/>
      <c r="C4464" s="36" t="s">
        <v>16298</v>
      </c>
      <c r="D4464" s="6" t="s">
        <v>4332</v>
      </c>
      <c r="E4464" s="3">
        <v>6</v>
      </c>
    </row>
    <row r="4465" spans="1:5" ht="33">
      <c r="A4465" s="36">
        <v>4463</v>
      </c>
      <c r="B4465" s="208"/>
      <c r="C4465" s="36" t="s">
        <v>16299</v>
      </c>
      <c r="D4465" s="6" t="s">
        <v>4333</v>
      </c>
      <c r="E4465" s="3">
        <v>6</v>
      </c>
    </row>
    <row r="4466" spans="1:5" ht="33">
      <c r="A4466" s="36">
        <v>4464</v>
      </c>
      <c r="B4466" s="208"/>
      <c r="C4466" s="36" t="s">
        <v>16300</v>
      </c>
      <c r="D4466" s="6" t="s">
        <v>4334</v>
      </c>
      <c r="E4466" s="3">
        <v>6</v>
      </c>
    </row>
    <row r="4467" spans="1:5" ht="33">
      <c r="A4467" s="36">
        <v>4465</v>
      </c>
      <c r="B4467" s="208"/>
      <c r="C4467" s="36" t="s">
        <v>16301</v>
      </c>
      <c r="D4467" s="6" t="s">
        <v>4335</v>
      </c>
      <c r="E4467" s="3">
        <v>6</v>
      </c>
    </row>
    <row r="4468" spans="1:5" ht="33">
      <c r="A4468" s="36">
        <v>4466</v>
      </c>
      <c r="B4468" s="208"/>
      <c r="C4468" s="36" t="s">
        <v>23961</v>
      </c>
      <c r="D4468" s="6" t="s">
        <v>4336</v>
      </c>
      <c r="E4468" s="3">
        <v>6</v>
      </c>
    </row>
    <row r="4469" spans="1:5" ht="33">
      <c r="A4469" s="36">
        <v>4467</v>
      </c>
      <c r="B4469" s="208"/>
      <c r="C4469" s="36" t="s">
        <v>16302</v>
      </c>
      <c r="D4469" s="6" t="s">
        <v>4337</v>
      </c>
      <c r="E4469" s="3">
        <v>6</v>
      </c>
    </row>
    <row r="4470" spans="1:5" ht="33">
      <c r="A4470" s="36">
        <v>4468</v>
      </c>
      <c r="B4470" s="208"/>
      <c r="C4470" s="36" t="s">
        <v>16303</v>
      </c>
      <c r="D4470" s="6" t="s">
        <v>4338</v>
      </c>
      <c r="E4470" s="3">
        <v>6</v>
      </c>
    </row>
    <row r="4471" spans="1:5" ht="66">
      <c r="A4471" s="36">
        <v>4469</v>
      </c>
      <c r="B4471" s="208"/>
      <c r="C4471" s="36" t="s">
        <v>16304</v>
      </c>
      <c r="D4471" s="6" t="s">
        <v>4339</v>
      </c>
      <c r="E4471" s="3">
        <v>6</v>
      </c>
    </row>
    <row r="4472" spans="1:5" ht="33">
      <c r="A4472" s="36">
        <v>4470</v>
      </c>
      <c r="B4472" s="208"/>
      <c r="C4472" s="36" t="s">
        <v>16305</v>
      </c>
      <c r="D4472" s="6" t="s">
        <v>4340</v>
      </c>
      <c r="E4472" s="3">
        <v>6</v>
      </c>
    </row>
    <row r="4473" spans="1:5" ht="33">
      <c r="A4473" s="36">
        <v>4471</v>
      </c>
      <c r="B4473" s="208"/>
      <c r="C4473" s="36" t="s">
        <v>16306</v>
      </c>
      <c r="D4473" s="6" t="s">
        <v>4341</v>
      </c>
      <c r="E4473" s="3">
        <v>6</v>
      </c>
    </row>
    <row r="4474" spans="1:5" ht="33">
      <c r="A4474" s="36">
        <v>4472</v>
      </c>
      <c r="B4474" s="208"/>
      <c r="C4474" s="36" t="s">
        <v>16307</v>
      </c>
      <c r="D4474" s="6" t="s">
        <v>4342</v>
      </c>
      <c r="E4474" s="3">
        <v>4</v>
      </c>
    </row>
    <row r="4475" spans="1:5" ht="33">
      <c r="A4475" s="36">
        <v>4473</v>
      </c>
      <c r="B4475" s="208"/>
      <c r="C4475" s="36" t="s">
        <v>16308</v>
      </c>
      <c r="D4475" s="6" t="s">
        <v>4343</v>
      </c>
      <c r="E4475" s="3">
        <v>4</v>
      </c>
    </row>
    <row r="4476" spans="1:5" ht="33">
      <c r="A4476" s="36">
        <v>4474</v>
      </c>
      <c r="B4476" s="208"/>
      <c r="C4476" s="36" t="s">
        <v>16309</v>
      </c>
      <c r="D4476" s="6" t="s">
        <v>4344</v>
      </c>
      <c r="E4476" s="3">
        <v>4</v>
      </c>
    </row>
    <row r="4477" spans="1:5" ht="33">
      <c r="A4477" s="36">
        <v>4475</v>
      </c>
      <c r="B4477" s="208"/>
      <c r="C4477" s="36" t="s">
        <v>16310</v>
      </c>
      <c r="D4477" s="6" t="s">
        <v>4345</v>
      </c>
      <c r="E4477" s="3">
        <v>4</v>
      </c>
    </row>
    <row r="4478" spans="1:5" ht="33">
      <c r="A4478" s="36">
        <v>4476</v>
      </c>
      <c r="B4478" s="208"/>
      <c r="C4478" s="36" t="s">
        <v>16311</v>
      </c>
      <c r="D4478" s="6" t="s">
        <v>4346</v>
      </c>
      <c r="E4478" s="3">
        <v>4</v>
      </c>
    </row>
    <row r="4479" spans="1:5" ht="33">
      <c r="A4479" s="36">
        <v>4477</v>
      </c>
      <c r="B4479" s="208"/>
      <c r="C4479" s="36" t="s">
        <v>16312</v>
      </c>
      <c r="D4479" s="6" t="s">
        <v>4347</v>
      </c>
      <c r="E4479" s="3">
        <v>4</v>
      </c>
    </row>
    <row r="4480" spans="1:5" ht="33">
      <c r="A4480" s="36">
        <v>4478</v>
      </c>
      <c r="B4480" s="208"/>
      <c r="C4480" s="36" t="s">
        <v>16313</v>
      </c>
      <c r="D4480" s="6" t="s">
        <v>4348</v>
      </c>
      <c r="E4480" s="3">
        <v>4</v>
      </c>
    </row>
    <row r="4481" spans="1:5" ht="33">
      <c r="A4481" s="36">
        <v>4479</v>
      </c>
      <c r="B4481" s="208"/>
      <c r="C4481" s="36" t="s">
        <v>16314</v>
      </c>
      <c r="D4481" s="6" t="s">
        <v>4349</v>
      </c>
      <c r="E4481" s="3">
        <v>4</v>
      </c>
    </row>
    <row r="4482" spans="1:5" ht="33">
      <c r="A4482" s="36">
        <v>4480</v>
      </c>
      <c r="B4482" s="208"/>
      <c r="C4482" s="36" t="s">
        <v>16315</v>
      </c>
      <c r="D4482" s="6" t="s">
        <v>4350</v>
      </c>
      <c r="E4482" s="3">
        <v>4</v>
      </c>
    </row>
    <row r="4483" spans="1:5" ht="33">
      <c r="A4483" s="36">
        <v>4481</v>
      </c>
      <c r="B4483" s="208"/>
      <c r="C4483" s="36" t="s">
        <v>16316</v>
      </c>
      <c r="D4483" s="6" t="s">
        <v>4351</v>
      </c>
      <c r="E4483" s="3">
        <v>4</v>
      </c>
    </row>
    <row r="4484" spans="1:5" ht="33">
      <c r="A4484" s="36">
        <v>4482</v>
      </c>
      <c r="B4484" s="208"/>
      <c r="C4484" s="36" t="s">
        <v>16317</v>
      </c>
      <c r="D4484" s="6" t="s">
        <v>4352</v>
      </c>
      <c r="E4484" s="3">
        <v>4</v>
      </c>
    </row>
    <row r="4485" spans="1:5" ht="33">
      <c r="A4485" s="36">
        <v>4483</v>
      </c>
      <c r="B4485" s="208"/>
      <c r="C4485" s="36" t="s">
        <v>16318</v>
      </c>
      <c r="D4485" s="6" t="s">
        <v>4353</v>
      </c>
      <c r="E4485" s="3">
        <v>4</v>
      </c>
    </row>
    <row r="4486" spans="1:5" ht="33">
      <c r="A4486" s="36">
        <v>4484</v>
      </c>
      <c r="B4486" s="208"/>
      <c r="C4486" s="36" t="s">
        <v>16319</v>
      </c>
      <c r="D4486" s="6" t="s">
        <v>4354</v>
      </c>
      <c r="E4486" s="3">
        <v>4</v>
      </c>
    </row>
    <row r="4487" spans="1:5" ht="33">
      <c r="A4487" s="36">
        <v>4485</v>
      </c>
      <c r="B4487" s="208"/>
      <c r="C4487" s="36" t="s">
        <v>16320</v>
      </c>
      <c r="D4487" s="6" t="s">
        <v>4355</v>
      </c>
      <c r="E4487" s="3">
        <v>4</v>
      </c>
    </row>
    <row r="4488" spans="1:5" ht="33">
      <c r="A4488" s="36">
        <v>4486</v>
      </c>
      <c r="B4488" s="208"/>
      <c r="C4488" s="36" t="s">
        <v>16321</v>
      </c>
      <c r="D4488" s="6" t="s">
        <v>4356</v>
      </c>
      <c r="E4488" s="3">
        <v>4</v>
      </c>
    </row>
    <row r="4489" spans="1:5" ht="33">
      <c r="A4489" s="36">
        <v>4487</v>
      </c>
      <c r="B4489" s="208"/>
      <c r="C4489" s="36" t="s">
        <v>16322</v>
      </c>
      <c r="D4489" s="6" t="s">
        <v>4357</v>
      </c>
      <c r="E4489" s="3">
        <v>4</v>
      </c>
    </row>
    <row r="4490" spans="1:5" ht="33">
      <c r="A4490" s="36">
        <v>4488</v>
      </c>
      <c r="B4490" s="208"/>
      <c r="C4490" s="36" t="s">
        <v>16323</v>
      </c>
      <c r="D4490" s="6" t="s">
        <v>4358</v>
      </c>
      <c r="E4490" s="3">
        <v>4</v>
      </c>
    </row>
    <row r="4491" spans="1:5" ht="33">
      <c r="A4491" s="36">
        <v>4489</v>
      </c>
      <c r="B4491" s="208"/>
      <c r="C4491" s="36" t="s">
        <v>16324</v>
      </c>
      <c r="D4491" s="6" t="s">
        <v>4359</v>
      </c>
      <c r="E4491" s="3">
        <v>4</v>
      </c>
    </row>
    <row r="4492" spans="1:5" ht="33">
      <c r="A4492" s="36">
        <v>4490</v>
      </c>
      <c r="B4492" s="208"/>
      <c r="C4492" s="36" t="s">
        <v>16325</v>
      </c>
      <c r="D4492" s="6" t="s">
        <v>4360</v>
      </c>
      <c r="E4492" s="3">
        <v>4</v>
      </c>
    </row>
    <row r="4493" spans="1:5" ht="33">
      <c r="A4493" s="36">
        <v>4491</v>
      </c>
      <c r="B4493" s="208"/>
      <c r="C4493" s="36" t="s">
        <v>16326</v>
      </c>
      <c r="D4493" s="6" t="s">
        <v>4361</v>
      </c>
      <c r="E4493" s="3">
        <v>4</v>
      </c>
    </row>
    <row r="4494" spans="1:5" ht="18.75">
      <c r="A4494" s="36">
        <v>4492</v>
      </c>
      <c r="B4494" s="208"/>
      <c r="C4494" s="36" t="s">
        <v>16327</v>
      </c>
      <c r="D4494" s="6" t="s">
        <v>4362</v>
      </c>
      <c r="E4494" s="3">
        <v>4</v>
      </c>
    </row>
    <row r="4495" spans="1:5" ht="33">
      <c r="A4495" s="36">
        <v>4493</v>
      </c>
      <c r="B4495" s="208"/>
      <c r="C4495" s="36" t="s">
        <v>16328</v>
      </c>
      <c r="D4495" s="6" t="s">
        <v>4363</v>
      </c>
      <c r="E4495" s="3">
        <v>4</v>
      </c>
    </row>
    <row r="4496" spans="1:5" ht="18.75">
      <c r="A4496" s="36">
        <v>4494</v>
      </c>
      <c r="B4496" s="208"/>
      <c r="C4496" s="36" t="s">
        <v>16329</v>
      </c>
      <c r="D4496" s="6" t="s">
        <v>4364</v>
      </c>
      <c r="E4496" s="3">
        <v>4</v>
      </c>
    </row>
    <row r="4497" spans="1:5" ht="18.75">
      <c r="A4497" s="36">
        <v>4495</v>
      </c>
      <c r="B4497" s="208"/>
      <c r="C4497" s="36" t="s">
        <v>16330</v>
      </c>
      <c r="D4497" s="6" t="s">
        <v>4365</v>
      </c>
      <c r="E4497" s="3">
        <v>4</v>
      </c>
    </row>
    <row r="4498" spans="1:5" ht="18.75">
      <c r="A4498" s="36">
        <v>4496</v>
      </c>
      <c r="B4498" s="208"/>
      <c r="C4498" s="36" t="s">
        <v>16331</v>
      </c>
      <c r="D4498" s="6" t="s">
        <v>4366</v>
      </c>
      <c r="E4498" s="3">
        <v>4</v>
      </c>
    </row>
    <row r="4499" spans="1:5" ht="18.75">
      <c r="A4499" s="36">
        <v>4497</v>
      </c>
      <c r="B4499" s="208"/>
      <c r="C4499" s="36" t="s">
        <v>16332</v>
      </c>
      <c r="D4499" s="6" t="s">
        <v>4367</v>
      </c>
      <c r="E4499" s="3">
        <v>4</v>
      </c>
    </row>
    <row r="4500" spans="1:5" ht="33">
      <c r="A4500" s="36">
        <v>4498</v>
      </c>
      <c r="B4500" s="208"/>
      <c r="C4500" s="36" t="s">
        <v>16333</v>
      </c>
      <c r="D4500" s="6" t="s">
        <v>4368</v>
      </c>
      <c r="E4500" s="3">
        <v>4</v>
      </c>
    </row>
    <row r="4501" spans="1:5" ht="18.75">
      <c r="A4501" s="36">
        <v>4499</v>
      </c>
      <c r="B4501" s="208"/>
      <c r="C4501" s="36" t="s">
        <v>16334</v>
      </c>
      <c r="D4501" s="6" t="s">
        <v>4369</v>
      </c>
      <c r="E4501" s="3">
        <v>4</v>
      </c>
    </row>
    <row r="4502" spans="1:5" ht="33">
      <c r="A4502" s="36">
        <v>4500</v>
      </c>
      <c r="B4502" s="208"/>
      <c r="C4502" s="36" t="s">
        <v>16335</v>
      </c>
      <c r="D4502" s="6" t="s">
        <v>4370</v>
      </c>
      <c r="E4502" s="3">
        <v>4</v>
      </c>
    </row>
    <row r="4503" spans="1:5" ht="18.75">
      <c r="A4503" s="36">
        <v>4501</v>
      </c>
      <c r="B4503" s="208"/>
      <c r="C4503" s="36" t="s">
        <v>16336</v>
      </c>
      <c r="D4503" s="6" t="s">
        <v>4371</v>
      </c>
      <c r="E4503" s="3">
        <v>4</v>
      </c>
    </row>
    <row r="4504" spans="1:5" ht="33">
      <c r="A4504" s="36">
        <v>4502</v>
      </c>
      <c r="B4504" s="208"/>
      <c r="C4504" s="36" t="s">
        <v>16337</v>
      </c>
      <c r="D4504" s="6" t="s">
        <v>4372</v>
      </c>
      <c r="E4504" s="3">
        <v>4</v>
      </c>
    </row>
    <row r="4505" spans="1:5" ht="33">
      <c r="A4505" s="36">
        <v>4503</v>
      </c>
      <c r="B4505" s="208"/>
      <c r="C4505" s="36" t="s">
        <v>16338</v>
      </c>
      <c r="D4505" s="6" t="s">
        <v>4373</v>
      </c>
      <c r="E4505" s="3">
        <v>4</v>
      </c>
    </row>
    <row r="4506" spans="1:5" ht="18.75">
      <c r="A4506" s="36">
        <v>4504</v>
      </c>
      <c r="B4506" s="208"/>
      <c r="C4506" s="36" t="s">
        <v>16339</v>
      </c>
      <c r="D4506" s="6" t="s">
        <v>4374</v>
      </c>
      <c r="E4506" s="3">
        <v>4</v>
      </c>
    </row>
    <row r="4507" spans="1:5" ht="18.75">
      <c r="A4507" s="36">
        <v>4505</v>
      </c>
      <c r="B4507" s="208"/>
      <c r="C4507" s="36" t="s">
        <v>16340</v>
      </c>
      <c r="D4507" s="6" t="s">
        <v>4375</v>
      </c>
      <c r="E4507" s="3">
        <v>4</v>
      </c>
    </row>
    <row r="4508" spans="1:5" ht="18.75">
      <c r="A4508" s="36">
        <v>4506</v>
      </c>
      <c r="B4508" s="208"/>
      <c r="C4508" s="36" t="s">
        <v>16341</v>
      </c>
      <c r="D4508" s="6" t="s">
        <v>4376</v>
      </c>
      <c r="E4508" s="3">
        <v>4</v>
      </c>
    </row>
    <row r="4509" spans="1:5" ht="33">
      <c r="A4509" s="36">
        <v>4507</v>
      </c>
      <c r="B4509" s="208"/>
      <c r="C4509" s="36" t="s">
        <v>16342</v>
      </c>
      <c r="D4509" s="6" t="s">
        <v>4377</v>
      </c>
      <c r="E4509" s="3">
        <v>4</v>
      </c>
    </row>
    <row r="4510" spans="1:5" ht="18.75">
      <c r="A4510" s="36">
        <v>4508</v>
      </c>
      <c r="B4510" s="208"/>
      <c r="C4510" s="36" t="s">
        <v>16343</v>
      </c>
      <c r="D4510" s="6" t="s">
        <v>4378</v>
      </c>
      <c r="E4510" s="3">
        <v>4</v>
      </c>
    </row>
    <row r="4511" spans="1:5" ht="18.75">
      <c r="A4511" s="36">
        <v>4509</v>
      </c>
      <c r="B4511" s="208"/>
      <c r="C4511" s="36" t="s">
        <v>16344</v>
      </c>
      <c r="D4511" s="6" t="s">
        <v>4379</v>
      </c>
      <c r="E4511" s="3">
        <v>4</v>
      </c>
    </row>
    <row r="4512" spans="1:5" ht="18.75">
      <c r="A4512" s="36">
        <v>4510</v>
      </c>
      <c r="B4512" s="208"/>
      <c r="C4512" s="36" t="s">
        <v>16345</v>
      </c>
      <c r="D4512" s="6" t="s">
        <v>4380</v>
      </c>
      <c r="E4512" s="3">
        <v>4</v>
      </c>
    </row>
    <row r="4513" spans="1:5" ht="18.75">
      <c r="A4513" s="36">
        <v>4511</v>
      </c>
      <c r="B4513" s="208"/>
      <c r="C4513" s="36" t="s">
        <v>16346</v>
      </c>
      <c r="D4513" s="6" t="s">
        <v>4381</v>
      </c>
      <c r="E4513" s="3">
        <v>4</v>
      </c>
    </row>
    <row r="4514" spans="1:5" ht="18.75">
      <c r="A4514" s="36">
        <v>4512</v>
      </c>
      <c r="B4514" s="208"/>
      <c r="C4514" s="36" t="s">
        <v>16347</v>
      </c>
      <c r="D4514" s="6" t="s">
        <v>4382</v>
      </c>
      <c r="E4514" s="3">
        <v>4</v>
      </c>
    </row>
    <row r="4515" spans="1:5" ht="18.75">
      <c r="A4515" s="36">
        <v>4513</v>
      </c>
      <c r="B4515" s="208"/>
      <c r="C4515" s="36" t="s">
        <v>16348</v>
      </c>
      <c r="D4515" s="6" t="s">
        <v>4383</v>
      </c>
      <c r="E4515" s="3">
        <v>4</v>
      </c>
    </row>
    <row r="4516" spans="1:5" ht="33">
      <c r="A4516" s="36">
        <v>4514</v>
      </c>
      <c r="B4516" s="208"/>
      <c r="C4516" s="36" t="s">
        <v>16349</v>
      </c>
      <c r="D4516" s="6" t="s">
        <v>4384</v>
      </c>
      <c r="E4516" s="3">
        <v>4</v>
      </c>
    </row>
    <row r="4517" spans="1:5" ht="18.75">
      <c r="A4517" s="36">
        <v>4515</v>
      </c>
      <c r="B4517" s="208"/>
      <c r="C4517" s="36" t="s">
        <v>16350</v>
      </c>
      <c r="D4517" s="6" t="s">
        <v>4385</v>
      </c>
      <c r="E4517" s="3">
        <v>4</v>
      </c>
    </row>
    <row r="4518" spans="1:5" ht="18.75">
      <c r="A4518" s="36">
        <v>4516</v>
      </c>
      <c r="B4518" s="208"/>
      <c r="C4518" s="36" t="s">
        <v>16351</v>
      </c>
      <c r="D4518" s="6" t="s">
        <v>4386</v>
      </c>
      <c r="E4518" s="3">
        <v>4</v>
      </c>
    </row>
    <row r="4519" spans="1:5" ht="18.75">
      <c r="A4519" s="36">
        <v>4517</v>
      </c>
      <c r="B4519" s="208"/>
      <c r="C4519" s="36" t="s">
        <v>16352</v>
      </c>
      <c r="D4519" s="6" t="s">
        <v>4387</v>
      </c>
      <c r="E4519" s="3">
        <v>4</v>
      </c>
    </row>
    <row r="4520" spans="1:5" ht="33">
      <c r="A4520" s="36">
        <v>4518</v>
      </c>
      <c r="B4520" s="208"/>
      <c r="C4520" s="36" t="s">
        <v>16353</v>
      </c>
      <c r="D4520" s="6" t="s">
        <v>4388</v>
      </c>
      <c r="E4520" s="3">
        <v>4</v>
      </c>
    </row>
    <row r="4521" spans="1:5" ht="33">
      <c r="A4521" s="36">
        <v>4519</v>
      </c>
      <c r="B4521" s="208"/>
      <c r="C4521" s="36" t="s">
        <v>16354</v>
      </c>
      <c r="D4521" s="6" t="s">
        <v>4389</v>
      </c>
      <c r="E4521" s="3">
        <v>4</v>
      </c>
    </row>
    <row r="4522" spans="1:5" ht="49.5">
      <c r="A4522" s="36">
        <v>4520</v>
      </c>
      <c r="B4522" s="208"/>
      <c r="C4522" s="36" t="s">
        <v>16355</v>
      </c>
      <c r="D4522" s="6" t="s">
        <v>4390</v>
      </c>
      <c r="E4522" s="3">
        <v>4</v>
      </c>
    </row>
    <row r="4523" spans="1:5" ht="18.75">
      <c r="A4523" s="36">
        <v>4521</v>
      </c>
      <c r="B4523" s="208"/>
      <c r="C4523" s="36" t="s">
        <v>16356</v>
      </c>
      <c r="D4523" s="6" t="s">
        <v>4391</v>
      </c>
      <c r="E4523" s="3">
        <v>4</v>
      </c>
    </row>
    <row r="4524" spans="1:5" ht="18.75">
      <c r="A4524" s="36">
        <v>4522</v>
      </c>
      <c r="B4524" s="208"/>
      <c r="C4524" s="36" t="s">
        <v>16357</v>
      </c>
      <c r="D4524" s="6" t="s">
        <v>4392</v>
      </c>
      <c r="E4524" s="3">
        <v>4</v>
      </c>
    </row>
    <row r="4525" spans="1:5" ht="18.75">
      <c r="A4525" s="36">
        <v>4523</v>
      </c>
      <c r="B4525" s="208"/>
      <c r="C4525" s="36" t="s">
        <v>16358</v>
      </c>
      <c r="D4525" s="6" t="s">
        <v>4393</v>
      </c>
      <c r="E4525" s="3">
        <v>4</v>
      </c>
    </row>
    <row r="4526" spans="1:5" ht="18.75">
      <c r="A4526" s="36">
        <v>4524</v>
      </c>
      <c r="B4526" s="208"/>
      <c r="C4526" s="36" t="s">
        <v>16359</v>
      </c>
      <c r="D4526" s="6" t="s">
        <v>4394</v>
      </c>
      <c r="E4526" s="3">
        <v>4</v>
      </c>
    </row>
    <row r="4527" spans="1:5" ht="18.75">
      <c r="A4527" s="36">
        <v>4525</v>
      </c>
      <c r="B4527" s="208"/>
      <c r="C4527" s="36" t="s">
        <v>16360</v>
      </c>
      <c r="D4527" s="6" t="s">
        <v>4395</v>
      </c>
      <c r="E4527" s="3">
        <v>4</v>
      </c>
    </row>
    <row r="4528" spans="1:5" ht="18.75">
      <c r="A4528" s="36">
        <v>4526</v>
      </c>
      <c r="B4528" s="208"/>
      <c r="C4528" s="36" t="s">
        <v>16361</v>
      </c>
      <c r="D4528" s="6" t="s">
        <v>4396</v>
      </c>
      <c r="E4528" s="3">
        <v>4</v>
      </c>
    </row>
    <row r="4529" spans="1:5" ht="18.75">
      <c r="A4529" s="36">
        <v>4527</v>
      </c>
      <c r="B4529" s="208"/>
      <c r="C4529" s="36" t="s">
        <v>16362</v>
      </c>
      <c r="D4529" s="6" t="s">
        <v>4397</v>
      </c>
      <c r="E4529" s="3">
        <v>4</v>
      </c>
    </row>
    <row r="4530" spans="1:5" ht="18.75">
      <c r="A4530" s="36">
        <v>4528</v>
      </c>
      <c r="B4530" s="208"/>
      <c r="C4530" s="36" t="s">
        <v>16363</v>
      </c>
      <c r="D4530" s="6" t="s">
        <v>4398</v>
      </c>
      <c r="E4530" s="3">
        <v>4</v>
      </c>
    </row>
    <row r="4531" spans="1:5" ht="18.75">
      <c r="A4531" s="36">
        <v>4529</v>
      </c>
      <c r="B4531" s="208"/>
      <c r="C4531" s="36" t="s">
        <v>16364</v>
      </c>
      <c r="D4531" s="6" t="s">
        <v>4399</v>
      </c>
      <c r="E4531" s="3">
        <v>4</v>
      </c>
    </row>
    <row r="4532" spans="1:5" ht="33">
      <c r="A4532" s="36">
        <v>4530</v>
      </c>
      <c r="B4532" s="208"/>
      <c r="C4532" s="36" t="s">
        <v>16365</v>
      </c>
      <c r="D4532" s="6" t="s">
        <v>4400</v>
      </c>
      <c r="E4532" s="3">
        <v>4</v>
      </c>
    </row>
    <row r="4533" spans="1:5" ht="18.75">
      <c r="A4533" s="36">
        <v>4531</v>
      </c>
      <c r="B4533" s="208"/>
      <c r="C4533" s="36" t="s">
        <v>16366</v>
      </c>
      <c r="D4533" s="6" t="s">
        <v>4401</v>
      </c>
      <c r="E4533" s="3">
        <v>4</v>
      </c>
    </row>
    <row r="4534" spans="1:5" ht="33">
      <c r="A4534" s="36">
        <v>4532</v>
      </c>
      <c r="B4534" s="208"/>
      <c r="C4534" s="36" t="s">
        <v>16367</v>
      </c>
      <c r="D4534" s="6" t="s">
        <v>4402</v>
      </c>
      <c r="E4534" s="3">
        <v>4</v>
      </c>
    </row>
    <row r="4535" spans="1:5" ht="18.75">
      <c r="A4535" s="36">
        <v>4533</v>
      </c>
      <c r="B4535" s="208"/>
      <c r="C4535" s="36" t="s">
        <v>16368</v>
      </c>
      <c r="D4535" s="6" t="s">
        <v>4403</v>
      </c>
      <c r="E4535" s="3">
        <v>4</v>
      </c>
    </row>
    <row r="4536" spans="1:5" ht="18.75">
      <c r="A4536" s="36">
        <v>4534</v>
      </c>
      <c r="B4536" s="208"/>
      <c r="C4536" s="36" t="s">
        <v>16369</v>
      </c>
      <c r="D4536" s="6" t="s">
        <v>4404</v>
      </c>
      <c r="E4536" s="3">
        <v>4</v>
      </c>
    </row>
    <row r="4537" spans="1:5" ht="18.75">
      <c r="A4537" s="36">
        <v>4535</v>
      </c>
      <c r="B4537" s="208"/>
      <c r="C4537" s="36" t="s">
        <v>16370</v>
      </c>
      <c r="D4537" s="6" t="s">
        <v>4405</v>
      </c>
      <c r="E4537" s="3">
        <v>4</v>
      </c>
    </row>
    <row r="4538" spans="1:5" ht="18.75">
      <c r="A4538" s="36">
        <v>4536</v>
      </c>
      <c r="B4538" s="208"/>
      <c r="C4538" s="36" t="s">
        <v>16371</v>
      </c>
      <c r="D4538" s="6" t="s">
        <v>4406</v>
      </c>
      <c r="E4538" s="3">
        <v>4</v>
      </c>
    </row>
    <row r="4539" spans="1:5" ht="33">
      <c r="A4539" s="36">
        <v>4537</v>
      </c>
      <c r="B4539" s="208"/>
      <c r="C4539" s="36" t="s">
        <v>16372</v>
      </c>
      <c r="D4539" s="6" t="s">
        <v>4407</v>
      </c>
      <c r="E4539" s="3">
        <v>4</v>
      </c>
    </row>
    <row r="4540" spans="1:5" ht="33">
      <c r="A4540" s="36">
        <v>4538</v>
      </c>
      <c r="B4540" s="208"/>
      <c r="C4540" s="36" t="s">
        <v>16373</v>
      </c>
      <c r="D4540" s="6" t="s">
        <v>4408</v>
      </c>
      <c r="E4540" s="3">
        <v>4</v>
      </c>
    </row>
    <row r="4541" spans="1:5" ht="18.75">
      <c r="A4541" s="36">
        <v>4539</v>
      </c>
      <c r="B4541" s="208"/>
      <c r="C4541" s="36" t="s">
        <v>16374</v>
      </c>
      <c r="D4541" s="6" t="s">
        <v>4409</v>
      </c>
      <c r="E4541" s="3">
        <v>4</v>
      </c>
    </row>
    <row r="4542" spans="1:5" ht="18.75">
      <c r="A4542" s="36">
        <v>4540</v>
      </c>
      <c r="B4542" s="208"/>
      <c r="C4542" s="36" t="s">
        <v>16375</v>
      </c>
      <c r="D4542" s="6" t="s">
        <v>4410</v>
      </c>
      <c r="E4542" s="3">
        <v>4</v>
      </c>
    </row>
    <row r="4543" spans="1:5" ht="33">
      <c r="A4543" s="36">
        <v>4541</v>
      </c>
      <c r="B4543" s="208"/>
      <c r="C4543" s="36" t="s">
        <v>16376</v>
      </c>
      <c r="D4543" s="6" t="s">
        <v>4411</v>
      </c>
      <c r="E4543" s="3">
        <v>4</v>
      </c>
    </row>
    <row r="4544" spans="1:5" ht="18.75">
      <c r="A4544" s="36">
        <v>4542</v>
      </c>
      <c r="B4544" s="208"/>
      <c r="C4544" s="36" t="s">
        <v>16377</v>
      </c>
      <c r="D4544" s="6" t="s">
        <v>4412</v>
      </c>
      <c r="E4544" s="3">
        <v>4</v>
      </c>
    </row>
    <row r="4545" spans="1:5" ht="18.75">
      <c r="A4545" s="36">
        <v>4543</v>
      </c>
      <c r="B4545" s="208"/>
      <c r="C4545" s="36" t="s">
        <v>16378</v>
      </c>
      <c r="D4545" s="6" t="s">
        <v>4413</v>
      </c>
      <c r="E4545" s="3">
        <v>4</v>
      </c>
    </row>
    <row r="4546" spans="1:5" ht="18.75">
      <c r="A4546" s="36">
        <v>4544</v>
      </c>
      <c r="B4546" s="208"/>
      <c r="C4546" s="36" t="s">
        <v>16379</v>
      </c>
      <c r="D4546" s="6" t="s">
        <v>4414</v>
      </c>
      <c r="E4546" s="3">
        <v>4</v>
      </c>
    </row>
    <row r="4547" spans="1:5" ht="18.75">
      <c r="A4547" s="36">
        <v>4545</v>
      </c>
      <c r="B4547" s="208"/>
      <c r="C4547" s="36" t="s">
        <v>16380</v>
      </c>
      <c r="D4547" s="6" t="s">
        <v>4415</v>
      </c>
      <c r="E4547" s="3">
        <v>4</v>
      </c>
    </row>
    <row r="4548" spans="1:5" ht="18.75">
      <c r="A4548" s="36">
        <v>4546</v>
      </c>
      <c r="B4548" s="208"/>
      <c r="C4548" s="36" t="s">
        <v>16381</v>
      </c>
      <c r="D4548" s="6" t="s">
        <v>4416</v>
      </c>
      <c r="E4548" s="3">
        <v>4</v>
      </c>
    </row>
    <row r="4549" spans="1:5" ht="33">
      <c r="A4549" s="36">
        <v>4547</v>
      </c>
      <c r="B4549" s="208"/>
      <c r="C4549" s="36" t="s">
        <v>16382</v>
      </c>
      <c r="D4549" s="6" t="s">
        <v>4417</v>
      </c>
      <c r="E4549" s="3">
        <v>4</v>
      </c>
    </row>
    <row r="4550" spans="1:5" ht="18.75">
      <c r="A4550" s="36">
        <v>4548</v>
      </c>
      <c r="B4550" s="208"/>
      <c r="C4550" s="36" t="s">
        <v>16383</v>
      </c>
      <c r="D4550" s="6" t="s">
        <v>4418</v>
      </c>
      <c r="E4550" s="3">
        <v>4</v>
      </c>
    </row>
    <row r="4551" spans="1:5" ht="18.75">
      <c r="A4551" s="36">
        <v>4549</v>
      </c>
      <c r="B4551" s="208"/>
      <c r="C4551" s="36" t="s">
        <v>16384</v>
      </c>
      <c r="D4551" s="6" t="s">
        <v>4419</v>
      </c>
      <c r="E4551" s="3">
        <v>4</v>
      </c>
    </row>
    <row r="4552" spans="1:5" ht="18.75">
      <c r="A4552" s="36">
        <v>4550</v>
      </c>
      <c r="B4552" s="208"/>
      <c r="C4552" s="36" t="s">
        <v>16385</v>
      </c>
      <c r="D4552" s="6" t="s">
        <v>4420</v>
      </c>
      <c r="E4552" s="3">
        <v>4</v>
      </c>
    </row>
    <row r="4553" spans="1:5" ht="18.75">
      <c r="A4553" s="36">
        <v>4551</v>
      </c>
      <c r="B4553" s="208"/>
      <c r="C4553" s="36" t="s">
        <v>16386</v>
      </c>
      <c r="D4553" s="6" t="s">
        <v>4421</v>
      </c>
      <c r="E4553" s="3">
        <v>4</v>
      </c>
    </row>
    <row r="4554" spans="1:5" ht="18.75">
      <c r="A4554" s="36">
        <v>4552</v>
      </c>
      <c r="B4554" s="208"/>
      <c r="C4554" s="36" t="s">
        <v>16387</v>
      </c>
      <c r="D4554" s="6" t="s">
        <v>4422</v>
      </c>
      <c r="E4554" s="3">
        <v>4</v>
      </c>
    </row>
    <row r="4555" spans="1:5" ht="18.75">
      <c r="A4555" s="36">
        <v>4553</v>
      </c>
      <c r="B4555" s="208"/>
      <c r="C4555" s="36" t="s">
        <v>16388</v>
      </c>
      <c r="D4555" s="6" t="s">
        <v>4423</v>
      </c>
      <c r="E4555" s="3">
        <v>4</v>
      </c>
    </row>
    <row r="4556" spans="1:5" ht="18.75">
      <c r="A4556" s="36">
        <v>4554</v>
      </c>
      <c r="B4556" s="208"/>
      <c r="C4556" s="36" t="s">
        <v>16389</v>
      </c>
      <c r="D4556" s="6" t="s">
        <v>4424</v>
      </c>
      <c r="E4556" s="3">
        <v>4</v>
      </c>
    </row>
    <row r="4557" spans="1:5" ht="18.75">
      <c r="A4557" s="36">
        <v>4555</v>
      </c>
      <c r="B4557" s="208"/>
      <c r="C4557" s="36" t="s">
        <v>16390</v>
      </c>
      <c r="D4557" s="6" t="s">
        <v>4425</v>
      </c>
      <c r="E4557" s="3">
        <v>4</v>
      </c>
    </row>
    <row r="4558" spans="1:5" ht="18.75">
      <c r="A4558" s="36">
        <v>4556</v>
      </c>
      <c r="B4558" s="208"/>
      <c r="C4558" s="36" t="s">
        <v>16391</v>
      </c>
      <c r="D4558" s="6" t="s">
        <v>4426</v>
      </c>
      <c r="E4558" s="3">
        <v>4</v>
      </c>
    </row>
    <row r="4559" spans="1:5" ht="18.75">
      <c r="A4559" s="36">
        <v>4557</v>
      </c>
      <c r="B4559" s="208"/>
      <c r="C4559" s="36" t="s">
        <v>16392</v>
      </c>
      <c r="D4559" s="6" t="s">
        <v>4427</v>
      </c>
      <c r="E4559" s="3">
        <v>4</v>
      </c>
    </row>
    <row r="4560" spans="1:5" ht="18.75">
      <c r="A4560" s="36">
        <v>4558</v>
      </c>
      <c r="B4560" s="208"/>
      <c r="C4560" s="36" t="s">
        <v>16393</v>
      </c>
      <c r="D4560" s="6" t="s">
        <v>4428</v>
      </c>
      <c r="E4560" s="3">
        <v>4</v>
      </c>
    </row>
    <row r="4561" spans="1:5" ht="18.75">
      <c r="A4561" s="36">
        <v>4559</v>
      </c>
      <c r="B4561" s="208"/>
      <c r="C4561" s="36" t="s">
        <v>16394</v>
      </c>
      <c r="D4561" s="6" t="s">
        <v>4429</v>
      </c>
      <c r="E4561" s="3">
        <v>4</v>
      </c>
    </row>
    <row r="4562" spans="1:5" ht="18.75">
      <c r="A4562" s="36">
        <v>4560</v>
      </c>
      <c r="B4562" s="208"/>
      <c r="C4562" s="36" t="s">
        <v>16395</v>
      </c>
      <c r="D4562" s="6" t="s">
        <v>4430</v>
      </c>
      <c r="E4562" s="3">
        <v>4</v>
      </c>
    </row>
    <row r="4563" spans="1:5" ht="18.75">
      <c r="A4563" s="36">
        <v>4561</v>
      </c>
      <c r="B4563" s="208"/>
      <c r="C4563" s="36" t="s">
        <v>16396</v>
      </c>
      <c r="D4563" s="6" t="s">
        <v>4431</v>
      </c>
      <c r="E4563" s="3">
        <v>4</v>
      </c>
    </row>
    <row r="4564" spans="1:5" ht="18.75">
      <c r="A4564" s="36">
        <v>4562</v>
      </c>
      <c r="B4564" s="208"/>
      <c r="C4564" s="36" t="s">
        <v>16397</v>
      </c>
      <c r="D4564" s="6" t="s">
        <v>4432</v>
      </c>
      <c r="E4564" s="3">
        <v>4</v>
      </c>
    </row>
    <row r="4565" spans="1:5" ht="18.75">
      <c r="A4565" s="36">
        <v>4563</v>
      </c>
      <c r="B4565" s="208"/>
      <c r="C4565" s="36" t="s">
        <v>16398</v>
      </c>
      <c r="D4565" s="6" t="s">
        <v>4433</v>
      </c>
      <c r="E4565" s="3">
        <v>4</v>
      </c>
    </row>
    <row r="4566" spans="1:5" ht="18.75">
      <c r="A4566" s="36">
        <v>4564</v>
      </c>
      <c r="B4566" s="208"/>
      <c r="C4566" s="36" t="s">
        <v>16399</v>
      </c>
      <c r="D4566" s="6" t="s">
        <v>4434</v>
      </c>
      <c r="E4566" s="3">
        <v>4</v>
      </c>
    </row>
    <row r="4567" spans="1:5" ht="18.75">
      <c r="A4567" s="36">
        <v>4565</v>
      </c>
      <c r="B4567" s="208"/>
      <c r="C4567" s="36" t="s">
        <v>16400</v>
      </c>
      <c r="D4567" s="6" t="s">
        <v>4435</v>
      </c>
      <c r="E4567" s="3">
        <v>4</v>
      </c>
    </row>
    <row r="4568" spans="1:5" ht="18.75">
      <c r="A4568" s="36">
        <v>4566</v>
      </c>
      <c r="B4568" s="208"/>
      <c r="C4568" s="36" t="s">
        <v>16401</v>
      </c>
      <c r="D4568" s="6" t="s">
        <v>4436</v>
      </c>
      <c r="E4568" s="3">
        <v>4</v>
      </c>
    </row>
    <row r="4569" spans="1:5" ht="18.75">
      <c r="A4569" s="36">
        <v>4567</v>
      </c>
      <c r="B4569" s="208"/>
      <c r="C4569" s="36" t="s">
        <v>16402</v>
      </c>
      <c r="D4569" s="6" t="s">
        <v>4437</v>
      </c>
      <c r="E4569" s="3">
        <v>4</v>
      </c>
    </row>
    <row r="4570" spans="1:5" ht="18.75">
      <c r="A4570" s="36">
        <v>4568</v>
      </c>
      <c r="B4570" s="208"/>
      <c r="C4570" s="36" t="s">
        <v>16403</v>
      </c>
      <c r="D4570" s="6" t="s">
        <v>4438</v>
      </c>
      <c r="E4570" s="3">
        <v>4</v>
      </c>
    </row>
    <row r="4571" spans="1:5" ht="18.75">
      <c r="A4571" s="36">
        <v>4569</v>
      </c>
      <c r="B4571" s="208"/>
      <c r="C4571" s="36" t="s">
        <v>16404</v>
      </c>
      <c r="D4571" s="6" t="s">
        <v>4439</v>
      </c>
      <c r="E4571" s="3">
        <v>4</v>
      </c>
    </row>
    <row r="4572" spans="1:5" ht="18.75">
      <c r="A4572" s="36">
        <v>4570</v>
      </c>
      <c r="B4572" s="208"/>
      <c r="C4572" s="36" t="s">
        <v>16405</v>
      </c>
      <c r="D4572" s="6" t="s">
        <v>4440</v>
      </c>
      <c r="E4572" s="3">
        <v>4</v>
      </c>
    </row>
    <row r="4573" spans="1:5" ht="18.75">
      <c r="A4573" s="36">
        <v>4571</v>
      </c>
      <c r="B4573" s="208"/>
      <c r="C4573" s="36" t="s">
        <v>16406</v>
      </c>
      <c r="D4573" s="6" t="s">
        <v>4441</v>
      </c>
      <c r="E4573" s="3">
        <v>4</v>
      </c>
    </row>
    <row r="4574" spans="1:5" ht="18.75">
      <c r="A4574" s="36">
        <v>4572</v>
      </c>
      <c r="B4574" s="208"/>
      <c r="C4574" s="36" t="s">
        <v>16407</v>
      </c>
      <c r="D4574" s="6" t="s">
        <v>4442</v>
      </c>
      <c r="E4574" s="3">
        <v>4</v>
      </c>
    </row>
    <row r="4575" spans="1:5" ht="18.75">
      <c r="A4575" s="36">
        <v>4573</v>
      </c>
      <c r="B4575" s="208"/>
      <c r="C4575" s="36" t="s">
        <v>16408</v>
      </c>
      <c r="D4575" s="6" t="s">
        <v>4443</v>
      </c>
      <c r="E4575" s="3">
        <v>4</v>
      </c>
    </row>
    <row r="4576" spans="1:5" ht="18.75">
      <c r="A4576" s="36">
        <v>4574</v>
      </c>
      <c r="B4576" s="208"/>
      <c r="C4576" s="36" t="s">
        <v>16409</v>
      </c>
      <c r="D4576" s="6" t="s">
        <v>4444</v>
      </c>
      <c r="E4576" s="3">
        <v>4</v>
      </c>
    </row>
    <row r="4577" spans="1:5" ht="18.75">
      <c r="A4577" s="36">
        <v>4575</v>
      </c>
      <c r="B4577" s="208"/>
      <c r="C4577" s="36" t="s">
        <v>16410</v>
      </c>
      <c r="D4577" s="6" t="s">
        <v>4445</v>
      </c>
      <c r="E4577" s="3">
        <v>4</v>
      </c>
    </row>
    <row r="4578" spans="1:5" ht="18.75">
      <c r="A4578" s="36">
        <v>4576</v>
      </c>
      <c r="B4578" s="208"/>
      <c r="C4578" s="36" t="s">
        <v>16411</v>
      </c>
      <c r="D4578" s="6" t="s">
        <v>4446</v>
      </c>
      <c r="E4578" s="3">
        <v>4</v>
      </c>
    </row>
    <row r="4579" spans="1:5" ht="18.75">
      <c r="A4579" s="36">
        <v>4577</v>
      </c>
      <c r="B4579" s="208"/>
      <c r="C4579" s="36" t="s">
        <v>16412</v>
      </c>
      <c r="D4579" s="6" t="s">
        <v>4447</v>
      </c>
      <c r="E4579" s="3">
        <v>4</v>
      </c>
    </row>
    <row r="4580" spans="1:5" ht="18.75">
      <c r="A4580" s="36">
        <v>4578</v>
      </c>
      <c r="B4580" s="208"/>
      <c r="C4580" s="36" t="s">
        <v>16413</v>
      </c>
      <c r="D4580" s="6" t="s">
        <v>4448</v>
      </c>
      <c r="E4580" s="3">
        <v>4</v>
      </c>
    </row>
    <row r="4581" spans="1:5" ht="18.75">
      <c r="A4581" s="36">
        <v>4579</v>
      </c>
      <c r="B4581" s="208"/>
      <c r="C4581" s="36" t="s">
        <v>16414</v>
      </c>
      <c r="D4581" s="6" t="s">
        <v>4449</v>
      </c>
      <c r="E4581" s="3">
        <v>4</v>
      </c>
    </row>
    <row r="4582" spans="1:5" ht="18.75">
      <c r="A4582" s="36">
        <v>4580</v>
      </c>
      <c r="B4582" s="208"/>
      <c r="C4582" s="36" t="s">
        <v>16415</v>
      </c>
      <c r="D4582" s="6" t="s">
        <v>4450</v>
      </c>
      <c r="E4582" s="3">
        <v>4</v>
      </c>
    </row>
    <row r="4583" spans="1:5" ht="18.75">
      <c r="A4583" s="36">
        <v>4581</v>
      </c>
      <c r="B4583" s="208"/>
      <c r="C4583" s="36" t="s">
        <v>16416</v>
      </c>
      <c r="D4583" s="6" t="s">
        <v>4451</v>
      </c>
      <c r="E4583" s="3">
        <v>4</v>
      </c>
    </row>
    <row r="4584" spans="1:5" ht="18.75">
      <c r="A4584" s="36">
        <v>4582</v>
      </c>
      <c r="B4584" s="208"/>
      <c r="C4584" s="36" t="s">
        <v>16417</v>
      </c>
      <c r="D4584" s="6" t="s">
        <v>4452</v>
      </c>
      <c r="E4584" s="3">
        <v>4</v>
      </c>
    </row>
    <row r="4585" spans="1:5" ht="18.75">
      <c r="A4585" s="36">
        <v>4583</v>
      </c>
      <c r="B4585" s="208"/>
      <c r="C4585" s="36" t="s">
        <v>16418</v>
      </c>
      <c r="D4585" s="6" t="s">
        <v>4453</v>
      </c>
      <c r="E4585" s="3">
        <v>4</v>
      </c>
    </row>
    <row r="4586" spans="1:5" ht="18.75">
      <c r="A4586" s="36">
        <v>4584</v>
      </c>
      <c r="B4586" s="208"/>
      <c r="C4586" s="36" t="s">
        <v>16419</v>
      </c>
      <c r="D4586" s="6" t="s">
        <v>4454</v>
      </c>
      <c r="E4586" s="3">
        <v>4</v>
      </c>
    </row>
    <row r="4587" spans="1:5" ht="18.75">
      <c r="A4587" s="36">
        <v>4585</v>
      </c>
      <c r="B4587" s="208"/>
      <c r="C4587" s="36" t="s">
        <v>16420</v>
      </c>
      <c r="D4587" s="6" t="s">
        <v>4455</v>
      </c>
      <c r="E4587" s="3">
        <v>4</v>
      </c>
    </row>
    <row r="4588" spans="1:5" ht="18.75">
      <c r="A4588" s="36">
        <v>4586</v>
      </c>
      <c r="B4588" s="208"/>
      <c r="C4588" s="36" t="s">
        <v>16421</v>
      </c>
      <c r="D4588" s="6" t="s">
        <v>4456</v>
      </c>
      <c r="E4588" s="3">
        <v>4</v>
      </c>
    </row>
    <row r="4589" spans="1:5" ht="18.75">
      <c r="A4589" s="36">
        <v>4587</v>
      </c>
      <c r="B4589" s="208"/>
      <c r="C4589" s="36" t="s">
        <v>16422</v>
      </c>
      <c r="D4589" s="6" t="s">
        <v>4457</v>
      </c>
      <c r="E4589" s="3">
        <v>4</v>
      </c>
    </row>
    <row r="4590" spans="1:5" ht="18.75">
      <c r="A4590" s="36">
        <v>4588</v>
      </c>
      <c r="B4590" s="208"/>
      <c r="C4590" s="36" t="s">
        <v>16423</v>
      </c>
      <c r="D4590" s="6" t="s">
        <v>4458</v>
      </c>
      <c r="E4590" s="3">
        <v>4</v>
      </c>
    </row>
    <row r="4591" spans="1:5" ht="18.75">
      <c r="A4591" s="36">
        <v>4589</v>
      </c>
      <c r="B4591" s="208"/>
      <c r="C4591" s="36" t="s">
        <v>16424</v>
      </c>
      <c r="D4591" s="6" t="s">
        <v>4459</v>
      </c>
      <c r="E4591" s="3">
        <v>4</v>
      </c>
    </row>
    <row r="4592" spans="1:5" ht="18.75">
      <c r="A4592" s="36">
        <v>4590</v>
      </c>
      <c r="B4592" s="208"/>
      <c r="C4592" s="36" t="s">
        <v>16425</v>
      </c>
      <c r="D4592" s="6" t="s">
        <v>4460</v>
      </c>
      <c r="E4592" s="3">
        <v>4</v>
      </c>
    </row>
    <row r="4593" spans="1:5" ht="18.75">
      <c r="A4593" s="36">
        <v>4591</v>
      </c>
      <c r="B4593" s="208"/>
      <c r="C4593" s="36" t="s">
        <v>16426</v>
      </c>
      <c r="D4593" s="6" t="s">
        <v>4461</v>
      </c>
      <c r="E4593" s="3">
        <v>4</v>
      </c>
    </row>
    <row r="4594" spans="1:5" ht="18.75">
      <c r="A4594" s="36">
        <v>4592</v>
      </c>
      <c r="B4594" s="208"/>
      <c r="C4594" s="36" t="s">
        <v>16427</v>
      </c>
      <c r="D4594" s="6" t="s">
        <v>4462</v>
      </c>
      <c r="E4594" s="3">
        <v>4</v>
      </c>
    </row>
    <row r="4595" spans="1:5" ht="18.75">
      <c r="A4595" s="36">
        <v>4593</v>
      </c>
      <c r="B4595" s="208"/>
      <c r="C4595" s="36" t="s">
        <v>16428</v>
      </c>
      <c r="D4595" s="6" t="s">
        <v>4463</v>
      </c>
      <c r="E4595" s="3">
        <v>4</v>
      </c>
    </row>
    <row r="4596" spans="1:5" ht="18.75">
      <c r="A4596" s="36">
        <v>4594</v>
      </c>
      <c r="B4596" s="208"/>
      <c r="C4596" s="36" t="s">
        <v>16429</v>
      </c>
      <c r="D4596" s="6" t="s">
        <v>4464</v>
      </c>
      <c r="E4596" s="3">
        <v>4</v>
      </c>
    </row>
    <row r="4597" spans="1:5" ht="33">
      <c r="A4597" s="36">
        <v>4595</v>
      </c>
      <c r="B4597" s="208"/>
      <c r="C4597" s="36" t="s">
        <v>16430</v>
      </c>
      <c r="D4597" s="6" t="s">
        <v>4465</v>
      </c>
      <c r="E4597" s="3">
        <v>4</v>
      </c>
    </row>
    <row r="4598" spans="1:5" ht="18.75">
      <c r="A4598" s="36">
        <v>4596</v>
      </c>
      <c r="B4598" s="208"/>
      <c r="C4598" s="36" t="s">
        <v>16431</v>
      </c>
      <c r="D4598" s="6" t="s">
        <v>4466</v>
      </c>
      <c r="E4598" s="3">
        <v>4</v>
      </c>
    </row>
    <row r="4599" spans="1:5" ht="18.75">
      <c r="A4599" s="36">
        <v>4597</v>
      </c>
      <c r="B4599" s="208"/>
      <c r="C4599" s="36" t="s">
        <v>16432</v>
      </c>
      <c r="D4599" s="6" t="s">
        <v>4467</v>
      </c>
      <c r="E4599" s="3">
        <v>4</v>
      </c>
    </row>
    <row r="4600" spans="1:5" ht="18.75">
      <c r="A4600" s="36">
        <v>4598</v>
      </c>
      <c r="B4600" s="208"/>
      <c r="C4600" s="36" t="s">
        <v>16433</v>
      </c>
      <c r="D4600" s="6" t="s">
        <v>4468</v>
      </c>
      <c r="E4600" s="3">
        <v>4</v>
      </c>
    </row>
    <row r="4601" spans="1:5" ht="33">
      <c r="A4601" s="36">
        <v>4599</v>
      </c>
      <c r="B4601" s="208"/>
      <c r="C4601" s="36" t="s">
        <v>16434</v>
      </c>
      <c r="D4601" s="6" t="s">
        <v>4469</v>
      </c>
      <c r="E4601" s="3">
        <v>4</v>
      </c>
    </row>
    <row r="4602" spans="1:5" ht="18.75">
      <c r="A4602" s="36">
        <v>4600</v>
      </c>
      <c r="B4602" s="208"/>
      <c r="C4602" s="36" t="s">
        <v>16435</v>
      </c>
      <c r="D4602" s="6" t="s">
        <v>4470</v>
      </c>
      <c r="E4602" s="3">
        <v>4</v>
      </c>
    </row>
    <row r="4603" spans="1:5" ht="18.75">
      <c r="A4603" s="36">
        <v>4601</v>
      </c>
      <c r="B4603" s="208"/>
      <c r="C4603" s="36" t="s">
        <v>16436</v>
      </c>
      <c r="D4603" s="6" t="s">
        <v>4471</v>
      </c>
      <c r="E4603" s="3">
        <v>4</v>
      </c>
    </row>
    <row r="4604" spans="1:5" ht="33">
      <c r="A4604" s="36">
        <v>4602</v>
      </c>
      <c r="B4604" s="208"/>
      <c r="C4604" s="36" t="s">
        <v>16437</v>
      </c>
      <c r="D4604" s="6" t="s">
        <v>4472</v>
      </c>
      <c r="E4604" s="3">
        <v>4</v>
      </c>
    </row>
    <row r="4605" spans="1:5" ht="18.75">
      <c r="A4605" s="36">
        <v>4603</v>
      </c>
      <c r="B4605" s="208"/>
      <c r="C4605" s="36" t="s">
        <v>16438</v>
      </c>
      <c r="D4605" s="6" t="s">
        <v>4473</v>
      </c>
      <c r="E4605" s="3">
        <v>4</v>
      </c>
    </row>
    <row r="4606" spans="1:5" ht="18.75">
      <c r="A4606" s="36">
        <v>4604</v>
      </c>
      <c r="B4606" s="208"/>
      <c r="C4606" s="36" t="s">
        <v>16439</v>
      </c>
      <c r="D4606" s="6" t="s">
        <v>4474</v>
      </c>
      <c r="E4606" s="3">
        <v>4</v>
      </c>
    </row>
    <row r="4607" spans="1:5" ht="18.75">
      <c r="A4607" s="36">
        <v>4605</v>
      </c>
      <c r="B4607" s="208"/>
      <c r="C4607" s="36" t="s">
        <v>16440</v>
      </c>
      <c r="D4607" s="6" t="s">
        <v>4475</v>
      </c>
      <c r="E4607" s="3">
        <v>4</v>
      </c>
    </row>
    <row r="4608" spans="1:5" ht="18.75">
      <c r="A4608" s="36">
        <v>4606</v>
      </c>
      <c r="B4608" s="208"/>
      <c r="C4608" s="36" t="s">
        <v>16441</v>
      </c>
      <c r="D4608" s="6" t="s">
        <v>4476</v>
      </c>
      <c r="E4608" s="3">
        <v>4</v>
      </c>
    </row>
    <row r="4609" spans="1:5" ht="18.75">
      <c r="A4609" s="36">
        <v>4607</v>
      </c>
      <c r="B4609" s="208"/>
      <c r="C4609" s="36" t="s">
        <v>16442</v>
      </c>
      <c r="D4609" s="6" t="s">
        <v>4477</v>
      </c>
      <c r="E4609" s="3">
        <v>4</v>
      </c>
    </row>
    <row r="4610" spans="1:5" ht="18.75">
      <c r="A4610" s="36">
        <v>4608</v>
      </c>
      <c r="B4610" s="208"/>
      <c r="C4610" s="36" t="s">
        <v>16443</v>
      </c>
      <c r="D4610" s="6" t="s">
        <v>4478</v>
      </c>
      <c r="E4610" s="3">
        <v>4</v>
      </c>
    </row>
    <row r="4611" spans="1:5" ht="18.75">
      <c r="A4611" s="36">
        <v>4609</v>
      </c>
      <c r="B4611" s="208"/>
      <c r="C4611" s="36" t="s">
        <v>16444</v>
      </c>
      <c r="D4611" s="6" t="s">
        <v>4479</v>
      </c>
      <c r="E4611" s="3">
        <v>4</v>
      </c>
    </row>
    <row r="4612" spans="1:5" ht="18.75">
      <c r="A4612" s="36">
        <v>4610</v>
      </c>
      <c r="B4612" s="208"/>
      <c r="C4612" s="36" t="s">
        <v>16445</v>
      </c>
      <c r="D4612" s="6" t="s">
        <v>4480</v>
      </c>
      <c r="E4612" s="3">
        <v>4</v>
      </c>
    </row>
    <row r="4613" spans="1:5" ht="33">
      <c r="A4613" s="36">
        <v>4611</v>
      </c>
      <c r="B4613" s="208"/>
      <c r="C4613" s="36" t="s">
        <v>16446</v>
      </c>
      <c r="D4613" s="6" t="s">
        <v>4481</v>
      </c>
      <c r="E4613" s="3">
        <v>4</v>
      </c>
    </row>
    <row r="4614" spans="1:5" ht="18.75">
      <c r="A4614" s="36">
        <v>4612</v>
      </c>
      <c r="B4614" s="208"/>
      <c r="C4614" s="36" t="s">
        <v>16447</v>
      </c>
      <c r="D4614" s="6" t="s">
        <v>4482</v>
      </c>
      <c r="E4614" s="3">
        <v>4</v>
      </c>
    </row>
    <row r="4615" spans="1:5" ht="18.75">
      <c r="A4615" s="36">
        <v>4613</v>
      </c>
      <c r="B4615" s="208"/>
      <c r="C4615" s="36" t="s">
        <v>16448</v>
      </c>
      <c r="D4615" s="6" t="s">
        <v>4483</v>
      </c>
      <c r="E4615" s="3">
        <v>4</v>
      </c>
    </row>
    <row r="4616" spans="1:5" ht="18.75">
      <c r="A4616" s="36">
        <v>4614</v>
      </c>
      <c r="B4616" s="208"/>
      <c r="C4616" s="36" t="s">
        <v>16449</v>
      </c>
      <c r="D4616" s="6" t="s">
        <v>4484</v>
      </c>
      <c r="E4616" s="3">
        <v>4</v>
      </c>
    </row>
    <row r="4617" spans="1:5" ht="18.75">
      <c r="A4617" s="36">
        <v>4615</v>
      </c>
      <c r="B4617" s="208"/>
      <c r="C4617" s="36" t="s">
        <v>16450</v>
      </c>
      <c r="D4617" s="6" t="s">
        <v>4485</v>
      </c>
      <c r="E4617" s="3">
        <v>4</v>
      </c>
    </row>
    <row r="4618" spans="1:5" ht="18.75">
      <c r="A4618" s="36">
        <v>4616</v>
      </c>
      <c r="B4618" s="208"/>
      <c r="C4618" s="36" t="s">
        <v>16451</v>
      </c>
      <c r="D4618" s="6" t="s">
        <v>4486</v>
      </c>
      <c r="E4618" s="3">
        <v>4</v>
      </c>
    </row>
    <row r="4619" spans="1:5" ht="33">
      <c r="A4619" s="36">
        <v>4617</v>
      </c>
      <c r="B4619" s="208"/>
      <c r="C4619" s="36" t="s">
        <v>16452</v>
      </c>
      <c r="D4619" s="6" t="s">
        <v>4487</v>
      </c>
      <c r="E4619" s="3">
        <v>4</v>
      </c>
    </row>
    <row r="4620" spans="1:5" ht="33">
      <c r="A4620" s="36">
        <v>4618</v>
      </c>
      <c r="B4620" s="208"/>
      <c r="C4620" s="36" t="s">
        <v>16453</v>
      </c>
      <c r="D4620" s="6" t="s">
        <v>4488</v>
      </c>
      <c r="E4620" s="3">
        <v>4</v>
      </c>
    </row>
    <row r="4621" spans="1:5" ht="33">
      <c r="A4621" s="36">
        <v>4619</v>
      </c>
      <c r="B4621" s="208"/>
      <c r="C4621" s="36" t="s">
        <v>16454</v>
      </c>
      <c r="D4621" s="6" t="s">
        <v>4489</v>
      </c>
      <c r="E4621" s="3">
        <v>4</v>
      </c>
    </row>
    <row r="4622" spans="1:5" ht="18.75">
      <c r="A4622" s="36">
        <v>4620</v>
      </c>
      <c r="B4622" s="208"/>
      <c r="C4622" s="36" t="s">
        <v>16455</v>
      </c>
      <c r="D4622" s="6" t="s">
        <v>4490</v>
      </c>
      <c r="E4622" s="3">
        <v>4</v>
      </c>
    </row>
    <row r="4623" spans="1:5" ht="18.75">
      <c r="A4623" s="36">
        <v>4621</v>
      </c>
      <c r="B4623" s="208"/>
      <c r="C4623" s="36" t="s">
        <v>16456</v>
      </c>
      <c r="D4623" s="6" t="s">
        <v>4491</v>
      </c>
      <c r="E4623" s="3">
        <v>4</v>
      </c>
    </row>
    <row r="4624" spans="1:5" ht="33">
      <c r="A4624" s="36">
        <v>4622</v>
      </c>
      <c r="B4624" s="208"/>
      <c r="C4624" s="36" t="s">
        <v>16457</v>
      </c>
      <c r="D4624" s="6" t="s">
        <v>4492</v>
      </c>
      <c r="E4624" s="3">
        <v>4</v>
      </c>
    </row>
    <row r="4625" spans="1:5" ht="18.75">
      <c r="A4625" s="36">
        <v>4623</v>
      </c>
      <c r="B4625" s="208"/>
      <c r="C4625" s="36" t="s">
        <v>16458</v>
      </c>
      <c r="D4625" s="6" t="s">
        <v>4493</v>
      </c>
      <c r="E4625" s="3">
        <v>4</v>
      </c>
    </row>
    <row r="4626" spans="1:5" ht="18.75">
      <c r="A4626" s="36">
        <v>4624</v>
      </c>
      <c r="B4626" s="208"/>
      <c r="C4626" s="36" t="s">
        <v>16459</v>
      </c>
      <c r="D4626" s="6" t="s">
        <v>4494</v>
      </c>
      <c r="E4626" s="3">
        <v>4</v>
      </c>
    </row>
    <row r="4627" spans="1:5" ht="49.5">
      <c r="A4627" s="36">
        <v>4625</v>
      </c>
      <c r="B4627" s="208"/>
      <c r="C4627" s="36" t="s">
        <v>16460</v>
      </c>
      <c r="D4627" s="6" t="s">
        <v>4495</v>
      </c>
      <c r="E4627" s="3">
        <v>4</v>
      </c>
    </row>
    <row r="4628" spans="1:5" ht="18.75">
      <c r="A4628" s="36">
        <v>4626</v>
      </c>
      <c r="B4628" s="208"/>
      <c r="C4628" s="36" t="s">
        <v>16461</v>
      </c>
      <c r="D4628" s="6" t="s">
        <v>4496</v>
      </c>
      <c r="E4628" s="3">
        <v>4</v>
      </c>
    </row>
    <row r="4629" spans="1:5" ht="18.75">
      <c r="A4629" s="36">
        <v>4627</v>
      </c>
      <c r="B4629" s="208"/>
      <c r="C4629" s="36" t="s">
        <v>16462</v>
      </c>
      <c r="D4629" s="6" t="s">
        <v>4497</v>
      </c>
      <c r="E4629" s="3">
        <v>4</v>
      </c>
    </row>
    <row r="4630" spans="1:5" ht="18.75">
      <c r="A4630" s="36">
        <v>4628</v>
      </c>
      <c r="B4630" s="208"/>
      <c r="C4630" s="36" t="s">
        <v>16463</v>
      </c>
      <c r="D4630" s="6" t="s">
        <v>4498</v>
      </c>
      <c r="E4630" s="3">
        <v>4</v>
      </c>
    </row>
    <row r="4631" spans="1:5" ht="18.75">
      <c r="A4631" s="36">
        <v>4629</v>
      </c>
      <c r="B4631" s="208"/>
      <c r="C4631" s="36" t="s">
        <v>16464</v>
      </c>
      <c r="D4631" s="6" t="s">
        <v>4499</v>
      </c>
      <c r="E4631" s="3">
        <v>4</v>
      </c>
    </row>
    <row r="4632" spans="1:5" ht="18.75">
      <c r="A4632" s="36">
        <v>4630</v>
      </c>
      <c r="B4632" s="208"/>
      <c r="C4632" s="36" t="s">
        <v>16465</v>
      </c>
      <c r="D4632" s="6" t="s">
        <v>4500</v>
      </c>
      <c r="E4632" s="3">
        <v>4</v>
      </c>
    </row>
    <row r="4633" spans="1:5" ht="18.75">
      <c r="A4633" s="36">
        <v>4631</v>
      </c>
      <c r="B4633" s="208"/>
      <c r="C4633" s="36" t="s">
        <v>16466</v>
      </c>
      <c r="D4633" s="6" t="s">
        <v>4501</v>
      </c>
      <c r="E4633" s="3">
        <v>4</v>
      </c>
    </row>
    <row r="4634" spans="1:5" ht="18.75">
      <c r="A4634" s="36">
        <v>4632</v>
      </c>
      <c r="B4634" s="208"/>
      <c r="C4634" s="36" t="s">
        <v>16467</v>
      </c>
      <c r="D4634" s="6" t="s">
        <v>4502</v>
      </c>
      <c r="E4634" s="3">
        <v>4</v>
      </c>
    </row>
    <row r="4635" spans="1:5" ht="18.75">
      <c r="A4635" s="36">
        <v>4633</v>
      </c>
      <c r="B4635" s="208"/>
      <c r="C4635" s="36" t="s">
        <v>16468</v>
      </c>
      <c r="D4635" s="6" t="s">
        <v>4503</v>
      </c>
      <c r="E4635" s="3">
        <v>4</v>
      </c>
    </row>
    <row r="4636" spans="1:5" ht="18.75">
      <c r="A4636" s="36">
        <v>4634</v>
      </c>
      <c r="B4636" s="208"/>
      <c r="C4636" s="36" t="s">
        <v>16469</v>
      </c>
      <c r="D4636" s="6" t="s">
        <v>4504</v>
      </c>
      <c r="E4636" s="3">
        <v>4</v>
      </c>
    </row>
    <row r="4637" spans="1:5" ht="33">
      <c r="A4637" s="36">
        <v>4635</v>
      </c>
      <c r="B4637" s="208"/>
      <c r="C4637" s="36" t="s">
        <v>16470</v>
      </c>
      <c r="D4637" s="6" t="s">
        <v>4505</v>
      </c>
      <c r="E4637" s="3">
        <v>4</v>
      </c>
    </row>
    <row r="4638" spans="1:5" ht="33">
      <c r="A4638" s="36">
        <v>4636</v>
      </c>
      <c r="B4638" s="208"/>
      <c r="C4638" s="36" t="s">
        <v>16471</v>
      </c>
      <c r="D4638" s="6" t="s">
        <v>4506</v>
      </c>
      <c r="E4638" s="3">
        <v>4</v>
      </c>
    </row>
    <row r="4639" spans="1:5" ht="33">
      <c r="A4639" s="36">
        <v>4637</v>
      </c>
      <c r="B4639" s="208"/>
      <c r="C4639" s="36" t="s">
        <v>16472</v>
      </c>
      <c r="D4639" s="6" t="s">
        <v>4507</v>
      </c>
      <c r="E4639" s="3">
        <v>4</v>
      </c>
    </row>
    <row r="4640" spans="1:5" ht="33">
      <c r="A4640" s="36">
        <v>4638</v>
      </c>
      <c r="B4640" s="208"/>
      <c r="C4640" s="36" t="s">
        <v>16473</v>
      </c>
      <c r="D4640" s="6" t="s">
        <v>4508</v>
      </c>
      <c r="E4640" s="3">
        <v>4</v>
      </c>
    </row>
    <row r="4641" spans="1:5" ht="33">
      <c r="A4641" s="36">
        <v>4639</v>
      </c>
      <c r="B4641" s="208"/>
      <c r="C4641" s="36" t="s">
        <v>16474</v>
      </c>
      <c r="D4641" s="6" t="s">
        <v>4509</v>
      </c>
      <c r="E4641" s="3">
        <v>4</v>
      </c>
    </row>
    <row r="4642" spans="1:5" ht="18.75">
      <c r="A4642" s="36">
        <v>4640</v>
      </c>
      <c r="B4642" s="208"/>
      <c r="C4642" s="36" t="s">
        <v>16475</v>
      </c>
      <c r="D4642" s="6" t="s">
        <v>4510</v>
      </c>
      <c r="E4642" s="3">
        <v>4</v>
      </c>
    </row>
    <row r="4643" spans="1:5" ht="33">
      <c r="A4643" s="36">
        <v>4641</v>
      </c>
      <c r="B4643" s="208"/>
      <c r="C4643" s="36" t="s">
        <v>16476</v>
      </c>
      <c r="D4643" s="6" t="s">
        <v>4511</v>
      </c>
      <c r="E4643" s="3">
        <v>4</v>
      </c>
    </row>
    <row r="4644" spans="1:5" ht="33">
      <c r="A4644" s="36">
        <v>4642</v>
      </c>
      <c r="B4644" s="208"/>
      <c r="C4644" s="36" t="s">
        <v>16477</v>
      </c>
      <c r="D4644" s="6" t="s">
        <v>4512</v>
      </c>
      <c r="E4644" s="3">
        <v>4</v>
      </c>
    </row>
    <row r="4645" spans="1:5" ht="33">
      <c r="A4645" s="36">
        <v>4643</v>
      </c>
      <c r="B4645" s="208"/>
      <c r="C4645" s="36" t="s">
        <v>16478</v>
      </c>
      <c r="D4645" s="6" t="s">
        <v>4513</v>
      </c>
      <c r="E4645" s="3">
        <v>4</v>
      </c>
    </row>
    <row r="4646" spans="1:5" ht="33">
      <c r="A4646" s="36">
        <v>4644</v>
      </c>
      <c r="B4646" s="208"/>
      <c r="C4646" s="36" t="s">
        <v>16479</v>
      </c>
      <c r="D4646" s="6" t="s">
        <v>4514</v>
      </c>
      <c r="E4646" s="3">
        <v>4</v>
      </c>
    </row>
    <row r="4647" spans="1:5" ht="18.75">
      <c r="A4647" s="36">
        <v>4645</v>
      </c>
      <c r="B4647" s="208"/>
      <c r="C4647" s="36" t="s">
        <v>16480</v>
      </c>
      <c r="D4647" s="6" t="s">
        <v>4515</v>
      </c>
      <c r="E4647" s="3">
        <v>4</v>
      </c>
    </row>
    <row r="4648" spans="1:5" ht="33">
      <c r="A4648" s="36">
        <v>4646</v>
      </c>
      <c r="B4648" s="208"/>
      <c r="C4648" s="36" t="s">
        <v>16481</v>
      </c>
      <c r="D4648" s="6" t="s">
        <v>4516</v>
      </c>
      <c r="E4648" s="3">
        <v>4</v>
      </c>
    </row>
    <row r="4649" spans="1:5" ht="18.75">
      <c r="A4649" s="36">
        <v>4647</v>
      </c>
      <c r="B4649" s="208"/>
      <c r="C4649" s="36" t="s">
        <v>16482</v>
      </c>
      <c r="D4649" s="6" t="s">
        <v>4517</v>
      </c>
      <c r="E4649" s="3">
        <v>4</v>
      </c>
    </row>
    <row r="4650" spans="1:5" ht="33">
      <c r="A4650" s="36">
        <v>4648</v>
      </c>
      <c r="B4650" s="208"/>
      <c r="C4650" s="36" t="s">
        <v>16483</v>
      </c>
      <c r="D4650" s="6" t="s">
        <v>4518</v>
      </c>
      <c r="E4650" s="3">
        <v>4</v>
      </c>
    </row>
    <row r="4651" spans="1:5" ht="33">
      <c r="A4651" s="36">
        <v>4649</v>
      </c>
      <c r="B4651" s="208"/>
      <c r="C4651" s="36" t="s">
        <v>16484</v>
      </c>
      <c r="D4651" s="6" t="s">
        <v>4519</v>
      </c>
      <c r="E4651" s="3">
        <v>4</v>
      </c>
    </row>
    <row r="4652" spans="1:5" ht="33">
      <c r="A4652" s="36">
        <v>4650</v>
      </c>
      <c r="B4652" s="208"/>
      <c r="C4652" s="36" t="s">
        <v>16485</v>
      </c>
      <c r="D4652" s="6" t="s">
        <v>4520</v>
      </c>
      <c r="E4652" s="3">
        <v>4</v>
      </c>
    </row>
    <row r="4653" spans="1:5" ht="33">
      <c r="A4653" s="36">
        <v>4651</v>
      </c>
      <c r="B4653" s="208"/>
      <c r="C4653" s="36" t="s">
        <v>16486</v>
      </c>
      <c r="D4653" s="6" t="s">
        <v>4521</v>
      </c>
      <c r="E4653" s="3">
        <v>4</v>
      </c>
    </row>
    <row r="4654" spans="1:5" ht="18.75">
      <c r="A4654" s="36">
        <v>4652</v>
      </c>
      <c r="B4654" s="208"/>
      <c r="C4654" s="36" t="s">
        <v>16487</v>
      </c>
      <c r="D4654" s="6" t="s">
        <v>4522</v>
      </c>
      <c r="E4654" s="3">
        <v>4</v>
      </c>
    </row>
    <row r="4655" spans="1:5" ht="18.75">
      <c r="A4655" s="36">
        <v>4653</v>
      </c>
      <c r="B4655" s="208"/>
      <c r="C4655" s="36" t="s">
        <v>16488</v>
      </c>
      <c r="D4655" s="6" t="s">
        <v>4523</v>
      </c>
      <c r="E4655" s="3">
        <v>4</v>
      </c>
    </row>
    <row r="4656" spans="1:5" ht="33">
      <c r="A4656" s="36">
        <v>4654</v>
      </c>
      <c r="B4656" s="208"/>
      <c r="C4656" s="36" t="s">
        <v>16489</v>
      </c>
      <c r="D4656" s="6" t="s">
        <v>4524</v>
      </c>
      <c r="E4656" s="3">
        <v>4</v>
      </c>
    </row>
    <row r="4657" spans="1:5" ht="49.5">
      <c r="A4657" s="36">
        <v>4655</v>
      </c>
      <c r="B4657" s="208"/>
      <c r="C4657" s="36" t="s">
        <v>16490</v>
      </c>
      <c r="D4657" s="6" t="s">
        <v>4525</v>
      </c>
      <c r="E4657" s="3">
        <v>4</v>
      </c>
    </row>
    <row r="4658" spans="1:5" ht="66">
      <c r="A4658" s="36">
        <v>4656</v>
      </c>
      <c r="B4658" s="208"/>
      <c r="C4658" s="36" t="s">
        <v>16491</v>
      </c>
      <c r="D4658" s="6" t="s">
        <v>4526</v>
      </c>
      <c r="E4658" s="3">
        <v>4</v>
      </c>
    </row>
    <row r="4659" spans="1:5" ht="66">
      <c r="A4659" s="36">
        <v>4657</v>
      </c>
      <c r="B4659" s="208"/>
      <c r="C4659" s="36" t="s">
        <v>16492</v>
      </c>
      <c r="D4659" s="6" t="s">
        <v>4527</v>
      </c>
      <c r="E4659" s="3">
        <v>4</v>
      </c>
    </row>
    <row r="4660" spans="1:5" ht="49.5">
      <c r="A4660" s="36">
        <v>4658</v>
      </c>
      <c r="B4660" s="208"/>
      <c r="C4660" s="36" t="s">
        <v>16493</v>
      </c>
      <c r="D4660" s="6" t="s">
        <v>4528</v>
      </c>
      <c r="E4660" s="3">
        <v>4</v>
      </c>
    </row>
    <row r="4661" spans="1:5" ht="66">
      <c r="A4661" s="36">
        <v>4659</v>
      </c>
      <c r="B4661" s="208"/>
      <c r="C4661" s="36" t="s">
        <v>16494</v>
      </c>
      <c r="D4661" s="6" t="s">
        <v>4529</v>
      </c>
      <c r="E4661" s="3">
        <v>4</v>
      </c>
    </row>
    <row r="4662" spans="1:5" ht="49.5">
      <c r="A4662" s="36">
        <v>4660</v>
      </c>
      <c r="B4662" s="208"/>
      <c r="C4662" s="36" t="s">
        <v>16495</v>
      </c>
      <c r="D4662" s="6" t="s">
        <v>4530</v>
      </c>
      <c r="E4662" s="3">
        <v>4</v>
      </c>
    </row>
    <row r="4663" spans="1:5" ht="66">
      <c r="A4663" s="36">
        <v>4661</v>
      </c>
      <c r="B4663" s="208"/>
      <c r="C4663" s="36" t="s">
        <v>16496</v>
      </c>
      <c r="D4663" s="6" t="s">
        <v>4531</v>
      </c>
      <c r="E4663" s="3">
        <v>4</v>
      </c>
    </row>
    <row r="4664" spans="1:5" ht="49.5">
      <c r="A4664" s="36">
        <v>4662</v>
      </c>
      <c r="B4664" s="208"/>
      <c r="C4664" s="36" t="s">
        <v>16497</v>
      </c>
      <c r="D4664" s="6" t="s">
        <v>4532</v>
      </c>
      <c r="E4664" s="3">
        <v>4</v>
      </c>
    </row>
    <row r="4665" spans="1:5" ht="49.5">
      <c r="A4665" s="36">
        <v>4663</v>
      </c>
      <c r="B4665" s="208"/>
      <c r="C4665" s="36" t="s">
        <v>16498</v>
      </c>
      <c r="D4665" s="6" t="s">
        <v>4533</v>
      </c>
      <c r="E4665" s="3">
        <v>4</v>
      </c>
    </row>
    <row r="4666" spans="1:5" ht="49.5">
      <c r="A4666" s="36">
        <v>4664</v>
      </c>
      <c r="B4666" s="208"/>
      <c r="C4666" s="36" t="s">
        <v>16499</v>
      </c>
      <c r="D4666" s="6" t="s">
        <v>4534</v>
      </c>
      <c r="E4666" s="3">
        <v>4</v>
      </c>
    </row>
    <row r="4667" spans="1:5" ht="66">
      <c r="A4667" s="36">
        <v>4665</v>
      </c>
      <c r="B4667" s="208"/>
      <c r="C4667" s="36" t="s">
        <v>16500</v>
      </c>
      <c r="D4667" s="6" t="s">
        <v>4535</v>
      </c>
      <c r="E4667" s="3">
        <v>4</v>
      </c>
    </row>
    <row r="4668" spans="1:5" ht="49.5">
      <c r="A4668" s="36">
        <v>4666</v>
      </c>
      <c r="B4668" s="208"/>
      <c r="C4668" s="36" t="s">
        <v>16501</v>
      </c>
      <c r="D4668" s="6" t="s">
        <v>4536</v>
      </c>
      <c r="E4668" s="3">
        <v>4</v>
      </c>
    </row>
    <row r="4669" spans="1:5" ht="49.5">
      <c r="A4669" s="36">
        <v>4667</v>
      </c>
      <c r="B4669" s="208"/>
      <c r="C4669" s="36" t="s">
        <v>16502</v>
      </c>
      <c r="D4669" s="6" t="s">
        <v>4537</v>
      </c>
      <c r="E4669" s="3">
        <v>4</v>
      </c>
    </row>
    <row r="4670" spans="1:5" ht="66">
      <c r="A4670" s="36">
        <v>4668</v>
      </c>
      <c r="B4670" s="208"/>
      <c r="C4670" s="36" t="s">
        <v>16503</v>
      </c>
      <c r="D4670" s="6" t="s">
        <v>4538</v>
      </c>
      <c r="E4670" s="3">
        <v>4</v>
      </c>
    </row>
    <row r="4671" spans="1:5" ht="49.5">
      <c r="A4671" s="36">
        <v>4669</v>
      </c>
      <c r="B4671" s="208"/>
      <c r="C4671" s="36" t="s">
        <v>16504</v>
      </c>
      <c r="D4671" s="6" t="s">
        <v>4539</v>
      </c>
      <c r="E4671" s="3">
        <v>4</v>
      </c>
    </row>
    <row r="4672" spans="1:5" ht="49.5">
      <c r="A4672" s="36">
        <v>4670</v>
      </c>
      <c r="B4672" s="208"/>
      <c r="C4672" s="36" t="s">
        <v>16505</v>
      </c>
      <c r="D4672" s="6" t="s">
        <v>4540</v>
      </c>
      <c r="E4672" s="3">
        <v>4</v>
      </c>
    </row>
    <row r="4673" spans="1:5" ht="49.5">
      <c r="A4673" s="36">
        <v>4671</v>
      </c>
      <c r="B4673" s="208"/>
      <c r="C4673" s="36" t="s">
        <v>16506</v>
      </c>
      <c r="D4673" s="6" t="s">
        <v>4541</v>
      </c>
      <c r="E4673" s="3">
        <v>4</v>
      </c>
    </row>
    <row r="4674" spans="1:5" ht="49.5">
      <c r="A4674" s="36">
        <v>4672</v>
      </c>
      <c r="B4674" s="208"/>
      <c r="C4674" s="36" t="s">
        <v>16507</v>
      </c>
      <c r="D4674" s="6" t="s">
        <v>4542</v>
      </c>
      <c r="E4674" s="3">
        <v>4</v>
      </c>
    </row>
    <row r="4675" spans="1:5" ht="49.5">
      <c r="A4675" s="36">
        <v>4673</v>
      </c>
      <c r="B4675" s="208"/>
      <c r="C4675" s="36" t="s">
        <v>16508</v>
      </c>
      <c r="D4675" s="6" t="s">
        <v>4543</v>
      </c>
      <c r="E4675" s="3">
        <v>4</v>
      </c>
    </row>
    <row r="4676" spans="1:5" ht="66">
      <c r="A4676" s="36">
        <v>4674</v>
      </c>
      <c r="B4676" s="208"/>
      <c r="C4676" s="36" t="s">
        <v>16509</v>
      </c>
      <c r="D4676" s="6" t="s">
        <v>4544</v>
      </c>
      <c r="E4676" s="3">
        <v>4</v>
      </c>
    </row>
    <row r="4677" spans="1:5" ht="49.5">
      <c r="A4677" s="36">
        <v>4675</v>
      </c>
      <c r="B4677" s="208"/>
      <c r="C4677" s="36" t="s">
        <v>16510</v>
      </c>
      <c r="D4677" s="6" t="s">
        <v>4545</v>
      </c>
      <c r="E4677" s="3">
        <v>4</v>
      </c>
    </row>
    <row r="4678" spans="1:5" ht="49.5">
      <c r="A4678" s="36">
        <v>4676</v>
      </c>
      <c r="B4678" s="208"/>
      <c r="C4678" s="36" t="s">
        <v>16511</v>
      </c>
      <c r="D4678" s="6" t="s">
        <v>4546</v>
      </c>
      <c r="E4678" s="3">
        <v>4</v>
      </c>
    </row>
    <row r="4679" spans="1:5" ht="49.5">
      <c r="A4679" s="36">
        <v>4677</v>
      </c>
      <c r="B4679" s="208"/>
      <c r="C4679" s="36" t="s">
        <v>16512</v>
      </c>
      <c r="D4679" s="6" t="s">
        <v>4547</v>
      </c>
      <c r="E4679" s="3">
        <v>4</v>
      </c>
    </row>
    <row r="4680" spans="1:5" ht="66">
      <c r="A4680" s="36">
        <v>4678</v>
      </c>
      <c r="B4680" s="208"/>
      <c r="C4680" s="36" t="s">
        <v>16513</v>
      </c>
      <c r="D4680" s="6" t="s">
        <v>4548</v>
      </c>
      <c r="E4680" s="3">
        <v>0</v>
      </c>
    </row>
    <row r="4681" spans="1:5" ht="49.5">
      <c r="A4681" s="36">
        <v>4679</v>
      </c>
      <c r="B4681" s="208"/>
      <c r="C4681" s="36" t="s">
        <v>16514</v>
      </c>
      <c r="D4681" s="6" t="s">
        <v>4549</v>
      </c>
      <c r="E4681" s="3">
        <v>4</v>
      </c>
    </row>
    <row r="4682" spans="1:5" ht="66">
      <c r="A4682" s="36">
        <v>4680</v>
      </c>
      <c r="B4682" s="208"/>
      <c r="C4682" s="36" t="s">
        <v>16515</v>
      </c>
      <c r="D4682" s="6" t="s">
        <v>4550</v>
      </c>
      <c r="E4682" s="3">
        <v>4</v>
      </c>
    </row>
    <row r="4683" spans="1:5" ht="49.5">
      <c r="A4683" s="36">
        <v>4681</v>
      </c>
      <c r="B4683" s="208"/>
      <c r="C4683" s="36" t="s">
        <v>16516</v>
      </c>
      <c r="D4683" s="6" t="s">
        <v>4551</v>
      </c>
      <c r="E4683" s="3">
        <v>4</v>
      </c>
    </row>
    <row r="4684" spans="1:5" ht="49.5">
      <c r="A4684" s="36">
        <v>4682</v>
      </c>
      <c r="B4684" s="208"/>
      <c r="C4684" s="36" t="s">
        <v>16517</v>
      </c>
      <c r="D4684" s="6" t="s">
        <v>4552</v>
      </c>
      <c r="E4684" s="3">
        <v>4</v>
      </c>
    </row>
    <row r="4685" spans="1:5" ht="49.5">
      <c r="A4685" s="36">
        <v>4683</v>
      </c>
      <c r="B4685" s="208"/>
      <c r="C4685" s="36" t="s">
        <v>16518</v>
      </c>
      <c r="D4685" s="6" t="s">
        <v>4553</v>
      </c>
      <c r="E4685" s="3">
        <v>4</v>
      </c>
    </row>
    <row r="4686" spans="1:5" ht="49.5">
      <c r="A4686" s="36">
        <v>4684</v>
      </c>
      <c r="B4686" s="208"/>
      <c r="C4686" s="36" t="s">
        <v>16519</v>
      </c>
      <c r="D4686" s="6" t="s">
        <v>4554</v>
      </c>
      <c r="E4686" s="3">
        <v>4</v>
      </c>
    </row>
    <row r="4687" spans="1:5" ht="49.5">
      <c r="A4687" s="36">
        <v>4685</v>
      </c>
      <c r="B4687" s="208"/>
      <c r="C4687" s="36" t="s">
        <v>16520</v>
      </c>
      <c r="D4687" s="6" t="s">
        <v>4555</v>
      </c>
      <c r="E4687" s="3">
        <v>4</v>
      </c>
    </row>
    <row r="4688" spans="1:5" ht="49.5">
      <c r="A4688" s="36">
        <v>4686</v>
      </c>
      <c r="B4688" s="208"/>
      <c r="C4688" s="36" t="s">
        <v>16521</v>
      </c>
      <c r="D4688" s="6" t="s">
        <v>4556</v>
      </c>
      <c r="E4688" s="3">
        <v>4</v>
      </c>
    </row>
    <row r="4689" spans="1:5" ht="49.5">
      <c r="A4689" s="36">
        <v>4687</v>
      </c>
      <c r="B4689" s="208"/>
      <c r="C4689" s="36" t="s">
        <v>16522</v>
      </c>
      <c r="D4689" s="6" t="s">
        <v>4557</v>
      </c>
      <c r="E4689" s="3">
        <v>4</v>
      </c>
    </row>
    <row r="4690" spans="1:5" ht="49.5">
      <c r="A4690" s="36">
        <v>4688</v>
      </c>
      <c r="B4690" s="208"/>
      <c r="C4690" s="36" t="s">
        <v>16523</v>
      </c>
      <c r="D4690" s="6" t="s">
        <v>4558</v>
      </c>
      <c r="E4690" s="3">
        <v>4</v>
      </c>
    </row>
    <row r="4691" spans="1:5" ht="49.5">
      <c r="A4691" s="36">
        <v>4689</v>
      </c>
      <c r="B4691" s="208"/>
      <c r="C4691" s="36" t="s">
        <v>16524</v>
      </c>
      <c r="D4691" s="6" t="s">
        <v>4559</v>
      </c>
      <c r="E4691" s="3">
        <v>4</v>
      </c>
    </row>
    <row r="4692" spans="1:5" ht="49.5">
      <c r="A4692" s="36">
        <v>4690</v>
      </c>
      <c r="B4692" s="208"/>
      <c r="C4692" s="36" t="s">
        <v>16525</v>
      </c>
      <c r="D4692" s="6" t="s">
        <v>4560</v>
      </c>
      <c r="E4692" s="3">
        <v>4</v>
      </c>
    </row>
    <row r="4693" spans="1:5" ht="49.5">
      <c r="A4693" s="36">
        <v>4691</v>
      </c>
      <c r="B4693" s="208"/>
      <c r="C4693" s="36" t="s">
        <v>16526</v>
      </c>
      <c r="D4693" s="6" t="s">
        <v>4561</v>
      </c>
      <c r="E4693" s="3">
        <v>4</v>
      </c>
    </row>
    <row r="4694" spans="1:5" ht="49.5">
      <c r="A4694" s="36">
        <v>4692</v>
      </c>
      <c r="B4694" s="208"/>
      <c r="C4694" s="36" t="s">
        <v>16527</v>
      </c>
      <c r="D4694" s="6" t="s">
        <v>4562</v>
      </c>
      <c r="E4694" s="3">
        <v>4</v>
      </c>
    </row>
    <row r="4695" spans="1:5" ht="49.5">
      <c r="A4695" s="36">
        <v>4693</v>
      </c>
      <c r="B4695" s="208"/>
      <c r="C4695" s="36" t="s">
        <v>16528</v>
      </c>
      <c r="D4695" s="6" t="s">
        <v>4563</v>
      </c>
      <c r="E4695" s="3">
        <v>4</v>
      </c>
    </row>
    <row r="4696" spans="1:5" ht="66">
      <c r="A4696" s="36">
        <v>4694</v>
      </c>
      <c r="B4696" s="208"/>
      <c r="C4696" s="36" t="s">
        <v>16529</v>
      </c>
      <c r="D4696" s="6" t="s">
        <v>4564</v>
      </c>
      <c r="E4696" s="3">
        <v>4</v>
      </c>
    </row>
    <row r="4697" spans="1:5" ht="66">
      <c r="A4697" s="36">
        <v>4695</v>
      </c>
      <c r="B4697" s="208"/>
      <c r="C4697" s="36" t="s">
        <v>16530</v>
      </c>
      <c r="D4697" s="6" t="s">
        <v>4565</v>
      </c>
      <c r="E4697" s="3">
        <v>4</v>
      </c>
    </row>
    <row r="4698" spans="1:5" ht="49.5">
      <c r="A4698" s="36">
        <v>4696</v>
      </c>
      <c r="B4698" s="208"/>
      <c r="C4698" s="36" t="s">
        <v>16531</v>
      </c>
      <c r="D4698" s="6" t="s">
        <v>4566</v>
      </c>
      <c r="E4698" s="3">
        <v>4</v>
      </c>
    </row>
    <row r="4699" spans="1:5" ht="66">
      <c r="A4699" s="36">
        <v>4697</v>
      </c>
      <c r="B4699" s="208"/>
      <c r="C4699" s="36" t="s">
        <v>16532</v>
      </c>
      <c r="D4699" s="6" t="s">
        <v>4567</v>
      </c>
      <c r="E4699" s="3">
        <v>4</v>
      </c>
    </row>
    <row r="4700" spans="1:5" ht="49.5">
      <c r="A4700" s="36">
        <v>4698</v>
      </c>
      <c r="B4700" s="208"/>
      <c r="C4700" s="36" t="s">
        <v>16533</v>
      </c>
      <c r="D4700" s="6" t="s">
        <v>4568</v>
      </c>
      <c r="E4700" s="3">
        <v>4</v>
      </c>
    </row>
    <row r="4701" spans="1:5" ht="49.5">
      <c r="A4701" s="36">
        <v>4699</v>
      </c>
      <c r="B4701" s="208"/>
      <c r="C4701" s="36" t="s">
        <v>16534</v>
      </c>
      <c r="D4701" s="6" t="s">
        <v>4569</v>
      </c>
      <c r="E4701" s="3">
        <v>4</v>
      </c>
    </row>
    <row r="4702" spans="1:5" ht="49.5">
      <c r="A4702" s="36">
        <v>4700</v>
      </c>
      <c r="B4702" s="208"/>
      <c r="C4702" s="36" t="s">
        <v>16535</v>
      </c>
      <c r="D4702" s="6" t="s">
        <v>4570</v>
      </c>
      <c r="E4702" s="3">
        <v>4</v>
      </c>
    </row>
    <row r="4703" spans="1:5" ht="66">
      <c r="A4703" s="36">
        <v>4701</v>
      </c>
      <c r="B4703" s="208"/>
      <c r="C4703" s="36" t="s">
        <v>16536</v>
      </c>
      <c r="D4703" s="6" t="s">
        <v>4571</v>
      </c>
      <c r="E4703" s="3">
        <v>4</v>
      </c>
    </row>
    <row r="4704" spans="1:5" ht="49.5">
      <c r="A4704" s="36">
        <v>4702</v>
      </c>
      <c r="B4704" s="208"/>
      <c r="C4704" s="36" t="s">
        <v>16537</v>
      </c>
      <c r="D4704" s="6" t="s">
        <v>4572</v>
      </c>
      <c r="E4704" s="3">
        <v>4</v>
      </c>
    </row>
    <row r="4705" spans="1:5" ht="49.5">
      <c r="A4705" s="36">
        <v>4703</v>
      </c>
      <c r="B4705" s="208"/>
      <c r="C4705" s="36" t="s">
        <v>16538</v>
      </c>
      <c r="D4705" s="6" t="s">
        <v>4573</v>
      </c>
      <c r="E4705" s="3">
        <v>4</v>
      </c>
    </row>
    <row r="4706" spans="1:5" ht="66">
      <c r="A4706" s="36">
        <v>4704</v>
      </c>
      <c r="B4706" s="208"/>
      <c r="C4706" s="36" t="s">
        <v>16539</v>
      </c>
      <c r="D4706" s="6" t="s">
        <v>4574</v>
      </c>
      <c r="E4706" s="3">
        <v>4</v>
      </c>
    </row>
    <row r="4707" spans="1:5" ht="66">
      <c r="A4707" s="36">
        <v>4705</v>
      </c>
      <c r="B4707" s="208"/>
      <c r="C4707" s="36" t="s">
        <v>16540</v>
      </c>
      <c r="D4707" s="6" t="s">
        <v>4575</v>
      </c>
      <c r="E4707" s="3">
        <v>4</v>
      </c>
    </row>
    <row r="4708" spans="1:5" ht="49.5">
      <c r="A4708" s="36">
        <v>4706</v>
      </c>
      <c r="B4708" s="208"/>
      <c r="C4708" s="36" t="s">
        <v>16541</v>
      </c>
      <c r="D4708" s="6" t="s">
        <v>4576</v>
      </c>
      <c r="E4708" s="3">
        <v>4</v>
      </c>
    </row>
    <row r="4709" spans="1:5" ht="66">
      <c r="A4709" s="36">
        <v>4707</v>
      </c>
      <c r="B4709" s="208"/>
      <c r="C4709" s="36" t="s">
        <v>16542</v>
      </c>
      <c r="D4709" s="6" t="s">
        <v>4577</v>
      </c>
      <c r="E4709" s="3">
        <v>4</v>
      </c>
    </row>
    <row r="4710" spans="1:5" ht="49.5">
      <c r="A4710" s="36">
        <v>4708</v>
      </c>
      <c r="B4710" s="208"/>
      <c r="C4710" s="36" t="s">
        <v>16543</v>
      </c>
      <c r="D4710" s="6" t="s">
        <v>4578</v>
      </c>
      <c r="E4710" s="3">
        <v>4</v>
      </c>
    </row>
    <row r="4711" spans="1:5" ht="49.5">
      <c r="A4711" s="36">
        <v>4709</v>
      </c>
      <c r="B4711" s="208"/>
      <c r="C4711" s="36" t="s">
        <v>16544</v>
      </c>
      <c r="D4711" s="6" t="s">
        <v>4579</v>
      </c>
      <c r="E4711" s="3">
        <v>4</v>
      </c>
    </row>
    <row r="4712" spans="1:5" ht="49.5">
      <c r="A4712" s="36">
        <v>4710</v>
      </c>
      <c r="B4712" s="208"/>
      <c r="C4712" s="36" t="s">
        <v>16545</v>
      </c>
      <c r="D4712" s="6" t="s">
        <v>4580</v>
      </c>
      <c r="E4712" s="3">
        <v>4</v>
      </c>
    </row>
    <row r="4713" spans="1:5" ht="49.5">
      <c r="A4713" s="36">
        <v>4711</v>
      </c>
      <c r="B4713" s="208"/>
      <c r="C4713" s="36" t="s">
        <v>16546</v>
      </c>
      <c r="D4713" s="6" t="s">
        <v>4581</v>
      </c>
      <c r="E4713" s="3">
        <v>4</v>
      </c>
    </row>
    <row r="4714" spans="1:5" ht="18.75">
      <c r="A4714" s="36">
        <v>4712</v>
      </c>
      <c r="B4714" s="208"/>
      <c r="C4714" s="36" t="s">
        <v>16547</v>
      </c>
      <c r="D4714" s="6" t="s">
        <v>4582</v>
      </c>
      <c r="E4714" s="3">
        <v>4</v>
      </c>
    </row>
    <row r="4715" spans="1:5" ht="33">
      <c r="A4715" s="36">
        <v>4713</v>
      </c>
      <c r="B4715" s="208"/>
      <c r="C4715" s="36" t="s">
        <v>16548</v>
      </c>
      <c r="D4715" s="6" t="s">
        <v>4583</v>
      </c>
      <c r="E4715" s="3">
        <v>4</v>
      </c>
    </row>
    <row r="4716" spans="1:5" ht="18.75">
      <c r="A4716" s="36">
        <v>4714</v>
      </c>
      <c r="B4716" s="208"/>
      <c r="C4716" s="36" t="s">
        <v>16549</v>
      </c>
      <c r="D4716" s="6" t="s">
        <v>4584</v>
      </c>
      <c r="E4716" s="3">
        <v>4</v>
      </c>
    </row>
    <row r="4717" spans="1:5" ht="18.75">
      <c r="A4717" s="36">
        <v>4715</v>
      </c>
      <c r="B4717" s="208"/>
      <c r="C4717" s="36" t="s">
        <v>16550</v>
      </c>
      <c r="D4717" s="6" t="s">
        <v>4585</v>
      </c>
      <c r="E4717" s="3">
        <v>4</v>
      </c>
    </row>
    <row r="4718" spans="1:5" ht="18.75">
      <c r="A4718" s="36">
        <v>4716</v>
      </c>
      <c r="B4718" s="208"/>
      <c r="C4718" s="36" t="s">
        <v>16551</v>
      </c>
      <c r="D4718" s="6" t="s">
        <v>4586</v>
      </c>
      <c r="E4718" s="3">
        <v>4</v>
      </c>
    </row>
    <row r="4719" spans="1:5" ht="18.75">
      <c r="A4719" s="36">
        <v>4717</v>
      </c>
      <c r="B4719" s="208"/>
      <c r="C4719" s="36" t="s">
        <v>16552</v>
      </c>
      <c r="D4719" s="6" t="s">
        <v>4587</v>
      </c>
      <c r="E4719" s="3">
        <v>4</v>
      </c>
    </row>
    <row r="4720" spans="1:5" ht="33">
      <c r="A4720" s="36">
        <v>4718</v>
      </c>
      <c r="B4720" s="208"/>
      <c r="C4720" s="36" t="s">
        <v>16553</v>
      </c>
      <c r="D4720" s="6" t="s">
        <v>4588</v>
      </c>
      <c r="E4720" s="3">
        <v>4</v>
      </c>
    </row>
    <row r="4721" spans="1:5" ht="18.75">
      <c r="A4721" s="36">
        <v>4719</v>
      </c>
      <c r="B4721" s="208"/>
      <c r="C4721" s="36" t="s">
        <v>16554</v>
      </c>
      <c r="D4721" s="6" t="s">
        <v>4589</v>
      </c>
      <c r="E4721" s="3">
        <v>4</v>
      </c>
    </row>
    <row r="4722" spans="1:5" ht="18.75">
      <c r="A4722" s="36">
        <v>4720</v>
      </c>
      <c r="B4722" s="208"/>
      <c r="C4722" s="36" t="s">
        <v>16555</v>
      </c>
      <c r="D4722" s="6" t="s">
        <v>4590</v>
      </c>
      <c r="E4722" s="3">
        <v>4</v>
      </c>
    </row>
    <row r="4723" spans="1:5" ht="18.75">
      <c r="A4723" s="36">
        <v>4721</v>
      </c>
      <c r="B4723" s="208"/>
      <c r="C4723" s="36" t="s">
        <v>16556</v>
      </c>
      <c r="D4723" s="6" t="s">
        <v>4591</v>
      </c>
      <c r="E4723" s="3">
        <v>4</v>
      </c>
    </row>
    <row r="4724" spans="1:5" ht="18.75">
      <c r="A4724" s="36">
        <v>4722</v>
      </c>
      <c r="B4724" s="208"/>
      <c r="C4724" s="36" t="s">
        <v>16557</v>
      </c>
      <c r="D4724" s="6" t="s">
        <v>4592</v>
      </c>
      <c r="E4724" s="3">
        <v>4</v>
      </c>
    </row>
    <row r="4725" spans="1:5" ht="33">
      <c r="A4725" s="36">
        <v>4723</v>
      </c>
      <c r="B4725" s="208"/>
      <c r="C4725" s="36" t="s">
        <v>16558</v>
      </c>
      <c r="D4725" s="6" t="s">
        <v>4593</v>
      </c>
      <c r="E4725" s="3">
        <v>4</v>
      </c>
    </row>
    <row r="4726" spans="1:5" ht="18.75">
      <c r="A4726" s="36">
        <v>4724</v>
      </c>
      <c r="B4726" s="208"/>
      <c r="C4726" s="36" t="s">
        <v>16559</v>
      </c>
      <c r="D4726" s="6" t="s">
        <v>4594</v>
      </c>
      <c r="E4726" s="3">
        <v>4</v>
      </c>
    </row>
    <row r="4727" spans="1:5" ht="33">
      <c r="A4727" s="36">
        <v>4725</v>
      </c>
      <c r="B4727" s="208"/>
      <c r="C4727" s="36" t="s">
        <v>16560</v>
      </c>
      <c r="D4727" s="6" t="s">
        <v>4595</v>
      </c>
      <c r="E4727" s="3">
        <v>4</v>
      </c>
    </row>
    <row r="4728" spans="1:5" ht="18.75">
      <c r="A4728" s="36">
        <v>4726</v>
      </c>
      <c r="B4728" s="208"/>
      <c r="C4728" s="36" t="s">
        <v>16561</v>
      </c>
      <c r="D4728" s="6" t="s">
        <v>4596</v>
      </c>
      <c r="E4728" s="3">
        <v>4</v>
      </c>
    </row>
    <row r="4729" spans="1:5" ht="18.75">
      <c r="A4729" s="36">
        <v>4727</v>
      </c>
      <c r="B4729" s="208"/>
      <c r="C4729" s="36" t="s">
        <v>16562</v>
      </c>
      <c r="D4729" s="6" t="s">
        <v>4597</v>
      </c>
      <c r="E4729" s="3">
        <v>4</v>
      </c>
    </row>
    <row r="4730" spans="1:5" ht="18.75">
      <c r="A4730" s="36">
        <v>4728</v>
      </c>
      <c r="B4730" s="208"/>
      <c r="C4730" s="36" t="s">
        <v>16563</v>
      </c>
      <c r="D4730" s="6" t="s">
        <v>4598</v>
      </c>
      <c r="E4730" s="3">
        <v>4</v>
      </c>
    </row>
    <row r="4731" spans="1:5" ht="33">
      <c r="A4731" s="36">
        <v>4729</v>
      </c>
      <c r="B4731" s="208"/>
      <c r="C4731" s="36" t="s">
        <v>16564</v>
      </c>
      <c r="D4731" s="6" t="s">
        <v>4599</v>
      </c>
      <c r="E4731" s="3">
        <v>4</v>
      </c>
    </row>
    <row r="4732" spans="1:5" ht="33">
      <c r="A4732" s="36">
        <v>4730</v>
      </c>
      <c r="B4732" s="208"/>
      <c r="C4732" s="36" t="s">
        <v>16565</v>
      </c>
      <c r="D4732" s="6" t="s">
        <v>4600</v>
      </c>
      <c r="E4732" s="3">
        <v>4</v>
      </c>
    </row>
    <row r="4733" spans="1:5" ht="33">
      <c r="A4733" s="36">
        <v>4731</v>
      </c>
      <c r="B4733" s="208"/>
      <c r="C4733" s="36" t="s">
        <v>16566</v>
      </c>
      <c r="D4733" s="6" t="s">
        <v>4601</v>
      </c>
      <c r="E4733" s="3">
        <v>4</v>
      </c>
    </row>
    <row r="4734" spans="1:5" ht="49.5">
      <c r="A4734" s="36">
        <v>4732</v>
      </c>
      <c r="B4734" s="208"/>
      <c r="C4734" s="36" t="s">
        <v>16567</v>
      </c>
      <c r="D4734" s="6" t="s">
        <v>4602</v>
      </c>
      <c r="E4734" s="3">
        <v>4</v>
      </c>
    </row>
    <row r="4735" spans="1:5" ht="33">
      <c r="A4735" s="36">
        <v>4733</v>
      </c>
      <c r="B4735" s="208"/>
      <c r="C4735" s="36" t="s">
        <v>16568</v>
      </c>
      <c r="D4735" s="6" t="s">
        <v>4603</v>
      </c>
      <c r="E4735" s="3">
        <v>4</v>
      </c>
    </row>
    <row r="4736" spans="1:5" ht="33">
      <c r="A4736" s="36">
        <v>4734</v>
      </c>
      <c r="B4736" s="208"/>
      <c r="C4736" s="36" t="s">
        <v>16569</v>
      </c>
      <c r="D4736" s="6" t="s">
        <v>4604</v>
      </c>
      <c r="E4736" s="3">
        <v>4</v>
      </c>
    </row>
    <row r="4737" spans="1:5" ht="18.75">
      <c r="A4737" s="36">
        <v>4735</v>
      </c>
      <c r="B4737" s="208"/>
      <c r="C4737" s="36" t="s">
        <v>16570</v>
      </c>
      <c r="D4737" s="6" t="s">
        <v>4605</v>
      </c>
      <c r="E4737" s="3">
        <v>4</v>
      </c>
    </row>
    <row r="4738" spans="1:5" ht="18.75">
      <c r="A4738" s="36">
        <v>4736</v>
      </c>
      <c r="B4738" s="208"/>
      <c r="C4738" s="36" t="s">
        <v>16571</v>
      </c>
      <c r="D4738" s="6" t="s">
        <v>4606</v>
      </c>
      <c r="E4738" s="3">
        <v>4</v>
      </c>
    </row>
    <row r="4739" spans="1:5" ht="33">
      <c r="A4739" s="36">
        <v>4737</v>
      </c>
      <c r="B4739" s="208"/>
      <c r="C4739" s="36" t="s">
        <v>16572</v>
      </c>
      <c r="D4739" s="6" t="s">
        <v>4607</v>
      </c>
      <c r="E4739" s="3">
        <v>4</v>
      </c>
    </row>
    <row r="4740" spans="1:5" ht="18.75">
      <c r="A4740" s="36">
        <v>4738</v>
      </c>
      <c r="B4740" s="208"/>
      <c r="C4740" s="36" t="s">
        <v>16573</v>
      </c>
      <c r="D4740" s="6" t="s">
        <v>4608</v>
      </c>
      <c r="E4740" s="3">
        <v>4</v>
      </c>
    </row>
    <row r="4741" spans="1:5" ht="33">
      <c r="A4741" s="36">
        <v>4739</v>
      </c>
      <c r="B4741" s="208"/>
      <c r="C4741" s="36" t="s">
        <v>16574</v>
      </c>
      <c r="D4741" s="6" t="s">
        <v>4609</v>
      </c>
      <c r="E4741" s="3">
        <v>4</v>
      </c>
    </row>
    <row r="4742" spans="1:5" ht="33">
      <c r="A4742" s="36">
        <v>4740</v>
      </c>
      <c r="B4742" s="208"/>
      <c r="C4742" s="36" t="s">
        <v>16575</v>
      </c>
      <c r="D4742" s="6" t="s">
        <v>4610</v>
      </c>
      <c r="E4742" s="3">
        <v>4</v>
      </c>
    </row>
    <row r="4743" spans="1:5" ht="33">
      <c r="A4743" s="36">
        <v>4741</v>
      </c>
      <c r="B4743" s="208"/>
      <c r="C4743" s="36" t="s">
        <v>16576</v>
      </c>
      <c r="D4743" s="6" t="s">
        <v>4611</v>
      </c>
      <c r="E4743" s="3">
        <v>4</v>
      </c>
    </row>
    <row r="4744" spans="1:5" ht="18.75">
      <c r="A4744" s="36">
        <v>4742</v>
      </c>
      <c r="B4744" s="208"/>
      <c r="C4744" s="36" t="s">
        <v>16577</v>
      </c>
      <c r="D4744" s="6" t="s">
        <v>4612</v>
      </c>
      <c r="E4744" s="3">
        <v>4</v>
      </c>
    </row>
    <row r="4745" spans="1:5" ht="18.75">
      <c r="A4745" s="36">
        <v>4743</v>
      </c>
      <c r="B4745" s="208"/>
      <c r="C4745" s="36" t="s">
        <v>16578</v>
      </c>
      <c r="D4745" s="6" t="s">
        <v>4613</v>
      </c>
      <c r="E4745" s="3">
        <v>4</v>
      </c>
    </row>
    <row r="4746" spans="1:5" ht="33">
      <c r="A4746" s="36">
        <v>4744</v>
      </c>
      <c r="B4746" s="208"/>
      <c r="C4746" s="36" t="s">
        <v>16579</v>
      </c>
      <c r="D4746" s="6" t="s">
        <v>4614</v>
      </c>
      <c r="E4746" s="3">
        <v>4</v>
      </c>
    </row>
    <row r="4747" spans="1:5" ht="49.5">
      <c r="A4747" s="36">
        <v>4745</v>
      </c>
      <c r="B4747" s="208"/>
      <c r="C4747" s="36" t="s">
        <v>16580</v>
      </c>
      <c r="D4747" s="6" t="s">
        <v>4615</v>
      </c>
      <c r="E4747" s="3">
        <v>4</v>
      </c>
    </row>
    <row r="4748" spans="1:5" ht="33">
      <c r="A4748" s="36">
        <v>4746</v>
      </c>
      <c r="B4748" s="208"/>
      <c r="C4748" s="36" t="s">
        <v>16581</v>
      </c>
      <c r="D4748" s="6" t="s">
        <v>4616</v>
      </c>
      <c r="E4748" s="3">
        <v>4</v>
      </c>
    </row>
    <row r="4749" spans="1:5" ht="18.75">
      <c r="A4749" s="36">
        <v>4747</v>
      </c>
      <c r="B4749" s="208"/>
      <c r="C4749" s="36" t="s">
        <v>16582</v>
      </c>
      <c r="D4749" s="6" t="s">
        <v>4617</v>
      </c>
      <c r="E4749" s="3">
        <v>4</v>
      </c>
    </row>
    <row r="4750" spans="1:5" ht="18.75">
      <c r="A4750" s="36">
        <v>4748</v>
      </c>
      <c r="B4750" s="208"/>
      <c r="C4750" s="36" t="s">
        <v>16583</v>
      </c>
      <c r="D4750" s="6" t="s">
        <v>4618</v>
      </c>
      <c r="E4750" s="3">
        <v>4</v>
      </c>
    </row>
    <row r="4751" spans="1:5" ht="18.75">
      <c r="A4751" s="36">
        <v>4749</v>
      </c>
      <c r="B4751" s="208"/>
      <c r="C4751" s="36" t="s">
        <v>16584</v>
      </c>
      <c r="D4751" s="6" t="s">
        <v>4619</v>
      </c>
      <c r="E4751" s="3">
        <v>4</v>
      </c>
    </row>
    <row r="4752" spans="1:5" ht="18.75">
      <c r="A4752" s="36">
        <v>4750</v>
      </c>
      <c r="B4752" s="208"/>
      <c r="C4752" s="36" t="s">
        <v>16585</v>
      </c>
      <c r="D4752" s="6" t="s">
        <v>4620</v>
      </c>
      <c r="E4752" s="3">
        <v>4</v>
      </c>
    </row>
    <row r="4753" spans="1:5" ht="18.75">
      <c r="A4753" s="36">
        <v>4751</v>
      </c>
      <c r="B4753" s="208"/>
      <c r="C4753" s="36" t="s">
        <v>16586</v>
      </c>
      <c r="D4753" s="6" t="s">
        <v>4621</v>
      </c>
      <c r="E4753" s="3">
        <v>4</v>
      </c>
    </row>
    <row r="4754" spans="1:5" ht="18.75">
      <c r="A4754" s="36">
        <v>4752</v>
      </c>
      <c r="B4754" s="208"/>
      <c r="C4754" s="36" t="s">
        <v>16587</v>
      </c>
      <c r="D4754" s="6" t="s">
        <v>4622</v>
      </c>
      <c r="E4754" s="3">
        <v>4</v>
      </c>
    </row>
    <row r="4755" spans="1:5" ht="33">
      <c r="A4755" s="36">
        <v>4753</v>
      </c>
      <c r="B4755" s="208"/>
      <c r="C4755" s="36" t="s">
        <v>16588</v>
      </c>
      <c r="D4755" s="6" t="s">
        <v>4623</v>
      </c>
      <c r="E4755" s="3">
        <v>4</v>
      </c>
    </row>
    <row r="4756" spans="1:5" ht="18.75">
      <c r="A4756" s="36">
        <v>4754</v>
      </c>
      <c r="B4756" s="208"/>
      <c r="C4756" s="36" t="s">
        <v>16589</v>
      </c>
      <c r="D4756" s="6" t="s">
        <v>4624</v>
      </c>
      <c r="E4756" s="3">
        <v>4</v>
      </c>
    </row>
    <row r="4757" spans="1:5" ht="33">
      <c r="A4757" s="36">
        <v>4755</v>
      </c>
      <c r="B4757" s="208"/>
      <c r="C4757" s="36" t="s">
        <v>16590</v>
      </c>
      <c r="D4757" s="6" t="s">
        <v>4625</v>
      </c>
      <c r="E4757" s="3">
        <v>4</v>
      </c>
    </row>
    <row r="4758" spans="1:5" ht="18.75">
      <c r="A4758" s="36">
        <v>4756</v>
      </c>
      <c r="B4758" s="208"/>
      <c r="C4758" s="36" t="s">
        <v>16591</v>
      </c>
      <c r="D4758" s="6" t="s">
        <v>4626</v>
      </c>
      <c r="E4758" s="3">
        <v>4</v>
      </c>
    </row>
    <row r="4759" spans="1:5" ht="33">
      <c r="A4759" s="36">
        <v>4757</v>
      </c>
      <c r="B4759" s="208"/>
      <c r="C4759" s="36" t="s">
        <v>16592</v>
      </c>
      <c r="D4759" s="6" t="s">
        <v>4627</v>
      </c>
      <c r="E4759" s="3">
        <v>4</v>
      </c>
    </row>
    <row r="4760" spans="1:5" ht="33">
      <c r="A4760" s="36">
        <v>4758</v>
      </c>
      <c r="B4760" s="208"/>
      <c r="C4760" s="36" t="s">
        <v>16593</v>
      </c>
      <c r="D4760" s="6" t="s">
        <v>4628</v>
      </c>
      <c r="E4760" s="3">
        <v>4</v>
      </c>
    </row>
    <row r="4761" spans="1:5" ht="18.75">
      <c r="A4761" s="36">
        <v>4759</v>
      </c>
      <c r="B4761" s="208"/>
      <c r="C4761" s="36" t="s">
        <v>16594</v>
      </c>
      <c r="D4761" s="6" t="s">
        <v>4629</v>
      </c>
      <c r="E4761" s="3">
        <v>4</v>
      </c>
    </row>
    <row r="4762" spans="1:5" ht="33">
      <c r="A4762" s="36">
        <v>4760</v>
      </c>
      <c r="B4762" s="208"/>
      <c r="C4762" s="36" t="s">
        <v>16595</v>
      </c>
      <c r="D4762" s="6" t="s">
        <v>4630</v>
      </c>
      <c r="E4762" s="3">
        <v>4</v>
      </c>
    </row>
    <row r="4763" spans="1:5" ht="18.75">
      <c r="A4763" s="36">
        <v>4761</v>
      </c>
      <c r="B4763" s="208"/>
      <c r="C4763" s="36" t="s">
        <v>16596</v>
      </c>
      <c r="D4763" s="6" t="s">
        <v>4631</v>
      </c>
      <c r="E4763" s="3">
        <v>4</v>
      </c>
    </row>
    <row r="4764" spans="1:5" ht="33">
      <c r="A4764" s="36">
        <v>4762</v>
      </c>
      <c r="B4764" s="208"/>
      <c r="C4764" s="36" t="s">
        <v>16597</v>
      </c>
      <c r="D4764" s="6" t="s">
        <v>4632</v>
      </c>
      <c r="E4764" s="3">
        <v>4</v>
      </c>
    </row>
    <row r="4765" spans="1:5" ht="18.75">
      <c r="A4765" s="36">
        <v>4763</v>
      </c>
      <c r="B4765" s="208"/>
      <c r="C4765" s="36" t="s">
        <v>16598</v>
      </c>
      <c r="D4765" s="6" t="s">
        <v>4633</v>
      </c>
      <c r="E4765" s="3">
        <v>4</v>
      </c>
    </row>
    <row r="4766" spans="1:5" ht="18.75">
      <c r="A4766" s="36">
        <v>4764</v>
      </c>
      <c r="B4766" s="208"/>
      <c r="C4766" s="36" t="s">
        <v>16599</v>
      </c>
      <c r="D4766" s="6" t="s">
        <v>4634</v>
      </c>
      <c r="E4766" s="3">
        <v>4</v>
      </c>
    </row>
    <row r="4767" spans="1:5" ht="18.75">
      <c r="A4767" s="36">
        <v>4765</v>
      </c>
      <c r="B4767" s="208"/>
      <c r="C4767" s="36" t="s">
        <v>16600</v>
      </c>
      <c r="D4767" s="6" t="s">
        <v>4635</v>
      </c>
      <c r="E4767" s="3">
        <v>4</v>
      </c>
    </row>
    <row r="4768" spans="1:5" ht="18.75">
      <c r="A4768" s="36">
        <v>4766</v>
      </c>
      <c r="B4768" s="208"/>
      <c r="C4768" s="36" t="s">
        <v>16601</v>
      </c>
      <c r="D4768" s="6" t="s">
        <v>4636</v>
      </c>
      <c r="E4768" s="3">
        <v>4</v>
      </c>
    </row>
    <row r="4769" spans="1:5" ht="18.75">
      <c r="A4769" s="36">
        <v>4767</v>
      </c>
      <c r="B4769" s="208"/>
      <c r="C4769" s="36" t="s">
        <v>16602</v>
      </c>
      <c r="D4769" s="6" t="s">
        <v>4637</v>
      </c>
      <c r="E4769" s="3">
        <v>4</v>
      </c>
    </row>
    <row r="4770" spans="1:5" ht="18.75">
      <c r="A4770" s="36">
        <v>4768</v>
      </c>
      <c r="B4770" s="208"/>
      <c r="C4770" s="36" t="s">
        <v>16603</v>
      </c>
      <c r="D4770" s="6" t="s">
        <v>4638</v>
      </c>
      <c r="E4770" s="3">
        <v>4</v>
      </c>
    </row>
    <row r="4771" spans="1:5" ht="18.75">
      <c r="A4771" s="36">
        <v>4769</v>
      </c>
      <c r="B4771" s="208"/>
      <c r="C4771" s="36" t="s">
        <v>16604</v>
      </c>
      <c r="D4771" s="6" t="s">
        <v>4639</v>
      </c>
      <c r="E4771" s="3">
        <v>4</v>
      </c>
    </row>
    <row r="4772" spans="1:5" ht="18.75">
      <c r="A4772" s="36">
        <v>4770</v>
      </c>
      <c r="B4772" s="208"/>
      <c r="C4772" s="36" t="s">
        <v>16605</v>
      </c>
      <c r="D4772" s="6" t="s">
        <v>4640</v>
      </c>
      <c r="E4772" s="3">
        <v>4</v>
      </c>
    </row>
    <row r="4773" spans="1:5" ht="18.75">
      <c r="A4773" s="36">
        <v>4771</v>
      </c>
      <c r="B4773" s="208"/>
      <c r="C4773" s="36" t="s">
        <v>16606</v>
      </c>
      <c r="D4773" s="6" t="s">
        <v>4641</v>
      </c>
      <c r="E4773" s="3">
        <v>4</v>
      </c>
    </row>
    <row r="4774" spans="1:5" ht="18.75">
      <c r="A4774" s="36">
        <v>4772</v>
      </c>
      <c r="B4774" s="208"/>
      <c r="C4774" s="36" t="s">
        <v>16607</v>
      </c>
      <c r="D4774" s="6" t="s">
        <v>4642</v>
      </c>
      <c r="E4774" s="3">
        <v>4</v>
      </c>
    </row>
    <row r="4775" spans="1:5" ht="18.75">
      <c r="A4775" s="36">
        <v>4773</v>
      </c>
      <c r="B4775" s="208"/>
      <c r="C4775" s="36" t="s">
        <v>16608</v>
      </c>
      <c r="D4775" s="6" t="s">
        <v>4643</v>
      </c>
      <c r="E4775" s="3">
        <v>4</v>
      </c>
    </row>
    <row r="4776" spans="1:5" ht="33">
      <c r="A4776" s="36">
        <v>4774</v>
      </c>
      <c r="B4776" s="208"/>
      <c r="C4776" s="36" t="s">
        <v>16609</v>
      </c>
      <c r="D4776" s="6" t="s">
        <v>4644</v>
      </c>
      <c r="E4776" s="3">
        <v>4</v>
      </c>
    </row>
    <row r="4777" spans="1:5" ht="18.75">
      <c r="A4777" s="36">
        <v>4775</v>
      </c>
      <c r="B4777" s="208"/>
      <c r="C4777" s="36" t="s">
        <v>16610</v>
      </c>
      <c r="D4777" s="6" t="s">
        <v>4645</v>
      </c>
      <c r="E4777" s="3">
        <v>4</v>
      </c>
    </row>
    <row r="4778" spans="1:5" ht="33">
      <c r="A4778" s="36">
        <v>4776</v>
      </c>
      <c r="B4778" s="208"/>
      <c r="C4778" s="36" t="s">
        <v>16611</v>
      </c>
      <c r="D4778" s="6" t="s">
        <v>4646</v>
      </c>
      <c r="E4778" s="3">
        <v>4</v>
      </c>
    </row>
    <row r="4779" spans="1:5" ht="18.75">
      <c r="A4779" s="36">
        <v>4777</v>
      </c>
      <c r="B4779" s="208"/>
      <c r="C4779" s="36" t="s">
        <v>16612</v>
      </c>
      <c r="D4779" s="6" t="s">
        <v>4647</v>
      </c>
      <c r="E4779" s="3">
        <v>4</v>
      </c>
    </row>
    <row r="4780" spans="1:5" ht="18.75">
      <c r="A4780" s="36">
        <v>4778</v>
      </c>
      <c r="B4780" s="208"/>
      <c r="C4780" s="36" t="s">
        <v>16613</v>
      </c>
      <c r="D4780" s="6" t="s">
        <v>4648</v>
      </c>
      <c r="E4780" s="3">
        <v>4</v>
      </c>
    </row>
    <row r="4781" spans="1:5" ht="18.75">
      <c r="A4781" s="36">
        <v>4779</v>
      </c>
      <c r="B4781" s="208"/>
      <c r="C4781" s="36" t="s">
        <v>16614</v>
      </c>
      <c r="D4781" s="6" t="s">
        <v>4649</v>
      </c>
      <c r="E4781" s="3">
        <v>4</v>
      </c>
    </row>
    <row r="4782" spans="1:5" ht="18.75">
      <c r="A4782" s="36">
        <v>4780</v>
      </c>
      <c r="B4782" s="208"/>
      <c r="C4782" s="36" t="s">
        <v>16615</v>
      </c>
      <c r="D4782" s="6" t="s">
        <v>4650</v>
      </c>
      <c r="E4782" s="3">
        <v>4</v>
      </c>
    </row>
    <row r="4783" spans="1:5" ht="18.75">
      <c r="A4783" s="36">
        <v>4781</v>
      </c>
      <c r="B4783" s="208"/>
      <c r="C4783" s="36" t="s">
        <v>16616</v>
      </c>
      <c r="D4783" s="6" t="s">
        <v>4651</v>
      </c>
      <c r="E4783" s="3">
        <v>4</v>
      </c>
    </row>
    <row r="4784" spans="1:5" ht="18.75">
      <c r="A4784" s="36">
        <v>4782</v>
      </c>
      <c r="B4784" s="208"/>
      <c r="C4784" s="36" t="s">
        <v>16617</v>
      </c>
      <c r="D4784" s="6" t="s">
        <v>4652</v>
      </c>
      <c r="E4784" s="3">
        <v>4</v>
      </c>
    </row>
    <row r="4785" spans="1:5" ht="33">
      <c r="A4785" s="36">
        <v>4783</v>
      </c>
      <c r="B4785" s="208"/>
      <c r="C4785" s="36" t="s">
        <v>16618</v>
      </c>
      <c r="D4785" s="6" t="s">
        <v>4653</v>
      </c>
      <c r="E4785" s="3">
        <v>4</v>
      </c>
    </row>
    <row r="4786" spans="1:5" ht="33">
      <c r="A4786" s="36">
        <v>4784</v>
      </c>
      <c r="B4786" s="208"/>
      <c r="C4786" s="36" t="s">
        <v>16619</v>
      </c>
      <c r="D4786" s="6" t="s">
        <v>4654</v>
      </c>
      <c r="E4786" s="3">
        <v>4</v>
      </c>
    </row>
    <row r="4787" spans="1:5" ht="33">
      <c r="A4787" s="36">
        <v>4785</v>
      </c>
      <c r="B4787" s="208"/>
      <c r="C4787" s="36" t="s">
        <v>16620</v>
      </c>
      <c r="D4787" s="6" t="s">
        <v>4655</v>
      </c>
      <c r="E4787" s="3">
        <v>4</v>
      </c>
    </row>
    <row r="4788" spans="1:5" ht="33">
      <c r="A4788" s="36">
        <v>4786</v>
      </c>
      <c r="B4788" s="208"/>
      <c r="C4788" s="36" t="s">
        <v>16621</v>
      </c>
      <c r="D4788" s="6" t="s">
        <v>4656</v>
      </c>
      <c r="E4788" s="3">
        <v>4</v>
      </c>
    </row>
    <row r="4789" spans="1:5" ht="33">
      <c r="A4789" s="36">
        <v>4787</v>
      </c>
      <c r="B4789" s="208"/>
      <c r="C4789" s="36" t="s">
        <v>16622</v>
      </c>
      <c r="D4789" s="6" t="s">
        <v>4657</v>
      </c>
      <c r="E4789" s="3">
        <v>4</v>
      </c>
    </row>
    <row r="4790" spans="1:5" ht="18.75">
      <c r="A4790" s="36">
        <v>4788</v>
      </c>
      <c r="B4790" s="208"/>
      <c r="C4790" s="36" t="s">
        <v>16623</v>
      </c>
      <c r="D4790" s="6" t="s">
        <v>4658</v>
      </c>
      <c r="E4790" s="3">
        <v>4</v>
      </c>
    </row>
    <row r="4791" spans="1:5" ht="18.75">
      <c r="A4791" s="36">
        <v>4789</v>
      </c>
      <c r="B4791" s="208"/>
      <c r="C4791" s="36" t="s">
        <v>16624</v>
      </c>
      <c r="D4791" s="6" t="s">
        <v>4659</v>
      </c>
      <c r="E4791" s="3">
        <v>4</v>
      </c>
    </row>
    <row r="4792" spans="1:5" ht="18.75">
      <c r="A4792" s="36">
        <v>4790</v>
      </c>
      <c r="B4792" s="208"/>
      <c r="C4792" s="36" t="s">
        <v>16625</v>
      </c>
      <c r="D4792" s="6" t="s">
        <v>4660</v>
      </c>
      <c r="E4792" s="3">
        <v>4</v>
      </c>
    </row>
    <row r="4793" spans="1:5" ht="18.75">
      <c r="A4793" s="36">
        <v>4791</v>
      </c>
      <c r="B4793" s="208"/>
      <c r="C4793" s="36" t="s">
        <v>16626</v>
      </c>
      <c r="D4793" s="6" t="s">
        <v>4661</v>
      </c>
      <c r="E4793" s="3">
        <v>4</v>
      </c>
    </row>
    <row r="4794" spans="1:5" ht="18.75">
      <c r="A4794" s="36">
        <v>4792</v>
      </c>
      <c r="B4794" s="208"/>
      <c r="C4794" s="36" t="s">
        <v>16627</v>
      </c>
      <c r="D4794" s="6" t="s">
        <v>4662</v>
      </c>
      <c r="E4794" s="3">
        <v>4</v>
      </c>
    </row>
    <row r="4795" spans="1:5" ht="18.75">
      <c r="A4795" s="36">
        <v>4793</v>
      </c>
      <c r="B4795" s="208"/>
      <c r="C4795" s="36" t="s">
        <v>16628</v>
      </c>
      <c r="D4795" s="6" t="s">
        <v>4663</v>
      </c>
      <c r="E4795" s="3">
        <v>4</v>
      </c>
    </row>
    <row r="4796" spans="1:5" ht="18.75">
      <c r="A4796" s="36">
        <v>4794</v>
      </c>
      <c r="B4796" s="208"/>
      <c r="C4796" s="36" t="s">
        <v>16629</v>
      </c>
      <c r="D4796" s="6" t="s">
        <v>4664</v>
      </c>
      <c r="E4796" s="3">
        <v>4</v>
      </c>
    </row>
    <row r="4797" spans="1:5" ht="18.75">
      <c r="A4797" s="36">
        <v>4795</v>
      </c>
      <c r="B4797" s="208"/>
      <c r="C4797" s="36" t="s">
        <v>16630</v>
      </c>
      <c r="D4797" s="6" t="s">
        <v>4665</v>
      </c>
      <c r="E4797" s="3">
        <v>4</v>
      </c>
    </row>
    <row r="4798" spans="1:5" ht="18.75">
      <c r="A4798" s="36">
        <v>4796</v>
      </c>
      <c r="B4798" s="208"/>
      <c r="C4798" s="36" t="s">
        <v>16631</v>
      </c>
      <c r="D4798" s="6" t="s">
        <v>4666</v>
      </c>
      <c r="E4798" s="3">
        <v>4</v>
      </c>
    </row>
    <row r="4799" spans="1:5" ht="18.75">
      <c r="A4799" s="36">
        <v>4797</v>
      </c>
      <c r="B4799" s="208"/>
      <c r="C4799" s="36" t="s">
        <v>16632</v>
      </c>
      <c r="D4799" s="6" t="s">
        <v>4667</v>
      </c>
      <c r="E4799" s="3">
        <v>4</v>
      </c>
    </row>
    <row r="4800" spans="1:5" ht="33">
      <c r="A4800" s="36">
        <v>4798</v>
      </c>
      <c r="B4800" s="208"/>
      <c r="C4800" s="36" t="s">
        <v>16633</v>
      </c>
      <c r="D4800" s="6" t="s">
        <v>4668</v>
      </c>
      <c r="E4800" s="3">
        <v>4</v>
      </c>
    </row>
    <row r="4801" spans="1:5" ht="18.75">
      <c r="A4801" s="36">
        <v>4799</v>
      </c>
      <c r="B4801" s="208"/>
      <c r="C4801" s="36" t="s">
        <v>16634</v>
      </c>
      <c r="D4801" s="6" t="s">
        <v>4669</v>
      </c>
      <c r="E4801" s="3">
        <v>4</v>
      </c>
    </row>
    <row r="4802" spans="1:5" ht="18.75">
      <c r="A4802" s="36">
        <v>4800</v>
      </c>
      <c r="B4802" s="208"/>
      <c r="C4802" s="36" t="s">
        <v>16635</v>
      </c>
      <c r="D4802" s="6" t="s">
        <v>4670</v>
      </c>
      <c r="E4802" s="3">
        <v>4</v>
      </c>
    </row>
    <row r="4803" spans="1:5" ht="33">
      <c r="A4803" s="36">
        <v>4801</v>
      </c>
      <c r="B4803" s="208"/>
      <c r="C4803" s="36" t="s">
        <v>16636</v>
      </c>
      <c r="D4803" s="6" t="s">
        <v>4671</v>
      </c>
      <c r="E4803" s="3">
        <v>4</v>
      </c>
    </row>
    <row r="4804" spans="1:5" ht="18.75">
      <c r="A4804" s="36">
        <v>4802</v>
      </c>
      <c r="B4804" s="208"/>
      <c r="C4804" s="36" t="s">
        <v>16637</v>
      </c>
      <c r="D4804" s="6" t="s">
        <v>4672</v>
      </c>
      <c r="E4804" s="3">
        <v>4</v>
      </c>
    </row>
    <row r="4805" spans="1:5" ht="18.75">
      <c r="A4805" s="36">
        <v>4803</v>
      </c>
      <c r="B4805" s="208"/>
      <c r="C4805" s="36" t="s">
        <v>16638</v>
      </c>
      <c r="D4805" s="6" t="s">
        <v>4673</v>
      </c>
      <c r="E4805" s="3">
        <v>4</v>
      </c>
    </row>
    <row r="4806" spans="1:5" ht="33">
      <c r="A4806" s="36">
        <v>4804</v>
      </c>
      <c r="B4806" s="208"/>
      <c r="C4806" s="36" t="s">
        <v>16639</v>
      </c>
      <c r="D4806" s="6" t="s">
        <v>4674</v>
      </c>
      <c r="E4806" s="3">
        <v>4</v>
      </c>
    </row>
    <row r="4807" spans="1:5" ht="18.75">
      <c r="A4807" s="36">
        <v>4805</v>
      </c>
      <c r="B4807" s="208"/>
      <c r="C4807" s="36" t="s">
        <v>16640</v>
      </c>
      <c r="D4807" s="6" t="s">
        <v>4675</v>
      </c>
      <c r="E4807" s="3">
        <v>4</v>
      </c>
    </row>
    <row r="4808" spans="1:5" ht="33">
      <c r="A4808" s="36">
        <v>4806</v>
      </c>
      <c r="B4808" s="208"/>
      <c r="C4808" s="36" t="s">
        <v>16641</v>
      </c>
      <c r="D4808" s="6" t="s">
        <v>4676</v>
      </c>
      <c r="E4808" s="3">
        <v>4</v>
      </c>
    </row>
    <row r="4809" spans="1:5" ht="33">
      <c r="A4809" s="36">
        <v>4807</v>
      </c>
      <c r="B4809" s="208"/>
      <c r="C4809" s="36" t="s">
        <v>16642</v>
      </c>
      <c r="D4809" s="6" t="s">
        <v>4677</v>
      </c>
      <c r="E4809" s="3">
        <v>4</v>
      </c>
    </row>
    <row r="4810" spans="1:5" ht="33">
      <c r="A4810" s="36">
        <v>4808</v>
      </c>
      <c r="B4810" s="208"/>
      <c r="C4810" s="36" t="s">
        <v>16643</v>
      </c>
      <c r="D4810" s="6" t="s">
        <v>4678</v>
      </c>
      <c r="E4810" s="3">
        <v>4</v>
      </c>
    </row>
    <row r="4811" spans="1:5" ht="33">
      <c r="A4811" s="36">
        <v>4809</v>
      </c>
      <c r="B4811" s="208"/>
      <c r="C4811" s="36" t="s">
        <v>16644</v>
      </c>
      <c r="D4811" s="6" t="s">
        <v>4679</v>
      </c>
      <c r="E4811" s="3">
        <v>4</v>
      </c>
    </row>
    <row r="4812" spans="1:5" ht="18.75">
      <c r="A4812" s="36">
        <v>4810</v>
      </c>
      <c r="B4812" s="208"/>
      <c r="C4812" s="36" t="s">
        <v>16645</v>
      </c>
      <c r="D4812" s="6" t="s">
        <v>4680</v>
      </c>
      <c r="E4812" s="3">
        <v>4</v>
      </c>
    </row>
    <row r="4813" spans="1:5" ht="33">
      <c r="A4813" s="36">
        <v>4811</v>
      </c>
      <c r="B4813" s="208"/>
      <c r="C4813" s="36" t="s">
        <v>16646</v>
      </c>
      <c r="D4813" s="6" t="s">
        <v>4681</v>
      </c>
      <c r="E4813" s="3">
        <v>4</v>
      </c>
    </row>
    <row r="4814" spans="1:5" ht="18.75">
      <c r="A4814" s="36">
        <v>4812</v>
      </c>
      <c r="B4814" s="208"/>
      <c r="C4814" s="36" t="s">
        <v>16647</v>
      </c>
      <c r="D4814" s="6" t="s">
        <v>4682</v>
      </c>
      <c r="E4814" s="3">
        <v>4</v>
      </c>
    </row>
    <row r="4815" spans="1:5" ht="18.75">
      <c r="A4815" s="36">
        <v>4813</v>
      </c>
      <c r="B4815" s="208"/>
      <c r="C4815" s="36" t="s">
        <v>16648</v>
      </c>
      <c r="D4815" s="6" t="s">
        <v>4683</v>
      </c>
      <c r="E4815" s="3">
        <v>4</v>
      </c>
    </row>
    <row r="4816" spans="1:5" ht="18.75">
      <c r="A4816" s="36">
        <v>4814</v>
      </c>
      <c r="B4816" s="208"/>
      <c r="C4816" s="36" t="s">
        <v>16649</v>
      </c>
      <c r="D4816" s="6" t="s">
        <v>4684</v>
      </c>
      <c r="E4816" s="3">
        <v>4</v>
      </c>
    </row>
    <row r="4817" spans="1:5" ht="18.75">
      <c r="A4817" s="36">
        <v>4815</v>
      </c>
      <c r="B4817" s="208"/>
      <c r="C4817" s="36" t="s">
        <v>16650</v>
      </c>
      <c r="D4817" s="6" t="s">
        <v>4685</v>
      </c>
      <c r="E4817" s="3">
        <v>4</v>
      </c>
    </row>
    <row r="4818" spans="1:5" ht="33">
      <c r="A4818" s="36">
        <v>4816</v>
      </c>
      <c r="B4818" s="208"/>
      <c r="C4818" s="36" t="s">
        <v>16651</v>
      </c>
      <c r="D4818" s="6" t="s">
        <v>4686</v>
      </c>
      <c r="E4818" s="3">
        <v>4</v>
      </c>
    </row>
    <row r="4819" spans="1:5" ht="18.75">
      <c r="A4819" s="36">
        <v>4817</v>
      </c>
      <c r="B4819" s="208"/>
      <c r="C4819" s="36" t="s">
        <v>16652</v>
      </c>
      <c r="D4819" s="6" t="s">
        <v>4687</v>
      </c>
      <c r="E4819" s="3">
        <v>4</v>
      </c>
    </row>
    <row r="4820" spans="1:5" ht="18.75">
      <c r="A4820" s="36">
        <v>4818</v>
      </c>
      <c r="B4820" s="208"/>
      <c r="C4820" s="36" t="s">
        <v>16653</v>
      </c>
      <c r="D4820" s="6" t="s">
        <v>4688</v>
      </c>
      <c r="E4820" s="3">
        <v>4</v>
      </c>
    </row>
    <row r="4821" spans="1:5" ht="33">
      <c r="A4821" s="36">
        <v>4819</v>
      </c>
      <c r="B4821" s="208"/>
      <c r="C4821" s="36" t="s">
        <v>16654</v>
      </c>
      <c r="D4821" s="6" t="s">
        <v>4689</v>
      </c>
      <c r="E4821" s="3">
        <v>4</v>
      </c>
    </row>
    <row r="4822" spans="1:5" ht="18.75">
      <c r="A4822" s="36">
        <v>4820</v>
      </c>
      <c r="B4822" s="208"/>
      <c r="C4822" s="36" t="s">
        <v>16655</v>
      </c>
      <c r="D4822" s="6" t="s">
        <v>4690</v>
      </c>
      <c r="E4822" s="3">
        <v>4</v>
      </c>
    </row>
    <row r="4823" spans="1:5" ht="18.75">
      <c r="A4823" s="36">
        <v>4821</v>
      </c>
      <c r="B4823" s="208"/>
      <c r="C4823" s="36" t="s">
        <v>16656</v>
      </c>
      <c r="D4823" s="6" t="s">
        <v>4691</v>
      </c>
      <c r="E4823" s="3">
        <v>4</v>
      </c>
    </row>
    <row r="4824" spans="1:5" ht="33">
      <c r="A4824" s="36">
        <v>4822</v>
      </c>
      <c r="B4824" s="208"/>
      <c r="C4824" s="36" t="s">
        <v>16657</v>
      </c>
      <c r="D4824" s="6" t="s">
        <v>4692</v>
      </c>
      <c r="E4824" s="3">
        <v>4</v>
      </c>
    </row>
    <row r="4825" spans="1:5" ht="33">
      <c r="A4825" s="36">
        <v>4823</v>
      </c>
      <c r="B4825" s="208"/>
      <c r="C4825" s="36" t="s">
        <v>16658</v>
      </c>
      <c r="D4825" s="6" t="s">
        <v>4693</v>
      </c>
      <c r="E4825" s="3">
        <v>4</v>
      </c>
    </row>
    <row r="4826" spans="1:5" ht="18.75">
      <c r="A4826" s="36">
        <v>4824</v>
      </c>
      <c r="B4826" s="208"/>
      <c r="C4826" s="36" t="s">
        <v>16659</v>
      </c>
      <c r="D4826" s="6" t="s">
        <v>4694</v>
      </c>
      <c r="E4826" s="3">
        <v>4</v>
      </c>
    </row>
    <row r="4827" spans="1:5" ht="18.75">
      <c r="A4827" s="36">
        <v>4825</v>
      </c>
      <c r="B4827" s="208"/>
      <c r="C4827" s="36" t="s">
        <v>16660</v>
      </c>
      <c r="D4827" s="6" t="s">
        <v>4695</v>
      </c>
      <c r="E4827" s="3">
        <v>4</v>
      </c>
    </row>
    <row r="4828" spans="1:5" ht="18.75">
      <c r="A4828" s="36">
        <v>4826</v>
      </c>
      <c r="B4828" s="208"/>
      <c r="C4828" s="36" t="s">
        <v>16661</v>
      </c>
      <c r="D4828" s="6" t="s">
        <v>4696</v>
      </c>
      <c r="E4828" s="3">
        <v>4</v>
      </c>
    </row>
    <row r="4829" spans="1:5" ht="18.75">
      <c r="A4829" s="36">
        <v>4827</v>
      </c>
      <c r="B4829" s="208"/>
      <c r="C4829" s="36" t="s">
        <v>16662</v>
      </c>
      <c r="D4829" s="6" t="s">
        <v>4697</v>
      </c>
      <c r="E4829" s="3">
        <v>4</v>
      </c>
    </row>
    <row r="4830" spans="1:5" ht="33">
      <c r="A4830" s="36">
        <v>4828</v>
      </c>
      <c r="B4830" s="208"/>
      <c r="C4830" s="36" t="s">
        <v>16663</v>
      </c>
      <c r="D4830" s="6" t="s">
        <v>4698</v>
      </c>
      <c r="E4830" s="3">
        <v>4</v>
      </c>
    </row>
    <row r="4831" spans="1:5" ht="18.75">
      <c r="A4831" s="36">
        <v>4829</v>
      </c>
      <c r="B4831" s="208"/>
      <c r="C4831" s="36" t="s">
        <v>16664</v>
      </c>
      <c r="D4831" s="6" t="s">
        <v>4699</v>
      </c>
      <c r="E4831" s="3">
        <v>4</v>
      </c>
    </row>
    <row r="4832" spans="1:5" ht="18.75">
      <c r="A4832" s="36">
        <v>4830</v>
      </c>
      <c r="B4832" s="208"/>
      <c r="C4832" s="36" t="s">
        <v>16665</v>
      </c>
      <c r="D4832" s="6" t="s">
        <v>4700</v>
      </c>
      <c r="E4832" s="3">
        <v>4</v>
      </c>
    </row>
    <row r="4833" spans="1:5" ht="18.75">
      <c r="A4833" s="36">
        <v>4831</v>
      </c>
      <c r="B4833" s="208"/>
      <c r="C4833" s="36" t="s">
        <v>16666</v>
      </c>
      <c r="D4833" s="6" t="s">
        <v>4701</v>
      </c>
      <c r="E4833" s="3">
        <v>4</v>
      </c>
    </row>
    <row r="4834" spans="1:5" ht="33">
      <c r="A4834" s="36">
        <v>4832</v>
      </c>
      <c r="B4834" s="208"/>
      <c r="C4834" s="36" t="s">
        <v>16667</v>
      </c>
      <c r="D4834" s="6" t="s">
        <v>4702</v>
      </c>
      <c r="E4834" s="3">
        <v>4</v>
      </c>
    </row>
    <row r="4835" spans="1:5" ht="18.75">
      <c r="A4835" s="36">
        <v>4833</v>
      </c>
      <c r="B4835" s="208"/>
      <c r="C4835" s="36" t="s">
        <v>16668</v>
      </c>
      <c r="D4835" s="6" t="s">
        <v>4703</v>
      </c>
      <c r="E4835" s="3">
        <v>4</v>
      </c>
    </row>
    <row r="4836" spans="1:5" ht="33">
      <c r="A4836" s="36">
        <v>4834</v>
      </c>
      <c r="B4836" s="208"/>
      <c r="C4836" s="36" t="s">
        <v>16669</v>
      </c>
      <c r="D4836" s="6" t="s">
        <v>4704</v>
      </c>
      <c r="E4836" s="3">
        <v>4</v>
      </c>
    </row>
    <row r="4837" spans="1:5" ht="33">
      <c r="A4837" s="36">
        <v>4835</v>
      </c>
      <c r="B4837" s="208"/>
      <c r="C4837" s="36" t="s">
        <v>16670</v>
      </c>
      <c r="D4837" s="6" t="s">
        <v>4705</v>
      </c>
      <c r="E4837" s="3">
        <v>4</v>
      </c>
    </row>
    <row r="4838" spans="1:5" ht="33">
      <c r="A4838" s="36">
        <v>4836</v>
      </c>
      <c r="B4838" s="208"/>
      <c r="C4838" s="36" t="s">
        <v>16671</v>
      </c>
      <c r="D4838" s="6" t="s">
        <v>4706</v>
      </c>
      <c r="E4838" s="3">
        <v>4</v>
      </c>
    </row>
    <row r="4839" spans="1:5" ht="33">
      <c r="A4839" s="36">
        <v>4837</v>
      </c>
      <c r="B4839" s="208"/>
      <c r="C4839" s="36" t="s">
        <v>16672</v>
      </c>
      <c r="D4839" s="6" t="s">
        <v>4707</v>
      </c>
      <c r="E4839" s="3">
        <v>4</v>
      </c>
    </row>
    <row r="4840" spans="1:5" ht="18.75">
      <c r="A4840" s="36">
        <v>4838</v>
      </c>
      <c r="B4840" s="208"/>
      <c r="C4840" s="36" t="s">
        <v>16673</v>
      </c>
      <c r="D4840" s="6" t="s">
        <v>4708</v>
      </c>
      <c r="E4840" s="3">
        <v>4</v>
      </c>
    </row>
    <row r="4841" spans="1:5" ht="33">
      <c r="A4841" s="36">
        <v>4839</v>
      </c>
      <c r="B4841" s="208"/>
      <c r="C4841" s="36" t="s">
        <v>16674</v>
      </c>
      <c r="D4841" s="6" t="s">
        <v>4709</v>
      </c>
      <c r="E4841" s="3">
        <v>4</v>
      </c>
    </row>
    <row r="4842" spans="1:5" ht="33">
      <c r="A4842" s="36">
        <v>4840</v>
      </c>
      <c r="B4842" s="208"/>
      <c r="C4842" s="36" t="s">
        <v>16675</v>
      </c>
      <c r="D4842" s="6" t="s">
        <v>4710</v>
      </c>
      <c r="E4842" s="3">
        <v>4</v>
      </c>
    </row>
    <row r="4843" spans="1:5" ht="33">
      <c r="A4843" s="36">
        <v>4841</v>
      </c>
      <c r="B4843" s="208"/>
      <c r="C4843" s="36" t="s">
        <v>16676</v>
      </c>
      <c r="D4843" s="6" t="s">
        <v>4711</v>
      </c>
      <c r="E4843" s="3">
        <v>4</v>
      </c>
    </row>
    <row r="4844" spans="1:5" ht="33">
      <c r="A4844" s="36">
        <v>4842</v>
      </c>
      <c r="B4844" s="208"/>
      <c r="C4844" s="36" t="s">
        <v>16677</v>
      </c>
      <c r="D4844" s="6" t="s">
        <v>4712</v>
      </c>
      <c r="E4844" s="3">
        <v>4</v>
      </c>
    </row>
    <row r="4845" spans="1:5" ht="33">
      <c r="A4845" s="36">
        <v>4843</v>
      </c>
      <c r="B4845" s="208"/>
      <c r="C4845" s="36" t="s">
        <v>16678</v>
      </c>
      <c r="D4845" s="6" t="s">
        <v>4713</v>
      </c>
      <c r="E4845" s="3">
        <v>4</v>
      </c>
    </row>
    <row r="4846" spans="1:5" ht="33">
      <c r="A4846" s="36">
        <v>4844</v>
      </c>
      <c r="B4846" s="208"/>
      <c r="C4846" s="36" t="s">
        <v>16679</v>
      </c>
      <c r="D4846" s="6" t="s">
        <v>4714</v>
      </c>
      <c r="E4846" s="3">
        <v>4</v>
      </c>
    </row>
    <row r="4847" spans="1:5" ht="18.75">
      <c r="A4847" s="36">
        <v>4845</v>
      </c>
      <c r="B4847" s="208"/>
      <c r="C4847" s="36" t="s">
        <v>16680</v>
      </c>
      <c r="D4847" s="6" t="s">
        <v>4715</v>
      </c>
      <c r="E4847" s="3">
        <v>4</v>
      </c>
    </row>
    <row r="4848" spans="1:5" ht="18.75">
      <c r="A4848" s="36">
        <v>4846</v>
      </c>
      <c r="B4848" s="208"/>
      <c r="C4848" s="36" t="s">
        <v>16681</v>
      </c>
      <c r="D4848" s="6" t="s">
        <v>4716</v>
      </c>
      <c r="E4848" s="3">
        <v>4</v>
      </c>
    </row>
    <row r="4849" spans="1:5" ht="33">
      <c r="A4849" s="36">
        <v>4847</v>
      </c>
      <c r="B4849" s="208"/>
      <c r="C4849" s="36" t="s">
        <v>16682</v>
      </c>
      <c r="D4849" s="6" t="s">
        <v>4717</v>
      </c>
      <c r="E4849" s="3">
        <v>4</v>
      </c>
    </row>
    <row r="4850" spans="1:5" ht="33">
      <c r="A4850" s="36">
        <v>4848</v>
      </c>
      <c r="B4850" s="208"/>
      <c r="C4850" s="36" t="s">
        <v>16683</v>
      </c>
      <c r="D4850" s="6" t="s">
        <v>4718</v>
      </c>
      <c r="E4850" s="3">
        <v>4</v>
      </c>
    </row>
    <row r="4851" spans="1:5" ht="33">
      <c r="A4851" s="36">
        <v>4849</v>
      </c>
      <c r="B4851" s="208"/>
      <c r="C4851" s="36" t="s">
        <v>16684</v>
      </c>
      <c r="D4851" s="6" t="s">
        <v>4719</v>
      </c>
      <c r="E4851" s="3">
        <v>4</v>
      </c>
    </row>
    <row r="4852" spans="1:5" ht="33">
      <c r="A4852" s="36">
        <v>4850</v>
      </c>
      <c r="B4852" s="208"/>
      <c r="C4852" s="36" t="s">
        <v>16685</v>
      </c>
      <c r="D4852" s="6" t="s">
        <v>4720</v>
      </c>
      <c r="E4852" s="3">
        <v>4</v>
      </c>
    </row>
    <row r="4853" spans="1:5" ht="18.75">
      <c r="A4853" s="36">
        <v>4851</v>
      </c>
      <c r="B4853" s="208"/>
      <c r="C4853" s="36" t="s">
        <v>16686</v>
      </c>
      <c r="D4853" s="6" t="s">
        <v>4721</v>
      </c>
      <c r="E4853" s="3">
        <v>4</v>
      </c>
    </row>
    <row r="4854" spans="1:5" ht="33">
      <c r="A4854" s="36">
        <v>4852</v>
      </c>
      <c r="B4854" s="208"/>
      <c r="C4854" s="36" t="s">
        <v>16687</v>
      </c>
      <c r="D4854" s="6" t="s">
        <v>4722</v>
      </c>
      <c r="E4854" s="3">
        <v>4</v>
      </c>
    </row>
    <row r="4855" spans="1:5" ht="18.75">
      <c r="A4855" s="36">
        <v>4853</v>
      </c>
      <c r="B4855" s="208"/>
      <c r="C4855" s="36" t="s">
        <v>16688</v>
      </c>
      <c r="D4855" s="6" t="s">
        <v>4723</v>
      </c>
      <c r="E4855" s="3">
        <v>4</v>
      </c>
    </row>
    <row r="4856" spans="1:5" ht="18.75">
      <c r="A4856" s="36">
        <v>4854</v>
      </c>
      <c r="B4856" s="208"/>
      <c r="C4856" s="36" t="s">
        <v>16689</v>
      </c>
      <c r="D4856" s="6" t="s">
        <v>4724</v>
      </c>
      <c r="E4856" s="3">
        <v>4</v>
      </c>
    </row>
    <row r="4857" spans="1:5" ht="33">
      <c r="A4857" s="36">
        <v>4855</v>
      </c>
      <c r="B4857" s="208"/>
      <c r="C4857" s="36" t="s">
        <v>16690</v>
      </c>
      <c r="D4857" s="6" t="s">
        <v>4725</v>
      </c>
      <c r="E4857" s="3">
        <v>4</v>
      </c>
    </row>
    <row r="4858" spans="1:5" ht="33">
      <c r="A4858" s="36">
        <v>4856</v>
      </c>
      <c r="B4858" s="208"/>
      <c r="C4858" s="36" t="s">
        <v>16691</v>
      </c>
      <c r="D4858" s="6" t="s">
        <v>4726</v>
      </c>
      <c r="E4858" s="3">
        <v>4</v>
      </c>
    </row>
    <row r="4859" spans="1:5" ht="18.75">
      <c r="A4859" s="36">
        <v>4857</v>
      </c>
      <c r="B4859" s="208"/>
      <c r="C4859" s="36" t="s">
        <v>16692</v>
      </c>
      <c r="D4859" s="6" t="s">
        <v>4727</v>
      </c>
      <c r="E4859" s="3">
        <v>4</v>
      </c>
    </row>
    <row r="4860" spans="1:5" ht="33">
      <c r="A4860" s="36">
        <v>4858</v>
      </c>
      <c r="B4860" s="208"/>
      <c r="C4860" s="36" t="s">
        <v>16693</v>
      </c>
      <c r="D4860" s="6" t="s">
        <v>4728</v>
      </c>
      <c r="E4860" s="3">
        <v>4</v>
      </c>
    </row>
    <row r="4861" spans="1:5" ht="33">
      <c r="A4861" s="36">
        <v>4859</v>
      </c>
      <c r="B4861" s="208"/>
      <c r="C4861" s="36" t="s">
        <v>16694</v>
      </c>
      <c r="D4861" s="6" t="s">
        <v>4729</v>
      </c>
      <c r="E4861" s="3">
        <v>4</v>
      </c>
    </row>
    <row r="4862" spans="1:5" ht="33">
      <c r="A4862" s="36">
        <v>4860</v>
      </c>
      <c r="B4862" s="208"/>
      <c r="C4862" s="36" t="s">
        <v>16695</v>
      </c>
      <c r="D4862" s="6" t="s">
        <v>4730</v>
      </c>
      <c r="E4862" s="3">
        <v>4</v>
      </c>
    </row>
    <row r="4863" spans="1:5" ht="18.75">
      <c r="A4863" s="36">
        <v>4861</v>
      </c>
      <c r="B4863" s="208"/>
      <c r="C4863" s="36" t="s">
        <v>16696</v>
      </c>
      <c r="D4863" s="6" t="s">
        <v>4731</v>
      </c>
      <c r="E4863" s="3">
        <v>4</v>
      </c>
    </row>
    <row r="4864" spans="1:5" ht="33">
      <c r="A4864" s="36">
        <v>4862</v>
      </c>
      <c r="B4864" s="208"/>
      <c r="C4864" s="36" t="s">
        <v>16697</v>
      </c>
      <c r="D4864" s="6" t="s">
        <v>4732</v>
      </c>
      <c r="E4864" s="3">
        <v>4</v>
      </c>
    </row>
    <row r="4865" spans="1:5" ht="33">
      <c r="A4865" s="36">
        <v>4863</v>
      </c>
      <c r="B4865" s="208"/>
      <c r="C4865" s="36" t="s">
        <v>16698</v>
      </c>
      <c r="D4865" s="6" t="s">
        <v>4733</v>
      </c>
      <c r="E4865" s="3">
        <v>4</v>
      </c>
    </row>
    <row r="4866" spans="1:5" ht="18.75">
      <c r="A4866" s="36">
        <v>4864</v>
      </c>
      <c r="B4866" s="208"/>
      <c r="C4866" s="36" t="s">
        <v>16699</v>
      </c>
      <c r="D4866" s="6" t="s">
        <v>4734</v>
      </c>
      <c r="E4866" s="3">
        <v>4</v>
      </c>
    </row>
    <row r="4867" spans="1:5" ht="33">
      <c r="A4867" s="36">
        <v>4865</v>
      </c>
      <c r="B4867" s="208"/>
      <c r="C4867" s="36" t="s">
        <v>16700</v>
      </c>
      <c r="D4867" s="6" t="s">
        <v>4735</v>
      </c>
      <c r="E4867" s="3">
        <v>4</v>
      </c>
    </row>
    <row r="4868" spans="1:5" ht="33">
      <c r="A4868" s="36">
        <v>4866</v>
      </c>
      <c r="B4868" s="208"/>
      <c r="C4868" s="36" t="s">
        <v>16701</v>
      </c>
      <c r="D4868" s="6" t="s">
        <v>4736</v>
      </c>
      <c r="E4868" s="3">
        <v>4</v>
      </c>
    </row>
    <row r="4869" spans="1:5" ht="33">
      <c r="A4869" s="36">
        <v>4867</v>
      </c>
      <c r="B4869" s="208"/>
      <c r="C4869" s="36" t="s">
        <v>16702</v>
      </c>
      <c r="D4869" s="6" t="s">
        <v>4737</v>
      </c>
      <c r="E4869" s="3">
        <v>4</v>
      </c>
    </row>
    <row r="4870" spans="1:5" ht="33">
      <c r="A4870" s="36">
        <v>4868</v>
      </c>
      <c r="B4870" s="208"/>
      <c r="C4870" s="36" t="s">
        <v>16703</v>
      </c>
      <c r="D4870" s="6" t="s">
        <v>4738</v>
      </c>
      <c r="E4870" s="3">
        <v>4</v>
      </c>
    </row>
    <row r="4871" spans="1:5" ht="18.75">
      <c r="A4871" s="36">
        <v>4869</v>
      </c>
      <c r="B4871" s="208"/>
      <c r="C4871" s="36" t="s">
        <v>16704</v>
      </c>
      <c r="D4871" s="6" t="s">
        <v>4739</v>
      </c>
      <c r="E4871" s="3">
        <v>4</v>
      </c>
    </row>
    <row r="4872" spans="1:5" ht="33">
      <c r="A4872" s="36">
        <v>4870</v>
      </c>
      <c r="B4872" s="208"/>
      <c r="C4872" s="36" t="s">
        <v>16705</v>
      </c>
      <c r="D4872" s="6" t="s">
        <v>4730</v>
      </c>
      <c r="E4872" s="3">
        <v>4</v>
      </c>
    </row>
    <row r="4873" spans="1:5" ht="33">
      <c r="A4873" s="36">
        <v>4871</v>
      </c>
      <c r="B4873" s="208"/>
      <c r="C4873" s="36" t="s">
        <v>16706</v>
      </c>
      <c r="D4873" s="6" t="s">
        <v>4740</v>
      </c>
      <c r="E4873" s="3">
        <v>4</v>
      </c>
    </row>
    <row r="4874" spans="1:5" ht="33">
      <c r="A4874" s="36">
        <v>4872</v>
      </c>
      <c r="B4874" s="208"/>
      <c r="C4874" s="36" t="s">
        <v>16707</v>
      </c>
      <c r="D4874" s="6" t="s">
        <v>4741</v>
      </c>
      <c r="E4874" s="3">
        <v>4</v>
      </c>
    </row>
    <row r="4875" spans="1:5" ht="33">
      <c r="A4875" s="36">
        <v>4873</v>
      </c>
      <c r="B4875" s="208"/>
      <c r="C4875" s="36" t="s">
        <v>16708</v>
      </c>
      <c r="D4875" s="6" t="s">
        <v>4742</v>
      </c>
      <c r="E4875" s="3">
        <v>4</v>
      </c>
    </row>
    <row r="4876" spans="1:5" ht="33">
      <c r="A4876" s="36">
        <v>4874</v>
      </c>
      <c r="B4876" s="208"/>
      <c r="C4876" s="36" t="s">
        <v>16709</v>
      </c>
      <c r="D4876" s="6" t="s">
        <v>4743</v>
      </c>
      <c r="E4876" s="3">
        <v>4</v>
      </c>
    </row>
    <row r="4877" spans="1:5" ht="33">
      <c r="A4877" s="36">
        <v>4875</v>
      </c>
      <c r="B4877" s="208"/>
      <c r="C4877" s="36" t="s">
        <v>16710</v>
      </c>
      <c r="D4877" s="6" t="s">
        <v>4744</v>
      </c>
      <c r="E4877" s="3">
        <v>4</v>
      </c>
    </row>
    <row r="4878" spans="1:5" ht="33">
      <c r="A4878" s="36">
        <v>4876</v>
      </c>
      <c r="B4878" s="208"/>
      <c r="C4878" s="36" t="s">
        <v>16711</v>
      </c>
      <c r="D4878" s="6" t="s">
        <v>4745</v>
      </c>
      <c r="E4878" s="3">
        <v>4</v>
      </c>
    </row>
    <row r="4879" spans="1:5" ht="33">
      <c r="A4879" s="36">
        <v>4877</v>
      </c>
      <c r="B4879" s="208"/>
      <c r="C4879" s="36" t="s">
        <v>16712</v>
      </c>
      <c r="D4879" s="6" t="s">
        <v>4746</v>
      </c>
      <c r="E4879" s="3">
        <v>4</v>
      </c>
    </row>
    <row r="4880" spans="1:5" ht="18.75">
      <c r="A4880" s="36">
        <v>4878</v>
      </c>
      <c r="B4880" s="208"/>
      <c r="C4880" s="36" t="s">
        <v>16713</v>
      </c>
      <c r="D4880" s="6" t="s">
        <v>4747</v>
      </c>
      <c r="E4880" s="3">
        <v>4</v>
      </c>
    </row>
    <row r="4881" spans="1:5" ht="18.75">
      <c r="A4881" s="36">
        <v>4879</v>
      </c>
      <c r="B4881" s="208"/>
      <c r="C4881" s="36" t="s">
        <v>16714</v>
      </c>
      <c r="D4881" s="6" t="s">
        <v>4748</v>
      </c>
      <c r="E4881" s="3">
        <v>4</v>
      </c>
    </row>
    <row r="4882" spans="1:5" ht="33">
      <c r="A4882" s="36">
        <v>4880</v>
      </c>
      <c r="B4882" s="208"/>
      <c r="C4882" s="36" t="s">
        <v>16715</v>
      </c>
      <c r="D4882" s="6" t="s">
        <v>4749</v>
      </c>
      <c r="E4882" s="3">
        <v>4</v>
      </c>
    </row>
    <row r="4883" spans="1:5" ht="33">
      <c r="A4883" s="36">
        <v>4881</v>
      </c>
      <c r="B4883" s="208"/>
      <c r="C4883" s="36" t="s">
        <v>16716</v>
      </c>
      <c r="D4883" s="6" t="s">
        <v>4750</v>
      </c>
      <c r="E4883" s="3">
        <v>4</v>
      </c>
    </row>
    <row r="4884" spans="1:5" ht="33">
      <c r="A4884" s="36">
        <v>4882</v>
      </c>
      <c r="B4884" s="208"/>
      <c r="C4884" s="36" t="s">
        <v>16717</v>
      </c>
      <c r="D4884" s="6" t="s">
        <v>4751</v>
      </c>
      <c r="E4884" s="3">
        <v>4</v>
      </c>
    </row>
    <row r="4885" spans="1:5" ht="33">
      <c r="A4885" s="36">
        <v>4883</v>
      </c>
      <c r="B4885" s="208"/>
      <c r="C4885" s="36" t="s">
        <v>16718</v>
      </c>
      <c r="D4885" s="6" t="s">
        <v>4752</v>
      </c>
      <c r="E4885" s="3">
        <v>4</v>
      </c>
    </row>
    <row r="4886" spans="1:5" ht="18.75">
      <c r="A4886" s="36">
        <v>4884</v>
      </c>
      <c r="B4886" s="208"/>
      <c r="C4886" s="36" t="s">
        <v>16719</v>
      </c>
      <c r="D4886" s="6" t="s">
        <v>4753</v>
      </c>
      <c r="E4886" s="3">
        <v>4</v>
      </c>
    </row>
    <row r="4887" spans="1:5" ht="33">
      <c r="A4887" s="36">
        <v>4885</v>
      </c>
      <c r="B4887" s="208"/>
      <c r="C4887" s="36" t="s">
        <v>16720</v>
      </c>
      <c r="D4887" s="6" t="s">
        <v>4754</v>
      </c>
      <c r="E4887" s="3">
        <v>4</v>
      </c>
    </row>
    <row r="4888" spans="1:5" ht="33">
      <c r="A4888" s="36">
        <v>4886</v>
      </c>
      <c r="B4888" s="208"/>
      <c r="C4888" s="36" t="s">
        <v>16721</v>
      </c>
      <c r="D4888" s="6" t="s">
        <v>4755</v>
      </c>
      <c r="E4888" s="3">
        <v>4</v>
      </c>
    </row>
    <row r="4889" spans="1:5" ht="33">
      <c r="A4889" s="36">
        <v>4887</v>
      </c>
      <c r="B4889" s="208"/>
      <c r="C4889" s="36" t="s">
        <v>16722</v>
      </c>
      <c r="D4889" s="6" t="s">
        <v>4756</v>
      </c>
      <c r="E4889" s="3">
        <v>4</v>
      </c>
    </row>
    <row r="4890" spans="1:5" ht="33">
      <c r="A4890" s="36">
        <v>4888</v>
      </c>
      <c r="B4890" s="208"/>
      <c r="C4890" s="36" t="s">
        <v>16723</v>
      </c>
      <c r="D4890" s="6" t="s">
        <v>4757</v>
      </c>
      <c r="E4890" s="3">
        <v>4</v>
      </c>
    </row>
    <row r="4891" spans="1:5" ht="33">
      <c r="A4891" s="36">
        <v>4889</v>
      </c>
      <c r="B4891" s="208"/>
      <c r="C4891" s="36" t="s">
        <v>16724</v>
      </c>
      <c r="D4891" s="6" t="s">
        <v>4758</v>
      </c>
      <c r="E4891" s="3">
        <v>4</v>
      </c>
    </row>
    <row r="4892" spans="1:5" ht="18.75">
      <c r="A4892" s="36">
        <v>4890</v>
      </c>
      <c r="B4892" s="208"/>
      <c r="C4892" s="36" t="s">
        <v>16725</v>
      </c>
      <c r="D4892" s="6" t="s">
        <v>4759</v>
      </c>
      <c r="E4892" s="3">
        <v>4</v>
      </c>
    </row>
    <row r="4893" spans="1:5" ht="18.75">
      <c r="A4893" s="36">
        <v>4891</v>
      </c>
      <c r="B4893" s="208"/>
      <c r="C4893" s="36" t="s">
        <v>16726</v>
      </c>
      <c r="D4893" s="6" t="s">
        <v>4760</v>
      </c>
      <c r="E4893" s="3">
        <v>4</v>
      </c>
    </row>
    <row r="4894" spans="1:5" ht="33">
      <c r="A4894" s="36">
        <v>4892</v>
      </c>
      <c r="B4894" s="208"/>
      <c r="C4894" s="36" t="s">
        <v>16727</v>
      </c>
      <c r="D4894" s="6" t="s">
        <v>4761</v>
      </c>
      <c r="E4894" s="3">
        <v>4</v>
      </c>
    </row>
    <row r="4895" spans="1:5" ht="18.75">
      <c r="A4895" s="36">
        <v>4893</v>
      </c>
      <c r="B4895" s="208"/>
      <c r="C4895" s="36" t="s">
        <v>16728</v>
      </c>
      <c r="D4895" s="6" t="s">
        <v>4762</v>
      </c>
      <c r="E4895" s="3">
        <v>4</v>
      </c>
    </row>
    <row r="4896" spans="1:5" ht="18.75">
      <c r="A4896" s="36">
        <v>4894</v>
      </c>
      <c r="B4896" s="208"/>
      <c r="C4896" s="36" t="s">
        <v>16729</v>
      </c>
      <c r="D4896" s="6" t="s">
        <v>4763</v>
      </c>
      <c r="E4896" s="3">
        <v>4</v>
      </c>
    </row>
    <row r="4897" spans="1:5" ht="33">
      <c r="A4897" s="36">
        <v>4895</v>
      </c>
      <c r="B4897" s="208"/>
      <c r="C4897" s="36" t="s">
        <v>16730</v>
      </c>
      <c r="D4897" s="6" t="s">
        <v>4764</v>
      </c>
      <c r="E4897" s="3">
        <v>4</v>
      </c>
    </row>
    <row r="4898" spans="1:5" ht="33">
      <c r="A4898" s="36">
        <v>4896</v>
      </c>
      <c r="B4898" s="208"/>
      <c r="C4898" s="36" t="s">
        <v>16731</v>
      </c>
      <c r="D4898" s="6" t="s">
        <v>4765</v>
      </c>
      <c r="E4898" s="3">
        <v>4</v>
      </c>
    </row>
    <row r="4899" spans="1:5" ht="33">
      <c r="A4899" s="36">
        <v>4897</v>
      </c>
      <c r="B4899" s="208"/>
      <c r="C4899" s="36" t="s">
        <v>16732</v>
      </c>
      <c r="D4899" s="6" t="s">
        <v>4766</v>
      </c>
      <c r="E4899" s="3">
        <v>4</v>
      </c>
    </row>
    <row r="4900" spans="1:5" ht="33">
      <c r="A4900" s="36">
        <v>4898</v>
      </c>
      <c r="B4900" s="208"/>
      <c r="C4900" s="36" t="s">
        <v>16733</v>
      </c>
      <c r="D4900" s="6" t="s">
        <v>4767</v>
      </c>
      <c r="E4900" s="3">
        <v>4</v>
      </c>
    </row>
    <row r="4901" spans="1:5" ht="33">
      <c r="A4901" s="36">
        <v>4899</v>
      </c>
      <c r="B4901" s="208"/>
      <c r="C4901" s="36" t="s">
        <v>16734</v>
      </c>
      <c r="D4901" s="6" t="s">
        <v>4768</v>
      </c>
      <c r="E4901" s="3">
        <v>4</v>
      </c>
    </row>
    <row r="4902" spans="1:5" ht="33">
      <c r="A4902" s="36">
        <v>4900</v>
      </c>
      <c r="B4902" s="208"/>
      <c r="C4902" s="36" t="s">
        <v>16735</v>
      </c>
      <c r="D4902" s="6" t="s">
        <v>4769</v>
      </c>
      <c r="E4902" s="3">
        <v>4</v>
      </c>
    </row>
    <row r="4903" spans="1:5" ht="33">
      <c r="A4903" s="36">
        <v>4901</v>
      </c>
      <c r="B4903" s="208"/>
      <c r="C4903" s="36" t="s">
        <v>16736</v>
      </c>
      <c r="D4903" s="6" t="s">
        <v>4770</v>
      </c>
      <c r="E4903" s="3">
        <v>4</v>
      </c>
    </row>
    <row r="4904" spans="1:5" ht="33">
      <c r="A4904" s="36">
        <v>4902</v>
      </c>
      <c r="B4904" s="208"/>
      <c r="C4904" s="36" t="s">
        <v>16737</v>
      </c>
      <c r="D4904" s="6" t="s">
        <v>4771</v>
      </c>
      <c r="E4904" s="3">
        <v>4</v>
      </c>
    </row>
    <row r="4905" spans="1:5" ht="33">
      <c r="A4905" s="36">
        <v>4903</v>
      </c>
      <c r="B4905" s="208"/>
      <c r="C4905" s="36" t="s">
        <v>16738</v>
      </c>
      <c r="D4905" s="6" t="s">
        <v>4772</v>
      </c>
      <c r="E4905" s="3">
        <v>4</v>
      </c>
    </row>
    <row r="4906" spans="1:5" ht="33">
      <c r="A4906" s="36">
        <v>4904</v>
      </c>
      <c r="B4906" s="208"/>
      <c r="C4906" s="36" t="s">
        <v>16739</v>
      </c>
      <c r="D4906" s="6" t="s">
        <v>4773</v>
      </c>
      <c r="E4906" s="3">
        <v>4</v>
      </c>
    </row>
    <row r="4907" spans="1:5" ht="33">
      <c r="A4907" s="36">
        <v>4905</v>
      </c>
      <c r="B4907" s="208"/>
      <c r="C4907" s="36" t="s">
        <v>16740</v>
      </c>
      <c r="D4907" s="6" t="s">
        <v>4774</v>
      </c>
      <c r="E4907" s="3">
        <v>4</v>
      </c>
    </row>
    <row r="4908" spans="1:5" ht="33">
      <c r="A4908" s="36">
        <v>4906</v>
      </c>
      <c r="B4908" s="208"/>
      <c r="C4908" s="36" t="s">
        <v>16741</v>
      </c>
      <c r="D4908" s="6" t="s">
        <v>4775</v>
      </c>
      <c r="E4908" s="3">
        <v>4</v>
      </c>
    </row>
    <row r="4909" spans="1:5" ht="18.75">
      <c r="A4909" s="36">
        <v>4907</v>
      </c>
      <c r="B4909" s="208"/>
      <c r="C4909" s="36" t="s">
        <v>16742</v>
      </c>
      <c r="D4909" s="6" t="s">
        <v>4776</v>
      </c>
      <c r="E4909" s="3">
        <v>4</v>
      </c>
    </row>
    <row r="4910" spans="1:5" ht="33">
      <c r="A4910" s="36">
        <v>4908</v>
      </c>
      <c r="B4910" s="208"/>
      <c r="C4910" s="36" t="s">
        <v>16743</v>
      </c>
      <c r="D4910" s="6" t="s">
        <v>4777</v>
      </c>
      <c r="E4910" s="3">
        <v>4</v>
      </c>
    </row>
    <row r="4911" spans="1:5" ht="33">
      <c r="A4911" s="36">
        <v>4909</v>
      </c>
      <c r="B4911" s="208"/>
      <c r="C4911" s="36" t="s">
        <v>16744</v>
      </c>
      <c r="D4911" s="6" t="s">
        <v>4778</v>
      </c>
      <c r="E4911" s="3">
        <v>4</v>
      </c>
    </row>
    <row r="4912" spans="1:5" ht="33">
      <c r="A4912" s="36">
        <v>4910</v>
      </c>
      <c r="B4912" s="208"/>
      <c r="C4912" s="36" t="s">
        <v>16745</v>
      </c>
      <c r="D4912" s="6" t="s">
        <v>4779</v>
      </c>
      <c r="E4912" s="3">
        <v>4</v>
      </c>
    </row>
    <row r="4913" spans="1:5" ht="33">
      <c r="A4913" s="36">
        <v>4911</v>
      </c>
      <c r="B4913" s="208"/>
      <c r="C4913" s="36" t="s">
        <v>16746</v>
      </c>
      <c r="D4913" s="6" t="s">
        <v>4780</v>
      </c>
      <c r="E4913" s="3">
        <v>4</v>
      </c>
    </row>
    <row r="4914" spans="1:5" ht="33">
      <c r="A4914" s="36">
        <v>4912</v>
      </c>
      <c r="B4914" s="208"/>
      <c r="C4914" s="36" t="s">
        <v>16747</v>
      </c>
      <c r="D4914" s="6" t="s">
        <v>4781</v>
      </c>
      <c r="E4914" s="3">
        <v>4</v>
      </c>
    </row>
    <row r="4915" spans="1:5" ht="33">
      <c r="A4915" s="36">
        <v>4913</v>
      </c>
      <c r="B4915" s="208"/>
      <c r="C4915" s="36" t="s">
        <v>16748</v>
      </c>
      <c r="D4915" s="6" t="s">
        <v>4782</v>
      </c>
      <c r="E4915" s="3">
        <v>4</v>
      </c>
    </row>
    <row r="4916" spans="1:5" ht="33">
      <c r="A4916" s="36">
        <v>4914</v>
      </c>
      <c r="B4916" s="208"/>
      <c r="C4916" s="36" t="s">
        <v>16749</v>
      </c>
      <c r="D4916" s="6" t="s">
        <v>4783</v>
      </c>
      <c r="E4916" s="3">
        <v>4</v>
      </c>
    </row>
    <row r="4917" spans="1:5" ht="33">
      <c r="A4917" s="36">
        <v>4915</v>
      </c>
      <c r="B4917" s="208"/>
      <c r="C4917" s="36" t="s">
        <v>16750</v>
      </c>
      <c r="D4917" s="6" t="s">
        <v>4784</v>
      </c>
      <c r="E4917" s="3">
        <v>4</v>
      </c>
    </row>
    <row r="4918" spans="1:5" ht="33">
      <c r="A4918" s="36">
        <v>4916</v>
      </c>
      <c r="B4918" s="208"/>
      <c r="C4918" s="36" t="s">
        <v>16751</v>
      </c>
      <c r="D4918" s="6" t="s">
        <v>4785</v>
      </c>
      <c r="E4918" s="3">
        <v>4</v>
      </c>
    </row>
    <row r="4919" spans="1:5" ht="33">
      <c r="A4919" s="36">
        <v>4917</v>
      </c>
      <c r="B4919" s="208"/>
      <c r="C4919" s="36" t="s">
        <v>16752</v>
      </c>
      <c r="D4919" s="6" t="s">
        <v>4786</v>
      </c>
      <c r="E4919" s="3">
        <v>4</v>
      </c>
    </row>
    <row r="4920" spans="1:5" ht="33">
      <c r="A4920" s="36">
        <v>4918</v>
      </c>
      <c r="B4920" s="208"/>
      <c r="C4920" s="36" t="s">
        <v>16753</v>
      </c>
      <c r="D4920" s="6" t="s">
        <v>4787</v>
      </c>
      <c r="E4920" s="3">
        <v>4</v>
      </c>
    </row>
    <row r="4921" spans="1:5" ht="33">
      <c r="A4921" s="36">
        <v>4919</v>
      </c>
      <c r="B4921" s="208"/>
      <c r="C4921" s="36" t="s">
        <v>16754</v>
      </c>
      <c r="D4921" s="6" t="s">
        <v>4788</v>
      </c>
      <c r="E4921" s="3">
        <v>4</v>
      </c>
    </row>
    <row r="4922" spans="1:5" ht="33">
      <c r="A4922" s="36">
        <v>4920</v>
      </c>
      <c r="B4922" s="208"/>
      <c r="C4922" s="36" t="s">
        <v>16755</v>
      </c>
      <c r="D4922" s="6" t="s">
        <v>4789</v>
      </c>
      <c r="E4922" s="3">
        <v>4</v>
      </c>
    </row>
    <row r="4923" spans="1:5" ht="33">
      <c r="A4923" s="36">
        <v>4921</v>
      </c>
      <c r="B4923" s="208"/>
      <c r="C4923" s="36" t="s">
        <v>16756</v>
      </c>
      <c r="D4923" s="6" t="s">
        <v>4790</v>
      </c>
      <c r="E4923" s="3">
        <v>4</v>
      </c>
    </row>
    <row r="4924" spans="1:5" ht="33">
      <c r="A4924" s="36">
        <v>4922</v>
      </c>
      <c r="B4924" s="208"/>
      <c r="C4924" s="36" t="s">
        <v>16757</v>
      </c>
      <c r="D4924" s="6" t="s">
        <v>4791</v>
      </c>
      <c r="E4924" s="3">
        <v>4</v>
      </c>
    </row>
    <row r="4925" spans="1:5" ht="33">
      <c r="A4925" s="36">
        <v>4923</v>
      </c>
      <c r="B4925" s="208"/>
      <c r="C4925" s="36" t="s">
        <v>16758</v>
      </c>
      <c r="D4925" s="6" t="s">
        <v>4792</v>
      </c>
      <c r="E4925" s="3">
        <v>4</v>
      </c>
    </row>
    <row r="4926" spans="1:5" ht="33">
      <c r="A4926" s="36">
        <v>4924</v>
      </c>
      <c r="B4926" s="208"/>
      <c r="C4926" s="36" t="s">
        <v>16759</v>
      </c>
      <c r="D4926" s="6" t="s">
        <v>4793</v>
      </c>
      <c r="E4926" s="3">
        <v>4</v>
      </c>
    </row>
    <row r="4927" spans="1:5" ht="33">
      <c r="A4927" s="36">
        <v>4925</v>
      </c>
      <c r="B4927" s="208"/>
      <c r="C4927" s="36" t="s">
        <v>16760</v>
      </c>
      <c r="D4927" s="6" t="s">
        <v>4794</v>
      </c>
      <c r="E4927" s="3">
        <v>4</v>
      </c>
    </row>
    <row r="4928" spans="1:5" ht="33">
      <c r="A4928" s="36">
        <v>4926</v>
      </c>
      <c r="B4928" s="208"/>
      <c r="C4928" s="36" t="s">
        <v>16761</v>
      </c>
      <c r="D4928" s="6" t="s">
        <v>4795</v>
      </c>
      <c r="E4928" s="3">
        <v>4</v>
      </c>
    </row>
    <row r="4929" spans="1:5" ht="33">
      <c r="A4929" s="36">
        <v>4927</v>
      </c>
      <c r="B4929" s="208"/>
      <c r="C4929" s="36" t="s">
        <v>16762</v>
      </c>
      <c r="D4929" s="6" t="s">
        <v>4796</v>
      </c>
      <c r="E4929" s="3">
        <v>4</v>
      </c>
    </row>
    <row r="4930" spans="1:5" ht="33">
      <c r="A4930" s="36">
        <v>4928</v>
      </c>
      <c r="B4930" s="208"/>
      <c r="C4930" s="36" t="s">
        <v>16763</v>
      </c>
      <c r="D4930" s="6" t="s">
        <v>4797</v>
      </c>
      <c r="E4930" s="3">
        <v>4</v>
      </c>
    </row>
    <row r="4931" spans="1:5" ht="18.75">
      <c r="A4931" s="36">
        <v>4929</v>
      </c>
      <c r="B4931" s="208"/>
      <c r="C4931" s="36" t="s">
        <v>16764</v>
      </c>
      <c r="D4931" s="6" t="s">
        <v>4798</v>
      </c>
      <c r="E4931" s="3">
        <v>4</v>
      </c>
    </row>
    <row r="4932" spans="1:5" ht="33">
      <c r="A4932" s="36">
        <v>4930</v>
      </c>
      <c r="B4932" s="208"/>
      <c r="C4932" s="36" t="s">
        <v>16765</v>
      </c>
      <c r="D4932" s="6" t="s">
        <v>4799</v>
      </c>
      <c r="E4932" s="3">
        <v>4</v>
      </c>
    </row>
    <row r="4933" spans="1:5" ht="33">
      <c r="A4933" s="36">
        <v>4931</v>
      </c>
      <c r="B4933" s="208"/>
      <c r="C4933" s="36" t="s">
        <v>16766</v>
      </c>
      <c r="D4933" s="6" t="s">
        <v>4800</v>
      </c>
      <c r="E4933" s="3">
        <v>4</v>
      </c>
    </row>
    <row r="4934" spans="1:5" ht="33">
      <c r="A4934" s="36">
        <v>4932</v>
      </c>
      <c r="B4934" s="208"/>
      <c r="C4934" s="36" t="s">
        <v>16767</v>
      </c>
      <c r="D4934" s="6" t="s">
        <v>4801</v>
      </c>
      <c r="E4934" s="3">
        <v>4</v>
      </c>
    </row>
    <row r="4935" spans="1:5" ht="33">
      <c r="A4935" s="36">
        <v>4933</v>
      </c>
      <c r="B4935" s="208"/>
      <c r="C4935" s="36" t="s">
        <v>16768</v>
      </c>
      <c r="D4935" s="6" t="s">
        <v>4802</v>
      </c>
      <c r="E4935" s="3">
        <v>4</v>
      </c>
    </row>
    <row r="4936" spans="1:5" ht="33">
      <c r="A4936" s="36">
        <v>4934</v>
      </c>
      <c r="B4936" s="208"/>
      <c r="C4936" s="36" t="s">
        <v>16769</v>
      </c>
      <c r="D4936" s="6" t="s">
        <v>4803</v>
      </c>
      <c r="E4936" s="3">
        <v>4</v>
      </c>
    </row>
    <row r="4937" spans="1:5" ht="33">
      <c r="A4937" s="36">
        <v>4935</v>
      </c>
      <c r="B4937" s="208"/>
      <c r="C4937" s="36" t="s">
        <v>16770</v>
      </c>
      <c r="D4937" s="6" t="s">
        <v>4804</v>
      </c>
      <c r="E4937" s="3">
        <v>4</v>
      </c>
    </row>
    <row r="4938" spans="1:5" ht="33">
      <c r="A4938" s="36">
        <v>4936</v>
      </c>
      <c r="B4938" s="208"/>
      <c r="C4938" s="36" t="s">
        <v>16771</v>
      </c>
      <c r="D4938" s="6" t="s">
        <v>4805</v>
      </c>
      <c r="E4938" s="3">
        <v>4</v>
      </c>
    </row>
    <row r="4939" spans="1:5" ht="33">
      <c r="A4939" s="36">
        <v>4937</v>
      </c>
      <c r="B4939" s="208"/>
      <c r="C4939" s="36" t="s">
        <v>16772</v>
      </c>
      <c r="D4939" s="6" t="s">
        <v>4806</v>
      </c>
      <c r="E4939" s="3">
        <v>4</v>
      </c>
    </row>
    <row r="4940" spans="1:5" ht="33">
      <c r="A4940" s="36">
        <v>4938</v>
      </c>
      <c r="B4940" s="208"/>
      <c r="C4940" s="36" t="s">
        <v>16773</v>
      </c>
      <c r="D4940" s="6" t="s">
        <v>4807</v>
      </c>
      <c r="E4940" s="3">
        <v>4</v>
      </c>
    </row>
    <row r="4941" spans="1:5" ht="18.75">
      <c r="A4941" s="36">
        <v>4939</v>
      </c>
      <c r="B4941" s="208"/>
      <c r="C4941" s="36" t="s">
        <v>16774</v>
      </c>
      <c r="D4941" s="6" t="s">
        <v>4808</v>
      </c>
      <c r="E4941" s="3">
        <v>4</v>
      </c>
    </row>
    <row r="4942" spans="1:5" ht="33">
      <c r="A4942" s="36">
        <v>4940</v>
      </c>
      <c r="B4942" s="208"/>
      <c r="C4942" s="36" t="s">
        <v>16775</v>
      </c>
      <c r="D4942" s="6" t="s">
        <v>4809</v>
      </c>
      <c r="E4942" s="3">
        <v>4</v>
      </c>
    </row>
    <row r="4943" spans="1:5" ht="33">
      <c r="A4943" s="36">
        <v>4941</v>
      </c>
      <c r="B4943" s="208"/>
      <c r="C4943" s="36" t="s">
        <v>16776</v>
      </c>
      <c r="D4943" s="6" t="s">
        <v>4810</v>
      </c>
      <c r="E4943" s="3">
        <v>4</v>
      </c>
    </row>
    <row r="4944" spans="1:5" ht="33">
      <c r="A4944" s="36">
        <v>4942</v>
      </c>
      <c r="B4944" s="208"/>
      <c r="C4944" s="36" t="s">
        <v>16777</v>
      </c>
      <c r="D4944" s="6" t="s">
        <v>4811</v>
      </c>
      <c r="E4944" s="3">
        <v>4</v>
      </c>
    </row>
    <row r="4945" spans="1:5" ht="33">
      <c r="A4945" s="36">
        <v>4943</v>
      </c>
      <c r="B4945" s="208"/>
      <c r="C4945" s="36" t="s">
        <v>16778</v>
      </c>
      <c r="D4945" s="6" t="s">
        <v>4812</v>
      </c>
      <c r="E4945" s="3">
        <v>4</v>
      </c>
    </row>
    <row r="4946" spans="1:5" ht="33">
      <c r="A4946" s="36">
        <v>4944</v>
      </c>
      <c r="B4946" s="208"/>
      <c r="C4946" s="36" t="s">
        <v>16779</v>
      </c>
      <c r="D4946" s="6" t="s">
        <v>4813</v>
      </c>
      <c r="E4946" s="3">
        <v>4</v>
      </c>
    </row>
    <row r="4947" spans="1:5" ht="18.75">
      <c r="A4947" s="36">
        <v>4945</v>
      </c>
      <c r="B4947" s="208"/>
      <c r="C4947" s="36" t="s">
        <v>16780</v>
      </c>
      <c r="D4947" s="6" t="s">
        <v>4814</v>
      </c>
      <c r="E4947" s="3">
        <v>4</v>
      </c>
    </row>
    <row r="4948" spans="1:5" ht="33">
      <c r="A4948" s="36">
        <v>4946</v>
      </c>
      <c r="B4948" s="208"/>
      <c r="C4948" s="36" t="s">
        <v>16781</v>
      </c>
      <c r="D4948" s="6" t="s">
        <v>4815</v>
      </c>
      <c r="E4948" s="3">
        <v>4</v>
      </c>
    </row>
    <row r="4949" spans="1:5" ht="33">
      <c r="A4949" s="36">
        <v>4947</v>
      </c>
      <c r="B4949" s="208"/>
      <c r="C4949" s="36" t="s">
        <v>16782</v>
      </c>
      <c r="D4949" s="6" t="s">
        <v>4816</v>
      </c>
      <c r="E4949" s="3">
        <v>4</v>
      </c>
    </row>
    <row r="4950" spans="1:5" ht="33">
      <c r="A4950" s="36">
        <v>4948</v>
      </c>
      <c r="B4950" s="208"/>
      <c r="C4950" s="36" t="s">
        <v>16783</v>
      </c>
      <c r="D4950" s="6" t="s">
        <v>4817</v>
      </c>
      <c r="E4950" s="3">
        <v>4</v>
      </c>
    </row>
    <row r="4951" spans="1:5" ht="33">
      <c r="A4951" s="36">
        <v>4949</v>
      </c>
      <c r="B4951" s="208"/>
      <c r="C4951" s="36" t="s">
        <v>16784</v>
      </c>
      <c r="D4951" s="6" t="s">
        <v>4818</v>
      </c>
      <c r="E4951" s="3">
        <v>4</v>
      </c>
    </row>
    <row r="4952" spans="1:5" ht="33">
      <c r="A4952" s="36">
        <v>4950</v>
      </c>
      <c r="B4952" s="208"/>
      <c r="C4952" s="36" t="s">
        <v>16785</v>
      </c>
      <c r="D4952" s="6" t="s">
        <v>4819</v>
      </c>
      <c r="E4952" s="3">
        <v>4</v>
      </c>
    </row>
    <row r="4953" spans="1:5" ht="33">
      <c r="A4953" s="36">
        <v>4951</v>
      </c>
      <c r="B4953" s="208"/>
      <c r="C4953" s="36" t="s">
        <v>16786</v>
      </c>
      <c r="D4953" s="6" t="s">
        <v>4820</v>
      </c>
      <c r="E4953" s="3">
        <v>4</v>
      </c>
    </row>
    <row r="4954" spans="1:5" ht="33">
      <c r="A4954" s="36">
        <v>4952</v>
      </c>
      <c r="B4954" s="208"/>
      <c r="C4954" s="36" t="s">
        <v>16787</v>
      </c>
      <c r="D4954" s="6" t="s">
        <v>4821</v>
      </c>
      <c r="E4954" s="3">
        <v>4</v>
      </c>
    </row>
    <row r="4955" spans="1:5" ht="18.75">
      <c r="A4955" s="36">
        <v>4953</v>
      </c>
      <c r="B4955" s="208"/>
      <c r="C4955" s="36" t="s">
        <v>16788</v>
      </c>
      <c r="D4955" s="6" t="s">
        <v>4822</v>
      </c>
      <c r="E4955" s="3">
        <v>4</v>
      </c>
    </row>
    <row r="4956" spans="1:5" ht="33">
      <c r="A4956" s="36">
        <v>4954</v>
      </c>
      <c r="B4956" s="208"/>
      <c r="C4956" s="36" t="s">
        <v>16789</v>
      </c>
      <c r="D4956" s="6" t="s">
        <v>4823</v>
      </c>
      <c r="E4956" s="3">
        <v>4</v>
      </c>
    </row>
    <row r="4957" spans="1:5" ht="33">
      <c r="A4957" s="36">
        <v>4955</v>
      </c>
      <c r="B4957" s="208"/>
      <c r="C4957" s="36" t="s">
        <v>16790</v>
      </c>
      <c r="D4957" s="6" t="s">
        <v>4824</v>
      </c>
      <c r="E4957" s="3">
        <v>4</v>
      </c>
    </row>
    <row r="4958" spans="1:5" ht="33">
      <c r="A4958" s="36">
        <v>4956</v>
      </c>
      <c r="B4958" s="208"/>
      <c r="C4958" s="36" t="s">
        <v>16791</v>
      </c>
      <c r="D4958" s="6" t="s">
        <v>4825</v>
      </c>
      <c r="E4958" s="3">
        <v>4</v>
      </c>
    </row>
    <row r="4959" spans="1:5" ht="33">
      <c r="A4959" s="36">
        <v>4957</v>
      </c>
      <c r="B4959" s="208"/>
      <c r="C4959" s="36" t="s">
        <v>16792</v>
      </c>
      <c r="D4959" s="6" t="s">
        <v>4826</v>
      </c>
      <c r="E4959" s="3">
        <v>4</v>
      </c>
    </row>
    <row r="4960" spans="1:5" ht="33">
      <c r="A4960" s="36">
        <v>4958</v>
      </c>
      <c r="B4960" s="208"/>
      <c r="C4960" s="36" t="s">
        <v>16793</v>
      </c>
      <c r="D4960" s="6" t="s">
        <v>4827</v>
      </c>
      <c r="E4960" s="3">
        <v>4</v>
      </c>
    </row>
    <row r="4961" spans="1:5" ht="33">
      <c r="A4961" s="36">
        <v>4959</v>
      </c>
      <c r="B4961" s="208"/>
      <c r="C4961" s="36" t="s">
        <v>16794</v>
      </c>
      <c r="D4961" s="6" t="s">
        <v>4828</v>
      </c>
      <c r="E4961" s="3">
        <v>4</v>
      </c>
    </row>
    <row r="4962" spans="1:5" ht="33">
      <c r="A4962" s="36">
        <v>4960</v>
      </c>
      <c r="B4962" s="208"/>
      <c r="C4962" s="36" t="s">
        <v>16795</v>
      </c>
      <c r="D4962" s="6" t="s">
        <v>4829</v>
      </c>
      <c r="E4962" s="3">
        <v>4</v>
      </c>
    </row>
    <row r="4963" spans="1:5" ht="33">
      <c r="A4963" s="36">
        <v>4961</v>
      </c>
      <c r="B4963" s="208"/>
      <c r="C4963" s="36" t="s">
        <v>16796</v>
      </c>
      <c r="D4963" s="6" t="s">
        <v>4830</v>
      </c>
      <c r="E4963" s="3">
        <v>4</v>
      </c>
    </row>
    <row r="4964" spans="1:5" ht="18.75">
      <c r="A4964" s="36">
        <v>4962</v>
      </c>
      <c r="B4964" s="208"/>
      <c r="C4964" s="36" t="s">
        <v>16797</v>
      </c>
      <c r="D4964" s="6" t="s">
        <v>4831</v>
      </c>
      <c r="E4964" s="3">
        <v>4</v>
      </c>
    </row>
    <row r="4965" spans="1:5" ht="33">
      <c r="A4965" s="36">
        <v>4963</v>
      </c>
      <c r="B4965" s="208"/>
      <c r="C4965" s="36" t="s">
        <v>16798</v>
      </c>
      <c r="D4965" s="6" t="s">
        <v>4832</v>
      </c>
      <c r="E4965" s="3">
        <v>4</v>
      </c>
    </row>
    <row r="4966" spans="1:5" ht="18.75">
      <c r="A4966" s="36">
        <v>4964</v>
      </c>
      <c r="B4966" s="208"/>
      <c r="C4966" s="36" t="s">
        <v>16799</v>
      </c>
      <c r="D4966" s="6" t="s">
        <v>4833</v>
      </c>
      <c r="E4966" s="3">
        <v>4</v>
      </c>
    </row>
    <row r="4967" spans="1:5" ht="33">
      <c r="A4967" s="36">
        <v>4965</v>
      </c>
      <c r="B4967" s="208"/>
      <c r="C4967" s="36" t="s">
        <v>16800</v>
      </c>
      <c r="D4967" s="6" t="s">
        <v>4834</v>
      </c>
      <c r="E4967" s="3">
        <v>4</v>
      </c>
    </row>
    <row r="4968" spans="1:5" ht="18.75">
      <c r="A4968" s="36">
        <v>4966</v>
      </c>
      <c r="B4968" s="208"/>
      <c r="C4968" s="36" t="s">
        <v>16801</v>
      </c>
      <c r="D4968" s="6" t="s">
        <v>4835</v>
      </c>
      <c r="E4968" s="3">
        <v>4</v>
      </c>
    </row>
    <row r="4969" spans="1:5" ht="18.75">
      <c r="A4969" s="36">
        <v>4967</v>
      </c>
      <c r="B4969" s="208"/>
      <c r="C4969" s="36" t="s">
        <v>16802</v>
      </c>
      <c r="D4969" s="6" t="s">
        <v>4836</v>
      </c>
      <c r="E4969" s="3">
        <v>4</v>
      </c>
    </row>
    <row r="4970" spans="1:5" ht="33">
      <c r="A4970" s="36">
        <v>4968</v>
      </c>
      <c r="B4970" s="208"/>
      <c r="C4970" s="36" t="s">
        <v>16803</v>
      </c>
      <c r="D4970" s="6" t="s">
        <v>4837</v>
      </c>
      <c r="E4970" s="3">
        <v>4</v>
      </c>
    </row>
    <row r="4971" spans="1:5" ht="33">
      <c r="A4971" s="36">
        <v>4969</v>
      </c>
      <c r="B4971" s="208"/>
      <c r="C4971" s="36" t="s">
        <v>16804</v>
      </c>
      <c r="D4971" s="6" t="s">
        <v>4838</v>
      </c>
      <c r="E4971" s="3">
        <v>4</v>
      </c>
    </row>
    <row r="4972" spans="1:5" ht="49.5">
      <c r="A4972" s="36">
        <v>4970</v>
      </c>
      <c r="B4972" s="208"/>
      <c r="C4972" s="36" t="s">
        <v>16805</v>
      </c>
      <c r="D4972" s="6" t="s">
        <v>4839</v>
      </c>
      <c r="E4972" s="3">
        <v>2</v>
      </c>
    </row>
    <row r="4973" spans="1:5" ht="33">
      <c r="A4973" s="36">
        <v>4971</v>
      </c>
      <c r="B4973" s="208"/>
      <c r="C4973" s="36" t="s">
        <v>16806</v>
      </c>
      <c r="D4973" s="6" t="s">
        <v>4840</v>
      </c>
      <c r="E4973" s="3">
        <v>2</v>
      </c>
    </row>
    <row r="4974" spans="1:5" ht="18.75">
      <c r="A4974" s="36">
        <v>4972</v>
      </c>
      <c r="B4974" s="208"/>
      <c r="C4974" s="36" t="s">
        <v>16807</v>
      </c>
      <c r="D4974" s="6" t="s">
        <v>4841</v>
      </c>
      <c r="E4974" s="3">
        <v>2</v>
      </c>
    </row>
    <row r="4975" spans="1:5" ht="33">
      <c r="A4975" s="36">
        <v>4973</v>
      </c>
      <c r="B4975" s="208"/>
      <c r="C4975" s="36" t="s">
        <v>16808</v>
      </c>
      <c r="D4975" s="6" t="s">
        <v>4842</v>
      </c>
      <c r="E4975" s="3">
        <v>2</v>
      </c>
    </row>
    <row r="4976" spans="1:5" ht="33">
      <c r="A4976" s="36">
        <v>4974</v>
      </c>
      <c r="B4976" s="208"/>
      <c r="C4976" s="36" t="s">
        <v>16809</v>
      </c>
      <c r="D4976" s="6" t="s">
        <v>4843</v>
      </c>
      <c r="E4976" s="3">
        <v>2</v>
      </c>
    </row>
    <row r="4977" spans="1:5" ht="33">
      <c r="A4977" s="36">
        <v>4975</v>
      </c>
      <c r="B4977" s="208"/>
      <c r="C4977" s="36" t="s">
        <v>16810</v>
      </c>
      <c r="D4977" s="6" t="s">
        <v>4844</v>
      </c>
      <c r="E4977" s="3">
        <v>2</v>
      </c>
    </row>
    <row r="4978" spans="1:5" ht="33">
      <c r="A4978" s="36">
        <v>4976</v>
      </c>
      <c r="B4978" s="208"/>
      <c r="C4978" s="36" t="s">
        <v>16811</v>
      </c>
      <c r="D4978" s="6" t="s">
        <v>4845</v>
      </c>
      <c r="E4978" s="3">
        <v>2</v>
      </c>
    </row>
    <row r="4979" spans="1:5" ht="33">
      <c r="A4979" s="36">
        <v>4977</v>
      </c>
      <c r="B4979" s="208"/>
      <c r="C4979" s="36" t="s">
        <v>16812</v>
      </c>
      <c r="D4979" s="6" t="s">
        <v>4846</v>
      </c>
      <c r="E4979" s="3">
        <v>2</v>
      </c>
    </row>
    <row r="4980" spans="1:5" ht="33">
      <c r="A4980" s="36">
        <v>4978</v>
      </c>
      <c r="B4980" s="208"/>
      <c r="C4980" s="36" t="s">
        <v>16813</v>
      </c>
      <c r="D4980" s="6" t="s">
        <v>4847</v>
      </c>
      <c r="E4980" s="3">
        <v>2</v>
      </c>
    </row>
    <row r="4981" spans="1:5" ht="33">
      <c r="A4981" s="36">
        <v>4979</v>
      </c>
      <c r="B4981" s="208"/>
      <c r="C4981" s="36" t="s">
        <v>16814</v>
      </c>
      <c r="D4981" s="6" t="s">
        <v>4848</v>
      </c>
      <c r="E4981" s="3">
        <v>2</v>
      </c>
    </row>
    <row r="4982" spans="1:5" ht="33">
      <c r="A4982" s="36">
        <v>4980</v>
      </c>
      <c r="B4982" s="208"/>
      <c r="C4982" s="36" t="s">
        <v>16815</v>
      </c>
      <c r="D4982" s="6" t="s">
        <v>4849</v>
      </c>
      <c r="E4982" s="3">
        <v>2</v>
      </c>
    </row>
    <row r="4983" spans="1:5" ht="33">
      <c r="A4983" s="36">
        <v>4981</v>
      </c>
      <c r="B4983" s="208"/>
      <c r="C4983" s="36" t="s">
        <v>16816</v>
      </c>
      <c r="D4983" s="6" t="s">
        <v>4850</v>
      </c>
      <c r="E4983" s="3">
        <v>2</v>
      </c>
    </row>
    <row r="4984" spans="1:5" ht="33">
      <c r="A4984" s="36">
        <v>4982</v>
      </c>
      <c r="B4984" s="208"/>
      <c r="C4984" s="36" t="s">
        <v>16817</v>
      </c>
      <c r="D4984" s="6" t="s">
        <v>4851</v>
      </c>
      <c r="E4984" s="3">
        <v>2</v>
      </c>
    </row>
    <row r="4985" spans="1:5" ht="33">
      <c r="A4985" s="36">
        <v>4983</v>
      </c>
      <c r="B4985" s="208"/>
      <c r="C4985" s="36" t="s">
        <v>16818</v>
      </c>
      <c r="D4985" s="6" t="s">
        <v>4852</v>
      </c>
      <c r="E4985" s="3">
        <v>2</v>
      </c>
    </row>
    <row r="4986" spans="1:5" ht="33">
      <c r="A4986" s="36">
        <v>4984</v>
      </c>
      <c r="B4986" s="208"/>
      <c r="C4986" s="36" t="s">
        <v>16819</v>
      </c>
      <c r="D4986" s="6" t="s">
        <v>4853</v>
      </c>
      <c r="E4986" s="3">
        <v>2</v>
      </c>
    </row>
    <row r="4987" spans="1:5" ht="33">
      <c r="A4987" s="36">
        <v>4985</v>
      </c>
      <c r="B4987" s="208"/>
      <c r="C4987" s="36" t="s">
        <v>16820</v>
      </c>
      <c r="D4987" s="6" t="s">
        <v>4854</v>
      </c>
      <c r="E4987" s="3">
        <v>2</v>
      </c>
    </row>
    <row r="4988" spans="1:5" ht="33">
      <c r="A4988" s="36">
        <v>4986</v>
      </c>
      <c r="B4988" s="208"/>
      <c r="C4988" s="36" t="s">
        <v>16821</v>
      </c>
      <c r="D4988" s="6" t="s">
        <v>4855</v>
      </c>
      <c r="E4988" s="3">
        <v>2</v>
      </c>
    </row>
    <row r="4989" spans="1:5" ht="49.5">
      <c r="A4989" s="36">
        <v>4987</v>
      </c>
      <c r="B4989" s="208"/>
      <c r="C4989" s="36" t="s">
        <v>16822</v>
      </c>
      <c r="D4989" s="6" t="s">
        <v>4856</v>
      </c>
      <c r="E4989" s="3">
        <v>2</v>
      </c>
    </row>
    <row r="4990" spans="1:5" ht="33">
      <c r="A4990" s="36">
        <v>4988</v>
      </c>
      <c r="B4990" s="208"/>
      <c r="C4990" s="36" t="s">
        <v>16823</v>
      </c>
      <c r="D4990" s="6" t="s">
        <v>4857</v>
      </c>
      <c r="E4990" s="3">
        <v>2</v>
      </c>
    </row>
    <row r="4991" spans="1:5" ht="33">
      <c r="A4991" s="36">
        <v>4989</v>
      </c>
      <c r="B4991" s="208"/>
      <c r="C4991" s="36" t="s">
        <v>16824</v>
      </c>
      <c r="D4991" s="6" t="s">
        <v>4858</v>
      </c>
      <c r="E4991" s="3">
        <v>2</v>
      </c>
    </row>
    <row r="4992" spans="1:5" ht="49.5">
      <c r="A4992" s="36">
        <v>4990</v>
      </c>
      <c r="B4992" s="208"/>
      <c r="C4992" s="36" t="s">
        <v>16825</v>
      </c>
      <c r="D4992" s="6" t="s">
        <v>4859</v>
      </c>
      <c r="E4992" s="3">
        <v>2</v>
      </c>
    </row>
    <row r="4993" spans="1:5" ht="49.5">
      <c r="A4993" s="36">
        <v>4991</v>
      </c>
      <c r="B4993" s="208"/>
      <c r="C4993" s="36" t="s">
        <v>16826</v>
      </c>
      <c r="D4993" s="6" t="s">
        <v>4860</v>
      </c>
      <c r="E4993" s="3">
        <v>2</v>
      </c>
    </row>
    <row r="4994" spans="1:5" ht="49.5">
      <c r="A4994" s="36">
        <v>4992</v>
      </c>
      <c r="B4994" s="208"/>
      <c r="C4994" s="36" t="s">
        <v>16827</v>
      </c>
      <c r="D4994" s="6" t="s">
        <v>4861</v>
      </c>
      <c r="E4994" s="3">
        <v>2</v>
      </c>
    </row>
    <row r="4995" spans="1:5" ht="18.75">
      <c r="A4995" s="36">
        <v>4993</v>
      </c>
      <c r="B4995" s="208"/>
      <c r="C4995" s="36" t="s">
        <v>16828</v>
      </c>
      <c r="D4995" s="6" t="s">
        <v>4862</v>
      </c>
      <c r="E4995" s="3">
        <v>2</v>
      </c>
    </row>
    <row r="4996" spans="1:5" ht="49.5">
      <c r="A4996" s="36">
        <v>4994</v>
      </c>
      <c r="B4996" s="208"/>
      <c r="C4996" s="36" t="s">
        <v>16829</v>
      </c>
      <c r="D4996" s="6" t="s">
        <v>4863</v>
      </c>
      <c r="E4996" s="3">
        <v>2</v>
      </c>
    </row>
    <row r="4997" spans="1:5" ht="33">
      <c r="A4997" s="36">
        <v>4995</v>
      </c>
      <c r="B4997" s="208"/>
      <c r="C4997" s="36" t="s">
        <v>16830</v>
      </c>
      <c r="D4997" s="6" t="s">
        <v>4864</v>
      </c>
      <c r="E4997" s="3">
        <v>2</v>
      </c>
    </row>
    <row r="4998" spans="1:5" ht="33">
      <c r="A4998" s="36">
        <v>4996</v>
      </c>
      <c r="B4998" s="208"/>
      <c r="C4998" s="36" t="s">
        <v>16831</v>
      </c>
      <c r="D4998" s="6" t="s">
        <v>4865</v>
      </c>
      <c r="E4998" s="3">
        <v>2</v>
      </c>
    </row>
    <row r="4999" spans="1:5" ht="33">
      <c r="A4999" s="36">
        <v>4997</v>
      </c>
      <c r="B4999" s="208"/>
      <c r="C4999" s="36" t="s">
        <v>16832</v>
      </c>
      <c r="D4999" s="6" t="s">
        <v>4866</v>
      </c>
      <c r="E4999" s="3">
        <v>2</v>
      </c>
    </row>
    <row r="5000" spans="1:5" ht="33">
      <c r="A5000" s="36">
        <v>4998</v>
      </c>
      <c r="B5000" s="208"/>
      <c r="C5000" s="36" t="s">
        <v>16833</v>
      </c>
      <c r="D5000" s="6" t="s">
        <v>4867</v>
      </c>
      <c r="E5000" s="3">
        <v>2</v>
      </c>
    </row>
    <row r="5001" spans="1:5" ht="49.5">
      <c r="A5001" s="36">
        <v>4999</v>
      </c>
      <c r="B5001" s="208"/>
      <c r="C5001" s="36" t="s">
        <v>16834</v>
      </c>
      <c r="D5001" s="6" t="s">
        <v>4868</v>
      </c>
      <c r="E5001" s="3">
        <v>4</v>
      </c>
    </row>
    <row r="5002" spans="1:5" ht="33">
      <c r="A5002" s="36">
        <v>5000</v>
      </c>
      <c r="B5002" s="208"/>
      <c r="C5002" s="36" t="s">
        <v>16835</v>
      </c>
      <c r="D5002" s="6" t="s">
        <v>4869</v>
      </c>
      <c r="E5002" s="3">
        <v>4</v>
      </c>
    </row>
    <row r="5003" spans="1:5" ht="18.75">
      <c r="A5003" s="36">
        <v>5001</v>
      </c>
      <c r="B5003" s="208"/>
      <c r="C5003" s="36" t="s">
        <v>16836</v>
      </c>
      <c r="D5003" s="6" t="s">
        <v>4870</v>
      </c>
      <c r="E5003" s="3">
        <v>4</v>
      </c>
    </row>
    <row r="5004" spans="1:5" ht="18.75">
      <c r="A5004" s="36">
        <v>5002</v>
      </c>
      <c r="B5004" s="208"/>
      <c r="C5004" s="36" t="s">
        <v>16837</v>
      </c>
      <c r="D5004" s="6" t="s">
        <v>4871</v>
      </c>
      <c r="E5004" s="3">
        <v>4</v>
      </c>
    </row>
    <row r="5005" spans="1:5" ht="18.75">
      <c r="A5005" s="36">
        <v>5003</v>
      </c>
      <c r="B5005" s="208"/>
      <c r="C5005" s="36" t="s">
        <v>16838</v>
      </c>
      <c r="D5005" s="6" t="s">
        <v>4872</v>
      </c>
      <c r="E5005" s="3">
        <v>2</v>
      </c>
    </row>
    <row r="5006" spans="1:5" ht="18.75">
      <c r="A5006" s="36">
        <v>5004</v>
      </c>
      <c r="B5006" s="208"/>
      <c r="C5006" s="36" t="s">
        <v>16839</v>
      </c>
      <c r="D5006" s="6" t="s">
        <v>4873</v>
      </c>
      <c r="E5006" s="3">
        <v>2</v>
      </c>
    </row>
    <row r="5007" spans="1:5" ht="18.75">
      <c r="A5007" s="36">
        <v>5005</v>
      </c>
      <c r="B5007" s="208"/>
      <c r="C5007" s="36" t="s">
        <v>16840</v>
      </c>
      <c r="D5007" s="6" t="s">
        <v>4874</v>
      </c>
      <c r="E5007" s="3">
        <v>2</v>
      </c>
    </row>
    <row r="5008" spans="1:5" ht="18.75">
      <c r="A5008" s="36">
        <v>5006</v>
      </c>
      <c r="B5008" s="208"/>
      <c r="C5008" s="36" t="s">
        <v>16841</v>
      </c>
      <c r="D5008" s="6" t="s">
        <v>4875</v>
      </c>
      <c r="E5008" s="3">
        <v>2</v>
      </c>
    </row>
    <row r="5009" spans="1:5" ht="18.75">
      <c r="A5009" s="36">
        <v>5007</v>
      </c>
      <c r="B5009" s="208"/>
      <c r="C5009" s="36" t="s">
        <v>16842</v>
      </c>
      <c r="D5009" s="6" t="s">
        <v>4876</v>
      </c>
      <c r="E5009" s="3">
        <v>2</v>
      </c>
    </row>
    <row r="5010" spans="1:5" ht="18.75">
      <c r="A5010" s="36">
        <v>5008</v>
      </c>
      <c r="B5010" s="208"/>
      <c r="C5010" s="36" t="s">
        <v>16843</v>
      </c>
      <c r="D5010" s="6" t="s">
        <v>4877</v>
      </c>
      <c r="E5010" s="3">
        <v>2</v>
      </c>
    </row>
    <row r="5011" spans="1:5" ht="18.75">
      <c r="A5011" s="36">
        <v>5009</v>
      </c>
      <c r="B5011" s="208"/>
      <c r="C5011" s="36" t="s">
        <v>16844</v>
      </c>
      <c r="D5011" s="6" t="s">
        <v>4878</v>
      </c>
      <c r="E5011" s="3">
        <v>2</v>
      </c>
    </row>
    <row r="5012" spans="1:5" ht="18.75">
      <c r="A5012" s="36">
        <v>5010</v>
      </c>
      <c r="B5012" s="208"/>
      <c r="C5012" s="36" t="s">
        <v>16845</v>
      </c>
      <c r="D5012" s="6" t="s">
        <v>4879</v>
      </c>
      <c r="E5012" s="3">
        <v>2</v>
      </c>
    </row>
    <row r="5013" spans="1:5" ht="18.75">
      <c r="A5013" s="36">
        <v>5011</v>
      </c>
      <c r="B5013" s="208"/>
      <c r="C5013" s="36" t="s">
        <v>16846</v>
      </c>
      <c r="D5013" s="6" t="s">
        <v>4880</v>
      </c>
      <c r="E5013" s="3">
        <v>2</v>
      </c>
    </row>
    <row r="5014" spans="1:5" ht="18.75">
      <c r="A5014" s="36">
        <v>5012</v>
      </c>
      <c r="B5014" s="208"/>
      <c r="C5014" s="36" t="s">
        <v>16847</v>
      </c>
      <c r="D5014" s="6" t="s">
        <v>4881</v>
      </c>
      <c r="E5014" s="3">
        <v>2</v>
      </c>
    </row>
    <row r="5015" spans="1:5" ht="33">
      <c r="A5015" s="36">
        <v>5013</v>
      </c>
      <c r="B5015" s="208"/>
      <c r="C5015" s="36" t="s">
        <v>16848</v>
      </c>
      <c r="D5015" s="6" t="s">
        <v>4882</v>
      </c>
      <c r="E5015" s="3">
        <v>2</v>
      </c>
    </row>
    <row r="5016" spans="1:5" ht="33">
      <c r="A5016" s="36">
        <v>5014</v>
      </c>
      <c r="B5016" s="208"/>
      <c r="C5016" s="36" t="s">
        <v>16849</v>
      </c>
      <c r="D5016" s="6" t="s">
        <v>4883</v>
      </c>
      <c r="E5016" s="3">
        <v>2</v>
      </c>
    </row>
    <row r="5017" spans="1:5" ht="18.75">
      <c r="A5017" s="36">
        <v>5015</v>
      </c>
      <c r="B5017" s="208"/>
      <c r="C5017" s="36" t="s">
        <v>16850</v>
      </c>
      <c r="D5017" s="6" t="s">
        <v>4884</v>
      </c>
      <c r="E5017" s="3">
        <v>2</v>
      </c>
    </row>
    <row r="5018" spans="1:5" ht="18.75">
      <c r="A5018" s="36">
        <v>5016</v>
      </c>
      <c r="B5018" s="208"/>
      <c r="C5018" s="36" t="s">
        <v>16851</v>
      </c>
      <c r="D5018" s="6" t="s">
        <v>4885</v>
      </c>
      <c r="E5018" s="3">
        <v>2</v>
      </c>
    </row>
    <row r="5019" spans="1:5" ht="18.75">
      <c r="A5019" s="36">
        <v>5017</v>
      </c>
      <c r="B5019" s="208"/>
      <c r="C5019" s="36" t="s">
        <v>16852</v>
      </c>
      <c r="D5019" s="6" t="s">
        <v>4886</v>
      </c>
      <c r="E5019" s="3">
        <v>2</v>
      </c>
    </row>
    <row r="5020" spans="1:5" ht="18.75">
      <c r="A5020" s="36">
        <v>5018</v>
      </c>
      <c r="B5020" s="208"/>
      <c r="C5020" s="36" t="s">
        <v>16853</v>
      </c>
      <c r="D5020" s="6" t="s">
        <v>4887</v>
      </c>
      <c r="E5020" s="3">
        <v>2</v>
      </c>
    </row>
    <row r="5021" spans="1:5" ht="33">
      <c r="A5021" s="36">
        <v>5019</v>
      </c>
      <c r="B5021" s="208"/>
      <c r="C5021" s="36" t="s">
        <v>16854</v>
      </c>
      <c r="D5021" s="6" t="s">
        <v>4888</v>
      </c>
      <c r="E5021" s="3">
        <v>2</v>
      </c>
    </row>
    <row r="5022" spans="1:5" ht="18.75">
      <c r="A5022" s="36">
        <v>5020</v>
      </c>
      <c r="B5022" s="208"/>
      <c r="C5022" s="36" t="s">
        <v>16855</v>
      </c>
      <c r="D5022" s="6" t="s">
        <v>4889</v>
      </c>
      <c r="E5022" s="3">
        <v>2</v>
      </c>
    </row>
    <row r="5023" spans="1:5" ht="33">
      <c r="A5023" s="36">
        <v>5021</v>
      </c>
      <c r="B5023" s="208"/>
      <c r="C5023" s="36" t="s">
        <v>16856</v>
      </c>
      <c r="D5023" s="6" t="s">
        <v>4890</v>
      </c>
      <c r="E5023" s="3">
        <v>2</v>
      </c>
    </row>
    <row r="5024" spans="1:5" ht="33">
      <c r="A5024" s="36">
        <v>5022</v>
      </c>
      <c r="B5024" s="208"/>
      <c r="C5024" s="36" t="s">
        <v>16857</v>
      </c>
      <c r="D5024" s="6" t="s">
        <v>4891</v>
      </c>
      <c r="E5024" s="3">
        <v>2</v>
      </c>
    </row>
    <row r="5025" spans="1:5" ht="18.75">
      <c r="A5025" s="36">
        <v>5023</v>
      </c>
      <c r="B5025" s="208"/>
      <c r="C5025" s="36" t="s">
        <v>16858</v>
      </c>
      <c r="D5025" s="6" t="s">
        <v>4892</v>
      </c>
      <c r="E5025" s="3">
        <v>2</v>
      </c>
    </row>
    <row r="5026" spans="1:5" ht="18.75">
      <c r="A5026" s="36">
        <v>5024</v>
      </c>
      <c r="B5026" s="208"/>
      <c r="C5026" s="36" t="s">
        <v>16859</v>
      </c>
      <c r="D5026" s="6" t="s">
        <v>4893</v>
      </c>
      <c r="E5026" s="3">
        <v>2</v>
      </c>
    </row>
    <row r="5027" spans="1:5" ht="18.75">
      <c r="A5027" s="36">
        <v>5025</v>
      </c>
      <c r="B5027" s="208"/>
      <c r="C5027" s="36" t="s">
        <v>16860</v>
      </c>
      <c r="D5027" s="6" t="s">
        <v>4894</v>
      </c>
      <c r="E5027" s="3">
        <v>2</v>
      </c>
    </row>
    <row r="5028" spans="1:5" ht="18.75">
      <c r="A5028" s="36">
        <v>5026</v>
      </c>
      <c r="B5028" s="208"/>
      <c r="C5028" s="36" t="s">
        <v>16861</v>
      </c>
      <c r="D5028" s="6" t="s">
        <v>4895</v>
      </c>
      <c r="E5028" s="3">
        <v>2</v>
      </c>
    </row>
    <row r="5029" spans="1:5" ht="33">
      <c r="A5029" s="36">
        <v>5027</v>
      </c>
      <c r="B5029" s="208"/>
      <c r="C5029" s="36" t="s">
        <v>16862</v>
      </c>
      <c r="D5029" s="6" t="s">
        <v>4896</v>
      </c>
      <c r="E5029" s="3">
        <v>2</v>
      </c>
    </row>
    <row r="5030" spans="1:5" ht="33">
      <c r="A5030" s="36">
        <v>5028</v>
      </c>
      <c r="B5030" s="208"/>
      <c r="C5030" s="36" t="s">
        <v>16863</v>
      </c>
      <c r="D5030" s="6" t="s">
        <v>4897</v>
      </c>
      <c r="E5030" s="3">
        <v>2</v>
      </c>
    </row>
    <row r="5031" spans="1:5" ht="18.75">
      <c r="A5031" s="36">
        <v>5029</v>
      </c>
      <c r="B5031" s="208"/>
      <c r="C5031" s="36" t="s">
        <v>16864</v>
      </c>
      <c r="D5031" s="6" t="s">
        <v>4898</v>
      </c>
      <c r="E5031" s="3">
        <v>2</v>
      </c>
    </row>
    <row r="5032" spans="1:5" ht="33">
      <c r="A5032" s="36">
        <v>5030</v>
      </c>
      <c r="B5032" s="208"/>
      <c r="C5032" s="36" t="s">
        <v>16865</v>
      </c>
      <c r="D5032" s="6" t="s">
        <v>4899</v>
      </c>
      <c r="E5032" s="3">
        <v>2</v>
      </c>
    </row>
    <row r="5033" spans="1:5" ht="18.75">
      <c r="A5033" s="36">
        <v>5031</v>
      </c>
      <c r="B5033" s="208"/>
      <c r="C5033" s="36" t="s">
        <v>16866</v>
      </c>
      <c r="D5033" s="6" t="s">
        <v>4900</v>
      </c>
      <c r="E5033" s="3">
        <v>2</v>
      </c>
    </row>
    <row r="5034" spans="1:5" ht="18.75">
      <c r="A5034" s="36">
        <v>5032</v>
      </c>
      <c r="B5034" s="208"/>
      <c r="C5034" s="36" t="s">
        <v>16867</v>
      </c>
      <c r="D5034" s="6" t="s">
        <v>4901</v>
      </c>
      <c r="E5034" s="3">
        <v>2</v>
      </c>
    </row>
    <row r="5035" spans="1:5" ht="33">
      <c r="A5035" s="36">
        <v>5033</v>
      </c>
      <c r="B5035" s="208"/>
      <c r="C5035" s="36" t="s">
        <v>16868</v>
      </c>
      <c r="D5035" s="6" t="s">
        <v>4902</v>
      </c>
      <c r="E5035" s="3">
        <v>2</v>
      </c>
    </row>
    <row r="5036" spans="1:5" ht="33">
      <c r="A5036" s="36">
        <v>5034</v>
      </c>
      <c r="B5036" s="208"/>
      <c r="C5036" s="36" t="s">
        <v>16869</v>
      </c>
      <c r="D5036" s="6" t="s">
        <v>4903</v>
      </c>
      <c r="E5036" s="3">
        <v>2</v>
      </c>
    </row>
    <row r="5037" spans="1:5" ht="33">
      <c r="A5037" s="36">
        <v>5035</v>
      </c>
      <c r="B5037" s="208"/>
      <c r="C5037" s="36" t="s">
        <v>16870</v>
      </c>
      <c r="D5037" s="6" t="s">
        <v>4904</v>
      </c>
      <c r="E5037" s="3">
        <v>2</v>
      </c>
    </row>
    <row r="5038" spans="1:5" ht="18.75">
      <c r="A5038" s="36">
        <v>5036</v>
      </c>
      <c r="B5038" s="208"/>
      <c r="C5038" s="36" t="s">
        <v>16871</v>
      </c>
      <c r="D5038" s="6" t="s">
        <v>4905</v>
      </c>
      <c r="E5038" s="3">
        <v>2</v>
      </c>
    </row>
    <row r="5039" spans="1:5" ht="18.75">
      <c r="A5039" s="36">
        <v>5037</v>
      </c>
      <c r="B5039" s="208"/>
      <c r="C5039" s="36" t="s">
        <v>16872</v>
      </c>
      <c r="D5039" s="6" t="s">
        <v>4906</v>
      </c>
      <c r="E5039" s="3">
        <v>2</v>
      </c>
    </row>
    <row r="5040" spans="1:5" ht="18.75">
      <c r="A5040" s="36">
        <v>5038</v>
      </c>
      <c r="B5040" s="208"/>
      <c r="C5040" s="36" t="s">
        <v>16873</v>
      </c>
      <c r="D5040" s="6" t="s">
        <v>4907</v>
      </c>
      <c r="E5040" s="3">
        <v>2</v>
      </c>
    </row>
    <row r="5041" spans="1:5" ht="33">
      <c r="A5041" s="36">
        <v>5039</v>
      </c>
      <c r="B5041" s="208"/>
      <c r="C5041" s="36" t="s">
        <v>16874</v>
      </c>
      <c r="D5041" s="6" t="s">
        <v>4908</v>
      </c>
      <c r="E5041" s="3">
        <v>2</v>
      </c>
    </row>
    <row r="5042" spans="1:5" ht="33">
      <c r="A5042" s="36">
        <v>5040</v>
      </c>
      <c r="B5042" s="208"/>
      <c r="C5042" s="36" t="s">
        <v>16875</v>
      </c>
      <c r="D5042" s="6" t="s">
        <v>4909</v>
      </c>
      <c r="E5042" s="3">
        <v>2</v>
      </c>
    </row>
    <row r="5043" spans="1:5" ht="33">
      <c r="A5043" s="36">
        <v>5041</v>
      </c>
      <c r="B5043" s="208"/>
      <c r="C5043" s="36" t="s">
        <v>16876</v>
      </c>
      <c r="D5043" s="6" t="s">
        <v>4910</v>
      </c>
      <c r="E5043" s="3">
        <v>2</v>
      </c>
    </row>
    <row r="5044" spans="1:5" ht="18.75">
      <c r="A5044" s="36">
        <v>5042</v>
      </c>
      <c r="B5044" s="208"/>
      <c r="C5044" s="36" t="s">
        <v>16877</v>
      </c>
      <c r="D5044" s="6" t="s">
        <v>4911</v>
      </c>
      <c r="E5044" s="3">
        <v>2</v>
      </c>
    </row>
    <row r="5045" spans="1:5" ht="33">
      <c r="A5045" s="36">
        <v>5043</v>
      </c>
      <c r="B5045" s="208"/>
      <c r="C5045" s="36" t="s">
        <v>16878</v>
      </c>
      <c r="D5045" s="6" t="s">
        <v>4912</v>
      </c>
      <c r="E5045" s="3">
        <v>2</v>
      </c>
    </row>
    <row r="5046" spans="1:5" ht="33">
      <c r="A5046" s="36">
        <v>5044</v>
      </c>
      <c r="B5046" s="208"/>
      <c r="C5046" s="36" t="s">
        <v>16879</v>
      </c>
      <c r="D5046" s="6" t="s">
        <v>4913</v>
      </c>
      <c r="E5046" s="3">
        <v>2</v>
      </c>
    </row>
    <row r="5047" spans="1:5" ht="33">
      <c r="A5047" s="36">
        <v>5045</v>
      </c>
      <c r="B5047" s="208"/>
      <c r="C5047" s="36" t="s">
        <v>16880</v>
      </c>
      <c r="D5047" s="6" t="s">
        <v>4914</v>
      </c>
      <c r="E5047" s="3">
        <v>2</v>
      </c>
    </row>
    <row r="5048" spans="1:5" ht="33">
      <c r="A5048" s="36">
        <v>5046</v>
      </c>
      <c r="B5048" s="208"/>
      <c r="C5048" s="36" t="s">
        <v>16881</v>
      </c>
      <c r="D5048" s="6" t="s">
        <v>4915</v>
      </c>
      <c r="E5048" s="3">
        <v>2</v>
      </c>
    </row>
    <row r="5049" spans="1:5" ht="33">
      <c r="A5049" s="36">
        <v>5047</v>
      </c>
      <c r="B5049" s="208"/>
      <c r="C5049" s="36" t="s">
        <v>16882</v>
      </c>
      <c r="D5049" s="6" t="s">
        <v>4916</v>
      </c>
      <c r="E5049" s="3">
        <v>2</v>
      </c>
    </row>
    <row r="5050" spans="1:5" ht="33">
      <c r="A5050" s="36">
        <v>5048</v>
      </c>
      <c r="B5050" s="208"/>
      <c r="C5050" s="36" t="s">
        <v>16883</v>
      </c>
      <c r="D5050" s="6" t="s">
        <v>4917</v>
      </c>
      <c r="E5050" s="3">
        <v>2</v>
      </c>
    </row>
    <row r="5051" spans="1:5" ht="18.75">
      <c r="A5051" s="36">
        <v>5049</v>
      </c>
      <c r="B5051" s="208"/>
      <c r="C5051" s="36" t="s">
        <v>16884</v>
      </c>
      <c r="D5051" s="6" t="s">
        <v>4918</v>
      </c>
      <c r="E5051" s="3">
        <v>2</v>
      </c>
    </row>
    <row r="5052" spans="1:5" ht="33">
      <c r="A5052" s="36">
        <v>5050</v>
      </c>
      <c r="B5052" s="208"/>
      <c r="C5052" s="36" t="s">
        <v>16885</v>
      </c>
      <c r="D5052" s="6" t="s">
        <v>4919</v>
      </c>
      <c r="E5052" s="3">
        <v>2</v>
      </c>
    </row>
    <row r="5053" spans="1:5" ht="33">
      <c r="A5053" s="36">
        <v>5051</v>
      </c>
      <c r="B5053" s="208"/>
      <c r="C5053" s="36" t="s">
        <v>16886</v>
      </c>
      <c r="D5053" s="6" t="s">
        <v>4920</v>
      </c>
      <c r="E5053" s="3">
        <v>2</v>
      </c>
    </row>
    <row r="5054" spans="1:5" ht="33">
      <c r="A5054" s="36">
        <v>5052</v>
      </c>
      <c r="B5054" s="208"/>
      <c r="C5054" s="36" t="s">
        <v>16887</v>
      </c>
      <c r="D5054" s="6" t="s">
        <v>4921</v>
      </c>
      <c r="E5054" s="3">
        <v>2</v>
      </c>
    </row>
    <row r="5055" spans="1:5" ht="49.5">
      <c r="A5055" s="36">
        <v>5053</v>
      </c>
      <c r="B5055" s="208"/>
      <c r="C5055" s="36" t="s">
        <v>16888</v>
      </c>
      <c r="D5055" s="6" t="s">
        <v>4922</v>
      </c>
      <c r="E5055" s="3">
        <v>2</v>
      </c>
    </row>
    <row r="5056" spans="1:5" ht="49.5">
      <c r="A5056" s="36">
        <v>5054</v>
      </c>
      <c r="B5056" s="208"/>
      <c r="C5056" s="36" t="s">
        <v>16889</v>
      </c>
      <c r="D5056" s="6" t="s">
        <v>4923</v>
      </c>
      <c r="E5056" s="3">
        <v>2</v>
      </c>
    </row>
    <row r="5057" spans="1:5" ht="33">
      <c r="A5057" s="36">
        <v>5055</v>
      </c>
      <c r="B5057" s="208"/>
      <c r="C5057" s="36" t="s">
        <v>16890</v>
      </c>
      <c r="D5057" s="6" t="s">
        <v>4924</v>
      </c>
      <c r="E5057" s="3">
        <v>2</v>
      </c>
    </row>
    <row r="5058" spans="1:5" ht="49.5">
      <c r="A5058" s="36">
        <v>5056</v>
      </c>
      <c r="B5058" s="208"/>
      <c r="C5058" s="36" t="s">
        <v>16891</v>
      </c>
      <c r="D5058" s="6" t="s">
        <v>4925</v>
      </c>
      <c r="E5058" s="3">
        <v>2</v>
      </c>
    </row>
    <row r="5059" spans="1:5" ht="18.75">
      <c r="A5059" s="36">
        <v>5057</v>
      </c>
      <c r="B5059" s="208"/>
      <c r="C5059" s="36" t="s">
        <v>16892</v>
      </c>
      <c r="D5059" s="6" t="s">
        <v>4926</v>
      </c>
      <c r="E5059" s="3">
        <v>2</v>
      </c>
    </row>
    <row r="5060" spans="1:5" ht="33">
      <c r="A5060" s="36">
        <v>5058</v>
      </c>
      <c r="B5060" s="208"/>
      <c r="C5060" s="36" t="s">
        <v>16893</v>
      </c>
      <c r="D5060" s="6" t="s">
        <v>4927</v>
      </c>
      <c r="E5060" s="3">
        <v>2</v>
      </c>
    </row>
    <row r="5061" spans="1:5" ht="33">
      <c r="A5061" s="36">
        <v>5059</v>
      </c>
      <c r="B5061" s="208"/>
      <c r="C5061" s="36" t="s">
        <v>16894</v>
      </c>
      <c r="D5061" s="6" t="s">
        <v>4928</v>
      </c>
      <c r="E5061" s="3">
        <v>2</v>
      </c>
    </row>
    <row r="5062" spans="1:5" ht="49.5">
      <c r="A5062" s="36">
        <v>5060</v>
      </c>
      <c r="B5062" s="208"/>
      <c r="C5062" s="36" t="s">
        <v>16895</v>
      </c>
      <c r="D5062" s="6" t="s">
        <v>4929</v>
      </c>
      <c r="E5062" s="3">
        <v>2</v>
      </c>
    </row>
    <row r="5063" spans="1:5" ht="33">
      <c r="A5063" s="36">
        <v>5061</v>
      </c>
      <c r="B5063" s="208"/>
      <c r="C5063" s="36" t="s">
        <v>16896</v>
      </c>
      <c r="D5063" s="6" t="s">
        <v>4930</v>
      </c>
      <c r="E5063" s="3">
        <v>2</v>
      </c>
    </row>
    <row r="5064" spans="1:5" ht="49.5">
      <c r="A5064" s="36">
        <v>5062</v>
      </c>
      <c r="B5064" s="208"/>
      <c r="C5064" s="36" t="s">
        <v>16897</v>
      </c>
      <c r="D5064" s="6" t="s">
        <v>4931</v>
      </c>
      <c r="E5064" s="3">
        <v>2</v>
      </c>
    </row>
    <row r="5065" spans="1:5" ht="49.5">
      <c r="A5065" s="36">
        <v>5063</v>
      </c>
      <c r="B5065" s="208"/>
      <c r="C5065" s="36" t="s">
        <v>16898</v>
      </c>
      <c r="D5065" s="6" t="s">
        <v>4932</v>
      </c>
      <c r="E5065" s="3">
        <v>2</v>
      </c>
    </row>
    <row r="5066" spans="1:5" ht="49.5">
      <c r="A5066" s="36">
        <v>5064</v>
      </c>
      <c r="B5066" s="208"/>
      <c r="C5066" s="36" t="s">
        <v>16899</v>
      </c>
      <c r="D5066" s="6" t="s">
        <v>4933</v>
      </c>
      <c r="E5066" s="3">
        <v>2</v>
      </c>
    </row>
    <row r="5067" spans="1:5" ht="33">
      <c r="A5067" s="36">
        <v>5065</v>
      </c>
      <c r="B5067" s="208"/>
      <c r="C5067" s="36" t="s">
        <v>16900</v>
      </c>
      <c r="D5067" s="6" t="s">
        <v>4934</v>
      </c>
      <c r="E5067" s="3">
        <v>2</v>
      </c>
    </row>
    <row r="5068" spans="1:5" ht="33">
      <c r="A5068" s="36">
        <v>5066</v>
      </c>
      <c r="B5068" s="208"/>
      <c r="C5068" s="36" t="s">
        <v>16901</v>
      </c>
      <c r="D5068" s="6" t="s">
        <v>4935</v>
      </c>
      <c r="E5068" s="3">
        <v>2</v>
      </c>
    </row>
    <row r="5069" spans="1:5" ht="33">
      <c r="A5069" s="36">
        <v>5067</v>
      </c>
      <c r="B5069" s="208"/>
      <c r="C5069" s="36" t="s">
        <v>16902</v>
      </c>
      <c r="D5069" s="6" t="s">
        <v>4936</v>
      </c>
      <c r="E5069" s="3">
        <v>2</v>
      </c>
    </row>
    <row r="5070" spans="1:5" ht="33">
      <c r="A5070" s="36">
        <v>5068</v>
      </c>
      <c r="B5070" s="208"/>
      <c r="C5070" s="36" t="s">
        <v>16903</v>
      </c>
      <c r="D5070" s="6" t="s">
        <v>4937</v>
      </c>
      <c r="E5070" s="3">
        <v>2</v>
      </c>
    </row>
    <row r="5071" spans="1:5" ht="33">
      <c r="A5071" s="36">
        <v>5069</v>
      </c>
      <c r="B5071" s="208"/>
      <c r="C5071" s="36" t="s">
        <v>16904</v>
      </c>
      <c r="D5071" s="6" t="s">
        <v>4938</v>
      </c>
      <c r="E5071" s="3">
        <v>2</v>
      </c>
    </row>
    <row r="5072" spans="1:5" ht="49.5">
      <c r="A5072" s="36">
        <v>5070</v>
      </c>
      <c r="B5072" s="208"/>
      <c r="C5072" s="36" t="s">
        <v>16905</v>
      </c>
      <c r="D5072" s="6" t="s">
        <v>4939</v>
      </c>
      <c r="E5072" s="3">
        <v>2</v>
      </c>
    </row>
    <row r="5073" spans="1:5" ht="18.75">
      <c r="A5073" s="36">
        <v>5071</v>
      </c>
      <c r="B5073" s="208"/>
      <c r="C5073" s="36" t="s">
        <v>16906</v>
      </c>
      <c r="D5073" s="6" t="s">
        <v>4940</v>
      </c>
      <c r="E5073" s="3">
        <v>2</v>
      </c>
    </row>
    <row r="5074" spans="1:5" ht="33">
      <c r="A5074" s="36">
        <v>5072</v>
      </c>
      <c r="B5074" s="208"/>
      <c r="C5074" s="36" t="s">
        <v>16907</v>
      </c>
      <c r="D5074" s="6" t="s">
        <v>4941</v>
      </c>
      <c r="E5074" s="3">
        <v>2</v>
      </c>
    </row>
    <row r="5075" spans="1:5" ht="33">
      <c r="A5075" s="36">
        <v>5073</v>
      </c>
      <c r="B5075" s="208"/>
      <c r="C5075" s="36" t="s">
        <v>16908</v>
      </c>
      <c r="D5075" s="6" t="s">
        <v>4942</v>
      </c>
      <c r="E5075" s="3">
        <v>2</v>
      </c>
    </row>
    <row r="5076" spans="1:5" ht="49.5">
      <c r="A5076" s="36">
        <v>5074</v>
      </c>
      <c r="B5076" s="208"/>
      <c r="C5076" s="36" t="s">
        <v>16909</v>
      </c>
      <c r="D5076" s="6" t="s">
        <v>4943</v>
      </c>
      <c r="E5076" s="3">
        <v>2</v>
      </c>
    </row>
    <row r="5077" spans="1:5" ht="49.5">
      <c r="A5077" s="36">
        <v>5075</v>
      </c>
      <c r="B5077" s="208"/>
      <c r="C5077" s="36" t="s">
        <v>16910</v>
      </c>
      <c r="D5077" s="6" t="s">
        <v>4944</v>
      </c>
      <c r="E5077" s="3">
        <v>2</v>
      </c>
    </row>
    <row r="5078" spans="1:5" ht="33">
      <c r="A5078" s="36">
        <v>5076</v>
      </c>
      <c r="B5078" s="208"/>
      <c r="C5078" s="36" t="s">
        <v>16911</v>
      </c>
      <c r="D5078" s="6" t="s">
        <v>4945</v>
      </c>
      <c r="E5078" s="3">
        <v>2</v>
      </c>
    </row>
    <row r="5079" spans="1:5" ht="18.75">
      <c r="A5079" s="36">
        <v>5077</v>
      </c>
      <c r="B5079" s="208"/>
      <c r="C5079" s="36" t="s">
        <v>16912</v>
      </c>
      <c r="D5079" s="6" t="s">
        <v>4946</v>
      </c>
      <c r="E5079" s="3">
        <v>2</v>
      </c>
    </row>
    <row r="5080" spans="1:5" ht="18.75">
      <c r="A5080" s="36">
        <v>5078</v>
      </c>
      <c r="B5080" s="208"/>
      <c r="C5080" s="36" t="s">
        <v>16913</v>
      </c>
      <c r="D5080" s="6" t="s">
        <v>4947</v>
      </c>
      <c r="E5080" s="3">
        <v>2</v>
      </c>
    </row>
    <row r="5081" spans="1:5" ht="18.75">
      <c r="A5081" s="36">
        <v>5079</v>
      </c>
      <c r="B5081" s="208"/>
      <c r="C5081" s="36" t="s">
        <v>16914</v>
      </c>
      <c r="D5081" s="6" t="s">
        <v>4948</v>
      </c>
      <c r="E5081" s="3">
        <v>2</v>
      </c>
    </row>
    <row r="5082" spans="1:5" ht="18.75">
      <c r="A5082" s="36">
        <v>5080</v>
      </c>
      <c r="B5082" s="208"/>
      <c r="C5082" s="36" t="s">
        <v>16915</v>
      </c>
      <c r="D5082" s="6" t="s">
        <v>4949</v>
      </c>
      <c r="E5082" s="3">
        <v>2</v>
      </c>
    </row>
    <row r="5083" spans="1:5" ht="18.75">
      <c r="A5083" s="36">
        <v>5081</v>
      </c>
      <c r="B5083" s="208"/>
      <c r="C5083" s="36" t="s">
        <v>16916</v>
      </c>
      <c r="D5083" s="6" t="s">
        <v>4950</v>
      </c>
      <c r="E5083" s="3">
        <v>2</v>
      </c>
    </row>
    <row r="5084" spans="1:5" ht="18.75">
      <c r="A5084" s="36">
        <v>5082</v>
      </c>
      <c r="B5084" s="208"/>
      <c r="C5084" s="36" t="s">
        <v>4951</v>
      </c>
      <c r="D5084" s="6" t="s">
        <v>4951</v>
      </c>
      <c r="E5084" s="3">
        <v>2</v>
      </c>
    </row>
    <row r="5085" spans="1:5" ht="18.75">
      <c r="A5085" s="36">
        <v>5083</v>
      </c>
      <c r="B5085" s="208"/>
      <c r="C5085" s="36" t="s">
        <v>4952</v>
      </c>
      <c r="D5085" s="6" t="s">
        <v>4952</v>
      </c>
      <c r="E5085" s="3">
        <v>2</v>
      </c>
    </row>
    <row r="5086" spans="1:5" ht="18.75">
      <c r="A5086" s="36">
        <v>5084</v>
      </c>
      <c r="B5086" s="208"/>
      <c r="C5086" s="36" t="s">
        <v>16917</v>
      </c>
      <c r="D5086" s="6" t="s">
        <v>4953</v>
      </c>
      <c r="E5086" s="3">
        <v>2</v>
      </c>
    </row>
    <row r="5087" spans="1:5" ht="18.75">
      <c r="A5087" s="36">
        <v>5085</v>
      </c>
      <c r="B5087" s="208"/>
      <c r="C5087" s="36" t="s">
        <v>16918</v>
      </c>
      <c r="D5087" s="6" t="s">
        <v>4954</v>
      </c>
      <c r="E5087" s="3">
        <v>2</v>
      </c>
    </row>
    <row r="5088" spans="1:5" ht="18.75">
      <c r="A5088" s="36">
        <v>5086</v>
      </c>
      <c r="B5088" s="208"/>
      <c r="C5088" s="36" t="s">
        <v>16919</v>
      </c>
      <c r="D5088" s="6" t="s">
        <v>4955</v>
      </c>
      <c r="E5088" s="3">
        <v>2</v>
      </c>
    </row>
    <row r="5089" spans="1:5" ht="18.75">
      <c r="A5089" s="36">
        <v>5087</v>
      </c>
      <c r="B5089" s="208"/>
      <c r="C5089" s="36" t="s">
        <v>16920</v>
      </c>
      <c r="D5089" s="6" t="s">
        <v>4956</v>
      </c>
      <c r="E5089" s="3">
        <v>2</v>
      </c>
    </row>
    <row r="5090" spans="1:5" ht="33">
      <c r="A5090" s="36">
        <v>5088</v>
      </c>
      <c r="B5090" s="208"/>
      <c r="C5090" s="36" t="s">
        <v>16921</v>
      </c>
      <c r="D5090" s="6" t="s">
        <v>4957</v>
      </c>
      <c r="E5090" s="3">
        <v>2</v>
      </c>
    </row>
    <row r="5091" spans="1:5" ht="18.75">
      <c r="A5091" s="36">
        <v>5089</v>
      </c>
      <c r="B5091" s="208"/>
      <c r="C5091" s="36" t="s">
        <v>16922</v>
      </c>
      <c r="D5091" s="6" t="s">
        <v>4958</v>
      </c>
      <c r="E5091" s="3">
        <v>2</v>
      </c>
    </row>
    <row r="5092" spans="1:5" ht="18.75">
      <c r="A5092" s="36">
        <v>5090</v>
      </c>
      <c r="B5092" s="208"/>
      <c r="C5092" s="36" t="s">
        <v>16923</v>
      </c>
      <c r="D5092" s="6" t="s">
        <v>4959</v>
      </c>
      <c r="E5092" s="3">
        <v>2</v>
      </c>
    </row>
    <row r="5093" spans="1:5" ht="18.75">
      <c r="A5093" s="36">
        <v>5091</v>
      </c>
      <c r="B5093" s="208"/>
      <c r="C5093" s="36" t="s">
        <v>16924</v>
      </c>
      <c r="D5093" s="6" t="s">
        <v>4960</v>
      </c>
      <c r="E5093" s="3">
        <v>2</v>
      </c>
    </row>
    <row r="5094" spans="1:5" ht="18.75">
      <c r="A5094" s="36">
        <v>5092</v>
      </c>
      <c r="B5094" s="208"/>
      <c r="C5094" s="36" t="s">
        <v>16925</v>
      </c>
      <c r="D5094" s="6" t="s">
        <v>4961</v>
      </c>
      <c r="E5094" s="3">
        <v>2</v>
      </c>
    </row>
    <row r="5095" spans="1:5" ht="18.75">
      <c r="A5095" s="36">
        <v>5093</v>
      </c>
      <c r="B5095" s="208"/>
      <c r="C5095" s="36" t="s">
        <v>4962</v>
      </c>
      <c r="D5095" s="6" t="s">
        <v>4962</v>
      </c>
      <c r="E5095" s="3">
        <v>2</v>
      </c>
    </row>
    <row r="5096" spans="1:5" ht="18.75">
      <c r="A5096" s="36">
        <v>5094</v>
      </c>
      <c r="B5096" s="208"/>
      <c r="C5096" s="36" t="s">
        <v>16926</v>
      </c>
      <c r="D5096" s="6" t="s">
        <v>4963</v>
      </c>
      <c r="E5096" s="3">
        <v>2</v>
      </c>
    </row>
    <row r="5097" spans="1:5" ht="18.75">
      <c r="A5097" s="36">
        <v>5095</v>
      </c>
      <c r="B5097" s="208"/>
      <c r="C5097" s="36" t="s">
        <v>16927</v>
      </c>
      <c r="D5097" s="6" t="s">
        <v>4964</v>
      </c>
      <c r="E5097" s="3">
        <v>2</v>
      </c>
    </row>
    <row r="5098" spans="1:5" ht="18.75">
      <c r="A5098" s="36">
        <v>5096</v>
      </c>
      <c r="B5098" s="208"/>
      <c r="C5098" s="36" t="s">
        <v>16928</v>
      </c>
      <c r="D5098" s="6" t="s">
        <v>4965</v>
      </c>
      <c r="E5098" s="3">
        <v>2</v>
      </c>
    </row>
    <row r="5099" spans="1:5" ht="18.75">
      <c r="A5099" s="36">
        <v>5097</v>
      </c>
      <c r="B5099" s="208"/>
      <c r="C5099" s="36" t="s">
        <v>16929</v>
      </c>
      <c r="D5099" s="6" t="s">
        <v>4966</v>
      </c>
      <c r="E5099" s="3">
        <v>2</v>
      </c>
    </row>
    <row r="5100" spans="1:5" ht="33">
      <c r="A5100" s="36">
        <v>5098</v>
      </c>
      <c r="B5100" s="208"/>
      <c r="C5100" s="36" t="s">
        <v>16930</v>
      </c>
      <c r="D5100" s="6" t="s">
        <v>4967</v>
      </c>
      <c r="E5100" s="3">
        <v>2</v>
      </c>
    </row>
    <row r="5101" spans="1:5" ht="18.75">
      <c r="A5101" s="36">
        <v>5099</v>
      </c>
      <c r="B5101" s="208"/>
      <c r="C5101" s="36" t="s">
        <v>16931</v>
      </c>
      <c r="D5101" s="6" t="s">
        <v>4968</v>
      </c>
      <c r="E5101" s="3">
        <v>2</v>
      </c>
    </row>
    <row r="5102" spans="1:5" ht="18.75">
      <c r="A5102" s="36">
        <v>5100</v>
      </c>
      <c r="B5102" s="208"/>
      <c r="C5102" s="36" t="s">
        <v>16932</v>
      </c>
      <c r="D5102" s="6" t="s">
        <v>4969</v>
      </c>
      <c r="E5102" s="3">
        <v>2</v>
      </c>
    </row>
    <row r="5103" spans="1:5" ht="18.75">
      <c r="A5103" s="36">
        <v>5101</v>
      </c>
      <c r="B5103" s="208"/>
      <c r="C5103" s="36" t="s">
        <v>16933</v>
      </c>
      <c r="D5103" s="6" t="s">
        <v>4970</v>
      </c>
      <c r="E5103" s="3">
        <v>2</v>
      </c>
    </row>
    <row r="5104" spans="1:5" ht="18.75">
      <c r="A5104" s="36">
        <v>5102</v>
      </c>
      <c r="B5104" s="208"/>
      <c r="C5104" s="36" t="s">
        <v>16934</v>
      </c>
      <c r="D5104" s="6" t="s">
        <v>4971</v>
      </c>
      <c r="E5104" s="3">
        <v>2</v>
      </c>
    </row>
    <row r="5105" spans="1:5" ht="33">
      <c r="A5105" s="36">
        <v>5103</v>
      </c>
      <c r="B5105" s="208"/>
      <c r="C5105" s="36" t="s">
        <v>16935</v>
      </c>
      <c r="D5105" s="6" t="s">
        <v>4972</v>
      </c>
      <c r="E5105" s="3">
        <v>2</v>
      </c>
    </row>
    <row r="5106" spans="1:5" ht="33">
      <c r="A5106" s="36">
        <v>5104</v>
      </c>
      <c r="B5106" s="208"/>
      <c r="C5106" s="36" t="s">
        <v>16936</v>
      </c>
      <c r="D5106" s="6" t="s">
        <v>4973</v>
      </c>
      <c r="E5106" s="3">
        <v>2</v>
      </c>
    </row>
    <row r="5107" spans="1:5" ht="33">
      <c r="A5107" s="36">
        <v>5105</v>
      </c>
      <c r="B5107" s="208"/>
      <c r="C5107" s="36" t="s">
        <v>16937</v>
      </c>
      <c r="D5107" s="6" t="s">
        <v>4974</v>
      </c>
      <c r="E5107" s="3">
        <v>2</v>
      </c>
    </row>
    <row r="5108" spans="1:5" ht="33">
      <c r="A5108" s="36">
        <v>5106</v>
      </c>
      <c r="B5108" s="208"/>
      <c r="C5108" s="36" t="s">
        <v>16938</v>
      </c>
      <c r="D5108" s="6" t="s">
        <v>4975</v>
      </c>
      <c r="E5108" s="3">
        <v>2</v>
      </c>
    </row>
    <row r="5109" spans="1:5" ht="33">
      <c r="A5109" s="36">
        <v>5107</v>
      </c>
      <c r="B5109" s="208"/>
      <c r="C5109" s="36" t="s">
        <v>16939</v>
      </c>
      <c r="D5109" s="6" t="s">
        <v>4976</v>
      </c>
      <c r="E5109" s="3">
        <v>2</v>
      </c>
    </row>
    <row r="5110" spans="1:5" ht="33">
      <c r="A5110" s="36">
        <v>5108</v>
      </c>
      <c r="B5110" s="208"/>
      <c r="C5110" s="36" t="s">
        <v>16940</v>
      </c>
      <c r="D5110" s="6" t="s">
        <v>4977</v>
      </c>
      <c r="E5110" s="3">
        <v>2</v>
      </c>
    </row>
    <row r="5111" spans="1:5" ht="33">
      <c r="A5111" s="36">
        <v>5109</v>
      </c>
      <c r="B5111" s="208"/>
      <c r="C5111" s="36" t="s">
        <v>16941</v>
      </c>
      <c r="D5111" s="6" t="s">
        <v>4978</v>
      </c>
      <c r="E5111" s="3">
        <v>2</v>
      </c>
    </row>
    <row r="5112" spans="1:5" ht="33">
      <c r="A5112" s="36">
        <v>5110</v>
      </c>
      <c r="B5112" s="208"/>
      <c r="C5112" s="36" t="s">
        <v>16942</v>
      </c>
      <c r="D5112" s="6" t="s">
        <v>4979</v>
      </c>
      <c r="E5112" s="3">
        <v>2</v>
      </c>
    </row>
    <row r="5113" spans="1:5" ht="33">
      <c r="A5113" s="36">
        <v>5111</v>
      </c>
      <c r="B5113" s="208"/>
      <c r="C5113" s="36" t="s">
        <v>16943</v>
      </c>
      <c r="D5113" s="6" t="s">
        <v>4980</v>
      </c>
      <c r="E5113" s="3">
        <v>2</v>
      </c>
    </row>
    <row r="5114" spans="1:5" ht="18.75">
      <c r="A5114" s="36">
        <v>5112</v>
      </c>
      <c r="B5114" s="208"/>
      <c r="C5114" s="36" t="s">
        <v>16944</v>
      </c>
      <c r="D5114" s="6" t="s">
        <v>4981</v>
      </c>
      <c r="E5114" s="3">
        <v>0</v>
      </c>
    </row>
    <row r="5115" spans="1:5" ht="18.75">
      <c r="A5115" s="36">
        <v>5113</v>
      </c>
      <c r="B5115" s="208"/>
      <c r="C5115" s="36" t="s">
        <v>16945</v>
      </c>
      <c r="D5115" s="6" t="s">
        <v>4982</v>
      </c>
      <c r="E5115" s="3">
        <v>0</v>
      </c>
    </row>
    <row r="5116" spans="1:5" ht="18.75">
      <c r="A5116" s="36">
        <v>5114</v>
      </c>
      <c r="B5116" s="208"/>
      <c r="C5116" s="36" t="s">
        <v>16946</v>
      </c>
      <c r="D5116" s="6" t="s">
        <v>4983</v>
      </c>
      <c r="E5116" s="3">
        <v>0</v>
      </c>
    </row>
    <row r="5117" spans="1:5" ht="18.75">
      <c r="A5117" s="36">
        <v>5115</v>
      </c>
      <c r="B5117" s="208"/>
      <c r="C5117" s="36" t="s">
        <v>16947</v>
      </c>
      <c r="D5117" s="6" t="s">
        <v>4984</v>
      </c>
      <c r="E5117" s="3">
        <v>2</v>
      </c>
    </row>
    <row r="5118" spans="1:5" ht="18.75">
      <c r="A5118" s="36">
        <v>5116</v>
      </c>
      <c r="B5118" s="208"/>
      <c r="C5118" s="36" t="s">
        <v>16948</v>
      </c>
      <c r="D5118" s="6" t="s">
        <v>4985</v>
      </c>
      <c r="E5118" s="3">
        <v>2</v>
      </c>
    </row>
    <row r="5119" spans="1:5" ht="18.75">
      <c r="A5119" s="36">
        <v>5117</v>
      </c>
      <c r="B5119" s="208"/>
      <c r="C5119" s="36" t="s">
        <v>16949</v>
      </c>
      <c r="D5119" s="6" t="s">
        <v>4986</v>
      </c>
      <c r="E5119" s="3">
        <v>2</v>
      </c>
    </row>
    <row r="5120" spans="1:5" ht="18.75">
      <c r="A5120" s="36">
        <v>5118</v>
      </c>
      <c r="B5120" s="208"/>
      <c r="C5120" s="36" t="s">
        <v>16950</v>
      </c>
      <c r="D5120" s="6" t="s">
        <v>4987</v>
      </c>
      <c r="E5120" s="3">
        <v>2</v>
      </c>
    </row>
    <row r="5121" spans="1:5" ht="18.75">
      <c r="A5121" s="36">
        <v>5119</v>
      </c>
      <c r="B5121" s="208"/>
      <c r="C5121" s="36" t="s">
        <v>16951</v>
      </c>
      <c r="D5121" s="6" t="s">
        <v>4988</v>
      </c>
      <c r="E5121" s="3">
        <v>2</v>
      </c>
    </row>
    <row r="5122" spans="1:5" ht="18.75">
      <c r="A5122" s="36">
        <v>5120</v>
      </c>
      <c r="B5122" s="208"/>
      <c r="C5122" s="36" t="s">
        <v>16952</v>
      </c>
      <c r="D5122" s="6" t="s">
        <v>4989</v>
      </c>
      <c r="E5122" s="3">
        <v>2</v>
      </c>
    </row>
    <row r="5123" spans="1:5" ht="18.75">
      <c r="A5123" s="36">
        <v>5121</v>
      </c>
      <c r="B5123" s="208"/>
      <c r="C5123" s="36" t="s">
        <v>16953</v>
      </c>
      <c r="D5123" s="6" t="s">
        <v>4990</v>
      </c>
      <c r="E5123" s="3">
        <v>2</v>
      </c>
    </row>
    <row r="5124" spans="1:5" ht="18.75">
      <c r="A5124" s="36">
        <v>5122</v>
      </c>
      <c r="B5124" s="208"/>
      <c r="C5124" s="36" t="s">
        <v>16954</v>
      </c>
      <c r="D5124" s="6" t="s">
        <v>4991</v>
      </c>
      <c r="E5124" s="3">
        <v>2</v>
      </c>
    </row>
    <row r="5125" spans="1:5" ht="33">
      <c r="A5125" s="36">
        <v>5123</v>
      </c>
      <c r="B5125" s="208"/>
      <c r="C5125" s="36" t="s">
        <v>16955</v>
      </c>
      <c r="D5125" s="6" t="s">
        <v>4992</v>
      </c>
      <c r="E5125" s="3">
        <v>2</v>
      </c>
    </row>
    <row r="5126" spans="1:5" ht="18.75">
      <c r="A5126" s="36">
        <v>5124</v>
      </c>
      <c r="B5126" s="208"/>
      <c r="C5126" s="36" t="s">
        <v>16956</v>
      </c>
      <c r="D5126" s="6" t="s">
        <v>4993</v>
      </c>
      <c r="E5126" s="3">
        <v>2</v>
      </c>
    </row>
    <row r="5127" spans="1:5" ht="18.75">
      <c r="A5127" s="36">
        <v>5125</v>
      </c>
      <c r="B5127" s="208"/>
      <c r="C5127" s="36" t="s">
        <v>16957</v>
      </c>
      <c r="D5127" s="6" t="s">
        <v>4994</v>
      </c>
      <c r="E5127" s="3">
        <v>2</v>
      </c>
    </row>
    <row r="5128" spans="1:5" ht="18.75">
      <c r="A5128" s="36">
        <v>5126</v>
      </c>
      <c r="B5128" s="208"/>
      <c r="C5128" s="36" t="s">
        <v>16958</v>
      </c>
      <c r="D5128" s="6" t="s">
        <v>4995</v>
      </c>
      <c r="E5128" s="3">
        <v>2</v>
      </c>
    </row>
    <row r="5129" spans="1:5" ht="18.75">
      <c r="A5129" s="36">
        <v>5127</v>
      </c>
      <c r="B5129" s="208"/>
      <c r="C5129" s="36" t="s">
        <v>16959</v>
      </c>
      <c r="D5129" s="6" t="s">
        <v>4996</v>
      </c>
      <c r="E5129" s="3">
        <v>2</v>
      </c>
    </row>
    <row r="5130" spans="1:5" ht="18.75">
      <c r="A5130" s="36">
        <v>5128</v>
      </c>
      <c r="B5130" s="208"/>
      <c r="C5130" s="36" t="s">
        <v>16960</v>
      </c>
      <c r="D5130" s="6" t="s">
        <v>4997</v>
      </c>
      <c r="E5130" s="3">
        <v>2</v>
      </c>
    </row>
    <row r="5131" spans="1:5" ht="18.75">
      <c r="A5131" s="36">
        <v>5129</v>
      </c>
      <c r="B5131" s="208"/>
      <c r="C5131" s="36" t="s">
        <v>16961</v>
      </c>
      <c r="D5131" s="6" t="s">
        <v>4998</v>
      </c>
      <c r="E5131" s="3">
        <v>2</v>
      </c>
    </row>
    <row r="5132" spans="1:5" ht="18.75">
      <c r="A5132" s="36">
        <v>5130</v>
      </c>
      <c r="B5132" s="208"/>
      <c r="C5132" s="36" t="s">
        <v>16962</v>
      </c>
      <c r="D5132" s="6" t="s">
        <v>4999</v>
      </c>
      <c r="E5132" s="3">
        <v>2</v>
      </c>
    </row>
    <row r="5133" spans="1:5" ht="18.75">
      <c r="A5133" s="36">
        <v>5131</v>
      </c>
      <c r="B5133" s="208"/>
      <c r="C5133" s="36" t="s">
        <v>16963</v>
      </c>
      <c r="D5133" s="6" t="s">
        <v>5000</v>
      </c>
      <c r="E5133" s="3">
        <v>2</v>
      </c>
    </row>
    <row r="5134" spans="1:5" ht="18.75">
      <c r="A5134" s="36">
        <v>5132</v>
      </c>
      <c r="B5134" s="208"/>
      <c r="C5134" s="36" t="s">
        <v>16964</v>
      </c>
      <c r="D5134" s="6" t="s">
        <v>5001</v>
      </c>
      <c r="E5134" s="3">
        <v>2</v>
      </c>
    </row>
    <row r="5135" spans="1:5" ht="18.75">
      <c r="A5135" s="36">
        <v>5133</v>
      </c>
      <c r="B5135" s="208"/>
      <c r="C5135" s="36" t="s">
        <v>16965</v>
      </c>
      <c r="D5135" s="6" t="s">
        <v>5002</v>
      </c>
      <c r="E5135" s="3">
        <v>2</v>
      </c>
    </row>
    <row r="5136" spans="1:5" ht="18.75">
      <c r="A5136" s="36">
        <v>5134</v>
      </c>
      <c r="B5136" s="208"/>
      <c r="C5136" s="36" t="s">
        <v>16966</v>
      </c>
      <c r="D5136" s="6" t="s">
        <v>5003</v>
      </c>
      <c r="E5136" s="3">
        <v>2</v>
      </c>
    </row>
    <row r="5137" spans="1:5" ht="18.75">
      <c r="A5137" s="36">
        <v>5135</v>
      </c>
      <c r="B5137" s="208"/>
      <c r="C5137" s="36" t="s">
        <v>16967</v>
      </c>
      <c r="D5137" s="6" t="s">
        <v>5004</v>
      </c>
      <c r="E5137" s="3">
        <v>2</v>
      </c>
    </row>
    <row r="5138" spans="1:5" ht="18.75">
      <c r="A5138" s="36">
        <v>5136</v>
      </c>
      <c r="B5138" s="208"/>
      <c r="C5138" s="36" t="s">
        <v>16968</v>
      </c>
      <c r="D5138" s="6" t="s">
        <v>5005</v>
      </c>
      <c r="E5138" s="3">
        <v>2</v>
      </c>
    </row>
    <row r="5139" spans="1:5" ht="18.75">
      <c r="A5139" s="36">
        <v>5137</v>
      </c>
      <c r="B5139" s="208"/>
      <c r="C5139" s="36" t="s">
        <v>16969</v>
      </c>
      <c r="D5139" s="6" t="s">
        <v>5006</v>
      </c>
      <c r="E5139" s="3">
        <v>2</v>
      </c>
    </row>
    <row r="5140" spans="1:5" ht="18.75">
      <c r="A5140" s="36">
        <v>5138</v>
      </c>
      <c r="B5140" s="208"/>
      <c r="C5140" s="36" t="s">
        <v>16970</v>
      </c>
      <c r="D5140" s="6" t="s">
        <v>5007</v>
      </c>
      <c r="E5140" s="3">
        <v>2</v>
      </c>
    </row>
    <row r="5141" spans="1:5" ht="18.75">
      <c r="A5141" s="36">
        <v>5139</v>
      </c>
      <c r="B5141" s="208"/>
      <c r="C5141" s="36" t="s">
        <v>16971</v>
      </c>
      <c r="D5141" s="6" t="s">
        <v>5008</v>
      </c>
      <c r="E5141" s="3">
        <v>2</v>
      </c>
    </row>
    <row r="5142" spans="1:5" ht="18.75">
      <c r="A5142" s="36">
        <v>5140</v>
      </c>
      <c r="B5142" s="208"/>
      <c r="C5142" s="36" t="s">
        <v>16972</v>
      </c>
      <c r="D5142" s="6" t="s">
        <v>5009</v>
      </c>
      <c r="E5142" s="3">
        <v>2</v>
      </c>
    </row>
    <row r="5143" spans="1:5" ht="18.75">
      <c r="A5143" s="36">
        <v>5141</v>
      </c>
      <c r="B5143" s="208"/>
      <c r="C5143" s="36" t="s">
        <v>16973</v>
      </c>
      <c r="D5143" s="6" t="s">
        <v>5010</v>
      </c>
      <c r="E5143" s="3">
        <v>2</v>
      </c>
    </row>
    <row r="5144" spans="1:5" ht="18.75">
      <c r="A5144" s="36">
        <v>5142</v>
      </c>
      <c r="B5144" s="208"/>
      <c r="C5144" s="36" t="s">
        <v>16974</v>
      </c>
      <c r="D5144" s="6" t="s">
        <v>5011</v>
      </c>
      <c r="E5144" s="3">
        <v>2</v>
      </c>
    </row>
    <row r="5145" spans="1:5" ht="18.75">
      <c r="A5145" s="36">
        <v>5143</v>
      </c>
      <c r="B5145" s="208"/>
      <c r="C5145" s="36" t="s">
        <v>16975</v>
      </c>
      <c r="D5145" s="6" t="s">
        <v>5012</v>
      </c>
      <c r="E5145" s="3">
        <v>2</v>
      </c>
    </row>
    <row r="5146" spans="1:5" ht="18.75">
      <c r="A5146" s="36">
        <v>5144</v>
      </c>
      <c r="B5146" s="208"/>
      <c r="C5146" s="36" t="s">
        <v>16976</v>
      </c>
      <c r="D5146" s="6" t="s">
        <v>5013</v>
      </c>
      <c r="E5146" s="3">
        <v>2</v>
      </c>
    </row>
    <row r="5147" spans="1:5" ht="18.75">
      <c r="A5147" s="36">
        <v>5145</v>
      </c>
      <c r="B5147" s="208"/>
      <c r="C5147" s="36" t="s">
        <v>16977</v>
      </c>
      <c r="D5147" s="6" t="s">
        <v>5014</v>
      </c>
      <c r="E5147" s="3">
        <v>2</v>
      </c>
    </row>
    <row r="5148" spans="1:5" ht="18.75">
      <c r="A5148" s="36">
        <v>5146</v>
      </c>
      <c r="B5148" s="208"/>
      <c r="C5148" s="36" t="s">
        <v>16978</v>
      </c>
      <c r="D5148" s="6" t="s">
        <v>5015</v>
      </c>
      <c r="E5148" s="3">
        <v>2</v>
      </c>
    </row>
    <row r="5149" spans="1:5" ht="18.75">
      <c r="A5149" s="36">
        <v>5147</v>
      </c>
      <c r="B5149" s="208"/>
      <c r="C5149" s="36" t="s">
        <v>16979</v>
      </c>
      <c r="D5149" s="6" t="s">
        <v>5016</v>
      </c>
      <c r="E5149" s="3">
        <v>2</v>
      </c>
    </row>
    <row r="5150" spans="1:5" ht="18.75">
      <c r="A5150" s="36">
        <v>5148</v>
      </c>
      <c r="B5150" s="208"/>
      <c r="C5150" s="36" t="s">
        <v>16980</v>
      </c>
      <c r="D5150" s="6" t="s">
        <v>5017</v>
      </c>
      <c r="E5150" s="3">
        <v>2</v>
      </c>
    </row>
    <row r="5151" spans="1:5" ht="18.75">
      <c r="A5151" s="36">
        <v>5149</v>
      </c>
      <c r="B5151" s="208"/>
      <c r="C5151" s="36" t="s">
        <v>16981</v>
      </c>
      <c r="D5151" s="6" t="s">
        <v>5018</v>
      </c>
      <c r="E5151" s="3">
        <v>2</v>
      </c>
    </row>
    <row r="5152" spans="1:5" ht="18.75">
      <c r="A5152" s="36">
        <v>5150</v>
      </c>
      <c r="B5152" s="208"/>
      <c r="C5152" s="36" t="s">
        <v>16982</v>
      </c>
      <c r="D5152" s="6" t="s">
        <v>5019</v>
      </c>
      <c r="E5152" s="3">
        <v>2</v>
      </c>
    </row>
    <row r="5153" spans="1:5" ht="18.75">
      <c r="A5153" s="36">
        <v>5151</v>
      </c>
      <c r="B5153" s="208"/>
      <c r="C5153" s="36" t="s">
        <v>16983</v>
      </c>
      <c r="D5153" s="6" t="s">
        <v>5020</v>
      </c>
      <c r="E5153" s="3">
        <v>2</v>
      </c>
    </row>
    <row r="5154" spans="1:5" ht="18.75">
      <c r="A5154" s="36">
        <v>5152</v>
      </c>
      <c r="B5154" s="208"/>
      <c r="C5154" s="36" t="s">
        <v>16984</v>
      </c>
      <c r="D5154" s="6" t="s">
        <v>5021</v>
      </c>
      <c r="E5154" s="3">
        <v>2</v>
      </c>
    </row>
    <row r="5155" spans="1:5" ht="18.75">
      <c r="A5155" s="36">
        <v>5153</v>
      </c>
      <c r="B5155" s="208"/>
      <c r="C5155" s="36" t="s">
        <v>16985</v>
      </c>
      <c r="D5155" s="6" t="s">
        <v>5022</v>
      </c>
      <c r="E5155" s="3">
        <v>2</v>
      </c>
    </row>
    <row r="5156" spans="1:5" ht="18.75">
      <c r="A5156" s="36">
        <v>5154</v>
      </c>
      <c r="B5156" s="208"/>
      <c r="C5156" s="36" t="s">
        <v>16986</v>
      </c>
      <c r="D5156" s="6" t="s">
        <v>5023</v>
      </c>
      <c r="E5156" s="3">
        <v>2</v>
      </c>
    </row>
    <row r="5157" spans="1:5" ht="18.75">
      <c r="A5157" s="36">
        <v>5155</v>
      </c>
      <c r="B5157" s="208"/>
      <c r="C5157" s="36" t="s">
        <v>16987</v>
      </c>
      <c r="D5157" s="6" t="s">
        <v>5024</v>
      </c>
      <c r="E5157" s="3">
        <v>2</v>
      </c>
    </row>
    <row r="5158" spans="1:5" ht="18.75">
      <c r="A5158" s="36">
        <v>5156</v>
      </c>
      <c r="B5158" s="208"/>
      <c r="C5158" s="36" t="s">
        <v>16988</v>
      </c>
      <c r="D5158" s="6" t="s">
        <v>5025</v>
      </c>
      <c r="E5158" s="3">
        <v>2</v>
      </c>
    </row>
    <row r="5159" spans="1:5" ht="18.75">
      <c r="A5159" s="36">
        <v>5157</v>
      </c>
      <c r="B5159" s="208"/>
      <c r="C5159" s="36" t="s">
        <v>16989</v>
      </c>
      <c r="D5159" s="6" t="s">
        <v>5026</v>
      </c>
      <c r="E5159" s="3">
        <v>2</v>
      </c>
    </row>
    <row r="5160" spans="1:5" ht="18.75">
      <c r="A5160" s="36">
        <v>5158</v>
      </c>
      <c r="B5160" s="208"/>
      <c r="C5160" s="36" t="s">
        <v>16990</v>
      </c>
      <c r="D5160" s="6" t="s">
        <v>5027</v>
      </c>
      <c r="E5160" s="3">
        <v>2</v>
      </c>
    </row>
    <row r="5161" spans="1:5" ht="33">
      <c r="A5161" s="36">
        <v>5159</v>
      </c>
      <c r="B5161" s="208"/>
      <c r="C5161" s="36" t="s">
        <v>16991</v>
      </c>
      <c r="D5161" s="6" t="s">
        <v>5028</v>
      </c>
      <c r="E5161" s="3">
        <v>2</v>
      </c>
    </row>
    <row r="5162" spans="1:5" ht="33">
      <c r="A5162" s="36">
        <v>5160</v>
      </c>
      <c r="B5162" s="208"/>
      <c r="C5162" s="36" t="s">
        <v>16992</v>
      </c>
      <c r="D5162" s="6" t="s">
        <v>5029</v>
      </c>
      <c r="E5162" s="3">
        <v>2</v>
      </c>
    </row>
    <row r="5163" spans="1:5" ht="18.75">
      <c r="A5163" s="36">
        <v>5161</v>
      </c>
      <c r="B5163" s="208"/>
      <c r="C5163" s="36" t="s">
        <v>16993</v>
      </c>
      <c r="D5163" s="6" t="s">
        <v>5030</v>
      </c>
      <c r="E5163" s="3">
        <v>2</v>
      </c>
    </row>
    <row r="5164" spans="1:5" ht="18.75">
      <c r="A5164" s="36">
        <v>5162</v>
      </c>
      <c r="B5164" s="208"/>
      <c r="C5164" s="36" t="s">
        <v>16994</v>
      </c>
      <c r="D5164" s="6" t="s">
        <v>5031</v>
      </c>
      <c r="E5164" s="3">
        <v>2</v>
      </c>
    </row>
    <row r="5165" spans="1:5" ht="18.75">
      <c r="A5165" s="36">
        <v>5163</v>
      </c>
      <c r="B5165" s="208"/>
      <c r="C5165" s="36" t="s">
        <v>16995</v>
      </c>
      <c r="D5165" s="6" t="s">
        <v>5032</v>
      </c>
      <c r="E5165" s="3">
        <v>2</v>
      </c>
    </row>
    <row r="5166" spans="1:5" ht="18.75">
      <c r="A5166" s="36">
        <v>5164</v>
      </c>
      <c r="B5166" s="208"/>
      <c r="C5166" s="36" t="s">
        <v>16996</v>
      </c>
      <c r="D5166" s="6" t="s">
        <v>5033</v>
      </c>
      <c r="E5166" s="3">
        <v>2</v>
      </c>
    </row>
    <row r="5167" spans="1:5" ht="18.75">
      <c r="A5167" s="36">
        <v>5165</v>
      </c>
      <c r="B5167" s="208"/>
      <c r="C5167" s="36" t="s">
        <v>16997</v>
      </c>
      <c r="D5167" s="6" t="s">
        <v>5034</v>
      </c>
      <c r="E5167" s="3">
        <v>2</v>
      </c>
    </row>
    <row r="5168" spans="1:5" ht="18.75">
      <c r="A5168" s="36">
        <v>5166</v>
      </c>
      <c r="B5168" s="208"/>
      <c r="C5168" s="36" t="s">
        <v>16998</v>
      </c>
      <c r="D5168" s="6" t="s">
        <v>5035</v>
      </c>
      <c r="E5168" s="3">
        <v>2</v>
      </c>
    </row>
    <row r="5169" spans="1:5" ht="33">
      <c r="A5169" s="36">
        <v>5167</v>
      </c>
      <c r="B5169" s="208"/>
      <c r="C5169" s="36" t="s">
        <v>16999</v>
      </c>
      <c r="D5169" s="6" t="s">
        <v>5036</v>
      </c>
      <c r="E5169" s="3">
        <v>2</v>
      </c>
    </row>
    <row r="5170" spans="1:5" ht="18.75">
      <c r="A5170" s="36">
        <v>5168</v>
      </c>
      <c r="B5170" s="208"/>
      <c r="C5170" s="36" t="s">
        <v>17000</v>
      </c>
      <c r="D5170" s="6" t="s">
        <v>5037</v>
      </c>
      <c r="E5170" s="3">
        <v>4</v>
      </c>
    </row>
    <row r="5171" spans="1:5" ht="18.75">
      <c r="A5171" s="36">
        <v>5169</v>
      </c>
      <c r="B5171" s="208"/>
      <c r="C5171" s="36" t="s">
        <v>17001</v>
      </c>
      <c r="D5171" s="6" t="s">
        <v>5038</v>
      </c>
      <c r="E5171" s="3">
        <v>2</v>
      </c>
    </row>
    <row r="5172" spans="1:5" ht="18.75">
      <c r="A5172" s="36">
        <v>5170</v>
      </c>
      <c r="B5172" s="208"/>
      <c r="C5172" s="36" t="s">
        <v>17002</v>
      </c>
      <c r="D5172" s="6" t="s">
        <v>5039</v>
      </c>
      <c r="E5172" s="3">
        <v>2</v>
      </c>
    </row>
    <row r="5173" spans="1:5" ht="18.75">
      <c r="A5173" s="36">
        <v>5171</v>
      </c>
      <c r="B5173" s="208"/>
      <c r="C5173" s="36" t="s">
        <v>17003</v>
      </c>
      <c r="D5173" s="6" t="s">
        <v>5040</v>
      </c>
      <c r="E5173" s="3">
        <v>2</v>
      </c>
    </row>
    <row r="5174" spans="1:5" ht="18.75">
      <c r="A5174" s="36">
        <v>5172</v>
      </c>
      <c r="B5174" s="208"/>
      <c r="C5174" s="36" t="s">
        <v>17004</v>
      </c>
      <c r="D5174" s="6" t="s">
        <v>5041</v>
      </c>
      <c r="E5174" s="3">
        <v>4</v>
      </c>
    </row>
    <row r="5175" spans="1:5" ht="18.75">
      <c r="A5175" s="36">
        <v>5173</v>
      </c>
      <c r="B5175" s="208"/>
      <c r="C5175" s="36" t="s">
        <v>17005</v>
      </c>
      <c r="D5175" s="6" t="s">
        <v>5042</v>
      </c>
      <c r="E5175" s="3">
        <v>4</v>
      </c>
    </row>
    <row r="5176" spans="1:5" ht="18.75">
      <c r="A5176" s="36">
        <v>5174</v>
      </c>
      <c r="B5176" s="208"/>
      <c r="C5176" s="36" t="s">
        <v>17006</v>
      </c>
      <c r="D5176" s="6" t="s">
        <v>5043</v>
      </c>
      <c r="E5176" s="3">
        <v>4</v>
      </c>
    </row>
    <row r="5177" spans="1:5" ht="33">
      <c r="A5177" s="36">
        <v>5175</v>
      </c>
      <c r="B5177" s="208"/>
      <c r="C5177" s="36" t="s">
        <v>17007</v>
      </c>
      <c r="D5177" s="6" t="s">
        <v>5044</v>
      </c>
      <c r="E5177" s="3">
        <v>4</v>
      </c>
    </row>
    <row r="5178" spans="1:5" ht="18.75">
      <c r="A5178" s="36">
        <v>5176</v>
      </c>
      <c r="B5178" s="208"/>
      <c r="C5178" s="36" t="s">
        <v>17008</v>
      </c>
      <c r="D5178" s="6" t="s">
        <v>5045</v>
      </c>
      <c r="E5178" s="3">
        <v>4</v>
      </c>
    </row>
    <row r="5179" spans="1:5" ht="18.75">
      <c r="A5179" s="36">
        <v>5177</v>
      </c>
      <c r="B5179" s="208"/>
      <c r="C5179" s="36" t="s">
        <v>17009</v>
      </c>
      <c r="D5179" s="6" t="s">
        <v>5046</v>
      </c>
      <c r="E5179" s="3">
        <v>4</v>
      </c>
    </row>
    <row r="5180" spans="1:5" ht="18.75">
      <c r="A5180" s="36">
        <v>5178</v>
      </c>
      <c r="B5180" s="208"/>
      <c r="C5180" s="36" t="s">
        <v>17010</v>
      </c>
      <c r="D5180" s="6" t="s">
        <v>5047</v>
      </c>
      <c r="E5180" s="3">
        <v>4</v>
      </c>
    </row>
    <row r="5181" spans="1:5" ht="18.75">
      <c r="A5181" s="36">
        <v>5179</v>
      </c>
      <c r="B5181" s="208"/>
      <c r="C5181" s="36" t="s">
        <v>17011</v>
      </c>
      <c r="D5181" s="6" t="s">
        <v>5048</v>
      </c>
      <c r="E5181" s="3">
        <v>4</v>
      </c>
    </row>
    <row r="5182" spans="1:5" ht="18.75">
      <c r="A5182" s="36">
        <v>5180</v>
      </c>
      <c r="B5182" s="208"/>
      <c r="C5182" s="36" t="s">
        <v>17012</v>
      </c>
      <c r="D5182" s="6" t="s">
        <v>5049</v>
      </c>
      <c r="E5182" s="3">
        <v>4</v>
      </c>
    </row>
    <row r="5183" spans="1:5" ht="18.75">
      <c r="A5183" s="36">
        <v>5181</v>
      </c>
      <c r="B5183" s="208"/>
      <c r="C5183" s="36" t="s">
        <v>17013</v>
      </c>
      <c r="D5183" s="6" t="s">
        <v>5050</v>
      </c>
      <c r="E5183" s="3">
        <v>4</v>
      </c>
    </row>
    <row r="5184" spans="1:5" ht="18.75">
      <c r="A5184" s="36">
        <v>5182</v>
      </c>
      <c r="B5184" s="208"/>
      <c r="C5184" s="36" t="s">
        <v>17014</v>
      </c>
      <c r="D5184" s="6" t="s">
        <v>5051</v>
      </c>
      <c r="E5184" s="3">
        <v>2</v>
      </c>
    </row>
    <row r="5185" spans="1:5" ht="18.75">
      <c r="A5185" s="36">
        <v>5183</v>
      </c>
      <c r="B5185" s="208"/>
      <c r="C5185" s="36" t="s">
        <v>17015</v>
      </c>
      <c r="D5185" s="6" t="s">
        <v>5052</v>
      </c>
      <c r="E5185" s="3">
        <v>2</v>
      </c>
    </row>
    <row r="5186" spans="1:5" ht="18.75">
      <c r="A5186" s="36">
        <v>5184</v>
      </c>
      <c r="B5186" s="208"/>
      <c r="C5186" s="36" t="s">
        <v>17016</v>
      </c>
      <c r="D5186" s="6" t="s">
        <v>5053</v>
      </c>
      <c r="E5186" s="3">
        <v>2</v>
      </c>
    </row>
    <row r="5187" spans="1:5" ht="18.75">
      <c r="A5187" s="36">
        <v>5185</v>
      </c>
      <c r="B5187" s="208"/>
      <c r="C5187" s="36" t="s">
        <v>17017</v>
      </c>
      <c r="D5187" s="6" t="s">
        <v>5054</v>
      </c>
      <c r="E5187" s="3">
        <v>2</v>
      </c>
    </row>
    <row r="5188" spans="1:5" ht="18.75">
      <c r="A5188" s="36">
        <v>5186</v>
      </c>
      <c r="B5188" s="208"/>
      <c r="C5188" s="36" t="s">
        <v>17018</v>
      </c>
      <c r="D5188" s="6" t="s">
        <v>5055</v>
      </c>
      <c r="E5188" s="3">
        <v>2</v>
      </c>
    </row>
    <row r="5189" spans="1:5" ht="18.75">
      <c r="A5189" s="36">
        <v>5187</v>
      </c>
      <c r="B5189" s="208"/>
      <c r="C5189" s="36" t="s">
        <v>17019</v>
      </c>
      <c r="D5189" s="6" t="s">
        <v>5056</v>
      </c>
      <c r="E5189" s="3">
        <v>2</v>
      </c>
    </row>
    <row r="5190" spans="1:5" ht="18.75">
      <c r="A5190" s="36">
        <v>5188</v>
      </c>
      <c r="B5190" s="208"/>
      <c r="C5190" s="36" t="s">
        <v>17020</v>
      </c>
      <c r="D5190" s="6" t="s">
        <v>5057</v>
      </c>
      <c r="E5190" s="3">
        <v>4</v>
      </c>
    </row>
    <row r="5191" spans="1:5" ht="18.75">
      <c r="A5191" s="36">
        <v>5189</v>
      </c>
      <c r="B5191" s="208"/>
      <c r="C5191" s="36" t="s">
        <v>17021</v>
      </c>
      <c r="D5191" s="6" t="s">
        <v>5058</v>
      </c>
      <c r="E5191" s="3">
        <v>4</v>
      </c>
    </row>
    <row r="5192" spans="1:5" ht="18.75">
      <c r="A5192" s="36">
        <v>5190</v>
      </c>
      <c r="B5192" s="208"/>
      <c r="C5192" s="36" t="s">
        <v>17022</v>
      </c>
      <c r="D5192" s="6" t="s">
        <v>5059</v>
      </c>
      <c r="E5192" s="3">
        <v>4</v>
      </c>
    </row>
    <row r="5193" spans="1:5" ht="18.75">
      <c r="A5193" s="36">
        <v>5191</v>
      </c>
      <c r="B5193" s="208"/>
      <c r="C5193" s="36" t="s">
        <v>17023</v>
      </c>
      <c r="D5193" s="6" t="s">
        <v>5060</v>
      </c>
      <c r="E5193" s="3">
        <v>4</v>
      </c>
    </row>
    <row r="5194" spans="1:5" ht="18.75">
      <c r="A5194" s="36">
        <v>5192</v>
      </c>
      <c r="B5194" s="208"/>
      <c r="C5194" s="36" t="s">
        <v>17024</v>
      </c>
      <c r="D5194" s="6" t="s">
        <v>5061</v>
      </c>
      <c r="E5194" s="3">
        <v>4</v>
      </c>
    </row>
    <row r="5195" spans="1:5" ht="18.75">
      <c r="A5195" s="36">
        <v>5193</v>
      </c>
      <c r="B5195" s="208"/>
      <c r="C5195" s="36" t="s">
        <v>17025</v>
      </c>
      <c r="D5195" s="6" t="s">
        <v>5062</v>
      </c>
      <c r="E5195" s="3">
        <v>2</v>
      </c>
    </row>
    <row r="5196" spans="1:5" ht="18.75">
      <c r="A5196" s="36">
        <v>5194</v>
      </c>
      <c r="B5196" s="208"/>
      <c r="C5196" s="36" t="s">
        <v>17026</v>
      </c>
      <c r="D5196" s="6" t="s">
        <v>5063</v>
      </c>
      <c r="E5196" s="3">
        <v>2</v>
      </c>
    </row>
    <row r="5197" spans="1:5" ht="18.75">
      <c r="A5197" s="36">
        <v>5195</v>
      </c>
      <c r="B5197" s="208"/>
      <c r="C5197" s="36" t="s">
        <v>17027</v>
      </c>
      <c r="D5197" s="6" t="s">
        <v>5064</v>
      </c>
      <c r="E5197" s="3">
        <v>2</v>
      </c>
    </row>
    <row r="5198" spans="1:5" ht="18.75">
      <c r="A5198" s="36">
        <v>5196</v>
      </c>
      <c r="B5198" s="208"/>
      <c r="C5198" s="36" t="s">
        <v>17028</v>
      </c>
      <c r="D5198" s="6" t="s">
        <v>5065</v>
      </c>
      <c r="E5198" s="3">
        <v>4</v>
      </c>
    </row>
    <row r="5199" spans="1:5" ht="18.75">
      <c r="A5199" s="36">
        <v>5197</v>
      </c>
      <c r="B5199" s="208"/>
      <c r="C5199" s="36" t="s">
        <v>17029</v>
      </c>
      <c r="D5199" s="6" t="s">
        <v>5066</v>
      </c>
      <c r="E5199" s="3">
        <v>4</v>
      </c>
    </row>
    <row r="5200" spans="1:5" ht="18.75">
      <c r="A5200" s="36">
        <v>5198</v>
      </c>
      <c r="B5200" s="208"/>
      <c r="C5200" s="36" t="s">
        <v>17030</v>
      </c>
      <c r="D5200" s="6" t="s">
        <v>5067</v>
      </c>
      <c r="E5200" s="3">
        <v>4</v>
      </c>
    </row>
    <row r="5201" spans="1:5" ht="18.75">
      <c r="A5201" s="36">
        <v>5199</v>
      </c>
      <c r="B5201" s="208"/>
      <c r="C5201" s="36" t="s">
        <v>17031</v>
      </c>
      <c r="D5201" s="6" t="s">
        <v>5068</v>
      </c>
      <c r="E5201" s="3">
        <v>4</v>
      </c>
    </row>
    <row r="5202" spans="1:5" ht="18.75">
      <c r="A5202" s="36">
        <v>5200</v>
      </c>
      <c r="B5202" s="208"/>
      <c r="C5202" s="36" t="s">
        <v>17032</v>
      </c>
      <c r="D5202" s="6" t="s">
        <v>5069</v>
      </c>
      <c r="E5202" s="3">
        <v>2</v>
      </c>
    </row>
    <row r="5203" spans="1:5" ht="18.75">
      <c r="A5203" s="36">
        <v>5201</v>
      </c>
      <c r="B5203" s="208"/>
      <c r="C5203" s="36" t="s">
        <v>17033</v>
      </c>
      <c r="D5203" s="6" t="s">
        <v>5070</v>
      </c>
      <c r="E5203" s="3">
        <v>4</v>
      </c>
    </row>
    <row r="5204" spans="1:5" ht="18.75">
      <c r="A5204" s="36">
        <v>5202</v>
      </c>
      <c r="B5204" s="208"/>
      <c r="C5204" s="36" t="s">
        <v>17034</v>
      </c>
      <c r="D5204" s="6" t="s">
        <v>5071</v>
      </c>
      <c r="E5204" s="3">
        <v>4</v>
      </c>
    </row>
    <row r="5205" spans="1:5" ht="18.75">
      <c r="A5205" s="36">
        <v>5203</v>
      </c>
      <c r="B5205" s="208"/>
      <c r="C5205" s="36" t="s">
        <v>17035</v>
      </c>
      <c r="D5205" s="6" t="s">
        <v>5072</v>
      </c>
      <c r="E5205" s="3">
        <v>4</v>
      </c>
    </row>
    <row r="5206" spans="1:5" ht="18.75">
      <c r="A5206" s="36">
        <v>5204</v>
      </c>
      <c r="B5206" s="208"/>
      <c r="C5206" s="36" t="s">
        <v>17036</v>
      </c>
      <c r="D5206" s="6" t="s">
        <v>5073</v>
      </c>
      <c r="E5206" s="3">
        <v>4</v>
      </c>
    </row>
    <row r="5207" spans="1:5" ht="18.75">
      <c r="A5207" s="36">
        <v>5205</v>
      </c>
      <c r="B5207" s="208"/>
      <c r="C5207" s="36" t="s">
        <v>17037</v>
      </c>
      <c r="D5207" s="6" t="s">
        <v>5074</v>
      </c>
      <c r="E5207" s="3">
        <v>4</v>
      </c>
    </row>
    <row r="5208" spans="1:5" ht="18.75">
      <c r="A5208" s="36">
        <v>5206</v>
      </c>
      <c r="B5208" s="208"/>
      <c r="C5208" s="36" t="s">
        <v>17038</v>
      </c>
      <c r="D5208" s="6" t="s">
        <v>5075</v>
      </c>
      <c r="E5208" s="3">
        <v>4</v>
      </c>
    </row>
    <row r="5209" spans="1:5" ht="18.75">
      <c r="A5209" s="36">
        <v>5207</v>
      </c>
      <c r="B5209" s="208"/>
      <c r="C5209" s="36" t="s">
        <v>17039</v>
      </c>
      <c r="D5209" s="6" t="s">
        <v>5076</v>
      </c>
      <c r="E5209" s="3">
        <v>2</v>
      </c>
    </row>
    <row r="5210" spans="1:5" ht="18.75">
      <c r="A5210" s="36">
        <v>5208</v>
      </c>
      <c r="B5210" s="208"/>
      <c r="C5210" s="36" t="s">
        <v>17040</v>
      </c>
      <c r="D5210" s="6" t="s">
        <v>5077</v>
      </c>
      <c r="E5210" s="3">
        <v>2</v>
      </c>
    </row>
    <row r="5211" spans="1:5" ht="18.75">
      <c r="A5211" s="36">
        <v>5209</v>
      </c>
      <c r="B5211" s="208"/>
      <c r="C5211" s="36" t="s">
        <v>17041</v>
      </c>
      <c r="D5211" s="6" t="s">
        <v>5078</v>
      </c>
      <c r="E5211" s="3">
        <v>4</v>
      </c>
    </row>
    <row r="5212" spans="1:5" ht="18.75">
      <c r="A5212" s="36">
        <v>5210</v>
      </c>
      <c r="B5212" s="208"/>
      <c r="C5212" s="36" t="s">
        <v>17042</v>
      </c>
      <c r="D5212" s="6" t="s">
        <v>5079</v>
      </c>
      <c r="E5212" s="3">
        <v>4</v>
      </c>
    </row>
    <row r="5213" spans="1:5" ht="18.75">
      <c r="A5213" s="36">
        <v>5211</v>
      </c>
      <c r="B5213" s="208"/>
      <c r="C5213" s="36" t="s">
        <v>17043</v>
      </c>
      <c r="D5213" s="6" t="s">
        <v>5080</v>
      </c>
      <c r="E5213" s="3">
        <v>4</v>
      </c>
    </row>
    <row r="5214" spans="1:5" ht="18.75">
      <c r="A5214" s="36">
        <v>5212</v>
      </c>
      <c r="B5214" s="208"/>
      <c r="C5214" s="36" t="s">
        <v>17044</v>
      </c>
      <c r="D5214" s="6" t="s">
        <v>5081</v>
      </c>
      <c r="E5214" s="3">
        <v>4</v>
      </c>
    </row>
    <row r="5215" spans="1:5" ht="18.75">
      <c r="A5215" s="36">
        <v>5213</v>
      </c>
      <c r="B5215" s="208"/>
      <c r="C5215" s="36" t="s">
        <v>17045</v>
      </c>
      <c r="D5215" s="6" t="s">
        <v>5082</v>
      </c>
      <c r="E5215" s="3">
        <v>4</v>
      </c>
    </row>
    <row r="5216" spans="1:5" ht="18.75">
      <c r="A5216" s="36">
        <v>5214</v>
      </c>
      <c r="B5216" s="208"/>
      <c r="C5216" s="36" t="s">
        <v>17046</v>
      </c>
      <c r="D5216" s="6" t="s">
        <v>5083</v>
      </c>
      <c r="E5216" s="3">
        <v>2</v>
      </c>
    </row>
    <row r="5217" spans="1:5" ht="18.75">
      <c r="A5217" s="36">
        <v>5215</v>
      </c>
      <c r="B5217" s="208"/>
      <c r="C5217" s="36" t="s">
        <v>17047</v>
      </c>
      <c r="D5217" s="6" t="s">
        <v>5084</v>
      </c>
      <c r="E5217" s="3">
        <v>2</v>
      </c>
    </row>
    <row r="5218" spans="1:5" ht="18.75">
      <c r="A5218" s="36">
        <v>5216</v>
      </c>
      <c r="B5218" s="208"/>
      <c r="C5218" s="36" t="s">
        <v>17048</v>
      </c>
      <c r="D5218" s="6" t="s">
        <v>5085</v>
      </c>
      <c r="E5218" s="3">
        <v>2</v>
      </c>
    </row>
    <row r="5219" spans="1:5" ht="18.75">
      <c r="A5219" s="36">
        <v>5217</v>
      </c>
      <c r="B5219" s="208"/>
      <c r="C5219" s="36" t="s">
        <v>17049</v>
      </c>
      <c r="D5219" s="6" t="s">
        <v>5086</v>
      </c>
      <c r="E5219" s="3">
        <v>2</v>
      </c>
    </row>
    <row r="5220" spans="1:5" ht="18.75">
      <c r="A5220" s="36">
        <v>5218</v>
      </c>
      <c r="B5220" s="208"/>
      <c r="C5220" s="36" t="s">
        <v>17050</v>
      </c>
      <c r="D5220" s="6" t="s">
        <v>5087</v>
      </c>
      <c r="E5220" s="3">
        <v>4</v>
      </c>
    </row>
    <row r="5221" spans="1:5" ht="18.75">
      <c r="A5221" s="36">
        <v>5219</v>
      </c>
      <c r="B5221" s="208"/>
      <c r="C5221" s="36" t="s">
        <v>17051</v>
      </c>
      <c r="D5221" s="6" t="s">
        <v>5088</v>
      </c>
      <c r="E5221" s="3">
        <v>4</v>
      </c>
    </row>
    <row r="5222" spans="1:5" ht="18.75">
      <c r="A5222" s="36">
        <v>5220</v>
      </c>
      <c r="B5222" s="208"/>
      <c r="C5222" s="36" t="s">
        <v>17052</v>
      </c>
      <c r="D5222" s="6" t="s">
        <v>5089</v>
      </c>
      <c r="E5222" s="3">
        <v>4</v>
      </c>
    </row>
    <row r="5223" spans="1:5" ht="18.75">
      <c r="A5223" s="36">
        <v>5221</v>
      </c>
      <c r="B5223" s="208"/>
      <c r="C5223" s="36" t="s">
        <v>17053</v>
      </c>
      <c r="D5223" s="6" t="s">
        <v>5090</v>
      </c>
      <c r="E5223" s="3">
        <v>4</v>
      </c>
    </row>
    <row r="5224" spans="1:5" ht="18.75">
      <c r="A5224" s="36">
        <v>5222</v>
      </c>
      <c r="B5224" s="208"/>
      <c r="C5224" s="36" t="s">
        <v>17054</v>
      </c>
      <c r="D5224" s="6" t="s">
        <v>5091</v>
      </c>
      <c r="E5224" s="3">
        <v>2</v>
      </c>
    </row>
    <row r="5225" spans="1:5" ht="18.75">
      <c r="A5225" s="36">
        <v>5223</v>
      </c>
      <c r="B5225" s="208"/>
      <c r="C5225" s="36" t="s">
        <v>17055</v>
      </c>
      <c r="D5225" s="6" t="s">
        <v>5092</v>
      </c>
      <c r="E5225" s="3">
        <v>2</v>
      </c>
    </row>
    <row r="5226" spans="1:5" ht="18.75">
      <c r="A5226" s="36">
        <v>5224</v>
      </c>
      <c r="B5226" s="208"/>
      <c r="C5226" s="36" t="s">
        <v>17056</v>
      </c>
      <c r="D5226" s="6" t="s">
        <v>5093</v>
      </c>
      <c r="E5226" s="3">
        <v>2</v>
      </c>
    </row>
    <row r="5227" spans="1:5" ht="33">
      <c r="A5227" s="36">
        <v>5225</v>
      </c>
      <c r="B5227" s="208"/>
      <c r="C5227" s="36" t="s">
        <v>17057</v>
      </c>
      <c r="D5227" s="6" t="s">
        <v>5094</v>
      </c>
      <c r="E5227" s="3">
        <v>2</v>
      </c>
    </row>
    <row r="5228" spans="1:5" ht="18.75">
      <c r="A5228" s="36">
        <v>5226</v>
      </c>
      <c r="B5228" s="208"/>
      <c r="C5228" s="36" t="s">
        <v>17058</v>
      </c>
      <c r="D5228" s="6" t="s">
        <v>5095</v>
      </c>
      <c r="E5228" s="3">
        <v>2</v>
      </c>
    </row>
    <row r="5229" spans="1:5" ht="33">
      <c r="A5229" s="36">
        <v>5227</v>
      </c>
      <c r="B5229" s="208"/>
      <c r="C5229" s="36" t="s">
        <v>17059</v>
      </c>
      <c r="D5229" s="6" t="s">
        <v>5096</v>
      </c>
      <c r="E5229" s="3">
        <v>2</v>
      </c>
    </row>
    <row r="5230" spans="1:5" ht="18.75">
      <c r="A5230" s="36">
        <v>5228</v>
      </c>
      <c r="B5230" s="208"/>
      <c r="C5230" s="36" t="s">
        <v>17060</v>
      </c>
      <c r="D5230" s="6" t="s">
        <v>5097</v>
      </c>
      <c r="E5230" s="3">
        <v>2</v>
      </c>
    </row>
    <row r="5231" spans="1:5" ht="18.75">
      <c r="A5231" s="36">
        <v>5229</v>
      </c>
      <c r="B5231" s="208"/>
      <c r="C5231" s="36" t="s">
        <v>17061</v>
      </c>
      <c r="D5231" s="6" t="s">
        <v>5098</v>
      </c>
      <c r="E5231" s="3">
        <v>2</v>
      </c>
    </row>
    <row r="5232" spans="1:5" ht="18.75">
      <c r="A5232" s="36">
        <v>5230</v>
      </c>
      <c r="B5232" s="208"/>
      <c r="C5232" s="36" t="s">
        <v>17062</v>
      </c>
      <c r="D5232" s="6" t="s">
        <v>5099</v>
      </c>
      <c r="E5232" s="3">
        <v>2</v>
      </c>
    </row>
    <row r="5233" spans="1:5" ht="18.75">
      <c r="A5233" s="36">
        <v>5231</v>
      </c>
      <c r="B5233" s="208"/>
      <c r="C5233" s="36" t="s">
        <v>17063</v>
      </c>
      <c r="D5233" s="6" t="s">
        <v>5100</v>
      </c>
      <c r="E5233" s="3">
        <v>2</v>
      </c>
    </row>
    <row r="5234" spans="1:5" ht="18.75">
      <c r="A5234" s="36">
        <v>5232</v>
      </c>
      <c r="B5234" s="208"/>
      <c r="C5234" s="36" t="s">
        <v>17064</v>
      </c>
      <c r="D5234" s="6" t="s">
        <v>5101</v>
      </c>
      <c r="E5234" s="3">
        <v>2</v>
      </c>
    </row>
    <row r="5235" spans="1:5" ht="18.75">
      <c r="A5235" s="36">
        <v>5233</v>
      </c>
      <c r="B5235" s="208"/>
      <c r="C5235" s="36" t="s">
        <v>17065</v>
      </c>
      <c r="D5235" s="6" t="s">
        <v>5102</v>
      </c>
      <c r="E5235" s="3">
        <v>2</v>
      </c>
    </row>
    <row r="5236" spans="1:5" ht="18.75">
      <c r="A5236" s="36">
        <v>5234</v>
      </c>
      <c r="B5236" s="208"/>
      <c r="C5236" s="36" t="s">
        <v>17066</v>
      </c>
      <c r="D5236" s="6" t="s">
        <v>5103</v>
      </c>
      <c r="E5236" s="3">
        <v>2</v>
      </c>
    </row>
    <row r="5237" spans="1:5" ht="18.75">
      <c r="A5237" s="36">
        <v>5235</v>
      </c>
      <c r="B5237" s="208"/>
      <c r="C5237" s="36" t="s">
        <v>17067</v>
      </c>
      <c r="D5237" s="6" t="s">
        <v>5104</v>
      </c>
      <c r="E5237" s="3">
        <v>2</v>
      </c>
    </row>
    <row r="5238" spans="1:5" ht="18.75">
      <c r="A5238" s="36">
        <v>5236</v>
      </c>
      <c r="B5238" s="208"/>
      <c r="C5238" s="36" t="s">
        <v>17068</v>
      </c>
      <c r="D5238" s="6" t="s">
        <v>5105</v>
      </c>
      <c r="E5238" s="3">
        <v>2</v>
      </c>
    </row>
    <row r="5239" spans="1:5" ht="18.75">
      <c r="A5239" s="36">
        <v>5237</v>
      </c>
      <c r="B5239" s="208"/>
      <c r="C5239" s="36" t="s">
        <v>17069</v>
      </c>
      <c r="D5239" s="6" t="s">
        <v>5106</v>
      </c>
      <c r="E5239" s="3">
        <v>4</v>
      </c>
    </row>
    <row r="5240" spans="1:5" ht="18.75">
      <c r="A5240" s="36">
        <v>5238</v>
      </c>
      <c r="B5240" s="208"/>
      <c r="C5240" s="36" t="s">
        <v>17070</v>
      </c>
      <c r="D5240" s="6" t="s">
        <v>5107</v>
      </c>
      <c r="E5240" s="3">
        <v>4</v>
      </c>
    </row>
    <row r="5241" spans="1:5" ht="18.75">
      <c r="A5241" s="36">
        <v>5239</v>
      </c>
      <c r="B5241" s="208"/>
      <c r="C5241" s="36" t="s">
        <v>17071</v>
      </c>
      <c r="D5241" s="6" t="s">
        <v>5108</v>
      </c>
      <c r="E5241" s="3">
        <v>4</v>
      </c>
    </row>
    <row r="5242" spans="1:5" ht="18.75">
      <c r="A5242" s="36">
        <v>5240</v>
      </c>
      <c r="B5242" s="208"/>
      <c r="C5242" s="36" t="s">
        <v>17072</v>
      </c>
      <c r="D5242" s="6" t="s">
        <v>5109</v>
      </c>
      <c r="E5242" s="3">
        <v>2</v>
      </c>
    </row>
    <row r="5243" spans="1:5" ht="18.75">
      <c r="A5243" s="36">
        <v>5241</v>
      </c>
      <c r="B5243" s="208"/>
      <c r="C5243" s="36" t="s">
        <v>17073</v>
      </c>
      <c r="D5243" s="6" t="s">
        <v>5110</v>
      </c>
      <c r="E5243" s="3">
        <v>2</v>
      </c>
    </row>
    <row r="5244" spans="1:5" ht="18.75">
      <c r="A5244" s="36">
        <v>5242</v>
      </c>
      <c r="B5244" s="208"/>
      <c r="C5244" s="36" t="s">
        <v>17074</v>
      </c>
      <c r="D5244" s="6" t="s">
        <v>5111</v>
      </c>
      <c r="E5244" s="3">
        <v>2</v>
      </c>
    </row>
    <row r="5245" spans="1:5" ht="18.75">
      <c r="A5245" s="36">
        <v>5243</v>
      </c>
      <c r="B5245" s="208"/>
      <c r="C5245" s="36" t="s">
        <v>17075</v>
      </c>
      <c r="D5245" s="6" t="s">
        <v>5112</v>
      </c>
      <c r="E5245" s="3">
        <v>2</v>
      </c>
    </row>
    <row r="5246" spans="1:5" ht="18.75">
      <c r="A5246" s="36">
        <v>5244</v>
      </c>
      <c r="B5246" s="208"/>
      <c r="C5246" s="36" t="s">
        <v>17076</v>
      </c>
      <c r="D5246" s="6" t="s">
        <v>5113</v>
      </c>
      <c r="E5246" s="3">
        <v>4</v>
      </c>
    </row>
    <row r="5247" spans="1:5" ht="18.75">
      <c r="A5247" s="36">
        <v>5245</v>
      </c>
      <c r="B5247" s="208"/>
      <c r="C5247" s="36" t="s">
        <v>17077</v>
      </c>
      <c r="D5247" s="6" t="s">
        <v>5114</v>
      </c>
      <c r="E5247" s="3">
        <v>2</v>
      </c>
    </row>
    <row r="5248" spans="1:5" ht="18.75">
      <c r="A5248" s="36">
        <v>5246</v>
      </c>
      <c r="B5248" s="208"/>
      <c r="C5248" s="36" t="s">
        <v>17078</v>
      </c>
      <c r="D5248" s="6" t="s">
        <v>5115</v>
      </c>
      <c r="E5248" s="3">
        <v>2</v>
      </c>
    </row>
    <row r="5249" spans="1:5" ht="18.75">
      <c r="A5249" s="36">
        <v>5247</v>
      </c>
      <c r="B5249" s="208"/>
      <c r="C5249" s="36" t="s">
        <v>17079</v>
      </c>
      <c r="D5249" s="6" t="s">
        <v>5116</v>
      </c>
      <c r="E5249" s="3">
        <v>2</v>
      </c>
    </row>
    <row r="5250" spans="1:5" ht="18.75">
      <c r="A5250" s="36">
        <v>5248</v>
      </c>
      <c r="B5250" s="208"/>
      <c r="C5250" s="36" t="s">
        <v>17080</v>
      </c>
      <c r="D5250" s="6" t="s">
        <v>5117</v>
      </c>
      <c r="E5250" s="3">
        <v>2</v>
      </c>
    </row>
    <row r="5251" spans="1:5" ht="18.75">
      <c r="A5251" s="36">
        <v>5249</v>
      </c>
      <c r="B5251" s="208"/>
      <c r="C5251" s="36" t="s">
        <v>17081</v>
      </c>
      <c r="D5251" s="6" t="s">
        <v>5118</v>
      </c>
      <c r="E5251" s="3">
        <v>2</v>
      </c>
    </row>
    <row r="5252" spans="1:5" ht="49.5">
      <c r="A5252" s="36">
        <v>5250</v>
      </c>
      <c r="B5252" s="208"/>
      <c r="C5252" s="36" t="s">
        <v>17082</v>
      </c>
      <c r="D5252" s="6" t="s">
        <v>5119</v>
      </c>
      <c r="E5252" s="3">
        <v>4</v>
      </c>
    </row>
    <row r="5253" spans="1:5" ht="18.75">
      <c r="A5253" s="36">
        <v>5251</v>
      </c>
      <c r="B5253" s="208"/>
      <c r="C5253" s="36" t="s">
        <v>17083</v>
      </c>
      <c r="D5253" s="6" t="s">
        <v>5120</v>
      </c>
      <c r="E5253" s="3">
        <v>4</v>
      </c>
    </row>
    <row r="5254" spans="1:5" ht="33">
      <c r="A5254" s="36">
        <v>5252</v>
      </c>
      <c r="B5254" s="208"/>
      <c r="C5254" s="36" t="s">
        <v>17084</v>
      </c>
      <c r="D5254" s="6" t="s">
        <v>5121</v>
      </c>
      <c r="E5254" s="3">
        <v>4</v>
      </c>
    </row>
    <row r="5255" spans="1:5" ht="18.75">
      <c r="A5255" s="36">
        <v>5253</v>
      </c>
      <c r="B5255" s="208"/>
      <c r="C5255" s="36" t="s">
        <v>17085</v>
      </c>
      <c r="D5255" s="6" t="s">
        <v>5122</v>
      </c>
      <c r="E5255" s="3">
        <v>2</v>
      </c>
    </row>
    <row r="5256" spans="1:5" ht="18.75">
      <c r="A5256" s="36">
        <v>5254</v>
      </c>
      <c r="B5256" s="208"/>
      <c r="C5256" s="36" t="s">
        <v>17086</v>
      </c>
      <c r="D5256" s="6" t="s">
        <v>5123</v>
      </c>
      <c r="E5256" s="3">
        <v>4</v>
      </c>
    </row>
    <row r="5257" spans="1:5" ht="18.75">
      <c r="A5257" s="36">
        <v>5255</v>
      </c>
      <c r="B5257" s="208"/>
      <c r="C5257" s="36" t="s">
        <v>17087</v>
      </c>
      <c r="D5257" s="6" t="s">
        <v>5124</v>
      </c>
      <c r="E5257" s="3">
        <v>4</v>
      </c>
    </row>
    <row r="5258" spans="1:5" ht="18.75">
      <c r="A5258" s="36">
        <v>5256</v>
      </c>
      <c r="B5258" s="208"/>
      <c r="C5258" s="36" t="s">
        <v>17088</v>
      </c>
      <c r="D5258" s="6" t="s">
        <v>5125</v>
      </c>
      <c r="E5258" s="3">
        <v>4</v>
      </c>
    </row>
    <row r="5259" spans="1:5" ht="18.75">
      <c r="A5259" s="36">
        <v>5257</v>
      </c>
      <c r="B5259" s="208"/>
      <c r="C5259" s="36" t="s">
        <v>17089</v>
      </c>
      <c r="D5259" s="6" t="s">
        <v>5126</v>
      </c>
      <c r="E5259" s="3">
        <v>4</v>
      </c>
    </row>
    <row r="5260" spans="1:5" ht="18.75">
      <c r="A5260" s="36">
        <v>5258</v>
      </c>
      <c r="B5260" s="208"/>
      <c r="C5260" s="36" t="s">
        <v>17090</v>
      </c>
      <c r="D5260" s="6" t="s">
        <v>5127</v>
      </c>
      <c r="E5260" s="3">
        <v>4</v>
      </c>
    </row>
    <row r="5261" spans="1:5" ht="18.75">
      <c r="A5261" s="36">
        <v>5259</v>
      </c>
      <c r="B5261" s="208"/>
      <c r="C5261" s="36" t="s">
        <v>17091</v>
      </c>
      <c r="D5261" s="6" t="s">
        <v>5128</v>
      </c>
      <c r="E5261" s="3">
        <v>4</v>
      </c>
    </row>
    <row r="5262" spans="1:5" ht="18.75">
      <c r="A5262" s="36">
        <v>5260</v>
      </c>
      <c r="B5262" s="208"/>
      <c r="C5262" s="36" t="s">
        <v>17092</v>
      </c>
      <c r="D5262" s="6" t="s">
        <v>5129</v>
      </c>
      <c r="E5262" s="3">
        <v>4</v>
      </c>
    </row>
    <row r="5263" spans="1:5" ht="18.75">
      <c r="A5263" s="36">
        <v>5261</v>
      </c>
      <c r="B5263" s="208"/>
      <c r="C5263" s="36" t="s">
        <v>17093</v>
      </c>
      <c r="D5263" s="6" t="s">
        <v>5130</v>
      </c>
      <c r="E5263" s="3">
        <v>4</v>
      </c>
    </row>
    <row r="5264" spans="1:5" ht="18.75">
      <c r="A5264" s="36">
        <v>5262</v>
      </c>
      <c r="B5264" s="208"/>
      <c r="C5264" s="36" t="s">
        <v>17094</v>
      </c>
      <c r="D5264" s="6" t="s">
        <v>5131</v>
      </c>
      <c r="E5264" s="3">
        <v>4</v>
      </c>
    </row>
    <row r="5265" spans="1:5" ht="18.75">
      <c r="A5265" s="36">
        <v>5263</v>
      </c>
      <c r="B5265" s="208"/>
      <c r="C5265" s="36" t="s">
        <v>17095</v>
      </c>
      <c r="D5265" s="6" t="s">
        <v>5132</v>
      </c>
      <c r="E5265" s="3">
        <v>4</v>
      </c>
    </row>
    <row r="5266" spans="1:5" ht="18.75">
      <c r="A5266" s="36">
        <v>5264</v>
      </c>
      <c r="B5266" s="208"/>
      <c r="C5266" s="36" t="s">
        <v>17096</v>
      </c>
      <c r="D5266" s="6" t="s">
        <v>5133</v>
      </c>
      <c r="E5266" s="3">
        <v>4</v>
      </c>
    </row>
    <row r="5267" spans="1:5" ht="18.75">
      <c r="A5267" s="36">
        <v>5265</v>
      </c>
      <c r="B5267" s="208"/>
      <c r="C5267" s="36" t="s">
        <v>17097</v>
      </c>
      <c r="D5267" s="6" t="s">
        <v>5134</v>
      </c>
      <c r="E5267" s="3">
        <v>4</v>
      </c>
    </row>
    <row r="5268" spans="1:5" ht="18.75">
      <c r="A5268" s="36">
        <v>5266</v>
      </c>
      <c r="B5268" s="208"/>
      <c r="C5268" s="36" t="s">
        <v>17098</v>
      </c>
      <c r="D5268" s="6" t="s">
        <v>5135</v>
      </c>
      <c r="E5268" s="3">
        <v>4</v>
      </c>
    </row>
    <row r="5269" spans="1:5" ht="33">
      <c r="A5269" s="36">
        <v>5267</v>
      </c>
      <c r="B5269" s="208"/>
      <c r="C5269" s="36" t="s">
        <v>17099</v>
      </c>
      <c r="D5269" s="6" t="s">
        <v>5136</v>
      </c>
      <c r="E5269" s="3">
        <v>2</v>
      </c>
    </row>
    <row r="5270" spans="1:5" ht="33">
      <c r="A5270" s="36">
        <v>5268</v>
      </c>
      <c r="B5270" s="208"/>
      <c r="C5270" s="36" t="s">
        <v>17100</v>
      </c>
      <c r="D5270" s="6" t="s">
        <v>5137</v>
      </c>
      <c r="E5270" s="3">
        <v>2</v>
      </c>
    </row>
    <row r="5271" spans="1:5" ht="33">
      <c r="A5271" s="36">
        <v>5269</v>
      </c>
      <c r="B5271" s="208"/>
      <c r="C5271" s="36" t="s">
        <v>17101</v>
      </c>
      <c r="D5271" s="6" t="s">
        <v>5138</v>
      </c>
      <c r="E5271" s="3">
        <v>2</v>
      </c>
    </row>
    <row r="5272" spans="1:5" ht="33">
      <c r="A5272" s="36">
        <v>5270</v>
      </c>
      <c r="B5272" s="208"/>
      <c r="C5272" s="36" t="s">
        <v>17102</v>
      </c>
      <c r="D5272" s="6" t="s">
        <v>5139</v>
      </c>
      <c r="E5272" s="3">
        <v>2</v>
      </c>
    </row>
    <row r="5273" spans="1:5" ht="33">
      <c r="A5273" s="36">
        <v>5271</v>
      </c>
      <c r="B5273" s="208"/>
      <c r="C5273" s="36" t="s">
        <v>17103</v>
      </c>
      <c r="D5273" s="6" t="s">
        <v>5140</v>
      </c>
      <c r="E5273" s="3">
        <v>2</v>
      </c>
    </row>
    <row r="5274" spans="1:5" ht="33">
      <c r="A5274" s="36">
        <v>5272</v>
      </c>
      <c r="B5274" s="208"/>
      <c r="C5274" s="36" t="s">
        <v>17104</v>
      </c>
      <c r="D5274" s="6" t="s">
        <v>5141</v>
      </c>
      <c r="E5274" s="3">
        <v>2</v>
      </c>
    </row>
    <row r="5275" spans="1:5" ht="33">
      <c r="A5275" s="36">
        <v>5273</v>
      </c>
      <c r="B5275" s="208"/>
      <c r="C5275" s="36" t="s">
        <v>17105</v>
      </c>
      <c r="D5275" s="6" t="s">
        <v>5142</v>
      </c>
      <c r="E5275" s="3">
        <v>2</v>
      </c>
    </row>
    <row r="5276" spans="1:5" ht="33">
      <c r="A5276" s="36">
        <v>5274</v>
      </c>
      <c r="B5276" s="208"/>
      <c r="C5276" s="36" t="s">
        <v>17106</v>
      </c>
      <c r="D5276" s="6" t="s">
        <v>5143</v>
      </c>
      <c r="E5276" s="3">
        <v>2</v>
      </c>
    </row>
    <row r="5277" spans="1:5" ht="33">
      <c r="A5277" s="36">
        <v>5275</v>
      </c>
      <c r="B5277" s="208"/>
      <c r="C5277" s="36" t="s">
        <v>17107</v>
      </c>
      <c r="D5277" s="6" t="s">
        <v>5144</v>
      </c>
      <c r="E5277" s="3">
        <v>2</v>
      </c>
    </row>
    <row r="5278" spans="1:5" ht="33">
      <c r="A5278" s="36">
        <v>5276</v>
      </c>
      <c r="B5278" s="208"/>
      <c r="C5278" s="36" t="s">
        <v>17108</v>
      </c>
      <c r="D5278" s="6" t="s">
        <v>5145</v>
      </c>
      <c r="E5278" s="3">
        <v>2</v>
      </c>
    </row>
    <row r="5279" spans="1:5" ht="33">
      <c r="A5279" s="36">
        <v>5277</v>
      </c>
      <c r="B5279" s="208"/>
      <c r="C5279" s="36" t="s">
        <v>17109</v>
      </c>
      <c r="D5279" s="6" t="s">
        <v>5146</v>
      </c>
      <c r="E5279" s="3">
        <v>2</v>
      </c>
    </row>
    <row r="5280" spans="1:5" ht="33">
      <c r="A5280" s="36">
        <v>5278</v>
      </c>
      <c r="B5280" s="208"/>
      <c r="C5280" s="36" t="s">
        <v>17110</v>
      </c>
      <c r="D5280" s="6" t="s">
        <v>5147</v>
      </c>
      <c r="E5280" s="3">
        <v>2</v>
      </c>
    </row>
    <row r="5281" spans="1:5" ht="33">
      <c r="A5281" s="36">
        <v>5279</v>
      </c>
      <c r="B5281" s="208"/>
      <c r="C5281" s="36" t="s">
        <v>17111</v>
      </c>
      <c r="D5281" s="6" t="s">
        <v>5148</v>
      </c>
      <c r="E5281" s="3">
        <v>2</v>
      </c>
    </row>
    <row r="5282" spans="1:5" ht="33">
      <c r="A5282" s="36">
        <v>5280</v>
      </c>
      <c r="B5282" s="208"/>
      <c r="C5282" s="36" t="s">
        <v>17112</v>
      </c>
      <c r="D5282" s="6" t="s">
        <v>5149</v>
      </c>
      <c r="E5282" s="3">
        <v>2</v>
      </c>
    </row>
    <row r="5283" spans="1:5" ht="33">
      <c r="A5283" s="36">
        <v>5281</v>
      </c>
      <c r="B5283" s="208"/>
      <c r="C5283" s="36" t="s">
        <v>17113</v>
      </c>
      <c r="D5283" s="6" t="s">
        <v>5150</v>
      </c>
      <c r="E5283" s="3">
        <v>2</v>
      </c>
    </row>
    <row r="5284" spans="1:5" ht="33">
      <c r="A5284" s="36">
        <v>5282</v>
      </c>
      <c r="B5284" s="208"/>
      <c r="C5284" s="36" t="s">
        <v>17114</v>
      </c>
      <c r="D5284" s="6" t="s">
        <v>5151</v>
      </c>
      <c r="E5284" s="3">
        <v>2</v>
      </c>
    </row>
    <row r="5285" spans="1:5" ht="33">
      <c r="A5285" s="36">
        <v>5283</v>
      </c>
      <c r="B5285" s="208"/>
      <c r="C5285" s="36" t="s">
        <v>17115</v>
      </c>
      <c r="D5285" s="6" t="s">
        <v>5152</v>
      </c>
      <c r="E5285" s="3">
        <v>2</v>
      </c>
    </row>
    <row r="5286" spans="1:5" ht="33">
      <c r="A5286" s="36">
        <v>5284</v>
      </c>
      <c r="B5286" s="208"/>
      <c r="C5286" s="36" t="s">
        <v>17116</v>
      </c>
      <c r="D5286" s="6" t="s">
        <v>5153</v>
      </c>
      <c r="E5286" s="3">
        <v>2</v>
      </c>
    </row>
    <row r="5287" spans="1:5" ht="33">
      <c r="A5287" s="36">
        <v>5285</v>
      </c>
      <c r="B5287" s="208"/>
      <c r="C5287" s="36" t="s">
        <v>17117</v>
      </c>
      <c r="D5287" s="6" t="s">
        <v>5154</v>
      </c>
      <c r="E5287" s="3">
        <v>4</v>
      </c>
    </row>
    <row r="5288" spans="1:5" ht="33">
      <c r="A5288" s="36">
        <v>5286</v>
      </c>
      <c r="B5288" s="208"/>
      <c r="C5288" s="36" t="s">
        <v>17118</v>
      </c>
      <c r="D5288" s="6" t="s">
        <v>5155</v>
      </c>
      <c r="E5288" s="3">
        <v>4</v>
      </c>
    </row>
    <row r="5289" spans="1:5" ht="33">
      <c r="A5289" s="36">
        <v>5287</v>
      </c>
      <c r="B5289" s="208"/>
      <c r="C5289" s="36" t="s">
        <v>17119</v>
      </c>
      <c r="D5289" s="6" t="s">
        <v>5156</v>
      </c>
      <c r="E5289" s="3">
        <v>4</v>
      </c>
    </row>
    <row r="5290" spans="1:5" ht="18.75">
      <c r="A5290" s="36">
        <v>5288</v>
      </c>
      <c r="B5290" s="208"/>
      <c r="C5290" s="36" t="s">
        <v>17120</v>
      </c>
      <c r="D5290" s="6" t="s">
        <v>5157</v>
      </c>
      <c r="E5290" s="3">
        <v>4</v>
      </c>
    </row>
    <row r="5291" spans="1:5" ht="33">
      <c r="A5291" s="36">
        <v>5289</v>
      </c>
      <c r="B5291" s="208"/>
      <c r="C5291" s="36" t="s">
        <v>17121</v>
      </c>
      <c r="D5291" s="6" t="s">
        <v>5158</v>
      </c>
      <c r="E5291" s="3">
        <v>4</v>
      </c>
    </row>
    <row r="5292" spans="1:5" ht="33">
      <c r="A5292" s="36">
        <v>5290</v>
      </c>
      <c r="B5292" s="208"/>
      <c r="C5292" s="36" t="s">
        <v>17122</v>
      </c>
      <c r="D5292" s="6" t="s">
        <v>5159</v>
      </c>
      <c r="E5292" s="3">
        <v>4</v>
      </c>
    </row>
    <row r="5293" spans="1:5" ht="33">
      <c r="A5293" s="36">
        <v>5291</v>
      </c>
      <c r="B5293" s="208"/>
      <c r="C5293" s="36" t="s">
        <v>17123</v>
      </c>
      <c r="D5293" s="6" t="s">
        <v>5160</v>
      </c>
      <c r="E5293" s="3">
        <v>4</v>
      </c>
    </row>
    <row r="5294" spans="1:5" ht="18.75">
      <c r="A5294" s="36">
        <v>5292</v>
      </c>
      <c r="B5294" s="208"/>
      <c r="C5294" s="36" t="s">
        <v>17124</v>
      </c>
      <c r="D5294" s="6" t="s">
        <v>5161</v>
      </c>
      <c r="E5294" s="3">
        <v>4</v>
      </c>
    </row>
    <row r="5295" spans="1:5" ht="18.75">
      <c r="A5295" s="36">
        <v>5293</v>
      </c>
      <c r="B5295" s="208"/>
      <c r="C5295" s="36" t="s">
        <v>17125</v>
      </c>
      <c r="D5295" s="6" t="s">
        <v>5162</v>
      </c>
      <c r="E5295" s="3">
        <v>4</v>
      </c>
    </row>
    <row r="5296" spans="1:5" ht="18.75">
      <c r="A5296" s="36">
        <v>5294</v>
      </c>
      <c r="B5296" s="208"/>
      <c r="C5296" s="36" t="s">
        <v>17126</v>
      </c>
      <c r="D5296" s="6" t="s">
        <v>5163</v>
      </c>
      <c r="E5296" s="3">
        <v>4</v>
      </c>
    </row>
    <row r="5297" spans="1:5" ht="33">
      <c r="A5297" s="36">
        <v>5295</v>
      </c>
      <c r="B5297" s="208"/>
      <c r="C5297" s="36" t="s">
        <v>17127</v>
      </c>
      <c r="D5297" s="6" t="s">
        <v>5164</v>
      </c>
      <c r="E5297" s="3">
        <v>4</v>
      </c>
    </row>
    <row r="5298" spans="1:5" ht="18.75">
      <c r="A5298" s="36">
        <v>5296</v>
      </c>
      <c r="B5298" s="208"/>
      <c r="C5298" s="36" t="s">
        <v>17128</v>
      </c>
      <c r="D5298" s="6" t="s">
        <v>5165</v>
      </c>
      <c r="E5298" s="3">
        <v>4</v>
      </c>
    </row>
    <row r="5299" spans="1:5" ht="33">
      <c r="A5299" s="36">
        <v>5297</v>
      </c>
      <c r="B5299" s="208"/>
      <c r="C5299" s="36" t="s">
        <v>17129</v>
      </c>
      <c r="D5299" s="6" t="s">
        <v>5166</v>
      </c>
      <c r="E5299" s="3">
        <v>4</v>
      </c>
    </row>
    <row r="5300" spans="1:5" ht="49.5">
      <c r="A5300" s="36">
        <v>5298</v>
      </c>
      <c r="B5300" s="208"/>
      <c r="C5300" s="36" t="s">
        <v>17130</v>
      </c>
      <c r="D5300" s="6" t="s">
        <v>5167</v>
      </c>
      <c r="E5300" s="3">
        <v>4</v>
      </c>
    </row>
    <row r="5301" spans="1:5" ht="18.75">
      <c r="A5301" s="36">
        <v>5299</v>
      </c>
      <c r="B5301" s="208"/>
      <c r="C5301" s="36" t="s">
        <v>17131</v>
      </c>
      <c r="D5301" s="6" t="s">
        <v>5168</v>
      </c>
      <c r="E5301" s="3">
        <v>4</v>
      </c>
    </row>
    <row r="5302" spans="1:5" ht="18.75">
      <c r="A5302" s="36">
        <v>5300</v>
      </c>
      <c r="B5302" s="208"/>
      <c r="C5302" s="36" t="s">
        <v>17132</v>
      </c>
      <c r="D5302" s="6" t="s">
        <v>5169</v>
      </c>
      <c r="E5302" s="3">
        <v>8</v>
      </c>
    </row>
    <row r="5303" spans="1:5" ht="33">
      <c r="A5303" s="36">
        <v>5301</v>
      </c>
      <c r="B5303" s="208"/>
      <c r="C5303" s="36" t="s">
        <v>17133</v>
      </c>
      <c r="D5303" s="6" t="s">
        <v>5170</v>
      </c>
      <c r="E5303" s="3">
        <v>8</v>
      </c>
    </row>
    <row r="5304" spans="1:5" ht="33">
      <c r="A5304" s="36">
        <v>5302</v>
      </c>
      <c r="B5304" s="208"/>
      <c r="C5304" s="36" t="s">
        <v>17134</v>
      </c>
      <c r="D5304" s="6" t="s">
        <v>5171</v>
      </c>
      <c r="E5304" s="3">
        <v>6</v>
      </c>
    </row>
    <row r="5305" spans="1:5" ht="33">
      <c r="A5305" s="36">
        <v>5303</v>
      </c>
      <c r="B5305" s="208"/>
      <c r="C5305" s="36" t="s">
        <v>17135</v>
      </c>
      <c r="D5305" s="6" t="s">
        <v>5172</v>
      </c>
      <c r="E5305" s="3">
        <v>2</v>
      </c>
    </row>
    <row r="5306" spans="1:5" ht="33">
      <c r="A5306" s="36">
        <v>5304</v>
      </c>
      <c r="B5306" s="208"/>
      <c r="C5306" s="36" t="s">
        <v>17136</v>
      </c>
      <c r="D5306" s="6" t="s">
        <v>5173</v>
      </c>
      <c r="E5306" s="3">
        <v>6</v>
      </c>
    </row>
    <row r="5307" spans="1:5" ht="18.75">
      <c r="A5307" s="36">
        <v>5305</v>
      </c>
      <c r="B5307" s="208"/>
      <c r="C5307" s="36" t="s">
        <v>17137</v>
      </c>
      <c r="D5307" s="6" t="s">
        <v>5174</v>
      </c>
      <c r="E5307" s="3">
        <v>6</v>
      </c>
    </row>
    <row r="5308" spans="1:5" ht="49.5">
      <c r="A5308" s="36">
        <v>5306</v>
      </c>
      <c r="B5308" s="208"/>
      <c r="C5308" s="36" t="s">
        <v>17138</v>
      </c>
      <c r="D5308" s="6" t="s">
        <v>5175</v>
      </c>
      <c r="E5308" s="3">
        <v>2</v>
      </c>
    </row>
    <row r="5309" spans="1:5" ht="49.5">
      <c r="A5309" s="36">
        <v>5307</v>
      </c>
      <c r="B5309" s="208"/>
      <c r="C5309" s="36" t="s">
        <v>17139</v>
      </c>
      <c r="D5309" s="6" t="s">
        <v>5176</v>
      </c>
      <c r="E5309" s="3">
        <v>2</v>
      </c>
    </row>
    <row r="5310" spans="1:5" ht="33">
      <c r="A5310" s="36">
        <v>5308</v>
      </c>
      <c r="B5310" s="208"/>
      <c r="C5310" s="36" t="s">
        <v>17140</v>
      </c>
      <c r="D5310" s="6" t="s">
        <v>5177</v>
      </c>
      <c r="E5310" s="3">
        <v>2</v>
      </c>
    </row>
    <row r="5311" spans="1:5" ht="33">
      <c r="A5311" s="36">
        <v>5309</v>
      </c>
      <c r="B5311" s="208"/>
      <c r="C5311" s="36" t="s">
        <v>17141</v>
      </c>
      <c r="D5311" s="6" t="s">
        <v>5178</v>
      </c>
      <c r="E5311" s="3">
        <v>2</v>
      </c>
    </row>
    <row r="5312" spans="1:5" ht="33">
      <c r="A5312" s="36">
        <v>5310</v>
      </c>
      <c r="B5312" s="208"/>
      <c r="C5312" s="36" t="s">
        <v>17142</v>
      </c>
      <c r="D5312" s="6" t="s">
        <v>5179</v>
      </c>
      <c r="E5312" s="3">
        <v>2</v>
      </c>
    </row>
    <row r="5313" spans="1:5" ht="33">
      <c r="A5313" s="36">
        <v>5311</v>
      </c>
      <c r="B5313" s="208"/>
      <c r="C5313" s="36" t="s">
        <v>17143</v>
      </c>
      <c r="D5313" s="6" t="s">
        <v>5180</v>
      </c>
      <c r="E5313" s="3">
        <v>2</v>
      </c>
    </row>
    <row r="5314" spans="1:5" ht="33">
      <c r="A5314" s="36">
        <v>5312</v>
      </c>
      <c r="B5314" s="208"/>
      <c r="C5314" s="36" t="s">
        <v>17144</v>
      </c>
      <c r="D5314" s="6" t="s">
        <v>5181</v>
      </c>
      <c r="E5314" s="3">
        <v>2</v>
      </c>
    </row>
    <row r="5315" spans="1:5" ht="33">
      <c r="A5315" s="36">
        <v>5313</v>
      </c>
      <c r="B5315" s="208"/>
      <c r="C5315" s="36" t="s">
        <v>17145</v>
      </c>
      <c r="D5315" s="6" t="s">
        <v>5182</v>
      </c>
      <c r="E5315" s="3">
        <v>2</v>
      </c>
    </row>
    <row r="5316" spans="1:5" ht="33">
      <c r="A5316" s="36">
        <v>5314</v>
      </c>
      <c r="B5316" s="208"/>
      <c r="C5316" s="36" t="s">
        <v>17146</v>
      </c>
      <c r="D5316" s="6" t="s">
        <v>5183</v>
      </c>
      <c r="E5316" s="3">
        <v>2</v>
      </c>
    </row>
    <row r="5317" spans="1:5" ht="33">
      <c r="A5317" s="36">
        <v>5315</v>
      </c>
      <c r="B5317" s="208"/>
      <c r="C5317" s="36" t="s">
        <v>17147</v>
      </c>
      <c r="D5317" s="6" t="s">
        <v>5184</v>
      </c>
      <c r="E5317" s="3">
        <v>2</v>
      </c>
    </row>
    <row r="5318" spans="1:5" ht="33">
      <c r="A5318" s="36">
        <v>5316</v>
      </c>
      <c r="B5318" s="208"/>
      <c r="C5318" s="36" t="s">
        <v>17148</v>
      </c>
      <c r="D5318" s="6" t="s">
        <v>5185</v>
      </c>
      <c r="E5318" s="3">
        <v>2</v>
      </c>
    </row>
    <row r="5319" spans="1:5" ht="33">
      <c r="A5319" s="36">
        <v>5317</v>
      </c>
      <c r="B5319" s="208"/>
      <c r="C5319" s="36" t="s">
        <v>17149</v>
      </c>
      <c r="D5319" s="6" t="s">
        <v>5186</v>
      </c>
      <c r="E5319" s="3">
        <v>2</v>
      </c>
    </row>
    <row r="5320" spans="1:5" ht="33">
      <c r="A5320" s="36">
        <v>5318</v>
      </c>
      <c r="B5320" s="208"/>
      <c r="C5320" s="36" t="s">
        <v>17150</v>
      </c>
      <c r="D5320" s="6" t="s">
        <v>5187</v>
      </c>
      <c r="E5320" s="3">
        <v>2</v>
      </c>
    </row>
    <row r="5321" spans="1:5" ht="33">
      <c r="A5321" s="36">
        <v>5319</v>
      </c>
      <c r="B5321" s="208"/>
      <c r="C5321" s="36" t="s">
        <v>17151</v>
      </c>
      <c r="D5321" s="6" t="s">
        <v>5188</v>
      </c>
      <c r="E5321" s="3">
        <v>2</v>
      </c>
    </row>
    <row r="5322" spans="1:5" ht="18.75">
      <c r="A5322" s="36">
        <v>5320</v>
      </c>
      <c r="B5322" s="208"/>
      <c r="C5322" s="36" t="s">
        <v>17152</v>
      </c>
      <c r="D5322" s="6" t="s">
        <v>5189</v>
      </c>
      <c r="E5322" s="3">
        <v>2</v>
      </c>
    </row>
    <row r="5323" spans="1:5" ht="33">
      <c r="A5323" s="36">
        <v>5321</v>
      </c>
      <c r="B5323" s="208"/>
      <c r="C5323" s="36" t="s">
        <v>17153</v>
      </c>
      <c r="D5323" s="6" t="s">
        <v>5190</v>
      </c>
      <c r="E5323" s="3">
        <v>2</v>
      </c>
    </row>
    <row r="5324" spans="1:5" ht="33">
      <c r="A5324" s="36">
        <v>5322</v>
      </c>
      <c r="B5324" s="208"/>
      <c r="C5324" s="36" t="s">
        <v>17154</v>
      </c>
      <c r="D5324" s="6" t="s">
        <v>5191</v>
      </c>
      <c r="E5324" s="3">
        <v>2</v>
      </c>
    </row>
    <row r="5325" spans="1:5" ht="33">
      <c r="A5325" s="36">
        <v>5323</v>
      </c>
      <c r="B5325" s="208"/>
      <c r="C5325" s="36" t="s">
        <v>17155</v>
      </c>
      <c r="D5325" s="6" t="s">
        <v>5192</v>
      </c>
      <c r="E5325" s="3">
        <v>4</v>
      </c>
    </row>
    <row r="5326" spans="1:5" ht="33">
      <c r="A5326" s="36">
        <v>5324</v>
      </c>
      <c r="B5326" s="208"/>
      <c r="C5326" s="36" t="s">
        <v>17156</v>
      </c>
      <c r="D5326" s="6" t="s">
        <v>5193</v>
      </c>
      <c r="E5326" s="3">
        <v>4</v>
      </c>
    </row>
    <row r="5327" spans="1:5" ht="33">
      <c r="A5327" s="36">
        <v>5325</v>
      </c>
      <c r="B5327" s="208"/>
      <c r="C5327" s="36" t="s">
        <v>17157</v>
      </c>
      <c r="D5327" s="6" t="s">
        <v>5194</v>
      </c>
      <c r="E5327" s="3">
        <v>4</v>
      </c>
    </row>
    <row r="5328" spans="1:5" ht="18.75">
      <c r="A5328" s="36">
        <v>5326</v>
      </c>
      <c r="B5328" s="208"/>
      <c r="C5328" s="36" t="s">
        <v>17158</v>
      </c>
      <c r="D5328" s="6" t="s">
        <v>5195</v>
      </c>
      <c r="E5328" s="3">
        <v>4</v>
      </c>
    </row>
    <row r="5329" spans="1:5" ht="33">
      <c r="A5329" s="36">
        <v>5327</v>
      </c>
      <c r="B5329" s="208"/>
      <c r="C5329" s="36" t="s">
        <v>17159</v>
      </c>
      <c r="D5329" s="6" t="s">
        <v>5196</v>
      </c>
      <c r="E5329" s="3">
        <v>4</v>
      </c>
    </row>
    <row r="5330" spans="1:5" ht="49.5">
      <c r="A5330" s="36">
        <v>5328</v>
      </c>
      <c r="B5330" s="208"/>
      <c r="C5330" s="36" t="s">
        <v>17160</v>
      </c>
      <c r="D5330" s="6" t="s">
        <v>5197</v>
      </c>
      <c r="E5330" s="3">
        <v>4</v>
      </c>
    </row>
    <row r="5331" spans="1:5" ht="49.5">
      <c r="A5331" s="36">
        <v>5329</v>
      </c>
      <c r="B5331" s="208"/>
      <c r="C5331" s="36" t="s">
        <v>17161</v>
      </c>
      <c r="D5331" s="6" t="s">
        <v>5198</v>
      </c>
      <c r="E5331" s="3">
        <v>4</v>
      </c>
    </row>
    <row r="5332" spans="1:5" ht="33">
      <c r="A5332" s="36">
        <v>5330</v>
      </c>
      <c r="B5332" s="208"/>
      <c r="C5332" s="36" t="s">
        <v>17162</v>
      </c>
      <c r="D5332" s="6" t="s">
        <v>5199</v>
      </c>
      <c r="E5332" s="3">
        <v>4</v>
      </c>
    </row>
    <row r="5333" spans="1:5" ht="33">
      <c r="A5333" s="36">
        <v>5331</v>
      </c>
      <c r="B5333" s="208"/>
      <c r="C5333" s="36" t="s">
        <v>17163</v>
      </c>
      <c r="D5333" s="6" t="s">
        <v>5200</v>
      </c>
      <c r="E5333" s="3">
        <v>4</v>
      </c>
    </row>
    <row r="5334" spans="1:5" ht="33">
      <c r="A5334" s="36">
        <v>5332</v>
      </c>
      <c r="B5334" s="208"/>
      <c r="C5334" s="36" t="s">
        <v>17164</v>
      </c>
      <c r="D5334" s="6" t="s">
        <v>5201</v>
      </c>
      <c r="E5334" s="3">
        <v>4</v>
      </c>
    </row>
    <row r="5335" spans="1:5" ht="33">
      <c r="A5335" s="36">
        <v>5333</v>
      </c>
      <c r="B5335" s="208"/>
      <c r="C5335" s="36" t="s">
        <v>17165</v>
      </c>
      <c r="D5335" s="6" t="s">
        <v>5202</v>
      </c>
      <c r="E5335" s="3">
        <v>4</v>
      </c>
    </row>
    <row r="5336" spans="1:5" ht="33">
      <c r="A5336" s="36">
        <v>5334</v>
      </c>
      <c r="B5336" s="208"/>
      <c r="C5336" s="36" t="s">
        <v>17166</v>
      </c>
      <c r="D5336" s="6" t="s">
        <v>5203</v>
      </c>
      <c r="E5336" s="3">
        <v>4</v>
      </c>
    </row>
    <row r="5337" spans="1:5" ht="49.5">
      <c r="A5337" s="36">
        <v>5335</v>
      </c>
      <c r="B5337" s="208"/>
      <c r="C5337" s="36" t="s">
        <v>17167</v>
      </c>
      <c r="D5337" s="6" t="s">
        <v>5204</v>
      </c>
      <c r="E5337" s="3">
        <v>4</v>
      </c>
    </row>
    <row r="5338" spans="1:5" ht="33">
      <c r="A5338" s="36">
        <v>5336</v>
      </c>
      <c r="B5338" s="208"/>
      <c r="C5338" s="36" t="s">
        <v>17168</v>
      </c>
      <c r="D5338" s="6" t="s">
        <v>5205</v>
      </c>
      <c r="E5338" s="3">
        <v>4</v>
      </c>
    </row>
    <row r="5339" spans="1:5" ht="33">
      <c r="A5339" s="36">
        <v>5337</v>
      </c>
      <c r="B5339" s="208"/>
      <c r="C5339" s="36" t="s">
        <v>17169</v>
      </c>
      <c r="D5339" s="6" t="s">
        <v>5206</v>
      </c>
      <c r="E5339" s="3">
        <v>4</v>
      </c>
    </row>
    <row r="5340" spans="1:5" ht="33">
      <c r="A5340" s="36">
        <v>5338</v>
      </c>
      <c r="B5340" s="208"/>
      <c r="C5340" s="36" t="s">
        <v>17170</v>
      </c>
      <c r="D5340" s="6" t="s">
        <v>5207</v>
      </c>
      <c r="E5340" s="3">
        <v>4</v>
      </c>
    </row>
    <row r="5341" spans="1:5" ht="49.5">
      <c r="A5341" s="36">
        <v>5339</v>
      </c>
      <c r="B5341" s="208"/>
      <c r="C5341" s="36" t="s">
        <v>17171</v>
      </c>
      <c r="D5341" s="6" t="s">
        <v>5208</v>
      </c>
      <c r="E5341" s="3">
        <v>4</v>
      </c>
    </row>
    <row r="5342" spans="1:5" ht="49.5">
      <c r="A5342" s="36">
        <v>5340</v>
      </c>
      <c r="B5342" s="208"/>
      <c r="C5342" s="36" t="s">
        <v>17172</v>
      </c>
      <c r="D5342" s="6" t="s">
        <v>5209</v>
      </c>
      <c r="E5342" s="3">
        <v>4</v>
      </c>
    </row>
    <row r="5343" spans="1:5" ht="33">
      <c r="A5343" s="36">
        <v>5341</v>
      </c>
      <c r="B5343" s="208"/>
      <c r="C5343" s="36" t="s">
        <v>17173</v>
      </c>
      <c r="D5343" s="6" t="s">
        <v>5210</v>
      </c>
      <c r="E5343" s="3">
        <v>4</v>
      </c>
    </row>
    <row r="5344" spans="1:5" ht="33">
      <c r="A5344" s="36">
        <v>5342</v>
      </c>
      <c r="B5344" s="208"/>
      <c r="C5344" s="36" t="s">
        <v>17174</v>
      </c>
      <c r="D5344" s="6" t="s">
        <v>5211</v>
      </c>
      <c r="E5344" s="3">
        <v>4</v>
      </c>
    </row>
    <row r="5345" spans="1:5" ht="33">
      <c r="A5345" s="36">
        <v>5343</v>
      </c>
      <c r="B5345" s="208"/>
      <c r="C5345" s="36" t="s">
        <v>17175</v>
      </c>
      <c r="D5345" s="6" t="s">
        <v>5212</v>
      </c>
      <c r="E5345" s="3">
        <v>4</v>
      </c>
    </row>
    <row r="5346" spans="1:5" ht="33">
      <c r="A5346" s="36">
        <v>5344</v>
      </c>
      <c r="B5346" s="208"/>
      <c r="C5346" s="36" t="s">
        <v>17176</v>
      </c>
      <c r="D5346" s="6" t="s">
        <v>5213</v>
      </c>
      <c r="E5346" s="3">
        <v>4</v>
      </c>
    </row>
    <row r="5347" spans="1:5" ht="33">
      <c r="A5347" s="36">
        <v>5345</v>
      </c>
      <c r="B5347" s="208"/>
      <c r="C5347" s="36" t="s">
        <v>17177</v>
      </c>
      <c r="D5347" s="6" t="s">
        <v>5214</v>
      </c>
      <c r="E5347" s="3">
        <v>4</v>
      </c>
    </row>
    <row r="5348" spans="1:5" ht="33">
      <c r="A5348" s="36">
        <v>5346</v>
      </c>
      <c r="B5348" s="208"/>
      <c r="C5348" s="36" t="s">
        <v>17178</v>
      </c>
      <c r="D5348" s="6" t="s">
        <v>5215</v>
      </c>
      <c r="E5348" s="3">
        <v>4</v>
      </c>
    </row>
    <row r="5349" spans="1:5" ht="33">
      <c r="A5349" s="36">
        <v>5347</v>
      </c>
      <c r="B5349" s="208"/>
      <c r="C5349" s="36" t="s">
        <v>17179</v>
      </c>
      <c r="D5349" s="6" t="s">
        <v>5216</v>
      </c>
      <c r="E5349" s="3">
        <v>4</v>
      </c>
    </row>
    <row r="5350" spans="1:5" ht="33">
      <c r="A5350" s="36">
        <v>5348</v>
      </c>
      <c r="B5350" s="208"/>
      <c r="C5350" s="36" t="s">
        <v>17180</v>
      </c>
      <c r="D5350" s="6" t="s">
        <v>5217</v>
      </c>
      <c r="E5350" s="3">
        <v>4</v>
      </c>
    </row>
    <row r="5351" spans="1:5" ht="33">
      <c r="A5351" s="36">
        <v>5349</v>
      </c>
      <c r="B5351" s="208"/>
      <c r="C5351" s="36" t="s">
        <v>17181</v>
      </c>
      <c r="D5351" s="6" t="s">
        <v>5218</v>
      </c>
      <c r="E5351" s="3">
        <v>4</v>
      </c>
    </row>
    <row r="5352" spans="1:5" ht="49.5">
      <c r="A5352" s="36">
        <v>5350</v>
      </c>
      <c r="B5352" s="208"/>
      <c r="C5352" s="36" t="s">
        <v>17182</v>
      </c>
      <c r="D5352" s="6" t="s">
        <v>5219</v>
      </c>
      <c r="E5352" s="3">
        <v>4</v>
      </c>
    </row>
    <row r="5353" spans="1:5" ht="33">
      <c r="A5353" s="36">
        <v>5351</v>
      </c>
      <c r="B5353" s="208"/>
      <c r="C5353" s="36" t="s">
        <v>17183</v>
      </c>
      <c r="D5353" s="6" t="s">
        <v>5220</v>
      </c>
      <c r="E5353" s="3">
        <v>4</v>
      </c>
    </row>
    <row r="5354" spans="1:5" ht="33">
      <c r="A5354" s="36">
        <v>5352</v>
      </c>
      <c r="B5354" s="208"/>
      <c r="C5354" s="36" t="s">
        <v>17184</v>
      </c>
      <c r="D5354" s="6" t="s">
        <v>5221</v>
      </c>
      <c r="E5354" s="3">
        <v>4</v>
      </c>
    </row>
    <row r="5355" spans="1:5" ht="33">
      <c r="A5355" s="36">
        <v>5353</v>
      </c>
      <c r="B5355" s="208"/>
      <c r="C5355" s="36" t="s">
        <v>17185</v>
      </c>
      <c r="D5355" s="6" t="s">
        <v>5222</v>
      </c>
      <c r="E5355" s="3">
        <v>2</v>
      </c>
    </row>
    <row r="5356" spans="1:5" ht="33">
      <c r="A5356" s="36">
        <v>5354</v>
      </c>
      <c r="B5356" s="208"/>
      <c r="C5356" s="36" t="s">
        <v>17186</v>
      </c>
      <c r="D5356" s="6" t="s">
        <v>5223</v>
      </c>
      <c r="E5356" s="3">
        <v>2</v>
      </c>
    </row>
    <row r="5357" spans="1:5" ht="33">
      <c r="A5357" s="36">
        <v>5355</v>
      </c>
      <c r="B5357" s="208"/>
      <c r="C5357" s="36" t="s">
        <v>17187</v>
      </c>
      <c r="D5357" s="6" t="s">
        <v>5224</v>
      </c>
      <c r="E5357" s="3">
        <v>2</v>
      </c>
    </row>
    <row r="5358" spans="1:5" ht="33">
      <c r="A5358" s="36">
        <v>5356</v>
      </c>
      <c r="B5358" s="208"/>
      <c r="C5358" s="36" t="s">
        <v>17188</v>
      </c>
      <c r="D5358" s="6" t="s">
        <v>5225</v>
      </c>
      <c r="E5358" s="3">
        <v>2</v>
      </c>
    </row>
    <row r="5359" spans="1:5" ht="33">
      <c r="A5359" s="36">
        <v>5357</v>
      </c>
      <c r="B5359" s="208"/>
      <c r="C5359" s="36" t="s">
        <v>17189</v>
      </c>
      <c r="D5359" s="6" t="s">
        <v>5226</v>
      </c>
      <c r="E5359" s="3">
        <v>2</v>
      </c>
    </row>
    <row r="5360" spans="1:5" ht="33">
      <c r="A5360" s="36">
        <v>5358</v>
      </c>
      <c r="B5360" s="208"/>
      <c r="C5360" s="36" t="s">
        <v>17190</v>
      </c>
      <c r="D5360" s="6" t="s">
        <v>5227</v>
      </c>
      <c r="E5360" s="3">
        <v>2</v>
      </c>
    </row>
    <row r="5361" spans="1:5" ht="33">
      <c r="A5361" s="36">
        <v>5359</v>
      </c>
      <c r="B5361" s="208"/>
      <c r="C5361" s="36" t="s">
        <v>17191</v>
      </c>
      <c r="D5361" s="6" t="s">
        <v>5228</v>
      </c>
      <c r="E5361" s="3">
        <v>2</v>
      </c>
    </row>
    <row r="5362" spans="1:5" ht="33">
      <c r="A5362" s="36">
        <v>5360</v>
      </c>
      <c r="B5362" s="208"/>
      <c r="C5362" s="36" t="s">
        <v>17192</v>
      </c>
      <c r="D5362" s="6" t="s">
        <v>5229</v>
      </c>
      <c r="E5362" s="3">
        <v>2</v>
      </c>
    </row>
    <row r="5363" spans="1:5" ht="33">
      <c r="A5363" s="36">
        <v>5361</v>
      </c>
      <c r="B5363" s="208"/>
      <c r="C5363" s="36" t="s">
        <v>17193</v>
      </c>
      <c r="D5363" s="6" t="s">
        <v>5230</v>
      </c>
      <c r="E5363" s="3">
        <v>2</v>
      </c>
    </row>
    <row r="5364" spans="1:5" ht="33">
      <c r="A5364" s="36">
        <v>5362</v>
      </c>
      <c r="B5364" s="208"/>
      <c r="C5364" s="36" t="s">
        <v>17194</v>
      </c>
      <c r="D5364" s="6" t="s">
        <v>5231</v>
      </c>
      <c r="E5364" s="3">
        <v>2</v>
      </c>
    </row>
    <row r="5365" spans="1:5" ht="33">
      <c r="A5365" s="36">
        <v>5363</v>
      </c>
      <c r="B5365" s="208"/>
      <c r="C5365" s="36" t="s">
        <v>17195</v>
      </c>
      <c r="D5365" s="6" t="s">
        <v>5232</v>
      </c>
      <c r="E5365" s="3">
        <v>2</v>
      </c>
    </row>
    <row r="5366" spans="1:5" ht="33">
      <c r="A5366" s="36">
        <v>5364</v>
      </c>
      <c r="B5366" s="208"/>
      <c r="C5366" s="36" t="s">
        <v>17196</v>
      </c>
      <c r="D5366" s="6" t="s">
        <v>5233</v>
      </c>
      <c r="E5366" s="3">
        <v>2</v>
      </c>
    </row>
    <row r="5367" spans="1:5" ht="33">
      <c r="A5367" s="36">
        <v>5365</v>
      </c>
      <c r="B5367" s="208"/>
      <c r="C5367" s="36" t="s">
        <v>17197</v>
      </c>
      <c r="D5367" s="6" t="s">
        <v>5234</v>
      </c>
      <c r="E5367" s="3">
        <v>2</v>
      </c>
    </row>
    <row r="5368" spans="1:5" ht="33">
      <c r="A5368" s="36">
        <v>5366</v>
      </c>
      <c r="B5368" s="208"/>
      <c r="C5368" s="36" t="s">
        <v>17198</v>
      </c>
      <c r="D5368" s="6" t="s">
        <v>5235</v>
      </c>
      <c r="E5368" s="3">
        <v>4</v>
      </c>
    </row>
    <row r="5369" spans="1:5" ht="33">
      <c r="A5369" s="36">
        <v>5367</v>
      </c>
      <c r="B5369" s="208"/>
      <c r="C5369" s="36" t="s">
        <v>17199</v>
      </c>
      <c r="D5369" s="6" t="s">
        <v>5236</v>
      </c>
      <c r="E5369" s="3">
        <v>4</v>
      </c>
    </row>
    <row r="5370" spans="1:5" ht="18.75">
      <c r="A5370" s="36">
        <v>5368</v>
      </c>
      <c r="B5370" s="208"/>
      <c r="C5370" s="36" t="s">
        <v>17200</v>
      </c>
      <c r="D5370" s="6" t="s">
        <v>5237</v>
      </c>
      <c r="E5370" s="3">
        <v>4</v>
      </c>
    </row>
    <row r="5371" spans="1:5" ht="18.75">
      <c r="A5371" s="36">
        <v>5369</v>
      </c>
      <c r="B5371" s="208"/>
      <c r="C5371" s="36" t="s">
        <v>17201</v>
      </c>
      <c r="D5371" s="6" t="s">
        <v>5238</v>
      </c>
      <c r="E5371" s="3">
        <v>4</v>
      </c>
    </row>
    <row r="5372" spans="1:5" ht="18.75">
      <c r="A5372" s="36">
        <v>5370</v>
      </c>
      <c r="B5372" s="208"/>
      <c r="C5372" s="36" t="s">
        <v>17202</v>
      </c>
      <c r="D5372" s="6" t="s">
        <v>5239</v>
      </c>
      <c r="E5372" s="3">
        <v>4</v>
      </c>
    </row>
    <row r="5373" spans="1:5" ht="33">
      <c r="A5373" s="36">
        <v>5371</v>
      </c>
      <c r="B5373" s="208"/>
      <c r="C5373" s="36" t="s">
        <v>17203</v>
      </c>
      <c r="D5373" s="6" t="s">
        <v>5240</v>
      </c>
      <c r="E5373" s="3">
        <v>4</v>
      </c>
    </row>
    <row r="5374" spans="1:5" ht="18.75">
      <c r="A5374" s="36">
        <v>5372</v>
      </c>
      <c r="B5374" s="208"/>
      <c r="C5374" s="36" t="s">
        <v>17204</v>
      </c>
      <c r="D5374" s="6" t="s">
        <v>5241</v>
      </c>
      <c r="E5374" s="3">
        <v>4</v>
      </c>
    </row>
    <row r="5375" spans="1:5" ht="18.75">
      <c r="A5375" s="36">
        <v>5373</v>
      </c>
      <c r="B5375" s="208"/>
      <c r="C5375" s="36" t="s">
        <v>17205</v>
      </c>
      <c r="D5375" s="6" t="s">
        <v>5242</v>
      </c>
      <c r="E5375" s="3">
        <v>4</v>
      </c>
    </row>
    <row r="5376" spans="1:5" ht="18.75">
      <c r="A5376" s="36">
        <v>5374</v>
      </c>
      <c r="B5376" s="208"/>
      <c r="C5376" s="36" t="s">
        <v>17206</v>
      </c>
      <c r="D5376" s="6" t="s">
        <v>5243</v>
      </c>
      <c r="E5376" s="3">
        <v>4</v>
      </c>
    </row>
    <row r="5377" spans="1:5" ht="18.75">
      <c r="A5377" s="36">
        <v>5375</v>
      </c>
      <c r="B5377" s="208"/>
      <c r="C5377" s="36" t="s">
        <v>17207</v>
      </c>
      <c r="D5377" s="6" t="s">
        <v>5244</v>
      </c>
      <c r="E5377" s="3">
        <v>4</v>
      </c>
    </row>
    <row r="5378" spans="1:5" ht="18.75">
      <c r="A5378" s="36">
        <v>5376</v>
      </c>
      <c r="B5378" s="208"/>
      <c r="C5378" s="36" t="s">
        <v>17208</v>
      </c>
      <c r="D5378" s="6" t="s">
        <v>5245</v>
      </c>
      <c r="E5378" s="3">
        <v>4</v>
      </c>
    </row>
    <row r="5379" spans="1:5" ht="18.75">
      <c r="A5379" s="36">
        <v>5377</v>
      </c>
      <c r="B5379" s="208"/>
      <c r="C5379" s="36" t="s">
        <v>17209</v>
      </c>
      <c r="D5379" s="6" t="s">
        <v>5246</v>
      </c>
      <c r="E5379" s="3">
        <v>4</v>
      </c>
    </row>
    <row r="5380" spans="1:5" ht="18.75">
      <c r="A5380" s="36">
        <v>5378</v>
      </c>
      <c r="B5380" s="208"/>
      <c r="C5380" s="36" t="s">
        <v>17210</v>
      </c>
      <c r="D5380" s="6" t="s">
        <v>5247</v>
      </c>
      <c r="E5380" s="3">
        <v>4</v>
      </c>
    </row>
    <row r="5381" spans="1:5" ht="18.75">
      <c r="A5381" s="36">
        <v>5379</v>
      </c>
      <c r="B5381" s="208"/>
      <c r="C5381" s="36" t="s">
        <v>17211</v>
      </c>
      <c r="D5381" s="6" t="s">
        <v>5248</v>
      </c>
      <c r="E5381" s="3">
        <v>4</v>
      </c>
    </row>
    <row r="5382" spans="1:5" ht="18.75">
      <c r="A5382" s="36">
        <v>5380</v>
      </c>
      <c r="B5382" s="208"/>
      <c r="C5382" s="36" t="s">
        <v>17212</v>
      </c>
      <c r="D5382" s="6" t="s">
        <v>5249</v>
      </c>
      <c r="E5382" s="3">
        <v>4</v>
      </c>
    </row>
    <row r="5383" spans="1:5" ht="18.75">
      <c r="A5383" s="36">
        <v>5381</v>
      </c>
      <c r="B5383" s="208"/>
      <c r="C5383" s="36" t="s">
        <v>17213</v>
      </c>
      <c r="D5383" s="6" t="s">
        <v>5250</v>
      </c>
      <c r="E5383" s="3">
        <v>4</v>
      </c>
    </row>
    <row r="5384" spans="1:5" ht="18.75">
      <c r="A5384" s="36">
        <v>5382</v>
      </c>
      <c r="B5384" s="208"/>
      <c r="C5384" s="36" t="s">
        <v>17214</v>
      </c>
      <c r="D5384" s="6" t="s">
        <v>5251</v>
      </c>
      <c r="E5384" s="3">
        <v>4</v>
      </c>
    </row>
    <row r="5385" spans="1:5" ht="18.75">
      <c r="A5385" s="36">
        <v>5383</v>
      </c>
      <c r="B5385" s="208"/>
      <c r="C5385" s="36" t="s">
        <v>17215</v>
      </c>
      <c r="D5385" s="6" t="s">
        <v>5252</v>
      </c>
      <c r="E5385" s="3">
        <v>4</v>
      </c>
    </row>
    <row r="5386" spans="1:5" ht="33">
      <c r="A5386" s="36">
        <v>5384</v>
      </c>
      <c r="B5386" s="208"/>
      <c r="C5386" s="36" t="s">
        <v>17216</v>
      </c>
      <c r="D5386" s="6" t="s">
        <v>5253</v>
      </c>
      <c r="E5386" s="3">
        <v>4</v>
      </c>
    </row>
    <row r="5387" spans="1:5" ht="18.75">
      <c r="A5387" s="36">
        <v>5385</v>
      </c>
      <c r="B5387" s="208"/>
      <c r="C5387" s="36" t="s">
        <v>17217</v>
      </c>
      <c r="D5387" s="6" t="s">
        <v>5254</v>
      </c>
      <c r="E5387" s="3">
        <v>4</v>
      </c>
    </row>
    <row r="5388" spans="1:5" ht="18.75">
      <c r="A5388" s="36">
        <v>5386</v>
      </c>
      <c r="B5388" s="208"/>
      <c r="C5388" s="36" t="s">
        <v>17218</v>
      </c>
      <c r="D5388" s="6" t="s">
        <v>5255</v>
      </c>
      <c r="E5388" s="3">
        <v>4</v>
      </c>
    </row>
    <row r="5389" spans="1:5" ht="18.75">
      <c r="A5389" s="36">
        <v>5387</v>
      </c>
      <c r="B5389" s="208"/>
      <c r="C5389" s="36" t="s">
        <v>17219</v>
      </c>
      <c r="D5389" s="6" t="s">
        <v>5256</v>
      </c>
      <c r="E5389" s="3">
        <v>4</v>
      </c>
    </row>
    <row r="5390" spans="1:5" ht="18.75">
      <c r="A5390" s="36">
        <v>5388</v>
      </c>
      <c r="B5390" s="208"/>
      <c r="C5390" s="36" t="s">
        <v>17220</v>
      </c>
      <c r="D5390" s="6" t="s">
        <v>5257</v>
      </c>
      <c r="E5390" s="3">
        <v>4</v>
      </c>
    </row>
    <row r="5391" spans="1:5" ht="18.75">
      <c r="A5391" s="36">
        <v>5389</v>
      </c>
      <c r="B5391" s="208"/>
      <c r="C5391" s="36" t="s">
        <v>17221</v>
      </c>
      <c r="D5391" s="6" t="s">
        <v>5258</v>
      </c>
      <c r="E5391" s="3">
        <v>4</v>
      </c>
    </row>
    <row r="5392" spans="1:5" ht="33">
      <c r="A5392" s="36">
        <v>5390</v>
      </c>
      <c r="B5392" s="208"/>
      <c r="C5392" s="36" t="s">
        <v>17222</v>
      </c>
      <c r="D5392" s="6" t="s">
        <v>5259</v>
      </c>
      <c r="E5392" s="3">
        <v>4</v>
      </c>
    </row>
    <row r="5393" spans="1:5" ht="18.75">
      <c r="A5393" s="36">
        <v>5391</v>
      </c>
      <c r="B5393" s="208"/>
      <c r="C5393" s="36" t="s">
        <v>17223</v>
      </c>
      <c r="D5393" s="6" t="s">
        <v>5260</v>
      </c>
      <c r="E5393" s="3">
        <v>4</v>
      </c>
    </row>
    <row r="5394" spans="1:5" ht="18.75">
      <c r="A5394" s="36">
        <v>5392</v>
      </c>
      <c r="B5394" s="208"/>
      <c r="C5394" s="36" t="s">
        <v>17224</v>
      </c>
      <c r="D5394" s="6" t="s">
        <v>5261</v>
      </c>
      <c r="E5394" s="3">
        <v>4</v>
      </c>
    </row>
    <row r="5395" spans="1:5" ht="18.75">
      <c r="A5395" s="36">
        <v>5393</v>
      </c>
      <c r="B5395" s="208"/>
      <c r="C5395" s="36" t="s">
        <v>17225</v>
      </c>
      <c r="D5395" s="6" t="s">
        <v>5262</v>
      </c>
      <c r="E5395" s="3">
        <v>4</v>
      </c>
    </row>
    <row r="5396" spans="1:5" ht="18.75">
      <c r="A5396" s="36">
        <v>5394</v>
      </c>
      <c r="B5396" s="208"/>
      <c r="C5396" s="36" t="s">
        <v>17226</v>
      </c>
      <c r="D5396" s="6" t="s">
        <v>5263</v>
      </c>
      <c r="E5396" s="3">
        <v>4</v>
      </c>
    </row>
    <row r="5397" spans="1:5" ht="18.75">
      <c r="A5397" s="36">
        <v>5395</v>
      </c>
      <c r="B5397" s="208"/>
      <c r="C5397" s="36" t="s">
        <v>17227</v>
      </c>
      <c r="D5397" s="6" t="s">
        <v>5264</v>
      </c>
      <c r="E5397" s="3">
        <v>4</v>
      </c>
    </row>
    <row r="5398" spans="1:5" ht="18.75">
      <c r="A5398" s="36">
        <v>5396</v>
      </c>
      <c r="B5398" s="208"/>
      <c r="C5398" s="36" t="s">
        <v>17228</v>
      </c>
      <c r="D5398" s="6" t="s">
        <v>5265</v>
      </c>
      <c r="E5398" s="3">
        <v>4</v>
      </c>
    </row>
    <row r="5399" spans="1:5" ht="18.75">
      <c r="A5399" s="36">
        <v>5397</v>
      </c>
      <c r="B5399" s="208"/>
      <c r="C5399" s="36" t="s">
        <v>17229</v>
      </c>
      <c r="D5399" s="6" t="s">
        <v>5266</v>
      </c>
      <c r="E5399" s="3">
        <v>4</v>
      </c>
    </row>
    <row r="5400" spans="1:5" ht="18.75">
      <c r="A5400" s="36">
        <v>5398</v>
      </c>
      <c r="B5400" s="208"/>
      <c r="C5400" s="36" t="s">
        <v>17230</v>
      </c>
      <c r="D5400" s="6" t="s">
        <v>5267</v>
      </c>
      <c r="E5400" s="3">
        <v>4</v>
      </c>
    </row>
    <row r="5401" spans="1:5" ht="18.75">
      <c r="A5401" s="36">
        <v>5399</v>
      </c>
      <c r="B5401" s="208"/>
      <c r="C5401" s="36" t="s">
        <v>17231</v>
      </c>
      <c r="D5401" s="6" t="s">
        <v>5268</v>
      </c>
      <c r="E5401" s="3">
        <v>4</v>
      </c>
    </row>
    <row r="5402" spans="1:5" ht="18.75">
      <c r="A5402" s="36">
        <v>5400</v>
      </c>
      <c r="B5402" s="208"/>
      <c r="C5402" s="36" t="s">
        <v>17232</v>
      </c>
      <c r="D5402" s="6" t="s">
        <v>5269</v>
      </c>
      <c r="E5402" s="3">
        <v>4</v>
      </c>
    </row>
    <row r="5403" spans="1:5" ht="18.75">
      <c r="A5403" s="36">
        <v>5401</v>
      </c>
      <c r="B5403" s="208"/>
      <c r="C5403" s="36" t="s">
        <v>17233</v>
      </c>
      <c r="D5403" s="6" t="s">
        <v>5270</v>
      </c>
      <c r="E5403" s="3">
        <v>4</v>
      </c>
    </row>
    <row r="5404" spans="1:5" ht="18.75">
      <c r="A5404" s="36">
        <v>5402</v>
      </c>
      <c r="B5404" s="208"/>
      <c r="C5404" s="36" t="s">
        <v>17234</v>
      </c>
      <c r="D5404" s="6" t="s">
        <v>5271</v>
      </c>
      <c r="E5404" s="3">
        <v>4</v>
      </c>
    </row>
    <row r="5405" spans="1:5" ht="18.75">
      <c r="A5405" s="36">
        <v>5403</v>
      </c>
      <c r="B5405" s="208"/>
      <c r="C5405" s="36" t="s">
        <v>17235</v>
      </c>
      <c r="D5405" s="6" t="s">
        <v>5272</v>
      </c>
      <c r="E5405" s="3">
        <v>4</v>
      </c>
    </row>
    <row r="5406" spans="1:5" ht="18.75">
      <c r="A5406" s="36">
        <v>5404</v>
      </c>
      <c r="B5406" s="208"/>
      <c r="C5406" s="36" t="s">
        <v>17236</v>
      </c>
      <c r="D5406" s="6" t="s">
        <v>5273</v>
      </c>
      <c r="E5406" s="3">
        <v>4</v>
      </c>
    </row>
    <row r="5407" spans="1:5" ht="18.75">
      <c r="A5407" s="36">
        <v>5405</v>
      </c>
      <c r="B5407" s="208"/>
      <c r="C5407" s="36" t="s">
        <v>17237</v>
      </c>
      <c r="D5407" s="6" t="s">
        <v>5274</v>
      </c>
      <c r="E5407" s="3">
        <v>4</v>
      </c>
    </row>
    <row r="5408" spans="1:5" ht="18.75">
      <c r="A5408" s="36">
        <v>5406</v>
      </c>
      <c r="B5408" s="208"/>
      <c r="C5408" s="36" t="s">
        <v>17238</v>
      </c>
      <c r="D5408" s="6" t="s">
        <v>5275</v>
      </c>
      <c r="E5408" s="3">
        <v>4</v>
      </c>
    </row>
    <row r="5409" spans="1:5" ht="18.75">
      <c r="A5409" s="36">
        <v>5407</v>
      </c>
      <c r="B5409" s="208"/>
      <c r="C5409" s="36" t="s">
        <v>17239</v>
      </c>
      <c r="D5409" s="6" t="s">
        <v>5276</v>
      </c>
      <c r="E5409" s="3">
        <v>4</v>
      </c>
    </row>
    <row r="5410" spans="1:5" ht="18.75">
      <c r="A5410" s="36">
        <v>5408</v>
      </c>
      <c r="B5410" s="208"/>
      <c r="C5410" s="36" t="s">
        <v>17240</v>
      </c>
      <c r="D5410" s="6" t="s">
        <v>5277</v>
      </c>
      <c r="E5410" s="3">
        <v>4</v>
      </c>
    </row>
    <row r="5411" spans="1:5" ht="18.75">
      <c r="A5411" s="36">
        <v>5409</v>
      </c>
      <c r="B5411" s="208"/>
      <c r="C5411" s="36" t="s">
        <v>17241</v>
      </c>
      <c r="D5411" s="6" t="s">
        <v>5278</v>
      </c>
      <c r="E5411" s="3">
        <v>4</v>
      </c>
    </row>
    <row r="5412" spans="1:5" ht="18.75">
      <c r="A5412" s="36">
        <v>5410</v>
      </c>
      <c r="B5412" s="208"/>
      <c r="C5412" s="36" t="s">
        <v>17242</v>
      </c>
      <c r="D5412" s="6" t="s">
        <v>5279</v>
      </c>
      <c r="E5412" s="3">
        <v>4</v>
      </c>
    </row>
    <row r="5413" spans="1:5" ht="18.75">
      <c r="A5413" s="36">
        <v>5411</v>
      </c>
      <c r="B5413" s="208"/>
      <c r="C5413" s="36" t="s">
        <v>17243</v>
      </c>
      <c r="D5413" s="6" t="s">
        <v>5280</v>
      </c>
      <c r="E5413" s="3">
        <v>4</v>
      </c>
    </row>
    <row r="5414" spans="1:5" ht="18.75">
      <c r="A5414" s="36">
        <v>5412</v>
      </c>
      <c r="B5414" s="208"/>
      <c r="C5414" s="36" t="s">
        <v>17244</v>
      </c>
      <c r="D5414" s="6" t="s">
        <v>5281</v>
      </c>
      <c r="E5414" s="3">
        <v>4</v>
      </c>
    </row>
    <row r="5415" spans="1:5" ht="18.75">
      <c r="A5415" s="36">
        <v>5413</v>
      </c>
      <c r="B5415" s="208"/>
      <c r="C5415" s="36" t="s">
        <v>17245</v>
      </c>
      <c r="D5415" s="6" t="s">
        <v>5282</v>
      </c>
      <c r="E5415" s="3">
        <v>4</v>
      </c>
    </row>
    <row r="5416" spans="1:5" ht="18.75">
      <c r="A5416" s="36">
        <v>5414</v>
      </c>
      <c r="B5416" s="208"/>
      <c r="C5416" s="36" t="s">
        <v>17246</v>
      </c>
      <c r="D5416" s="6" t="s">
        <v>5283</v>
      </c>
      <c r="E5416" s="3">
        <v>4</v>
      </c>
    </row>
    <row r="5417" spans="1:5" ht="18.75">
      <c r="A5417" s="36">
        <v>5415</v>
      </c>
      <c r="B5417" s="208"/>
      <c r="C5417" s="36" t="s">
        <v>17247</v>
      </c>
      <c r="D5417" s="6" t="s">
        <v>5284</v>
      </c>
      <c r="E5417" s="3">
        <v>4</v>
      </c>
    </row>
    <row r="5418" spans="1:5" ht="18.75">
      <c r="A5418" s="36">
        <v>5416</v>
      </c>
      <c r="B5418" s="208"/>
      <c r="C5418" s="36" t="s">
        <v>17248</v>
      </c>
      <c r="D5418" s="6" t="s">
        <v>5285</v>
      </c>
      <c r="E5418" s="3">
        <v>4</v>
      </c>
    </row>
    <row r="5419" spans="1:5" ht="18.75">
      <c r="A5419" s="36">
        <v>5417</v>
      </c>
      <c r="B5419" s="208"/>
      <c r="C5419" s="36" t="s">
        <v>17249</v>
      </c>
      <c r="D5419" s="6" t="s">
        <v>5286</v>
      </c>
      <c r="E5419" s="3">
        <v>4</v>
      </c>
    </row>
    <row r="5420" spans="1:5" ht="18.75">
      <c r="A5420" s="36">
        <v>5418</v>
      </c>
      <c r="B5420" s="208"/>
      <c r="C5420" s="36" t="s">
        <v>17250</v>
      </c>
      <c r="D5420" s="6" t="s">
        <v>5287</v>
      </c>
      <c r="E5420" s="3">
        <v>4</v>
      </c>
    </row>
    <row r="5421" spans="1:5" ht="18.75">
      <c r="A5421" s="36">
        <v>5419</v>
      </c>
      <c r="B5421" s="208"/>
      <c r="C5421" s="36" t="s">
        <v>17251</v>
      </c>
      <c r="D5421" s="6" t="s">
        <v>5288</v>
      </c>
      <c r="E5421" s="3">
        <v>4</v>
      </c>
    </row>
    <row r="5422" spans="1:5" ht="18.75">
      <c r="A5422" s="36">
        <v>5420</v>
      </c>
      <c r="B5422" s="208"/>
      <c r="C5422" s="36" t="s">
        <v>17252</v>
      </c>
      <c r="D5422" s="6" t="s">
        <v>5289</v>
      </c>
      <c r="E5422" s="3">
        <v>4</v>
      </c>
    </row>
    <row r="5423" spans="1:5" ht="18.75">
      <c r="A5423" s="36">
        <v>5421</v>
      </c>
      <c r="B5423" s="208"/>
      <c r="C5423" s="36" t="s">
        <v>17253</v>
      </c>
      <c r="D5423" s="6" t="s">
        <v>5290</v>
      </c>
      <c r="E5423" s="3">
        <v>4</v>
      </c>
    </row>
    <row r="5424" spans="1:5" ht="18.75">
      <c r="A5424" s="36">
        <v>5422</v>
      </c>
      <c r="B5424" s="208"/>
      <c r="C5424" s="36" t="s">
        <v>17254</v>
      </c>
      <c r="D5424" s="6" t="s">
        <v>5291</v>
      </c>
      <c r="E5424" s="3">
        <v>4</v>
      </c>
    </row>
    <row r="5425" spans="1:5" ht="18.75">
      <c r="A5425" s="36">
        <v>5423</v>
      </c>
      <c r="B5425" s="208"/>
      <c r="C5425" s="36" t="s">
        <v>17255</v>
      </c>
      <c r="D5425" s="6" t="s">
        <v>5292</v>
      </c>
      <c r="E5425" s="3">
        <v>4</v>
      </c>
    </row>
    <row r="5426" spans="1:5" ht="33">
      <c r="A5426" s="36">
        <v>5424</v>
      </c>
      <c r="B5426" s="208"/>
      <c r="C5426" s="36" t="s">
        <v>17256</v>
      </c>
      <c r="D5426" s="6" t="s">
        <v>5293</v>
      </c>
      <c r="E5426" s="3">
        <v>4</v>
      </c>
    </row>
    <row r="5427" spans="1:5" ht="49.5">
      <c r="A5427" s="36">
        <v>5425</v>
      </c>
      <c r="B5427" s="208"/>
      <c r="C5427" s="36" t="s">
        <v>17257</v>
      </c>
      <c r="D5427" s="6" t="s">
        <v>5294</v>
      </c>
      <c r="E5427" s="3">
        <v>4</v>
      </c>
    </row>
    <row r="5428" spans="1:5" ht="33">
      <c r="A5428" s="36">
        <v>5426</v>
      </c>
      <c r="B5428" s="208"/>
      <c r="C5428" s="36" t="s">
        <v>17258</v>
      </c>
      <c r="D5428" s="6" t="s">
        <v>5295</v>
      </c>
      <c r="E5428" s="3">
        <v>4</v>
      </c>
    </row>
    <row r="5429" spans="1:5" ht="18.75">
      <c r="A5429" s="36">
        <v>5427</v>
      </c>
      <c r="B5429" s="208"/>
      <c r="C5429" s="36" t="s">
        <v>17259</v>
      </c>
      <c r="D5429" s="6" t="s">
        <v>5296</v>
      </c>
      <c r="E5429" s="3">
        <v>4</v>
      </c>
    </row>
    <row r="5430" spans="1:5" ht="18.75">
      <c r="A5430" s="36">
        <v>5428</v>
      </c>
      <c r="B5430" s="208"/>
      <c r="C5430" s="36" t="s">
        <v>17260</v>
      </c>
      <c r="D5430" s="6" t="s">
        <v>5297</v>
      </c>
      <c r="E5430" s="3">
        <v>4</v>
      </c>
    </row>
    <row r="5431" spans="1:5" ht="18.75">
      <c r="A5431" s="36">
        <v>5429</v>
      </c>
      <c r="B5431" s="208"/>
      <c r="C5431" s="36" t="s">
        <v>17261</v>
      </c>
      <c r="D5431" s="6" t="s">
        <v>5298</v>
      </c>
      <c r="E5431" s="3">
        <v>4</v>
      </c>
    </row>
    <row r="5432" spans="1:5" ht="18.75">
      <c r="A5432" s="36">
        <v>5430</v>
      </c>
      <c r="B5432" s="208"/>
      <c r="C5432" s="36" t="s">
        <v>17262</v>
      </c>
      <c r="D5432" s="6" t="s">
        <v>5299</v>
      </c>
      <c r="E5432" s="3">
        <v>4</v>
      </c>
    </row>
    <row r="5433" spans="1:5" ht="18.75">
      <c r="A5433" s="36">
        <v>5431</v>
      </c>
      <c r="B5433" s="208"/>
      <c r="C5433" s="36" t="s">
        <v>17263</v>
      </c>
      <c r="D5433" s="6" t="s">
        <v>5300</v>
      </c>
      <c r="E5433" s="3">
        <v>4</v>
      </c>
    </row>
    <row r="5434" spans="1:5" ht="18.75">
      <c r="A5434" s="36">
        <v>5432</v>
      </c>
      <c r="B5434" s="208"/>
      <c r="C5434" s="36" t="s">
        <v>17264</v>
      </c>
      <c r="D5434" s="6" t="s">
        <v>5301</v>
      </c>
      <c r="E5434" s="3">
        <v>4</v>
      </c>
    </row>
    <row r="5435" spans="1:5" ht="18.75">
      <c r="A5435" s="36">
        <v>5433</v>
      </c>
      <c r="B5435" s="208"/>
      <c r="C5435" s="36" t="s">
        <v>17265</v>
      </c>
      <c r="D5435" s="6" t="s">
        <v>5302</v>
      </c>
      <c r="E5435" s="3">
        <v>4</v>
      </c>
    </row>
    <row r="5436" spans="1:5" ht="18.75">
      <c r="A5436" s="36">
        <v>5434</v>
      </c>
      <c r="B5436" s="208"/>
      <c r="C5436" s="36" t="s">
        <v>17266</v>
      </c>
      <c r="D5436" s="6" t="s">
        <v>5303</v>
      </c>
      <c r="E5436" s="3">
        <v>4</v>
      </c>
    </row>
    <row r="5437" spans="1:5" ht="18.75">
      <c r="A5437" s="36">
        <v>5435</v>
      </c>
      <c r="B5437" s="208"/>
      <c r="C5437" s="36" t="s">
        <v>17267</v>
      </c>
      <c r="D5437" s="6" t="s">
        <v>5304</v>
      </c>
      <c r="E5437" s="3">
        <v>4</v>
      </c>
    </row>
    <row r="5438" spans="1:5" ht="18.75">
      <c r="A5438" s="36">
        <v>5436</v>
      </c>
      <c r="B5438" s="208"/>
      <c r="C5438" s="36" t="s">
        <v>17268</v>
      </c>
      <c r="D5438" s="6" t="s">
        <v>5305</v>
      </c>
      <c r="E5438" s="3">
        <v>4</v>
      </c>
    </row>
    <row r="5439" spans="1:5" ht="18.75">
      <c r="A5439" s="36">
        <v>5437</v>
      </c>
      <c r="B5439" s="208"/>
      <c r="C5439" s="36" t="s">
        <v>17269</v>
      </c>
      <c r="D5439" s="6" t="s">
        <v>5306</v>
      </c>
      <c r="E5439" s="3">
        <v>4</v>
      </c>
    </row>
    <row r="5440" spans="1:5" ht="18.75">
      <c r="A5440" s="36">
        <v>5438</v>
      </c>
      <c r="B5440" s="208"/>
      <c r="C5440" s="36" t="s">
        <v>17270</v>
      </c>
      <c r="D5440" s="6" t="s">
        <v>5307</v>
      </c>
      <c r="E5440" s="3">
        <v>4</v>
      </c>
    </row>
    <row r="5441" spans="1:5" ht="18.75">
      <c r="A5441" s="36">
        <v>5439</v>
      </c>
      <c r="B5441" s="208"/>
      <c r="C5441" s="36" t="s">
        <v>17271</v>
      </c>
      <c r="D5441" s="6" t="s">
        <v>5308</v>
      </c>
      <c r="E5441" s="3">
        <v>4</v>
      </c>
    </row>
    <row r="5442" spans="1:5" ht="18.75">
      <c r="A5442" s="36">
        <v>5440</v>
      </c>
      <c r="B5442" s="208"/>
      <c r="C5442" s="36" t="s">
        <v>17272</v>
      </c>
      <c r="D5442" s="6" t="s">
        <v>5309</v>
      </c>
      <c r="E5442" s="3">
        <v>4</v>
      </c>
    </row>
    <row r="5443" spans="1:5" ht="18.75">
      <c r="A5443" s="36">
        <v>5441</v>
      </c>
      <c r="B5443" s="208"/>
      <c r="C5443" s="36" t="s">
        <v>17273</v>
      </c>
      <c r="D5443" s="6" t="s">
        <v>5310</v>
      </c>
      <c r="E5443" s="3">
        <v>4</v>
      </c>
    </row>
    <row r="5444" spans="1:5" ht="18.75">
      <c r="A5444" s="36">
        <v>5442</v>
      </c>
      <c r="B5444" s="208"/>
      <c r="C5444" s="36" t="s">
        <v>17274</v>
      </c>
      <c r="D5444" s="6" t="s">
        <v>5311</v>
      </c>
      <c r="E5444" s="3">
        <v>4</v>
      </c>
    </row>
    <row r="5445" spans="1:5" ht="18.75">
      <c r="A5445" s="36">
        <v>5443</v>
      </c>
      <c r="B5445" s="208"/>
      <c r="C5445" s="36" t="s">
        <v>17275</v>
      </c>
      <c r="D5445" s="6" t="s">
        <v>5312</v>
      </c>
      <c r="E5445" s="3">
        <v>4</v>
      </c>
    </row>
    <row r="5446" spans="1:5" ht="18.75">
      <c r="A5446" s="36">
        <v>5444</v>
      </c>
      <c r="B5446" s="208"/>
      <c r="C5446" s="36" t="s">
        <v>17276</v>
      </c>
      <c r="D5446" s="6" t="s">
        <v>5313</v>
      </c>
      <c r="E5446" s="3">
        <v>4</v>
      </c>
    </row>
    <row r="5447" spans="1:5" ht="18.75">
      <c r="A5447" s="36">
        <v>5445</v>
      </c>
      <c r="B5447" s="208"/>
      <c r="C5447" s="36" t="s">
        <v>17277</v>
      </c>
      <c r="D5447" s="6" t="s">
        <v>5314</v>
      </c>
      <c r="E5447" s="3">
        <v>4</v>
      </c>
    </row>
    <row r="5448" spans="1:5" ht="18.75">
      <c r="A5448" s="36">
        <v>5446</v>
      </c>
      <c r="B5448" s="208"/>
      <c r="C5448" s="36" t="s">
        <v>17278</v>
      </c>
      <c r="D5448" s="6" t="s">
        <v>5315</v>
      </c>
      <c r="E5448" s="3">
        <v>4</v>
      </c>
    </row>
    <row r="5449" spans="1:5" ht="33">
      <c r="A5449" s="36">
        <v>5447</v>
      </c>
      <c r="B5449" s="208"/>
      <c r="C5449" s="36" t="s">
        <v>17279</v>
      </c>
      <c r="D5449" s="6" t="s">
        <v>5316</v>
      </c>
      <c r="E5449" s="3">
        <v>4</v>
      </c>
    </row>
    <row r="5450" spans="1:5" ht="33">
      <c r="A5450" s="36">
        <v>5448</v>
      </c>
      <c r="B5450" s="208"/>
      <c r="C5450" s="36" t="s">
        <v>17280</v>
      </c>
      <c r="D5450" s="6" t="s">
        <v>5317</v>
      </c>
      <c r="E5450" s="3">
        <v>4</v>
      </c>
    </row>
    <row r="5451" spans="1:5" ht="33">
      <c r="A5451" s="36">
        <v>5449</v>
      </c>
      <c r="B5451" s="208"/>
      <c r="C5451" s="36" t="s">
        <v>17281</v>
      </c>
      <c r="D5451" s="6" t="s">
        <v>5318</v>
      </c>
      <c r="E5451" s="3">
        <v>2</v>
      </c>
    </row>
    <row r="5452" spans="1:5" ht="18.75">
      <c r="A5452" s="36">
        <v>5450</v>
      </c>
      <c r="B5452" s="208"/>
      <c r="C5452" s="36" t="s">
        <v>17282</v>
      </c>
      <c r="D5452" s="6" t="s">
        <v>5319</v>
      </c>
      <c r="E5452" s="3">
        <v>10</v>
      </c>
    </row>
    <row r="5453" spans="1:5" ht="18.75">
      <c r="A5453" s="36">
        <v>5451</v>
      </c>
      <c r="B5453" s="208"/>
      <c r="C5453" s="36" t="s">
        <v>17283</v>
      </c>
      <c r="D5453" s="6" t="s">
        <v>5320</v>
      </c>
      <c r="E5453" s="3">
        <v>10</v>
      </c>
    </row>
    <row r="5454" spans="1:5" ht="33">
      <c r="A5454" s="36">
        <v>5452</v>
      </c>
      <c r="B5454" s="208"/>
      <c r="C5454" s="36" t="s">
        <v>17284</v>
      </c>
      <c r="D5454" s="6" t="s">
        <v>5321</v>
      </c>
      <c r="E5454" s="3">
        <v>10</v>
      </c>
    </row>
    <row r="5455" spans="1:5" ht="18.75">
      <c r="A5455" s="36">
        <v>5453</v>
      </c>
      <c r="B5455" s="208"/>
      <c r="C5455" s="36" t="s">
        <v>17285</v>
      </c>
      <c r="D5455" s="6" t="s">
        <v>5322</v>
      </c>
      <c r="E5455" s="3">
        <v>10</v>
      </c>
    </row>
    <row r="5456" spans="1:5" ht="18.75">
      <c r="A5456" s="36">
        <v>5454</v>
      </c>
      <c r="B5456" s="208"/>
      <c r="C5456" s="36" t="s">
        <v>17286</v>
      </c>
      <c r="D5456" s="6" t="s">
        <v>5323</v>
      </c>
      <c r="E5456" s="3">
        <v>10</v>
      </c>
    </row>
    <row r="5457" spans="1:5" ht="49.5">
      <c r="A5457" s="36">
        <v>5455</v>
      </c>
      <c r="B5457" s="208"/>
      <c r="C5457" s="36" t="s">
        <v>17287</v>
      </c>
      <c r="D5457" s="6" t="s">
        <v>5324</v>
      </c>
      <c r="E5457" s="3">
        <v>10</v>
      </c>
    </row>
    <row r="5458" spans="1:5" ht="18.75">
      <c r="A5458" s="36">
        <v>5456</v>
      </c>
      <c r="B5458" s="208"/>
      <c r="C5458" s="36" t="s">
        <v>17288</v>
      </c>
      <c r="D5458" s="6" t="s">
        <v>5325</v>
      </c>
      <c r="E5458" s="3">
        <v>10</v>
      </c>
    </row>
    <row r="5459" spans="1:5" ht="49.5">
      <c r="A5459" s="36">
        <v>5457</v>
      </c>
      <c r="B5459" s="208"/>
      <c r="C5459" s="36" t="s">
        <v>17289</v>
      </c>
      <c r="D5459" s="6" t="s">
        <v>5326</v>
      </c>
      <c r="E5459" s="3">
        <v>10</v>
      </c>
    </row>
    <row r="5460" spans="1:5" ht="33">
      <c r="A5460" s="36">
        <v>5458</v>
      </c>
      <c r="B5460" s="208"/>
      <c r="C5460" s="36" t="s">
        <v>17290</v>
      </c>
      <c r="D5460" s="6" t="s">
        <v>5327</v>
      </c>
      <c r="E5460" s="3">
        <v>10</v>
      </c>
    </row>
    <row r="5461" spans="1:5" ht="18.75">
      <c r="A5461" s="36">
        <v>5459</v>
      </c>
      <c r="B5461" s="208"/>
      <c r="C5461" s="36" t="s">
        <v>17291</v>
      </c>
      <c r="D5461" s="6" t="s">
        <v>5328</v>
      </c>
      <c r="E5461" s="3">
        <v>10</v>
      </c>
    </row>
    <row r="5462" spans="1:5" ht="33">
      <c r="A5462" s="36">
        <v>5460</v>
      </c>
      <c r="B5462" s="208"/>
      <c r="C5462" s="36" t="s">
        <v>17292</v>
      </c>
      <c r="D5462" s="6" t="s">
        <v>5329</v>
      </c>
      <c r="E5462" s="3">
        <v>10</v>
      </c>
    </row>
    <row r="5463" spans="1:5" ht="18.75">
      <c r="A5463" s="36">
        <v>5461</v>
      </c>
      <c r="B5463" s="208"/>
      <c r="C5463" s="36" t="s">
        <v>17293</v>
      </c>
      <c r="D5463" s="6" t="s">
        <v>5330</v>
      </c>
      <c r="E5463" s="3">
        <v>10</v>
      </c>
    </row>
    <row r="5464" spans="1:5" ht="18.75">
      <c r="A5464" s="36">
        <v>5462</v>
      </c>
      <c r="B5464" s="208"/>
      <c r="C5464" s="36" t="s">
        <v>17294</v>
      </c>
      <c r="D5464" s="6" t="s">
        <v>5331</v>
      </c>
      <c r="E5464" s="3">
        <v>10</v>
      </c>
    </row>
    <row r="5465" spans="1:5" ht="49.5">
      <c r="A5465" s="36">
        <v>5463</v>
      </c>
      <c r="B5465" s="208"/>
      <c r="C5465" s="36" t="s">
        <v>17295</v>
      </c>
      <c r="D5465" s="6" t="s">
        <v>5332</v>
      </c>
      <c r="E5465" s="3">
        <v>10</v>
      </c>
    </row>
    <row r="5466" spans="1:5" ht="18.75">
      <c r="A5466" s="36">
        <v>5464</v>
      </c>
      <c r="B5466" s="208"/>
      <c r="C5466" s="36" t="s">
        <v>17296</v>
      </c>
      <c r="D5466" s="6" t="s">
        <v>5333</v>
      </c>
      <c r="E5466" s="3">
        <v>10</v>
      </c>
    </row>
    <row r="5467" spans="1:5" ht="18.75">
      <c r="A5467" s="36">
        <v>5465</v>
      </c>
      <c r="B5467" s="208"/>
      <c r="C5467" s="36" t="s">
        <v>17297</v>
      </c>
      <c r="D5467" s="6" t="s">
        <v>5334</v>
      </c>
      <c r="E5467" s="3">
        <v>10</v>
      </c>
    </row>
    <row r="5468" spans="1:5" ht="18.75">
      <c r="A5468" s="36">
        <v>5466</v>
      </c>
      <c r="B5468" s="208"/>
      <c r="C5468" s="36" t="s">
        <v>17298</v>
      </c>
      <c r="D5468" s="6" t="s">
        <v>5335</v>
      </c>
      <c r="E5468" s="3">
        <v>10</v>
      </c>
    </row>
    <row r="5469" spans="1:5" ht="33">
      <c r="A5469" s="36">
        <v>5467</v>
      </c>
      <c r="B5469" s="208"/>
      <c r="C5469" s="36" t="s">
        <v>17299</v>
      </c>
      <c r="D5469" s="6" t="s">
        <v>5336</v>
      </c>
      <c r="E5469" s="3">
        <v>10</v>
      </c>
    </row>
    <row r="5470" spans="1:5" ht="18.75">
      <c r="A5470" s="36">
        <v>5468</v>
      </c>
      <c r="B5470" s="208"/>
      <c r="C5470" s="36" t="s">
        <v>17300</v>
      </c>
      <c r="D5470" s="6" t="s">
        <v>5337</v>
      </c>
      <c r="E5470" s="3">
        <v>10</v>
      </c>
    </row>
    <row r="5471" spans="1:5" ht="33">
      <c r="A5471" s="36">
        <v>5469</v>
      </c>
      <c r="B5471" s="208"/>
      <c r="C5471" s="36" t="s">
        <v>17301</v>
      </c>
      <c r="D5471" s="6" t="s">
        <v>5338</v>
      </c>
      <c r="E5471" s="3">
        <v>10</v>
      </c>
    </row>
    <row r="5472" spans="1:5" ht="18.75">
      <c r="A5472" s="36">
        <v>5470</v>
      </c>
      <c r="B5472" s="208"/>
      <c r="C5472" s="36" t="s">
        <v>17302</v>
      </c>
      <c r="D5472" s="6" t="s">
        <v>5339</v>
      </c>
      <c r="E5472" s="3">
        <v>10</v>
      </c>
    </row>
    <row r="5473" spans="1:5" ht="18.75">
      <c r="A5473" s="36">
        <v>5471</v>
      </c>
      <c r="B5473" s="208"/>
      <c r="C5473" s="36" t="s">
        <v>17303</v>
      </c>
      <c r="D5473" s="6" t="s">
        <v>5340</v>
      </c>
      <c r="E5473" s="3">
        <v>10</v>
      </c>
    </row>
    <row r="5474" spans="1:5" ht="18.75">
      <c r="A5474" s="36">
        <v>5472</v>
      </c>
      <c r="B5474" s="208"/>
      <c r="C5474" s="36" t="s">
        <v>17304</v>
      </c>
      <c r="D5474" s="6" t="s">
        <v>5341</v>
      </c>
      <c r="E5474" s="3">
        <v>10</v>
      </c>
    </row>
    <row r="5475" spans="1:5" ht="18.75">
      <c r="A5475" s="36">
        <v>5473</v>
      </c>
      <c r="B5475" s="208"/>
      <c r="C5475" s="36" t="s">
        <v>17305</v>
      </c>
      <c r="D5475" s="6" t="s">
        <v>5342</v>
      </c>
      <c r="E5475" s="3">
        <v>10</v>
      </c>
    </row>
    <row r="5476" spans="1:5" ht="18.75">
      <c r="A5476" s="36">
        <v>5474</v>
      </c>
      <c r="B5476" s="208"/>
      <c r="C5476" s="36" t="s">
        <v>17306</v>
      </c>
      <c r="D5476" s="6" t="s">
        <v>5343</v>
      </c>
      <c r="E5476" s="3">
        <v>10</v>
      </c>
    </row>
    <row r="5477" spans="1:5" ht="49.5">
      <c r="A5477" s="36">
        <v>5475</v>
      </c>
      <c r="B5477" s="208"/>
      <c r="C5477" s="36" t="s">
        <v>17307</v>
      </c>
      <c r="D5477" s="6" t="s">
        <v>5344</v>
      </c>
      <c r="E5477" s="3">
        <v>10</v>
      </c>
    </row>
    <row r="5478" spans="1:5" ht="49.5">
      <c r="A5478" s="36">
        <v>5476</v>
      </c>
      <c r="B5478" s="208"/>
      <c r="C5478" s="36" t="s">
        <v>17308</v>
      </c>
      <c r="D5478" s="6" t="s">
        <v>5345</v>
      </c>
      <c r="E5478" s="3">
        <v>10</v>
      </c>
    </row>
    <row r="5479" spans="1:5" ht="18.75">
      <c r="A5479" s="36">
        <v>5477</v>
      </c>
      <c r="B5479" s="208"/>
      <c r="C5479" s="36" t="s">
        <v>17309</v>
      </c>
      <c r="D5479" s="6" t="s">
        <v>5346</v>
      </c>
      <c r="E5479" s="3">
        <v>10</v>
      </c>
    </row>
    <row r="5480" spans="1:5" ht="18.75">
      <c r="A5480" s="36">
        <v>5478</v>
      </c>
      <c r="B5480" s="208"/>
      <c r="C5480" s="36" t="s">
        <v>17310</v>
      </c>
      <c r="D5480" s="6" t="s">
        <v>5347</v>
      </c>
      <c r="E5480" s="3">
        <v>10</v>
      </c>
    </row>
    <row r="5481" spans="1:5" ht="18.75">
      <c r="A5481" s="36">
        <v>5479</v>
      </c>
      <c r="B5481" s="208"/>
      <c r="C5481" s="36" t="s">
        <v>17311</v>
      </c>
      <c r="D5481" s="6" t="s">
        <v>5348</v>
      </c>
      <c r="E5481" s="3">
        <v>10</v>
      </c>
    </row>
    <row r="5482" spans="1:5" ht="33">
      <c r="A5482" s="36">
        <v>5480</v>
      </c>
      <c r="B5482" s="208"/>
      <c r="C5482" s="36" t="s">
        <v>17312</v>
      </c>
      <c r="D5482" s="6" t="s">
        <v>5349</v>
      </c>
      <c r="E5482" s="3">
        <v>10</v>
      </c>
    </row>
    <row r="5483" spans="1:5" ht="18.75">
      <c r="A5483" s="36">
        <v>5481</v>
      </c>
      <c r="B5483" s="208"/>
      <c r="C5483" s="36" t="s">
        <v>17313</v>
      </c>
      <c r="D5483" s="6" t="s">
        <v>5350</v>
      </c>
      <c r="E5483" s="3">
        <v>10</v>
      </c>
    </row>
    <row r="5484" spans="1:5" ht="18.75">
      <c r="A5484" s="36">
        <v>5482</v>
      </c>
      <c r="B5484" s="208"/>
      <c r="C5484" s="36" t="s">
        <v>17314</v>
      </c>
      <c r="D5484" s="6" t="s">
        <v>5351</v>
      </c>
      <c r="E5484" s="3">
        <v>10</v>
      </c>
    </row>
    <row r="5485" spans="1:5" ht="18.75">
      <c r="A5485" s="36">
        <v>5483</v>
      </c>
      <c r="B5485" s="208"/>
      <c r="C5485" s="36" t="s">
        <v>17315</v>
      </c>
      <c r="D5485" s="6" t="s">
        <v>5352</v>
      </c>
      <c r="E5485" s="3">
        <v>10</v>
      </c>
    </row>
    <row r="5486" spans="1:5" ht="18.75">
      <c r="A5486" s="36">
        <v>5484</v>
      </c>
      <c r="B5486" s="208"/>
      <c r="C5486" s="36" t="s">
        <v>17316</v>
      </c>
      <c r="D5486" s="6" t="s">
        <v>5353</v>
      </c>
      <c r="E5486" s="3">
        <v>10</v>
      </c>
    </row>
    <row r="5487" spans="1:5" ht="33">
      <c r="A5487" s="36">
        <v>5485</v>
      </c>
      <c r="B5487" s="208"/>
      <c r="C5487" s="36" t="s">
        <v>17317</v>
      </c>
      <c r="D5487" s="6" t="s">
        <v>5354</v>
      </c>
      <c r="E5487" s="3">
        <v>10</v>
      </c>
    </row>
    <row r="5488" spans="1:5" ht="33">
      <c r="A5488" s="36">
        <v>5486</v>
      </c>
      <c r="B5488" s="208"/>
      <c r="C5488" s="36" t="s">
        <v>17318</v>
      </c>
      <c r="D5488" s="6" t="s">
        <v>5355</v>
      </c>
      <c r="E5488" s="3">
        <v>10</v>
      </c>
    </row>
    <row r="5489" spans="1:5" ht="33">
      <c r="A5489" s="36">
        <v>5487</v>
      </c>
      <c r="B5489" s="208"/>
      <c r="C5489" s="36" t="s">
        <v>17319</v>
      </c>
      <c r="D5489" s="6" t="s">
        <v>5356</v>
      </c>
      <c r="E5489" s="3">
        <v>10</v>
      </c>
    </row>
    <row r="5490" spans="1:5" ht="18.75">
      <c r="A5490" s="36">
        <v>5488</v>
      </c>
      <c r="B5490" s="208"/>
      <c r="C5490" s="36" t="s">
        <v>17320</v>
      </c>
      <c r="D5490" s="6" t="s">
        <v>5357</v>
      </c>
      <c r="E5490" s="3">
        <v>10</v>
      </c>
    </row>
    <row r="5491" spans="1:5" ht="18.75">
      <c r="A5491" s="36">
        <v>5489</v>
      </c>
      <c r="B5491" s="208"/>
      <c r="C5491" s="36" t="s">
        <v>17321</v>
      </c>
      <c r="D5491" s="6" t="s">
        <v>5358</v>
      </c>
      <c r="E5491" s="3">
        <v>10</v>
      </c>
    </row>
    <row r="5492" spans="1:5" ht="18.75">
      <c r="A5492" s="36">
        <v>5490</v>
      </c>
      <c r="B5492" s="208"/>
      <c r="C5492" s="36" t="s">
        <v>17322</v>
      </c>
      <c r="D5492" s="6" t="s">
        <v>5359</v>
      </c>
      <c r="E5492" s="3">
        <v>10</v>
      </c>
    </row>
    <row r="5493" spans="1:5" ht="18.75">
      <c r="A5493" s="36">
        <v>5491</v>
      </c>
      <c r="B5493" s="208"/>
      <c r="C5493" s="36" t="s">
        <v>17323</v>
      </c>
      <c r="D5493" s="6" t="s">
        <v>5360</v>
      </c>
      <c r="E5493" s="3">
        <v>10</v>
      </c>
    </row>
    <row r="5494" spans="1:5" ht="18.75">
      <c r="A5494" s="36">
        <v>5492</v>
      </c>
      <c r="B5494" s="208"/>
      <c r="C5494" s="36" t="s">
        <v>17324</v>
      </c>
      <c r="D5494" s="6" t="s">
        <v>5361</v>
      </c>
      <c r="E5494" s="3">
        <v>10</v>
      </c>
    </row>
    <row r="5495" spans="1:5" ht="33">
      <c r="A5495" s="36">
        <v>5493</v>
      </c>
      <c r="B5495" s="208"/>
      <c r="C5495" s="36" t="s">
        <v>17325</v>
      </c>
      <c r="D5495" s="6" t="s">
        <v>5362</v>
      </c>
      <c r="E5495" s="3">
        <v>10</v>
      </c>
    </row>
    <row r="5496" spans="1:5" ht="18.75">
      <c r="A5496" s="36">
        <v>5494</v>
      </c>
      <c r="B5496" s="208"/>
      <c r="C5496" s="36" t="s">
        <v>17326</v>
      </c>
      <c r="D5496" s="6" t="s">
        <v>5363</v>
      </c>
      <c r="E5496" s="3">
        <v>10</v>
      </c>
    </row>
    <row r="5497" spans="1:5" ht="18.75">
      <c r="A5497" s="36">
        <v>5495</v>
      </c>
      <c r="B5497" s="208"/>
      <c r="C5497" s="36" t="s">
        <v>17327</v>
      </c>
      <c r="D5497" s="6" t="s">
        <v>5364</v>
      </c>
      <c r="E5497" s="3">
        <v>10</v>
      </c>
    </row>
    <row r="5498" spans="1:5" ht="18.75">
      <c r="A5498" s="36">
        <v>5496</v>
      </c>
      <c r="B5498" s="208"/>
      <c r="C5498" s="36" t="s">
        <v>17328</v>
      </c>
      <c r="D5498" s="6" t="s">
        <v>5365</v>
      </c>
      <c r="E5498" s="3">
        <v>10</v>
      </c>
    </row>
    <row r="5499" spans="1:5" ht="33">
      <c r="A5499" s="36">
        <v>5497</v>
      </c>
      <c r="B5499" s="208"/>
      <c r="C5499" s="36" t="s">
        <v>17329</v>
      </c>
      <c r="D5499" s="6" t="s">
        <v>5366</v>
      </c>
      <c r="E5499" s="3">
        <v>10</v>
      </c>
    </row>
    <row r="5500" spans="1:5" ht="18.75">
      <c r="A5500" s="36">
        <v>5498</v>
      </c>
      <c r="B5500" s="208"/>
      <c r="C5500" s="36" t="s">
        <v>17330</v>
      </c>
      <c r="D5500" s="6" t="s">
        <v>5367</v>
      </c>
      <c r="E5500" s="3">
        <v>10</v>
      </c>
    </row>
    <row r="5501" spans="1:5" ht="18.75">
      <c r="A5501" s="36">
        <v>5499</v>
      </c>
      <c r="B5501" s="208"/>
      <c r="C5501" s="36" t="s">
        <v>17331</v>
      </c>
      <c r="D5501" s="6" t="s">
        <v>5368</v>
      </c>
      <c r="E5501" s="3">
        <v>10</v>
      </c>
    </row>
    <row r="5502" spans="1:5" ht="33">
      <c r="A5502" s="36">
        <v>5500</v>
      </c>
      <c r="B5502" s="208"/>
      <c r="C5502" s="36" t="s">
        <v>17332</v>
      </c>
      <c r="D5502" s="6" t="s">
        <v>5369</v>
      </c>
      <c r="E5502" s="3">
        <v>10</v>
      </c>
    </row>
    <row r="5503" spans="1:5" ht="18.75">
      <c r="A5503" s="36">
        <v>5501</v>
      </c>
      <c r="B5503" s="208"/>
      <c r="C5503" s="36" t="s">
        <v>17333</v>
      </c>
      <c r="D5503" s="6" t="s">
        <v>5370</v>
      </c>
      <c r="E5503" s="3">
        <v>10</v>
      </c>
    </row>
    <row r="5504" spans="1:5" ht="18.75">
      <c r="A5504" s="36">
        <v>5502</v>
      </c>
      <c r="B5504" s="208"/>
      <c r="C5504" s="36" t="s">
        <v>17334</v>
      </c>
      <c r="D5504" s="6" t="s">
        <v>5371</v>
      </c>
      <c r="E5504" s="3">
        <v>10</v>
      </c>
    </row>
    <row r="5505" spans="1:5" ht="33">
      <c r="A5505" s="36">
        <v>5503</v>
      </c>
      <c r="B5505" s="208"/>
      <c r="C5505" s="36" t="s">
        <v>17335</v>
      </c>
      <c r="D5505" s="6" t="s">
        <v>5372</v>
      </c>
      <c r="E5505" s="3">
        <v>10</v>
      </c>
    </row>
    <row r="5506" spans="1:5" ht="18.75">
      <c r="A5506" s="36">
        <v>5504</v>
      </c>
      <c r="B5506" s="208"/>
      <c r="C5506" s="36" t="s">
        <v>17336</v>
      </c>
      <c r="D5506" s="6" t="s">
        <v>5373</v>
      </c>
      <c r="E5506" s="3">
        <v>10</v>
      </c>
    </row>
    <row r="5507" spans="1:5" ht="18.75">
      <c r="A5507" s="36">
        <v>5505</v>
      </c>
      <c r="B5507" s="208"/>
      <c r="C5507" s="36" t="s">
        <v>17337</v>
      </c>
      <c r="D5507" s="6" t="s">
        <v>5374</v>
      </c>
      <c r="E5507" s="3">
        <v>10</v>
      </c>
    </row>
    <row r="5508" spans="1:5" ht="49.5">
      <c r="A5508" s="36">
        <v>5506</v>
      </c>
      <c r="B5508" s="208"/>
      <c r="C5508" s="36" t="s">
        <v>17338</v>
      </c>
      <c r="D5508" s="6" t="s">
        <v>5375</v>
      </c>
      <c r="E5508" s="3">
        <v>10</v>
      </c>
    </row>
    <row r="5509" spans="1:5" ht="18.75">
      <c r="A5509" s="36">
        <v>5507</v>
      </c>
      <c r="B5509" s="208"/>
      <c r="C5509" s="36" t="s">
        <v>17339</v>
      </c>
      <c r="D5509" s="6" t="s">
        <v>5376</v>
      </c>
      <c r="E5509" s="3">
        <v>10</v>
      </c>
    </row>
    <row r="5510" spans="1:5" ht="18.75">
      <c r="A5510" s="36">
        <v>5508</v>
      </c>
      <c r="B5510" s="208"/>
      <c r="C5510" s="36" t="s">
        <v>17340</v>
      </c>
      <c r="D5510" s="6" t="s">
        <v>5377</v>
      </c>
      <c r="E5510" s="3">
        <v>10</v>
      </c>
    </row>
    <row r="5511" spans="1:5" ht="18.75">
      <c r="A5511" s="36">
        <v>5509</v>
      </c>
      <c r="B5511" s="208"/>
      <c r="C5511" s="36" t="s">
        <v>17341</v>
      </c>
      <c r="D5511" s="6" t="s">
        <v>5378</v>
      </c>
      <c r="E5511" s="3">
        <v>10</v>
      </c>
    </row>
    <row r="5512" spans="1:5" ht="18.75">
      <c r="A5512" s="36">
        <v>5510</v>
      </c>
      <c r="B5512" s="208"/>
      <c r="C5512" s="36" t="s">
        <v>17342</v>
      </c>
      <c r="D5512" s="6" t="s">
        <v>5379</v>
      </c>
      <c r="E5512" s="3">
        <v>10</v>
      </c>
    </row>
    <row r="5513" spans="1:5" ht="18.75">
      <c r="A5513" s="36">
        <v>5511</v>
      </c>
      <c r="B5513" s="208"/>
      <c r="C5513" s="36" t="s">
        <v>17343</v>
      </c>
      <c r="D5513" s="6" t="s">
        <v>5380</v>
      </c>
      <c r="E5513" s="3">
        <v>10</v>
      </c>
    </row>
    <row r="5514" spans="1:5" ht="18.75">
      <c r="A5514" s="36">
        <v>5512</v>
      </c>
      <c r="B5514" s="208"/>
      <c r="C5514" s="36" t="s">
        <v>17344</v>
      </c>
      <c r="D5514" s="6" t="s">
        <v>5381</v>
      </c>
      <c r="E5514" s="3">
        <v>10</v>
      </c>
    </row>
    <row r="5515" spans="1:5" ht="33">
      <c r="A5515" s="36">
        <v>5513</v>
      </c>
      <c r="B5515" s="208"/>
      <c r="C5515" s="36" t="s">
        <v>17345</v>
      </c>
      <c r="D5515" s="6" t="s">
        <v>5382</v>
      </c>
      <c r="E5515" s="3">
        <v>10</v>
      </c>
    </row>
    <row r="5516" spans="1:5" ht="18.75">
      <c r="A5516" s="36">
        <v>5514</v>
      </c>
      <c r="B5516" s="208"/>
      <c r="C5516" s="36" t="s">
        <v>17346</v>
      </c>
      <c r="D5516" s="6" t="s">
        <v>5383</v>
      </c>
      <c r="E5516" s="3">
        <v>10</v>
      </c>
    </row>
    <row r="5517" spans="1:5" ht="18.75">
      <c r="A5517" s="36">
        <v>5515</v>
      </c>
      <c r="B5517" s="208"/>
      <c r="C5517" s="36" t="s">
        <v>17347</v>
      </c>
      <c r="D5517" s="6" t="s">
        <v>5384</v>
      </c>
      <c r="E5517" s="3">
        <v>10</v>
      </c>
    </row>
    <row r="5518" spans="1:5" ht="18.75">
      <c r="A5518" s="36">
        <v>5516</v>
      </c>
      <c r="B5518" s="208"/>
      <c r="C5518" s="36" t="s">
        <v>17348</v>
      </c>
      <c r="D5518" s="6" t="s">
        <v>5385</v>
      </c>
      <c r="E5518" s="3">
        <v>10</v>
      </c>
    </row>
    <row r="5519" spans="1:5" ht="18.75">
      <c r="A5519" s="36">
        <v>5517</v>
      </c>
      <c r="B5519" s="208"/>
      <c r="C5519" s="36" t="s">
        <v>17349</v>
      </c>
      <c r="D5519" s="6" t="s">
        <v>5386</v>
      </c>
      <c r="E5519" s="3">
        <v>10</v>
      </c>
    </row>
    <row r="5520" spans="1:5" ht="18.75">
      <c r="A5520" s="36">
        <v>5518</v>
      </c>
      <c r="B5520" s="208"/>
      <c r="C5520" s="36" t="s">
        <v>17350</v>
      </c>
      <c r="D5520" s="6" t="s">
        <v>5387</v>
      </c>
      <c r="E5520" s="3">
        <v>10</v>
      </c>
    </row>
    <row r="5521" spans="1:5" ht="33">
      <c r="A5521" s="36">
        <v>5519</v>
      </c>
      <c r="B5521" s="208"/>
      <c r="C5521" s="36" t="s">
        <v>17351</v>
      </c>
      <c r="D5521" s="6" t="s">
        <v>5388</v>
      </c>
      <c r="E5521" s="3">
        <v>10</v>
      </c>
    </row>
    <row r="5522" spans="1:5" ht="33">
      <c r="A5522" s="36">
        <v>5520</v>
      </c>
      <c r="B5522" s="208"/>
      <c r="C5522" s="36" t="s">
        <v>17352</v>
      </c>
      <c r="D5522" s="6" t="s">
        <v>5389</v>
      </c>
      <c r="E5522" s="3">
        <v>10</v>
      </c>
    </row>
    <row r="5523" spans="1:5" ht="18.75">
      <c r="A5523" s="36">
        <v>5521</v>
      </c>
      <c r="B5523" s="208"/>
      <c r="C5523" s="36" t="s">
        <v>17353</v>
      </c>
      <c r="D5523" s="6" t="s">
        <v>5390</v>
      </c>
      <c r="E5523" s="3">
        <v>10</v>
      </c>
    </row>
    <row r="5524" spans="1:5" ht="18.75">
      <c r="A5524" s="36">
        <v>5522</v>
      </c>
      <c r="B5524" s="208"/>
      <c r="C5524" s="36" t="s">
        <v>17354</v>
      </c>
      <c r="D5524" s="6" t="s">
        <v>5391</v>
      </c>
      <c r="E5524" s="3">
        <v>10</v>
      </c>
    </row>
    <row r="5525" spans="1:5" ht="33">
      <c r="A5525" s="36">
        <v>5523</v>
      </c>
      <c r="B5525" s="208"/>
      <c r="C5525" s="36" t="s">
        <v>17355</v>
      </c>
      <c r="D5525" s="6" t="s">
        <v>5392</v>
      </c>
      <c r="E5525" s="3">
        <v>10</v>
      </c>
    </row>
    <row r="5526" spans="1:5" ht="18.75">
      <c r="A5526" s="36">
        <v>5524</v>
      </c>
      <c r="B5526" s="208"/>
      <c r="C5526" s="36" t="s">
        <v>17356</v>
      </c>
      <c r="D5526" s="6" t="s">
        <v>5393</v>
      </c>
      <c r="E5526" s="3">
        <v>10</v>
      </c>
    </row>
    <row r="5527" spans="1:5" ht="18.75">
      <c r="A5527" s="36">
        <v>5525</v>
      </c>
      <c r="B5527" s="208"/>
      <c r="C5527" s="36" t="s">
        <v>17357</v>
      </c>
      <c r="D5527" s="6" t="s">
        <v>5394</v>
      </c>
      <c r="E5527" s="3">
        <v>10</v>
      </c>
    </row>
    <row r="5528" spans="1:5" ht="18.75">
      <c r="A5528" s="36">
        <v>5526</v>
      </c>
      <c r="B5528" s="208"/>
      <c r="C5528" s="36" t="s">
        <v>17358</v>
      </c>
      <c r="D5528" s="6" t="s">
        <v>5395</v>
      </c>
      <c r="E5528" s="3">
        <v>10</v>
      </c>
    </row>
    <row r="5529" spans="1:5" ht="18.75">
      <c r="A5529" s="36">
        <v>5527</v>
      </c>
      <c r="B5529" s="208"/>
      <c r="C5529" s="36" t="s">
        <v>17359</v>
      </c>
      <c r="D5529" s="6" t="s">
        <v>5396</v>
      </c>
      <c r="E5529" s="3">
        <v>10</v>
      </c>
    </row>
    <row r="5530" spans="1:5" ht="33">
      <c r="A5530" s="36">
        <v>5528</v>
      </c>
      <c r="B5530" s="208"/>
      <c r="C5530" s="36" t="s">
        <v>17360</v>
      </c>
      <c r="D5530" s="6" t="s">
        <v>5397</v>
      </c>
      <c r="E5530" s="3">
        <v>10</v>
      </c>
    </row>
    <row r="5531" spans="1:5" ht="18.75">
      <c r="A5531" s="36">
        <v>5529</v>
      </c>
      <c r="B5531" s="208"/>
      <c r="C5531" s="36" t="s">
        <v>17361</v>
      </c>
      <c r="D5531" s="6" t="s">
        <v>5398</v>
      </c>
      <c r="E5531" s="3">
        <v>10</v>
      </c>
    </row>
    <row r="5532" spans="1:5" ht="18.75">
      <c r="A5532" s="36">
        <v>5530</v>
      </c>
      <c r="B5532" s="208"/>
      <c r="C5532" s="36" t="s">
        <v>17362</v>
      </c>
      <c r="D5532" s="6" t="s">
        <v>5399</v>
      </c>
      <c r="E5532" s="3">
        <v>10</v>
      </c>
    </row>
    <row r="5533" spans="1:5" ht="18.75">
      <c r="A5533" s="36">
        <v>5531</v>
      </c>
      <c r="B5533" s="208"/>
      <c r="C5533" s="36" t="s">
        <v>17363</v>
      </c>
      <c r="D5533" s="6" t="s">
        <v>5400</v>
      </c>
      <c r="E5533" s="3">
        <v>10</v>
      </c>
    </row>
    <row r="5534" spans="1:5" ht="18.75">
      <c r="A5534" s="36">
        <v>5532</v>
      </c>
      <c r="B5534" s="208"/>
      <c r="C5534" s="36" t="s">
        <v>17364</v>
      </c>
      <c r="D5534" s="6" t="s">
        <v>5401</v>
      </c>
      <c r="E5534" s="3">
        <v>10</v>
      </c>
    </row>
    <row r="5535" spans="1:5" ht="18.75">
      <c r="A5535" s="36">
        <v>5533</v>
      </c>
      <c r="B5535" s="208"/>
      <c r="C5535" s="36" t="s">
        <v>17365</v>
      </c>
      <c r="D5535" s="6" t="s">
        <v>5402</v>
      </c>
      <c r="E5535" s="3">
        <v>10</v>
      </c>
    </row>
    <row r="5536" spans="1:5" ht="18.75">
      <c r="A5536" s="36">
        <v>5534</v>
      </c>
      <c r="B5536" s="208"/>
      <c r="C5536" s="36" t="s">
        <v>17366</v>
      </c>
      <c r="D5536" s="6" t="s">
        <v>5403</v>
      </c>
      <c r="E5536" s="3">
        <v>10</v>
      </c>
    </row>
    <row r="5537" spans="1:5" ht="18.75">
      <c r="A5537" s="36">
        <v>5535</v>
      </c>
      <c r="B5537" s="208"/>
      <c r="C5537" s="36" t="s">
        <v>17367</v>
      </c>
      <c r="D5537" s="6" t="s">
        <v>5404</v>
      </c>
      <c r="E5537" s="3">
        <v>10</v>
      </c>
    </row>
    <row r="5538" spans="1:5" ht="33">
      <c r="A5538" s="36">
        <v>5536</v>
      </c>
      <c r="B5538" s="208"/>
      <c r="C5538" s="36" t="s">
        <v>17368</v>
      </c>
      <c r="D5538" s="6" t="s">
        <v>5405</v>
      </c>
      <c r="E5538" s="3">
        <v>10</v>
      </c>
    </row>
    <row r="5539" spans="1:5" ht="18.75">
      <c r="A5539" s="36">
        <v>5537</v>
      </c>
      <c r="B5539" s="208"/>
      <c r="C5539" s="36" t="s">
        <v>17369</v>
      </c>
      <c r="D5539" s="6" t="s">
        <v>5406</v>
      </c>
      <c r="E5539" s="3">
        <v>10</v>
      </c>
    </row>
    <row r="5540" spans="1:5" ht="33">
      <c r="A5540" s="36">
        <v>5538</v>
      </c>
      <c r="B5540" s="208"/>
      <c r="C5540" s="36" t="s">
        <v>17370</v>
      </c>
      <c r="D5540" s="6" t="s">
        <v>5407</v>
      </c>
      <c r="E5540" s="3">
        <v>10</v>
      </c>
    </row>
    <row r="5541" spans="1:5" ht="18.75">
      <c r="A5541" s="36">
        <v>5539</v>
      </c>
      <c r="B5541" s="208"/>
      <c r="C5541" s="36" t="s">
        <v>17371</v>
      </c>
      <c r="D5541" s="6" t="s">
        <v>5408</v>
      </c>
      <c r="E5541" s="3">
        <v>10</v>
      </c>
    </row>
    <row r="5542" spans="1:5" ht="18.75">
      <c r="A5542" s="36">
        <v>5540</v>
      </c>
      <c r="B5542" s="208"/>
      <c r="C5542" s="36" t="s">
        <v>17372</v>
      </c>
      <c r="D5542" s="6" t="s">
        <v>5409</v>
      </c>
      <c r="E5542" s="3">
        <v>10</v>
      </c>
    </row>
    <row r="5543" spans="1:5" ht="18.75">
      <c r="A5543" s="36">
        <v>5541</v>
      </c>
      <c r="B5543" s="208"/>
      <c r="C5543" s="36" t="s">
        <v>17373</v>
      </c>
      <c r="D5543" s="6" t="s">
        <v>5410</v>
      </c>
      <c r="E5543" s="3">
        <v>10</v>
      </c>
    </row>
    <row r="5544" spans="1:5" ht="49.5">
      <c r="A5544" s="36">
        <v>5542</v>
      </c>
      <c r="B5544" s="208"/>
      <c r="C5544" s="36" t="s">
        <v>17374</v>
      </c>
      <c r="D5544" s="6" t="s">
        <v>5411</v>
      </c>
      <c r="E5544" s="3">
        <v>10</v>
      </c>
    </row>
    <row r="5545" spans="1:5" ht="33">
      <c r="A5545" s="36">
        <v>5543</v>
      </c>
      <c r="B5545" s="208"/>
      <c r="C5545" s="36" t="s">
        <v>17375</v>
      </c>
      <c r="D5545" s="6" t="s">
        <v>5412</v>
      </c>
      <c r="E5545" s="3">
        <v>10</v>
      </c>
    </row>
    <row r="5546" spans="1:5" ht="18.75">
      <c r="A5546" s="36">
        <v>5544</v>
      </c>
      <c r="B5546" s="208"/>
      <c r="C5546" s="36" t="s">
        <v>17376</v>
      </c>
      <c r="D5546" s="6" t="s">
        <v>5413</v>
      </c>
      <c r="E5546" s="3">
        <v>10</v>
      </c>
    </row>
    <row r="5547" spans="1:5" ht="18.75">
      <c r="A5547" s="36">
        <v>5545</v>
      </c>
      <c r="B5547" s="208"/>
      <c r="C5547" s="36" t="s">
        <v>17377</v>
      </c>
      <c r="D5547" s="6" t="s">
        <v>5414</v>
      </c>
      <c r="E5547" s="3">
        <v>10</v>
      </c>
    </row>
    <row r="5548" spans="1:5" ht="49.5">
      <c r="A5548" s="36">
        <v>5546</v>
      </c>
      <c r="B5548" s="208"/>
      <c r="C5548" s="36" t="s">
        <v>17378</v>
      </c>
      <c r="D5548" s="6" t="s">
        <v>5415</v>
      </c>
      <c r="E5548" s="3">
        <v>10</v>
      </c>
    </row>
    <row r="5549" spans="1:5" ht="33">
      <c r="A5549" s="36">
        <v>5547</v>
      </c>
      <c r="B5549" s="208"/>
      <c r="C5549" s="36" t="s">
        <v>17379</v>
      </c>
      <c r="D5549" s="6" t="s">
        <v>5416</v>
      </c>
      <c r="E5549" s="3">
        <v>10</v>
      </c>
    </row>
    <row r="5550" spans="1:5" ht="49.5">
      <c r="A5550" s="36">
        <v>5548</v>
      </c>
      <c r="B5550" s="208"/>
      <c r="C5550" s="36" t="s">
        <v>17380</v>
      </c>
      <c r="D5550" s="6" t="s">
        <v>5417</v>
      </c>
      <c r="E5550" s="3">
        <v>10</v>
      </c>
    </row>
    <row r="5551" spans="1:5" ht="49.5">
      <c r="A5551" s="36">
        <v>5549</v>
      </c>
      <c r="B5551" s="208"/>
      <c r="C5551" s="36" t="s">
        <v>17381</v>
      </c>
      <c r="D5551" s="6" t="s">
        <v>5418</v>
      </c>
      <c r="E5551" s="3">
        <v>10</v>
      </c>
    </row>
    <row r="5552" spans="1:5" ht="33">
      <c r="A5552" s="36">
        <v>5550</v>
      </c>
      <c r="B5552" s="208"/>
      <c r="C5552" s="36" t="s">
        <v>17382</v>
      </c>
      <c r="D5552" s="6" t="s">
        <v>5419</v>
      </c>
      <c r="E5552" s="3">
        <v>10</v>
      </c>
    </row>
    <row r="5553" spans="1:5" ht="33">
      <c r="A5553" s="36">
        <v>5551</v>
      </c>
      <c r="B5553" s="208"/>
      <c r="C5553" s="36" t="s">
        <v>17383</v>
      </c>
      <c r="D5553" s="6" t="s">
        <v>5420</v>
      </c>
      <c r="E5553" s="3">
        <v>10</v>
      </c>
    </row>
    <row r="5554" spans="1:5" ht="18.75">
      <c r="A5554" s="36">
        <v>5552</v>
      </c>
      <c r="B5554" s="208"/>
      <c r="C5554" s="36" t="s">
        <v>17384</v>
      </c>
      <c r="D5554" s="6" t="s">
        <v>5421</v>
      </c>
      <c r="E5554" s="3">
        <v>10</v>
      </c>
    </row>
    <row r="5555" spans="1:5" ht="18.75">
      <c r="A5555" s="36">
        <v>5553</v>
      </c>
      <c r="B5555" s="208"/>
      <c r="C5555" s="36" t="s">
        <v>17385</v>
      </c>
      <c r="D5555" s="6" t="s">
        <v>5422</v>
      </c>
      <c r="E5555" s="3">
        <v>10</v>
      </c>
    </row>
    <row r="5556" spans="1:5" ht="18.75">
      <c r="A5556" s="36">
        <v>5554</v>
      </c>
      <c r="B5556" s="208"/>
      <c r="C5556" s="36" t="s">
        <v>17386</v>
      </c>
      <c r="D5556" s="6" t="s">
        <v>5423</v>
      </c>
      <c r="E5556" s="3">
        <v>10</v>
      </c>
    </row>
    <row r="5557" spans="1:5" ht="18.75">
      <c r="A5557" s="36">
        <v>5555</v>
      </c>
      <c r="B5557" s="208"/>
      <c r="C5557" s="36" t="s">
        <v>17387</v>
      </c>
      <c r="D5557" s="6" t="s">
        <v>5424</v>
      </c>
      <c r="E5557" s="3">
        <v>10</v>
      </c>
    </row>
    <row r="5558" spans="1:5" ht="18.75">
      <c r="A5558" s="36">
        <v>5556</v>
      </c>
      <c r="B5558" s="208"/>
      <c r="C5558" s="36" t="s">
        <v>17388</v>
      </c>
      <c r="D5558" s="6" t="s">
        <v>5425</v>
      </c>
      <c r="E5558" s="3">
        <v>10</v>
      </c>
    </row>
    <row r="5559" spans="1:5" ht="18.75">
      <c r="A5559" s="36">
        <v>5557</v>
      </c>
      <c r="B5559" s="208"/>
      <c r="C5559" s="36" t="s">
        <v>17389</v>
      </c>
      <c r="D5559" s="6" t="s">
        <v>5426</v>
      </c>
      <c r="E5559" s="3">
        <v>10</v>
      </c>
    </row>
    <row r="5560" spans="1:5" ht="18.75">
      <c r="A5560" s="36">
        <v>5558</v>
      </c>
      <c r="B5560" s="208"/>
      <c r="C5560" s="36" t="s">
        <v>17390</v>
      </c>
      <c r="D5560" s="6" t="s">
        <v>5427</v>
      </c>
      <c r="E5560" s="3">
        <v>10</v>
      </c>
    </row>
    <row r="5561" spans="1:5" ht="33">
      <c r="A5561" s="36">
        <v>5559</v>
      </c>
      <c r="B5561" s="208"/>
      <c r="C5561" s="36" t="s">
        <v>17391</v>
      </c>
      <c r="D5561" s="6" t="s">
        <v>5428</v>
      </c>
      <c r="E5561" s="3">
        <v>10</v>
      </c>
    </row>
    <row r="5562" spans="1:5" ht="18.75">
      <c r="A5562" s="36">
        <v>5560</v>
      </c>
      <c r="B5562" s="208"/>
      <c r="C5562" s="36" t="s">
        <v>17392</v>
      </c>
      <c r="D5562" s="6" t="s">
        <v>5429</v>
      </c>
      <c r="E5562" s="3">
        <v>10</v>
      </c>
    </row>
    <row r="5563" spans="1:5" ht="18.75">
      <c r="A5563" s="36">
        <v>5561</v>
      </c>
      <c r="B5563" s="208"/>
      <c r="C5563" s="36" t="s">
        <v>17393</v>
      </c>
      <c r="D5563" s="6" t="s">
        <v>5430</v>
      </c>
      <c r="E5563" s="3">
        <v>10</v>
      </c>
    </row>
    <row r="5564" spans="1:5" ht="18.75">
      <c r="A5564" s="36">
        <v>5562</v>
      </c>
      <c r="B5564" s="208"/>
      <c r="C5564" s="36" t="s">
        <v>17394</v>
      </c>
      <c r="D5564" s="6" t="s">
        <v>5431</v>
      </c>
      <c r="E5564" s="3">
        <v>10</v>
      </c>
    </row>
    <row r="5565" spans="1:5" ht="18.75">
      <c r="A5565" s="36">
        <v>5563</v>
      </c>
      <c r="B5565" s="208"/>
      <c r="C5565" s="36" t="s">
        <v>17395</v>
      </c>
      <c r="D5565" s="6" t="s">
        <v>5432</v>
      </c>
      <c r="E5565" s="3">
        <v>10</v>
      </c>
    </row>
    <row r="5566" spans="1:5" ht="18.75">
      <c r="A5566" s="36">
        <v>5564</v>
      </c>
      <c r="B5566" s="208"/>
      <c r="C5566" s="36" t="s">
        <v>17396</v>
      </c>
      <c r="D5566" s="6" t="s">
        <v>5433</v>
      </c>
      <c r="E5566" s="3">
        <v>10</v>
      </c>
    </row>
    <row r="5567" spans="1:5" ht="18.75">
      <c r="A5567" s="36">
        <v>5565</v>
      </c>
      <c r="B5567" s="208"/>
      <c r="C5567" s="36" t="s">
        <v>17397</v>
      </c>
      <c r="D5567" s="6" t="s">
        <v>5434</v>
      </c>
      <c r="E5567" s="3">
        <v>10</v>
      </c>
    </row>
    <row r="5568" spans="1:5" ht="18.75">
      <c r="A5568" s="36">
        <v>5566</v>
      </c>
      <c r="B5568" s="208"/>
      <c r="C5568" s="36" t="s">
        <v>17398</v>
      </c>
      <c r="D5568" s="6" t="s">
        <v>5435</v>
      </c>
      <c r="E5568" s="3">
        <v>10</v>
      </c>
    </row>
    <row r="5569" spans="1:5" ht="33">
      <c r="A5569" s="36">
        <v>5567</v>
      </c>
      <c r="B5569" s="208"/>
      <c r="C5569" s="36" t="s">
        <v>17399</v>
      </c>
      <c r="D5569" s="6" t="s">
        <v>5436</v>
      </c>
      <c r="E5569" s="3">
        <v>10</v>
      </c>
    </row>
    <row r="5570" spans="1:5" ht="18.75">
      <c r="A5570" s="36">
        <v>5568</v>
      </c>
      <c r="B5570" s="208"/>
      <c r="C5570" s="36" t="s">
        <v>17400</v>
      </c>
      <c r="D5570" s="6" t="s">
        <v>5437</v>
      </c>
      <c r="E5570" s="3">
        <v>10</v>
      </c>
    </row>
    <row r="5571" spans="1:5" ht="49.5">
      <c r="A5571" s="36">
        <v>5569</v>
      </c>
      <c r="B5571" s="208"/>
      <c r="C5571" s="36" t="s">
        <v>17401</v>
      </c>
      <c r="D5571" s="6" t="s">
        <v>5438</v>
      </c>
      <c r="E5571" s="3">
        <v>10</v>
      </c>
    </row>
    <row r="5572" spans="1:5" ht="18.75">
      <c r="A5572" s="36">
        <v>5570</v>
      </c>
      <c r="B5572" s="208"/>
      <c r="C5572" s="36" t="s">
        <v>17402</v>
      </c>
      <c r="D5572" s="6" t="s">
        <v>5439</v>
      </c>
      <c r="E5572" s="3">
        <v>10</v>
      </c>
    </row>
    <row r="5573" spans="1:5" ht="49.5">
      <c r="A5573" s="36">
        <v>5571</v>
      </c>
      <c r="B5573" s="208"/>
      <c r="C5573" s="36" t="s">
        <v>17403</v>
      </c>
      <c r="D5573" s="6" t="s">
        <v>5440</v>
      </c>
      <c r="E5573" s="3">
        <v>10</v>
      </c>
    </row>
    <row r="5574" spans="1:5" ht="18.75">
      <c r="A5574" s="36">
        <v>5572</v>
      </c>
      <c r="B5574" s="208"/>
      <c r="C5574" s="36" t="s">
        <v>17404</v>
      </c>
      <c r="D5574" s="6" t="s">
        <v>5441</v>
      </c>
      <c r="E5574" s="3">
        <v>10</v>
      </c>
    </row>
    <row r="5575" spans="1:5" ht="18.75">
      <c r="A5575" s="36">
        <v>5573</v>
      </c>
      <c r="B5575" s="208"/>
      <c r="C5575" s="36" t="s">
        <v>17405</v>
      </c>
      <c r="D5575" s="6" t="s">
        <v>5442</v>
      </c>
      <c r="E5575" s="3">
        <v>10</v>
      </c>
    </row>
    <row r="5576" spans="1:5" ht="18.75">
      <c r="A5576" s="36">
        <v>5574</v>
      </c>
      <c r="B5576" s="208"/>
      <c r="C5576" s="36" t="s">
        <v>17406</v>
      </c>
      <c r="D5576" s="6" t="s">
        <v>5443</v>
      </c>
      <c r="E5576" s="3">
        <v>10</v>
      </c>
    </row>
    <row r="5577" spans="1:5" ht="18.75">
      <c r="A5577" s="36">
        <v>5575</v>
      </c>
      <c r="B5577" s="208"/>
      <c r="C5577" s="36" t="s">
        <v>17407</v>
      </c>
      <c r="D5577" s="6" t="s">
        <v>5444</v>
      </c>
      <c r="E5577" s="3">
        <v>10</v>
      </c>
    </row>
    <row r="5578" spans="1:5" ht="33">
      <c r="A5578" s="36">
        <v>5576</v>
      </c>
      <c r="B5578" s="208"/>
      <c r="C5578" s="36" t="s">
        <v>17408</v>
      </c>
      <c r="D5578" s="6" t="s">
        <v>5445</v>
      </c>
      <c r="E5578" s="3">
        <v>10</v>
      </c>
    </row>
    <row r="5579" spans="1:5" ht="18.75">
      <c r="A5579" s="36">
        <v>5577</v>
      </c>
      <c r="B5579" s="208"/>
      <c r="C5579" s="36" t="s">
        <v>17409</v>
      </c>
      <c r="D5579" s="6" t="s">
        <v>5446</v>
      </c>
      <c r="E5579" s="3">
        <v>10</v>
      </c>
    </row>
    <row r="5580" spans="1:5" ht="18.75">
      <c r="A5580" s="36">
        <v>5578</v>
      </c>
      <c r="B5580" s="208"/>
      <c r="C5580" s="36" t="s">
        <v>17410</v>
      </c>
      <c r="D5580" s="6" t="s">
        <v>5447</v>
      </c>
      <c r="E5580" s="3">
        <v>10</v>
      </c>
    </row>
    <row r="5581" spans="1:5" ht="18.75">
      <c r="A5581" s="36">
        <v>5579</v>
      </c>
      <c r="B5581" s="208"/>
      <c r="C5581" s="36" t="s">
        <v>17411</v>
      </c>
      <c r="D5581" s="6" t="s">
        <v>5448</v>
      </c>
      <c r="E5581" s="3">
        <v>10</v>
      </c>
    </row>
    <row r="5582" spans="1:5" ht="18.75">
      <c r="A5582" s="36">
        <v>5580</v>
      </c>
      <c r="B5582" s="208"/>
      <c r="C5582" s="36" t="s">
        <v>17412</v>
      </c>
      <c r="D5582" s="6" t="s">
        <v>5449</v>
      </c>
      <c r="E5582" s="3">
        <v>10</v>
      </c>
    </row>
    <row r="5583" spans="1:5" ht="18.75">
      <c r="A5583" s="36">
        <v>5581</v>
      </c>
      <c r="B5583" s="208"/>
      <c r="C5583" s="36" t="s">
        <v>17413</v>
      </c>
      <c r="D5583" s="6" t="s">
        <v>5450</v>
      </c>
      <c r="E5583" s="3">
        <v>10</v>
      </c>
    </row>
    <row r="5584" spans="1:5" ht="33">
      <c r="A5584" s="36">
        <v>5582</v>
      </c>
      <c r="B5584" s="208"/>
      <c r="C5584" s="36" t="s">
        <v>17414</v>
      </c>
      <c r="D5584" s="6" t="s">
        <v>5451</v>
      </c>
      <c r="E5584" s="3">
        <v>10</v>
      </c>
    </row>
    <row r="5585" spans="1:5" ht="49.5">
      <c r="A5585" s="36">
        <v>5583</v>
      </c>
      <c r="B5585" s="208"/>
      <c r="C5585" s="36" t="s">
        <v>17415</v>
      </c>
      <c r="D5585" s="6" t="s">
        <v>5452</v>
      </c>
      <c r="E5585" s="3">
        <v>10</v>
      </c>
    </row>
    <row r="5586" spans="1:5" ht="33">
      <c r="A5586" s="36">
        <v>5584</v>
      </c>
      <c r="B5586" s="208"/>
      <c r="C5586" s="36" t="s">
        <v>17416</v>
      </c>
      <c r="D5586" s="6" t="s">
        <v>5453</v>
      </c>
      <c r="E5586" s="3">
        <v>10</v>
      </c>
    </row>
    <row r="5587" spans="1:5" ht="18.75">
      <c r="A5587" s="36">
        <v>5585</v>
      </c>
      <c r="B5587" s="208"/>
      <c r="C5587" s="36" t="s">
        <v>17417</v>
      </c>
      <c r="D5587" s="6" t="s">
        <v>5454</v>
      </c>
      <c r="E5587" s="3">
        <v>10</v>
      </c>
    </row>
    <row r="5588" spans="1:5" ht="18.75">
      <c r="A5588" s="36">
        <v>5586</v>
      </c>
      <c r="B5588" s="208"/>
      <c r="C5588" s="36" t="s">
        <v>17418</v>
      </c>
      <c r="D5588" s="6" t="s">
        <v>5455</v>
      </c>
      <c r="E5588" s="3">
        <v>10</v>
      </c>
    </row>
    <row r="5589" spans="1:5" ht="18.75">
      <c r="A5589" s="36">
        <v>5587</v>
      </c>
      <c r="B5589" s="208"/>
      <c r="C5589" s="36" t="s">
        <v>23747</v>
      </c>
      <c r="D5589" s="6" t="s">
        <v>5456</v>
      </c>
      <c r="E5589" s="3">
        <v>10</v>
      </c>
    </row>
    <row r="5590" spans="1:5" ht="18.75">
      <c r="A5590" s="36">
        <v>5588</v>
      </c>
      <c r="B5590" s="208"/>
      <c r="C5590" s="36" t="s">
        <v>17419</v>
      </c>
      <c r="D5590" s="6" t="s">
        <v>5457</v>
      </c>
      <c r="E5590" s="3">
        <v>10</v>
      </c>
    </row>
    <row r="5591" spans="1:5" ht="18.75">
      <c r="A5591" s="36">
        <v>5589</v>
      </c>
      <c r="B5591" s="208"/>
      <c r="C5591" s="36" t="s">
        <v>17420</v>
      </c>
      <c r="D5591" s="6" t="s">
        <v>5458</v>
      </c>
      <c r="E5591" s="3">
        <v>10</v>
      </c>
    </row>
    <row r="5592" spans="1:5" ht="18.75">
      <c r="A5592" s="36">
        <v>5590</v>
      </c>
      <c r="B5592" s="208"/>
      <c r="C5592" s="36" t="s">
        <v>17421</v>
      </c>
      <c r="D5592" s="6" t="s">
        <v>5459</v>
      </c>
      <c r="E5592" s="3">
        <v>10</v>
      </c>
    </row>
    <row r="5593" spans="1:5" ht="18.75">
      <c r="A5593" s="36">
        <v>5591</v>
      </c>
      <c r="B5593" s="208"/>
      <c r="C5593" s="36" t="s">
        <v>17422</v>
      </c>
      <c r="D5593" s="6" t="s">
        <v>5460</v>
      </c>
      <c r="E5593" s="3">
        <v>10</v>
      </c>
    </row>
    <row r="5594" spans="1:5" ht="18.75">
      <c r="A5594" s="36">
        <v>5592</v>
      </c>
      <c r="B5594" s="208"/>
      <c r="C5594" s="36" t="s">
        <v>17423</v>
      </c>
      <c r="D5594" s="6" t="s">
        <v>5461</v>
      </c>
      <c r="E5594" s="3">
        <v>10</v>
      </c>
    </row>
    <row r="5595" spans="1:5" ht="18.75">
      <c r="A5595" s="36">
        <v>5593</v>
      </c>
      <c r="B5595" s="208"/>
      <c r="C5595" s="36" t="s">
        <v>17424</v>
      </c>
      <c r="D5595" s="6" t="s">
        <v>5462</v>
      </c>
      <c r="E5595" s="3">
        <v>10</v>
      </c>
    </row>
    <row r="5596" spans="1:5" ht="18.75">
      <c r="A5596" s="36">
        <v>5594</v>
      </c>
      <c r="B5596" s="208"/>
      <c r="C5596" s="36" t="s">
        <v>17425</v>
      </c>
      <c r="D5596" s="6" t="s">
        <v>5463</v>
      </c>
      <c r="E5596" s="3">
        <v>10</v>
      </c>
    </row>
    <row r="5597" spans="1:5" ht="18.75">
      <c r="A5597" s="36">
        <v>5595</v>
      </c>
      <c r="B5597" s="208"/>
      <c r="C5597" s="36" t="s">
        <v>17426</v>
      </c>
      <c r="D5597" s="6" t="s">
        <v>5464</v>
      </c>
      <c r="E5597" s="3">
        <v>10</v>
      </c>
    </row>
    <row r="5598" spans="1:5" ht="18.75">
      <c r="A5598" s="36">
        <v>5596</v>
      </c>
      <c r="B5598" s="208"/>
      <c r="C5598" s="36" t="s">
        <v>17427</v>
      </c>
      <c r="D5598" s="6" t="s">
        <v>5465</v>
      </c>
      <c r="E5598" s="3">
        <v>10</v>
      </c>
    </row>
    <row r="5599" spans="1:5" ht="18.75">
      <c r="A5599" s="36">
        <v>5597</v>
      </c>
      <c r="B5599" s="208"/>
      <c r="C5599" s="36" t="s">
        <v>17428</v>
      </c>
      <c r="D5599" s="6" t="s">
        <v>5466</v>
      </c>
      <c r="E5599" s="3">
        <v>10</v>
      </c>
    </row>
    <row r="5600" spans="1:5" ht="33">
      <c r="A5600" s="36">
        <v>5598</v>
      </c>
      <c r="B5600" s="208"/>
      <c r="C5600" s="36" t="s">
        <v>17429</v>
      </c>
      <c r="D5600" s="6" t="s">
        <v>5467</v>
      </c>
      <c r="E5600" s="3">
        <v>10</v>
      </c>
    </row>
    <row r="5601" spans="1:5" ht="18.75">
      <c r="A5601" s="36">
        <v>5599</v>
      </c>
      <c r="B5601" s="208"/>
      <c r="C5601" s="36" t="s">
        <v>17430</v>
      </c>
      <c r="D5601" s="6" t="s">
        <v>5468</v>
      </c>
      <c r="E5601" s="3">
        <v>10</v>
      </c>
    </row>
    <row r="5602" spans="1:5" ht="18.75">
      <c r="A5602" s="36">
        <v>5600</v>
      </c>
      <c r="B5602" s="208"/>
      <c r="C5602" s="36" t="s">
        <v>17431</v>
      </c>
      <c r="D5602" s="6" t="s">
        <v>5469</v>
      </c>
      <c r="E5602" s="3">
        <v>10</v>
      </c>
    </row>
    <row r="5603" spans="1:5" ht="18.75">
      <c r="A5603" s="36">
        <v>5601</v>
      </c>
      <c r="B5603" s="208"/>
      <c r="C5603" s="36" t="s">
        <v>17432</v>
      </c>
      <c r="D5603" s="6" t="s">
        <v>5470</v>
      </c>
      <c r="E5603" s="3">
        <v>10</v>
      </c>
    </row>
    <row r="5604" spans="1:5" ht="18.75">
      <c r="A5604" s="36">
        <v>5602</v>
      </c>
      <c r="B5604" s="208"/>
      <c r="C5604" s="36" t="s">
        <v>17433</v>
      </c>
      <c r="D5604" s="6" t="s">
        <v>5471</v>
      </c>
      <c r="E5604" s="3">
        <v>10</v>
      </c>
    </row>
    <row r="5605" spans="1:5" ht="33">
      <c r="A5605" s="36">
        <v>5603</v>
      </c>
      <c r="B5605" s="208"/>
      <c r="C5605" s="36" t="s">
        <v>17434</v>
      </c>
      <c r="D5605" s="6" t="s">
        <v>5472</v>
      </c>
      <c r="E5605" s="3">
        <v>10</v>
      </c>
    </row>
    <row r="5606" spans="1:5" ht="18.75">
      <c r="A5606" s="36">
        <v>5604</v>
      </c>
      <c r="B5606" s="208"/>
      <c r="C5606" s="36" t="s">
        <v>17435</v>
      </c>
      <c r="D5606" s="6" t="s">
        <v>5473</v>
      </c>
      <c r="E5606" s="3">
        <v>10</v>
      </c>
    </row>
    <row r="5607" spans="1:5" ht="33">
      <c r="A5607" s="36">
        <v>5605</v>
      </c>
      <c r="B5607" s="208"/>
      <c r="C5607" s="36" t="s">
        <v>17436</v>
      </c>
      <c r="D5607" s="6" t="s">
        <v>5474</v>
      </c>
      <c r="E5607" s="3">
        <v>10</v>
      </c>
    </row>
    <row r="5608" spans="1:5" ht="49.5">
      <c r="A5608" s="36">
        <v>5606</v>
      </c>
      <c r="B5608" s="208"/>
      <c r="C5608" s="36" t="s">
        <v>17437</v>
      </c>
      <c r="D5608" s="6" t="s">
        <v>5475</v>
      </c>
      <c r="E5608" s="3">
        <v>10</v>
      </c>
    </row>
    <row r="5609" spans="1:5" ht="33">
      <c r="A5609" s="36">
        <v>5607</v>
      </c>
      <c r="B5609" s="208"/>
      <c r="C5609" s="36" t="s">
        <v>17438</v>
      </c>
      <c r="D5609" s="6" t="s">
        <v>5476</v>
      </c>
      <c r="E5609" s="3">
        <v>10</v>
      </c>
    </row>
    <row r="5610" spans="1:5" ht="18.75">
      <c r="A5610" s="36">
        <v>5608</v>
      </c>
      <c r="B5610" s="208"/>
      <c r="C5610" s="36" t="s">
        <v>17439</v>
      </c>
      <c r="D5610" s="6" t="s">
        <v>5477</v>
      </c>
      <c r="E5610" s="3">
        <v>10</v>
      </c>
    </row>
    <row r="5611" spans="1:5" ht="18.75">
      <c r="A5611" s="36">
        <v>5609</v>
      </c>
      <c r="B5611" s="208"/>
      <c r="C5611" s="36" t="s">
        <v>17440</v>
      </c>
      <c r="D5611" s="6" t="s">
        <v>5478</v>
      </c>
      <c r="E5611" s="3">
        <v>10</v>
      </c>
    </row>
    <row r="5612" spans="1:5" ht="18.75">
      <c r="A5612" s="36">
        <v>5610</v>
      </c>
      <c r="B5612" s="208"/>
      <c r="C5612" s="36" t="s">
        <v>17441</v>
      </c>
      <c r="D5612" s="6" t="s">
        <v>5479</v>
      </c>
      <c r="E5612" s="3">
        <v>10</v>
      </c>
    </row>
    <row r="5613" spans="1:5" ht="18.75">
      <c r="A5613" s="36">
        <v>5611</v>
      </c>
      <c r="B5613" s="208"/>
      <c r="C5613" s="36" t="s">
        <v>17442</v>
      </c>
      <c r="D5613" s="6" t="s">
        <v>5480</v>
      </c>
      <c r="E5613" s="3">
        <v>10</v>
      </c>
    </row>
    <row r="5614" spans="1:5" ht="18.75">
      <c r="A5614" s="36">
        <v>5612</v>
      </c>
      <c r="B5614" s="208"/>
      <c r="C5614" s="36" t="s">
        <v>17443</v>
      </c>
      <c r="D5614" s="6" t="s">
        <v>5481</v>
      </c>
      <c r="E5614" s="3">
        <v>10</v>
      </c>
    </row>
    <row r="5615" spans="1:5" ht="18.75">
      <c r="A5615" s="36">
        <v>5613</v>
      </c>
      <c r="B5615" s="208"/>
      <c r="C5615" s="36" t="s">
        <v>17444</v>
      </c>
      <c r="D5615" s="6" t="s">
        <v>5482</v>
      </c>
      <c r="E5615" s="3">
        <v>10</v>
      </c>
    </row>
    <row r="5616" spans="1:5" ht="33">
      <c r="A5616" s="36">
        <v>5614</v>
      </c>
      <c r="B5616" s="208"/>
      <c r="C5616" s="36" t="s">
        <v>17445</v>
      </c>
      <c r="D5616" s="6" t="s">
        <v>5483</v>
      </c>
      <c r="E5616" s="3">
        <v>10</v>
      </c>
    </row>
    <row r="5617" spans="1:5" ht="18.75">
      <c r="A5617" s="36">
        <v>5615</v>
      </c>
      <c r="B5617" s="208"/>
      <c r="C5617" s="36" t="s">
        <v>17446</v>
      </c>
      <c r="D5617" s="6" t="s">
        <v>5484</v>
      </c>
      <c r="E5617" s="3">
        <v>10</v>
      </c>
    </row>
    <row r="5618" spans="1:5" ht="33">
      <c r="A5618" s="36">
        <v>5616</v>
      </c>
      <c r="B5618" s="208"/>
      <c r="C5618" s="36" t="s">
        <v>17447</v>
      </c>
      <c r="D5618" s="6" t="s">
        <v>5485</v>
      </c>
      <c r="E5618" s="3">
        <v>10</v>
      </c>
    </row>
    <row r="5619" spans="1:5" ht="33">
      <c r="A5619" s="36">
        <v>5617</v>
      </c>
      <c r="B5619" s="208"/>
      <c r="C5619" s="36" t="s">
        <v>23545</v>
      </c>
      <c r="D5619" s="6" t="s">
        <v>5486</v>
      </c>
      <c r="E5619" s="3">
        <v>10</v>
      </c>
    </row>
    <row r="5620" spans="1:5" ht="49.5">
      <c r="A5620" s="36">
        <v>5618</v>
      </c>
      <c r="B5620" s="208"/>
      <c r="C5620" s="36" t="s">
        <v>17448</v>
      </c>
      <c r="D5620" s="6" t="s">
        <v>5487</v>
      </c>
      <c r="E5620" s="3">
        <v>10</v>
      </c>
    </row>
    <row r="5621" spans="1:5" ht="33">
      <c r="A5621" s="36">
        <v>5619</v>
      </c>
      <c r="B5621" s="208"/>
      <c r="C5621" s="36" t="s">
        <v>17449</v>
      </c>
      <c r="D5621" s="6" t="s">
        <v>5488</v>
      </c>
      <c r="E5621" s="3">
        <v>10</v>
      </c>
    </row>
    <row r="5622" spans="1:5" ht="18.75">
      <c r="A5622" s="36">
        <v>5620</v>
      </c>
      <c r="B5622" s="208"/>
      <c r="C5622" s="36" t="s">
        <v>17450</v>
      </c>
      <c r="D5622" s="6" t="s">
        <v>23546</v>
      </c>
      <c r="E5622" s="3">
        <v>10</v>
      </c>
    </row>
    <row r="5623" spans="1:5" ht="33">
      <c r="A5623" s="36">
        <v>5621</v>
      </c>
      <c r="B5623" s="208"/>
      <c r="C5623" s="36" t="s">
        <v>17451</v>
      </c>
      <c r="D5623" s="6" t="s">
        <v>5489</v>
      </c>
      <c r="E5623" s="3">
        <v>10</v>
      </c>
    </row>
    <row r="5624" spans="1:5" ht="18.75">
      <c r="A5624" s="36">
        <v>5622</v>
      </c>
      <c r="B5624" s="208"/>
      <c r="C5624" s="36" t="s">
        <v>17452</v>
      </c>
      <c r="D5624" s="6" t="s">
        <v>5490</v>
      </c>
      <c r="E5624" s="3">
        <v>10</v>
      </c>
    </row>
    <row r="5625" spans="1:5" ht="33">
      <c r="A5625" s="36">
        <v>5623</v>
      </c>
      <c r="B5625" s="208"/>
      <c r="C5625" s="36" t="s">
        <v>23544</v>
      </c>
      <c r="D5625" s="6" t="s">
        <v>23543</v>
      </c>
      <c r="E5625" s="3">
        <v>10</v>
      </c>
    </row>
    <row r="5626" spans="1:5" ht="18.75">
      <c r="A5626" s="36">
        <v>5624</v>
      </c>
      <c r="B5626" s="208"/>
      <c r="C5626" s="36" t="s">
        <v>17453</v>
      </c>
      <c r="D5626" s="6" t="s">
        <v>5491</v>
      </c>
      <c r="E5626" s="3">
        <v>10</v>
      </c>
    </row>
    <row r="5627" spans="1:5" ht="18.75">
      <c r="A5627" s="36">
        <v>5625</v>
      </c>
      <c r="B5627" s="208"/>
      <c r="C5627" s="36" t="s">
        <v>17454</v>
      </c>
      <c r="D5627" s="6" t="s">
        <v>5492</v>
      </c>
      <c r="E5627" s="3">
        <v>10</v>
      </c>
    </row>
    <row r="5628" spans="1:5" ht="18.75">
      <c r="A5628" s="36">
        <v>5626</v>
      </c>
      <c r="B5628" s="208"/>
      <c r="C5628" s="36" t="s">
        <v>17455</v>
      </c>
      <c r="D5628" s="6" t="s">
        <v>5493</v>
      </c>
      <c r="E5628" s="3">
        <v>10</v>
      </c>
    </row>
    <row r="5629" spans="1:5" ht="18.75">
      <c r="A5629" s="36">
        <v>5627</v>
      </c>
      <c r="B5629" s="208"/>
      <c r="C5629" s="36" t="s">
        <v>17456</v>
      </c>
      <c r="D5629" s="6" t="s">
        <v>5494</v>
      </c>
      <c r="E5629" s="3">
        <v>10</v>
      </c>
    </row>
    <row r="5630" spans="1:5" ht="18.75">
      <c r="A5630" s="36">
        <v>5628</v>
      </c>
      <c r="B5630" s="208"/>
      <c r="C5630" s="36" t="s">
        <v>17457</v>
      </c>
      <c r="D5630" s="6" t="s">
        <v>5495</v>
      </c>
      <c r="E5630" s="3">
        <v>10</v>
      </c>
    </row>
    <row r="5631" spans="1:5" ht="18.75">
      <c r="A5631" s="36">
        <v>5629</v>
      </c>
      <c r="B5631" s="208"/>
      <c r="C5631" s="36" t="s">
        <v>17458</v>
      </c>
      <c r="D5631" s="6" t="s">
        <v>5496</v>
      </c>
      <c r="E5631" s="3">
        <v>10</v>
      </c>
    </row>
    <row r="5632" spans="1:5" ht="18.75">
      <c r="A5632" s="36">
        <v>5630</v>
      </c>
      <c r="B5632" s="208"/>
      <c r="C5632" s="36" t="s">
        <v>17459</v>
      </c>
      <c r="D5632" s="6" t="s">
        <v>5497</v>
      </c>
      <c r="E5632" s="3">
        <v>10</v>
      </c>
    </row>
    <row r="5633" spans="1:5" ht="18.75">
      <c r="A5633" s="36">
        <v>5631</v>
      </c>
      <c r="B5633" s="208"/>
      <c r="C5633" s="36" t="s">
        <v>17460</v>
      </c>
      <c r="D5633" s="6" t="s">
        <v>5498</v>
      </c>
      <c r="E5633" s="3">
        <v>10</v>
      </c>
    </row>
    <row r="5634" spans="1:5" ht="18.75">
      <c r="A5634" s="36">
        <v>5632</v>
      </c>
      <c r="B5634" s="208"/>
      <c r="C5634" s="36" t="s">
        <v>17461</v>
      </c>
      <c r="D5634" s="6" t="s">
        <v>5499</v>
      </c>
      <c r="E5634" s="3">
        <v>10</v>
      </c>
    </row>
    <row r="5635" spans="1:5" ht="18.75">
      <c r="A5635" s="36">
        <v>5633</v>
      </c>
      <c r="B5635" s="208"/>
      <c r="C5635" s="36" t="s">
        <v>17462</v>
      </c>
      <c r="D5635" s="6" t="s">
        <v>5500</v>
      </c>
      <c r="E5635" s="3">
        <v>10</v>
      </c>
    </row>
    <row r="5636" spans="1:5" ht="18.75">
      <c r="A5636" s="36">
        <v>5634</v>
      </c>
      <c r="B5636" s="208"/>
      <c r="C5636" s="36" t="s">
        <v>17463</v>
      </c>
      <c r="D5636" s="6" t="s">
        <v>5501</v>
      </c>
      <c r="E5636" s="3">
        <v>10</v>
      </c>
    </row>
    <row r="5637" spans="1:5" ht="18.75">
      <c r="A5637" s="36">
        <v>5635</v>
      </c>
      <c r="B5637" s="208"/>
      <c r="C5637" s="36" t="s">
        <v>17464</v>
      </c>
      <c r="D5637" s="6" t="s">
        <v>5502</v>
      </c>
      <c r="E5637" s="3">
        <v>10</v>
      </c>
    </row>
    <row r="5638" spans="1:5" ht="18.75">
      <c r="A5638" s="36">
        <v>5636</v>
      </c>
      <c r="B5638" s="208"/>
      <c r="C5638" s="36" t="s">
        <v>17465</v>
      </c>
      <c r="D5638" s="6" t="s">
        <v>5503</v>
      </c>
      <c r="E5638" s="3">
        <v>10</v>
      </c>
    </row>
    <row r="5639" spans="1:5" ht="18.75">
      <c r="A5639" s="36">
        <v>5637</v>
      </c>
      <c r="B5639" s="208"/>
      <c r="C5639" s="36" t="s">
        <v>17466</v>
      </c>
      <c r="D5639" s="6" t="s">
        <v>5504</v>
      </c>
      <c r="E5639" s="3">
        <v>10</v>
      </c>
    </row>
    <row r="5640" spans="1:5" ht="18.75">
      <c r="A5640" s="36">
        <v>5638</v>
      </c>
      <c r="B5640" s="208"/>
      <c r="C5640" s="36" t="s">
        <v>17467</v>
      </c>
      <c r="D5640" s="6" t="s">
        <v>5505</v>
      </c>
      <c r="E5640" s="3">
        <v>10</v>
      </c>
    </row>
    <row r="5641" spans="1:5" ht="18.75">
      <c r="A5641" s="36">
        <v>5639</v>
      </c>
      <c r="B5641" s="208"/>
      <c r="C5641" s="36" t="s">
        <v>17468</v>
      </c>
      <c r="D5641" s="6" t="s">
        <v>5506</v>
      </c>
      <c r="E5641" s="3">
        <v>10</v>
      </c>
    </row>
    <row r="5642" spans="1:5" ht="33">
      <c r="A5642" s="36">
        <v>5640</v>
      </c>
      <c r="B5642" s="208"/>
      <c r="C5642" s="36" t="s">
        <v>17469</v>
      </c>
      <c r="D5642" s="6" t="s">
        <v>5507</v>
      </c>
      <c r="E5642" s="3">
        <v>10</v>
      </c>
    </row>
    <row r="5643" spans="1:5" ht="33">
      <c r="A5643" s="36">
        <v>5641</v>
      </c>
      <c r="B5643" s="208"/>
      <c r="C5643" s="36" t="s">
        <v>17470</v>
      </c>
      <c r="D5643" s="6" t="s">
        <v>5508</v>
      </c>
      <c r="E5643" s="3">
        <v>10</v>
      </c>
    </row>
    <row r="5644" spans="1:5" ht="18.75">
      <c r="A5644" s="36">
        <v>5642</v>
      </c>
      <c r="B5644" s="208"/>
      <c r="C5644" s="36" t="s">
        <v>17471</v>
      </c>
      <c r="D5644" s="6" t="s">
        <v>5509</v>
      </c>
      <c r="E5644" s="3">
        <v>10</v>
      </c>
    </row>
    <row r="5645" spans="1:5" ht="18.75">
      <c r="A5645" s="36">
        <v>5643</v>
      </c>
      <c r="B5645" s="208"/>
      <c r="C5645" s="36" t="s">
        <v>17472</v>
      </c>
      <c r="D5645" s="6" t="s">
        <v>5510</v>
      </c>
      <c r="E5645" s="3">
        <v>10</v>
      </c>
    </row>
    <row r="5646" spans="1:5" ht="18.75">
      <c r="A5646" s="36">
        <v>5644</v>
      </c>
      <c r="B5646" s="208"/>
      <c r="C5646" s="36" t="s">
        <v>17473</v>
      </c>
      <c r="D5646" s="6" t="s">
        <v>5511</v>
      </c>
      <c r="E5646" s="3">
        <v>10</v>
      </c>
    </row>
    <row r="5647" spans="1:5" ht="18.75">
      <c r="A5647" s="36">
        <v>5645</v>
      </c>
      <c r="B5647" s="208"/>
      <c r="C5647" s="36" t="s">
        <v>17474</v>
      </c>
      <c r="D5647" s="6" t="s">
        <v>5512</v>
      </c>
      <c r="E5647" s="3">
        <v>10</v>
      </c>
    </row>
    <row r="5648" spans="1:5" ht="18.75">
      <c r="A5648" s="36">
        <v>5646</v>
      </c>
      <c r="B5648" s="208"/>
      <c r="C5648" s="36" t="s">
        <v>17475</v>
      </c>
      <c r="D5648" s="6" t="s">
        <v>5513</v>
      </c>
      <c r="E5648" s="3">
        <v>10</v>
      </c>
    </row>
    <row r="5649" spans="1:5" ht="18.75">
      <c r="A5649" s="36">
        <v>5647</v>
      </c>
      <c r="B5649" s="208"/>
      <c r="C5649" s="36" t="s">
        <v>17476</v>
      </c>
      <c r="D5649" s="6" t="s">
        <v>5514</v>
      </c>
      <c r="E5649" s="3">
        <v>10</v>
      </c>
    </row>
    <row r="5650" spans="1:5" ht="49.5">
      <c r="A5650" s="36">
        <v>5648</v>
      </c>
      <c r="B5650" s="208"/>
      <c r="C5650" s="36" t="s">
        <v>17477</v>
      </c>
      <c r="D5650" s="6" t="s">
        <v>5515</v>
      </c>
      <c r="E5650" s="3">
        <v>10</v>
      </c>
    </row>
    <row r="5651" spans="1:5" ht="18.75">
      <c r="A5651" s="36">
        <v>5649</v>
      </c>
      <c r="B5651" s="208"/>
      <c r="C5651" s="36" t="s">
        <v>17478</v>
      </c>
      <c r="D5651" s="6" t="s">
        <v>5516</v>
      </c>
      <c r="E5651" s="3">
        <v>10</v>
      </c>
    </row>
    <row r="5652" spans="1:5" ht="18.75">
      <c r="A5652" s="36">
        <v>5650</v>
      </c>
      <c r="B5652" s="208"/>
      <c r="C5652" s="36" t="s">
        <v>17479</v>
      </c>
      <c r="D5652" s="6" t="s">
        <v>5517</v>
      </c>
      <c r="E5652" s="3">
        <v>10</v>
      </c>
    </row>
    <row r="5653" spans="1:5" ht="18.75">
      <c r="A5653" s="36">
        <v>5651</v>
      </c>
      <c r="B5653" s="208"/>
      <c r="C5653" s="36" t="s">
        <v>17480</v>
      </c>
      <c r="D5653" s="6" t="s">
        <v>5518</v>
      </c>
      <c r="E5653" s="3">
        <v>10</v>
      </c>
    </row>
    <row r="5654" spans="1:5" ht="18.75">
      <c r="A5654" s="36">
        <v>5652</v>
      </c>
      <c r="B5654" s="208"/>
      <c r="C5654" s="36" t="s">
        <v>17481</v>
      </c>
      <c r="D5654" s="6" t="s">
        <v>5519</v>
      </c>
      <c r="E5654" s="3">
        <v>10</v>
      </c>
    </row>
    <row r="5655" spans="1:5" ht="18.75">
      <c r="A5655" s="36">
        <v>5653</v>
      </c>
      <c r="B5655" s="208"/>
      <c r="C5655" s="36" t="s">
        <v>17482</v>
      </c>
      <c r="D5655" s="6" t="s">
        <v>5520</v>
      </c>
      <c r="E5655" s="3">
        <v>10</v>
      </c>
    </row>
    <row r="5656" spans="1:5" ht="18.75">
      <c r="A5656" s="36">
        <v>5654</v>
      </c>
      <c r="B5656" s="208"/>
      <c r="C5656" s="36" t="s">
        <v>17483</v>
      </c>
      <c r="D5656" s="6" t="s">
        <v>5521</v>
      </c>
      <c r="E5656" s="3">
        <v>10</v>
      </c>
    </row>
    <row r="5657" spans="1:5" ht="18.75">
      <c r="A5657" s="36">
        <v>5655</v>
      </c>
      <c r="B5657" s="208"/>
      <c r="C5657" s="36" t="s">
        <v>17484</v>
      </c>
      <c r="D5657" s="6" t="s">
        <v>5522</v>
      </c>
      <c r="E5657" s="3">
        <v>10</v>
      </c>
    </row>
    <row r="5658" spans="1:5" ht="18.75">
      <c r="A5658" s="36">
        <v>5656</v>
      </c>
      <c r="B5658" s="208"/>
      <c r="C5658" s="36" t="s">
        <v>17485</v>
      </c>
      <c r="D5658" s="6" t="s">
        <v>5523</v>
      </c>
      <c r="E5658" s="3">
        <v>10</v>
      </c>
    </row>
    <row r="5659" spans="1:5" ht="18.75">
      <c r="A5659" s="36">
        <v>5657</v>
      </c>
      <c r="B5659" s="208"/>
      <c r="C5659" s="36" t="s">
        <v>17486</v>
      </c>
      <c r="D5659" s="6" t="s">
        <v>5524</v>
      </c>
      <c r="E5659" s="3">
        <v>10</v>
      </c>
    </row>
    <row r="5660" spans="1:5" ht="33">
      <c r="A5660" s="36">
        <v>5658</v>
      </c>
      <c r="B5660" s="208"/>
      <c r="C5660" s="36" t="s">
        <v>17487</v>
      </c>
      <c r="D5660" s="6" t="s">
        <v>5525</v>
      </c>
      <c r="E5660" s="3">
        <v>10</v>
      </c>
    </row>
    <row r="5661" spans="1:5" ht="18.75">
      <c r="A5661" s="36">
        <v>5659</v>
      </c>
      <c r="B5661" s="208"/>
      <c r="C5661" s="36" t="s">
        <v>17488</v>
      </c>
      <c r="D5661" s="6" t="s">
        <v>5526</v>
      </c>
      <c r="E5661" s="3">
        <v>10</v>
      </c>
    </row>
    <row r="5662" spans="1:5" ht="18.75">
      <c r="A5662" s="36">
        <v>5660</v>
      </c>
      <c r="B5662" s="208"/>
      <c r="C5662" s="36" t="s">
        <v>17489</v>
      </c>
      <c r="D5662" s="6" t="s">
        <v>5527</v>
      </c>
      <c r="E5662" s="3">
        <v>10</v>
      </c>
    </row>
    <row r="5663" spans="1:5" ht="18.75">
      <c r="A5663" s="36">
        <v>5661</v>
      </c>
      <c r="B5663" s="208"/>
      <c r="C5663" s="36" t="s">
        <v>17490</v>
      </c>
      <c r="D5663" s="6" t="s">
        <v>5528</v>
      </c>
      <c r="E5663" s="3">
        <v>10</v>
      </c>
    </row>
    <row r="5664" spans="1:5" ht="18.75">
      <c r="A5664" s="36">
        <v>5662</v>
      </c>
      <c r="B5664" s="208"/>
      <c r="C5664" s="36" t="s">
        <v>17491</v>
      </c>
      <c r="D5664" s="6" t="s">
        <v>5529</v>
      </c>
      <c r="E5664" s="3">
        <v>10</v>
      </c>
    </row>
    <row r="5665" spans="1:5" ht="18.75">
      <c r="A5665" s="36">
        <v>5663</v>
      </c>
      <c r="B5665" s="208"/>
      <c r="C5665" s="36" t="s">
        <v>17492</v>
      </c>
      <c r="D5665" s="6" t="s">
        <v>5530</v>
      </c>
      <c r="E5665" s="3">
        <v>10</v>
      </c>
    </row>
    <row r="5666" spans="1:5" ht="18.75">
      <c r="A5666" s="36">
        <v>5664</v>
      </c>
      <c r="B5666" s="208"/>
      <c r="C5666" s="36" t="s">
        <v>17493</v>
      </c>
      <c r="D5666" s="6" t="s">
        <v>5531</v>
      </c>
      <c r="E5666" s="3">
        <v>10</v>
      </c>
    </row>
    <row r="5667" spans="1:5" ht="18.75">
      <c r="A5667" s="36">
        <v>5665</v>
      </c>
      <c r="B5667" s="208"/>
      <c r="C5667" s="36" t="s">
        <v>17494</v>
      </c>
      <c r="D5667" s="6" t="s">
        <v>5532</v>
      </c>
      <c r="E5667" s="3">
        <v>10</v>
      </c>
    </row>
    <row r="5668" spans="1:5" ht="33">
      <c r="A5668" s="36">
        <v>5666</v>
      </c>
      <c r="B5668" s="208"/>
      <c r="C5668" s="36" t="s">
        <v>17495</v>
      </c>
      <c r="D5668" s="6" t="s">
        <v>5533</v>
      </c>
      <c r="E5668" s="3">
        <v>10</v>
      </c>
    </row>
    <row r="5669" spans="1:5" ht="18.75">
      <c r="A5669" s="36">
        <v>5667</v>
      </c>
      <c r="B5669" s="208"/>
      <c r="C5669" s="36" t="s">
        <v>17496</v>
      </c>
      <c r="D5669" s="6" t="s">
        <v>5534</v>
      </c>
      <c r="E5669" s="3">
        <v>10</v>
      </c>
    </row>
    <row r="5670" spans="1:5" ht="33">
      <c r="A5670" s="36">
        <v>5668</v>
      </c>
      <c r="B5670" s="208"/>
      <c r="C5670" s="36" t="s">
        <v>17497</v>
      </c>
      <c r="D5670" s="6" t="s">
        <v>5535</v>
      </c>
      <c r="E5670" s="3">
        <v>10</v>
      </c>
    </row>
    <row r="5671" spans="1:5" ht="18.75">
      <c r="A5671" s="36">
        <v>5669</v>
      </c>
      <c r="B5671" s="208"/>
      <c r="C5671" s="36" t="s">
        <v>17498</v>
      </c>
      <c r="D5671" s="6" t="s">
        <v>5536</v>
      </c>
      <c r="E5671" s="3">
        <v>10</v>
      </c>
    </row>
    <row r="5672" spans="1:5" ht="18.75">
      <c r="A5672" s="36">
        <v>5670</v>
      </c>
      <c r="B5672" s="208"/>
      <c r="C5672" s="36" t="s">
        <v>17499</v>
      </c>
      <c r="D5672" s="6" t="s">
        <v>5537</v>
      </c>
      <c r="E5672" s="3">
        <v>10</v>
      </c>
    </row>
    <row r="5673" spans="1:5" ht="18.75">
      <c r="A5673" s="36">
        <v>5671</v>
      </c>
      <c r="B5673" s="208"/>
      <c r="C5673" s="36" t="s">
        <v>17500</v>
      </c>
      <c r="D5673" s="6" t="s">
        <v>5538</v>
      </c>
      <c r="E5673" s="3">
        <v>10</v>
      </c>
    </row>
    <row r="5674" spans="1:5" ht="33">
      <c r="A5674" s="36">
        <v>5672</v>
      </c>
      <c r="B5674" s="208"/>
      <c r="C5674" s="36" t="s">
        <v>17501</v>
      </c>
      <c r="D5674" s="6" t="s">
        <v>5539</v>
      </c>
      <c r="E5674" s="3">
        <v>10</v>
      </c>
    </row>
    <row r="5675" spans="1:5" ht="18.75">
      <c r="A5675" s="36">
        <v>5673</v>
      </c>
      <c r="B5675" s="208"/>
      <c r="C5675" s="36" t="s">
        <v>17502</v>
      </c>
      <c r="D5675" s="6" t="s">
        <v>5540</v>
      </c>
      <c r="E5675" s="3">
        <v>10</v>
      </c>
    </row>
    <row r="5676" spans="1:5" ht="18.75">
      <c r="A5676" s="36">
        <v>5674</v>
      </c>
      <c r="B5676" s="208"/>
      <c r="C5676" s="36" t="s">
        <v>17503</v>
      </c>
      <c r="D5676" s="6" t="s">
        <v>5541</v>
      </c>
      <c r="E5676" s="3">
        <v>10</v>
      </c>
    </row>
    <row r="5677" spans="1:5" ht="18.75">
      <c r="A5677" s="36">
        <v>5675</v>
      </c>
      <c r="B5677" s="208"/>
      <c r="C5677" s="36" t="s">
        <v>17504</v>
      </c>
      <c r="D5677" s="6" t="s">
        <v>5542</v>
      </c>
      <c r="E5677" s="3">
        <v>10</v>
      </c>
    </row>
    <row r="5678" spans="1:5" ht="18.75">
      <c r="A5678" s="36">
        <v>5676</v>
      </c>
      <c r="B5678" s="208"/>
      <c r="C5678" s="36" t="s">
        <v>17505</v>
      </c>
      <c r="D5678" s="6" t="s">
        <v>5543</v>
      </c>
      <c r="E5678" s="3">
        <v>10</v>
      </c>
    </row>
    <row r="5679" spans="1:5" ht="18.75">
      <c r="A5679" s="36">
        <v>5677</v>
      </c>
      <c r="B5679" s="208"/>
      <c r="C5679" s="36" t="s">
        <v>17506</v>
      </c>
      <c r="D5679" s="6" t="s">
        <v>5544</v>
      </c>
      <c r="E5679" s="3">
        <v>10</v>
      </c>
    </row>
    <row r="5680" spans="1:5" ht="18.75">
      <c r="A5680" s="36">
        <v>5678</v>
      </c>
      <c r="B5680" s="208"/>
      <c r="C5680" s="36" t="s">
        <v>17507</v>
      </c>
      <c r="D5680" s="6" t="s">
        <v>5545</v>
      </c>
      <c r="E5680" s="3">
        <v>10</v>
      </c>
    </row>
    <row r="5681" spans="1:5" ht="18.75">
      <c r="A5681" s="36">
        <v>5679</v>
      </c>
      <c r="B5681" s="208"/>
      <c r="C5681" s="36" t="s">
        <v>17508</v>
      </c>
      <c r="D5681" s="6" t="s">
        <v>5546</v>
      </c>
      <c r="E5681" s="3">
        <v>10</v>
      </c>
    </row>
    <row r="5682" spans="1:5" ht="18.75">
      <c r="A5682" s="36">
        <v>5680</v>
      </c>
      <c r="B5682" s="208"/>
      <c r="C5682" s="36" t="s">
        <v>17509</v>
      </c>
      <c r="D5682" s="6" t="s">
        <v>5547</v>
      </c>
      <c r="E5682" s="3">
        <v>10</v>
      </c>
    </row>
    <row r="5683" spans="1:5" ht="18.75">
      <c r="A5683" s="36">
        <v>5681</v>
      </c>
      <c r="B5683" s="208"/>
      <c r="C5683" s="36" t="s">
        <v>17510</v>
      </c>
      <c r="D5683" s="6" t="s">
        <v>5548</v>
      </c>
      <c r="E5683" s="3">
        <v>10</v>
      </c>
    </row>
    <row r="5684" spans="1:5" ht="18.75">
      <c r="A5684" s="36">
        <v>5682</v>
      </c>
      <c r="B5684" s="208"/>
      <c r="C5684" s="36" t="s">
        <v>17511</v>
      </c>
      <c r="D5684" s="6" t="s">
        <v>5549</v>
      </c>
      <c r="E5684" s="3">
        <v>10</v>
      </c>
    </row>
    <row r="5685" spans="1:5" ht="18.75">
      <c r="A5685" s="36">
        <v>5683</v>
      </c>
      <c r="B5685" s="208"/>
      <c r="C5685" s="36" t="s">
        <v>17512</v>
      </c>
      <c r="D5685" s="6" t="s">
        <v>5550</v>
      </c>
      <c r="E5685" s="3">
        <v>10</v>
      </c>
    </row>
    <row r="5686" spans="1:5" ht="33">
      <c r="A5686" s="36">
        <v>5684</v>
      </c>
      <c r="B5686" s="208"/>
      <c r="C5686" s="36" t="s">
        <v>17513</v>
      </c>
      <c r="D5686" s="6" t="s">
        <v>5551</v>
      </c>
      <c r="E5686" s="3">
        <v>10</v>
      </c>
    </row>
    <row r="5687" spans="1:5" ht="18.75">
      <c r="A5687" s="36">
        <v>5685</v>
      </c>
      <c r="B5687" s="208"/>
      <c r="C5687" s="36" t="s">
        <v>17514</v>
      </c>
      <c r="D5687" s="6" t="s">
        <v>5552</v>
      </c>
      <c r="E5687" s="3">
        <v>10</v>
      </c>
    </row>
    <row r="5688" spans="1:5" ht="18.75">
      <c r="A5688" s="36">
        <v>5686</v>
      </c>
      <c r="B5688" s="208"/>
      <c r="C5688" s="36" t="s">
        <v>17515</v>
      </c>
      <c r="D5688" s="6" t="s">
        <v>5553</v>
      </c>
      <c r="E5688" s="3">
        <v>10</v>
      </c>
    </row>
    <row r="5689" spans="1:5" ht="18.75">
      <c r="A5689" s="36">
        <v>5687</v>
      </c>
      <c r="B5689" s="208"/>
      <c r="C5689" s="36" t="s">
        <v>17516</v>
      </c>
      <c r="D5689" s="6" t="s">
        <v>5554</v>
      </c>
      <c r="E5689" s="3">
        <v>10</v>
      </c>
    </row>
    <row r="5690" spans="1:5" ht="18.75">
      <c r="A5690" s="36">
        <v>5688</v>
      </c>
      <c r="B5690" s="208"/>
      <c r="C5690" s="36" t="s">
        <v>17517</v>
      </c>
      <c r="D5690" s="6" t="s">
        <v>5555</v>
      </c>
      <c r="E5690" s="3">
        <v>10</v>
      </c>
    </row>
    <row r="5691" spans="1:5" ht="18.75">
      <c r="A5691" s="36">
        <v>5689</v>
      </c>
      <c r="B5691" s="208"/>
      <c r="C5691" s="36" t="s">
        <v>17518</v>
      </c>
      <c r="D5691" s="6" t="s">
        <v>5556</v>
      </c>
      <c r="E5691" s="3">
        <v>10</v>
      </c>
    </row>
    <row r="5692" spans="1:5" ht="18.75">
      <c r="A5692" s="36">
        <v>5690</v>
      </c>
      <c r="B5692" s="208"/>
      <c r="C5692" s="36" t="s">
        <v>17519</v>
      </c>
      <c r="D5692" s="6" t="s">
        <v>5557</v>
      </c>
      <c r="E5692" s="3">
        <v>10</v>
      </c>
    </row>
    <row r="5693" spans="1:5" ht="18.75">
      <c r="A5693" s="36">
        <v>5691</v>
      </c>
      <c r="B5693" s="208"/>
      <c r="C5693" s="36" t="s">
        <v>17520</v>
      </c>
      <c r="D5693" s="6" t="s">
        <v>5558</v>
      </c>
      <c r="E5693" s="3">
        <v>10</v>
      </c>
    </row>
    <row r="5694" spans="1:5" ht="18.75">
      <c r="A5694" s="36">
        <v>5692</v>
      </c>
      <c r="B5694" s="208"/>
      <c r="C5694" s="36" t="s">
        <v>17521</v>
      </c>
      <c r="D5694" s="6" t="s">
        <v>5559</v>
      </c>
      <c r="E5694" s="3">
        <v>10</v>
      </c>
    </row>
    <row r="5695" spans="1:5" ht="33">
      <c r="A5695" s="36">
        <v>5693</v>
      </c>
      <c r="B5695" s="208"/>
      <c r="C5695" s="36" t="s">
        <v>17522</v>
      </c>
      <c r="D5695" s="6" t="s">
        <v>5560</v>
      </c>
      <c r="E5695" s="3">
        <v>10</v>
      </c>
    </row>
    <row r="5696" spans="1:5" ht="18.75">
      <c r="A5696" s="36">
        <v>5694</v>
      </c>
      <c r="B5696" s="208"/>
      <c r="C5696" s="36" t="s">
        <v>17523</v>
      </c>
      <c r="D5696" s="6" t="s">
        <v>5561</v>
      </c>
      <c r="E5696" s="3">
        <v>10</v>
      </c>
    </row>
    <row r="5697" spans="1:5" ht="18.75">
      <c r="A5697" s="36">
        <v>5695</v>
      </c>
      <c r="B5697" s="208"/>
      <c r="C5697" s="36" t="s">
        <v>17524</v>
      </c>
      <c r="D5697" s="6" t="s">
        <v>5562</v>
      </c>
      <c r="E5697" s="3">
        <v>10</v>
      </c>
    </row>
    <row r="5698" spans="1:5" ht="49.5">
      <c r="A5698" s="36">
        <v>5696</v>
      </c>
      <c r="B5698" s="208"/>
      <c r="C5698" s="36" t="s">
        <v>17525</v>
      </c>
      <c r="D5698" s="6" t="s">
        <v>5563</v>
      </c>
      <c r="E5698" s="3">
        <v>10</v>
      </c>
    </row>
    <row r="5699" spans="1:5" ht="33">
      <c r="A5699" s="36">
        <v>5697</v>
      </c>
      <c r="B5699" s="208"/>
      <c r="C5699" s="36" t="s">
        <v>17526</v>
      </c>
      <c r="D5699" s="6" t="s">
        <v>5564</v>
      </c>
      <c r="E5699" s="3">
        <v>10</v>
      </c>
    </row>
    <row r="5700" spans="1:5" ht="33">
      <c r="A5700" s="36">
        <v>5698</v>
      </c>
      <c r="B5700" s="208"/>
      <c r="C5700" s="36" t="s">
        <v>17527</v>
      </c>
      <c r="D5700" s="6" t="s">
        <v>5565</v>
      </c>
      <c r="E5700" s="3">
        <v>10</v>
      </c>
    </row>
    <row r="5701" spans="1:5" ht="33">
      <c r="A5701" s="36">
        <v>5699</v>
      </c>
      <c r="B5701" s="208"/>
      <c r="C5701" s="36" t="s">
        <v>17528</v>
      </c>
      <c r="D5701" s="6" t="s">
        <v>5566</v>
      </c>
      <c r="E5701" s="3">
        <v>10</v>
      </c>
    </row>
    <row r="5702" spans="1:5" ht="18.75">
      <c r="A5702" s="36">
        <v>5700</v>
      </c>
      <c r="B5702" s="208"/>
      <c r="C5702" s="36" t="s">
        <v>17529</v>
      </c>
      <c r="D5702" s="6" t="s">
        <v>5567</v>
      </c>
      <c r="E5702" s="3">
        <v>10</v>
      </c>
    </row>
    <row r="5703" spans="1:5" ht="18.75">
      <c r="A5703" s="36">
        <v>5701</v>
      </c>
      <c r="B5703" s="208"/>
      <c r="C5703" s="36" t="s">
        <v>17530</v>
      </c>
      <c r="D5703" s="6" t="s">
        <v>5568</v>
      </c>
      <c r="E5703" s="3">
        <v>10</v>
      </c>
    </row>
    <row r="5704" spans="1:5" ht="18.75">
      <c r="A5704" s="36">
        <v>5702</v>
      </c>
      <c r="B5704" s="208"/>
      <c r="C5704" s="36" t="s">
        <v>17531</v>
      </c>
      <c r="D5704" s="6" t="s">
        <v>5569</v>
      </c>
      <c r="E5704" s="3">
        <v>10</v>
      </c>
    </row>
    <row r="5705" spans="1:5" ht="49.5">
      <c r="A5705" s="36">
        <v>5703</v>
      </c>
      <c r="B5705" s="208"/>
      <c r="C5705" s="36" t="s">
        <v>17532</v>
      </c>
      <c r="D5705" s="6" t="s">
        <v>5570</v>
      </c>
      <c r="E5705" s="3">
        <v>10</v>
      </c>
    </row>
    <row r="5706" spans="1:5" ht="18.75">
      <c r="A5706" s="36">
        <v>5704</v>
      </c>
      <c r="B5706" s="208"/>
      <c r="C5706" s="36" t="s">
        <v>17533</v>
      </c>
      <c r="D5706" s="6" t="s">
        <v>5571</v>
      </c>
      <c r="E5706" s="3">
        <v>10</v>
      </c>
    </row>
    <row r="5707" spans="1:5" ht="49.5">
      <c r="A5707" s="36">
        <v>5705</v>
      </c>
      <c r="B5707" s="208"/>
      <c r="C5707" s="36" t="s">
        <v>17534</v>
      </c>
      <c r="D5707" s="6" t="s">
        <v>5572</v>
      </c>
      <c r="E5707" s="3">
        <v>10</v>
      </c>
    </row>
    <row r="5708" spans="1:5" ht="33">
      <c r="A5708" s="36">
        <v>5706</v>
      </c>
      <c r="B5708" s="208"/>
      <c r="C5708" s="36" t="s">
        <v>17535</v>
      </c>
      <c r="D5708" s="6" t="s">
        <v>5573</v>
      </c>
      <c r="E5708" s="3">
        <v>10</v>
      </c>
    </row>
    <row r="5709" spans="1:5" ht="18.75">
      <c r="A5709" s="36">
        <v>5707</v>
      </c>
      <c r="B5709" s="208"/>
      <c r="C5709" s="36" t="s">
        <v>17536</v>
      </c>
      <c r="D5709" s="6" t="s">
        <v>5574</v>
      </c>
      <c r="E5709" s="3">
        <v>10</v>
      </c>
    </row>
    <row r="5710" spans="1:5" ht="18.75">
      <c r="A5710" s="36">
        <v>5708</v>
      </c>
      <c r="B5710" s="208"/>
      <c r="C5710" s="36" t="s">
        <v>17537</v>
      </c>
      <c r="D5710" s="6" t="s">
        <v>5575</v>
      </c>
      <c r="E5710" s="3">
        <v>10</v>
      </c>
    </row>
    <row r="5711" spans="1:5" ht="18.75">
      <c r="A5711" s="36">
        <v>5709</v>
      </c>
      <c r="B5711" s="208"/>
      <c r="C5711" s="36" t="s">
        <v>17538</v>
      </c>
      <c r="D5711" s="6" t="s">
        <v>5576</v>
      </c>
      <c r="E5711" s="3">
        <v>10</v>
      </c>
    </row>
    <row r="5712" spans="1:5" ht="18.75">
      <c r="A5712" s="36">
        <v>5710</v>
      </c>
      <c r="B5712" s="208"/>
      <c r="C5712" s="36" t="s">
        <v>17539</v>
      </c>
      <c r="D5712" s="6" t="s">
        <v>5577</v>
      </c>
      <c r="E5712" s="3">
        <v>10</v>
      </c>
    </row>
    <row r="5713" spans="1:5" ht="18.75">
      <c r="A5713" s="36">
        <v>5711</v>
      </c>
      <c r="B5713" s="208"/>
      <c r="C5713" s="36" t="s">
        <v>17540</v>
      </c>
      <c r="D5713" s="6" t="s">
        <v>5578</v>
      </c>
      <c r="E5713" s="3">
        <v>10</v>
      </c>
    </row>
    <row r="5714" spans="1:5" ht="18.75">
      <c r="A5714" s="36">
        <v>5712</v>
      </c>
      <c r="B5714" s="208"/>
      <c r="C5714" s="36" t="s">
        <v>17541</v>
      </c>
      <c r="D5714" s="6" t="s">
        <v>5579</v>
      </c>
      <c r="E5714" s="3">
        <v>10</v>
      </c>
    </row>
    <row r="5715" spans="1:5" ht="18.75">
      <c r="A5715" s="36">
        <v>5713</v>
      </c>
      <c r="B5715" s="208"/>
      <c r="C5715" s="36" t="s">
        <v>17542</v>
      </c>
      <c r="D5715" s="6" t="s">
        <v>5580</v>
      </c>
      <c r="E5715" s="3">
        <v>10</v>
      </c>
    </row>
    <row r="5716" spans="1:5" ht="33">
      <c r="A5716" s="36">
        <v>5714</v>
      </c>
      <c r="B5716" s="208"/>
      <c r="C5716" s="36" t="s">
        <v>17543</v>
      </c>
      <c r="D5716" s="6" t="s">
        <v>5581</v>
      </c>
      <c r="E5716" s="3">
        <v>10</v>
      </c>
    </row>
    <row r="5717" spans="1:5" ht="18.75">
      <c r="A5717" s="36">
        <v>5715</v>
      </c>
      <c r="B5717" s="208"/>
      <c r="C5717" s="36" t="s">
        <v>17544</v>
      </c>
      <c r="D5717" s="6" t="s">
        <v>5582</v>
      </c>
      <c r="E5717" s="3">
        <v>10</v>
      </c>
    </row>
    <row r="5718" spans="1:5" ht="18.75">
      <c r="A5718" s="36">
        <v>5716</v>
      </c>
      <c r="B5718" s="208"/>
      <c r="C5718" s="36" t="s">
        <v>17545</v>
      </c>
      <c r="D5718" s="6" t="s">
        <v>5583</v>
      </c>
      <c r="E5718" s="3">
        <v>10</v>
      </c>
    </row>
    <row r="5719" spans="1:5" ht="33">
      <c r="A5719" s="36">
        <v>5717</v>
      </c>
      <c r="B5719" s="208"/>
      <c r="C5719" s="36" t="s">
        <v>17546</v>
      </c>
      <c r="D5719" s="6" t="s">
        <v>5584</v>
      </c>
      <c r="E5719" s="3">
        <v>10</v>
      </c>
    </row>
    <row r="5720" spans="1:5" ht="18.75">
      <c r="A5720" s="36">
        <v>5718</v>
      </c>
      <c r="B5720" s="208"/>
      <c r="C5720" s="36" t="s">
        <v>17547</v>
      </c>
      <c r="D5720" s="6" t="s">
        <v>5585</v>
      </c>
      <c r="E5720" s="3">
        <v>10</v>
      </c>
    </row>
    <row r="5721" spans="1:5" ht="18.75">
      <c r="A5721" s="36">
        <v>5719</v>
      </c>
      <c r="B5721" s="208"/>
      <c r="C5721" s="36" t="s">
        <v>17548</v>
      </c>
      <c r="D5721" s="6" t="s">
        <v>5586</v>
      </c>
      <c r="E5721" s="3">
        <v>10</v>
      </c>
    </row>
    <row r="5722" spans="1:5" ht="33">
      <c r="A5722" s="36">
        <v>5720</v>
      </c>
      <c r="B5722" s="208"/>
      <c r="C5722" s="36" t="s">
        <v>17549</v>
      </c>
      <c r="D5722" s="6" t="s">
        <v>5587</v>
      </c>
      <c r="E5722" s="3">
        <v>10</v>
      </c>
    </row>
    <row r="5723" spans="1:5" ht="49.5">
      <c r="A5723" s="36">
        <v>5721</v>
      </c>
      <c r="B5723" s="208"/>
      <c r="C5723" s="36" t="s">
        <v>17550</v>
      </c>
      <c r="D5723" s="6" t="s">
        <v>5588</v>
      </c>
      <c r="E5723" s="3">
        <v>10</v>
      </c>
    </row>
    <row r="5724" spans="1:5" ht="18.75">
      <c r="A5724" s="36">
        <v>5722</v>
      </c>
      <c r="B5724" s="208"/>
      <c r="C5724" s="36" t="s">
        <v>17551</v>
      </c>
      <c r="D5724" s="6" t="s">
        <v>5589</v>
      </c>
      <c r="E5724" s="3">
        <v>10</v>
      </c>
    </row>
    <row r="5725" spans="1:5" ht="18.75">
      <c r="A5725" s="36">
        <v>5723</v>
      </c>
      <c r="B5725" s="208"/>
      <c r="C5725" s="36" t="s">
        <v>17552</v>
      </c>
      <c r="D5725" s="6" t="s">
        <v>5590</v>
      </c>
      <c r="E5725" s="3">
        <v>10</v>
      </c>
    </row>
    <row r="5726" spans="1:5" ht="18.75">
      <c r="A5726" s="36">
        <v>5724</v>
      </c>
      <c r="B5726" s="208"/>
      <c r="C5726" s="36" t="s">
        <v>17553</v>
      </c>
      <c r="D5726" s="6" t="s">
        <v>5591</v>
      </c>
      <c r="E5726" s="3">
        <v>10</v>
      </c>
    </row>
    <row r="5727" spans="1:5" ht="18.75">
      <c r="A5727" s="36">
        <v>5725</v>
      </c>
      <c r="B5727" s="208"/>
      <c r="C5727" s="36" t="s">
        <v>17554</v>
      </c>
      <c r="D5727" s="6" t="s">
        <v>5592</v>
      </c>
      <c r="E5727" s="3">
        <v>10</v>
      </c>
    </row>
    <row r="5728" spans="1:5" ht="18.75">
      <c r="A5728" s="36">
        <v>5726</v>
      </c>
      <c r="B5728" s="208"/>
      <c r="C5728" s="36" t="s">
        <v>17555</v>
      </c>
      <c r="D5728" s="6" t="s">
        <v>5593</v>
      </c>
      <c r="E5728" s="3">
        <v>10</v>
      </c>
    </row>
    <row r="5729" spans="1:5" ht="18.75">
      <c r="A5729" s="36">
        <v>5727</v>
      </c>
      <c r="B5729" s="208"/>
      <c r="C5729" s="36" t="s">
        <v>17556</v>
      </c>
      <c r="D5729" s="6" t="s">
        <v>5594</v>
      </c>
      <c r="E5729" s="3">
        <v>10</v>
      </c>
    </row>
    <row r="5730" spans="1:5" ht="18.75">
      <c r="A5730" s="36">
        <v>5728</v>
      </c>
      <c r="B5730" s="208"/>
      <c r="C5730" s="36" t="s">
        <v>17557</v>
      </c>
      <c r="D5730" s="6" t="s">
        <v>5595</v>
      </c>
      <c r="E5730" s="3">
        <v>10</v>
      </c>
    </row>
    <row r="5731" spans="1:5" ht="18.75">
      <c r="A5731" s="36">
        <v>5729</v>
      </c>
      <c r="B5731" s="208"/>
      <c r="C5731" s="36" t="s">
        <v>17558</v>
      </c>
      <c r="D5731" s="6" t="s">
        <v>5596</v>
      </c>
      <c r="E5731" s="3">
        <v>10</v>
      </c>
    </row>
    <row r="5732" spans="1:5" ht="18.75">
      <c r="A5732" s="36">
        <v>5730</v>
      </c>
      <c r="B5732" s="208"/>
      <c r="C5732" s="36" t="s">
        <v>17559</v>
      </c>
      <c r="D5732" s="6" t="s">
        <v>5597</v>
      </c>
      <c r="E5732" s="3">
        <v>10</v>
      </c>
    </row>
    <row r="5733" spans="1:5" ht="18.75">
      <c r="A5733" s="36">
        <v>5731</v>
      </c>
      <c r="B5733" s="208"/>
      <c r="C5733" s="36" t="s">
        <v>17560</v>
      </c>
      <c r="D5733" s="6" t="s">
        <v>5598</v>
      </c>
      <c r="E5733" s="3">
        <v>10</v>
      </c>
    </row>
    <row r="5734" spans="1:5" ht="18.75">
      <c r="A5734" s="36">
        <v>5732</v>
      </c>
      <c r="B5734" s="208"/>
      <c r="C5734" s="36" t="s">
        <v>17561</v>
      </c>
      <c r="D5734" s="6" t="s">
        <v>5599</v>
      </c>
      <c r="E5734" s="3">
        <v>10</v>
      </c>
    </row>
    <row r="5735" spans="1:5" ht="33">
      <c r="A5735" s="36">
        <v>5733</v>
      </c>
      <c r="B5735" s="208"/>
      <c r="C5735" s="36" t="s">
        <v>17562</v>
      </c>
      <c r="D5735" s="6" t="s">
        <v>5600</v>
      </c>
      <c r="E5735" s="3">
        <v>10</v>
      </c>
    </row>
    <row r="5736" spans="1:5" ht="18.75">
      <c r="A5736" s="36">
        <v>5734</v>
      </c>
      <c r="B5736" s="208"/>
      <c r="C5736" s="36" t="s">
        <v>17563</v>
      </c>
      <c r="D5736" s="6" t="s">
        <v>5601</v>
      </c>
      <c r="E5736" s="3">
        <v>10</v>
      </c>
    </row>
    <row r="5737" spans="1:5" ht="18.75">
      <c r="A5737" s="36">
        <v>5735</v>
      </c>
      <c r="B5737" s="208"/>
      <c r="C5737" s="36" t="s">
        <v>17564</v>
      </c>
      <c r="D5737" s="6" t="s">
        <v>5602</v>
      </c>
      <c r="E5737" s="3">
        <v>10</v>
      </c>
    </row>
    <row r="5738" spans="1:5" ht="18.75">
      <c r="A5738" s="36">
        <v>5736</v>
      </c>
      <c r="B5738" s="208"/>
      <c r="C5738" s="36" t="s">
        <v>17565</v>
      </c>
      <c r="D5738" s="6" t="s">
        <v>5603</v>
      </c>
      <c r="E5738" s="3">
        <v>10</v>
      </c>
    </row>
    <row r="5739" spans="1:5" ht="18.75">
      <c r="A5739" s="36">
        <v>5737</v>
      </c>
      <c r="B5739" s="208"/>
      <c r="C5739" s="36" t="s">
        <v>17566</v>
      </c>
      <c r="D5739" s="6" t="s">
        <v>5604</v>
      </c>
      <c r="E5739" s="3">
        <v>10</v>
      </c>
    </row>
    <row r="5740" spans="1:5" ht="18.75">
      <c r="A5740" s="36">
        <v>5738</v>
      </c>
      <c r="B5740" s="208"/>
      <c r="C5740" s="36" t="s">
        <v>17567</v>
      </c>
      <c r="D5740" s="6" t="s">
        <v>5605</v>
      </c>
      <c r="E5740" s="3">
        <v>10</v>
      </c>
    </row>
    <row r="5741" spans="1:5" ht="18.75">
      <c r="A5741" s="36">
        <v>5739</v>
      </c>
      <c r="B5741" s="208"/>
      <c r="C5741" s="36" t="s">
        <v>17568</v>
      </c>
      <c r="D5741" s="6" t="s">
        <v>5606</v>
      </c>
      <c r="E5741" s="3">
        <v>10</v>
      </c>
    </row>
    <row r="5742" spans="1:5" ht="18.75">
      <c r="A5742" s="36">
        <v>5740</v>
      </c>
      <c r="B5742" s="208"/>
      <c r="C5742" s="36" t="s">
        <v>17569</v>
      </c>
      <c r="D5742" s="6" t="s">
        <v>5607</v>
      </c>
      <c r="E5742" s="3">
        <v>10</v>
      </c>
    </row>
    <row r="5743" spans="1:5" ht="18.75">
      <c r="A5743" s="36">
        <v>5741</v>
      </c>
      <c r="B5743" s="208"/>
      <c r="C5743" s="36" t="s">
        <v>17570</v>
      </c>
      <c r="D5743" s="6" t="s">
        <v>5608</v>
      </c>
      <c r="E5743" s="3">
        <v>10</v>
      </c>
    </row>
    <row r="5744" spans="1:5" ht="18.75">
      <c r="A5744" s="36">
        <v>5742</v>
      </c>
      <c r="B5744" s="208"/>
      <c r="C5744" s="36" t="s">
        <v>17571</v>
      </c>
      <c r="D5744" s="6" t="s">
        <v>5609</v>
      </c>
      <c r="E5744" s="3">
        <v>10</v>
      </c>
    </row>
    <row r="5745" spans="1:5" ht="18.75">
      <c r="A5745" s="36">
        <v>5743</v>
      </c>
      <c r="B5745" s="208"/>
      <c r="C5745" s="36" t="s">
        <v>17572</v>
      </c>
      <c r="D5745" s="6" t="s">
        <v>5610</v>
      </c>
      <c r="E5745" s="3">
        <v>10</v>
      </c>
    </row>
    <row r="5746" spans="1:5" ht="18.75">
      <c r="A5746" s="36">
        <v>5744</v>
      </c>
      <c r="B5746" s="208"/>
      <c r="C5746" s="36" t="s">
        <v>17573</v>
      </c>
      <c r="D5746" s="6" t="s">
        <v>5611</v>
      </c>
      <c r="E5746" s="3">
        <v>10</v>
      </c>
    </row>
    <row r="5747" spans="1:5" ht="49.5">
      <c r="A5747" s="36">
        <v>5745</v>
      </c>
      <c r="B5747" s="208"/>
      <c r="C5747" s="36" t="s">
        <v>17574</v>
      </c>
      <c r="D5747" s="6" t="s">
        <v>5612</v>
      </c>
      <c r="E5747" s="3">
        <v>10</v>
      </c>
    </row>
    <row r="5748" spans="1:5" ht="18.75">
      <c r="A5748" s="36">
        <v>5746</v>
      </c>
      <c r="B5748" s="208"/>
      <c r="C5748" s="36" t="s">
        <v>17575</v>
      </c>
      <c r="D5748" s="6" t="s">
        <v>5613</v>
      </c>
      <c r="E5748" s="3">
        <v>10</v>
      </c>
    </row>
    <row r="5749" spans="1:5" ht="18.75">
      <c r="A5749" s="36">
        <v>5747</v>
      </c>
      <c r="B5749" s="208"/>
      <c r="C5749" s="36" t="s">
        <v>17576</v>
      </c>
      <c r="D5749" s="6" t="s">
        <v>5614</v>
      </c>
      <c r="E5749" s="3">
        <v>10</v>
      </c>
    </row>
    <row r="5750" spans="1:5" ht="18.75">
      <c r="A5750" s="36">
        <v>5748</v>
      </c>
      <c r="B5750" s="208"/>
      <c r="C5750" s="36" t="s">
        <v>17577</v>
      </c>
      <c r="D5750" s="6" t="s">
        <v>5615</v>
      </c>
      <c r="E5750" s="3">
        <v>10</v>
      </c>
    </row>
    <row r="5751" spans="1:5" ht="18.75">
      <c r="A5751" s="36">
        <v>5749</v>
      </c>
      <c r="B5751" s="208"/>
      <c r="C5751" s="36" t="s">
        <v>17578</v>
      </c>
      <c r="D5751" s="6" t="s">
        <v>5616</v>
      </c>
      <c r="E5751" s="3">
        <v>10</v>
      </c>
    </row>
    <row r="5752" spans="1:5" ht="33">
      <c r="A5752" s="36">
        <v>5750</v>
      </c>
      <c r="B5752" s="208"/>
      <c r="C5752" s="36" t="s">
        <v>17579</v>
      </c>
      <c r="D5752" s="6" t="s">
        <v>5617</v>
      </c>
      <c r="E5752" s="3">
        <v>10</v>
      </c>
    </row>
    <row r="5753" spans="1:5" ht="18.75">
      <c r="A5753" s="36">
        <v>5751</v>
      </c>
      <c r="B5753" s="208"/>
      <c r="C5753" s="36" t="s">
        <v>17580</v>
      </c>
      <c r="D5753" s="6" t="s">
        <v>5618</v>
      </c>
      <c r="E5753" s="3">
        <v>10</v>
      </c>
    </row>
    <row r="5754" spans="1:5" ht="49.5">
      <c r="A5754" s="36">
        <v>5752</v>
      </c>
      <c r="B5754" s="208"/>
      <c r="C5754" s="36" t="s">
        <v>17581</v>
      </c>
      <c r="D5754" s="6" t="s">
        <v>5619</v>
      </c>
      <c r="E5754" s="3">
        <v>10</v>
      </c>
    </row>
    <row r="5755" spans="1:5" ht="18.75">
      <c r="A5755" s="36">
        <v>5753</v>
      </c>
      <c r="B5755" s="208"/>
      <c r="C5755" s="36" t="s">
        <v>17582</v>
      </c>
      <c r="D5755" s="6" t="s">
        <v>5620</v>
      </c>
      <c r="E5755" s="3">
        <v>10</v>
      </c>
    </row>
    <row r="5756" spans="1:5" ht="18.75">
      <c r="A5756" s="36">
        <v>5754</v>
      </c>
      <c r="B5756" s="208"/>
      <c r="C5756" s="36" t="s">
        <v>17583</v>
      </c>
      <c r="D5756" s="6" t="s">
        <v>5621</v>
      </c>
      <c r="E5756" s="3">
        <v>10</v>
      </c>
    </row>
    <row r="5757" spans="1:5" ht="18.75">
      <c r="A5757" s="36">
        <v>5755</v>
      </c>
      <c r="B5757" s="208"/>
      <c r="C5757" s="36" t="s">
        <v>17584</v>
      </c>
      <c r="D5757" s="6" t="s">
        <v>5622</v>
      </c>
      <c r="E5757" s="3">
        <v>10</v>
      </c>
    </row>
    <row r="5758" spans="1:5" ht="49.5">
      <c r="A5758" s="36">
        <v>5756</v>
      </c>
      <c r="B5758" s="208"/>
      <c r="C5758" s="36" t="s">
        <v>17585</v>
      </c>
      <c r="D5758" s="6" t="s">
        <v>5623</v>
      </c>
      <c r="E5758" s="3">
        <v>10</v>
      </c>
    </row>
    <row r="5759" spans="1:5" ht="33">
      <c r="A5759" s="36">
        <v>5757</v>
      </c>
      <c r="B5759" s="208"/>
      <c r="C5759" s="36" t="s">
        <v>17586</v>
      </c>
      <c r="D5759" s="6" t="s">
        <v>5624</v>
      </c>
      <c r="E5759" s="3">
        <v>10</v>
      </c>
    </row>
    <row r="5760" spans="1:5" ht="18.75">
      <c r="A5760" s="36">
        <v>5758</v>
      </c>
      <c r="B5760" s="208"/>
      <c r="C5760" s="36" t="s">
        <v>17587</v>
      </c>
      <c r="D5760" s="6" t="s">
        <v>5625</v>
      </c>
      <c r="E5760" s="3">
        <v>10</v>
      </c>
    </row>
    <row r="5761" spans="1:5" ht="18.75">
      <c r="A5761" s="36">
        <v>5759</v>
      </c>
      <c r="B5761" s="208"/>
      <c r="C5761" s="36" t="s">
        <v>17588</v>
      </c>
      <c r="D5761" s="6" t="s">
        <v>5626</v>
      </c>
      <c r="E5761" s="3">
        <v>10</v>
      </c>
    </row>
    <row r="5762" spans="1:5" ht="18.75">
      <c r="A5762" s="36">
        <v>5760</v>
      </c>
      <c r="B5762" s="208"/>
      <c r="C5762" s="36" t="s">
        <v>17589</v>
      </c>
      <c r="D5762" s="6" t="s">
        <v>5627</v>
      </c>
      <c r="E5762" s="3">
        <v>10</v>
      </c>
    </row>
    <row r="5763" spans="1:5" ht="18.75">
      <c r="A5763" s="36">
        <v>5761</v>
      </c>
      <c r="B5763" s="208"/>
      <c r="C5763" s="36" t="s">
        <v>17590</v>
      </c>
      <c r="D5763" s="6" t="s">
        <v>5628</v>
      </c>
      <c r="E5763" s="3">
        <v>10</v>
      </c>
    </row>
    <row r="5764" spans="1:5" ht="18.75">
      <c r="A5764" s="36">
        <v>5762</v>
      </c>
      <c r="B5764" s="208"/>
      <c r="C5764" s="36" t="s">
        <v>17591</v>
      </c>
      <c r="D5764" s="6" t="s">
        <v>5629</v>
      </c>
      <c r="E5764" s="3">
        <v>10</v>
      </c>
    </row>
    <row r="5765" spans="1:5" ht="18.75">
      <c r="A5765" s="36">
        <v>5763</v>
      </c>
      <c r="B5765" s="208"/>
      <c r="C5765" s="36" t="s">
        <v>17592</v>
      </c>
      <c r="D5765" s="6" t="s">
        <v>5630</v>
      </c>
      <c r="E5765" s="3">
        <v>10</v>
      </c>
    </row>
    <row r="5766" spans="1:5" ht="18.75">
      <c r="A5766" s="36">
        <v>5764</v>
      </c>
      <c r="B5766" s="208"/>
      <c r="C5766" s="36" t="s">
        <v>17593</v>
      </c>
      <c r="D5766" s="6" t="s">
        <v>5631</v>
      </c>
      <c r="E5766" s="3">
        <v>10</v>
      </c>
    </row>
    <row r="5767" spans="1:5" ht="18.75">
      <c r="A5767" s="36">
        <v>5765</v>
      </c>
      <c r="B5767" s="208"/>
      <c r="C5767" s="36" t="s">
        <v>17594</v>
      </c>
      <c r="D5767" s="6" t="s">
        <v>5632</v>
      </c>
      <c r="E5767" s="3">
        <v>10</v>
      </c>
    </row>
    <row r="5768" spans="1:5" ht="18.75">
      <c r="A5768" s="36">
        <v>5766</v>
      </c>
      <c r="B5768" s="208"/>
      <c r="C5768" s="36" t="s">
        <v>17595</v>
      </c>
      <c r="D5768" s="6" t="s">
        <v>5633</v>
      </c>
      <c r="E5768" s="3">
        <v>10</v>
      </c>
    </row>
    <row r="5769" spans="1:5" ht="33">
      <c r="A5769" s="36">
        <v>5767</v>
      </c>
      <c r="B5769" s="208"/>
      <c r="C5769" s="36" t="s">
        <v>17596</v>
      </c>
      <c r="D5769" s="6" t="s">
        <v>5634</v>
      </c>
      <c r="E5769" s="3">
        <v>10</v>
      </c>
    </row>
    <row r="5770" spans="1:5" ht="18.75">
      <c r="A5770" s="36">
        <v>5768</v>
      </c>
      <c r="B5770" s="208"/>
      <c r="C5770" s="36" t="s">
        <v>17597</v>
      </c>
      <c r="D5770" s="6" t="s">
        <v>5635</v>
      </c>
      <c r="E5770" s="3">
        <v>10</v>
      </c>
    </row>
    <row r="5771" spans="1:5" ht="18.75">
      <c r="A5771" s="36">
        <v>5769</v>
      </c>
      <c r="B5771" s="208"/>
      <c r="C5771" s="36" t="s">
        <v>17598</v>
      </c>
      <c r="D5771" s="6" t="s">
        <v>5636</v>
      </c>
      <c r="E5771" s="3">
        <v>10</v>
      </c>
    </row>
    <row r="5772" spans="1:5" ht="33">
      <c r="A5772" s="36">
        <v>5770</v>
      </c>
      <c r="B5772" s="208"/>
      <c r="C5772" s="36" t="s">
        <v>17599</v>
      </c>
      <c r="D5772" s="6" t="s">
        <v>5637</v>
      </c>
      <c r="E5772" s="3">
        <v>10</v>
      </c>
    </row>
    <row r="5773" spans="1:5" ht="18.75">
      <c r="A5773" s="36">
        <v>5771</v>
      </c>
      <c r="B5773" s="208"/>
      <c r="C5773" s="36" t="s">
        <v>17600</v>
      </c>
      <c r="D5773" s="6" t="s">
        <v>5638</v>
      </c>
      <c r="E5773" s="3">
        <v>10</v>
      </c>
    </row>
    <row r="5774" spans="1:5" ht="18.75">
      <c r="A5774" s="36">
        <v>5772</v>
      </c>
      <c r="B5774" s="208"/>
      <c r="C5774" s="36" t="s">
        <v>17601</v>
      </c>
      <c r="D5774" s="6" t="s">
        <v>5639</v>
      </c>
      <c r="E5774" s="3">
        <v>10</v>
      </c>
    </row>
    <row r="5775" spans="1:5" ht="18.75">
      <c r="A5775" s="36">
        <v>5773</v>
      </c>
      <c r="B5775" s="208"/>
      <c r="C5775" s="36" t="s">
        <v>17602</v>
      </c>
      <c r="D5775" s="6" t="s">
        <v>5640</v>
      </c>
      <c r="E5775" s="3">
        <v>10</v>
      </c>
    </row>
    <row r="5776" spans="1:5" ht="18.75">
      <c r="A5776" s="36">
        <v>5774</v>
      </c>
      <c r="B5776" s="208"/>
      <c r="C5776" s="36" t="s">
        <v>17603</v>
      </c>
      <c r="D5776" s="6" t="s">
        <v>5641</v>
      </c>
      <c r="E5776" s="3">
        <v>10</v>
      </c>
    </row>
    <row r="5777" spans="1:5" ht="18.75">
      <c r="A5777" s="36">
        <v>5775</v>
      </c>
      <c r="B5777" s="208"/>
      <c r="C5777" s="36" t="s">
        <v>17604</v>
      </c>
      <c r="D5777" s="6" t="s">
        <v>5642</v>
      </c>
      <c r="E5777" s="3">
        <v>10</v>
      </c>
    </row>
    <row r="5778" spans="1:5" ht="18.75">
      <c r="A5778" s="36">
        <v>5776</v>
      </c>
      <c r="B5778" s="208"/>
      <c r="C5778" s="36" t="s">
        <v>17605</v>
      </c>
      <c r="D5778" s="6" t="s">
        <v>5643</v>
      </c>
      <c r="E5778" s="3">
        <v>10</v>
      </c>
    </row>
    <row r="5779" spans="1:5" ht="18.75">
      <c r="A5779" s="36">
        <v>5777</v>
      </c>
      <c r="B5779" s="208"/>
      <c r="C5779" s="36" t="s">
        <v>17606</v>
      </c>
      <c r="D5779" s="6" t="s">
        <v>5644</v>
      </c>
      <c r="E5779" s="3">
        <v>10</v>
      </c>
    </row>
    <row r="5780" spans="1:5" ht="18.75">
      <c r="A5780" s="36">
        <v>5778</v>
      </c>
      <c r="B5780" s="208"/>
      <c r="C5780" s="36" t="s">
        <v>17607</v>
      </c>
      <c r="D5780" s="6" t="s">
        <v>5645</v>
      </c>
      <c r="E5780" s="3">
        <v>10</v>
      </c>
    </row>
    <row r="5781" spans="1:5" ht="18.75">
      <c r="A5781" s="36">
        <v>5779</v>
      </c>
      <c r="B5781" s="208"/>
      <c r="C5781" s="36" t="s">
        <v>17608</v>
      </c>
      <c r="D5781" s="6" t="s">
        <v>5646</v>
      </c>
      <c r="E5781" s="3">
        <v>10</v>
      </c>
    </row>
    <row r="5782" spans="1:5" ht="18.75">
      <c r="A5782" s="36">
        <v>5780</v>
      </c>
      <c r="B5782" s="208"/>
      <c r="C5782" s="36" t="s">
        <v>17609</v>
      </c>
      <c r="D5782" s="6" t="s">
        <v>5647</v>
      </c>
      <c r="E5782" s="3">
        <v>10</v>
      </c>
    </row>
    <row r="5783" spans="1:5" ht="18.75">
      <c r="A5783" s="36">
        <v>5781</v>
      </c>
      <c r="B5783" s="208"/>
      <c r="C5783" s="36" t="s">
        <v>17610</v>
      </c>
      <c r="D5783" s="6" t="s">
        <v>5648</v>
      </c>
      <c r="E5783" s="3">
        <v>10</v>
      </c>
    </row>
    <row r="5784" spans="1:5" ht="18.75">
      <c r="A5784" s="36">
        <v>5782</v>
      </c>
      <c r="B5784" s="208"/>
      <c r="C5784" s="36" t="s">
        <v>17611</v>
      </c>
      <c r="D5784" s="6" t="s">
        <v>5649</v>
      </c>
      <c r="E5784" s="3">
        <v>10</v>
      </c>
    </row>
    <row r="5785" spans="1:5" ht="18.75">
      <c r="A5785" s="36">
        <v>5783</v>
      </c>
      <c r="B5785" s="208"/>
      <c r="C5785" s="36" t="s">
        <v>17612</v>
      </c>
      <c r="D5785" s="6" t="s">
        <v>5650</v>
      </c>
      <c r="E5785" s="3">
        <v>10</v>
      </c>
    </row>
    <row r="5786" spans="1:5" ht="18.75">
      <c r="A5786" s="36">
        <v>5784</v>
      </c>
      <c r="B5786" s="208"/>
      <c r="C5786" s="36" t="s">
        <v>17613</v>
      </c>
      <c r="D5786" s="6" t="s">
        <v>5651</v>
      </c>
      <c r="E5786" s="3">
        <v>10</v>
      </c>
    </row>
    <row r="5787" spans="1:5" ht="18.75">
      <c r="A5787" s="36">
        <v>5785</v>
      </c>
      <c r="B5787" s="208"/>
      <c r="C5787" s="36" t="s">
        <v>17614</v>
      </c>
      <c r="D5787" s="6" t="s">
        <v>5652</v>
      </c>
      <c r="E5787" s="3">
        <v>10</v>
      </c>
    </row>
    <row r="5788" spans="1:5" ht="18.75">
      <c r="A5788" s="36">
        <v>5786</v>
      </c>
      <c r="B5788" s="208"/>
      <c r="C5788" s="36" t="s">
        <v>17615</v>
      </c>
      <c r="D5788" s="6" t="s">
        <v>5653</v>
      </c>
      <c r="E5788" s="3">
        <v>10</v>
      </c>
    </row>
    <row r="5789" spans="1:5" ht="33">
      <c r="A5789" s="36">
        <v>5787</v>
      </c>
      <c r="B5789" s="208"/>
      <c r="C5789" s="36" t="s">
        <v>17616</v>
      </c>
      <c r="D5789" s="6" t="s">
        <v>5654</v>
      </c>
      <c r="E5789" s="3">
        <v>10</v>
      </c>
    </row>
    <row r="5790" spans="1:5" ht="33">
      <c r="A5790" s="36">
        <v>5788</v>
      </c>
      <c r="B5790" s="208"/>
      <c r="C5790" s="36" t="s">
        <v>17617</v>
      </c>
      <c r="D5790" s="6" t="s">
        <v>5655</v>
      </c>
      <c r="E5790" s="3">
        <v>10</v>
      </c>
    </row>
    <row r="5791" spans="1:5" ht="18.75">
      <c r="A5791" s="36">
        <v>5789</v>
      </c>
      <c r="B5791" s="208"/>
      <c r="C5791" s="36" t="s">
        <v>17618</v>
      </c>
      <c r="D5791" s="6" t="s">
        <v>5656</v>
      </c>
      <c r="E5791" s="3">
        <v>10</v>
      </c>
    </row>
    <row r="5792" spans="1:5" ht="18.75">
      <c r="A5792" s="36">
        <v>5790</v>
      </c>
      <c r="B5792" s="208"/>
      <c r="C5792" s="36" t="s">
        <v>17619</v>
      </c>
      <c r="D5792" s="6" t="s">
        <v>5657</v>
      </c>
      <c r="E5792" s="3">
        <v>10</v>
      </c>
    </row>
    <row r="5793" spans="1:5" ht="18.75">
      <c r="A5793" s="36">
        <v>5791</v>
      </c>
      <c r="B5793" s="208"/>
      <c r="C5793" s="36" t="s">
        <v>17620</v>
      </c>
      <c r="D5793" s="6" t="s">
        <v>5658</v>
      </c>
      <c r="E5793" s="3">
        <v>10</v>
      </c>
    </row>
    <row r="5794" spans="1:5" ht="18.75">
      <c r="A5794" s="36">
        <v>5792</v>
      </c>
      <c r="B5794" s="208"/>
      <c r="C5794" s="36" t="s">
        <v>17621</v>
      </c>
      <c r="D5794" s="6" t="s">
        <v>5659</v>
      </c>
      <c r="E5794" s="3">
        <v>10</v>
      </c>
    </row>
    <row r="5795" spans="1:5" ht="18.75">
      <c r="A5795" s="36">
        <v>5793</v>
      </c>
      <c r="B5795" s="208"/>
      <c r="C5795" s="36" t="s">
        <v>17622</v>
      </c>
      <c r="D5795" s="6" t="s">
        <v>5660</v>
      </c>
      <c r="E5795" s="3">
        <v>10</v>
      </c>
    </row>
    <row r="5796" spans="1:5" ht="18.75">
      <c r="A5796" s="36">
        <v>5794</v>
      </c>
      <c r="B5796" s="208"/>
      <c r="C5796" s="36" t="s">
        <v>17623</v>
      </c>
      <c r="D5796" s="6" t="s">
        <v>5661</v>
      </c>
      <c r="E5796" s="3">
        <v>10</v>
      </c>
    </row>
    <row r="5797" spans="1:5" ht="18.75">
      <c r="A5797" s="36">
        <v>5795</v>
      </c>
      <c r="B5797" s="208"/>
      <c r="C5797" s="36" t="s">
        <v>17624</v>
      </c>
      <c r="D5797" s="6" t="s">
        <v>5662</v>
      </c>
      <c r="E5797" s="3">
        <v>10</v>
      </c>
    </row>
    <row r="5798" spans="1:5" ht="18.75">
      <c r="A5798" s="36">
        <v>5796</v>
      </c>
      <c r="B5798" s="208"/>
      <c r="C5798" s="36" t="s">
        <v>17625</v>
      </c>
      <c r="D5798" s="6" t="s">
        <v>5663</v>
      </c>
      <c r="E5798" s="3">
        <v>10</v>
      </c>
    </row>
    <row r="5799" spans="1:5" ht="18.75">
      <c r="A5799" s="36">
        <v>5797</v>
      </c>
      <c r="B5799" s="208"/>
      <c r="C5799" s="36" t="s">
        <v>17626</v>
      </c>
      <c r="D5799" s="6" t="s">
        <v>5664</v>
      </c>
      <c r="E5799" s="3">
        <v>10</v>
      </c>
    </row>
    <row r="5800" spans="1:5" ht="18.75">
      <c r="A5800" s="36">
        <v>5798</v>
      </c>
      <c r="B5800" s="208"/>
      <c r="C5800" s="36" t="s">
        <v>17627</v>
      </c>
      <c r="D5800" s="6" t="s">
        <v>5665</v>
      </c>
      <c r="E5800" s="3">
        <v>10</v>
      </c>
    </row>
    <row r="5801" spans="1:5" ht="18.75">
      <c r="A5801" s="36">
        <v>5799</v>
      </c>
      <c r="B5801" s="208"/>
      <c r="C5801" s="36" t="s">
        <v>17628</v>
      </c>
      <c r="D5801" s="6" t="s">
        <v>5666</v>
      </c>
      <c r="E5801" s="3">
        <v>10</v>
      </c>
    </row>
    <row r="5802" spans="1:5" ht="18.75">
      <c r="A5802" s="36">
        <v>5800</v>
      </c>
      <c r="B5802" s="208"/>
      <c r="C5802" s="36" t="s">
        <v>17629</v>
      </c>
      <c r="D5802" s="6" t="s">
        <v>5667</v>
      </c>
      <c r="E5802" s="3">
        <v>10</v>
      </c>
    </row>
    <row r="5803" spans="1:5" ht="18.75">
      <c r="A5803" s="36">
        <v>5801</v>
      </c>
      <c r="B5803" s="208"/>
      <c r="C5803" s="36" t="s">
        <v>17630</v>
      </c>
      <c r="D5803" s="6" t="s">
        <v>5668</v>
      </c>
      <c r="E5803" s="3">
        <v>10</v>
      </c>
    </row>
    <row r="5804" spans="1:5" ht="18.75">
      <c r="A5804" s="36">
        <v>5802</v>
      </c>
      <c r="B5804" s="208"/>
      <c r="C5804" s="36" t="s">
        <v>17631</v>
      </c>
      <c r="D5804" s="6" t="s">
        <v>5669</v>
      </c>
      <c r="E5804" s="3">
        <v>10</v>
      </c>
    </row>
    <row r="5805" spans="1:5" ht="18.75">
      <c r="A5805" s="36">
        <v>5803</v>
      </c>
      <c r="B5805" s="208"/>
      <c r="C5805" s="36" t="s">
        <v>17632</v>
      </c>
      <c r="D5805" s="6" t="s">
        <v>5670</v>
      </c>
      <c r="E5805" s="3">
        <v>10</v>
      </c>
    </row>
    <row r="5806" spans="1:5" ht="49.5">
      <c r="A5806" s="36">
        <v>5804</v>
      </c>
      <c r="B5806" s="208"/>
      <c r="C5806" s="36" t="s">
        <v>17633</v>
      </c>
      <c r="D5806" s="6" t="s">
        <v>5671</v>
      </c>
      <c r="E5806" s="3">
        <v>10</v>
      </c>
    </row>
    <row r="5807" spans="1:5" ht="18.75">
      <c r="A5807" s="36">
        <v>5805</v>
      </c>
      <c r="B5807" s="208"/>
      <c r="C5807" s="36" t="s">
        <v>17634</v>
      </c>
      <c r="D5807" s="6" t="s">
        <v>5672</v>
      </c>
      <c r="E5807" s="3">
        <v>10</v>
      </c>
    </row>
    <row r="5808" spans="1:5" ht="18.75">
      <c r="A5808" s="36">
        <v>5806</v>
      </c>
      <c r="B5808" s="208"/>
      <c r="C5808" s="36" t="s">
        <v>17635</v>
      </c>
      <c r="D5808" s="6" t="s">
        <v>5673</v>
      </c>
      <c r="E5808" s="3">
        <v>10</v>
      </c>
    </row>
    <row r="5809" spans="1:5" ht="33">
      <c r="A5809" s="36">
        <v>5807</v>
      </c>
      <c r="B5809" s="208"/>
      <c r="C5809" s="36" t="s">
        <v>17636</v>
      </c>
      <c r="D5809" s="6" t="s">
        <v>5674</v>
      </c>
      <c r="E5809" s="3">
        <v>10</v>
      </c>
    </row>
    <row r="5810" spans="1:5" ht="33">
      <c r="A5810" s="36">
        <v>5808</v>
      </c>
      <c r="B5810" s="208"/>
      <c r="C5810" s="36" t="s">
        <v>17637</v>
      </c>
      <c r="D5810" s="6" t="s">
        <v>5675</v>
      </c>
      <c r="E5810" s="3">
        <v>10</v>
      </c>
    </row>
    <row r="5811" spans="1:5" ht="18.75">
      <c r="A5811" s="36">
        <v>5809</v>
      </c>
      <c r="B5811" s="208"/>
      <c r="C5811" s="36" t="s">
        <v>17638</v>
      </c>
      <c r="D5811" s="6" t="s">
        <v>5676</v>
      </c>
      <c r="E5811" s="3">
        <v>10</v>
      </c>
    </row>
    <row r="5812" spans="1:5" ht="18.75">
      <c r="A5812" s="36">
        <v>5810</v>
      </c>
      <c r="B5812" s="208"/>
      <c r="C5812" s="36" t="s">
        <v>17639</v>
      </c>
      <c r="D5812" s="6" t="s">
        <v>5677</v>
      </c>
      <c r="E5812" s="3">
        <v>10</v>
      </c>
    </row>
    <row r="5813" spans="1:5" ht="18.75">
      <c r="A5813" s="36">
        <v>5811</v>
      </c>
      <c r="B5813" s="208"/>
      <c r="C5813" s="36" t="s">
        <v>17640</v>
      </c>
      <c r="D5813" s="6" t="s">
        <v>5678</v>
      </c>
      <c r="E5813" s="3">
        <v>10</v>
      </c>
    </row>
    <row r="5814" spans="1:5" ht="18.75">
      <c r="A5814" s="36">
        <v>5812</v>
      </c>
      <c r="B5814" s="208"/>
      <c r="C5814" s="36" t="s">
        <v>17641</v>
      </c>
      <c r="D5814" s="6" t="s">
        <v>5679</v>
      </c>
      <c r="E5814" s="3">
        <v>10</v>
      </c>
    </row>
    <row r="5815" spans="1:5" ht="18.75">
      <c r="A5815" s="36">
        <v>5813</v>
      </c>
      <c r="B5815" s="208"/>
      <c r="C5815" s="36" t="s">
        <v>17642</v>
      </c>
      <c r="D5815" s="6" t="s">
        <v>5680</v>
      </c>
      <c r="E5815" s="3">
        <v>10</v>
      </c>
    </row>
    <row r="5816" spans="1:5" ht="18.75">
      <c r="A5816" s="36">
        <v>5814</v>
      </c>
      <c r="B5816" s="208"/>
      <c r="C5816" s="36" t="s">
        <v>17643</v>
      </c>
      <c r="D5816" s="6" t="s">
        <v>5681</v>
      </c>
      <c r="E5816" s="3">
        <v>10</v>
      </c>
    </row>
    <row r="5817" spans="1:5" ht="18.75">
      <c r="A5817" s="36">
        <v>5815</v>
      </c>
      <c r="B5817" s="208"/>
      <c r="C5817" s="36" t="s">
        <v>17644</v>
      </c>
      <c r="D5817" s="6" t="s">
        <v>5682</v>
      </c>
      <c r="E5817" s="3">
        <v>10</v>
      </c>
    </row>
    <row r="5818" spans="1:5" ht="18.75">
      <c r="A5818" s="36">
        <v>5816</v>
      </c>
      <c r="B5818" s="208"/>
      <c r="C5818" s="36" t="s">
        <v>17645</v>
      </c>
      <c r="D5818" s="6" t="s">
        <v>5683</v>
      </c>
      <c r="E5818" s="3">
        <v>10</v>
      </c>
    </row>
    <row r="5819" spans="1:5" ht="18.75">
      <c r="A5819" s="36">
        <v>5817</v>
      </c>
      <c r="B5819" s="208"/>
      <c r="C5819" s="36" t="s">
        <v>17646</v>
      </c>
      <c r="D5819" s="6" t="s">
        <v>5684</v>
      </c>
      <c r="E5819" s="3">
        <v>10</v>
      </c>
    </row>
    <row r="5820" spans="1:5" ht="18.75">
      <c r="A5820" s="36">
        <v>5818</v>
      </c>
      <c r="B5820" s="208"/>
      <c r="C5820" s="36" t="s">
        <v>17647</v>
      </c>
      <c r="D5820" s="6" t="s">
        <v>5685</v>
      </c>
      <c r="E5820" s="3">
        <v>10</v>
      </c>
    </row>
    <row r="5821" spans="1:5" ht="18.75">
      <c r="A5821" s="36">
        <v>5819</v>
      </c>
      <c r="B5821" s="208"/>
      <c r="C5821" s="36" t="s">
        <v>17648</v>
      </c>
      <c r="D5821" s="6" t="s">
        <v>5686</v>
      </c>
      <c r="E5821" s="3">
        <v>10</v>
      </c>
    </row>
    <row r="5822" spans="1:5" ht="18.75">
      <c r="A5822" s="36">
        <v>5820</v>
      </c>
      <c r="B5822" s="208"/>
      <c r="C5822" s="36" t="s">
        <v>17649</v>
      </c>
      <c r="D5822" s="6" t="s">
        <v>5687</v>
      </c>
      <c r="E5822" s="3">
        <v>10</v>
      </c>
    </row>
    <row r="5823" spans="1:5" ht="18.75">
      <c r="A5823" s="36">
        <v>5821</v>
      </c>
      <c r="B5823" s="208"/>
      <c r="C5823" s="36" t="s">
        <v>17650</v>
      </c>
      <c r="D5823" s="6" t="s">
        <v>5688</v>
      </c>
      <c r="E5823" s="3">
        <v>10</v>
      </c>
    </row>
    <row r="5824" spans="1:5" ht="18.75">
      <c r="A5824" s="36">
        <v>5822</v>
      </c>
      <c r="B5824" s="208"/>
      <c r="C5824" s="36" t="s">
        <v>17651</v>
      </c>
      <c r="D5824" s="6" t="s">
        <v>5689</v>
      </c>
      <c r="E5824" s="3">
        <v>10</v>
      </c>
    </row>
    <row r="5825" spans="1:5" ht="18.75">
      <c r="A5825" s="36">
        <v>5823</v>
      </c>
      <c r="B5825" s="208"/>
      <c r="C5825" s="36" t="s">
        <v>17652</v>
      </c>
      <c r="D5825" s="6" t="s">
        <v>5690</v>
      </c>
      <c r="E5825" s="3">
        <v>10</v>
      </c>
    </row>
    <row r="5826" spans="1:5" ht="33">
      <c r="A5826" s="36">
        <v>5824</v>
      </c>
      <c r="B5826" s="208"/>
      <c r="C5826" s="36" t="s">
        <v>17653</v>
      </c>
      <c r="D5826" s="6" t="s">
        <v>5691</v>
      </c>
      <c r="E5826" s="3">
        <v>10</v>
      </c>
    </row>
    <row r="5827" spans="1:5" ht="18.75">
      <c r="A5827" s="36">
        <v>5825</v>
      </c>
      <c r="B5827" s="208"/>
      <c r="C5827" s="36" t="s">
        <v>17654</v>
      </c>
      <c r="D5827" s="6" t="s">
        <v>5692</v>
      </c>
      <c r="E5827" s="3">
        <v>10</v>
      </c>
    </row>
    <row r="5828" spans="1:5" ht="18.75">
      <c r="A5828" s="36">
        <v>5826</v>
      </c>
      <c r="B5828" s="208"/>
      <c r="C5828" s="36" t="s">
        <v>17655</v>
      </c>
      <c r="D5828" s="6" t="s">
        <v>5693</v>
      </c>
      <c r="E5828" s="3">
        <v>10</v>
      </c>
    </row>
    <row r="5829" spans="1:5" ht="18.75">
      <c r="A5829" s="36">
        <v>5827</v>
      </c>
      <c r="B5829" s="208"/>
      <c r="C5829" s="36" t="s">
        <v>17656</v>
      </c>
      <c r="D5829" s="6" t="s">
        <v>5694</v>
      </c>
      <c r="E5829" s="3">
        <v>10</v>
      </c>
    </row>
    <row r="5830" spans="1:5" ht="18.75">
      <c r="A5830" s="36">
        <v>5828</v>
      </c>
      <c r="B5830" s="208"/>
      <c r="C5830" s="36" t="s">
        <v>17657</v>
      </c>
      <c r="D5830" s="6" t="s">
        <v>5695</v>
      </c>
      <c r="E5830" s="3">
        <v>10</v>
      </c>
    </row>
    <row r="5831" spans="1:5" ht="18.75">
      <c r="A5831" s="36">
        <v>5829</v>
      </c>
      <c r="B5831" s="208"/>
      <c r="C5831" s="36" t="s">
        <v>17658</v>
      </c>
      <c r="D5831" s="6" t="s">
        <v>5696</v>
      </c>
      <c r="E5831" s="3">
        <v>10</v>
      </c>
    </row>
    <row r="5832" spans="1:5" ht="18.75">
      <c r="A5832" s="36">
        <v>5830</v>
      </c>
      <c r="B5832" s="208"/>
      <c r="C5832" s="36" t="s">
        <v>17659</v>
      </c>
      <c r="D5832" s="6" t="s">
        <v>5697</v>
      </c>
      <c r="E5832" s="3">
        <v>10</v>
      </c>
    </row>
    <row r="5833" spans="1:5" ht="18.75">
      <c r="A5833" s="36">
        <v>5831</v>
      </c>
      <c r="B5833" s="208"/>
      <c r="C5833" s="36" t="s">
        <v>17660</v>
      </c>
      <c r="D5833" s="6" t="s">
        <v>5698</v>
      </c>
      <c r="E5833" s="3">
        <v>10</v>
      </c>
    </row>
    <row r="5834" spans="1:5" ht="18.75">
      <c r="A5834" s="36">
        <v>5832</v>
      </c>
      <c r="B5834" s="208"/>
      <c r="C5834" s="36" t="s">
        <v>17661</v>
      </c>
      <c r="D5834" s="6" t="s">
        <v>5699</v>
      </c>
      <c r="E5834" s="3">
        <v>10</v>
      </c>
    </row>
    <row r="5835" spans="1:5" ht="18.75">
      <c r="A5835" s="36">
        <v>5833</v>
      </c>
      <c r="B5835" s="208"/>
      <c r="C5835" s="36" t="s">
        <v>17662</v>
      </c>
      <c r="D5835" s="6" t="s">
        <v>5700</v>
      </c>
      <c r="E5835" s="3">
        <v>10</v>
      </c>
    </row>
    <row r="5836" spans="1:5" ht="18.75">
      <c r="A5836" s="36">
        <v>5834</v>
      </c>
      <c r="B5836" s="208"/>
      <c r="C5836" s="36" t="s">
        <v>17663</v>
      </c>
      <c r="D5836" s="6" t="s">
        <v>5701</v>
      </c>
      <c r="E5836" s="3">
        <v>10</v>
      </c>
    </row>
    <row r="5837" spans="1:5" ht="18.75">
      <c r="A5837" s="36">
        <v>5835</v>
      </c>
      <c r="B5837" s="208"/>
      <c r="C5837" s="36" t="s">
        <v>17664</v>
      </c>
      <c r="D5837" s="6" t="s">
        <v>5702</v>
      </c>
      <c r="E5837" s="3">
        <v>10</v>
      </c>
    </row>
    <row r="5838" spans="1:5" ht="18.75">
      <c r="A5838" s="36">
        <v>5836</v>
      </c>
      <c r="B5838" s="208"/>
      <c r="C5838" s="36" t="s">
        <v>17665</v>
      </c>
      <c r="D5838" s="6" t="s">
        <v>5703</v>
      </c>
      <c r="E5838" s="3">
        <v>10</v>
      </c>
    </row>
    <row r="5839" spans="1:5" ht="18.75">
      <c r="A5839" s="36">
        <v>5837</v>
      </c>
      <c r="B5839" s="208"/>
      <c r="C5839" s="36" t="s">
        <v>17666</v>
      </c>
      <c r="D5839" s="6" t="s">
        <v>5704</v>
      </c>
      <c r="E5839" s="3">
        <v>10</v>
      </c>
    </row>
    <row r="5840" spans="1:5" ht="18.75">
      <c r="A5840" s="36">
        <v>5838</v>
      </c>
      <c r="B5840" s="208"/>
      <c r="C5840" s="36" t="s">
        <v>17667</v>
      </c>
      <c r="D5840" s="6" t="s">
        <v>5705</v>
      </c>
      <c r="E5840" s="3">
        <v>10</v>
      </c>
    </row>
    <row r="5841" spans="1:5" ht="18.75">
      <c r="A5841" s="36">
        <v>5839</v>
      </c>
      <c r="B5841" s="208"/>
      <c r="C5841" s="36" t="s">
        <v>17668</v>
      </c>
      <c r="D5841" s="6" t="s">
        <v>5706</v>
      </c>
      <c r="E5841" s="3">
        <v>10</v>
      </c>
    </row>
    <row r="5842" spans="1:5" ht="18.75">
      <c r="A5842" s="36">
        <v>5840</v>
      </c>
      <c r="B5842" s="208"/>
      <c r="C5842" s="36" t="s">
        <v>17669</v>
      </c>
      <c r="D5842" s="6" t="s">
        <v>5707</v>
      </c>
      <c r="E5842" s="3">
        <v>10</v>
      </c>
    </row>
    <row r="5843" spans="1:5" ht="33">
      <c r="A5843" s="36">
        <v>5841</v>
      </c>
      <c r="B5843" s="208"/>
      <c r="C5843" s="36" t="s">
        <v>17670</v>
      </c>
      <c r="D5843" s="6" t="s">
        <v>5708</v>
      </c>
      <c r="E5843" s="3">
        <v>10</v>
      </c>
    </row>
    <row r="5844" spans="1:5" ht="18.75">
      <c r="A5844" s="36">
        <v>5842</v>
      </c>
      <c r="B5844" s="208"/>
      <c r="C5844" s="36" t="s">
        <v>17671</v>
      </c>
      <c r="D5844" s="6" t="s">
        <v>5709</v>
      </c>
      <c r="E5844" s="3">
        <v>10</v>
      </c>
    </row>
    <row r="5845" spans="1:5" ht="33">
      <c r="A5845" s="36">
        <v>5843</v>
      </c>
      <c r="B5845" s="208"/>
      <c r="C5845" s="36" t="s">
        <v>17672</v>
      </c>
      <c r="D5845" s="6" t="s">
        <v>5710</v>
      </c>
      <c r="E5845" s="3">
        <v>10</v>
      </c>
    </row>
    <row r="5846" spans="1:5" ht="18.75">
      <c r="A5846" s="36">
        <v>5844</v>
      </c>
      <c r="B5846" s="208"/>
      <c r="C5846" s="36" t="s">
        <v>17673</v>
      </c>
      <c r="D5846" s="6" t="s">
        <v>5711</v>
      </c>
      <c r="E5846" s="3">
        <v>10</v>
      </c>
    </row>
    <row r="5847" spans="1:5" ht="18.75">
      <c r="A5847" s="36">
        <v>5845</v>
      </c>
      <c r="B5847" s="208"/>
      <c r="C5847" s="36" t="s">
        <v>17674</v>
      </c>
      <c r="D5847" s="6" t="s">
        <v>5712</v>
      </c>
      <c r="E5847" s="3">
        <v>10</v>
      </c>
    </row>
    <row r="5848" spans="1:5" ht="33">
      <c r="A5848" s="36">
        <v>5846</v>
      </c>
      <c r="B5848" s="208"/>
      <c r="C5848" s="36" t="s">
        <v>17675</v>
      </c>
      <c r="D5848" s="6" t="s">
        <v>5713</v>
      </c>
      <c r="E5848" s="3">
        <v>10</v>
      </c>
    </row>
    <row r="5849" spans="1:5" ht="33">
      <c r="A5849" s="36">
        <v>5847</v>
      </c>
      <c r="B5849" s="208"/>
      <c r="C5849" s="36" t="s">
        <v>17676</v>
      </c>
      <c r="D5849" s="6" t="s">
        <v>5714</v>
      </c>
      <c r="E5849" s="3">
        <v>10</v>
      </c>
    </row>
    <row r="5850" spans="1:5" ht="49.5">
      <c r="A5850" s="36">
        <v>5848</v>
      </c>
      <c r="B5850" s="208"/>
      <c r="C5850" s="36" t="s">
        <v>17677</v>
      </c>
      <c r="D5850" s="6" t="s">
        <v>5715</v>
      </c>
      <c r="E5850" s="3">
        <v>10</v>
      </c>
    </row>
    <row r="5851" spans="1:5" ht="33">
      <c r="A5851" s="36">
        <v>5849</v>
      </c>
      <c r="B5851" s="208"/>
      <c r="C5851" s="36" t="s">
        <v>17678</v>
      </c>
      <c r="D5851" s="6" t="s">
        <v>5716</v>
      </c>
      <c r="E5851" s="3">
        <v>10</v>
      </c>
    </row>
    <row r="5852" spans="1:5" ht="18.75">
      <c r="A5852" s="36">
        <v>5850</v>
      </c>
      <c r="B5852" s="208"/>
      <c r="C5852" s="36" t="s">
        <v>17679</v>
      </c>
      <c r="D5852" s="6" t="s">
        <v>5717</v>
      </c>
      <c r="E5852" s="3">
        <v>10</v>
      </c>
    </row>
    <row r="5853" spans="1:5" ht="18.75">
      <c r="A5853" s="36">
        <v>5851</v>
      </c>
      <c r="B5853" s="208"/>
      <c r="C5853" s="36" t="s">
        <v>17680</v>
      </c>
      <c r="D5853" s="6" t="s">
        <v>5718</v>
      </c>
      <c r="E5853" s="3">
        <v>10</v>
      </c>
    </row>
    <row r="5854" spans="1:5" ht="18.75">
      <c r="A5854" s="36">
        <v>5852</v>
      </c>
      <c r="B5854" s="208"/>
      <c r="C5854" s="36" t="s">
        <v>17681</v>
      </c>
      <c r="D5854" s="6" t="s">
        <v>5719</v>
      </c>
      <c r="E5854" s="3">
        <v>10</v>
      </c>
    </row>
    <row r="5855" spans="1:5" ht="18.75">
      <c r="A5855" s="36">
        <v>5853</v>
      </c>
      <c r="B5855" s="208"/>
      <c r="C5855" s="36" t="s">
        <v>17682</v>
      </c>
      <c r="D5855" s="6" t="s">
        <v>5720</v>
      </c>
      <c r="E5855" s="3">
        <v>10</v>
      </c>
    </row>
    <row r="5856" spans="1:5" ht="18.75">
      <c r="A5856" s="36">
        <v>5854</v>
      </c>
      <c r="B5856" s="208"/>
      <c r="C5856" s="36" t="s">
        <v>17683</v>
      </c>
      <c r="D5856" s="6" t="s">
        <v>5721</v>
      </c>
      <c r="E5856" s="3">
        <v>10</v>
      </c>
    </row>
    <row r="5857" spans="1:5" ht="18.75">
      <c r="A5857" s="36">
        <v>5855</v>
      </c>
      <c r="B5857" s="208"/>
      <c r="C5857" s="36" t="s">
        <v>17684</v>
      </c>
      <c r="D5857" s="6" t="s">
        <v>5722</v>
      </c>
      <c r="E5857" s="3">
        <v>10</v>
      </c>
    </row>
    <row r="5858" spans="1:5" ht="18.75">
      <c r="A5858" s="36">
        <v>5856</v>
      </c>
      <c r="B5858" s="208"/>
      <c r="C5858" s="36" t="s">
        <v>17685</v>
      </c>
      <c r="D5858" s="6" t="s">
        <v>5723</v>
      </c>
      <c r="E5858" s="3">
        <v>10</v>
      </c>
    </row>
    <row r="5859" spans="1:5" ht="18.75">
      <c r="A5859" s="36">
        <v>5857</v>
      </c>
      <c r="B5859" s="208"/>
      <c r="C5859" s="36" t="s">
        <v>17686</v>
      </c>
      <c r="D5859" s="6" t="s">
        <v>5722</v>
      </c>
      <c r="E5859" s="3">
        <v>10</v>
      </c>
    </row>
    <row r="5860" spans="1:5" ht="18.75">
      <c r="A5860" s="36">
        <v>5858</v>
      </c>
      <c r="B5860" s="208"/>
      <c r="C5860" s="36" t="s">
        <v>17687</v>
      </c>
      <c r="D5860" s="6" t="s">
        <v>5724</v>
      </c>
      <c r="E5860" s="3">
        <v>10</v>
      </c>
    </row>
    <row r="5861" spans="1:5" ht="18.75">
      <c r="A5861" s="36">
        <v>5859</v>
      </c>
      <c r="B5861" s="208"/>
      <c r="C5861" s="36" t="s">
        <v>17688</v>
      </c>
      <c r="D5861" s="6" t="s">
        <v>5725</v>
      </c>
      <c r="E5861" s="3">
        <v>10</v>
      </c>
    </row>
    <row r="5862" spans="1:5" ht="18.75">
      <c r="A5862" s="36">
        <v>5860</v>
      </c>
      <c r="B5862" s="208"/>
      <c r="C5862" s="36" t="s">
        <v>17689</v>
      </c>
      <c r="D5862" s="6" t="s">
        <v>5726</v>
      </c>
      <c r="E5862" s="3">
        <v>10</v>
      </c>
    </row>
    <row r="5863" spans="1:5" ht="18.75">
      <c r="A5863" s="36">
        <v>5861</v>
      </c>
      <c r="B5863" s="208"/>
      <c r="C5863" s="36" t="s">
        <v>17690</v>
      </c>
      <c r="D5863" s="6" t="s">
        <v>5727</v>
      </c>
      <c r="E5863" s="3">
        <v>10</v>
      </c>
    </row>
    <row r="5864" spans="1:5" ht="18.75">
      <c r="A5864" s="36">
        <v>5862</v>
      </c>
      <c r="B5864" s="208"/>
      <c r="C5864" s="36" t="s">
        <v>17691</v>
      </c>
      <c r="D5864" s="6" t="s">
        <v>5728</v>
      </c>
      <c r="E5864" s="3">
        <v>10</v>
      </c>
    </row>
    <row r="5865" spans="1:5" ht="18.75">
      <c r="A5865" s="36">
        <v>5863</v>
      </c>
      <c r="B5865" s="208"/>
      <c r="C5865" s="36" t="s">
        <v>17692</v>
      </c>
      <c r="D5865" s="6" t="s">
        <v>5729</v>
      </c>
      <c r="E5865" s="3">
        <v>10</v>
      </c>
    </row>
    <row r="5866" spans="1:5" ht="18.75">
      <c r="A5866" s="36">
        <v>5864</v>
      </c>
      <c r="B5866" s="208"/>
      <c r="C5866" s="36" t="s">
        <v>17693</v>
      </c>
      <c r="D5866" s="6" t="s">
        <v>5730</v>
      </c>
      <c r="E5866" s="3">
        <v>10</v>
      </c>
    </row>
    <row r="5867" spans="1:5" ht="18.75">
      <c r="A5867" s="36">
        <v>5865</v>
      </c>
      <c r="B5867" s="208"/>
      <c r="C5867" s="36" t="s">
        <v>17694</v>
      </c>
      <c r="D5867" s="6" t="s">
        <v>5731</v>
      </c>
      <c r="E5867" s="3">
        <v>10</v>
      </c>
    </row>
    <row r="5868" spans="1:5" ht="18.75">
      <c r="A5868" s="36">
        <v>5866</v>
      </c>
      <c r="B5868" s="208"/>
      <c r="C5868" s="36" t="s">
        <v>17695</v>
      </c>
      <c r="D5868" s="6" t="s">
        <v>5732</v>
      </c>
      <c r="E5868" s="3">
        <v>10</v>
      </c>
    </row>
    <row r="5869" spans="1:5" ht="18.75">
      <c r="A5869" s="36">
        <v>5867</v>
      </c>
      <c r="B5869" s="208"/>
      <c r="C5869" s="36" t="s">
        <v>17696</v>
      </c>
      <c r="D5869" s="6" t="s">
        <v>5733</v>
      </c>
      <c r="E5869" s="3">
        <v>10</v>
      </c>
    </row>
    <row r="5870" spans="1:5" ht="18.75">
      <c r="A5870" s="36">
        <v>5868</v>
      </c>
      <c r="B5870" s="208"/>
      <c r="C5870" s="36" t="s">
        <v>17697</v>
      </c>
      <c r="D5870" s="6" t="s">
        <v>5734</v>
      </c>
      <c r="E5870" s="3">
        <v>10</v>
      </c>
    </row>
    <row r="5871" spans="1:5" ht="18.75">
      <c r="A5871" s="36">
        <v>5869</v>
      </c>
      <c r="B5871" s="208"/>
      <c r="C5871" s="36" t="s">
        <v>17698</v>
      </c>
      <c r="D5871" s="6" t="s">
        <v>5735</v>
      </c>
      <c r="E5871" s="3">
        <v>10</v>
      </c>
    </row>
    <row r="5872" spans="1:5" ht="18.75">
      <c r="A5872" s="36">
        <v>5870</v>
      </c>
      <c r="B5872" s="208"/>
      <c r="C5872" s="36" t="s">
        <v>17699</v>
      </c>
      <c r="D5872" s="6" t="s">
        <v>5736</v>
      </c>
      <c r="E5872" s="3">
        <v>10</v>
      </c>
    </row>
    <row r="5873" spans="1:5" ht="18.75">
      <c r="A5873" s="36">
        <v>5871</v>
      </c>
      <c r="B5873" s="208"/>
      <c r="C5873" s="36" t="s">
        <v>17700</v>
      </c>
      <c r="D5873" s="6" t="s">
        <v>5737</v>
      </c>
      <c r="E5873" s="3">
        <v>10</v>
      </c>
    </row>
    <row r="5874" spans="1:5" ht="18.75">
      <c r="A5874" s="36">
        <v>5872</v>
      </c>
      <c r="B5874" s="208"/>
      <c r="C5874" s="36" t="s">
        <v>17701</v>
      </c>
      <c r="D5874" s="6" t="s">
        <v>5738</v>
      </c>
      <c r="E5874" s="3">
        <v>10</v>
      </c>
    </row>
    <row r="5875" spans="1:5" ht="18.75">
      <c r="A5875" s="36">
        <v>5873</v>
      </c>
      <c r="B5875" s="208"/>
      <c r="C5875" s="36" t="s">
        <v>17702</v>
      </c>
      <c r="D5875" s="6" t="s">
        <v>5739</v>
      </c>
      <c r="E5875" s="3">
        <v>10</v>
      </c>
    </row>
    <row r="5876" spans="1:5" ht="18.75">
      <c r="A5876" s="36">
        <v>5874</v>
      </c>
      <c r="B5876" s="208"/>
      <c r="C5876" s="36" t="s">
        <v>17703</v>
      </c>
      <c r="D5876" s="6" t="s">
        <v>5740</v>
      </c>
      <c r="E5876" s="3">
        <v>10</v>
      </c>
    </row>
    <row r="5877" spans="1:5" ht="49.5">
      <c r="A5877" s="36">
        <v>5875</v>
      </c>
      <c r="B5877" s="208"/>
      <c r="C5877" s="36" t="s">
        <v>17704</v>
      </c>
      <c r="D5877" s="6" t="s">
        <v>5741</v>
      </c>
      <c r="E5877" s="3">
        <v>10</v>
      </c>
    </row>
    <row r="5878" spans="1:5" ht="18.75">
      <c r="A5878" s="36">
        <v>5876</v>
      </c>
      <c r="B5878" s="208"/>
      <c r="C5878" s="36" t="s">
        <v>17705</v>
      </c>
      <c r="D5878" s="6" t="s">
        <v>5742</v>
      </c>
      <c r="E5878" s="3">
        <v>10</v>
      </c>
    </row>
    <row r="5879" spans="1:5" ht="18.75">
      <c r="A5879" s="36">
        <v>5877</v>
      </c>
      <c r="B5879" s="208"/>
      <c r="C5879" s="36" t="s">
        <v>17706</v>
      </c>
      <c r="D5879" s="6" t="s">
        <v>5743</v>
      </c>
      <c r="E5879" s="3">
        <v>10</v>
      </c>
    </row>
    <row r="5880" spans="1:5" ht="33">
      <c r="A5880" s="36">
        <v>5878</v>
      </c>
      <c r="B5880" s="208"/>
      <c r="C5880" s="36" t="s">
        <v>17707</v>
      </c>
      <c r="D5880" s="6" t="s">
        <v>5744</v>
      </c>
      <c r="E5880" s="3">
        <v>10</v>
      </c>
    </row>
    <row r="5881" spans="1:5" ht="49.5">
      <c r="A5881" s="36">
        <v>5879</v>
      </c>
      <c r="B5881" s="208"/>
      <c r="C5881" s="36" t="s">
        <v>17708</v>
      </c>
      <c r="D5881" s="6" t="s">
        <v>5745</v>
      </c>
      <c r="E5881" s="3">
        <v>10</v>
      </c>
    </row>
    <row r="5882" spans="1:5" ht="18.75">
      <c r="A5882" s="36">
        <v>5880</v>
      </c>
      <c r="B5882" s="208"/>
      <c r="C5882" s="36" t="s">
        <v>17709</v>
      </c>
      <c r="D5882" s="6" t="s">
        <v>5746</v>
      </c>
      <c r="E5882" s="3">
        <v>10</v>
      </c>
    </row>
    <row r="5883" spans="1:5" ht="18.75">
      <c r="A5883" s="36">
        <v>5881</v>
      </c>
      <c r="B5883" s="208"/>
      <c r="C5883" s="36" t="s">
        <v>17710</v>
      </c>
      <c r="D5883" s="6" t="s">
        <v>5747</v>
      </c>
      <c r="E5883" s="3">
        <v>10</v>
      </c>
    </row>
    <row r="5884" spans="1:5" ht="49.5">
      <c r="A5884" s="36">
        <v>5882</v>
      </c>
      <c r="B5884" s="208"/>
      <c r="C5884" s="36" t="s">
        <v>17711</v>
      </c>
      <c r="D5884" s="6" t="s">
        <v>5748</v>
      </c>
      <c r="E5884" s="3">
        <v>10</v>
      </c>
    </row>
    <row r="5885" spans="1:5" ht="18.75">
      <c r="A5885" s="36">
        <v>5883</v>
      </c>
      <c r="B5885" s="208"/>
      <c r="C5885" s="36" t="s">
        <v>17712</v>
      </c>
      <c r="D5885" s="6" t="s">
        <v>5749</v>
      </c>
      <c r="E5885" s="3">
        <v>10</v>
      </c>
    </row>
    <row r="5886" spans="1:5" ht="49.5">
      <c r="A5886" s="36">
        <v>5884</v>
      </c>
      <c r="B5886" s="208"/>
      <c r="C5886" s="36" t="s">
        <v>17713</v>
      </c>
      <c r="D5886" s="6" t="s">
        <v>5750</v>
      </c>
      <c r="E5886" s="3">
        <v>10</v>
      </c>
    </row>
    <row r="5887" spans="1:5" ht="33">
      <c r="A5887" s="36">
        <v>5885</v>
      </c>
      <c r="B5887" s="208"/>
      <c r="C5887" s="36" t="s">
        <v>17714</v>
      </c>
      <c r="D5887" s="6" t="s">
        <v>5751</v>
      </c>
      <c r="E5887" s="3">
        <v>10</v>
      </c>
    </row>
    <row r="5888" spans="1:5" ht="18.75">
      <c r="A5888" s="36">
        <v>5886</v>
      </c>
      <c r="B5888" s="208"/>
      <c r="C5888" s="36" t="s">
        <v>17715</v>
      </c>
      <c r="D5888" s="6" t="s">
        <v>5752</v>
      </c>
      <c r="E5888" s="3">
        <v>10</v>
      </c>
    </row>
    <row r="5889" spans="1:5" ht="18.75">
      <c r="A5889" s="36">
        <v>5887</v>
      </c>
      <c r="B5889" s="208"/>
      <c r="C5889" s="36" t="s">
        <v>17716</v>
      </c>
      <c r="D5889" s="6" t="s">
        <v>5753</v>
      </c>
      <c r="E5889" s="3">
        <v>10</v>
      </c>
    </row>
    <row r="5890" spans="1:5" ht="33">
      <c r="A5890" s="36">
        <v>5888</v>
      </c>
      <c r="B5890" s="208"/>
      <c r="C5890" s="36" t="s">
        <v>17717</v>
      </c>
      <c r="D5890" s="6" t="s">
        <v>5754</v>
      </c>
      <c r="E5890" s="3">
        <v>10</v>
      </c>
    </row>
    <row r="5891" spans="1:5" ht="18.75">
      <c r="A5891" s="36">
        <v>5889</v>
      </c>
      <c r="B5891" s="208"/>
      <c r="C5891" s="36" t="s">
        <v>17718</v>
      </c>
      <c r="D5891" s="6" t="s">
        <v>5755</v>
      </c>
      <c r="E5891" s="3">
        <v>10</v>
      </c>
    </row>
    <row r="5892" spans="1:5" ht="18.75">
      <c r="A5892" s="36">
        <v>5890</v>
      </c>
      <c r="B5892" s="208"/>
      <c r="C5892" s="36" t="s">
        <v>17719</v>
      </c>
      <c r="D5892" s="6" t="s">
        <v>5756</v>
      </c>
      <c r="E5892" s="3">
        <v>10</v>
      </c>
    </row>
    <row r="5893" spans="1:5" ht="18.75">
      <c r="A5893" s="36">
        <v>5891</v>
      </c>
      <c r="B5893" s="208"/>
      <c r="C5893" s="36" t="s">
        <v>17720</v>
      </c>
      <c r="D5893" s="6" t="s">
        <v>5757</v>
      </c>
      <c r="E5893" s="3">
        <v>10</v>
      </c>
    </row>
    <row r="5894" spans="1:5" ht="18.75">
      <c r="A5894" s="36">
        <v>5892</v>
      </c>
      <c r="B5894" s="208"/>
      <c r="C5894" s="36" t="s">
        <v>17721</v>
      </c>
      <c r="D5894" s="6" t="s">
        <v>5758</v>
      </c>
      <c r="E5894" s="3">
        <v>10</v>
      </c>
    </row>
    <row r="5895" spans="1:5" ht="33">
      <c r="A5895" s="36">
        <v>5893</v>
      </c>
      <c r="B5895" s="208"/>
      <c r="C5895" s="36" t="s">
        <v>17722</v>
      </c>
      <c r="D5895" s="6" t="s">
        <v>5759</v>
      </c>
      <c r="E5895" s="3">
        <v>10</v>
      </c>
    </row>
    <row r="5896" spans="1:5" ht="18.75">
      <c r="A5896" s="36">
        <v>5894</v>
      </c>
      <c r="B5896" s="208"/>
      <c r="C5896" s="36" t="s">
        <v>17723</v>
      </c>
      <c r="D5896" s="6" t="s">
        <v>5760</v>
      </c>
      <c r="E5896" s="3">
        <v>10</v>
      </c>
    </row>
    <row r="5897" spans="1:5" ht="33">
      <c r="A5897" s="36">
        <v>5895</v>
      </c>
      <c r="B5897" s="208"/>
      <c r="C5897" s="36" t="s">
        <v>17724</v>
      </c>
      <c r="D5897" s="6" t="s">
        <v>5761</v>
      </c>
      <c r="E5897" s="3">
        <v>10</v>
      </c>
    </row>
    <row r="5898" spans="1:5" ht="33">
      <c r="A5898" s="36">
        <v>5896</v>
      </c>
      <c r="B5898" s="208"/>
      <c r="C5898" s="36" t="s">
        <v>17725</v>
      </c>
      <c r="D5898" s="6" t="s">
        <v>5762</v>
      </c>
      <c r="E5898" s="3">
        <v>10</v>
      </c>
    </row>
    <row r="5899" spans="1:5" ht="49.5">
      <c r="A5899" s="36">
        <v>5897</v>
      </c>
      <c r="B5899" s="208"/>
      <c r="C5899" s="36" t="s">
        <v>17726</v>
      </c>
      <c r="D5899" s="6" t="s">
        <v>5763</v>
      </c>
      <c r="E5899" s="3">
        <v>10</v>
      </c>
    </row>
    <row r="5900" spans="1:5" ht="33">
      <c r="A5900" s="36">
        <v>5898</v>
      </c>
      <c r="B5900" s="208"/>
      <c r="C5900" s="36" t="s">
        <v>17727</v>
      </c>
      <c r="D5900" s="6" t="s">
        <v>5764</v>
      </c>
      <c r="E5900" s="3">
        <v>10</v>
      </c>
    </row>
    <row r="5901" spans="1:5" ht="18.75">
      <c r="A5901" s="36">
        <v>5899</v>
      </c>
      <c r="B5901" s="208"/>
      <c r="C5901" s="36" t="s">
        <v>17728</v>
      </c>
      <c r="D5901" s="6" t="s">
        <v>5765</v>
      </c>
      <c r="E5901" s="3">
        <v>10</v>
      </c>
    </row>
    <row r="5902" spans="1:5" ht="18.75">
      <c r="A5902" s="36">
        <v>5900</v>
      </c>
      <c r="B5902" s="208"/>
      <c r="C5902" s="36" t="s">
        <v>17729</v>
      </c>
      <c r="D5902" s="6" t="s">
        <v>5766</v>
      </c>
      <c r="E5902" s="3">
        <v>10</v>
      </c>
    </row>
    <row r="5903" spans="1:5" ht="33">
      <c r="A5903" s="36">
        <v>5901</v>
      </c>
      <c r="B5903" s="208"/>
      <c r="C5903" s="36" t="s">
        <v>17730</v>
      </c>
      <c r="D5903" s="6" t="s">
        <v>5767</v>
      </c>
      <c r="E5903" s="3">
        <v>10</v>
      </c>
    </row>
    <row r="5904" spans="1:5" ht="18.75">
      <c r="A5904" s="36">
        <v>5902</v>
      </c>
      <c r="B5904" s="208"/>
      <c r="C5904" s="36" t="s">
        <v>17731</v>
      </c>
      <c r="D5904" s="6" t="s">
        <v>5768</v>
      </c>
      <c r="E5904" s="3">
        <v>10</v>
      </c>
    </row>
    <row r="5905" spans="1:5" ht="18.75">
      <c r="A5905" s="36">
        <v>5903</v>
      </c>
      <c r="B5905" s="208"/>
      <c r="C5905" s="36" t="s">
        <v>17732</v>
      </c>
      <c r="D5905" s="6" t="s">
        <v>5769</v>
      </c>
      <c r="E5905" s="3">
        <v>10</v>
      </c>
    </row>
    <row r="5906" spans="1:5" ht="18.75">
      <c r="A5906" s="36">
        <v>5904</v>
      </c>
      <c r="B5906" s="208"/>
      <c r="C5906" s="36" t="s">
        <v>17733</v>
      </c>
      <c r="D5906" s="6" t="s">
        <v>5770</v>
      </c>
      <c r="E5906" s="3">
        <v>10</v>
      </c>
    </row>
    <row r="5907" spans="1:5" ht="18.75">
      <c r="A5907" s="36">
        <v>5905</v>
      </c>
      <c r="B5907" s="208"/>
      <c r="C5907" s="36" t="s">
        <v>17734</v>
      </c>
      <c r="D5907" s="6" t="s">
        <v>5771</v>
      </c>
      <c r="E5907" s="3">
        <v>10</v>
      </c>
    </row>
    <row r="5908" spans="1:5" ht="18.75">
      <c r="A5908" s="36">
        <v>5906</v>
      </c>
      <c r="B5908" s="208"/>
      <c r="C5908" s="36" t="s">
        <v>17735</v>
      </c>
      <c r="D5908" s="6" t="s">
        <v>5772</v>
      </c>
      <c r="E5908" s="3">
        <v>10</v>
      </c>
    </row>
    <row r="5909" spans="1:5" ht="33">
      <c r="A5909" s="36">
        <v>5907</v>
      </c>
      <c r="B5909" s="208"/>
      <c r="C5909" s="36" t="s">
        <v>17736</v>
      </c>
      <c r="D5909" s="6" t="s">
        <v>5773</v>
      </c>
      <c r="E5909" s="3">
        <v>10</v>
      </c>
    </row>
    <row r="5910" spans="1:5" ht="49.5">
      <c r="A5910" s="36">
        <v>5908</v>
      </c>
      <c r="B5910" s="208"/>
      <c r="C5910" s="36" t="s">
        <v>17737</v>
      </c>
      <c r="D5910" s="6" t="s">
        <v>5774</v>
      </c>
      <c r="E5910" s="3">
        <v>10</v>
      </c>
    </row>
    <row r="5911" spans="1:5" ht="18.75">
      <c r="A5911" s="36">
        <v>5909</v>
      </c>
      <c r="B5911" s="208"/>
      <c r="C5911" s="36" t="s">
        <v>17738</v>
      </c>
      <c r="D5911" s="6" t="s">
        <v>5775</v>
      </c>
      <c r="E5911" s="3">
        <v>10</v>
      </c>
    </row>
    <row r="5912" spans="1:5" ht="18.75">
      <c r="A5912" s="36">
        <v>5910</v>
      </c>
      <c r="B5912" s="208"/>
      <c r="C5912" s="36" t="s">
        <v>17739</v>
      </c>
      <c r="D5912" s="6" t="s">
        <v>5776</v>
      </c>
      <c r="E5912" s="3">
        <v>10</v>
      </c>
    </row>
    <row r="5913" spans="1:5" ht="18.75">
      <c r="A5913" s="36">
        <v>5911</v>
      </c>
      <c r="B5913" s="208"/>
      <c r="C5913" s="36" t="s">
        <v>17740</v>
      </c>
      <c r="D5913" s="6" t="s">
        <v>5777</v>
      </c>
      <c r="E5913" s="3">
        <v>10</v>
      </c>
    </row>
    <row r="5914" spans="1:5" ht="49.5">
      <c r="A5914" s="36">
        <v>5912</v>
      </c>
      <c r="B5914" s="208"/>
      <c r="C5914" s="36" t="s">
        <v>17741</v>
      </c>
      <c r="D5914" s="6" t="s">
        <v>5778</v>
      </c>
      <c r="E5914" s="3">
        <v>10</v>
      </c>
    </row>
    <row r="5915" spans="1:5" ht="18.75">
      <c r="A5915" s="36">
        <v>5913</v>
      </c>
      <c r="B5915" s="208"/>
      <c r="C5915" s="36" t="s">
        <v>17742</v>
      </c>
      <c r="D5915" s="6" t="s">
        <v>5779</v>
      </c>
      <c r="E5915" s="3">
        <v>10</v>
      </c>
    </row>
    <row r="5916" spans="1:5" ht="33">
      <c r="A5916" s="36">
        <v>5914</v>
      </c>
      <c r="B5916" s="208"/>
      <c r="C5916" s="36" t="s">
        <v>17743</v>
      </c>
      <c r="D5916" s="6" t="s">
        <v>5780</v>
      </c>
      <c r="E5916" s="3">
        <v>10</v>
      </c>
    </row>
    <row r="5917" spans="1:5" ht="33">
      <c r="A5917" s="36">
        <v>5915</v>
      </c>
      <c r="B5917" s="208"/>
      <c r="C5917" s="36" t="s">
        <v>17744</v>
      </c>
      <c r="D5917" s="6" t="s">
        <v>5781</v>
      </c>
      <c r="E5917" s="3">
        <v>10</v>
      </c>
    </row>
    <row r="5918" spans="1:5" ht="18.75">
      <c r="A5918" s="36">
        <v>5916</v>
      </c>
      <c r="B5918" s="208"/>
      <c r="C5918" s="36" t="s">
        <v>17745</v>
      </c>
      <c r="D5918" s="6" t="s">
        <v>5782</v>
      </c>
      <c r="E5918" s="3">
        <v>10</v>
      </c>
    </row>
    <row r="5919" spans="1:5" ht="33">
      <c r="A5919" s="36">
        <v>5917</v>
      </c>
      <c r="B5919" s="208"/>
      <c r="C5919" s="36" t="s">
        <v>17746</v>
      </c>
      <c r="D5919" s="6" t="s">
        <v>5783</v>
      </c>
      <c r="E5919" s="3">
        <v>10</v>
      </c>
    </row>
    <row r="5920" spans="1:5" ht="18.75">
      <c r="A5920" s="36">
        <v>5918</v>
      </c>
      <c r="B5920" s="208"/>
      <c r="C5920" s="36" t="s">
        <v>17747</v>
      </c>
      <c r="D5920" s="6" t="s">
        <v>5784</v>
      </c>
      <c r="E5920" s="3">
        <v>10</v>
      </c>
    </row>
    <row r="5921" spans="1:5" ht="18.75">
      <c r="A5921" s="36">
        <v>5919</v>
      </c>
      <c r="B5921" s="208"/>
      <c r="C5921" s="36" t="s">
        <v>17748</v>
      </c>
      <c r="D5921" s="6" t="s">
        <v>5785</v>
      </c>
      <c r="E5921" s="3">
        <v>10</v>
      </c>
    </row>
    <row r="5922" spans="1:5" ht="49.5">
      <c r="A5922" s="36">
        <v>5920</v>
      </c>
      <c r="B5922" s="208"/>
      <c r="C5922" s="36" t="s">
        <v>17749</v>
      </c>
      <c r="D5922" s="6" t="s">
        <v>5786</v>
      </c>
      <c r="E5922" s="3">
        <v>10</v>
      </c>
    </row>
    <row r="5923" spans="1:5" ht="49.5">
      <c r="A5923" s="36">
        <v>5921</v>
      </c>
      <c r="B5923" s="208"/>
      <c r="C5923" s="36" t="s">
        <v>17750</v>
      </c>
      <c r="D5923" s="6" t="s">
        <v>5787</v>
      </c>
      <c r="E5923" s="3">
        <v>10</v>
      </c>
    </row>
    <row r="5924" spans="1:5" ht="49.5">
      <c r="A5924" s="36">
        <v>5922</v>
      </c>
      <c r="B5924" s="208"/>
      <c r="C5924" s="36" t="s">
        <v>17751</v>
      </c>
      <c r="D5924" s="6" t="s">
        <v>5788</v>
      </c>
      <c r="E5924" s="3">
        <v>10</v>
      </c>
    </row>
    <row r="5925" spans="1:5" ht="18.75">
      <c r="A5925" s="36">
        <v>5923</v>
      </c>
      <c r="B5925" s="208"/>
      <c r="C5925" s="36" t="s">
        <v>17752</v>
      </c>
      <c r="D5925" s="6" t="s">
        <v>5789</v>
      </c>
      <c r="E5925" s="3">
        <v>10</v>
      </c>
    </row>
    <row r="5926" spans="1:5" ht="18.75">
      <c r="A5926" s="36">
        <v>5924</v>
      </c>
      <c r="B5926" s="208"/>
      <c r="C5926" s="36" t="s">
        <v>17753</v>
      </c>
      <c r="D5926" s="6" t="s">
        <v>5790</v>
      </c>
      <c r="E5926" s="3">
        <v>10</v>
      </c>
    </row>
    <row r="5927" spans="1:5" ht="18.75">
      <c r="A5927" s="36">
        <v>5925</v>
      </c>
      <c r="B5927" s="208"/>
      <c r="C5927" s="36" t="s">
        <v>17754</v>
      </c>
      <c r="D5927" s="6" t="s">
        <v>5791</v>
      </c>
      <c r="E5927" s="3">
        <v>10</v>
      </c>
    </row>
    <row r="5928" spans="1:5" ht="18.75">
      <c r="A5928" s="36">
        <v>5926</v>
      </c>
      <c r="B5928" s="208"/>
      <c r="C5928" s="36" t="s">
        <v>17755</v>
      </c>
      <c r="D5928" s="6" t="s">
        <v>5792</v>
      </c>
      <c r="E5928" s="3">
        <v>10</v>
      </c>
    </row>
    <row r="5929" spans="1:5" ht="33">
      <c r="A5929" s="36">
        <v>5927</v>
      </c>
      <c r="B5929" s="208"/>
      <c r="C5929" s="36" t="s">
        <v>17756</v>
      </c>
      <c r="D5929" s="6" t="s">
        <v>5793</v>
      </c>
      <c r="E5929" s="3">
        <v>10</v>
      </c>
    </row>
    <row r="5930" spans="1:5" ht="18.75">
      <c r="A5930" s="36">
        <v>5928</v>
      </c>
      <c r="B5930" s="208"/>
      <c r="C5930" s="36" t="s">
        <v>17757</v>
      </c>
      <c r="D5930" s="6" t="s">
        <v>5794</v>
      </c>
      <c r="E5930" s="3">
        <v>10</v>
      </c>
    </row>
    <row r="5931" spans="1:5" ht="18.75">
      <c r="A5931" s="36">
        <v>5929</v>
      </c>
      <c r="B5931" s="208"/>
      <c r="C5931" s="36" t="s">
        <v>17758</v>
      </c>
      <c r="D5931" s="6" t="s">
        <v>5795</v>
      </c>
      <c r="E5931" s="3">
        <v>10</v>
      </c>
    </row>
    <row r="5932" spans="1:5" ht="18.75">
      <c r="A5932" s="36">
        <v>5930</v>
      </c>
      <c r="B5932" s="208"/>
      <c r="C5932" s="36" t="s">
        <v>17759</v>
      </c>
      <c r="D5932" s="6" t="s">
        <v>5796</v>
      </c>
      <c r="E5932" s="3">
        <v>10</v>
      </c>
    </row>
    <row r="5933" spans="1:5" ht="18.75">
      <c r="A5933" s="36">
        <v>5931</v>
      </c>
      <c r="B5933" s="208"/>
      <c r="C5933" s="36" t="s">
        <v>17760</v>
      </c>
      <c r="D5933" s="6" t="s">
        <v>5797</v>
      </c>
      <c r="E5933" s="3">
        <v>10</v>
      </c>
    </row>
    <row r="5934" spans="1:5" ht="18.75">
      <c r="A5934" s="36">
        <v>5932</v>
      </c>
      <c r="B5934" s="208"/>
      <c r="C5934" s="36" t="s">
        <v>17761</v>
      </c>
      <c r="D5934" s="6" t="s">
        <v>5798</v>
      </c>
      <c r="E5934" s="3">
        <v>10</v>
      </c>
    </row>
    <row r="5935" spans="1:5" ht="18.75">
      <c r="A5935" s="36">
        <v>5933</v>
      </c>
      <c r="B5935" s="208"/>
      <c r="C5935" s="36" t="s">
        <v>17762</v>
      </c>
      <c r="D5935" s="6" t="s">
        <v>5799</v>
      </c>
      <c r="E5935" s="3">
        <v>10</v>
      </c>
    </row>
    <row r="5936" spans="1:5" ht="18.75">
      <c r="A5936" s="36">
        <v>5934</v>
      </c>
      <c r="B5936" s="208"/>
      <c r="C5936" s="36" t="s">
        <v>17763</v>
      </c>
      <c r="D5936" s="6" t="s">
        <v>5800</v>
      </c>
      <c r="E5936" s="3">
        <v>10</v>
      </c>
    </row>
    <row r="5937" spans="1:5" ht="18.75">
      <c r="A5937" s="36">
        <v>5935</v>
      </c>
      <c r="B5937" s="208"/>
      <c r="C5937" s="36" t="s">
        <v>17764</v>
      </c>
      <c r="D5937" s="6" t="s">
        <v>5801</v>
      </c>
      <c r="E5937" s="3">
        <v>10</v>
      </c>
    </row>
    <row r="5938" spans="1:5" ht="18.75">
      <c r="A5938" s="36">
        <v>5936</v>
      </c>
      <c r="B5938" s="208"/>
      <c r="C5938" s="36" t="s">
        <v>17765</v>
      </c>
      <c r="D5938" s="6" t="s">
        <v>5802</v>
      </c>
      <c r="E5938" s="3">
        <v>10</v>
      </c>
    </row>
    <row r="5939" spans="1:5" ht="33">
      <c r="A5939" s="36">
        <v>5937</v>
      </c>
      <c r="B5939" s="208"/>
      <c r="C5939" s="36" t="s">
        <v>17766</v>
      </c>
      <c r="D5939" s="6" t="s">
        <v>5803</v>
      </c>
      <c r="E5939" s="3">
        <v>10</v>
      </c>
    </row>
    <row r="5940" spans="1:5" ht="18.75">
      <c r="A5940" s="36">
        <v>5938</v>
      </c>
      <c r="B5940" s="208"/>
      <c r="C5940" s="36" t="s">
        <v>17767</v>
      </c>
      <c r="D5940" s="6" t="s">
        <v>5804</v>
      </c>
      <c r="E5940" s="3">
        <v>10</v>
      </c>
    </row>
    <row r="5941" spans="1:5" ht="18.75">
      <c r="A5941" s="36">
        <v>5939</v>
      </c>
      <c r="B5941" s="208"/>
      <c r="C5941" s="36" t="s">
        <v>17768</v>
      </c>
      <c r="D5941" s="6" t="s">
        <v>5805</v>
      </c>
      <c r="E5941" s="3">
        <v>10</v>
      </c>
    </row>
    <row r="5942" spans="1:5" ht="18.75">
      <c r="A5942" s="36">
        <v>5940</v>
      </c>
      <c r="B5942" s="208"/>
      <c r="C5942" s="36" t="s">
        <v>17769</v>
      </c>
      <c r="D5942" s="6" t="s">
        <v>5806</v>
      </c>
      <c r="E5942" s="3">
        <v>10</v>
      </c>
    </row>
    <row r="5943" spans="1:5" ht="18.75">
      <c r="A5943" s="36">
        <v>5941</v>
      </c>
      <c r="B5943" s="208"/>
      <c r="C5943" s="36" t="s">
        <v>17770</v>
      </c>
      <c r="D5943" s="6" t="s">
        <v>5807</v>
      </c>
      <c r="E5943" s="3">
        <v>10</v>
      </c>
    </row>
    <row r="5944" spans="1:5" ht="18.75">
      <c r="A5944" s="36">
        <v>5942</v>
      </c>
      <c r="B5944" s="208"/>
      <c r="C5944" s="36" t="s">
        <v>17771</v>
      </c>
      <c r="D5944" s="6" t="s">
        <v>5808</v>
      </c>
      <c r="E5944" s="3">
        <v>10</v>
      </c>
    </row>
    <row r="5945" spans="1:5" ht="33">
      <c r="A5945" s="36">
        <v>5943</v>
      </c>
      <c r="B5945" s="208"/>
      <c r="C5945" s="36" t="s">
        <v>17772</v>
      </c>
      <c r="D5945" s="6" t="s">
        <v>5809</v>
      </c>
      <c r="E5945" s="3">
        <v>10</v>
      </c>
    </row>
    <row r="5946" spans="1:5" ht="18.75">
      <c r="A5946" s="36">
        <v>5944</v>
      </c>
      <c r="B5946" s="208"/>
      <c r="C5946" s="36" t="s">
        <v>17773</v>
      </c>
      <c r="D5946" s="6" t="s">
        <v>5810</v>
      </c>
      <c r="E5946" s="3">
        <v>10</v>
      </c>
    </row>
    <row r="5947" spans="1:5" ht="18.75">
      <c r="A5947" s="36">
        <v>5945</v>
      </c>
      <c r="B5947" s="208"/>
      <c r="C5947" s="36" t="s">
        <v>17774</v>
      </c>
      <c r="D5947" s="6" t="s">
        <v>5811</v>
      </c>
      <c r="E5947" s="3">
        <v>10</v>
      </c>
    </row>
    <row r="5948" spans="1:5" ht="33">
      <c r="A5948" s="36">
        <v>5946</v>
      </c>
      <c r="B5948" s="208"/>
      <c r="C5948" s="36" t="s">
        <v>17775</v>
      </c>
      <c r="D5948" s="6" t="s">
        <v>5812</v>
      </c>
      <c r="E5948" s="3">
        <v>10</v>
      </c>
    </row>
    <row r="5949" spans="1:5" ht="18.75">
      <c r="A5949" s="36">
        <v>5947</v>
      </c>
      <c r="B5949" s="208"/>
      <c r="C5949" s="36" t="s">
        <v>17776</v>
      </c>
      <c r="D5949" s="6" t="s">
        <v>5813</v>
      </c>
      <c r="E5949" s="3">
        <v>10</v>
      </c>
    </row>
    <row r="5950" spans="1:5" ht="18.75">
      <c r="A5950" s="36">
        <v>5948</v>
      </c>
      <c r="B5950" s="208"/>
      <c r="C5950" s="36" t="s">
        <v>17777</v>
      </c>
      <c r="D5950" s="6" t="s">
        <v>5814</v>
      </c>
      <c r="E5950" s="3">
        <v>10</v>
      </c>
    </row>
    <row r="5951" spans="1:5" ht="18.75">
      <c r="A5951" s="36">
        <v>5949</v>
      </c>
      <c r="B5951" s="208"/>
      <c r="C5951" s="36" t="s">
        <v>17778</v>
      </c>
      <c r="D5951" s="6" t="s">
        <v>5815</v>
      </c>
      <c r="E5951" s="3">
        <v>10</v>
      </c>
    </row>
    <row r="5952" spans="1:5" ht="33">
      <c r="A5952" s="36">
        <v>5950</v>
      </c>
      <c r="B5952" s="208"/>
      <c r="C5952" s="36" t="s">
        <v>17779</v>
      </c>
      <c r="D5952" s="6" t="s">
        <v>5816</v>
      </c>
      <c r="E5952" s="3">
        <v>10</v>
      </c>
    </row>
    <row r="5953" spans="1:5" ht="18.75">
      <c r="A5953" s="36">
        <v>5951</v>
      </c>
      <c r="B5953" s="208"/>
      <c r="C5953" s="36" t="s">
        <v>17780</v>
      </c>
      <c r="D5953" s="6" t="s">
        <v>5817</v>
      </c>
      <c r="E5953" s="3">
        <v>10</v>
      </c>
    </row>
    <row r="5954" spans="1:5" ht="18.75">
      <c r="A5954" s="36">
        <v>5952</v>
      </c>
      <c r="B5954" s="208"/>
      <c r="C5954" s="36" t="s">
        <v>17781</v>
      </c>
      <c r="D5954" s="6" t="s">
        <v>5818</v>
      </c>
      <c r="E5954" s="3">
        <v>10</v>
      </c>
    </row>
    <row r="5955" spans="1:5" ht="18.75">
      <c r="A5955" s="36">
        <v>5953</v>
      </c>
      <c r="B5955" s="208"/>
      <c r="C5955" s="36" t="s">
        <v>17782</v>
      </c>
      <c r="D5955" s="6" t="s">
        <v>5819</v>
      </c>
      <c r="E5955" s="3">
        <v>10</v>
      </c>
    </row>
    <row r="5956" spans="1:5" ht="33">
      <c r="A5956" s="36">
        <v>5954</v>
      </c>
      <c r="B5956" s="208"/>
      <c r="C5956" s="36" t="s">
        <v>17783</v>
      </c>
      <c r="D5956" s="6" t="s">
        <v>5820</v>
      </c>
      <c r="E5956" s="3">
        <v>10</v>
      </c>
    </row>
    <row r="5957" spans="1:5" ht="18.75">
      <c r="A5957" s="36">
        <v>5955</v>
      </c>
      <c r="B5957" s="208"/>
      <c r="C5957" s="36" t="s">
        <v>17784</v>
      </c>
      <c r="D5957" s="6" t="s">
        <v>5821</v>
      </c>
      <c r="E5957" s="3">
        <v>10</v>
      </c>
    </row>
    <row r="5958" spans="1:5" ht="18.75">
      <c r="A5958" s="36">
        <v>5956</v>
      </c>
      <c r="B5958" s="208"/>
      <c r="C5958" s="36" t="s">
        <v>17785</v>
      </c>
      <c r="D5958" s="6" t="s">
        <v>5822</v>
      </c>
      <c r="E5958" s="3">
        <v>10</v>
      </c>
    </row>
    <row r="5959" spans="1:5" ht="49.5">
      <c r="A5959" s="36">
        <v>5957</v>
      </c>
      <c r="B5959" s="208"/>
      <c r="C5959" s="36" t="s">
        <v>17786</v>
      </c>
      <c r="D5959" s="6" t="s">
        <v>5823</v>
      </c>
      <c r="E5959" s="3">
        <v>10</v>
      </c>
    </row>
    <row r="5960" spans="1:5" ht="49.5">
      <c r="A5960" s="36">
        <v>5958</v>
      </c>
      <c r="B5960" s="208"/>
      <c r="C5960" s="36" t="s">
        <v>17787</v>
      </c>
      <c r="D5960" s="6" t="s">
        <v>5824</v>
      </c>
      <c r="E5960" s="3">
        <v>10</v>
      </c>
    </row>
    <row r="5961" spans="1:5" ht="18.75">
      <c r="A5961" s="36">
        <v>5959</v>
      </c>
      <c r="B5961" s="208"/>
      <c r="C5961" s="36" t="s">
        <v>17788</v>
      </c>
      <c r="D5961" s="6" t="s">
        <v>5825</v>
      </c>
      <c r="E5961" s="3">
        <v>10</v>
      </c>
    </row>
    <row r="5962" spans="1:5" ht="18.75">
      <c r="A5962" s="36">
        <v>5960</v>
      </c>
      <c r="B5962" s="208"/>
      <c r="C5962" s="36" t="s">
        <v>17789</v>
      </c>
      <c r="D5962" s="6" t="s">
        <v>5826</v>
      </c>
      <c r="E5962" s="3">
        <v>10</v>
      </c>
    </row>
    <row r="5963" spans="1:5" ht="18.75">
      <c r="A5963" s="36">
        <v>5961</v>
      </c>
      <c r="B5963" s="208"/>
      <c r="C5963" s="36" t="s">
        <v>17790</v>
      </c>
      <c r="D5963" s="6" t="s">
        <v>5827</v>
      </c>
      <c r="E5963" s="3">
        <v>10</v>
      </c>
    </row>
    <row r="5964" spans="1:5" ht="33">
      <c r="A5964" s="36">
        <v>5962</v>
      </c>
      <c r="B5964" s="208"/>
      <c r="C5964" s="36" t="s">
        <v>17791</v>
      </c>
      <c r="D5964" s="6" t="s">
        <v>5828</v>
      </c>
      <c r="E5964" s="3">
        <v>10</v>
      </c>
    </row>
    <row r="5965" spans="1:5" ht="18.75">
      <c r="A5965" s="36">
        <v>5963</v>
      </c>
      <c r="B5965" s="208"/>
      <c r="C5965" s="36" t="s">
        <v>17792</v>
      </c>
      <c r="D5965" s="6" t="s">
        <v>5829</v>
      </c>
      <c r="E5965" s="3">
        <v>10</v>
      </c>
    </row>
    <row r="5966" spans="1:5" ht="18.75">
      <c r="A5966" s="36">
        <v>5964</v>
      </c>
      <c r="B5966" s="208"/>
      <c r="C5966" s="36" t="s">
        <v>17793</v>
      </c>
      <c r="D5966" s="6" t="s">
        <v>5830</v>
      </c>
      <c r="E5966" s="3">
        <v>10</v>
      </c>
    </row>
    <row r="5967" spans="1:5" ht="18.75">
      <c r="A5967" s="36">
        <v>5965</v>
      </c>
      <c r="B5967" s="208"/>
      <c r="C5967" s="36" t="s">
        <v>17794</v>
      </c>
      <c r="D5967" s="6" t="s">
        <v>5831</v>
      </c>
      <c r="E5967" s="3">
        <v>10</v>
      </c>
    </row>
    <row r="5968" spans="1:5" ht="18.75">
      <c r="A5968" s="36">
        <v>5966</v>
      </c>
      <c r="B5968" s="208"/>
      <c r="C5968" s="36" t="s">
        <v>17795</v>
      </c>
      <c r="D5968" s="6" t="s">
        <v>5832</v>
      </c>
      <c r="E5968" s="3">
        <v>10</v>
      </c>
    </row>
    <row r="5969" spans="1:5" ht="18.75">
      <c r="A5969" s="36">
        <v>5967</v>
      </c>
      <c r="B5969" s="208"/>
      <c r="C5969" s="36" t="s">
        <v>17796</v>
      </c>
      <c r="D5969" s="6" t="s">
        <v>5833</v>
      </c>
      <c r="E5969" s="3">
        <v>10</v>
      </c>
    </row>
    <row r="5970" spans="1:5" ht="18.75">
      <c r="A5970" s="36">
        <v>5968</v>
      </c>
      <c r="B5970" s="208"/>
      <c r="C5970" s="36" t="s">
        <v>17797</v>
      </c>
      <c r="D5970" s="6" t="s">
        <v>5834</v>
      </c>
      <c r="E5970" s="3">
        <v>10</v>
      </c>
    </row>
    <row r="5971" spans="1:5" ht="33">
      <c r="A5971" s="36">
        <v>5969</v>
      </c>
      <c r="B5971" s="208"/>
      <c r="C5971" s="36" t="s">
        <v>17798</v>
      </c>
      <c r="D5971" s="6" t="s">
        <v>5835</v>
      </c>
      <c r="E5971" s="3">
        <v>10</v>
      </c>
    </row>
    <row r="5972" spans="1:5" ht="18.75">
      <c r="A5972" s="36">
        <v>5970</v>
      </c>
      <c r="B5972" s="208"/>
      <c r="C5972" s="36" t="s">
        <v>17799</v>
      </c>
      <c r="D5972" s="6" t="s">
        <v>5836</v>
      </c>
      <c r="E5972" s="3">
        <v>10</v>
      </c>
    </row>
    <row r="5973" spans="1:5" ht="18.75">
      <c r="A5973" s="36">
        <v>5971</v>
      </c>
      <c r="B5973" s="208"/>
      <c r="C5973" s="36" t="s">
        <v>17800</v>
      </c>
      <c r="D5973" s="6" t="s">
        <v>5837</v>
      </c>
      <c r="E5973" s="3">
        <v>10</v>
      </c>
    </row>
    <row r="5974" spans="1:5" ht="49.5">
      <c r="A5974" s="36">
        <v>5972</v>
      </c>
      <c r="B5974" s="208"/>
      <c r="C5974" s="36" t="s">
        <v>17801</v>
      </c>
      <c r="D5974" s="6" t="s">
        <v>5838</v>
      </c>
      <c r="E5974" s="3">
        <v>10</v>
      </c>
    </row>
    <row r="5975" spans="1:5" ht="18.75">
      <c r="A5975" s="36">
        <v>5973</v>
      </c>
      <c r="B5975" s="208"/>
      <c r="C5975" s="36" t="s">
        <v>17802</v>
      </c>
      <c r="D5975" s="6" t="s">
        <v>5839</v>
      </c>
      <c r="E5975" s="3">
        <v>10</v>
      </c>
    </row>
    <row r="5976" spans="1:5" ht="18.75">
      <c r="A5976" s="36">
        <v>5974</v>
      </c>
      <c r="B5976" s="208"/>
      <c r="C5976" s="36" t="s">
        <v>17803</v>
      </c>
      <c r="D5976" s="6" t="s">
        <v>5840</v>
      </c>
      <c r="E5976" s="3">
        <v>10</v>
      </c>
    </row>
    <row r="5977" spans="1:5" ht="18.75">
      <c r="A5977" s="36">
        <v>5975</v>
      </c>
      <c r="B5977" s="208"/>
      <c r="C5977" s="36" t="s">
        <v>17804</v>
      </c>
      <c r="D5977" s="6" t="s">
        <v>5841</v>
      </c>
      <c r="E5977" s="3">
        <v>10</v>
      </c>
    </row>
    <row r="5978" spans="1:5" ht="18.75">
      <c r="A5978" s="36">
        <v>5976</v>
      </c>
      <c r="B5978" s="208"/>
      <c r="C5978" s="36" t="s">
        <v>17805</v>
      </c>
      <c r="D5978" s="6" t="s">
        <v>5842</v>
      </c>
      <c r="E5978" s="3">
        <v>10</v>
      </c>
    </row>
    <row r="5979" spans="1:5" ht="33">
      <c r="A5979" s="36">
        <v>5977</v>
      </c>
      <c r="B5979" s="208"/>
      <c r="C5979" s="36" t="s">
        <v>17806</v>
      </c>
      <c r="D5979" s="6" t="s">
        <v>5843</v>
      </c>
      <c r="E5979" s="3">
        <v>10</v>
      </c>
    </row>
    <row r="5980" spans="1:5" ht="18.75">
      <c r="A5980" s="36">
        <v>5978</v>
      </c>
      <c r="B5980" s="208"/>
      <c r="C5980" s="36" t="s">
        <v>17807</v>
      </c>
      <c r="D5980" s="6" t="s">
        <v>5844</v>
      </c>
      <c r="E5980" s="3">
        <v>10</v>
      </c>
    </row>
    <row r="5981" spans="1:5" ht="18.75">
      <c r="A5981" s="36">
        <v>5979</v>
      </c>
      <c r="B5981" s="208"/>
      <c r="C5981" s="36" t="s">
        <v>17808</v>
      </c>
      <c r="D5981" s="6" t="s">
        <v>5845</v>
      </c>
      <c r="E5981" s="3">
        <v>10</v>
      </c>
    </row>
    <row r="5982" spans="1:5" ht="18.75">
      <c r="A5982" s="36">
        <v>5980</v>
      </c>
      <c r="B5982" s="208"/>
      <c r="C5982" s="36" t="s">
        <v>17809</v>
      </c>
      <c r="D5982" s="6" t="s">
        <v>5846</v>
      </c>
      <c r="E5982" s="3">
        <v>10</v>
      </c>
    </row>
    <row r="5983" spans="1:5" ht="18.75">
      <c r="A5983" s="36">
        <v>5981</v>
      </c>
      <c r="B5983" s="208"/>
      <c r="C5983" s="36" t="s">
        <v>17810</v>
      </c>
      <c r="D5983" s="6" t="s">
        <v>5847</v>
      </c>
      <c r="E5983" s="3">
        <v>10</v>
      </c>
    </row>
    <row r="5984" spans="1:5" ht="49.5">
      <c r="A5984" s="36">
        <v>5982</v>
      </c>
      <c r="B5984" s="208"/>
      <c r="C5984" s="36" t="s">
        <v>17811</v>
      </c>
      <c r="D5984" s="6" t="s">
        <v>5848</v>
      </c>
      <c r="E5984" s="3">
        <v>10</v>
      </c>
    </row>
    <row r="5985" spans="1:5" ht="33">
      <c r="A5985" s="36">
        <v>5983</v>
      </c>
      <c r="B5985" s="208"/>
      <c r="C5985" s="36" t="s">
        <v>17812</v>
      </c>
      <c r="D5985" s="6" t="s">
        <v>5849</v>
      </c>
      <c r="E5985" s="3">
        <v>10</v>
      </c>
    </row>
    <row r="5986" spans="1:5" ht="18.75">
      <c r="A5986" s="36">
        <v>5984</v>
      </c>
      <c r="B5986" s="208"/>
      <c r="C5986" s="36" t="s">
        <v>17813</v>
      </c>
      <c r="D5986" s="6" t="s">
        <v>5850</v>
      </c>
      <c r="E5986" s="3">
        <v>10</v>
      </c>
    </row>
    <row r="5987" spans="1:5" ht="18.75">
      <c r="A5987" s="36">
        <v>5985</v>
      </c>
      <c r="B5987" s="208"/>
      <c r="C5987" s="36" t="s">
        <v>17814</v>
      </c>
      <c r="D5987" s="6" t="s">
        <v>5851</v>
      </c>
      <c r="E5987" s="3">
        <v>10</v>
      </c>
    </row>
    <row r="5988" spans="1:5" ht="18.75">
      <c r="A5988" s="36">
        <v>5986</v>
      </c>
      <c r="B5988" s="208"/>
      <c r="C5988" s="36" t="s">
        <v>17815</v>
      </c>
      <c r="D5988" s="6" t="s">
        <v>5852</v>
      </c>
      <c r="E5988" s="3">
        <v>10</v>
      </c>
    </row>
    <row r="5989" spans="1:5" ht="18.75">
      <c r="A5989" s="36">
        <v>5987</v>
      </c>
      <c r="B5989" s="208"/>
      <c r="C5989" s="36" t="s">
        <v>17816</v>
      </c>
      <c r="D5989" s="6" t="s">
        <v>5853</v>
      </c>
      <c r="E5989" s="3">
        <v>10</v>
      </c>
    </row>
    <row r="5990" spans="1:5" ht="18.75">
      <c r="A5990" s="36">
        <v>5988</v>
      </c>
      <c r="B5990" s="208"/>
      <c r="C5990" s="36" t="s">
        <v>17817</v>
      </c>
      <c r="D5990" s="6" t="s">
        <v>5854</v>
      </c>
      <c r="E5990" s="3">
        <v>10</v>
      </c>
    </row>
    <row r="5991" spans="1:5" ht="18.75">
      <c r="A5991" s="36">
        <v>5989</v>
      </c>
      <c r="B5991" s="208"/>
      <c r="C5991" s="36" t="s">
        <v>17818</v>
      </c>
      <c r="D5991" s="6" t="s">
        <v>5855</v>
      </c>
      <c r="E5991" s="3">
        <v>10</v>
      </c>
    </row>
    <row r="5992" spans="1:5" ht="18.75">
      <c r="A5992" s="36">
        <v>5990</v>
      </c>
      <c r="B5992" s="208"/>
      <c r="C5992" s="36" t="s">
        <v>17819</v>
      </c>
      <c r="D5992" s="6" t="s">
        <v>5856</v>
      </c>
      <c r="E5992" s="3">
        <v>10</v>
      </c>
    </row>
    <row r="5993" spans="1:5" ht="18.75">
      <c r="A5993" s="36">
        <v>5991</v>
      </c>
      <c r="B5993" s="208"/>
      <c r="C5993" s="36" t="s">
        <v>17820</v>
      </c>
      <c r="D5993" s="6" t="s">
        <v>5857</v>
      </c>
      <c r="E5993" s="3">
        <v>10</v>
      </c>
    </row>
    <row r="5994" spans="1:5" ht="18.75">
      <c r="A5994" s="36">
        <v>5992</v>
      </c>
      <c r="B5994" s="208"/>
      <c r="C5994" s="36" t="s">
        <v>17821</v>
      </c>
      <c r="D5994" s="6" t="s">
        <v>5858</v>
      </c>
      <c r="E5994" s="3">
        <v>10</v>
      </c>
    </row>
    <row r="5995" spans="1:5" ht="18.75">
      <c r="A5995" s="36">
        <v>5993</v>
      </c>
      <c r="B5995" s="208"/>
      <c r="C5995" s="36" t="s">
        <v>17822</v>
      </c>
      <c r="D5995" s="6" t="s">
        <v>5859</v>
      </c>
      <c r="E5995" s="3">
        <v>10</v>
      </c>
    </row>
    <row r="5996" spans="1:5" ht="33">
      <c r="A5996" s="36">
        <v>5994</v>
      </c>
      <c r="B5996" s="208"/>
      <c r="C5996" s="36" t="s">
        <v>17823</v>
      </c>
      <c r="D5996" s="6" t="s">
        <v>5860</v>
      </c>
      <c r="E5996" s="3">
        <v>10</v>
      </c>
    </row>
    <row r="5997" spans="1:5" ht="18.75">
      <c r="A5997" s="36">
        <v>5995</v>
      </c>
      <c r="B5997" s="208"/>
      <c r="C5997" s="36" t="s">
        <v>17824</v>
      </c>
      <c r="D5997" s="6" t="s">
        <v>5861</v>
      </c>
      <c r="E5997" s="3">
        <v>10</v>
      </c>
    </row>
    <row r="5998" spans="1:5" ht="33">
      <c r="A5998" s="36">
        <v>5996</v>
      </c>
      <c r="B5998" s="208"/>
      <c r="C5998" s="36" t="s">
        <v>17825</v>
      </c>
      <c r="D5998" s="6" t="s">
        <v>5862</v>
      </c>
      <c r="E5998" s="3">
        <v>10</v>
      </c>
    </row>
    <row r="5999" spans="1:5" ht="18.75">
      <c r="A5999" s="36">
        <v>5997</v>
      </c>
      <c r="B5999" s="208"/>
      <c r="C5999" s="36" t="s">
        <v>17826</v>
      </c>
      <c r="D5999" s="6" t="s">
        <v>5863</v>
      </c>
      <c r="E5999" s="3">
        <v>10</v>
      </c>
    </row>
    <row r="6000" spans="1:5" ht="33">
      <c r="A6000" s="36">
        <v>5998</v>
      </c>
      <c r="B6000" s="208"/>
      <c r="C6000" s="36" t="s">
        <v>17827</v>
      </c>
      <c r="D6000" s="6" t="s">
        <v>5864</v>
      </c>
      <c r="E6000" s="3">
        <v>10</v>
      </c>
    </row>
    <row r="6001" spans="1:5" ht="33">
      <c r="A6001" s="36">
        <v>5999</v>
      </c>
      <c r="B6001" s="208"/>
      <c r="C6001" s="36" t="s">
        <v>17828</v>
      </c>
      <c r="D6001" s="6" t="s">
        <v>5865</v>
      </c>
      <c r="E6001" s="3">
        <v>10</v>
      </c>
    </row>
    <row r="6002" spans="1:5" ht="18.75">
      <c r="A6002" s="36">
        <v>6000</v>
      </c>
      <c r="B6002" s="208"/>
      <c r="C6002" s="36" t="s">
        <v>17829</v>
      </c>
      <c r="D6002" s="6" t="s">
        <v>5866</v>
      </c>
      <c r="E6002" s="3">
        <v>10</v>
      </c>
    </row>
    <row r="6003" spans="1:5" ht="49.5">
      <c r="A6003" s="36">
        <v>6001</v>
      </c>
      <c r="B6003" s="208"/>
      <c r="C6003" s="36" t="s">
        <v>17830</v>
      </c>
      <c r="D6003" s="6" t="s">
        <v>5867</v>
      </c>
      <c r="E6003" s="3">
        <v>10</v>
      </c>
    </row>
    <row r="6004" spans="1:5" ht="18.75">
      <c r="A6004" s="36">
        <v>6002</v>
      </c>
      <c r="B6004" s="208"/>
      <c r="C6004" s="36" t="s">
        <v>17831</v>
      </c>
      <c r="D6004" s="6" t="s">
        <v>5868</v>
      </c>
      <c r="E6004" s="3">
        <v>10</v>
      </c>
    </row>
    <row r="6005" spans="1:5" ht="33">
      <c r="A6005" s="36">
        <v>6003</v>
      </c>
      <c r="B6005" s="208"/>
      <c r="C6005" s="36" t="s">
        <v>17832</v>
      </c>
      <c r="D6005" s="6" t="s">
        <v>5869</v>
      </c>
      <c r="E6005" s="3">
        <v>10</v>
      </c>
    </row>
    <row r="6006" spans="1:5" ht="33">
      <c r="A6006" s="36">
        <v>6004</v>
      </c>
      <c r="B6006" s="208"/>
      <c r="C6006" s="36" t="s">
        <v>17833</v>
      </c>
      <c r="D6006" s="6" t="s">
        <v>5870</v>
      </c>
      <c r="E6006" s="3">
        <v>10</v>
      </c>
    </row>
    <row r="6007" spans="1:5" ht="18.75">
      <c r="A6007" s="36">
        <v>6005</v>
      </c>
      <c r="B6007" s="208"/>
      <c r="C6007" s="36" t="s">
        <v>17834</v>
      </c>
      <c r="D6007" s="6" t="s">
        <v>5871</v>
      </c>
      <c r="E6007" s="3">
        <v>10</v>
      </c>
    </row>
    <row r="6008" spans="1:5" ht="49.5">
      <c r="A6008" s="36">
        <v>6006</v>
      </c>
      <c r="B6008" s="208"/>
      <c r="C6008" s="36" t="s">
        <v>17835</v>
      </c>
      <c r="D6008" s="6" t="s">
        <v>5872</v>
      </c>
      <c r="E6008" s="3">
        <v>10</v>
      </c>
    </row>
    <row r="6009" spans="1:5" ht="18.75">
      <c r="A6009" s="36">
        <v>6007</v>
      </c>
      <c r="B6009" s="208"/>
      <c r="C6009" s="36" t="s">
        <v>17836</v>
      </c>
      <c r="D6009" s="6" t="s">
        <v>5873</v>
      </c>
      <c r="E6009" s="3">
        <v>10</v>
      </c>
    </row>
    <row r="6010" spans="1:5" ht="18.75">
      <c r="A6010" s="36">
        <v>6008</v>
      </c>
      <c r="B6010" s="208"/>
      <c r="C6010" s="36" t="s">
        <v>17837</v>
      </c>
      <c r="D6010" s="6" t="s">
        <v>5874</v>
      </c>
      <c r="E6010" s="3">
        <v>10</v>
      </c>
    </row>
    <row r="6011" spans="1:5" ht="18.75">
      <c r="A6011" s="36">
        <v>6009</v>
      </c>
      <c r="B6011" s="208"/>
      <c r="C6011" s="36" t="s">
        <v>17838</v>
      </c>
      <c r="D6011" s="6" t="s">
        <v>5875</v>
      </c>
      <c r="E6011" s="3">
        <v>10</v>
      </c>
    </row>
    <row r="6012" spans="1:5" ht="49.5">
      <c r="A6012" s="36">
        <v>6010</v>
      </c>
      <c r="B6012" s="208"/>
      <c r="C6012" s="36" t="s">
        <v>17839</v>
      </c>
      <c r="D6012" s="6" t="s">
        <v>5876</v>
      </c>
      <c r="E6012" s="3">
        <v>10</v>
      </c>
    </row>
    <row r="6013" spans="1:5" ht="49.5">
      <c r="A6013" s="36">
        <v>6011</v>
      </c>
      <c r="B6013" s="208"/>
      <c r="C6013" s="36" t="s">
        <v>17840</v>
      </c>
      <c r="D6013" s="6" t="s">
        <v>5877</v>
      </c>
      <c r="E6013" s="3">
        <v>10</v>
      </c>
    </row>
    <row r="6014" spans="1:5" ht="18.75">
      <c r="A6014" s="36">
        <v>6012</v>
      </c>
      <c r="B6014" s="208"/>
      <c r="C6014" s="36" t="s">
        <v>17841</v>
      </c>
      <c r="D6014" s="6" t="s">
        <v>5878</v>
      </c>
      <c r="E6014" s="3">
        <v>10</v>
      </c>
    </row>
    <row r="6015" spans="1:5" ht="18.75">
      <c r="A6015" s="36">
        <v>6013</v>
      </c>
      <c r="B6015" s="208"/>
      <c r="C6015" s="36" t="s">
        <v>17842</v>
      </c>
      <c r="D6015" s="6" t="s">
        <v>5879</v>
      </c>
      <c r="E6015" s="3">
        <v>10</v>
      </c>
    </row>
    <row r="6016" spans="1:5" ht="33">
      <c r="A6016" s="36">
        <v>6014</v>
      </c>
      <c r="B6016" s="208"/>
      <c r="C6016" s="36" t="s">
        <v>17843</v>
      </c>
      <c r="D6016" s="6" t="s">
        <v>5880</v>
      </c>
      <c r="E6016" s="3">
        <v>10</v>
      </c>
    </row>
    <row r="6017" spans="1:5" ht="49.5">
      <c r="A6017" s="36">
        <v>6015</v>
      </c>
      <c r="B6017" s="208"/>
      <c r="C6017" s="36" t="s">
        <v>17844</v>
      </c>
      <c r="D6017" s="6" t="s">
        <v>5881</v>
      </c>
      <c r="E6017" s="3">
        <v>10</v>
      </c>
    </row>
    <row r="6018" spans="1:5" ht="18.75">
      <c r="A6018" s="36">
        <v>6016</v>
      </c>
      <c r="B6018" s="208"/>
      <c r="C6018" s="36" t="s">
        <v>17845</v>
      </c>
      <c r="D6018" s="6" t="s">
        <v>5882</v>
      </c>
      <c r="E6018" s="3">
        <v>10</v>
      </c>
    </row>
    <row r="6019" spans="1:5" ht="18.75">
      <c r="A6019" s="36">
        <v>6017</v>
      </c>
      <c r="B6019" s="208"/>
      <c r="C6019" s="36" t="s">
        <v>17846</v>
      </c>
      <c r="D6019" s="6" t="s">
        <v>5883</v>
      </c>
      <c r="E6019" s="3">
        <v>10</v>
      </c>
    </row>
    <row r="6020" spans="1:5" ht="18.75">
      <c r="A6020" s="36">
        <v>6018</v>
      </c>
      <c r="B6020" s="208"/>
      <c r="C6020" s="36" t="s">
        <v>17847</v>
      </c>
      <c r="D6020" s="6" t="s">
        <v>5884</v>
      </c>
      <c r="E6020" s="3">
        <v>10</v>
      </c>
    </row>
    <row r="6021" spans="1:5" ht="18.75">
      <c r="A6021" s="36">
        <v>6019</v>
      </c>
      <c r="B6021" s="208"/>
      <c r="C6021" s="36" t="s">
        <v>17848</v>
      </c>
      <c r="D6021" s="6" t="s">
        <v>5885</v>
      </c>
      <c r="E6021" s="3">
        <v>10</v>
      </c>
    </row>
    <row r="6022" spans="1:5" ht="18.75">
      <c r="A6022" s="36">
        <v>6020</v>
      </c>
      <c r="B6022" s="208"/>
      <c r="C6022" s="36" t="s">
        <v>17849</v>
      </c>
      <c r="D6022" s="6" t="s">
        <v>5886</v>
      </c>
      <c r="E6022" s="3">
        <v>10</v>
      </c>
    </row>
    <row r="6023" spans="1:5" ht="18.75">
      <c r="A6023" s="36">
        <v>6021</v>
      </c>
      <c r="B6023" s="208"/>
      <c r="C6023" s="36" t="s">
        <v>17850</v>
      </c>
      <c r="D6023" s="6" t="s">
        <v>5887</v>
      </c>
      <c r="E6023" s="3">
        <v>10</v>
      </c>
    </row>
    <row r="6024" spans="1:5" ht="18.75">
      <c r="A6024" s="36">
        <v>6022</v>
      </c>
      <c r="B6024" s="208"/>
      <c r="C6024" s="36" t="s">
        <v>17851</v>
      </c>
      <c r="D6024" s="6" t="s">
        <v>5888</v>
      </c>
      <c r="E6024" s="3">
        <v>10</v>
      </c>
    </row>
    <row r="6025" spans="1:5" ht="33">
      <c r="A6025" s="36">
        <v>6023</v>
      </c>
      <c r="B6025" s="208"/>
      <c r="C6025" s="36" t="s">
        <v>17852</v>
      </c>
      <c r="D6025" s="6" t="s">
        <v>5880</v>
      </c>
      <c r="E6025" s="3">
        <v>10</v>
      </c>
    </row>
    <row r="6026" spans="1:5" ht="18.75">
      <c r="A6026" s="36">
        <v>6024</v>
      </c>
      <c r="B6026" s="208"/>
      <c r="C6026" s="36" t="s">
        <v>17853</v>
      </c>
      <c r="D6026" s="6" t="s">
        <v>5889</v>
      </c>
      <c r="E6026" s="3">
        <v>10</v>
      </c>
    </row>
    <row r="6027" spans="1:5" ht="18.75">
      <c r="A6027" s="36">
        <v>6025</v>
      </c>
      <c r="B6027" s="208"/>
      <c r="C6027" s="36" t="s">
        <v>17854</v>
      </c>
      <c r="D6027" s="6" t="s">
        <v>5890</v>
      </c>
      <c r="E6027" s="3">
        <v>10</v>
      </c>
    </row>
    <row r="6028" spans="1:5" ht="33">
      <c r="A6028" s="36">
        <v>6026</v>
      </c>
      <c r="B6028" s="208"/>
      <c r="C6028" s="36" t="s">
        <v>17855</v>
      </c>
      <c r="D6028" s="6" t="s">
        <v>5891</v>
      </c>
      <c r="E6028" s="3">
        <v>10</v>
      </c>
    </row>
    <row r="6029" spans="1:5" ht="33">
      <c r="A6029" s="36">
        <v>6027</v>
      </c>
      <c r="B6029" s="208"/>
      <c r="C6029" s="36" t="s">
        <v>17856</v>
      </c>
      <c r="D6029" s="6" t="s">
        <v>5892</v>
      </c>
      <c r="E6029" s="3">
        <v>10</v>
      </c>
    </row>
    <row r="6030" spans="1:5" ht="49.5">
      <c r="A6030" s="36">
        <v>6028</v>
      </c>
      <c r="B6030" s="208"/>
      <c r="C6030" s="36" t="s">
        <v>17857</v>
      </c>
      <c r="D6030" s="6" t="s">
        <v>5893</v>
      </c>
      <c r="E6030" s="3">
        <v>10</v>
      </c>
    </row>
    <row r="6031" spans="1:5" ht="18.75">
      <c r="A6031" s="36">
        <v>6029</v>
      </c>
      <c r="B6031" s="208"/>
      <c r="C6031" s="36" t="s">
        <v>17858</v>
      </c>
      <c r="D6031" s="6" t="s">
        <v>5894</v>
      </c>
      <c r="E6031" s="3">
        <v>10</v>
      </c>
    </row>
    <row r="6032" spans="1:5" ht="33">
      <c r="A6032" s="36">
        <v>6030</v>
      </c>
      <c r="B6032" s="208"/>
      <c r="C6032" s="36" t="s">
        <v>17859</v>
      </c>
      <c r="D6032" s="6" t="s">
        <v>5895</v>
      </c>
      <c r="E6032" s="3">
        <v>10</v>
      </c>
    </row>
    <row r="6033" spans="1:5" ht="18.75">
      <c r="A6033" s="36">
        <v>6031</v>
      </c>
      <c r="B6033" s="208"/>
      <c r="C6033" s="36" t="s">
        <v>17860</v>
      </c>
      <c r="D6033" s="6" t="s">
        <v>5896</v>
      </c>
      <c r="E6033" s="3">
        <v>10</v>
      </c>
    </row>
    <row r="6034" spans="1:5" ht="33">
      <c r="A6034" s="36">
        <v>6032</v>
      </c>
      <c r="B6034" s="208"/>
      <c r="C6034" s="36" t="s">
        <v>17861</v>
      </c>
      <c r="D6034" s="6" t="s">
        <v>5897</v>
      </c>
      <c r="E6034" s="3">
        <v>10</v>
      </c>
    </row>
    <row r="6035" spans="1:5" ht="18.75">
      <c r="A6035" s="36">
        <v>6033</v>
      </c>
      <c r="B6035" s="208"/>
      <c r="C6035" s="36" t="s">
        <v>17862</v>
      </c>
      <c r="D6035" s="6" t="s">
        <v>5898</v>
      </c>
      <c r="E6035" s="3">
        <v>10</v>
      </c>
    </row>
    <row r="6036" spans="1:5" ht="18.75">
      <c r="A6036" s="36">
        <v>6034</v>
      </c>
      <c r="B6036" s="208"/>
      <c r="C6036" s="36" t="s">
        <v>17863</v>
      </c>
      <c r="D6036" s="6" t="s">
        <v>5899</v>
      </c>
      <c r="E6036" s="3">
        <v>10</v>
      </c>
    </row>
    <row r="6037" spans="1:5" ht="33">
      <c r="A6037" s="36">
        <v>6035</v>
      </c>
      <c r="B6037" s="208"/>
      <c r="C6037" s="36" t="s">
        <v>17864</v>
      </c>
      <c r="D6037" s="6" t="s">
        <v>5900</v>
      </c>
      <c r="E6037" s="3">
        <v>10</v>
      </c>
    </row>
    <row r="6038" spans="1:5" ht="18.75">
      <c r="A6038" s="36">
        <v>6036</v>
      </c>
      <c r="B6038" s="208"/>
      <c r="C6038" s="36" t="s">
        <v>17865</v>
      </c>
      <c r="D6038" s="6" t="s">
        <v>5901</v>
      </c>
      <c r="E6038" s="3">
        <v>10</v>
      </c>
    </row>
    <row r="6039" spans="1:5" ht="18.75">
      <c r="A6039" s="36">
        <v>6037</v>
      </c>
      <c r="B6039" s="208"/>
      <c r="C6039" s="36" t="s">
        <v>17866</v>
      </c>
      <c r="D6039" s="6" t="s">
        <v>5902</v>
      </c>
      <c r="E6039" s="3">
        <v>10</v>
      </c>
    </row>
    <row r="6040" spans="1:5" ht="18.75">
      <c r="A6040" s="36">
        <v>6038</v>
      </c>
      <c r="B6040" s="208"/>
      <c r="C6040" s="36" t="s">
        <v>17867</v>
      </c>
      <c r="D6040" s="6" t="s">
        <v>5903</v>
      </c>
      <c r="E6040" s="3">
        <v>10</v>
      </c>
    </row>
    <row r="6041" spans="1:5" ht="49.5">
      <c r="A6041" s="36">
        <v>6039</v>
      </c>
      <c r="B6041" s="208"/>
      <c r="C6041" s="36" t="s">
        <v>17868</v>
      </c>
      <c r="D6041" s="6" t="s">
        <v>5904</v>
      </c>
      <c r="E6041" s="3">
        <v>10</v>
      </c>
    </row>
    <row r="6042" spans="1:5" ht="18.75">
      <c r="A6042" s="36">
        <v>6040</v>
      </c>
      <c r="B6042" s="208"/>
      <c r="C6042" s="36" t="s">
        <v>17869</v>
      </c>
      <c r="D6042" s="6" t="s">
        <v>5905</v>
      </c>
      <c r="E6042" s="3">
        <v>10</v>
      </c>
    </row>
    <row r="6043" spans="1:5" ht="18.75">
      <c r="A6043" s="36">
        <v>6041</v>
      </c>
      <c r="B6043" s="208"/>
      <c r="C6043" s="36" t="s">
        <v>17870</v>
      </c>
      <c r="D6043" s="6" t="s">
        <v>5906</v>
      </c>
      <c r="E6043" s="3">
        <v>10</v>
      </c>
    </row>
    <row r="6044" spans="1:5" ht="18.75">
      <c r="A6044" s="36">
        <v>6042</v>
      </c>
      <c r="B6044" s="208"/>
      <c r="C6044" s="36" t="s">
        <v>17871</v>
      </c>
      <c r="D6044" s="6" t="s">
        <v>5907</v>
      </c>
      <c r="E6044" s="3">
        <v>10</v>
      </c>
    </row>
    <row r="6045" spans="1:5" ht="49.5">
      <c r="A6045" s="36">
        <v>6043</v>
      </c>
      <c r="B6045" s="208"/>
      <c r="C6045" s="36" t="s">
        <v>17872</v>
      </c>
      <c r="D6045" s="6" t="s">
        <v>5908</v>
      </c>
      <c r="E6045" s="3">
        <v>10</v>
      </c>
    </row>
    <row r="6046" spans="1:5" ht="49.5">
      <c r="A6046" s="36">
        <v>6044</v>
      </c>
      <c r="B6046" s="208"/>
      <c r="C6046" s="36" t="s">
        <v>17873</v>
      </c>
      <c r="D6046" s="6" t="s">
        <v>5909</v>
      </c>
      <c r="E6046" s="3">
        <v>10</v>
      </c>
    </row>
    <row r="6047" spans="1:5" ht="18.75">
      <c r="A6047" s="36">
        <v>6045</v>
      </c>
      <c r="B6047" s="208"/>
      <c r="C6047" s="36" t="s">
        <v>17874</v>
      </c>
      <c r="D6047" s="6" t="s">
        <v>5910</v>
      </c>
      <c r="E6047" s="3">
        <v>10</v>
      </c>
    </row>
    <row r="6048" spans="1:5" ht="18.75">
      <c r="A6048" s="36">
        <v>6046</v>
      </c>
      <c r="B6048" s="208"/>
      <c r="C6048" s="36" t="s">
        <v>17875</v>
      </c>
      <c r="D6048" s="6" t="s">
        <v>5911</v>
      </c>
      <c r="E6048" s="3">
        <v>10</v>
      </c>
    </row>
    <row r="6049" spans="1:5" ht="18.75">
      <c r="A6049" s="36">
        <v>6047</v>
      </c>
      <c r="B6049" s="208"/>
      <c r="C6049" s="36" t="s">
        <v>17876</v>
      </c>
      <c r="D6049" s="6" t="s">
        <v>5912</v>
      </c>
      <c r="E6049" s="3">
        <v>10</v>
      </c>
    </row>
    <row r="6050" spans="1:5" ht="18.75">
      <c r="A6050" s="36">
        <v>6048</v>
      </c>
      <c r="B6050" s="208"/>
      <c r="C6050" s="36" t="s">
        <v>17877</v>
      </c>
      <c r="D6050" s="6" t="s">
        <v>5913</v>
      </c>
      <c r="E6050" s="3">
        <v>10</v>
      </c>
    </row>
    <row r="6051" spans="1:5" ht="18.75">
      <c r="A6051" s="36">
        <v>6049</v>
      </c>
      <c r="B6051" s="208"/>
      <c r="C6051" s="36" t="s">
        <v>17878</v>
      </c>
      <c r="D6051" s="6" t="s">
        <v>5914</v>
      </c>
      <c r="E6051" s="3">
        <v>10</v>
      </c>
    </row>
    <row r="6052" spans="1:5" ht="18.75">
      <c r="A6052" s="36">
        <v>6050</v>
      </c>
      <c r="B6052" s="208"/>
      <c r="C6052" s="36" t="s">
        <v>17879</v>
      </c>
      <c r="D6052" s="6" t="s">
        <v>5915</v>
      </c>
      <c r="E6052" s="3">
        <v>10</v>
      </c>
    </row>
    <row r="6053" spans="1:5" ht="33">
      <c r="A6053" s="36">
        <v>6051</v>
      </c>
      <c r="B6053" s="208"/>
      <c r="C6053" s="36" t="s">
        <v>17880</v>
      </c>
      <c r="D6053" s="6" t="s">
        <v>5916</v>
      </c>
      <c r="E6053" s="3">
        <v>10</v>
      </c>
    </row>
    <row r="6054" spans="1:5" ht="18.75">
      <c r="A6054" s="36">
        <v>6052</v>
      </c>
      <c r="B6054" s="208"/>
      <c r="C6054" s="36" t="s">
        <v>17881</v>
      </c>
      <c r="D6054" s="6" t="s">
        <v>5917</v>
      </c>
      <c r="E6054" s="3">
        <v>10</v>
      </c>
    </row>
    <row r="6055" spans="1:5" ht="18.75">
      <c r="A6055" s="36">
        <v>6053</v>
      </c>
      <c r="B6055" s="208"/>
      <c r="C6055" s="36" t="s">
        <v>17882</v>
      </c>
      <c r="D6055" s="6" t="s">
        <v>5918</v>
      </c>
      <c r="E6055" s="3">
        <v>10</v>
      </c>
    </row>
    <row r="6056" spans="1:5" ht="18.75">
      <c r="A6056" s="36">
        <v>6054</v>
      </c>
      <c r="B6056" s="208"/>
      <c r="C6056" s="36" t="s">
        <v>17883</v>
      </c>
      <c r="D6056" s="6" t="s">
        <v>5919</v>
      </c>
      <c r="E6056" s="3">
        <v>10</v>
      </c>
    </row>
    <row r="6057" spans="1:5" ht="18.75">
      <c r="A6057" s="36">
        <v>6055</v>
      </c>
      <c r="B6057" s="208"/>
      <c r="C6057" s="36" t="s">
        <v>17884</v>
      </c>
      <c r="D6057" s="6" t="s">
        <v>5920</v>
      </c>
      <c r="E6057" s="3">
        <v>10</v>
      </c>
    </row>
    <row r="6058" spans="1:5" ht="18.75">
      <c r="A6058" s="36">
        <v>6056</v>
      </c>
      <c r="B6058" s="208"/>
      <c r="C6058" s="36" t="s">
        <v>17885</v>
      </c>
      <c r="D6058" s="6" t="s">
        <v>5921</v>
      </c>
      <c r="E6058" s="3">
        <v>10</v>
      </c>
    </row>
    <row r="6059" spans="1:5" ht="18.75">
      <c r="A6059" s="36">
        <v>6057</v>
      </c>
      <c r="B6059" s="208"/>
      <c r="C6059" s="36" t="s">
        <v>17886</v>
      </c>
      <c r="D6059" s="6" t="s">
        <v>5922</v>
      </c>
      <c r="E6059" s="3">
        <v>10</v>
      </c>
    </row>
    <row r="6060" spans="1:5" ht="49.5">
      <c r="A6060" s="36">
        <v>6058</v>
      </c>
      <c r="B6060" s="208"/>
      <c r="C6060" s="36" t="s">
        <v>17887</v>
      </c>
      <c r="D6060" s="6" t="s">
        <v>5923</v>
      </c>
      <c r="E6060" s="3">
        <v>10</v>
      </c>
    </row>
    <row r="6061" spans="1:5" ht="18.75">
      <c r="A6061" s="36">
        <v>6059</v>
      </c>
      <c r="B6061" s="208"/>
      <c r="C6061" s="36" t="s">
        <v>17888</v>
      </c>
      <c r="D6061" s="6" t="s">
        <v>5924</v>
      </c>
      <c r="E6061" s="3">
        <v>10</v>
      </c>
    </row>
    <row r="6062" spans="1:5" ht="18.75">
      <c r="A6062" s="36">
        <v>6060</v>
      </c>
      <c r="B6062" s="208"/>
      <c r="C6062" s="36" t="s">
        <v>17889</v>
      </c>
      <c r="D6062" s="6" t="s">
        <v>5925</v>
      </c>
      <c r="E6062" s="3">
        <v>10</v>
      </c>
    </row>
    <row r="6063" spans="1:5" ht="18.75">
      <c r="A6063" s="36">
        <v>6061</v>
      </c>
      <c r="B6063" s="208"/>
      <c r="C6063" s="36" t="s">
        <v>17890</v>
      </c>
      <c r="D6063" s="6" t="s">
        <v>5926</v>
      </c>
      <c r="E6063" s="3">
        <v>10</v>
      </c>
    </row>
    <row r="6064" spans="1:5" ht="18.75">
      <c r="A6064" s="36">
        <v>6062</v>
      </c>
      <c r="B6064" s="208"/>
      <c r="C6064" s="36" t="s">
        <v>17891</v>
      </c>
      <c r="D6064" s="6" t="s">
        <v>5927</v>
      </c>
      <c r="E6064" s="3">
        <v>10</v>
      </c>
    </row>
    <row r="6065" spans="1:5" ht="18.75">
      <c r="A6065" s="36">
        <v>6063</v>
      </c>
      <c r="B6065" s="208"/>
      <c r="C6065" s="36" t="s">
        <v>17892</v>
      </c>
      <c r="D6065" s="6" t="s">
        <v>5928</v>
      </c>
      <c r="E6065" s="3">
        <v>10</v>
      </c>
    </row>
    <row r="6066" spans="1:5" ht="33">
      <c r="A6066" s="36">
        <v>6064</v>
      </c>
      <c r="B6066" s="208"/>
      <c r="C6066" s="36" t="s">
        <v>17893</v>
      </c>
      <c r="D6066" s="6" t="s">
        <v>5929</v>
      </c>
      <c r="E6066" s="3">
        <v>10</v>
      </c>
    </row>
    <row r="6067" spans="1:5" ht="18.75">
      <c r="A6067" s="36">
        <v>6065</v>
      </c>
      <c r="B6067" s="208"/>
      <c r="C6067" s="36" t="s">
        <v>17894</v>
      </c>
      <c r="D6067" s="6" t="s">
        <v>5930</v>
      </c>
      <c r="E6067" s="3">
        <v>10</v>
      </c>
    </row>
    <row r="6068" spans="1:5" ht="33">
      <c r="A6068" s="36">
        <v>6066</v>
      </c>
      <c r="B6068" s="208"/>
      <c r="C6068" s="36" t="s">
        <v>17895</v>
      </c>
      <c r="D6068" s="6" t="s">
        <v>5931</v>
      </c>
      <c r="E6068" s="3">
        <v>10</v>
      </c>
    </row>
    <row r="6069" spans="1:5" ht="18.75">
      <c r="A6069" s="36">
        <v>6067</v>
      </c>
      <c r="B6069" s="208"/>
      <c r="C6069" s="36" t="s">
        <v>17896</v>
      </c>
      <c r="D6069" s="6" t="s">
        <v>5932</v>
      </c>
      <c r="E6069" s="3">
        <v>10</v>
      </c>
    </row>
    <row r="6070" spans="1:5" ht="18.75">
      <c r="A6070" s="36">
        <v>6068</v>
      </c>
      <c r="B6070" s="208"/>
      <c r="C6070" s="36" t="s">
        <v>17897</v>
      </c>
      <c r="D6070" s="6" t="s">
        <v>5933</v>
      </c>
      <c r="E6070" s="3">
        <v>10</v>
      </c>
    </row>
    <row r="6071" spans="1:5" ht="18.75">
      <c r="A6071" s="36">
        <v>6069</v>
      </c>
      <c r="B6071" s="208"/>
      <c r="C6071" s="36" t="s">
        <v>17898</v>
      </c>
      <c r="D6071" s="6" t="s">
        <v>5934</v>
      </c>
      <c r="E6071" s="3">
        <v>10</v>
      </c>
    </row>
    <row r="6072" spans="1:5" ht="18.75">
      <c r="A6072" s="36">
        <v>6070</v>
      </c>
      <c r="B6072" s="208"/>
      <c r="C6072" s="36" t="s">
        <v>17899</v>
      </c>
      <c r="D6072" s="6" t="s">
        <v>5935</v>
      </c>
      <c r="E6072" s="3">
        <v>10</v>
      </c>
    </row>
    <row r="6073" spans="1:5" ht="33">
      <c r="A6073" s="36">
        <v>6071</v>
      </c>
      <c r="B6073" s="208"/>
      <c r="C6073" s="36" t="s">
        <v>17900</v>
      </c>
      <c r="D6073" s="6" t="s">
        <v>5936</v>
      </c>
      <c r="E6073" s="3">
        <v>10</v>
      </c>
    </row>
    <row r="6074" spans="1:5" ht="18.75">
      <c r="A6074" s="36">
        <v>6072</v>
      </c>
      <c r="B6074" s="208"/>
      <c r="C6074" s="36" t="s">
        <v>17901</v>
      </c>
      <c r="D6074" s="6" t="s">
        <v>5937</v>
      </c>
      <c r="E6074" s="3">
        <v>10</v>
      </c>
    </row>
    <row r="6075" spans="1:5" ht="18.75">
      <c r="A6075" s="36">
        <v>6073</v>
      </c>
      <c r="B6075" s="208"/>
      <c r="C6075" s="36" t="s">
        <v>17902</v>
      </c>
      <c r="D6075" s="6" t="s">
        <v>5938</v>
      </c>
      <c r="E6075" s="3">
        <v>10</v>
      </c>
    </row>
    <row r="6076" spans="1:5" ht="18.75">
      <c r="A6076" s="36">
        <v>6074</v>
      </c>
      <c r="B6076" s="208"/>
      <c r="C6076" s="36" t="s">
        <v>17903</v>
      </c>
      <c r="D6076" s="6" t="s">
        <v>5939</v>
      </c>
      <c r="E6076" s="3">
        <v>10</v>
      </c>
    </row>
    <row r="6077" spans="1:5" ht="18.75">
      <c r="A6077" s="36">
        <v>6075</v>
      </c>
      <c r="B6077" s="208"/>
      <c r="C6077" s="36" t="s">
        <v>17904</v>
      </c>
      <c r="D6077" s="6" t="s">
        <v>5940</v>
      </c>
      <c r="E6077" s="3">
        <v>10</v>
      </c>
    </row>
    <row r="6078" spans="1:5" ht="18.75">
      <c r="A6078" s="36">
        <v>6076</v>
      </c>
      <c r="B6078" s="208"/>
      <c r="C6078" s="36" t="s">
        <v>17905</v>
      </c>
      <c r="D6078" s="6" t="s">
        <v>5941</v>
      </c>
      <c r="E6078" s="3">
        <v>10</v>
      </c>
    </row>
    <row r="6079" spans="1:5" ht="18.75">
      <c r="A6079" s="36">
        <v>6077</v>
      </c>
      <c r="B6079" s="208"/>
      <c r="C6079" s="36" t="s">
        <v>17906</v>
      </c>
      <c r="D6079" s="6" t="s">
        <v>5942</v>
      </c>
      <c r="E6079" s="3">
        <v>10</v>
      </c>
    </row>
    <row r="6080" spans="1:5" ht="18.75">
      <c r="A6080" s="36">
        <v>6078</v>
      </c>
      <c r="B6080" s="208"/>
      <c r="C6080" s="36" t="s">
        <v>17907</v>
      </c>
      <c r="D6080" s="6" t="s">
        <v>5943</v>
      </c>
      <c r="E6080" s="3">
        <v>10</v>
      </c>
    </row>
    <row r="6081" spans="1:5" ht="18.75">
      <c r="A6081" s="36">
        <v>6079</v>
      </c>
      <c r="B6081" s="208"/>
      <c r="C6081" s="36" t="s">
        <v>17908</v>
      </c>
      <c r="D6081" s="6" t="s">
        <v>5944</v>
      </c>
      <c r="E6081" s="3">
        <v>10</v>
      </c>
    </row>
    <row r="6082" spans="1:5" ht="18.75">
      <c r="A6082" s="36">
        <v>6080</v>
      </c>
      <c r="B6082" s="208"/>
      <c r="C6082" s="36" t="s">
        <v>17909</v>
      </c>
      <c r="D6082" s="6" t="s">
        <v>5945</v>
      </c>
      <c r="E6082" s="3">
        <v>10</v>
      </c>
    </row>
    <row r="6083" spans="1:5" ht="18.75">
      <c r="A6083" s="36">
        <v>6081</v>
      </c>
      <c r="B6083" s="208"/>
      <c r="C6083" s="36" t="s">
        <v>17910</v>
      </c>
      <c r="D6083" s="6" t="s">
        <v>5946</v>
      </c>
      <c r="E6083" s="3">
        <v>10</v>
      </c>
    </row>
    <row r="6084" spans="1:5" ht="18.75">
      <c r="A6084" s="36">
        <v>6082</v>
      </c>
      <c r="B6084" s="208"/>
      <c r="C6084" s="36" t="s">
        <v>17911</v>
      </c>
      <c r="D6084" s="6" t="s">
        <v>5947</v>
      </c>
      <c r="E6084" s="3">
        <v>10</v>
      </c>
    </row>
    <row r="6085" spans="1:5" ht="18.75">
      <c r="A6085" s="36">
        <v>6083</v>
      </c>
      <c r="B6085" s="208"/>
      <c r="C6085" s="36" t="s">
        <v>17912</v>
      </c>
      <c r="D6085" s="6" t="s">
        <v>5948</v>
      </c>
      <c r="E6085" s="3">
        <v>10</v>
      </c>
    </row>
    <row r="6086" spans="1:5" ht="18.75">
      <c r="A6086" s="36">
        <v>6084</v>
      </c>
      <c r="B6086" s="208"/>
      <c r="C6086" s="36" t="s">
        <v>17913</v>
      </c>
      <c r="D6086" s="6" t="s">
        <v>5949</v>
      </c>
      <c r="E6086" s="3">
        <v>10</v>
      </c>
    </row>
    <row r="6087" spans="1:5" ht="18.75">
      <c r="A6087" s="36">
        <v>6085</v>
      </c>
      <c r="B6087" s="208"/>
      <c r="C6087" s="36" t="s">
        <v>17914</v>
      </c>
      <c r="D6087" s="6" t="s">
        <v>5950</v>
      </c>
      <c r="E6087" s="3">
        <v>10</v>
      </c>
    </row>
    <row r="6088" spans="1:5" ht="18.75">
      <c r="A6088" s="36">
        <v>6086</v>
      </c>
      <c r="B6088" s="208"/>
      <c r="C6088" s="36" t="s">
        <v>17915</v>
      </c>
      <c r="D6088" s="6" t="s">
        <v>5951</v>
      </c>
      <c r="E6088" s="3">
        <v>10</v>
      </c>
    </row>
    <row r="6089" spans="1:5" ht="18.75">
      <c r="A6089" s="36">
        <v>6087</v>
      </c>
      <c r="B6089" s="208"/>
      <c r="C6089" s="36" t="s">
        <v>17916</v>
      </c>
      <c r="D6089" s="6" t="s">
        <v>5952</v>
      </c>
      <c r="E6089" s="3">
        <v>10</v>
      </c>
    </row>
    <row r="6090" spans="1:5" ht="18.75">
      <c r="A6090" s="36">
        <v>6088</v>
      </c>
      <c r="B6090" s="208"/>
      <c r="C6090" s="36" t="s">
        <v>17917</v>
      </c>
      <c r="D6090" s="6" t="s">
        <v>5953</v>
      </c>
      <c r="E6090" s="3">
        <v>10</v>
      </c>
    </row>
    <row r="6091" spans="1:5" ht="18.75">
      <c r="A6091" s="36">
        <v>6089</v>
      </c>
      <c r="B6091" s="208"/>
      <c r="C6091" s="36" t="s">
        <v>17918</v>
      </c>
      <c r="D6091" s="6" t="s">
        <v>5954</v>
      </c>
      <c r="E6091" s="3">
        <v>10</v>
      </c>
    </row>
    <row r="6092" spans="1:5" ht="18.75">
      <c r="A6092" s="36">
        <v>6090</v>
      </c>
      <c r="B6092" s="208"/>
      <c r="C6092" s="36" t="s">
        <v>17919</v>
      </c>
      <c r="D6092" s="6" t="s">
        <v>5955</v>
      </c>
      <c r="E6092" s="3">
        <v>10</v>
      </c>
    </row>
    <row r="6093" spans="1:5" ht="18.75">
      <c r="A6093" s="36">
        <v>6091</v>
      </c>
      <c r="B6093" s="208"/>
      <c r="C6093" s="36" t="s">
        <v>17920</v>
      </c>
      <c r="D6093" s="6" t="s">
        <v>5956</v>
      </c>
      <c r="E6093" s="3">
        <v>10</v>
      </c>
    </row>
    <row r="6094" spans="1:5" ht="18.75">
      <c r="A6094" s="36">
        <v>6092</v>
      </c>
      <c r="B6094" s="208"/>
      <c r="C6094" s="36" t="s">
        <v>17921</v>
      </c>
      <c r="D6094" s="6" t="s">
        <v>5957</v>
      </c>
      <c r="E6094" s="3">
        <v>10</v>
      </c>
    </row>
    <row r="6095" spans="1:5" ht="18.75">
      <c r="A6095" s="36">
        <v>6093</v>
      </c>
      <c r="B6095" s="208"/>
      <c r="C6095" s="36" t="s">
        <v>17922</v>
      </c>
      <c r="D6095" s="6" t="s">
        <v>5958</v>
      </c>
      <c r="E6095" s="3">
        <v>10</v>
      </c>
    </row>
    <row r="6096" spans="1:5" ht="18.75">
      <c r="A6096" s="36">
        <v>6094</v>
      </c>
      <c r="B6096" s="208"/>
      <c r="C6096" s="36" t="s">
        <v>17923</v>
      </c>
      <c r="D6096" s="6" t="s">
        <v>5959</v>
      </c>
      <c r="E6096" s="3">
        <v>10</v>
      </c>
    </row>
    <row r="6097" spans="1:5" ht="18.75">
      <c r="A6097" s="36">
        <v>6095</v>
      </c>
      <c r="B6097" s="208"/>
      <c r="C6097" s="36" t="s">
        <v>17924</v>
      </c>
      <c r="D6097" s="6" t="s">
        <v>5960</v>
      </c>
      <c r="E6097" s="3">
        <v>10</v>
      </c>
    </row>
    <row r="6098" spans="1:5" ht="18.75">
      <c r="A6098" s="36">
        <v>6096</v>
      </c>
      <c r="B6098" s="208"/>
      <c r="C6098" s="36" t="s">
        <v>17925</v>
      </c>
      <c r="D6098" s="6" t="s">
        <v>5961</v>
      </c>
      <c r="E6098" s="3">
        <v>10</v>
      </c>
    </row>
    <row r="6099" spans="1:5" ht="18.75">
      <c r="A6099" s="36">
        <v>6097</v>
      </c>
      <c r="B6099" s="208"/>
      <c r="C6099" s="36" t="s">
        <v>17926</v>
      </c>
      <c r="D6099" s="6" t="s">
        <v>5962</v>
      </c>
      <c r="E6099" s="3">
        <v>10</v>
      </c>
    </row>
    <row r="6100" spans="1:5" ht="18.75">
      <c r="A6100" s="36">
        <v>6098</v>
      </c>
      <c r="B6100" s="208"/>
      <c r="C6100" s="36" t="s">
        <v>17927</v>
      </c>
      <c r="D6100" s="6" t="s">
        <v>5963</v>
      </c>
      <c r="E6100" s="3">
        <v>10</v>
      </c>
    </row>
    <row r="6101" spans="1:5" ht="18.75">
      <c r="A6101" s="36">
        <v>6099</v>
      </c>
      <c r="B6101" s="208"/>
      <c r="C6101" s="36" t="s">
        <v>17928</v>
      </c>
      <c r="D6101" s="6" t="s">
        <v>5964</v>
      </c>
      <c r="E6101" s="3">
        <v>10</v>
      </c>
    </row>
    <row r="6102" spans="1:5" ht="18.75">
      <c r="A6102" s="36">
        <v>6100</v>
      </c>
      <c r="B6102" s="208"/>
      <c r="C6102" s="36" t="s">
        <v>17929</v>
      </c>
      <c r="D6102" s="6" t="s">
        <v>5965</v>
      </c>
      <c r="E6102" s="3">
        <v>10</v>
      </c>
    </row>
    <row r="6103" spans="1:5" ht="18.75">
      <c r="A6103" s="36">
        <v>6101</v>
      </c>
      <c r="B6103" s="208"/>
      <c r="C6103" s="36" t="s">
        <v>17930</v>
      </c>
      <c r="D6103" s="6" t="s">
        <v>5966</v>
      </c>
      <c r="E6103" s="3">
        <v>10</v>
      </c>
    </row>
    <row r="6104" spans="1:5" ht="18.75">
      <c r="A6104" s="36">
        <v>6102</v>
      </c>
      <c r="B6104" s="208"/>
      <c r="C6104" s="36" t="s">
        <v>17931</v>
      </c>
      <c r="D6104" s="6" t="s">
        <v>5967</v>
      </c>
      <c r="E6104" s="3">
        <v>10</v>
      </c>
    </row>
    <row r="6105" spans="1:5" ht="18.75">
      <c r="A6105" s="36">
        <v>6103</v>
      </c>
      <c r="B6105" s="208"/>
      <c r="C6105" s="36" t="s">
        <v>17932</v>
      </c>
      <c r="D6105" s="6" t="s">
        <v>5968</v>
      </c>
      <c r="E6105" s="3">
        <v>10</v>
      </c>
    </row>
    <row r="6106" spans="1:5" ht="18.75">
      <c r="A6106" s="36">
        <v>6104</v>
      </c>
      <c r="B6106" s="208"/>
      <c r="C6106" s="36" t="s">
        <v>17933</v>
      </c>
      <c r="D6106" s="6" t="s">
        <v>5969</v>
      </c>
      <c r="E6106" s="3">
        <v>10</v>
      </c>
    </row>
    <row r="6107" spans="1:5" ht="18.75">
      <c r="A6107" s="36">
        <v>6105</v>
      </c>
      <c r="B6107" s="208"/>
      <c r="C6107" s="36" t="s">
        <v>17934</v>
      </c>
      <c r="D6107" s="6" t="s">
        <v>5970</v>
      </c>
      <c r="E6107" s="3">
        <v>10</v>
      </c>
    </row>
    <row r="6108" spans="1:5" ht="33">
      <c r="A6108" s="36">
        <v>6106</v>
      </c>
      <c r="B6108" s="208"/>
      <c r="C6108" s="36" t="s">
        <v>17935</v>
      </c>
      <c r="D6108" s="6" t="s">
        <v>5971</v>
      </c>
      <c r="E6108" s="3">
        <v>10</v>
      </c>
    </row>
    <row r="6109" spans="1:5" ht="33">
      <c r="A6109" s="36">
        <v>6107</v>
      </c>
      <c r="B6109" s="208"/>
      <c r="C6109" s="36" t="s">
        <v>17936</v>
      </c>
      <c r="D6109" s="6" t="s">
        <v>5972</v>
      </c>
      <c r="E6109" s="3">
        <v>10</v>
      </c>
    </row>
    <row r="6110" spans="1:5" ht="18.75">
      <c r="A6110" s="36">
        <v>6108</v>
      </c>
      <c r="B6110" s="208"/>
      <c r="C6110" s="36" t="s">
        <v>17937</v>
      </c>
      <c r="D6110" s="6" t="s">
        <v>5973</v>
      </c>
      <c r="E6110" s="3">
        <v>10</v>
      </c>
    </row>
    <row r="6111" spans="1:5" ht="18.75">
      <c r="A6111" s="36">
        <v>6109</v>
      </c>
      <c r="B6111" s="208"/>
      <c r="C6111" s="36" t="s">
        <v>17938</v>
      </c>
      <c r="D6111" s="6" t="s">
        <v>5974</v>
      </c>
      <c r="E6111" s="3">
        <v>10</v>
      </c>
    </row>
    <row r="6112" spans="1:5" ht="33">
      <c r="A6112" s="36">
        <v>6110</v>
      </c>
      <c r="B6112" s="208"/>
      <c r="C6112" s="36" t="s">
        <v>17939</v>
      </c>
      <c r="D6112" s="6" t="s">
        <v>5975</v>
      </c>
      <c r="E6112" s="3">
        <v>10</v>
      </c>
    </row>
    <row r="6113" spans="1:5" ht="18.75">
      <c r="A6113" s="36">
        <v>6111</v>
      </c>
      <c r="B6113" s="208"/>
      <c r="C6113" s="36" t="s">
        <v>17940</v>
      </c>
      <c r="D6113" s="6" t="s">
        <v>5976</v>
      </c>
      <c r="E6113" s="3">
        <v>10</v>
      </c>
    </row>
    <row r="6114" spans="1:5" ht="18.75">
      <c r="A6114" s="36">
        <v>6112</v>
      </c>
      <c r="B6114" s="208"/>
      <c r="C6114" s="36" t="s">
        <v>17941</v>
      </c>
      <c r="D6114" s="6" t="s">
        <v>5977</v>
      </c>
      <c r="E6114" s="3">
        <v>10</v>
      </c>
    </row>
    <row r="6115" spans="1:5" ht="18.75">
      <c r="A6115" s="36">
        <v>6113</v>
      </c>
      <c r="B6115" s="208"/>
      <c r="C6115" s="36" t="s">
        <v>17942</v>
      </c>
      <c r="D6115" s="6" t="s">
        <v>5978</v>
      </c>
      <c r="E6115" s="3">
        <v>10</v>
      </c>
    </row>
    <row r="6116" spans="1:5" ht="18.75">
      <c r="A6116" s="36">
        <v>6114</v>
      </c>
      <c r="B6116" s="208"/>
      <c r="C6116" s="36" t="s">
        <v>17943</v>
      </c>
      <c r="D6116" s="6" t="s">
        <v>5979</v>
      </c>
      <c r="E6116" s="3">
        <v>10</v>
      </c>
    </row>
    <row r="6117" spans="1:5" ht="18.75">
      <c r="A6117" s="36">
        <v>6115</v>
      </c>
      <c r="B6117" s="208"/>
      <c r="C6117" s="36" t="s">
        <v>17944</v>
      </c>
      <c r="D6117" s="6" t="s">
        <v>5980</v>
      </c>
      <c r="E6117" s="3">
        <v>10</v>
      </c>
    </row>
    <row r="6118" spans="1:5" ht="18.75">
      <c r="A6118" s="36">
        <v>6116</v>
      </c>
      <c r="B6118" s="208"/>
      <c r="C6118" s="36" t="s">
        <v>17945</v>
      </c>
      <c r="D6118" s="6" t="s">
        <v>5981</v>
      </c>
      <c r="E6118" s="3">
        <v>10</v>
      </c>
    </row>
    <row r="6119" spans="1:5" ht="49.5">
      <c r="A6119" s="36">
        <v>6117</v>
      </c>
      <c r="B6119" s="208"/>
      <c r="C6119" s="36" t="s">
        <v>17946</v>
      </c>
      <c r="D6119" s="6" t="s">
        <v>5982</v>
      </c>
      <c r="E6119" s="3">
        <v>10</v>
      </c>
    </row>
    <row r="6120" spans="1:5" ht="18.75">
      <c r="A6120" s="36">
        <v>6118</v>
      </c>
      <c r="B6120" s="208"/>
      <c r="C6120" s="36" t="s">
        <v>17947</v>
      </c>
      <c r="D6120" s="6" t="s">
        <v>5983</v>
      </c>
      <c r="E6120" s="3">
        <v>4</v>
      </c>
    </row>
    <row r="6121" spans="1:5" ht="18.75">
      <c r="A6121" s="36">
        <v>6119</v>
      </c>
      <c r="B6121" s="208"/>
      <c r="C6121" s="36" t="s">
        <v>17948</v>
      </c>
      <c r="D6121" s="6" t="s">
        <v>5984</v>
      </c>
      <c r="E6121" s="3">
        <v>4</v>
      </c>
    </row>
    <row r="6122" spans="1:5" ht="33">
      <c r="A6122" s="36">
        <v>6120</v>
      </c>
      <c r="B6122" s="208"/>
      <c r="C6122" s="36" t="s">
        <v>17949</v>
      </c>
      <c r="D6122" s="6" t="s">
        <v>5985</v>
      </c>
      <c r="E6122" s="3">
        <v>4</v>
      </c>
    </row>
    <row r="6123" spans="1:5" ht="18.75">
      <c r="A6123" s="36">
        <v>6121</v>
      </c>
      <c r="B6123" s="208"/>
      <c r="C6123" s="36" t="s">
        <v>17950</v>
      </c>
      <c r="D6123" s="6" t="s">
        <v>5986</v>
      </c>
      <c r="E6123" s="3">
        <v>4</v>
      </c>
    </row>
    <row r="6124" spans="1:5" ht="33">
      <c r="A6124" s="36">
        <v>6122</v>
      </c>
      <c r="B6124" s="208"/>
      <c r="C6124" s="36" t="s">
        <v>17951</v>
      </c>
      <c r="D6124" s="6" t="s">
        <v>5987</v>
      </c>
      <c r="E6124" s="3">
        <v>4</v>
      </c>
    </row>
    <row r="6125" spans="1:5" ht="18.75">
      <c r="A6125" s="36">
        <v>6123</v>
      </c>
      <c r="B6125" s="208"/>
      <c r="C6125" s="36" t="s">
        <v>17952</v>
      </c>
      <c r="D6125" s="6" t="s">
        <v>5988</v>
      </c>
      <c r="E6125" s="3">
        <v>4</v>
      </c>
    </row>
    <row r="6126" spans="1:5" ht="18.75">
      <c r="A6126" s="36">
        <v>6124</v>
      </c>
      <c r="B6126" s="208"/>
      <c r="C6126" s="36" t="s">
        <v>17953</v>
      </c>
      <c r="D6126" s="6" t="s">
        <v>5989</v>
      </c>
      <c r="E6126" s="3">
        <v>4</v>
      </c>
    </row>
    <row r="6127" spans="1:5" ht="18.75">
      <c r="A6127" s="36">
        <v>6125</v>
      </c>
      <c r="B6127" s="208"/>
      <c r="C6127" s="36" t="s">
        <v>17954</v>
      </c>
      <c r="D6127" s="6" t="s">
        <v>5990</v>
      </c>
      <c r="E6127" s="3">
        <v>4</v>
      </c>
    </row>
    <row r="6128" spans="1:5" ht="33">
      <c r="A6128" s="36">
        <v>6126</v>
      </c>
      <c r="B6128" s="208"/>
      <c r="C6128" s="36" t="s">
        <v>17955</v>
      </c>
      <c r="D6128" s="6" t="s">
        <v>5991</v>
      </c>
      <c r="E6128" s="3">
        <v>4</v>
      </c>
    </row>
    <row r="6129" spans="1:5" ht="33">
      <c r="A6129" s="36">
        <v>6127</v>
      </c>
      <c r="B6129" s="208"/>
      <c r="C6129" s="36" t="s">
        <v>17956</v>
      </c>
      <c r="D6129" s="6" t="s">
        <v>5992</v>
      </c>
      <c r="E6129" s="3">
        <v>4</v>
      </c>
    </row>
    <row r="6130" spans="1:5" ht="18.75">
      <c r="A6130" s="36">
        <v>6128</v>
      </c>
      <c r="B6130" s="208"/>
      <c r="C6130" s="36" t="s">
        <v>17957</v>
      </c>
      <c r="D6130" s="6" t="s">
        <v>5993</v>
      </c>
      <c r="E6130" s="3">
        <v>4</v>
      </c>
    </row>
    <row r="6131" spans="1:5" ht="18.75">
      <c r="A6131" s="36">
        <v>6129</v>
      </c>
      <c r="B6131" s="208"/>
      <c r="C6131" s="36" t="s">
        <v>17958</v>
      </c>
      <c r="D6131" s="6" t="s">
        <v>5994</v>
      </c>
      <c r="E6131" s="3">
        <v>4</v>
      </c>
    </row>
    <row r="6132" spans="1:5" ht="18.75">
      <c r="A6132" s="36">
        <v>6130</v>
      </c>
      <c r="B6132" s="208"/>
      <c r="C6132" s="36" t="s">
        <v>17959</v>
      </c>
      <c r="D6132" s="6" t="s">
        <v>5995</v>
      </c>
      <c r="E6132" s="3">
        <v>4</v>
      </c>
    </row>
    <row r="6133" spans="1:5" ht="18.75">
      <c r="A6133" s="36">
        <v>6131</v>
      </c>
      <c r="B6133" s="208"/>
      <c r="C6133" s="36" t="s">
        <v>17960</v>
      </c>
      <c r="D6133" s="6" t="s">
        <v>5996</v>
      </c>
      <c r="E6133" s="3">
        <v>4</v>
      </c>
    </row>
    <row r="6134" spans="1:5" ht="33">
      <c r="A6134" s="36">
        <v>6132</v>
      </c>
      <c r="B6134" s="208"/>
      <c r="C6134" s="36" t="s">
        <v>17961</v>
      </c>
      <c r="D6134" s="6" t="s">
        <v>5997</v>
      </c>
      <c r="E6134" s="3">
        <v>4</v>
      </c>
    </row>
    <row r="6135" spans="1:5" ht="18.75">
      <c r="A6135" s="36">
        <v>6133</v>
      </c>
      <c r="B6135" s="208"/>
      <c r="C6135" s="36" t="s">
        <v>17962</v>
      </c>
      <c r="D6135" s="6" t="s">
        <v>5998</v>
      </c>
      <c r="E6135" s="3">
        <v>4</v>
      </c>
    </row>
    <row r="6136" spans="1:5" ht="18.75">
      <c r="A6136" s="36">
        <v>6134</v>
      </c>
      <c r="B6136" s="208"/>
      <c r="C6136" s="36" t="s">
        <v>17963</v>
      </c>
      <c r="D6136" s="6" t="s">
        <v>5999</v>
      </c>
      <c r="E6136" s="3">
        <v>4</v>
      </c>
    </row>
    <row r="6137" spans="1:5" ht="18.75">
      <c r="A6137" s="36">
        <v>6135</v>
      </c>
      <c r="B6137" s="208"/>
      <c r="C6137" s="36" t="s">
        <v>17964</v>
      </c>
      <c r="D6137" s="6" t="s">
        <v>6000</v>
      </c>
      <c r="E6137" s="3">
        <v>4</v>
      </c>
    </row>
    <row r="6138" spans="1:5" ht="18.75">
      <c r="A6138" s="36">
        <v>6136</v>
      </c>
      <c r="B6138" s="208"/>
      <c r="C6138" s="36" t="s">
        <v>17965</v>
      </c>
      <c r="D6138" s="6" t="s">
        <v>6001</v>
      </c>
      <c r="E6138" s="3">
        <v>4</v>
      </c>
    </row>
    <row r="6139" spans="1:5" ht="18.75">
      <c r="A6139" s="36">
        <v>6137</v>
      </c>
      <c r="B6139" s="208"/>
      <c r="C6139" s="36" t="s">
        <v>17966</v>
      </c>
      <c r="D6139" s="6" t="s">
        <v>6002</v>
      </c>
      <c r="E6139" s="3">
        <v>4</v>
      </c>
    </row>
    <row r="6140" spans="1:5" ht="18.75">
      <c r="A6140" s="36">
        <v>6138</v>
      </c>
      <c r="B6140" s="208"/>
      <c r="C6140" s="36" t="s">
        <v>17967</v>
      </c>
      <c r="D6140" s="6" t="s">
        <v>6003</v>
      </c>
      <c r="E6140" s="3">
        <v>4</v>
      </c>
    </row>
    <row r="6141" spans="1:5" ht="18.75">
      <c r="A6141" s="36">
        <v>6139</v>
      </c>
      <c r="B6141" s="208"/>
      <c r="C6141" s="36" t="s">
        <v>17968</v>
      </c>
      <c r="D6141" s="6" t="s">
        <v>6004</v>
      </c>
      <c r="E6141" s="3">
        <v>4</v>
      </c>
    </row>
    <row r="6142" spans="1:5" ht="18.75">
      <c r="A6142" s="36">
        <v>6140</v>
      </c>
      <c r="B6142" s="208"/>
      <c r="C6142" s="36" t="s">
        <v>17969</v>
      </c>
      <c r="D6142" s="6" t="s">
        <v>6005</v>
      </c>
      <c r="E6142" s="3">
        <v>4</v>
      </c>
    </row>
    <row r="6143" spans="1:5" ht="18.75">
      <c r="A6143" s="36">
        <v>6141</v>
      </c>
      <c r="B6143" s="208"/>
      <c r="C6143" s="36" t="s">
        <v>17970</v>
      </c>
      <c r="D6143" s="6" t="s">
        <v>6006</v>
      </c>
      <c r="E6143" s="3">
        <v>4</v>
      </c>
    </row>
    <row r="6144" spans="1:5" ht="18.75">
      <c r="A6144" s="36">
        <v>6142</v>
      </c>
      <c r="B6144" s="208"/>
      <c r="C6144" s="36" t="s">
        <v>17971</v>
      </c>
      <c r="D6144" s="6" t="s">
        <v>6007</v>
      </c>
      <c r="E6144" s="3">
        <v>4</v>
      </c>
    </row>
    <row r="6145" spans="1:5" ht="18.75">
      <c r="A6145" s="36">
        <v>6143</v>
      </c>
      <c r="B6145" s="208"/>
      <c r="C6145" s="36" t="s">
        <v>17972</v>
      </c>
      <c r="D6145" s="6" t="s">
        <v>6008</v>
      </c>
      <c r="E6145" s="3">
        <v>4</v>
      </c>
    </row>
    <row r="6146" spans="1:5" ht="18.75">
      <c r="A6146" s="36">
        <v>6144</v>
      </c>
      <c r="B6146" s="208"/>
      <c r="C6146" s="36" t="s">
        <v>17973</v>
      </c>
      <c r="D6146" s="6" t="s">
        <v>6009</v>
      </c>
      <c r="E6146" s="3">
        <v>4</v>
      </c>
    </row>
    <row r="6147" spans="1:5" ht="18.75">
      <c r="A6147" s="36">
        <v>6145</v>
      </c>
      <c r="B6147" s="208"/>
      <c r="C6147" s="36" t="s">
        <v>17974</v>
      </c>
      <c r="D6147" s="6" t="s">
        <v>6010</v>
      </c>
      <c r="E6147" s="3">
        <v>4</v>
      </c>
    </row>
    <row r="6148" spans="1:5" ht="18.75">
      <c r="A6148" s="36">
        <v>6146</v>
      </c>
      <c r="B6148" s="208"/>
      <c r="C6148" s="36" t="s">
        <v>17975</v>
      </c>
      <c r="D6148" s="6" t="s">
        <v>6011</v>
      </c>
      <c r="E6148" s="3">
        <v>4</v>
      </c>
    </row>
    <row r="6149" spans="1:5" ht="18.75">
      <c r="A6149" s="36">
        <v>6147</v>
      </c>
      <c r="B6149" s="208"/>
      <c r="C6149" s="36" t="s">
        <v>17976</v>
      </c>
      <c r="D6149" s="6" t="s">
        <v>6012</v>
      </c>
      <c r="E6149" s="3">
        <v>4</v>
      </c>
    </row>
    <row r="6150" spans="1:5" ht="33">
      <c r="A6150" s="36">
        <v>6148</v>
      </c>
      <c r="B6150" s="208"/>
      <c r="C6150" s="36" t="s">
        <v>17977</v>
      </c>
      <c r="D6150" s="6" t="s">
        <v>6013</v>
      </c>
      <c r="E6150" s="3">
        <v>4</v>
      </c>
    </row>
    <row r="6151" spans="1:5" ht="18.75">
      <c r="A6151" s="36">
        <v>6149</v>
      </c>
      <c r="B6151" s="208"/>
      <c r="C6151" s="36" t="s">
        <v>17978</v>
      </c>
      <c r="D6151" s="6" t="s">
        <v>6014</v>
      </c>
      <c r="E6151" s="3">
        <v>4</v>
      </c>
    </row>
    <row r="6152" spans="1:5" ht="18.75">
      <c r="A6152" s="36">
        <v>6150</v>
      </c>
      <c r="B6152" s="208"/>
      <c r="C6152" s="36" t="s">
        <v>17979</v>
      </c>
      <c r="D6152" s="6" t="s">
        <v>6015</v>
      </c>
      <c r="E6152" s="3">
        <v>4</v>
      </c>
    </row>
    <row r="6153" spans="1:5" ht="18.75">
      <c r="A6153" s="36">
        <v>6151</v>
      </c>
      <c r="B6153" s="208"/>
      <c r="C6153" s="36" t="s">
        <v>17980</v>
      </c>
      <c r="D6153" s="6" t="s">
        <v>6016</v>
      </c>
      <c r="E6153" s="3">
        <v>4</v>
      </c>
    </row>
    <row r="6154" spans="1:5" ht="18.75">
      <c r="A6154" s="36">
        <v>6152</v>
      </c>
      <c r="B6154" s="208"/>
      <c r="C6154" s="36" t="s">
        <v>17981</v>
      </c>
      <c r="D6154" s="6" t="s">
        <v>6017</v>
      </c>
      <c r="E6154" s="3">
        <v>4</v>
      </c>
    </row>
    <row r="6155" spans="1:5" ht="18.75">
      <c r="A6155" s="36">
        <v>6153</v>
      </c>
      <c r="B6155" s="208"/>
      <c r="C6155" s="36" t="s">
        <v>17982</v>
      </c>
      <c r="D6155" s="6" t="s">
        <v>6018</v>
      </c>
      <c r="E6155" s="3">
        <v>4</v>
      </c>
    </row>
    <row r="6156" spans="1:5" ht="18.75">
      <c r="A6156" s="36">
        <v>6154</v>
      </c>
      <c r="B6156" s="208"/>
      <c r="C6156" s="36" t="s">
        <v>17983</v>
      </c>
      <c r="D6156" s="6" t="s">
        <v>6019</v>
      </c>
      <c r="E6156" s="3">
        <v>4</v>
      </c>
    </row>
    <row r="6157" spans="1:5" ht="18.75">
      <c r="A6157" s="36">
        <v>6155</v>
      </c>
      <c r="B6157" s="208"/>
      <c r="C6157" s="36" t="s">
        <v>17984</v>
      </c>
      <c r="D6157" s="6" t="s">
        <v>6020</v>
      </c>
      <c r="E6157" s="3">
        <v>4</v>
      </c>
    </row>
    <row r="6158" spans="1:5" ht="18.75">
      <c r="A6158" s="36">
        <v>6156</v>
      </c>
      <c r="B6158" s="208"/>
      <c r="C6158" s="36" t="s">
        <v>17985</v>
      </c>
      <c r="D6158" s="6" t="s">
        <v>6021</v>
      </c>
      <c r="E6158" s="3">
        <v>4</v>
      </c>
    </row>
    <row r="6159" spans="1:5" ht="33">
      <c r="A6159" s="36">
        <v>6157</v>
      </c>
      <c r="B6159" s="208"/>
      <c r="C6159" s="36" t="s">
        <v>17986</v>
      </c>
      <c r="D6159" s="6" t="s">
        <v>6022</v>
      </c>
      <c r="E6159" s="3">
        <v>4</v>
      </c>
    </row>
    <row r="6160" spans="1:5" ht="33">
      <c r="A6160" s="36">
        <v>6158</v>
      </c>
      <c r="B6160" s="208"/>
      <c r="C6160" s="36" t="s">
        <v>17987</v>
      </c>
      <c r="D6160" s="6" t="s">
        <v>6023</v>
      </c>
      <c r="E6160" s="3">
        <v>4</v>
      </c>
    </row>
    <row r="6161" spans="1:5" ht="18.75">
      <c r="A6161" s="36">
        <v>6159</v>
      </c>
      <c r="B6161" s="208"/>
      <c r="C6161" s="36" t="s">
        <v>17988</v>
      </c>
      <c r="D6161" s="6" t="s">
        <v>6024</v>
      </c>
      <c r="E6161" s="3">
        <v>4</v>
      </c>
    </row>
    <row r="6162" spans="1:5" ht="33">
      <c r="A6162" s="36">
        <v>6160</v>
      </c>
      <c r="B6162" s="208"/>
      <c r="C6162" s="36" t="s">
        <v>17989</v>
      </c>
      <c r="D6162" s="6" t="s">
        <v>6025</v>
      </c>
      <c r="E6162" s="3">
        <v>4</v>
      </c>
    </row>
    <row r="6163" spans="1:5" ht="18.75">
      <c r="A6163" s="36">
        <v>6161</v>
      </c>
      <c r="B6163" s="208"/>
      <c r="C6163" s="36" t="s">
        <v>17990</v>
      </c>
      <c r="D6163" s="6" t="s">
        <v>6026</v>
      </c>
      <c r="E6163" s="3">
        <v>4</v>
      </c>
    </row>
    <row r="6164" spans="1:5" ht="18.75">
      <c r="A6164" s="36">
        <v>6162</v>
      </c>
      <c r="B6164" s="208"/>
      <c r="C6164" s="36" t="s">
        <v>17991</v>
      </c>
      <c r="D6164" s="6" t="s">
        <v>6027</v>
      </c>
      <c r="E6164" s="3">
        <v>4</v>
      </c>
    </row>
    <row r="6165" spans="1:5" ht="33">
      <c r="A6165" s="36">
        <v>6163</v>
      </c>
      <c r="B6165" s="208"/>
      <c r="C6165" s="36" t="s">
        <v>17992</v>
      </c>
      <c r="D6165" s="6" t="s">
        <v>6028</v>
      </c>
      <c r="E6165" s="3">
        <v>4</v>
      </c>
    </row>
    <row r="6166" spans="1:5" ht="33">
      <c r="A6166" s="36">
        <v>6164</v>
      </c>
      <c r="B6166" s="208"/>
      <c r="C6166" s="36" t="s">
        <v>17993</v>
      </c>
      <c r="D6166" s="6" t="s">
        <v>6029</v>
      </c>
      <c r="E6166" s="3">
        <v>4</v>
      </c>
    </row>
    <row r="6167" spans="1:5" ht="18.75">
      <c r="A6167" s="36">
        <v>6165</v>
      </c>
      <c r="B6167" s="208"/>
      <c r="C6167" s="36" t="s">
        <v>17994</v>
      </c>
      <c r="D6167" s="6" t="s">
        <v>6030</v>
      </c>
      <c r="E6167" s="3">
        <v>4</v>
      </c>
    </row>
    <row r="6168" spans="1:5" ht="18.75">
      <c r="A6168" s="36">
        <v>6166</v>
      </c>
      <c r="B6168" s="208"/>
      <c r="C6168" s="36" t="s">
        <v>17995</v>
      </c>
      <c r="D6168" s="6" t="s">
        <v>6031</v>
      </c>
      <c r="E6168" s="3">
        <v>4</v>
      </c>
    </row>
    <row r="6169" spans="1:5" ht="18.75">
      <c r="A6169" s="36">
        <v>6167</v>
      </c>
      <c r="B6169" s="208"/>
      <c r="C6169" s="36" t="s">
        <v>17996</v>
      </c>
      <c r="D6169" s="6" t="s">
        <v>6032</v>
      </c>
      <c r="E6169" s="3">
        <v>4</v>
      </c>
    </row>
    <row r="6170" spans="1:5" ht="33">
      <c r="A6170" s="36">
        <v>6168</v>
      </c>
      <c r="B6170" s="208"/>
      <c r="C6170" s="36" t="s">
        <v>17997</v>
      </c>
      <c r="D6170" s="6" t="s">
        <v>6033</v>
      </c>
      <c r="E6170" s="3">
        <v>4</v>
      </c>
    </row>
    <row r="6171" spans="1:5" ht="18.75">
      <c r="A6171" s="36">
        <v>6169</v>
      </c>
      <c r="B6171" s="208"/>
      <c r="C6171" s="36" t="s">
        <v>17998</v>
      </c>
      <c r="D6171" s="6" t="s">
        <v>6034</v>
      </c>
      <c r="E6171" s="3">
        <v>4</v>
      </c>
    </row>
    <row r="6172" spans="1:5" ht="18.75">
      <c r="A6172" s="36">
        <v>6170</v>
      </c>
      <c r="B6172" s="208"/>
      <c r="C6172" s="36" t="s">
        <v>17999</v>
      </c>
      <c r="D6172" s="6" t="s">
        <v>6035</v>
      </c>
      <c r="E6172" s="3">
        <v>4</v>
      </c>
    </row>
    <row r="6173" spans="1:5" ht="18.75">
      <c r="A6173" s="36">
        <v>6171</v>
      </c>
      <c r="B6173" s="208"/>
      <c r="C6173" s="36" t="s">
        <v>18000</v>
      </c>
      <c r="D6173" s="6" t="s">
        <v>6036</v>
      </c>
      <c r="E6173" s="3">
        <v>4</v>
      </c>
    </row>
    <row r="6174" spans="1:5" ht="18.75">
      <c r="A6174" s="36">
        <v>6172</v>
      </c>
      <c r="B6174" s="208"/>
      <c r="C6174" s="36" t="s">
        <v>18001</v>
      </c>
      <c r="D6174" s="6" t="s">
        <v>6037</v>
      </c>
      <c r="E6174" s="3">
        <v>4</v>
      </c>
    </row>
    <row r="6175" spans="1:5" ht="18.75">
      <c r="A6175" s="36">
        <v>6173</v>
      </c>
      <c r="B6175" s="208"/>
      <c r="C6175" s="36" t="s">
        <v>18002</v>
      </c>
      <c r="D6175" s="6" t="s">
        <v>6038</v>
      </c>
      <c r="E6175" s="3">
        <v>4</v>
      </c>
    </row>
    <row r="6176" spans="1:5" ht="33">
      <c r="A6176" s="36">
        <v>6174</v>
      </c>
      <c r="B6176" s="208"/>
      <c r="C6176" s="36" t="s">
        <v>18003</v>
      </c>
      <c r="D6176" s="6" t="s">
        <v>6039</v>
      </c>
      <c r="E6176" s="3">
        <v>4</v>
      </c>
    </row>
    <row r="6177" spans="1:5" ht="18.75">
      <c r="A6177" s="36">
        <v>6175</v>
      </c>
      <c r="B6177" s="208"/>
      <c r="C6177" s="36" t="s">
        <v>18004</v>
      </c>
      <c r="D6177" s="6" t="s">
        <v>6040</v>
      </c>
      <c r="E6177" s="3">
        <v>4</v>
      </c>
    </row>
    <row r="6178" spans="1:5" ht="18.75">
      <c r="A6178" s="36">
        <v>6176</v>
      </c>
      <c r="B6178" s="208"/>
      <c r="C6178" s="36" t="s">
        <v>18005</v>
      </c>
      <c r="D6178" s="6" t="s">
        <v>6041</v>
      </c>
      <c r="E6178" s="3">
        <v>4</v>
      </c>
    </row>
    <row r="6179" spans="1:5" ht="18.75">
      <c r="A6179" s="36">
        <v>6177</v>
      </c>
      <c r="B6179" s="208"/>
      <c r="C6179" s="36" t="s">
        <v>18006</v>
      </c>
      <c r="D6179" s="6" t="s">
        <v>6042</v>
      </c>
      <c r="E6179" s="3">
        <v>4</v>
      </c>
    </row>
    <row r="6180" spans="1:5" ht="18.75">
      <c r="A6180" s="36">
        <v>6178</v>
      </c>
      <c r="B6180" s="208"/>
      <c r="C6180" s="36" t="s">
        <v>18007</v>
      </c>
      <c r="D6180" s="6" t="s">
        <v>6043</v>
      </c>
      <c r="E6180" s="3">
        <v>4</v>
      </c>
    </row>
    <row r="6181" spans="1:5" ht="18.75">
      <c r="A6181" s="36">
        <v>6179</v>
      </c>
      <c r="B6181" s="208"/>
      <c r="C6181" s="36" t="s">
        <v>18008</v>
      </c>
      <c r="D6181" s="6" t="s">
        <v>6044</v>
      </c>
      <c r="E6181" s="3">
        <v>4</v>
      </c>
    </row>
    <row r="6182" spans="1:5" ht="18.75">
      <c r="A6182" s="36">
        <v>6180</v>
      </c>
      <c r="B6182" s="208"/>
      <c r="C6182" s="36" t="s">
        <v>18009</v>
      </c>
      <c r="D6182" s="6" t="s">
        <v>6045</v>
      </c>
      <c r="E6182" s="3">
        <v>4</v>
      </c>
    </row>
    <row r="6183" spans="1:5" ht="18.75">
      <c r="A6183" s="36">
        <v>6181</v>
      </c>
      <c r="B6183" s="208"/>
      <c r="C6183" s="36" t="s">
        <v>18010</v>
      </c>
      <c r="D6183" s="6" t="s">
        <v>6046</v>
      </c>
      <c r="E6183" s="3">
        <v>4</v>
      </c>
    </row>
    <row r="6184" spans="1:5" ht="18.75">
      <c r="A6184" s="36">
        <v>6182</v>
      </c>
      <c r="B6184" s="208"/>
      <c r="C6184" s="36" t="s">
        <v>18011</v>
      </c>
      <c r="D6184" s="6" t="s">
        <v>6047</v>
      </c>
      <c r="E6184" s="3">
        <v>4</v>
      </c>
    </row>
    <row r="6185" spans="1:5" ht="18.75">
      <c r="A6185" s="36">
        <v>6183</v>
      </c>
      <c r="B6185" s="208"/>
      <c r="C6185" s="36" t="s">
        <v>18012</v>
      </c>
      <c r="D6185" s="6" t="s">
        <v>6048</v>
      </c>
      <c r="E6185" s="3">
        <v>4</v>
      </c>
    </row>
    <row r="6186" spans="1:5" ht="18.75">
      <c r="A6186" s="36">
        <v>6184</v>
      </c>
      <c r="B6186" s="208"/>
      <c r="C6186" s="36" t="s">
        <v>18013</v>
      </c>
      <c r="D6186" s="6" t="s">
        <v>6049</v>
      </c>
      <c r="E6186" s="3">
        <v>4</v>
      </c>
    </row>
    <row r="6187" spans="1:5" ht="33">
      <c r="A6187" s="36">
        <v>6185</v>
      </c>
      <c r="B6187" s="208"/>
      <c r="C6187" s="36" t="s">
        <v>18014</v>
      </c>
      <c r="D6187" s="6" t="s">
        <v>6050</v>
      </c>
      <c r="E6187" s="3">
        <v>4</v>
      </c>
    </row>
    <row r="6188" spans="1:5" ht="33">
      <c r="A6188" s="36">
        <v>6186</v>
      </c>
      <c r="B6188" s="208"/>
      <c r="C6188" s="36" t="s">
        <v>18015</v>
      </c>
      <c r="D6188" s="6" t="s">
        <v>6051</v>
      </c>
      <c r="E6188" s="3">
        <v>4</v>
      </c>
    </row>
    <row r="6189" spans="1:5" ht="18.75">
      <c r="A6189" s="36">
        <v>6187</v>
      </c>
      <c r="B6189" s="208"/>
      <c r="C6189" s="36" t="s">
        <v>18016</v>
      </c>
      <c r="D6189" s="6" t="s">
        <v>6052</v>
      </c>
      <c r="E6189" s="3">
        <v>4</v>
      </c>
    </row>
    <row r="6190" spans="1:5" ht="18.75">
      <c r="A6190" s="36">
        <v>6188</v>
      </c>
      <c r="B6190" s="208"/>
      <c r="C6190" s="36" t="s">
        <v>18017</v>
      </c>
      <c r="D6190" s="6" t="s">
        <v>6053</v>
      </c>
      <c r="E6190" s="3">
        <v>4</v>
      </c>
    </row>
    <row r="6191" spans="1:5" ht="18.75">
      <c r="A6191" s="36">
        <v>6189</v>
      </c>
      <c r="B6191" s="208"/>
      <c r="C6191" s="36" t="s">
        <v>18018</v>
      </c>
      <c r="D6191" s="6" t="s">
        <v>6054</v>
      </c>
      <c r="E6191" s="3">
        <v>4</v>
      </c>
    </row>
    <row r="6192" spans="1:5" ht="49.5">
      <c r="A6192" s="36">
        <v>6190</v>
      </c>
      <c r="B6192" s="208"/>
      <c r="C6192" s="36" t="s">
        <v>18019</v>
      </c>
      <c r="D6192" s="6" t="s">
        <v>6055</v>
      </c>
      <c r="E6192" s="3">
        <v>4</v>
      </c>
    </row>
    <row r="6193" spans="1:5" ht="18.75">
      <c r="A6193" s="36">
        <v>6191</v>
      </c>
      <c r="B6193" s="208"/>
      <c r="C6193" s="36" t="s">
        <v>18020</v>
      </c>
      <c r="D6193" s="6" t="s">
        <v>6056</v>
      </c>
      <c r="E6193" s="3">
        <v>4</v>
      </c>
    </row>
    <row r="6194" spans="1:5" ht="33">
      <c r="A6194" s="36">
        <v>6192</v>
      </c>
      <c r="B6194" s="208"/>
      <c r="C6194" s="36" t="s">
        <v>18021</v>
      </c>
      <c r="D6194" s="6" t="s">
        <v>6057</v>
      </c>
      <c r="E6194" s="3">
        <v>4</v>
      </c>
    </row>
    <row r="6195" spans="1:5" ht="33">
      <c r="A6195" s="36">
        <v>6193</v>
      </c>
      <c r="B6195" s="208"/>
      <c r="C6195" s="36" t="s">
        <v>18022</v>
      </c>
      <c r="D6195" s="6" t="s">
        <v>6058</v>
      </c>
      <c r="E6195" s="3">
        <v>4</v>
      </c>
    </row>
    <row r="6196" spans="1:5" ht="33">
      <c r="A6196" s="36">
        <v>6194</v>
      </c>
      <c r="B6196" s="208"/>
      <c r="C6196" s="36" t="s">
        <v>18023</v>
      </c>
      <c r="D6196" s="6" t="s">
        <v>6059</v>
      </c>
      <c r="E6196" s="3">
        <v>4</v>
      </c>
    </row>
    <row r="6197" spans="1:5" ht="18.75">
      <c r="A6197" s="36">
        <v>6195</v>
      </c>
      <c r="B6197" s="208"/>
      <c r="C6197" s="36" t="s">
        <v>18024</v>
      </c>
      <c r="D6197" s="6" t="s">
        <v>6060</v>
      </c>
      <c r="E6197" s="3">
        <v>4</v>
      </c>
    </row>
    <row r="6198" spans="1:5" ht="18.75">
      <c r="A6198" s="36">
        <v>6196</v>
      </c>
      <c r="B6198" s="208"/>
      <c r="C6198" s="36" t="s">
        <v>18025</v>
      </c>
      <c r="D6198" s="6" t="s">
        <v>6061</v>
      </c>
      <c r="E6198" s="3">
        <v>4</v>
      </c>
    </row>
    <row r="6199" spans="1:5" ht="33">
      <c r="A6199" s="36">
        <v>6197</v>
      </c>
      <c r="B6199" s="208"/>
      <c r="C6199" s="36" t="s">
        <v>18026</v>
      </c>
      <c r="D6199" s="6" t="s">
        <v>6062</v>
      </c>
      <c r="E6199" s="3">
        <v>4</v>
      </c>
    </row>
    <row r="6200" spans="1:5" ht="33">
      <c r="A6200" s="36">
        <v>6198</v>
      </c>
      <c r="B6200" s="208"/>
      <c r="C6200" s="36" t="s">
        <v>18027</v>
      </c>
      <c r="D6200" s="6" t="s">
        <v>6063</v>
      </c>
      <c r="E6200" s="3">
        <v>4</v>
      </c>
    </row>
    <row r="6201" spans="1:5" ht="18.75">
      <c r="A6201" s="36">
        <v>6199</v>
      </c>
      <c r="B6201" s="208"/>
      <c r="C6201" s="36" t="s">
        <v>18028</v>
      </c>
      <c r="D6201" s="6" t="s">
        <v>6064</v>
      </c>
      <c r="E6201" s="3">
        <v>4</v>
      </c>
    </row>
    <row r="6202" spans="1:5" ht="33">
      <c r="A6202" s="36">
        <v>6200</v>
      </c>
      <c r="B6202" s="208"/>
      <c r="C6202" s="36" t="s">
        <v>18029</v>
      </c>
      <c r="D6202" s="6" t="s">
        <v>6065</v>
      </c>
      <c r="E6202" s="3">
        <v>4</v>
      </c>
    </row>
    <row r="6203" spans="1:5" ht="33">
      <c r="A6203" s="36">
        <v>6201</v>
      </c>
      <c r="B6203" s="208"/>
      <c r="C6203" s="36" t="s">
        <v>18030</v>
      </c>
      <c r="D6203" s="6" t="s">
        <v>6066</v>
      </c>
      <c r="E6203" s="3">
        <v>4</v>
      </c>
    </row>
    <row r="6204" spans="1:5" ht="33">
      <c r="A6204" s="36">
        <v>6202</v>
      </c>
      <c r="B6204" s="208"/>
      <c r="C6204" s="36" t="s">
        <v>18031</v>
      </c>
      <c r="D6204" s="6" t="s">
        <v>6067</v>
      </c>
      <c r="E6204" s="3">
        <v>4</v>
      </c>
    </row>
    <row r="6205" spans="1:5" ht="33">
      <c r="A6205" s="36">
        <v>6203</v>
      </c>
      <c r="B6205" s="208"/>
      <c r="C6205" s="36" t="s">
        <v>18032</v>
      </c>
      <c r="D6205" s="6" t="s">
        <v>6068</v>
      </c>
      <c r="E6205" s="3">
        <v>4</v>
      </c>
    </row>
    <row r="6206" spans="1:5" ht="33">
      <c r="A6206" s="36">
        <v>6204</v>
      </c>
      <c r="B6206" s="208"/>
      <c r="C6206" s="36" t="s">
        <v>18033</v>
      </c>
      <c r="D6206" s="6" t="s">
        <v>6069</v>
      </c>
      <c r="E6206" s="3">
        <v>4</v>
      </c>
    </row>
    <row r="6207" spans="1:5" ht="33">
      <c r="A6207" s="36">
        <v>6205</v>
      </c>
      <c r="B6207" s="208"/>
      <c r="C6207" s="36" t="s">
        <v>18034</v>
      </c>
      <c r="D6207" s="6" t="s">
        <v>6070</v>
      </c>
      <c r="E6207" s="3">
        <v>4</v>
      </c>
    </row>
    <row r="6208" spans="1:5" ht="33">
      <c r="A6208" s="36">
        <v>6206</v>
      </c>
      <c r="B6208" s="208"/>
      <c r="C6208" s="36" t="s">
        <v>18035</v>
      </c>
      <c r="D6208" s="6" t="s">
        <v>6071</v>
      </c>
      <c r="E6208" s="3">
        <v>4</v>
      </c>
    </row>
    <row r="6209" spans="1:5" ht="18.75">
      <c r="A6209" s="36">
        <v>6207</v>
      </c>
      <c r="B6209" s="208"/>
      <c r="C6209" s="36" t="s">
        <v>18036</v>
      </c>
      <c r="D6209" s="6" t="s">
        <v>6072</v>
      </c>
      <c r="E6209" s="3">
        <v>4</v>
      </c>
    </row>
    <row r="6210" spans="1:5" ht="18.75">
      <c r="A6210" s="36">
        <v>6208</v>
      </c>
      <c r="B6210" s="208"/>
      <c r="C6210" s="36" t="s">
        <v>18037</v>
      </c>
      <c r="D6210" s="6" t="s">
        <v>6073</v>
      </c>
      <c r="E6210" s="3">
        <v>4</v>
      </c>
    </row>
    <row r="6211" spans="1:5" ht="18.75">
      <c r="A6211" s="36">
        <v>6209</v>
      </c>
      <c r="B6211" s="208"/>
      <c r="C6211" s="36" t="s">
        <v>18038</v>
      </c>
      <c r="D6211" s="6" t="s">
        <v>6074</v>
      </c>
      <c r="E6211" s="3">
        <v>4</v>
      </c>
    </row>
    <row r="6212" spans="1:5" ht="33">
      <c r="A6212" s="36">
        <v>6210</v>
      </c>
      <c r="B6212" s="208"/>
      <c r="C6212" s="36" t="s">
        <v>18039</v>
      </c>
      <c r="D6212" s="6" t="s">
        <v>6075</v>
      </c>
      <c r="E6212" s="3">
        <v>4</v>
      </c>
    </row>
    <row r="6213" spans="1:5" ht="33">
      <c r="A6213" s="36">
        <v>6211</v>
      </c>
      <c r="B6213" s="208"/>
      <c r="C6213" s="36" t="s">
        <v>18040</v>
      </c>
      <c r="D6213" s="6" t="s">
        <v>6076</v>
      </c>
      <c r="E6213" s="3">
        <v>8</v>
      </c>
    </row>
    <row r="6214" spans="1:5" ht="33">
      <c r="A6214" s="36">
        <v>6212</v>
      </c>
      <c r="B6214" s="208"/>
      <c r="C6214" s="36" t="s">
        <v>18041</v>
      </c>
      <c r="D6214" s="6" t="s">
        <v>6077</v>
      </c>
      <c r="E6214" s="3">
        <v>6</v>
      </c>
    </row>
    <row r="6215" spans="1:5" ht="33">
      <c r="A6215" s="36">
        <v>6213</v>
      </c>
      <c r="B6215" s="208"/>
      <c r="C6215" s="36" t="s">
        <v>18042</v>
      </c>
      <c r="D6215" s="6" t="s">
        <v>6078</v>
      </c>
      <c r="E6215" s="3">
        <v>6</v>
      </c>
    </row>
    <row r="6216" spans="1:5" ht="33">
      <c r="A6216" s="36">
        <v>6214</v>
      </c>
      <c r="B6216" s="208"/>
      <c r="C6216" s="36" t="s">
        <v>18043</v>
      </c>
      <c r="D6216" s="6" t="s">
        <v>6079</v>
      </c>
      <c r="E6216" s="3">
        <v>6</v>
      </c>
    </row>
    <row r="6217" spans="1:5" ht="33">
      <c r="A6217" s="36">
        <v>6215</v>
      </c>
      <c r="B6217" s="208"/>
      <c r="C6217" s="36" t="s">
        <v>18044</v>
      </c>
      <c r="D6217" s="6" t="s">
        <v>6080</v>
      </c>
      <c r="E6217" s="3">
        <v>6</v>
      </c>
    </row>
    <row r="6218" spans="1:5" ht="33">
      <c r="A6218" s="36">
        <v>6216</v>
      </c>
      <c r="B6218" s="208"/>
      <c r="C6218" s="36" t="s">
        <v>18045</v>
      </c>
      <c r="D6218" s="6" t="s">
        <v>6081</v>
      </c>
      <c r="E6218" s="3">
        <v>6</v>
      </c>
    </row>
    <row r="6219" spans="1:5" ht="18.75">
      <c r="A6219" s="36">
        <v>6217</v>
      </c>
      <c r="B6219" s="208"/>
      <c r="C6219" s="36" t="s">
        <v>18046</v>
      </c>
      <c r="D6219" s="6" t="s">
        <v>6082</v>
      </c>
      <c r="E6219" s="3">
        <v>6</v>
      </c>
    </row>
    <row r="6220" spans="1:5" ht="33">
      <c r="A6220" s="36">
        <v>6218</v>
      </c>
      <c r="B6220" s="208"/>
      <c r="C6220" s="36" t="s">
        <v>18047</v>
      </c>
      <c r="D6220" s="6" t="s">
        <v>6083</v>
      </c>
      <c r="E6220" s="3">
        <v>6</v>
      </c>
    </row>
    <row r="6221" spans="1:5" ht="33">
      <c r="A6221" s="36">
        <v>6219</v>
      </c>
      <c r="B6221" s="208"/>
      <c r="C6221" s="36" t="s">
        <v>18048</v>
      </c>
      <c r="D6221" s="6" t="s">
        <v>6084</v>
      </c>
      <c r="E6221" s="3">
        <v>6</v>
      </c>
    </row>
    <row r="6222" spans="1:5" ht="33">
      <c r="A6222" s="36">
        <v>6220</v>
      </c>
      <c r="B6222" s="208"/>
      <c r="C6222" s="36" t="s">
        <v>18049</v>
      </c>
      <c r="D6222" s="6" t="s">
        <v>6085</v>
      </c>
      <c r="E6222" s="3">
        <v>6</v>
      </c>
    </row>
    <row r="6223" spans="1:5" ht="33">
      <c r="A6223" s="36">
        <v>6221</v>
      </c>
      <c r="B6223" s="208"/>
      <c r="C6223" s="36" t="s">
        <v>18050</v>
      </c>
      <c r="D6223" s="6" t="s">
        <v>6086</v>
      </c>
      <c r="E6223" s="3">
        <v>6</v>
      </c>
    </row>
    <row r="6224" spans="1:5" ht="33">
      <c r="A6224" s="36">
        <v>6222</v>
      </c>
      <c r="B6224" s="208"/>
      <c r="C6224" s="36" t="s">
        <v>18051</v>
      </c>
      <c r="D6224" s="6" t="s">
        <v>6087</v>
      </c>
      <c r="E6224" s="3">
        <v>6</v>
      </c>
    </row>
    <row r="6225" spans="1:5" ht="33">
      <c r="A6225" s="36">
        <v>6223</v>
      </c>
      <c r="B6225" s="208"/>
      <c r="C6225" s="36" t="s">
        <v>18052</v>
      </c>
      <c r="D6225" s="6" t="s">
        <v>6088</v>
      </c>
      <c r="E6225" s="3">
        <v>6</v>
      </c>
    </row>
    <row r="6226" spans="1:5" ht="33">
      <c r="A6226" s="36">
        <v>6224</v>
      </c>
      <c r="B6226" s="208"/>
      <c r="C6226" s="36" t="s">
        <v>18053</v>
      </c>
      <c r="D6226" s="6" t="s">
        <v>6089</v>
      </c>
      <c r="E6226" s="3">
        <v>6</v>
      </c>
    </row>
    <row r="6227" spans="1:5" ht="33">
      <c r="A6227" s="36">
        <v>6225</v>
      </c>
      <c r="B6227" s="208"/>
      <c r="C6227" s="36" t="s">
        <v>18054</v>
      </c>
      <c r="D6227" s="6" t="s">
        <v>6090</v>
      </c>
      <c r="E6227" s="3">
        <v>6</v>
      </c>
    </row>
    <row r="6228" spans="1:5" ht="18.75">
      <c r="A6228" s="36">
        <v>6226</v>
      </c>
      <c r="B6228" s="208"/>
      <c r="C6228" s="36" t="s">
        <v>18055</v>
      </c>
      <c r="D6228" s="6" t="s">
        <v>6091</v>
      </c>
      <c r="E6228" s="3">
        <v>6</v>
      </c>
    </row>
    <row r="6229" spans="1:5" ht="18.75">
      <c r="A6229" s="36">
        <v>6227</v>
      </c>
      <c r="B6229" s="208"/>
      <c r="C6229" s="36" t="s">
        <v>18056</v>
      </c>
      <c r="D6229" s="6" t="s">
        <v>6092</v>
      </c>
      <c r="E6229" s="3">
        <v>6</v>
      </c>
    </row>
    <row r="6230" spans="1:5" ht="18.75">
      <c r="A6230" s="36">
        <v>6228</v>
      </c>
      <c r="B6230" s="208"/>
      <c r="C6230" s="36" t="s">
        <v>18057</v>
      </c>
      <c r="D6230" s="6" t="s">
        <v>6093</v>
      </c>
      <c r="E6230" s="3">
        <v>6</v>
      </c>
    </row>
    <row r="6231" spans="1:5" ht="18.75">
      <c r="A6231" s="36">
        <v>6229</v>
      </c>
      <c r="B6231" s="208"/>
      <c r="C6231" s="36" t="s">
        <v>18058</v>
      </c>
      <c r="D6231" s="6" t="s">
        <v>6094</v>
      </c>
      <c r="E6231" s="3">
        <v>6</v>
      </c>
    </row>
    <row r="6232" spans="1:5" ht="33">
      <c r="A6232" s="36">
        <v>6230</v>
      </c>
      <c r="B6232" s="208"/>
      <c r="C6232" s="36" t="s">
        <v>18059</v>
      </c>
      <c r="D6232" s="6" t="s">
        <v>6095</v>
      </c>
      <c r="E6232" s="3">
        <v>6</v>
      </c>
    </row>
    <row r="6233" spans="1:5" ht="33">
      <c r="A6233" s="36">
        <v>6231</v>
      </c>
      <c r="B6233" s="208"/>
      <c r="C6233" s="36" t="s">
        <v>18060</v>
      </c>
      <c r="D6233" s="6" t="s">
        <v>6096</v>
      </c>
      <c r="E6233" s="3">
        <v>6</v>
      </c>
    </row>
    <row r="6234" spans="1:5" ht="33">
      <c r="A6234" s="36">
        <v>6232</v>
      </c>
      <c r="B6234" s="208"/>
      <c r="C6234" s="36" t="s">
        <v>18061</v>
      </c>
      <c r="D6234" s="6" t="s">
        <v>6097</v>
      </c>
      <c r="E6234" s="3">
        <v>6</v>
      </c>
    </row>
    <row r="6235" spans="1:5" ht="33">
      <c r="A6235" s="36">
        <v>6233</v>
      </c>
      <c r="B6235" s="208"/>
      <c r="C6235" s="36" t="s">
        <v>18062</v>
      </c>
      <c r="D6235" s="6" t="s">
        <v>6098</v>
      </c>
      <c r="E6235" s="3">
        <v>6</v>
      </c>
    </row>
    <row r="6236" spans="1:5" ht="33">
      <c r="A6236" s="36">
        <v>6234</v>
      </c>
      <c r="B6236" s="208"/>
      <c r="C6236" s="36" t="s">
        <v>18063</v>
      </c>
      <c r="D6236" s="6" t="s">
        <v>6099</v>
      </c>
      <c r="E6236" s="3">
        <v>6</v>
      </c>
    </row>
    <row r="6237" spans="1:5" ht="18.75">
      <c r="A6237" s="36">
        <v>6235</v>
      </c>
      <c r="B6237" s="208"/>
      <c r="C6237" s="36" t="s">
        <v>18064</v>
      </c>
      <c r="D6237" s="6" t="s">
        <v>6100</v>
      </c>
      <c r="E6237" s="3">
        <v>6</v>
      </c>
    </row>
    <row r="6238" spans="1:5" ht="33">
      <c r="A6238" s="36">
        <v>6236</v>
      </c>
      <c r="B6238" s="208"/>
      <c r="C6238" s="36" t="s">
        <v>18065</v>
      </c>
      <c r="D6238" s="6" t="s">
        <v>6101</v>
      </c>
      <c r="E6238" s="3">
        <v>6</v>
      </c>
    </row>
    <row r="6239" spans="1:5" ht="18.75">
      <c r="A6239" s="36">
        <v>6237</v>
      </c>
      <c r="B6239" s="208"/>
      <c r="C6239" s="36" t="s">
        <v>18066</v>
      </c>
      <c r="D6239" s="6" t="s">
        <v>6102</v>
      </c>
      <c r="E6239" s="3">
        <v>6</v>
      </c>
    </row>
    <row r="6240" spans="1:5" ht="33">
      <c r="A6240" s="36">
        <v>6238</v>
      </c>
      <c r="B6240" s="208"/>
      <c r="C6240" s="36" t="s">
        <v>18067</v>
      </c>
      <c r="D6240" s="6" t="s">
        <v>6103</v>
      </c>
      <c r="E6240" s="3">
        <v>6</v>
      </c>
    </row>
    <row r="6241" spans="1:5" ht="33">
      <c r="A6241" s="36">
        <v>6239</v>
      </c>
      <c r="B6241" s="208"/>
      <c r="C6241" s="36" t="s">
        <v>18068</v>
      </c>
      <c r="D6241" s="6" t="s">
        <v>6104</v>
      </c>
      <c r="E6241" s="3">
        <v>6</v>
      </c>
    </row>
    <row r="6242" spans="1:5" ht="33">
      <c r="A6242" s="36">
        <v>6240</v>
      </c>
      <c r="B6242" s="208"/>
      <c r="C6242" s="36" t="s">
        <v>18069</v>
      </c>
      <c r="D6242" s="6" t="s">
        <v>6105</v>
      </c>
      <c r="E6242" s="3">
        <v>6</v>
      </c>
    </row>
    <row r="6243" spans="1:5" ht="18.75">
      <c r="A6243" s="36">
        <v>6241</v>
      </c>
      <c r="B6243" s="208"/>
      <c r="C6243" s="36" t="s">
        <v>18070</v>
      </c>
      <c r="D6243" s="6" t="s">
        <v>6106</v>
      </c>
      <c r="E6243" s="3">
        <v>6</v>
      </c>
    </row>
    <row r="6244" spans="1:5" ht="18.75">
      <c r="A6244" s="36">
        <v>6242</v>
      </c>
      <c r="B6244" s="208"/>
      <c r="C6244" s="36" t="s">
        <v>18071</v>
      </c>
      <c r="D6244" s="6" t="s">
        <v>6107</v>
      </c>
      <c r="E6244" s="3">
        <v>6</v>
      </c>
    </row>
    <row r="6245" spans="1:5" ht="18.75">
      <c r="A6245" s="36">
        <v>6243</v>
      </c>
      <c r="B6245" s="208"/>
      <c r="C6245" s="36" t="s">
        <v>18072</v>
      </c>
      <c r="D6245" s="6" t="s">
        <v>6108</v>
      </c>
      <c r="E6245" s="3">
        <v>6</v>
      </c>
    </row>
    <row r="6246" spans="1:5" ht="33">
      <c r="A6246" s="36">
        <v>6244</v>
      </c>
      <c r="B6246" s="208"/>
      <c r="C6246" s="36" t="s">
        <v>18073</v>
      </c>
      <c r="D6246" s="6" t="s">
        <v>6109</v>
      </c>
      <c r="E6246" s="3">
        <v>6</v>
      </c>
    </row>
    <row r="6247" spans="1:5" ht="18.75">
      <c r="A6247" s="36">
        <v>6245</v>
      </c>
      <c r="B6247" s="208"/>
      <c r="C6247" s="36" t="s">
        <v>18074</v>
      </c>
      <c r="D6247" s="6" t="s">
        <v>6110</v>
      </c>
      <c r="E6247" s="3">
        <v>6</v>
      </c>
    </row>
    <row r="6248" spans="1:5" ht="33">
      <c r="A6248" s="36">
        <v>6246</v>
      </c>
      <c r="B6248" s="208"/>
      <c r="C6248" s="36" t="s">
        <v>18075</v>
      </c>
      <c r="D6248" s="6" t="s">
        <v>6111</v>
      </c>
      <c r="E6248" s="3">
        <v>6</v>
      </c>
    </row>
    <row r="6249" spans="1:5" ht="18.75">
      <c r="A6249" s="36">
        <v>6247</v>
      </c>
      <c r="B6249" s="208"/>
      <c r="C6249" s="36" t="s">
        <v>18076</v>
      </c>
      <c r="D6249" s="6" t="s">
        <v>6112</v>
      </c>
      <c r="E6249" s="3">
        <v>6</v>
      </c>
    </row>
    <row r="6250" spans="1:5" ht="33">
      <c r="A6250" s="36">
        <v>6248</v>
      </c>
      <c r="B6250" s="208"/>
      <c r="C6250" s="36" t="s">
        <v>18077</v>
      </c>
      <c r="D6250" s="6" t="s">
        <v>6113</v>
      </c>
      <c r="E6250" s="3">
        <v>6</v>
      </c>
    </row>
    <row r="6251" spans="1:5" ht="33">
      <c r="A6251" s="36">
        <v>6249</v>
      </c>
      <c r="B6251" s="208"/>
      <c r="C6251" s="36" t="s">
        <v>18078</v>
      </c>
      <c r="D6251" s="6" t="s">
        <v>6114</v>
      </c>
      <c r="E6251" s="3">
        <v>6</v>
      </c>
    </row>
    <row r="6252" spans="1:5" ht="33">
      <c r="A6252" s="36">
        <v>6250</v>
      </c>
      <c r="B6252" s="208"/>
      <c r="C6252" s="36" t="s">
        <v>18079</v>
      </c>
      <c r="D6252" s="6" t="s">
        <v>6115</v>
      </c>
      <c r="E6252" s="3">
        <v>6</v>
      </c>
    </row>
    <row r="6253" spans="1:5" ht="33">
      <c r="A6253" s="36">
        <v>6251</v>
      </c>
      <c r="B6253" s="208"/>
      <c r="C6253" s="36" t="s">
        <v>18080</v>
      </c>
      <c r="D6253" s="6" t="s">
        <v>6116</v>
      </c>
      <c r="E6253" s="3">
        <v>6</v>
      </c>
    </row>
    <row r="6254" spans="1:5" ht="18.75">
      <c r="A6254" s="36">
        <v>6252</v>
      </c>
      <c r="B6254" s="208"/>
      <c r="C6254" s="36" t="s">
        <v>18081</v>
      </c>
      <c r="D6254" s="6" t="s">
        <v>6117</v>
      </c>
      <c r="E6254" s="3">
        <v>6</v>
      </c>
    </row>
    <row r="6255" spans="1:5" ht="18.75">
      <c r="A6255" s="36">
        <v>6253</v>
      </c>
      <c r="B6255" s="208"/>
      <c r="C6255" s="36" t="s">
        <v>18082</v>
      </c>
      <c r="D6255" s="6" t="s">
        <v>6118</v>
      </c>
      <c r="E6255" s="3">
        <v>6</v>
      </c>
    </row>
    <row r="6256" spans="1:5" ht="33">
      <c r="A6256" s="36">
        <v>6254</v>
      </c>
      <c r="B6256" s="208"/>
      <c r="C6256" s="36" t="s">
        <v>18083</v>
      </c>
      <c r="D6256" s="6" t="s">
        <v>6119</v>
      </c>
      <c r="E6256" s="3">
        <v>6</v>
      </c>
    </row>
    <row r="6257" spans="1:5" ht="18.75">
      <c r="A6257" s="36">
        <v>6255</v>
      </c>
      <c r="B6257" s="208"/>
      <c r="C6257" s="36" t="s">
        <v>18084</v>
      </c>
      <c r="D6257" s="6" t="s">
        <v>6120</v>
      </c>
      <c r="E6257" s="3">
        <v>6</v>
      </c>
    </row>
    <row r="6258" spans="1:5" ht="18.75">
      <c r="A6258" s="36">
        <v>6256</v>
      </c>
      <c r="B6258" s="208"/>
      <c r="C6258" s="36" t="s">
        <v>18085</v>
      </c>
      <c r="D6258" s="6" t="s">
        <v>6121</v>
      </c>
      <c r="E6258" s="3">
        <v>6</v>
      </c>
    </row>
    <row r="6259" spans="1:5" ht="18.75">
      <c r="A6259" s="36">
        <v>6257</v>
      </c>
      <c r="B6259" s="208"/>
      <c r="C6259" s="36" t="s">
        <v>18086</v>
      </c>
      <c r="D6259" s="6" t="s">
        <v>6122</v>
      </c>
      <c r="E6259" s="3">
        <v>6</v>
      </c>
    </row>
    <row r="6260" spans="1:5" ht="33">
      <c r="A6260" s="36">
        <v>6258</v>
      </c>
      <c r="B6260" s="208"/>
      <c r="C6260" s="36" t="s">
        <v>18087</v>
      </c>
      <c r="D6260" s="6" t="s">
        <v>6123</v>
      </c>
      <c r="E6260" s="3">
        <v>6</v>
      </c>
    </row>
    <row r="6261" spans="1:5" ht="18.75">
      <c r="A6261" s="36">
        <v>6259</v>
      </c>
      <c r="B6261" s="208"/>
      <c r="C6261" s="36" t="s">
        <v>18088</v>
      </c>
      <c r="D6261" s="6" t="s">
        <v>6124</v>
      </c>
      <c r="E6261" s="3">
        <v>6</v>
      </c>
    </row>
    <row r="6262" spans="1:5" ht="18.75">
      <c r="A6262" s="36">
        <v>6260</v>
      </c>
      <c r="B6262" s="208"/>
      <c r="C6262" s="36" t="s">
        <v>18089</v>
      </c>
      <c r="D6262" s="6" t="s">
        <v>6125</v>
      </c>
      <c r="E6262" s="3">
        <v>6</v>
      </c>
    </row>
    <row r="6263" spans="1:5" ht="33">
      <c r="A6263" s="36">
        <v>6261</v>
      </c>
      <c r="B6263" s="208"/>
      <c r="C6263" s="36" t="s">
        <v>18090</v>
      </c>
      <c r="D6263" s="6" t="s">
        <v>6126</v>
      </c>
      <c r="E6263" s="3">
        <v>6</v>
      </c>
    </row>
    <row r="6264" spans="1:5" ht="18.75">
      <c r="A6264" s="36">
        <v>6262</v>
      </c>
      <c r="B6264" s="208"/>
      <c r="C6264" s="36" t="s">
        <v>18091</v>
      </c>
      <c r="D6264" s="6" t="s">
        <v>6127</v>
      </c>
      <c r="E6264" s="3">
        <v>6</v>
      </c>
    </row>
    <row r="6265" spans="1:5" ht="49.5">
      <c r="A6265" s="36">
        <v>6263</v>
      </c>
      <c r="B6265" s="208"/>
      <c r="C6265" s="36" t="s">
        <v>18092</v>
      </c>
      <c r="D6265" s="6" t="s">
        <v>6128</v>
      </c>
      <c r="E6265" s="3">
        <v>6</v>
      </c>
    </row>
    <row r="6266" spans="1:5" ht="18.75">
      <c r="A6266" s="36">
        <v>6264</v>
      </c>
      <c r="B6266" s="208"/>
      <c r="C6266" s="36" t="s">
        <v>18093</v>
      </c>
      <c r="D6266" s="6" t="s">
        <v>6129</v>
      </c>
      <c r="E6266" s="3">
        <v>6</v>
      </c>
    </row>
    <row r="6267" spans="1:5" ht="18.75">
      <c r="A6267" s="36">
        <v>6265</v>
      </c>
      <c r="B6267" s="208"/>
      <c r="C6267" s="36" t="s">
        <v>18094</v>
      </c>
      <c r="D6267" s="6" t="s">
        <v>6130</v>
      </c>
      <c r="E6267" s="3">
        <v>6</v>
      </c>
    </row>
    <row r="6268" spans="1:5" ht="18.75">
      <c r="A6268" s="36">
        <v>6266</v>
      </c>
      <c r="B6268" s="208"/>
      <c r="C6268" s="36" t="s">
        <v>18095</v>
      </c>
      <c r="D6268" s="6" t="s">
        <v>6131</v>
      </c>
      <c r="E6268" s="3">
        <v>6</v>
      </c>
    </row>
    <row r="6269" spans="1:5" ht="18.75">
      <c r="A6269" s="36">
        <v>6267</v>
      </c>
      <c r="B6269" s="208"/>
      <c r="C6269" s="36" t="s">
        <v>18096</v>
      </c>
      <c r="D6269" s="6" t="s">
        <v>6132</v>
      </c>
      <c r="E6269" s="3">
        <v>6</v>
      </c>
    </row>
    <row r="6270" spans="1:5" ht="18.75">
      <c r="A6270" s="36">
        <v>6268</v>
      </c>
      <c r="B6270" s="208"/>
      <c r="C6270" s="36" t="s">
        <v>18097</v>
      </c>
      <c r="D6270" s="6" t="s">
        <v>6133</v>
      </c>
      <c r="E6270" s="3">
        <v>6</v>
      </c>
    </row>
    <row r="6271" spans="1:5" ht="18.75">
      <c r="A6271" s="36">
        <v>6269</v>
      </c>
      <c r="B6271" s="208"/>
      <c r="C6271" s="36" t="s">
        <v>18098</v>
      </c>
      <c r="D6271" s="6" t="s">
        <v>6134</v>
      </c>
      <c r="E6271" s="3">
        <v>6</v>
      </c>
    </row>
    <row r="6272" spans="1:5" ht="18.75">
      <c r="A6272" s="36">
        <v>6270</v>
      </c>
      <c r="B6272" s="208"/>
      <c r="C6272" s="36" t="s">
        <v>18099</v>
      </c>
      <c r="D6272" s="6" t="s">
        <v>6135</v>
      </c>
      <c r="E6272" s="3">
        <v>6</v>
      </c>
    </row>
    <row r="6273" spans="1:5" ht="18.75">
      <c r="A6273" s="36">
        <v>6271</v>
      </c>
      <c r="B6273" s="208"/>
      <c r="C6273" s="36" t="s">
        <v>18100</v>
      </c>
      <c r="D6273" s="6" t="s">
        <v>6136</v>
      </c>
      <c r="E6273" s="3">
        <v>6</v>
      </c>
    </row>
    <row r="6274" spans="1:5" ht="33">
      <c r="A6274" s="36">
        <v>6272</v>
      </c>
      <c r="B6274" s="208"/>
      <c r="C6274" s="36" t="s">
        <v>18101</v>
      </c>
      <c r="D6274" s="6" t="s">
        <v>6137</v>
      </c>
      <c r="E6274" s="3">
        <v>6</v>
      </c>
    </row>
    <row r="6275" spans="1:5" ht="33">
      <c r="A6275" s="36">
        <v>6273</v>
      </c>
      <c r="B6275" s="208"/>
      <c r="C6275" s="36" t="s">
        <v>18102</v>
      </c>
      <c r="D6275" s="6" t="s">
        <v>6138</v>
      </c>
      <c r="E6275" s="3">
        <v>6</v>
      </c>
    </row>
    <row r="6276" spans="1:5" ht="49.5">
      <c r="A6276" s="36">
        <v>6274</v>
      </c>
      <c r="B6276" s="208"/>
      <c r="C6276" s="36" t="s">
        <v>18092</v>
      </c>
      <c r="D6276" s="6" t="s">
        <v>6139</v>
      </c>
      <c r="E6276" s="3">
        <v>6</v>
      </c>
    </row>
    <row r="6277" spans="1:5" ht="18.75">
      <c r="A6277" s="36">
        <v>6275</v>
      </c>
      <c r="B6277" s="208"/>
      <c r="C6277" s="36" t="s">
        <v>18103</v>
      </c>
      <c r="D6277" s="6" t="s">
        <v>6140</v>
      </c>
      <c r="E6277" s="3">
        <v>6</v>
      </c>
    </row>
    <row r="6278" spans="1:5" ht="18.75">
      <c r="A6278" s="36">
        <v>6276</v>
      </c>
      <c r="B6278" s="208"/>
      <c r="C6278" s="36" t="s">
        <v>18094</v>
      </c>
      <c r="D6278" s="6" t="s">
        <v>6141</v>
      </c>
      <c r="E6278" s="3">
        <v>6</v>
      </c>
    </row>
    <row r="6279" spans="1:5" ht="18.75">
      <c r="A6279" s="36">
        <v>6277</v>
      </c>
      <c r="B6279" s="208"/>
      <c r="C6279" s="36" t="s">
        <v>18104</v>
      </c>
      <c r="D6279" s="6" t="s">
        <v>6142</v>
      </c>
      <c r="E6279" s="3">
        <v>6</v>
      </c>
    </row>
    <row r="6280" spans="1:5" ht="18.75">
      <c r="A6280" s="36">
        <v>6278</v>
      </c>
      <c r="B6280" s="208"/>
      <c r="C6280" s="36" t="s">
        <v>18105</v>
      </c>
      <c r="D6280" s="6" t="s">
        <v>6143</v>
      </c>
      <c r="E6280" s="3">
        <v>6</v>
      </c>
    </row>
    <row r="6281" spans="1:5" ht="18.75">
      <c r="A6281" s="36">
        <v>6279</v>
      </c>
      <c r="B6281" s="208"/>
      <c r="C6281" s="36" t="s">
        <v>18106</v>
      </c>
      <c r="D6281" s="6" t="s">
        <v>6133</v>
      </c>
      <c r="E6281" s="3">
        <v>6</v>
      </c>
    </row>
    <row r="6282" spans="1:5" ht="18.75">
      <c r="A6282" s="36">
        <v>6280</v>
      </c>
      <c r="B6282" s="208"/>
      <c r="C6282" s="36" t="s">
        <v>18107</v>
      </c>
      <c r="D6282" s="6" t="s">
        <v>6134</v>
      </c>
      <c r="E6282" s="3">
        <v>6</v>
      </c>
    </row>
    <row r="6283" spans="1:5" ht="18.75">
      <c r="A6283" s="36">
        <v>6281</v>
      </c>
      <c r="B6283" s="208"/>
      <c r="C6283" s="36" t="s">
        <v>18108</v>
      </c>
      <c r="D6283" s="6" t="s">
        <v>6136</v>
      </c>
      <c r="E6283" s="3">
        <v>6</v>
      </c>
    </row>
    <row r="6284" spans="1:5" ht="18.75">
      <c r="A6284" s="36">
        <v>6282</v>
      </c>
      <c r="B6284" s="208"/>
      <c r="C6284" s="36" t="s">
        <v>18109</v>
      </c>
      <c r="D6284" s="6" t="s">
        <v>6144</v>
      </c>
      <c r="E6284" s="3">
        <v>6</v>
      </c>
    </row>
    <row r="6285" spans="1:5" ht="18.75">
      <c r="A6285" s="36">
        <v>6283</v>
      </c>
      <c r="B6285" s="208"/>
      <c r="C6285" s="36" t="s">
        <v>18110</v>
      </c>
      <c r="D6285" s="6" t="s">
        <v>6145</v>
      </c>
      <c r="E6285" s="3">
        <v>6</v>
      </c>
    </row>
    <row r="6286" spans="1:5" ht="33">
      <c r="A6286" s="36">
        <v>6284</v>
      </c>
      <c r="B6286" s="208"/>
      <c r="C6286" s="36" t="s">
        <v>18111</v>
      </c>
      <c r="D6286" s="6" t="s">
        <v>6146</v>
      </c>
      <c r="E6286" s="3">
        <v>6</v>
      </c>
    </row>
    <row r="6287" spans="1:5" ht="18.75">
      <c r="A6287" s="36">
        <v>6285</v>
      </c>
      <c r="B6287" s="208"/>
      <c r="C6287" s="36" t="s">
        <v>18112</v>
      </c>
      <c r="D6287" s="6" t="s">
        <v>6147</v>
      </c>
      <c r="E6287" s="3">
        <v>6</v>
      </c>
    </row>
    <row r="6288" spans="1:5" ht="18.75">
      <c r="A6288" s="36">
        <v>6286</v>
      </c>
      <c r="B6288" s="208"/>
      <c r="C6288" s="36" t="s">
        <v>18113</v>
      </c>
      <c r="D6288" s="6" t="s">
        <v>6148</v>
      </c>
      <c r="E6288" s="3">
        <v>6</v>
      </c>
    </row>
    <row r="6289" spans="1:5" ht="33">
      <c r="A6289" s="36">
        <v>6287</v>
      </c>
      <c r="B6289" s="208"/>
      <c r="C6289" s="36" t="s">
        <v>18114</v>
      </c>
      <c r="D6289" s="6" t="s">
        <v>6149</v>
      </c>
      <c r="E6289" s="3">
        <v>6</v>
      </c>
    </row>
    <row r="6290" spans="1:5" ht="18.75">
      <c r="A6290" s="36">
        <v>6288</v>
      </c>
      <c r="B6290" s="208"/>
      <c r="C6290" s="36" t="s">
        <v>18115</v>
      </c>
      <c r="D6290" s="6" t="s">
        <v>6150</v>
      </c>
      <c r="E6290" s="3">
        <v>6</v>
      </c>
    </row>
    <row r="6291" spans="1:5" ht="33">
      <c r="A6291" s="36">
        <v>6289</v>
      </c>
      <c r="B6291" s="208"/>
      <c r="C6291" s="36" t="s">
        <v>18116</v>
      </c>
      <c r="D6291" s="6" t="s">
        <v>6151</v>
      </c>
      <c r="E6291" s="3">
        <v>6</v>
      </c>
    </row>
    <row r="6292" spans="1:5" ht="18.75">
      <c r="A6292" s="36">
        <v>6290</v>
      </c>
      <c r="B6292" s="208"/>
      <c r="C6292" s="36" t="s">
        <v>18117</v>
      </c>
      <c r="D6292" s="6" t="s">
        <v>6152</v>
      </c>
      <c r="E6292" s="3">
        <v>6</v>
      </c>
    </row>
    <row r="6293" spans="1:5" ht="18.75">
      <c r="A6293" s="36">
        <v>6291</v>
      </c>
      <c r="B6293" s="208"/>
      <c r="C6293" s="36" t="s">
        <v>18118</v>
      </c>
      <c r="D6293" s="6" t="s">
        <v>6153</v>
      </c>
      <c r="E6293" s="3">
        <v>6</v>
      </c>
    </row>
    <row r="6294" spans="1:5" ht="18.75">
      <c r="A6294" s="36">
        <v>6292</v>
      </c>
      <c r="B6294" s="208"/>
      <c r="C6294" s="36" t="s">
        <v>18119</v>
      </c>
      <c r="D6294" s="6" t="s">
        <v>6154</v>
      </c>
      <c r="E6294" s="3">
        <v>6</v>
      </c>
    </row>
    <row r="6295" spans="1:5" ht="18.75">
      <c r="A6295" s="36">
        <v>6293</v>
      </c>
      <c r="B6295" s="208"/>
      <c r="C6295" s="36" t="s">
        <v>18120</v>
      </c>
      <c r="D6295" s="6" t="s">
        <v>6155</v>
      </c>
      <c r="E6295" s="3">
        <v>6</v>
      </c>
    </row>
    <row r="6296" spans="1:5" ht="18.75">
      <c r="A6296" s="36">
        <v>6294</v>
      </c>
      <c r="B6296" s="208"/>
      <c r="C6296" s="36" t="s">
        <v>18121</v>
      </c>
      <c r="D6296" s="6" t="s">
        <v>6156</v>
      </c>
      <c r="E6296" s="3">
        <v>6</v>
      </c>
    </row>
    <row r="6297" spans="1:5" ht="18.75">
      <c r="A6297" s="36">
        <v>6295</v>
      </c>
      <c r="B6297" s="208"/>
      <c r="C6297" s="36" t="s">
        <v>18122</v>
      </c>
      <c r="D6297" s="6" t="s">
        <v>6157</v>
      </c>
      <c r="E6297" s="3">
        <v>6</v>
      </c>
    </row>
    <row r="6298" spans="1:5" ht="18.75">
      <c r="A6298" s="36">
        <v>6296</v>
      </c>
      <c r="B6298" s="208"/>
      <c r="C6298" s="36" t="s">
        <v>18123</v>
      </c>
      <c r="D6298" s="6" t="s">
        <v>6158</v>
      </c>
      <c r="E6298" s="3">
        <v>6</v>
      </c>
    </row>
    <row r="6299" spans="1:5" ht="18.75">
      <c r="A6299" s="36">
        <v>6297</v>
      </c>
      <c r="B6299" s="208"/>
      <c r="C6299" s="36" t="s">
        <v>18124</v>
      </c>
      <c r="D6299" s="6" t="s">
        <v>6159</v>
      </c>
      <c r="E6299" s="3">
        <v>6</v>
      </c>
    </row>
    <row r="6300" spans="1:5" ht="18.75">
      <c r="A6300" s="36">
        <v>6298</v>
      </c>
      <c r="B6300" s="208"/>
      <c r="C6300" s="36" t="s">
        <v>18125</v>
      </c>
      <c r="D6300" s="6" t="s">
        <v>6160</v>
      </c>
      <c r="E6300" s="3">
        <v>6</v>
      </c>
    </row>
    <row r="6301" spans="1:5" ht="18.75">
      <c r="A6301" s="36">
        <v>6299</v>
      </c>
      <c r="B6301" s="208"/>
      <c r="C6301" s="36" t="s">
        <v>18126</v>
      </c>
      <c r="D6301" s="6" t="s">
        <v>6161</v>
      </c>
      <c r="E6301" s="3">
        <v>6</v>
      </c>
    </row>
    <row r="6302" spans="1:5" ht="33">
      <c r="A6302" s="36">
        <v>6300</v>
      </c>
      <c r="B6302" s="208"/>
      <c r="C6302" s="36" t="s">
        <v>18127</v>
      </c>
      <c r="D6302" s="6" t="s">
        <v>6162</v>
      </c>
      <c r="E6302" s="3">
        <v>6</v>
      </c>
    </row>
    <row r="6303" spans="1:5" ht="18.75">
      <c r="A6303" s="36">
        <v>6301</v>
      </c>
      <c r="B6303" s="208"/>
      <c r="C6303" s="36" t="s">
        <v>18128</v>
      </c>
      <c r="D6303" s="6" t="s">
        <v>6163</v>
      </c>
      <c r="E6303" s="3">
        <v>6</v>
      </c>
    </row>
    <row r="6304" spans="1:5" ht="18.75">
      <c r="A6304" s="36">
        <v>6302</v>
      </c>
      <c r="B6304" s="208"/>
      <c r="C6304" s="36" t="s">
        <v>18129</v>
      </c>
      <c r="D6304" s="6" t="s">
        <v>6164</v>
      </c>
      <c r="E6304" s="3">
        <v>6</v>
      </c>
    </row>
    <row r="6305" spans="1:5" ht="18.75">
      <c r="A6305" s="36">
        <v>6303</v>
      </c>
      <c r="B6305" s="208"/>
      <c r="C6305" s="36" t="s">
        <v>18130</v>
      </c>
      <c r="D6305" s="6" t="s">
        <v>6165</v>
      </c>
      <c r="E6305" s="3">
        <v>6</v>
      </c>
    </row>
    <row r="6306" spans="1:5" ht="33">
      <c r="A6306" s="36">
        <v>6304</v>
      </c>
      <c r="B6306" s="208"/>
      <c r="C6306" s="36" t="s">
        <v>18131</v>
      </c>
      <c r="D6306" s="6" t="s">
        <v>6166</v>
      </c>
      <c r="E6306" s="3">
        <v>6</v>
      </c>
    </row>
    <row r="6307" spans="1:5" ht="18.75">
      <c r="A6307" s="36">
        <v>6305</v>
      </c>
      <c r="B6307" s="208"/>
      <c r="C6307" s="36" t="s">
        <v>18132</v>
      </c>
      <c r="D6307" s="6" t="s">
        <v>6167</v>
      </c>
      <c r="E6307" s="3">
        <v>6</v>
      </c>
    </row>
    <row r="6308" spans="1:5" ht="18.75">
      <c r="A6308" s="36">
        <v>6306</v>
      </c>
      <c r="B6308" s="208"/>
      <c r="C6308" s="36" t="s">
        <v>18133</v>
      </c>
      <c r="D6308" s="6" t="s">
        <v>6168</v>
      </c>
      <c r="E6308" s="3">
        <v>6</v>
      </c>
    </row>
    <row r="6309" spans="1:5" ht="18.75">
      <c r="A6309" s="36">
        <v>6307</v>
      </c>
      <c r="B6309" s="208"/>
      <c r="C6309" s="36" t="s">
        <v>18134</v>
      </c>
      <c r="D6309" s="6" t="s">
        <v>6169</v>
      </c>
      <c r="E6309" s="3">
        <v>6</v>
      </c>
    </row>
    <row r="6310" spans="1:5" ht="18.75">
      <c r="A6310" s="36">
        <v>6308</v>
      </c>
      <c r="B6310" s="208"/>
      <c r="C6310" s="36" t="s">
        <v>18135</v>
      </c>
      <c r="D6310" s="6" t="s">
        <v>6170</v>
      </c>
      <c r="E6310" s="3">
        <v>6</v>
      </c>
    </row>
    <row r="6311" spans="1:5" ht="18.75">
      <c r="A6311" s="36">
        <v>6309</v>
      </c>
      <c r="B6311" s="208"/>
      <c r="C6311" s="36" t="s">
        <v>18136</v>
      </c>
      <c r="D6311" s="6" t="s">
        <v>6171</v>
      </c>
      <c r="E6311" s="3">
        <v>6</v>
      </c>
    </row>
    <row r="6312" spans="1:5" ht="18.75">
      <c r="A6312" s="36">
        <v>6310</v>
      </c>
      <c r="B6312" s="208"/>
      <c r="C6312" s="36" t="s">
        <v>18137</v>
      </c>
      <c r="D6312" s="6" t="s">
        <v>6172</v>
      </c>
      <c r="E6312" s="3">
        <v>6</v>
      </c>
    </row>
    <row r="6313" spans="1:5" ht="18.75">
      <c r="A6313" s="36">
        <v>6311</v>
      </c>
      <c r="B6313" s="208"/>
      <c r="C6313" s="36" t="s">
        <v>18138</v>
      </c>
      <c r="D6313" s="6" t="s">
        <v>6173</v>
      </c>
      <c r="E6313" s="3">
        <v>6</v>
      </c>
    </row>
    <row r="6314" spans="1:5" ht="18.75">
      <c r="A6314" s="36">
        <v>6312</v>
      </c>
      <c r="B6314" s="208"/>
      <c r="C6314" s="36" t="s">
        <v>18139</v>
      </c>
      <c r="D6314" s="6" t="s">
        <v>6174</v>
      </c>
      <c r="E6314" s="3">
        <v>6</v>
      </c>
    </row>
    <row r="6315" spans="1:5" ht="33">
      <c r="A6315" s="36">
        <v>6313</v>
      </c>
      <c r="B6315" s="208"/>
      <c r="C6315" s="36" t="s">
        <v>18140</v>
      </c>
      <c r="D6315" s="6" t="s">
        <v>6175</v>
      </c>
      <c r="E6315" s="3">
        <v>6</v>
      </c>
    </row>
    <row r="6316" spans="1:5" ht="18.75">
      <c r="A6316" s="36">
        <v>6314</v>
      </c>
      <c r="B6316" s="208"/>
      <c r="C6316" s="36" t="s">
        <v>18141</v>
      </c>
      <c r="D6316" s="6" t="s">
        <v>6176</v>
      </c>
      <c r="E6316" s="3">
        <v>6</v>
      </c>
    </row>
    <row r="6317" spans="1:5" ht="18.75">
      <c r="A6317" s="36">
        <v>6315</v>
      </c>
      <c r="B6317" s="208"/>
      <c r="C6317" s="36" t="s">
        <v>18142</v>
      </c>
      <c r="D6317" s="6" t="s">
        <v>6177</v>
      </c>
      <c r="E6317" s="3">
        <v>6</v>
      </c>
    </row>
    <row r="6318" spans="1:5" ht="33">
      <c r="A6318" s="36">
        <v>6316</v>
      </c>
      <c r="B6318" s="208"/>
      <c r="C6318" s="36" t="s">
        <v>18143</v>
      </c>
      <c r="D6318" s="6" t="s">
        <v>6178</v>
      </c>
      <c r="E6318" s="3">
        <v>6</v>
      </c>
    </row>
    <row r="6319" spans="1:5" ht="18.75">
      <c r="A6319" s="36">
        <v>6317</v>
      </c>
      <c r="B6319" s="208"/>
      <c r="C6319" s="36" t="s">
        <v>18144</v>
      </c>
      <c r="D6319" s="6" t="s">
        <v>6179</v>
      </c>
      <c r="E6319" s="3">
        <v>6</v>
      </c>
    </row>
    <row r="6320" spans="1:5" ht="18.75">
      <c r="A6320" s="36">
        <v>6318</v>
      </c>
      <c r="B6320" s="208"/>
      <c r="C6320" s="36" t="s">
        <v>18145</v>
      </c>
      <c r="D6320" s="6" t="s">
        <v>6180</v>
      </c>
      <c r="E6320" s="3">
        <v>6</v>
      </c>
    </row>
    <row r="6321" spans="1:5" ht="18.75">
      <c r="A6321" s="36">
        <v>6319</v>
      </c>
      <c r="B6321" s="208"/>
      <c r="C6321" s="36" t="s">
        <v>18146</v>
      </c>
      <c r="D6321" s="6" t="s">
        <v>6181</v>
      </c>
      <c r="E6321" s="3">
        <v>6</v>
      </c>
    </row>
    <row r="6322" spans="1:5" ht="18.75">
      <c r="A6322" s="36">
        <v>6320</v>
      </c>
      <c r="B6322" s="208"/>
      <c r="C6322" s="36" t="s">
        <v>18147</v>
      </c>
      <c r="D6322" s="6" t="s">
        <v>6182</v>
      </c>
      <c r="E6322" s="3">
        <v>6</v>
      </c>
    </row>
    <row r="6323" spans="1:5" ht="18.75">
      <c r="A6323" s="36">
        <v>6321</v>
      </c>
      <c r="B6323" s="208"/>
      <c r="C6323" s="36" t="s">
        <v>18148</v>
      </c>
      <c r="D6323" s="6" t="s">
        <v>6183</v>
      </c>
      <c r="E6323" s="3">
        <v>6</v>
      </c>
    </row>
    <row r="6324" spans="1:5" ht="18.75">
      <c r="A6324" s="36">
        <v>6322</v>
      </c>
      <c r="B6324" s="208"/>
      <c r="C6324" s="36" t="s">
        <v>18149</v>
      </c>
      <c r="D6324" s="6" t="s">
        <v>6184</v>
      </c>
      <c r="E6324" s="3">
        <v>6</v>
      </c>
    </row>
    <row r="6325" spans="1:5" ht="18.75">
      <c r="A6325" s="36">
        <v>6323</v>
      </c>
      <c r="B6325" s="208"/>
      <c r="C6325" s="36" t="s">
        <v>18150</v>
      </c>
      <c r="D6325" s="6" t="s">
        <v>6185</v>
      </c>
      <c r="E6325" s="3">
        <v>6</v>
      </c>
    </row>
    <row r="6326" spans="1:5" ht="18.75">
      <c r="A6326" s="36">
        <v>6324</v>
      </c>
      <c r="B6326" s="208"/>
      <c r="C6326" s="36" t="s">
        <v>18151</v>
      </c>
      <c r="D6326" s="6" t="s">
        <v>6186</v>
      </c>
      <c r="E6326" s="3">
        <v>6</v>
      </c>
    </row>
    <row r="6327" spans="1:5" ht="18.75">
      <c r="A6327" s="36">
        <v>6325</v>
      </c>
      <c r="B6327" s="208"/>
      <c r="C6327" s="36" t="s">
        <v>18152</v>
      </c>
      <c r="D6327" s="6" t="s">
        <v>6187</v>
      </c>
      <c r="E6327" s="3">
        <v>6</v>
      </c>
    </row>
    <row r="6328" spans="1:5" ht="33">
      <c r="A6328" s="36">
        <v>6326</v>
      </c>
      <c r="B6328" s="208"/>
      <c r="C6328" s="36" t="s">
        <v>18153</v>
      </c>
      <c r="D6328" s="6" t="s">
        <v>6188</v>
      </c>
      <c r="E6328" s="3">
        <v>6</v>
      </c>
    </row>
    <row r="6329" spans="1:5" ht="18.75">
      <c r="A6329" s="36">
        <v>6327</v>
      </c>
      <c r="B6329" s="208"/>
      <c r="C6329" s="36" t="s">
        <v>18154</v>
      </c>
      <c r="D6329" s="6" t="s">
        <v>6189</v>
      </c>
      <c r="E6329" s="3">
        <v>6</v>
      </c>
    </row>
    <row r="6330" spans="1:5" ht="18.75">
      <c r="A6330" s="36">
        <v>6328</v>
      </c>
      <c r="B6330" s="208"/>
      <c r="C6330" s="36" t="s">
        <v>18155</v>
      </c>
      <c r="D6330" s="6" t="s">
        <v>6190</v>
      </c>
      <c r="E6330" s="3">
        <v>6</v>
      </c>
    </row>
    <row r="6331" spans="1:5" ht="18.75">
      <c r="A6331" s="36">
        <v>6329</v>
      </c>
      <c r="B6331" s="208"/>
      <c r="C6331" s="36" t="s">
        <v>18156</v>
      </c>
      <c r="D6331" s="6" t="s">
        <v>6191</v>
      </c>
      <c r="E6331" s="3">
        <v>6</v>
      </c>
    </row>
    <row r="6332" spans="1:5" ht="33">
      <c r="A6332" s="36">
        <v>6330</v>
      </c>
      <c r="B6332" s="208"/>
      <c r="C6332" s="36" t="s">
        <v>18157</v>
      </c>
      <c r="D6332" s="6" t="s">
        <v>6192</v>
      </c>
      <c r="E6332" s="3">
        <v>6</v>
      </c>
    </row>
    <row r="6333" spans="1:5" ht="18.75">
      <c r="A6333" s="36">
        <v>6331</v>
      </c>
      <c r="B6333" s="208"/>
      <c r="C6333" s="36" t="s">
        <v>18158</v>
      </c>
      <c r="D6333" s="6" t="s">
        <v>6193</v>
      </c>
      <c r="E6333" s="3">
        <v>6</v>
      </c>
    </row>
    <row r="6334" spans="1:5" ht="18.75">
      <c r="A6334" s="36">
        <v>6332</v>
      </c>
      <c r="B6334" s="208"/>
      <c r="C6334" s="36" t="s">
        <v>18159</v>
      </c>
      <c r="D6334" s="6" t="s">
        <v>6194</v>
      </c>
      <c r="E6334" s="3">
        <v>6</v>
      </c>
    </row>
    <row r="6335" spans="1:5" ht="18.75">
      <c r="A6335" s="36">
        <v>6333</v>
      </c>
      <c r="B6335" s="208"/>
      <c r="C6335" s="36" t="s">
        <v>18160</v>
      </c>
      <c r="D6335" s="6" t="s">
        <v>6195</v>
      </c>
      <c r="E6335" s="3">
        <v>6</v>
      </c>
    </row>
    <row r="6336" spans="1:5" ht="18.75">
      <c r="A6336" s="36">
        <v>6334</v>
      </c>
      <c r="B6336" s="208"/>
      <c r="C6336" s="36" t="s">
        <v>18161</v>
      </c>
      <c r="D6336" s="6" t="s">
        <v>6196</v>
      </c>
      <c r="E6336" s="3">
        <v>6</v>
      </c>
    </row>
    <row r="6337" spans="1:5" ht="18.75">
      <c r="A6337" s="36">
        <v>6335</v>
      </c>
      <c r="B6337" s="208"/>
      <c r="C6337" s="36" t="s">
        <v>18162</v>
      </c>
      <c r="D6337" s="6" t="s">
        <v>6197</v>
      </c>
      <c r="E6337" s="3">
        <v>6</v>
      </c>
    </row>
    <row r="6338" spans="1:5" ht="18.75">
      <c r="A6338" s="36">
        <v>6336</v>
      </c>
      <c r="B6338" s="208"/>
      <c r="C6338" s="36" t="s">
        <v>18163</v>
      </c>
      <c r="D6338" s="6" t="s">
        <v>6198</v>
      </c>
      <c r="E6338" s="3">
        <v>6</v>
      </c>
    </row>
    <row r="6339" spans="1:5" ht="18.75">
      <c r="A6339" s="36">
        <v>6337</v>
      </c>
      <c r="B6339" s="208"/>
      <c r="C6339" s="36" t="s">
        <v>18164</v>
      </c>
      <c r="D6339" s="6" t="s">
        <v>6199</v>
      </c>
      <c r="E6339" s="3">
        <v>6</v>
      </c>
    </row>
    <row r="6340" spans="1:5" ht="18.75">
      <c r="A6340" s="36">
        <v>6338</v>
      </c>
      <c r="B6340" s="208"/>
      <c r="C6340" s="36" t="s">
        <v>18165</v>
      </c>
      <c r="D6340" s="6" t="s">
        <v>6200</v>
      </c>
      <c r="E6340" s="3">
        <v>6</v>
      </c>
    </row>
    <row r="6341" spans="1:5" ht="18.75">
      <c r="A6341" s="36">
        <v>6339</v>
      </c>
      <c r="B6341" s="208"/>
      <c r="C6341" s="36" t="s">
        <v>18166</v>
      </c>
      <c r="D6341" s="6" t="s">
        <v>6201</v>
      </c>
      <c r="E6341" s="3">
        <v>6</v>
      </c>
    </row>
    <row r="6342" spans="1:5" ht="18.75">
      <c r="A6342" s="36">
        <v>6340</v>
      </c>
      <c r="B6342" s="208"/>
      <c r="C6342" s="36" t="s">
        <v>18167</v>
      </c>
      <c r="D6342" s="6" t="s">
        <v>6202</v>
      </c>
      <c r="E6342" s="3">
        <v>6</v>
      </c>
    </row>
    <row r="6343" spans="1:5" ht="18.75">
      <c r="A6343" s="36">
        <v>6341</v>
      </c>
      <c r="B6343" s="208"/>
      <c r="C6343" s="36" t="s">
        <v>18168</v>
      </c>
      <c r="D6343" s="6" t="s">
        <v>6203</v>
      </c>
      <c r="E6343" s="3">
        <v>6</v>
      </c>
    </row>
    <row r="6344" spans="1:5" ht="18.75">
      <c r="A6344" s="36">
        <v>6342</v>
      </c>
      <c r="B6344" s="208"/>
      <c r="C6344" s="36" t="s">
        <v>18169</v>
      </c>
      <c r="D6344" s="6" t="s">
        <v>6204</v>
      </c>
      <c r="E6344" s="3">
        <v>6</v>
      </c>
    </row>
    <row r="6345" spans="1:5" ht="18.75">
      <c r="A6345" s="36">
        <v>6343</v>
      </c>
      <c r="B6345" s="208"/>
      <c r="C6345" s="36" t="s">
        <v>18170</v>
      </c>
      <c r="D6345" s="6" t="s">
        <v>6205</v>
      </c>
      <c r="E6345" s="3">
        <v>6</v>
      </c>
    </row>
    <row r="6346" spans="1:5" ht="18.75">
      <c r="A6346" s="36">
        <v>6344</v>
      </c>
      <c r="B6346" s="208"/>
      <c r="C6346" s="36" t="s">
        <v>18171</v>
      </c>
      <c r="D6346" s="6" t="s">
        <v>6206</v>
      </c>
      <c r="E6346" s="3">
        <v>6</v>
      </c>
    </row>
    <row r="6347" spans="1:5" ht="18.75">
      <c r="A6347" s="36">
        <v>6345</v>
      </c>
      <c r="B6347" s="208"/>
      <c r="C6347" s="36" t="s">
        <v>18172</v>
      </c>
      <c r="D6347" s="6" t="s">
        <v>6207</v>
      </c>
      <c r="E6347" s="3">
        <v>6</v>
      </c>
    </row>
    <row r="6348" spans="1:5" ht="33">
      <c r="A6348" s="36">
        <v>6346</v>
      </c>
      <c r="B6348" s="208"/>
      <c r="C6348" s="36" t="s">
        <v>18173</v>
      </c>
      <c r="D6348" s="6" t="s">
        <v>6208</v>
      </c>
      <c r="E6348" s="3">
        <v>6</v>
      </c>
    </row>
    <row r="6349" spans="1:5" ht="18.75">
      <c r="A6349" s="36">
        <v>6347</v>
      </c>
      <c r="B6349" s="208"/>
      <c r="C6349" s="36" t="s">
        <v>18174</v>
      </c>
      <c r="D6349" s="6" t="s">
        <v>6209</v>
      </c>
      <c r="E6349" s="3">
        <v>6</v>
      </c>
    </row>
    <row r="6350" spans="1:5" ht="18.75">
      <c r="A6350" s="36">
        <v>6348</v>
      </c>
      <c r="B6350" s="208"/>
      <c r="C6350" s="36" t="s">
        <v>18175</v>
      </c>
      <c r="D6350" s="6" t="s">
        <v>6210</v>
      </c>
      <c r="E6350" s="3">
        <v>6</v>
      </c>
    </row>
    <row r="6351" spans="1:5" ht="18.75">
      <c r="A6351" s="36">
        <v>6349</v>
      </c>
      <c r="B6351" s="208"/>
      <c r="C6351" s="36" t="s">
        <v>18176</v>
      </c>
      <c r="D6351" s="6" t="s">
        <v>6211</v>
      </c>
      <c r="E6351" s="3">
        <v>6</v>
      </c>
    </row>
    <row r="6352" spans="1:5" ht="18.75">
      <c r="A6352" s="36">
        <v>6350</v>
      </c>
      <c r="B6352" s="208"/>
      <c r="C6352" s="36" t="s">
        <v>18177</v>
      </c>
      <c r="D6352" s="6" t="s">
        <v>6212</v>
      </c>
      <c r="E6352" s="3">
        <v>6</v>
      </c>
    </row>
    <row r="6353" spans="1:5" ht="18.75">
      <c r="A6353" s="36">
        <v>6351</v>
      </c>
      <c r="B6353" s="208"/>
      <c r="C6353" s="36" t="s">
        <v>18178</v>
      </c>
      <c r="D6353" s="6" t="s">
        <v>6213</v>
      </c>
      <c r="E6353" s="3">
        <v>6</v>
      </c>
    </row>
    <row r="6354" spans="1:5" ht="18.75">
      <c r="A6354" s="36">
        <v>6352</v>
      </c>
      <c r="B6354" s="208"/>
      <c r="C6354" s="36" t="s">
        <v>18179</v>
      </c>
      <c r="D6354" s="6" t="s">
        <v>6214</v>
      </c>
      <c r="E6354" s="3">
        <v>6</v>
      </c>
    </row>
    <row r="6355" spans="1:5" ht="18.75">
      <c r="A6355" s="36">
        <v>6353</v>
      </c>
      <c r="B6355" s="208"/>
      <c r="C6355" s="36" t="s">
        <v>18180</v>
      </c>
      <c r="D6355" s="6" t="s">
        <v>6215</v>
      </c>
      <c r="E6355" s="3">
        <v>6</v>
      </c>
    </row>
    <row r="6356" spans="1:5" ht="18.75">
      <c r="A6356" s="36">
        <v>6354</v>
      </c>
      <c r="B6356" s="208"/>
      <c r="C6356" s="36" t="s">
        <v>18181</v>
      </c>
      <c r="D6356" s="6" t="s">
        <v>6216</v>
      </c>
      <c r="E6356" s="3">
        <v>6</v>
      </c>
    </row>
    <row r="6357" spans="1:5" ht="18.75">
      <c r="A6357" s="36">
        <v>6355</v>
      </c>
      <c r="B6357" s="208"/>
      <c r="C6357" s="36" t="s">
        <v>18182</v>
      </c>
      <c r="D6357" s="6" t="s">
        <v>6217</v>
      </c>
      <c r="E6357" s="3">
        <v>6</v>
      </c>
    </row>
    <row r="6358" spans="1:5" ht="33">
      <c r="A6358" s="36">
        <v>6356</v>
      </c>
      <c r="B6358" s="208"/>
      <c r="C6358" s="36" t="s">
        <v>18183</v>
      </c>
      <c r="D6358" s="6" t="s">
        <v>6218</v>
      </c>
      <c r="E6358" s="3">
        <v>6</v>
      </c>
    </row>
    <row r="6359" spans="1:5" ht="33">
      <c r="A6359" s="36">
        <v>6357</v>
      </c>
      <c r="B6359" s="208"/>
      <c r="C6359" s="36" t="s">
        <v>18184</v>
      </c>
      <c r="D6359" s="6" t="s">
        <v>6219</v>
      </c>
      <c r="E6359" s="3">
        <v>6</v>
      </c>
    </row>
    <row r="6360" spans="1:5" ht="18.75">
      <c r="A6360" s="36">
        <v>6358</v>
      </c>
      <c r="B6360" s="208"/>
      <c r="C6360" s="36" t="s">
        <v>18185</v>
      </c>
      <c r="D6360" s="6" t="s">
        <v>6220</v>
      </c>
      <c r="E6360" s="3">
        <v>6</v>
      </c>
    </row>
    <row r="6361" spans="1:5" ht="49.5">
      <c r="A6361" s="36">
        <v>6359</v>
      </c>
      <c r="B6361" s="208"/>
      <c r="C6361" s="36" t="s">
        <v>18186</v>
      </c>
      <c r="D6361" s="6" t="s">
        <v>6221</v>
      </c>
      <c r="E6361" s="3">
        <v>6</v>
      </c>
    </row>
    <row r="6362" spans="1:5" ht="18.75">
      <c r="A6362" s="36">
        <v>6360</v>
      </c>
      <c r="B6362" s="208"/>
      <c r="C6362" s="36" t="s">
        <v>18187</v>
      </c>
      <c r="D6362" s="6" t="s">
        <v>6222</v>
      </c>
      <c r="E6362" s="3">
        <v>6</v>
      </c>
    </row>
    <row r="6363" spans="1:5" ht="18.75">
      <c r="A6363" s="36">
        <v>6361</v>
      </c>
      <c r="B6363" s="208"/>
      <c r="C6363" s="36" t="s">
        <v>18188</v>
      </c>
      <c r="D6363" s="6" t="s">
        <v>6223</v>
      </c>
      <c r="E6363" s="3">
        <v>6</v>
      </c>
    </row>
    <row r="6364" spans="1:5" ht="18.75">
      <c r="A6364" s="36">
        <v>6362</v>
      </c>
      <c r="B6364" s="208"/>
      <c r="C6364" s="36" t="s">
        <v>18189</v>
      </c>
      <c r="D6364" s="6" t="s">
        <v>6224</v>
      </c>
      <c r="E6364" s="3">
        <v>6</v>
      </c>
    </row>
    <row r="6365" spans="1:5" ht="18.75">
      <c r="A6365" s="36">
        <v>6363</v>
      </c>
      <c r="B6365" s="208"/>
      <c r="C6365" s="36" t="s">
        <v>18190</v>
      </c>
      <c r="D6365" s="6" t="s">
        <v>6225</v>
      </c>
      <c r="E6365" s="3">
        <v>6</v>
      </c>
    </row>
    <row r="6366" spans="1:5" ht="18.75">
      <c r="A6366" s="36">
        <v>6364</v>
      </c>
      <c r="B6366" s="208"/>
      <c r="C6366" s="36" t="s">
        <v>18191</v>
      </c>
      <c r="D6366" s="6" t="s">
        <v>6226</v>
      </c>
      <c r="E6366" s="3">
        <v>6</v>
      </c>
    </row>
    <row r="6367" spans="1:5" ht="18.75">
      <c r="A6367" s="36">
        <v>6365</v>
      </c>
      <c r="B6367" s="208"/>
      <c r="C6367" s="36" t="s">
        <v>18192</v>
      </c>
      <c r="D6367" s="6" t="s">
        <v>6227</v>
      </c>
      <c r="E6367" s="3">
        <v>6</v>
      </c>
    </row>
    <row r="6368" spans="1:5" ht="18.75">
      <c r="A6368" s="36">
        <v>6366</v>
      </c>
      <c r="B6368" s="208"/>
      <c r="C6368" s="36" t="s">
        <v>18193</v>
      </c>
      <c r="D6368" s="6" t="s">
        <v>6228</v>
      </c>
      <c r="E6368" s="3">
        <v>6</v>
      </c>
    </row>
    <row r="6369" spans="1:5" ht="18.75">
      <c r="A6369" s="36">
        <v>6367</v>
      </c>
      <c r="B6369" s="208"/>
      <c r="C6369" s="36" t="s">
        <v>18194</v>
      </c>
      <c r="D6369" s="6" t="s">
        <v>6229</v>
      </c>
      <c r="E6369" s="3">
        <v>6</v>
      </c>
    </row>
    <row r="6370" spans="1:5" ht="18.75">
      <c r="A6370" s="36">
        <v>6368</v>
      </c>
      <c r="B6370" s="208"/>
      <c r="C6370" s="36" t="s">
        <v>18195</v>
      </c>
      <c r="D6370" s="6" t="s">
        <v>6230</v>
      </c>
      <c r="E6370" s="3">
        <v>6</v>
      </c>
    </row>
    <row r="6371" spans="1:5" ht="33">
      <c r="A6371" s="36">
        <v>6369</v>
      </c>
      <c r="B6371" s="208"/>
      <c r="C6371" s="36" t="s">
        <v>18196</v>
      </c>
      <c r="D6371" s="6" t="s">
        <v>6231</v>
      </c>
      <c r="E6371" s="3">
        <v>6</v>
      </c>
    </row>
    <row r="6372" spans="1:5" ht="33">
      <c r="A6372" s="36">
        <v>6370</v>
      </c>
      <c r="B6372" s="208"/>
      <c r="C6372" s="36" t="s">
        <v>18197</v>
      </c>
      <c r="D6372" s="6" t="s">
        <v>6232</v>
      </c>
      <c r="E6372" s="3">
        <v>6</v>
      </c>
    </row>
    <row r="6373" spans="1:5" ht="18.75">
      <c r="A6373" s="36">
        <v>6371</v>
      </c>
      <c r="B6373" s="208"/>
      <c r="C6373" s="36" t="s">
        <v>18198</v>
      </c>
      <c r="D6373" s="6" t="s">
        <v>6233</v>
      </c>
      <c r="E6373" s="3">
        <v>6</v>
      </c>
    </row>
    <row r="6374" spans="1:5" ht="33">
      <c r="A6374" s="36">
        <v>6372</v>
      </c>
      <c r="B6374" s="208"/>
      <c r="C6374" s="36" t="s">
        <v>18199</v>
      </c>
      <c r="D6374" s="6" t="s">
        <v>6234</v>
      </c>
      <c r="E6374" s="3">
        <v>6</v>
      </c>
    </row>
    <row r="6375" spans="1:5" ht="18.75">
      <c r="A6375" s="36">
        <v>6373</v>
      </c>
      <c r="B6375" s="208"/>
      <c r="C6375" s="36" t="s">
        <v>18200</v>
      </c>
      <c r="D6375" s="6" t="s">
        <v>6235</v>
      </c>
      <c r="E6375" s="3">
        <v>6</v>
      </c>
    </row>
    <row r="6376" spans="1:5" ht="33">
      <c r="A6376" s="36">
        <v>6374</v>
      </c>
      <c r="B6376" s="208"/>
      <c r="C6376" s="36" t="s">
        <v>18201</v>
      </c>
      <c r="D6376" s="6" t="s">
        <v>6236</v>
      </c>
      <c r="E6376" s="3">
        <v>6</v>
      </c>
    </row>
    <row r="6377" spans="1:5" ht="33">
      <c r="A6377" s="36">
        <v>6375</v>
      </c>
      <c r="B6377" s="208"/>
      <c r="C6377" s="36" t="s">
        <v>18202</v>
      </c>
      <c r="D6377" s="6" t="s">
        <v>6237</v>
      </c>
      <c r="E6377" s="3">
        <v>6</v>
      </c>
    </row>
    <row r="6378" spans="1:5" ht="18.75">
      <c r="A6378" s="36">
        <v>6376</v>
      </c>
      <c r="B6378" s="208"/>
      <c r="C6378" s="36" t="s">
        <v>18203</v>
      </c>
      <c r="D6378" s="6" t="s">
        <v>6238</v>
      </c>
      <c r="E6378" s="3">
        <v>6</v>
      </c>
    </row>
    <row r="6379" spans="1:5" ht="18.75">
      <c r="A6379" s="36">
        <v>6377</v>
      </c>
      <c r="B6379" s="208"/>
      <c r="C6379" s="36" t="s">
        <v>18204</v>
      </c>
      <c r="D6379" s="6" t="s">
        <v>6239</v>
      </c>
      <c r="E6379" s="3">
        <v>6</v>
      </c>
    </row>
    <row r="6380" spans="1:5" ht="18.75">
      <c r="A6380" s="36">
        <v>6378</v>
      </c>
      <c r="B6380" s="208"/>
      <c r="C6380" s="36" t="s">
        <v>18205</v>
      </c>
      <c r="D6380" s="6" t="s">
        <v>6240</v>
      </c>
      <c r="E6380" s="3">
        <v>6</v>
      </c>
    </row>
    <row r="6381" spans="1:5" ht="18.75">
      <c r="A6381" s="36">
        <v>6379</v>
      </c>
      <c r="B6381" s="208"/>
      <c r="C6381" s="36" t="s">
        <v>18206</v>
      </c>
      <c r="D6381" s="6" t="s">
        <v>6241</v>
      </c>
      <c r="E6381" s="3">
        <v>6</v>
      </c>
    </row>
    <row r="6382" spans="1:5" ht="33">
      <c r="A6382" s="36">
        <v>6380</v>
      </c>
      <c r="B6382" s="208"/>
      <c r="C6382" s="36" t="s">
        <v>18207</v>
      </c>
      <c r="D6382" s="6" t="s">
        <v>6242</v>
      </c>
      <c r="E6382" s="3">
        <v>6</v>
      </c>
    </row>
    <row r="6383" spans="1:5" ht="18.75">
      <c r="A6383" s="36">
        <v>6381</v>
      </c>
      <c r="B6383" s="208"/>
      <c r="C6383" s="36" t="s">
        <v>18208</v>
      </c>
      <c r="D6383" s="6" t="s">
        <v>6243</v>
      </c>
      <c r="E6383" s="3">
        <v>6</v>
      </c>
    </row>
    <row r="6384" spans="1:5" ht="33">
      <c r="A6384" s="36">
        <v>6382</v>
      </c>
      <c r="B6384" s="208"/>
      <c r="C6384" s="36" t="s">
        <v>18209</v>
      </c>
      <c r="D6384" s="6" t="s">
        <v>6244</v>
      </c>
      <c r="E6384" s="3">
        <v>6</v>
      </c>
    </row>
    <row r="6385" spans="1:5" ht="18.75">
      <c r="A6385" s="36">
        <v>6383</v>
      </c>
      <c r="B6385" s="208"/>
      <c r="C6385" s="36" t="s">
        <v>18210</v>
      </c>
      <c r="D6385" s="6" t="s">
        <v>6245</v>
      </c>
      <c r="E6385" s="3">
        <v>6</v>
      </c>
    </row>
    <row r="6386" spans="1:5" ht="33">
      <c r="A6386" s="36">
        <v>6384</v>
      </c>
      <c r="B6386" s="208"/>
      <c r="C6386" s="36" t="s">
        <v>18211</v>
      </c>
      <c r="D6386" s="6" t="s">
        <v>6246</v>
      </c>
      <c r="E6386" s="3">
        <v>6</v>
      </c>
    </row>
    <row r="6387" spans="1:5" ht="33">
      <c r="A6387" s="36">
        <v>6385</v>
      </c>
      <c r="B6387" s="208"/>
      <c r="C6387" s="36" t="s">
        <v>18212</v>
      </c>
      <c r="D6387" s="6" t="s">
        <v>6247</v>
      </c>
      <c r="E6387" s="3">
        <v>6</v>
      </c>
    </row>
    <row r="6388" spans="1:5" ht="18.75">
      <c r="A6388" s="36">
        <v>6386</v>
      </c>
      <c r="B6388" s="208"/>
      <c r="C6388" s="36" t="s">
        <v>18213</v>
      </c>
      <c r="D6388" s="6" t="s">
        <v>6248</v>
      </c>
      <c r="E6388" s="3">
        <v>6</v>
      </c>
    </row>
    <row r="6389" spans="1:5" ht="33">
      <c r="A6389" s="36">
        <v>6387</v>
      </c>
      <c r="B6389" s="208"/>
      <c r="C6389" s="36" t="s">
        <v>18214</v>
      </c>
      <c r="D6389" s="6" t="s">
        <v>6249</v>
      </c>
      <c r="E6389" s="3">
        <v>6</v>
      </c>
    </row>
    <row r="6390" spans="1:5" ht="18.75">
      <c r="A6390" s="36">
        <v>6388</v>
      </c>
      <c r="B6390" s="208"/>
      <c r="C6390" s="36" t="s">
        <v>18215</v>
      </c>
      <c r="D6390" s="6" t="s">
        <v>6250</v>
      </c>
      <c r="E6390" s="3">
        <v>6</v>
      </c>
    </row>
    <row r="6391" spans="1:5" ht="18.75">
      <c r="A6391" s="36">
        <v>6389</v>
      </c>
      <c r="B6391" s="208"/>
      <c r="C6391" s="36" t="s">
        <v>18216</v>
      </c>
      <c r="D6391" s="6" t="s">
        <v>6251</v>
      </c>
      <c r="E6391" s="3">
        <v>6</v>
      </c>
    </row>
    <row r="6392" spans="1:5" ht="33">
      <c r="A6392" s="36">
        <v>6390</v>
      </c>
      <c r="B6392" s="208"/>
      <c r="C6392" s="36" t="s">
        <v>18217</v>
      </c>
      <c r="D6392" s="6" t="s">
        <v>6252</v>
      </c>
      <c r="E6392" s="3">
        <v>6</v>
      </c>
    </row>
    <row r="6393" spans="1:5" ht="33">
      <c r="A6393" s="36">
        <v>6391</v>
      </c>
      <c r="B6393" s="208"/>
      <c r="C6393" s="36" t="s">
        <v>18218</v>
      </c>
      <c r="D6393" s="6" t="s">
        <v>6253</v>
      </c>
      <c r="E6393" s="3">
        <v>6</v>
      </c>
    </row>
    <row r="6394" spans="1:5" ht="33">
      <c r="A6394" s="36">
        <v>6392</v>
      </c>
      <c r="B6394" s="208"/>
      <c r="C6394" s="36" t="s">
        <v>18219</v>
      </c>
      <c r="D6394" s="6" t="s">
        <v>6254</v>
      </c>
      <c r="E6394" s="3">
        <v>6</v>
      </c>
    </row>
    <row r="6395" spans="1:5" ht="33">
      <c r="A6395" s="36">
        <v>6393</v>
      </c>
      <c r="B6395" s="208"/>
      <c r="C6395" s="36" t="s">
        <v>18220</v>
      </c>
      <c r="D6395" s="6" t="s">
        <v>6255</v>
      </c>
      <c r="E6395" s="3">
        <v>6</v>
      </c>
    </row>
    <row r="6396" spans="1:5" ht="33">
      <c r="A6396" s="36">
        <v>6394</v>
      </c>
      <c r="B6396" s="208"/>
      <c r="C6396" s="36" t="s">
        <v>18221</v>
      </c>
      <c r="D6396" s="6" t="s">
        <v>6256</v>
      </c>
      <c r="E6396" s="3">
        <v>6</v>
      </c>
    </row>
    <row r="6397" spans="1:5" ht="18.75">
      <c r="A6397" s="36">
        <v>6395</v>
      </c>
      <c r="B6397" s="208"/>
      <c r="C6397" s="36" t="s">
        <v>18222</v>
      </c>
      <c r="D6397" s="6" t="s">
        <v>6251</v>
      </c>
      <c r="E6397" s="3">
        <v>6</v>
      </c>
    </row>
    <row r="6398" spans="1:5" ht="18.75">
      <c r="A6398" s="36">
        <v>6396</v>
      </c>
      <c r="B6398" s="208"/>
      <c r="C6398" s="36" t="s">
        <v>18223</v>
      </c>
      <c r="D6398" s="6" t="s">
        <v>6257</v>
      </c>
      <c r="E6398" s="3">
        <v>6</v>
      </c>
    </row>
    <row r="6399" spans="1:5" ht="18.75">
      <c r="A6399" s="36">
        <v>6397</v>
      </c>
      <c r="B6399" s="208"/>
      <c r="C6399" s="36" t="s">
        <v>18224</v>
      </c>
      <c r="D6399" s="6" t="s">
        <v>6258</v>
      </c>
      <c r="E6399" s="3">
        <v>6</v>
      </c>
    </row>
    <row r="6400" spans="1:5" ht="18.75">
      <c r="A6400" s="36">
        <v>6398</v>
      </c>
      <c r="B6400" s="208"/>
      <c r="C6400" s="36" t="s">
        <v>18225</v>
      </c>
      <c r="D6400" s="6" t="s">
        <v>6259</v>
      </c>
      <c r="E6400" s="3">
        <v>6</v>
      </c>
    </row>
    <row r="6401" spans="1:5" ht="18.75">
      <c r="A6401" s="36">
        <v>6399</v>
      </c>
      <c r="B6401" s="208"/>
      <c r="C6401" s="36" t="s">
        <v>18226</v>
      </c>
      <c r="D6401" s="6" t="s">
        <v>6260</v>
      </c>
      <c r="E6401" s="3">
        <v>6</v>
      </c>
    </row>
    <row r="6402" spans="1:5" ht="18.75">
      <c r="A6402" s="36">
        <v>6400</v>
      </c>
      <c r="B6402" s="208"/>
      <c r="C6402" s="36" t="s">
        <v>18227</v>
      </c>
      <c r="D6402" s="6" t="s">
        <v>6261</v>
      </c>
      <c r="E6402" s="3">
        <v>6</v>
      </c>
    </row>
    <row r="6403" spans="1:5" ht="18.75">
      <c r="A6403" s="36">
        <v>6401</v>
      </c>
      <c r="B6403" s="208"/>
      <c r="C6403" s="36" t="s">
        <v>18228</v>
      </c>
      <c r="D6403" s="6" t="s">
        <v>6262</v>
      </c>
      <c r="E6403" s="3">
        <v>4</v>
      </c>
    </row>
    <row r="6404" spans="1:5" ht="18.75">
      <c r="A6404" s="36">
        <v>6402</v>
      </c>
      <c r="B6404" s="208"/>
      <c r="C6404" s="36" t="s">
        <v>18229</v>
      </c>
      <c r="D6404" s="6" t="s">
        <v>6263</v>
      </c>
      <c r="E6404" s="3">
        <v>4</v>
      </c>
    </row>
    <row r="6405" spans="1:5" ht="18.75">
      <c r="A6405" s="36">
        <v>6403</v>
      </c>
      <c r="B6405" s="208"/>
      <c r="C6405" s="36" t="s">
        <v>18230</v>
      </c>
      <c r="D6405" s="6" t="s">
        <v>6264</v>
      </c>
      <c r="E6405" s="3">
        <v>4</v>
      </c>
    </row>
    <row r="6406" spans="1:5" ht="18.75">
      <c r="A6406" s="36">
        <v>6404</v>
      </c>
      <c r="B6406" s="208"/>
      <c r="C6406" s="36" t="s">
        <v>18231</v>
      </c>
      <c r="D6406" s="6" t="s">
        <v>6265</v>
      </c>
      <c r="E6406" s="3">
        <v>4</v>
      </c>
    </row>
    <row r="6407" spans="1:5" ht="18.75">
      <c r="A6407" s="36">
        <v>6405</v>
      </c>
      <c r="B6407" s="208"/>
      <c r="C6407" s="36" t="s">
        <v>18232</v>
      </c>
      <c r="D6407" s="6" t="s">
        <v>6266</v>
      </c>
      <c r="E6407" s="3">
        <v>4</v>
      </c>
    </row>
    <row r="6408" spans="1:5" ht="18.75">
      <c r="A6408" s="36">
        <v>6406</v>
      </c>
      <c r="B6408" s="208"/>
      <c r="C6408" s="36" t="s">
        <v>18233</v>
      </c>
      <c r="D6408" s="6" t="s">
        <v>6267</v>
      </c>
      <c r="E6408" s="3">
        <v>4</v>
      </c>
    </row>
    <row r="6409" spans="1:5" ht="18.75">
      <c r="A6409" s="36">
        <v>6407</v>
      </c>
      <c r="B6409" s="208"/>
      <c r="C6409" s="36" t="s">
        <v>18234</v>
      </c>
      <c r="D6409" s="6" t="s">
        <v>6268</v>
      </c>
      <c r="E6409" s="3">
        <v>4</v>
      </c>
    </row>
    <row r="6410" spans="1:5" ht="18.75">
      <c r="A6410" s="36">
        <v>6408</v>
      </c>
      <c r="B6410" s="208"/>
      <c r="C6410" s="36" t="s">
        <v>18235</v>
      </c>
      <c r="D6410" s="6" t="s">
        <v>6269</v>
      </c>
      <c r="E6410" s="3">
        <v>4</v>
      </c>
    </row>
    <row r="6411" spans="1:5" ht="18.75">
      <c r="A6411" s="36">
        <v>6409</v>
      </c>
      <c r="B6411" s="208"/>
      <c r="C6411" s="36" t="s">
        <v>18236</v>
      </c>
      <c r="D6411" s="6" t="s">
        <v>6270</v>
      </c>
      <c r="E6411" s="3">
        <v>4</v>
      </c>
    </row>
    <row r="6412" spans="1:5" ht="33">
      <c r="A6412" s="36">
        <v>6410</v>
      </c>
      <c r="B6412" s="208"/>
      <c r="C6412" s="36" t="s">
        <v>18237</v>
      </c>
      <c r="D6412" s="6" t="s">
        <v>6271</v>
      </c>
      <c r="E6412" s="3">
        <v>4</v>
      </c>
    </row>
    <row r="6413" spans="1:5" ht="18.75">
      <c r="A6413" s="36">
        <v>6411</v>
      </c>
      <c r="B6413" s="208"/>
      <c r="C6413" s="36" t="s">
        <v>18238</v>
      </c>
      <c r="D6413" s="6" t="s">
        <v>6272</v>
      </c>
      <c r="E6413" s="3">
        <v>4</v>
      </c>
    </row>
    <row r="6414" spans="1:5" ht="18.75">
      <c r="A6414" s="36">
        <v>6412</v>
      </c>
      <c r="B6414" s="208"/>
      <c r="C6414" s="36" t="s">
        <v>18239</v>
      </c>
      <c r="D6414" s="6" t="s">
        <v>6273</v>
      </c>
      <c r="E6414" s="3">
        <v>4</v>
      </c>
    </row>
    <row r="6415" spans="1:5" ht="18.75">
      <c r="A6415" s="36">
        <v>6413</v>
      </c>
      <c r="B6415" s="208"/>
      <c r="C6415" s="36" t="s">
        <v>18240</v>
      </c>
      <c r="D6415" s="6" t="s">
        <v>6274</v>
      </c>
      <c r="E6415" s="3">
        <v>4</v>
      </c>
    </row>
    <row r="6416" spans="1:5" ht="33">
      <c r="A6416" s="36">
        <v>6414</v>
      </c>
      <c r="B6416" s="208"/>
      <c r="C6416" s="36" t="s">
        <v>18241</v>
      </c>
      <c r="D6416" s="6" t="s">
        <v>6275</v>
      </c>
      <c r="E6416" s="3">
        <v>4</v>
      </c>
    </row>
    <row r="6417" spans="1:5" ht="18.75">
      <c r="A6417" s="36">
        <v>6415</v>
      </c>
      <c r="B6417" s="208"/>
      <c r="C6417" s="36" t="s">
        <v>18242</v>
      </c>
      <c r="D6417" s="6" t="s">
        <v>6276</v>
      </c>
      <c r="E6417" s="3">
        <v>4</v>
      </c>
    </row>
    <row r="6418" spans="1:5" ht="18.75">
      <c r="A6418" s="36">
        <v>6416</v>
      </c>
      <c r="B6418" s="208"/>
      <c r="C6418" s="36" t="s">
        <v>18243</v>
      </c>
      <c r="D6418" s="6" t="s">
        <v>6277</v>
      </c>
      <c r="E6418" s="3">
        <v>4</v>
      </c>
    </row>
    <row r="6419" spans="1:5" ht="18.75">
      <c r="A6419" s="36">
        <v>6417</v>
      </c>
      <c r="B6419" s="208"/>
      <c r="C6419" s="36" t="s">
        <v>18244</v>
      </c>
      <c r="D6419" s="6" t="s">
        <v>6278</v>
      </c>
      <c r="E6419" s="3">
        <v>4</v>
      </c>
    </row>
    <row r="6420" spans="1:5" ht="33">
      <c r="A6420" s="36">
        <v>6418</v>
      </c>
      <c r="B6420" s="208"/>
      <c r="C6420" s="36" t="s">
        <v>18245</v>
      </c>
      <c r="D6420" s="6" t="s">
        <v>6279</v>
      </c>
      <c r="E6420" s="3">
        <v>4</v>
      </c>
    </row>
    <row r="6421" spans="1:5" ht="18.75">
      <c r="A6421" s="36">
        <v>6419</v>
      </c>
      <c r="B6421" s="208"/>
      <c r="C6421" s="36" t="s">
        <v>18246</v>
      </c>
      <c r="D6421" s="6" t="s">
        <v>6280</v>
      </c>
      <c r="E6421" s="3">
        <v>4</v>
      </c>
    </row>
    <row r="6422" spans="1:5" ht="18.75">
      <c r="A6422" s="36">
        <v>6420</v>
      </c>
      <c r="B6422" s="208"/>
      <c r="C6422" s="36" t="s">
        <v>18247</v>
      </c>
      <c r="D6422" s="6" t="s">
        <v>6281</v>
      </c>
      <c r="E6422" s="3">
        <v>4</v>
      </c>
    </row>
    <row r="6423" spans="1:5" ht="33">
      <c r="A6423" s="36">
        <v>6421</v>
      </c>
      <c r="B6423" s="208"/>
      <c r="C6423" s="36" t="s">
        <v>18248</v>
      </c>
      <c r="D6423" s="6" t="s">
        <v>6282</v>
      </c>
      <c r="E6423" s="3">
        <v>4</v>
      </c>
    </row>
    <row r="6424" spans="1:5" ht="18.75">
      <c r="A6424" s="36">
        <v>6422</v>
      </c>
      <c r="B6424" s="208"/>
      <c r="C6424" s="36" t="s">
        <v>18249</v>
      </c>
      <c r="D6424" s="6" t="s">
        <v>6283</v>
      </c>
      <c r="E6424" s="3">
        <v>4</v>
      </c>
    </row>
    <row r="6425" spans="1:5" ht="18.75">
      <c r="A6425" s="36">
        <v>6423</v>
      </c>
      <c r="B6425" s="208"/>
      <c r="C6425" s="36" t="s">
        <v>18250</v>
      </c>
      <c r="D6425" s="6" t="s">
        <v>6284</v>
      </c>
      <c r="E6425" s="3">
        <v>4</v>
      </c>
    </row>
    <row r="6426" spans="1:5" ht="33">
      <c r="A6426" s="36">
        <v>6424</v>
      </c>
      <c r="B6426" s="208"/>
      <c r="C6426" s="36" t="s">
        <v>18251</v>
      </c>
      <c r="D6426" s="6" t="s">
        <v>6285</v>
      </c>
      <c r="E6426" s="3">
        <v>4</v>
      </c>
    </row>
    <row r="6427" spans="1:5" ht="18.75">
      <c r="A6427" s="36">
        <v>6425</v>
      </c>
      <c r="B6427" s="208"/>
      <c r="C6427" s="36" t="s">
        <v>18252</v>
      </c>
      <c r="D6427" s="6" t="s">
        <v>6286</v>
      </c>
      <c r="E6427" s="3">
        <v>4</v>
      </c>
    </row>
    <row r="6428" spans="1:5" ht="33">
      <c r="A6428" s="36">
        <v>6426</v>
      </c>
      <c r="B6428" s="208"/>
      <c r="C6428" s="36" t="s">
        <v>18253</v>
      </c>
      <c r="D6428" s="6" t="s">
        <v>6287</v>
      </c>
      <c r="E6428" s="3">
        <v>4</v>
      </c>
    </row>
    <row r="6429" spans="1:5" ht="18.75">
      <c r="A6429" s="36">
        <v>6427</v>
      </c>
      <c r="B6429" s="208"/>
      <c r="C6429" s="36" t="s">
        <v>18254</v>
      </c>
      <c r="D6429" s="6" t="s">
        <v>6288</v>
      </c>
      <c r="E6429" s="3">
        <v>4</v>
      </c>
    </row>
    <row r="6430" spans="1:5" ht="18.75">
      <c r="A6430" s="36">
        <v>6428</v>
      </c>
      <c r="B6430" s="208"/>
      <c r="C6430" s="36" t="s">
        <v>18255</v>
      </c>
      <c r="D6430" s="6" t="s">
        <v>6289</v>
      </c>
      <c r="E6430" s="3">
        <v>4</v>
      </c>
    </row>
    <row r="6431" spans="1:5" ht="18.75">
      <c r="A6431" s="36">
        <v>6429</v>
      </c>
      <c r="B6431" s="208"/>
      <c r="C6431" s="36" t="s">
        <v>18256</v>
      </c>
      <c r="D6431" s="6" t="s">
        <v>6290</v>
      </c>
      <c r="E6431" s="3">
        <v>4</v>
      </c>
    </row>
    <row r="6432" spans="1:5" ht="33">
      <c r="A6432" s="36">
        <v>6430</v>
      </c>
      <c r="B6432" s="208"/>
      <c r="C6432" s="36" t="s">
        <v>18257</v>
      </c>
      <c r="D6432" s="6" t="s">
        <v>6291</v>
      </c>
      <c r="E6432" s="3">
        <v>4</v>
      </c>
    </row>
    <row r="6433" spans="1:5" ht="18.75">
      <c r="A6433" s="36">
        <v>6431</v>
      </c>
      <c r="B6433" s="208"/>
      <c r="C6433" s="36" t="s">
        <v>18258</v>
      </c>
      <c r="D6433" s="6" t="s">
        <v>6292</v>
      </c>
      <c r="E6433" s="3">
        <v>4</v>
      </c>
    </row>
    <row r="6434" spans="1:5" ht="18.75">
      <c r="A6434" s="36">
        <v>6432</v>
      </c>
      <c r="B6434" s="208"/>
      <c r="C6434" s="36" t="s">
        <v>18259</v>
      </c>
      <c r="D6434" s="6" t="s">
        <v>6293</v>
      </c>
      <c r="E6434" s="3">
        <v>4</v>
      </c>
    </row>
    <row r="6435" spans="1:5" ht="18.75">
      <c r="A6435" s="36">
        <v>6433</v>
      </c>
      <c r="B6435" s="208"/>
      <c r="C6435" s="36" t="s">
        <v>18260</v>
      </c>
      <c r="D6435" s="6" t="s">
        <v>6294</v>
      </c>
      <c r="E6435" s="3">
        <v>4</v>
      </c>
    </row>
    <row r="6436" spans="1:5" ht="18.75">
      <c r="A6436" s="36">
        <v>6434</v>
      </c>
      <c r="B6436" s="208"/>
      <c r="C6436" s="36" t="s">
        <v>18261</v>
      </c>
      <c r="D6436" s="6" t="s">
        <v>6295</v>
      </c>
      <c r="E6436" s="3">
        <v>4</v>
      </c>
    </row>
    <row r="6437" spans="1:5" ht="18.75">
      <c r="A6437" s="36">
        <v>6435</v>
      </c>
      <c r="B6437" s="208"/>
      <c r="C6437" s="36" t="s">
        <v>18262</v>
      </c>
      <c r="D6437" s="6" t="s">
        <v>6296</v>
      </c>
      <c r="E6437" s="3">
        <v>4</v>
      </c>
    </row>
    <row r="6438" spans="1:5" ht="18.75">
      <c r="A6438" s="36">
        <v>6436</v>
      </c>
      <c r="B6438" s="208"/>
      <c r="C6438" s="36" t="s">
        <v>18263</v>
      </c>
      <c r="D6438" s="6" t="s">
        <v>6297</v>
      </c>
      <c r="E6438" s="3">
        <v>4</v>
      </c>
    </row>
    <row r="6439" spans="1:5" ht="33">
      <c r="A6439" s="36">
        <v>6437</v>
      </c>
      <c r="B6439" s="208"/>
      <c r="C6439" s="36" t="s">
        <v>18264</v>
      </c>
      <c r="D6439" s="6" t="s">
        <v>6298</v>
      </c>
      <c r="E6439" s="3">
        <v>4</v>
      </c>
    </row>
    <row r="6440" spans="1:5" ht="18.75">
      <c r="A6440" s="36">
        <v>6438</v>
      </c>
      <c r="B6440" s="208"/>
      <c r="C6440" s="36" t="s">
        <v>18265</v>
      </c>
      <c r="D6440" s="6" t="s">
        <v>6299</v>
      </c>
      <c r="E6440" s="3">
        <v>4</v>
      </c>
    </row>
    <row r="6441" spans="1:5" ht="18.75">
      <c r="A6441" s="36">
        <v>6439</v>
      </c>
      <c r="B6441" s="208"/>
      <c r="C6441" s="36" t="s">
        <v>18266</v>
      </c>
      <c r="D6441" s="6" t="s">
        <v>6300</v>
      </c>
      <c r="E6441" s="3">
        <v>4</v>
      </c>
    </row>
    <row r="6442" spans="1:5" ht="33">
      <c r="A6442" s="36">
        <v>6440</v>
      </c>
      <c r="B6442" s="208"/>
      <c r="C6442" s="36" t="s">
        <v>18267</v>
      </c>
      <c r="D6442" s="6" t="s">
        <v>6301</v>
      </c>
      <c r="E6442" s="3">
        <v>4</v>
      </c>
    </row>
    <row r="6443" spans="1:5" ht="18.75">
      <c r="A6443" s="36">
        <v>6441</v>
      </c>
      <c r="B6443" s="208"/>
      <c r="C6443" s="36" t="s">
        <v>18268</v>
      </c>
      <c r="D6443" s="6" t="s">
        <v>6302</v>
      </c>
      <c r="E6443" s="3">
        <v>4</v>
      </c>
    </row>
    <row r="6444" spans="1:5" ht="18.75">
      <c r="A6444" s="36">
        <v>6442</v>
      </c>
      <c r="B6444" s="208"/>
      <c r="C6444" s="36" t="s">
        <v>18269</v>
      </c>
      <c r="D6444" s="6" t="s">
        <v>6303</v>
      </c>
      <c r="E6444" s="3">
        <v>4</v>
      </c>
    </row>
    <row r="6445" spans="1:5" ht="18.75">
      <c r="A6445" s="36">
        <v>6443</v>
      </c>
      <c r="B6445" s="208"/>
      <c r="C6445" s="36" t="s">
        <v>18270</v>
      </c>
      <c r="D6445" s="6" t="s">
        <v>6304</v>
      </c>
      <c r="E6445" s="3">
        <v>4</v>
      </c>
    </row>
    <row r="6446" spans="1:5" ht="18.75">
      <c r="A6446" s="36">
        <v>6444</v>
      </c>
      <c r="B6446" s="208"/>
      <c r="C6446" s="36" t="s">
        <v>18271</v>
      </c>
      <c r="D6446" s="6" t="s">
        <v>6305</v>
      </c>
      <c r="E6446" s="3">
        <v>4</v>
      </c>
    </row>
    <row r="6447" spans="1:5" ht="18.75">
      <c r="A6447" s="36">
        <v>6445</v>
      </c>
      <c r="B6447" s="208"/>
      <c r="C6447" s="36" t="s">
        <v>18272</v>
      </c>
      <c r="D6447" s="6" t="s">
        <v>6306</v>
      </c>
      <c r="E6447" s="3">
        <v>4</v>
      </c>
    </row>
    <row r="6448" spans="1:5" ht="33">
      <c r="A6448" s="36">
        <v>6446</v>
      </c>
      <c r="B6448" s="208"/>
      <c r="C6448" s="36" t="s">
        <v>18273</v>
      </c>
      <c r="D6448" s="6" t="s">
        <v>6307</v>
      </c>
      <c r="E6448" s="3">
        <v>4</v>
      </c>
    </row>
    <row r="6449" spans="1:5" ht="33">
      <c r="A6449" s="36">
        <v>6447</v>
      </c>
      <c r="B6449" s="208"/>
      <c r="C6449" s="36" t="s">
        <v>18274</v>
      </c>
      <c r="D6449" s="6" t="s">
        <v>6308</v>
      </c>
      <c r="E6449" s="3">
        <v>4</v>
      </c>
    </row>
    <row r="6450" spans="1:5" ht="18.75">
      <c r="A6450" s="36">
        <v>6448</v>
      </c>
      <c r="B6450" s="208"/>
      <c r="C6450" s="36" t="s">
        <v>18275</v>
      </c>
      <c r="D6450" s="6" t="s">
        <v>6309</v>
      </c>
      <c r="E6450" s="3">
        <v>4</v>
      </c>
    </row>
    <row r="6451" spans="1:5" ht="18.75">
      <c r="A6451" s="36">
        <v>6449</v>
      </c>
      <c r="B6451" s="208"/>
      <c r="C6451" s="36" t="s">
        <v>18276</v>
      </c>
      <c r="D6451" s="6" t="s">
        <v>6310</v>
      </c>
      <c r="E6451" s="3">
        <v>4</v>
      </c>
    </row>
    <row r="6452" spans="1:5" ht="18.75">
      <c r="A6452" s="36">
        <v>6450</v>
      </c>
      <c r="B6452" s="208"/>
      <c r="C6452" s="36" t="s">
        <v>18277</v>
      </c>
      <c r="D6452" s="6" t="s">
        <v>6311</v>
      </c>
      <c r="E6452" s="3">
        <v>4</v>
      </c>
    </row>
    <row r="6453" spans="1:5" ht="49.5">
      <c r="A6453" s="36">
        <v>6451</v>
      </c>
      <c r="B6453" s="208"/>
      <c r="C6453" s="36" t="s">
        <v>18278</v>
      </c>
      <c r="D6453" s="6" t="s">
        <v>6312</v>
      </c>
      <c r="E6453" s="3">
        <v>4</v>
      </c>
    </row>
    <row r="6454" spans="1:5" ht="18.75">
      <c r="A6454" s="36">
        <v>6452</v>
      </c>
      <c r="B6454" s="208"/>
      <c r="C6454" s="36" t="s">
        <v>18279</v>
      </c>
      <c r="D6454" s="6" t="s">
        <v>6313</v>
      </c>
      <c r="E6454" s="3">
        <v>4</v>
      </c>
    </row>
    <row r="6455" spans="1:5" ht="18.75">
      <c r="A6455" s="36">
        <v>6453</v>
      </c>
      <c r="B6455" s="208"/>
      <c r="C6455" s="36" t="s">
        <v>18280</v>
      </c>
      <c r="D6455" s="6" t="s">
        <v>6314</v>
      </c>
      <c r="E6455" s="3">
        <v>4</v>
      </c>
    </row>
    <row r="6456" spans="1:5" ht="18.75">
      <c r="A6456" s="36">
        <v>6454</v>
      </c>
      <c r="B6456" s="208"/>
      <c r="C6456" s="36" t="s">
        <v>18281</v>
      </c>
      <c r="D6456" s="6" t="s">
        <v>6315</v>
      </c>
      <c r="E6456" s="3">
        <v>4</v>
      </c>
    </row>
    <row r="6457" spans="1:5" ht="33">
      <c r="A6457" s="36">
        <v>6455</v>
      </c>
      <c r="B6457" s="208"/>
      <c r="C6457" s="36" t="s">
        <v>18282</v>
      </c>
      <c r="D6457" s="6" t="s">
        <v>6316</v>
      </c>
      <c r="E6457" s="3">
        <v>4</v>
      </c>
    </row>
    <row r="6458" spans="1:5" ht="18.75">
      <c r="A6458" s="36">
        <v>6456</v>
      </c>
      <c r="B6458" s="208"/>
      <c r="C6458" s="36" t="s">
        <v>18283</v>
      </c>
      <c r="D6458" s="6" t="s">
        <v>6317</v>
      </c>
      <c r="E6458" s="3">
        <v>4</v>
      </c>
    </row>
    <row r="6459" spans="1:5" ht="33">
      <c r="A6459" s="36">
        <v>6457</v>
      </c>
      <c r="B6459" s="208"/>
      <c r="C6459" s="36" t="s">
        <v>18284</v>
      </c>
      <c r="D6459" s="6" t="s">
        <v>6318</v>
      </c>
      <c r="E6459" s="3">
        <v>4</v>
      </c>
    </row>
    <row r="6460" spans="1:5" ht="33">
      <c r="A6460" s="36">
        <v>6458</v>
      </c>
      <c r="B6460" s="208"/>
      <c r="C6460" s="36" t="s">
        <v>18285</v>
      </c>
      <c r="D6460" s="6" t="s">
        <v>6319</v>
      </c>
      <c r="E6460" s="3">
        <v>4</v>
      </c>
    </row>
    <row r="6461" spans="1:5" ht="33">
      <c r="A6461" s="36">
        <v>6459</v>
      </c>
      <c r="B6461" s="208"/>
      <c r="C6461" s="36" t="s">
        <v>18286</v>
      </c>
      <c r="D6461" s="6" t="s">
        <v>6320</v>
      </c>
      <c r="E6461" s="3">
        <v>4</v>
      </c>
    </row>
    <row r="6462" spans="1:5" ht="33">
      <c r="A6462" s="36">
        <v>6460</v>
      </c>
      <c r="B6462" s="208"/>
      <c r="C6462" s="36" t="s">
        <v>18287</v>
      </c>
      <c r="D6462" s="6" t="s">
        <v>6321</v>
      </c>
      <c r="E6462" s="3">
        <v>4</v>
      </c>
    </row>
    <row r="6463" spans="1:5" ht="33">
      <c r="A6463" s="36">
        <v>6461</v>
      </c>
      <c r="B6463" s="208"/>
      <c r="C6463" s="36" t="s">
        <v>18288</v>
      </c>
      <c r="D6463" s="6" t="s">
        <v>6322</v>
      </c>
      <c r="E6463" s="3">
        <v>4</v>
      </c>
    </row>
    <row r="6464" spans="1:5" ht="18.75">
      <c r="A6464" s="36">
        <v>6462</v>
      </c>
      <c r="B6464" s="208"/>
      <c r="C6464" s="36" t="s">
        <v>18289</v>
      </c>
      <c r="D6464" s="6" t="s">
        <v>6323</v>
      </c>
      <c r="E6464" s="3">
        <v>4</v>
      </c>
    </row>
    <row r="6465" spans="1:5" ht="33">
      <c r="A6465" s="36">
        <v>6463</v>
      </c>
      <c r="B6465" s="208"/>
      <c r="C6465" s="36" t="s">
        <v>18290</v>
      </c>
      <c r="D6465" s="6" t="s">
        <v>6324</v>
      </c>
      <c r="E6465" s="3">
        <v>4</v>
      </c>
    </row>
    <row r="6466" spans="1:5" ht="33">
      <c r="A6466" s="36">
        <v>6464</v>
      </c>
      <c r="B6466" s="208"/>
      <c r="C6466" s="36" t="s">
        <v>18291</v>
      </c>
      <c r="D6466" s="6" t="s">
        <v>6325</v>
      </c>
      <c r="E6466" s="3">
        <v>4</v>
      </c>
    </row>
    <row r="6467" spans="1:5" ht="18.75">
      <c r="A6467" s="36">
        <v>6465</v>
      </c>
      <c r="B6467" s="208"/>
      <c r="C6467" s="36" t="s">
        <v>18292</v>
      </c>
      <c r="D6467" s="6" t="s">
        <v>6326</v>
      </c>
      <c r="E6467" s="3">
        <v>4</v>
      </c>
    </row>
    <row r="6468" spans="1:5" ht="33">
      <c r="A6468" s="36">
        <v>6466</v>
      </c>
      <c r="B6468" s="208"/>
      <c r="C6468" s="36" t="s">
        <v>18293</v>
      </c>
      <c r="D6468" s="6" t="s">
        <v>6327</v>
      </c>
      <c r="E6468" s="3">
        <v>4</v>
      </c>
    </row>
    <row r="6469" spans="1:5" ht="33">
      <c r="A6469" s="36">
        <v>6467</v>
      </c>
      <c r="B6469" s="208"/>
      <c r="C6469" s="36" t="s">
        <v>18294</v>
      </c>
      <c r="D6469" s="6" t="s">
        <v>6328</v>
      </c>
      <c r="E6469" s="3">
        <v>4</v>
      </c>
    </row>
    <row r="6470" spans="1:5" ht="33">
      <c r="A6470" s="36">
        <v>6468</v>
      </c>
      <c r="B6470" s="208"/>
      <c r="C6470" s="36" t="s">
        <v>18295</v>
      </c>
      <c r="D6470" s="6" t="s">
        <v>6329</v>
      </c>
      <c r="E6470" s="3">
        <v>4</v>
      </c>
    </row>
    <row r="6471" spans="1:5" ht="18.75">
      <c r="A6471" s="36">
        <v>6469</v>
      </c>
      <c r="B6471" s="208"/>
      <c r="C6471" s="36" t="s">
        <v>18296</v>
      </c>
      <c r="D6471" s="6" t="s">
        <v>6330</v>
      </c>
      <c r="E6471" s="3">
        <v>4</v>
      </c>
    </row>
    <row r="6472" spans="1:5" ht="33">
      <c r="A6472" s="36">
        <v>6470</v>
      </c>
      <c r="B6472" s="208"/>
      <c r="C6472" s="36" t="s">
        <v>18297</v>
      </c>
      <c r="D6472" s="6" t="s">
        <v>6331</v>
      </c>
      <c r="E6472" s="3">
        <v>4</v>
      </c>
    </row>
    <row r="6473" spans="1:5" ht="33">
      <c r="A6473" s="36">
        <v>6471</v>
      </c>
      <c r="B6473" s="208"/>
      <c r="C6473" s="36" t="s">
        <v>18298</v>
      </c>
      <c r="D6473" s="6" t="s">
        <v>6332</v>
      </c>
      <c r="E6473" s="3">
        <v>4</v>
      </c>
    </row>
    <row r="6474" spans="1:5" ht="18.75">
      <c r="A6474" s="36">
        <v>6472</v>
      </c>
      <c r="B6474" s="208"/>
      <c r="C6474" s="36" t="s">
        <v>18299</v>
      </c>
      <c r="D6474" s="6" t="s">
        <v>6333</v>
      </c>
      <c r="E6474" s="3">
        <v>4</v>
      </c>
    </row>
    <row r="6475" spans="1:5" ht="18.75">
      <c r="A6475" s="36">
        <v>6473</v>
      </c>
      <c r="B6475" s="208"/>
      <c r="C6475" s="36" t="s">
        <v>18300</v>
      </c>
      <c r="D6475" s="6" t="s">
        <v>6334</v>
      </c>
      <c r="E6475" s="3">
        <v>4</v>
      </c>
    </row>
    <row r="6476" spans="1:5" ht="33">
      <c r="A6476" s="36">
        <v>6474</v>
      </c>
      <c r="B6476" s="208"/>
      <c r="C6476" s="36" t="s">
        <v>18301</v>
      </c>
      <c r="D6476" s="6" t="s">
        <v>6335</v>
      </c>
      <c r="E6476" s="3">
        <v>4</v>
      </c>
    </row>
    <row r="6477" spans="1:5" ht="18.75">
      <c r="A6477" s="36">
        <v>6475</v>
      </c>
      <c r="B6477" s="208"/>
      <c r="C6477" s="36" t="s">
        <v>18302</v>
      </c>
      <c r="D6477" s="6" t="s">
        <v>6336</v>
      </c>
      <c r="E6477" s="3">
        <v>4</v>
      </c>
    </row>
    <row r="6478" spans="1:5" ht="18.75">
      <c r="A6478" s="36">
        <v>6476</v>
      </c>
      <c r="B6478" s="208"/>
      <c r="C6478" s="36" t="s">
        <v>18303</v>
      </c>
      <c r="D6478" s="6" t="s">
        <v>6337</v>
      </c>
      <c r="E6478" s="3">
        <v>4</v>
      </c>
    </row>
    <row r="6479" spans="1:5" ht="33">
      <c r="A6479" s="36">
        <v>6477</v>
      </c>
      <c r="B6479" s="208"/>
      <c r="C6479" s="36" t="s">
        <v>18304</v>
      </c>
      <c r="D6479" s="6" t="s">
        <v>6338</v>
      </c>
      <c r="E6479" s="3">
        <v>4</v>
      </c>
    </row>
    <row r="6480" spans="1:5" ht="33">
      <c r="A6480" s="36">
        <v>6478</v>
      </c>
      <c r="B6480" s="208"/>
      <c r="C6480" s="36" t="s">
        <v>18305</v>
      </c>
      <c r="D6480" s="6" t="s">
        <v>6339</v>
      </c>
      <c r="E6480" s="3">
        <v>4</v>
      </c>
    </row>
    <row r="6481" spans="1:5" ht="33">
      <c r="A6481" s="36">
        <v>6479</v>
      </c>
      <c r="B6481" s="208"/>
      <c r="C6481" s="36" t="s">
        <v>18306</v>
      </c>
      <c r="D6481" s="6" t="s">
        <v>6340</v>
      </c>
      <c r="E6481" s="3">
        <v>4</v>
      </c>
    </row>
    <row r="6482" spans="1:5" ht="18.75">
      <c r="A6482" s="36">
        <v>6480</v>
      </c>
      <c r="B6482" s="208"/>
      <c r="C6482" s="36" t="s">
        <v>18307</v>
      </c>
      <c r="D6482" s="6" t="s">
        <v>6341</v>
      </c>
      <c r="E6482" s="3">
        <v>4</v>
      </c>
    </row>
    <row r="6483" spans="1:5" ht="33">
      <c r="A6483" s="36">
        <v>6481</v>
      </c>
      <c r="B6483" s="208"/>
      <c r="C6483" s="36" t="s">
        <v>18308</v>
      </c>
      <c r="D6483" s="6" t="s">
        <v>6342</v>
      </c>
      <c r="E6483" s="3">
        <v>4</v>
      </c>
    </row>
    <row r="6484" spans="1:5" ht="18.75">
      <c r="A6484" s="36">
        <v>6482</v>
      </c>
      <c r="B6484" s="208"/>
      <c r="C6484" s="36" t="s">
        <v>18309</v>
      </c>
      <c r="D6484" s="6" t="s">
        <v>6343</v>
      </c>
      <c r="E6484" s="3">
        <v>4</v>
      </c>
    </row>
    <row r="6485" spans="1:5" ht="33">
      <c r="A6485" s="36">
        <v>6483</v>
      </c>
      <c r="B6485" s="208"/>
      <c r="C6485" s="36" t="s">
        <v>18310</v>
      </c>
      <c r="D6485" s="6" t="s">
        <v>6344</v>
      </c>
      <c r="E6485" s="3">
        <v>4</v>
      </c>
    </row>
    <row r="6486" spans="1:5" ht="18.75">
      <c r="A6486" s="36">
        <v>6484</v>
      </c>
      <c r="B6486" s="208"/>
      <c r="C6486" s="36" t="s">
        <v>18311</v>
      </c>
      <c r="D6486" s="6" t="s">
        <v>6345</v>
      </c>
      <c r="E6486" s="3">
        <v>4</v>
      </c>
    </row>
    <row r="6487" spans="1:5" ht="18.75">
      <c r="A6487" s="36">
        <v>6485</v>
      </c>
      <c r="B6487" s="208"/>
      <c r="C6487" s="36" t="s">
        <v>18312</v>
      </c>
      <c r="D6487" s="6" t="s">
        <v>6346</v>
      </c>
      <c r="E6487" s="3">
        <v>4</v>
      </c>
    </row>
    <row r="6488" spans="1:5" ht="18.75">
      <c r="A6488" s="36">
        <v>6486</v>
      </c>
      <c r="B6488" s="208"/>
      <c r="C6488" s="36" t="s">
        <v>18313</v>
      </c>
      <c r="D6488" s="6" t="s">
        <v>6347</v>
      </c>
      <c r="E6488" s="3">
        <v>4</v>
      </c>
    </row>
    <row r="6489" spans="1:5" ht="18.75">
      <c r="A6489" s="36">
        <v>6487</v>
      </c>
      <c r="B6489" s="208"/>
      <c r="C6489" s="36" t="s">
        <v>18314</v>
      </c>
      <c r="D6489" s="6" t="s">
        <v>6348</v>
      </c>
      <c r="E6489" s="3">
        <v>4</v>
      </c>
    </row>
    <row r="6490" spans="1:5" ht="18.75">
      <c r="A6490" s="36">
        <v>6488</v>
      </c>
      <c r="B6490" s="208"/>
      <c r="C6490" s="36" t="s">
        <v>18315</v>
      </c>
      <c r="D6490" s="6" t="s">
        <v>6349</v>
      </c>
      <c r="E6490" s="3">
        <v>4</v>
      </c>
    </row>
    <row r="6491" spans="1:5" ht="18.75">
      <c r="A6491" s="36">
        <v>6489</v>
      </c>
      <c r="B6491" s="208"/>
      <c r="C6491" s="36" t="s">
        <v>18316</v>
      </c>
      <c r="D6491" s="6" t="s">
        <v>6350</v>
      </c>
      <c r="E6491" s="3">
        <v>4</v>
      </c>
    </row>
    <row r="6492" spans="1:5" ht="18.75">
      <c r="A6492" s="36">
        <v>6490</v>
      </c>
      <c r="B6492" s="208"/>
      <c r="C6492" s="36" t="s">
        <v>18317</v>
      </c>
      <c r="D6492" s="6" t="s">
        <v>6351</v>
      </c>
      <c r="E6492" s="3">
        <v>4</v>
      </c>
    </row>
    <row r="6493" spans="1:5" ht="18.75">
      <c r="A6493" s="36">
        <v>6491</v>
      </c>
      <c r="B6493" s="208"/>
      <c r="C6493" s="36" t="s">
        <v>18318</v>
      </c>
      <c r="D6493" s="6" t="s">
        <v>6352</v>
      </c>
      <c r="E6493" s="3">
        <v>4</v>
      </c>
    </row>
    <row r="6494" spans="1:5" ht="33">
      <c r="A6494" s="36">
        <v>6492</v>
      </c>
      <c r="B6494" s="208"/>
      <c r="C6494" s="36" t="s">
        <v>18319</v>
      </c>
      <c r="D6494" s="6" t="s">
        <v>6353</v>
      </c>
      <c r="E6494" s="3">
        <v>4</v>
      </c>
    </row>
    <row r="6495" spans="1:5" ht="18.75">
      <c r="A6495" s="36">
        <v>6493</v>
      </c>
      <c r="B6495" s="208"/>
      <c r="C6495" s="36" t="s">
        <v>18320</v>
      </c>
      <c r="D6495" s="6" t="s">
        <v>6354</v>
      </c>
      <c r="E6495" s="3">
        <v>4</v>
      </c>
    </row>
    <row r="6496" spans="1:5" ht="18.75">
      <c r="A6496" s="36">
        <v>6494</v>
      </c>
      <c r="B6496" s="208"/>
      <c r="C6496" s="36" t="s">
        <v>18321</v>
      </c>
      <c r="D6496" s="6" t="s">
        <v>6355</v>
      </c>
      <c r="E6496" s="3">
        <v>4</v>
      </c>
    </row>
    <row r="6497" spans="1:5" ht="18.75">
      <c r="A6497" s="36">
        <v>6495</v>
      </c>
      <c r="B6497" s="208"/>
      <c r="C6497" s="36" t="s">
        <v>18322</v>
      </c>
      <c r="D6497" s="6" t="s">
        <v>6356</v>
      </c>
      <c r="E6497" s="3">
        <v>4</v>
      </c>
    </row>
    <row r="6498" spans="1:5" ht="33">
      <c r="A6498" s="36">
        <v>6496</v>
      </c>
      <c r="B6498" s="208"/>
      <c r="C6498" s="36" t="s">
        <v>18323</v>
      </c>
      <c r="D6498" s="6" t="s">
        <v>6357</v>
      </c>
      <c r="E6498" s="3">
        <v>4</v>
      </c>
    </row>
    <row r="6499" spans="1:5" ht="33">
      <c r="A6499" s="36">
        <v>6497</v>
      </c>
      <c r="B6499" s="208"/>
      <c r="C6499" s="36" t="s">
        <v>18324</v>
      </c>
      <c r="D6499" s="6" t="s">
        <v>6358</v>
      </c>
      <c r="E6499" s="3">
        <v>4</v>
      </c>
    </row>
    <row r="6500" spans="1:5" ht="18.75">
      <c r="A6500" s="36">
        <v>6498</v>
      </c>
      <c r="B6500" s="208"/>
      <c r="C6500" s="36" t="s">
        <v>18325</v>
      </c>
      <c r="D6500" s="6" t="s">
        <v>6359</v>
      </c>
      <c r="E6500" s="3">
        <v>4</v>
      </c>
    </row>
    <row r="6501" spans="1:5" ht="18.75">
      <c r="A6501" s="36">
        <v>6499</v>
      </c>
      <c r="B6501" s="208"/>
      <c r="C6501" s="36" t="s">
        <v>18326</v>
      </c>
      <c r="D6501" s="6" t="s">
        <v>6360</v>
      </c>
      <c r="E6501" s="3">
        <v>4</v>
      </c>
    </row>
    <row r="6502" spans="1:5" ht="18.75">
      <c r="A6502" s="36">
        <v>6500</v>
      </c>
      <c r="B6502" s="208"/>
      <c r="C6502" s="36" t="s">
        <v>18327</v>
      </c>
      <c r="D6502" s="6" t="s">
        <v>6361</v>
      </c>
      <c r="E6502" s="3">
        <v>4</v>
      </c>
    </row>
    <row r="6503" spans="1:5" ht="18.75">
      <c r="A6503" s="36">
        <v>6501</v>
      </c>
      <c r="B6503" s="208"/>
      <c r="C6503" s="36" t="s">
        <v>18328</v>
      </c>
      <c r="D6503" s="6" t="s">
        <v>6362</v>
      </c>
      <c r="E6503" s="3">
        <v>4</v>
      </c>
    </row>
    <row r="6504" spans="1:5" ht="18.75">
      <c r="A6504" s="36">
        <v>6502</v>
      </c>
      <c r="B6504" s="208"/>
      <c r="C6504" s="36" t="s">
        <v>18329</v>
      </c>
      <c r="D6504" s="6" t="s">
        <v>6363</v>
      </c>
      <c r="E6504" s="3">
        <v>4</v>
      </c>
    </row>
    <row r="6505" spans="1:5" ht="33">
      <c r="A6505" s="36">
        <v>6503</v>
      </c>
      <c r="B6505" s="208"/>
      <c r="C6505" s="36" t="s">
        <v>18330</v>
      </c>
      <c r="D6505" s="6" t="s">
        <v>6364</v>
      </c>
      <c r="E6505" s="3">
        <v>4</v>
      </c>
    </row>
    <row r="6506" spans="1:5" ht="18.75">
      <c r="A6506" s="36">
        <v>6504</v>
      </c>
      <c r="B6506" s="208"/>
      <c r="C6506" s="36" t="s">
        <v>18331</v>
      </c>
      <c r="D6506" s="6" t="s">
        <v>6365</v>
      </c>
      <c r="E6506" s="3">
        <v>4</v>
      </c>
    </row>
    <row r="6507" spans="1:5" ht="18.75">
      <c r="A6507" s="36">
        <v>6505</v>
      </c>
      <c r="B6507" s="208"/>
      <c r="C6507" s="36" t="s">
        <v>18332</v>
      </c>
      <c r="D6507" s="6" t="s">
        <v>6366</v>
      </c>
      <c r="E6507" s="3">
        <v>4</v>
      </c>
    </row>
    <row r="6508" spans="1:5" ht="33">
      <c r="A6508" s="36">
        <v>6506</v>
      </c>
      <c r="B6508" s="208"/>
      <c r="C6508" s="36" t="s">
        <v>18333</v>
      </c>
      <c r="D6508" s="6" t="s">
        <v>6367</v>
      </c>
      <c r="E6508" s="3">
        <v>4</v>
      </c>
    </row>
    <row r="6509" spans="1:5" ht="33">
      <c r="A6509" s="36">
        <v>6507</v>
      </c>
      <c r="B6509" s="208"/>
      <c r="C6509" s="36" t="s">
        <v>18334</v>
      </c>
      <c r="D6509" s="6" t="s">
        <v>6368</v>
      </c>
      <c r="E6509" s="3">
        <v>4</v>
      </c>
    </row>
    <row r="6510" spans="1:5" ht="33">
      <c r="A6510" s="36">
        <v>6508</v>
      </c>
      <c r="B6510" s="208"/>
      <c r="C6510" s="36" t="s">
        <v>18335</v>
      </c>
      <c r="D6510" s="6" t="s">
        <v>6369</v>
      </c>
      <c r="E6510" s="3">
        <v>4</v>
      </c>
    </row>
    <row r="6511" spans="1:5" ht="33">
      <c r="A6511" s="36">
        <v>6509</v>
      </c>
      <c r="B6511" s="208"/>
      <c r="C6511" s="36" t="s">
        <v>18336</v>
      </c>
      <c r="D6511" s="6" t="s">
        <v>6370</v>
      </c>
      <c r="E6511" s="3">
        <v>4</v>
      </c>
    </row>
    <row r="6512" spans="1:5" ht="33">
      <c r="A6512" s="36">
        <v>6510</v>
      </c>
      <c r="B6512" s="208"/>
      <c r="C6512" s="36" t="s">
        <v>18337</v>
      </c>
      <c r="D6512" s="6" t="s">
        <v>6371</v>
      </c>
      <c r="E6512" s="3">
        <v>4</v>
      </c>
    </row>
    <row r="6513" spans="1:5" ht="33">
      <c r="A6513" s="36">
        <v>6511</v>
      </c>
      <c r="B6513" s="208"/>
      <c r="C6513" s="36" t="s">
        <v>18338</v>
      </c>
      <c r="D6513" s="6" t="s">
        <v>6372</v>
      </c>
      <c r="E6513" s="3">
        <v>4</v>
      </c>
    </row>
    <row r="6514" spans="1:5" ht="33">
      <c r="A6514" s="36">
        <v>6512</v>
      </c>
      <c r="B6514" s="208"/>
      <c r="C6514" s="36" t="s">
        <v>18339</v>
      </c>
      <c r="D6514" s="6" t="s">
        <v>6373</v>
      </c>
      <c r="E6514" s="3">
        <v>4</v>
      </c>
    </row>
    <row r="6515" spans="1:5" ht="33">
      <c r="A6515" s="36">
        <v>6513</v>
      </c>
      <c r="B6515" s="208"/>
      <c r="C6515" s="36" t="s">
        <v>18340</v>
      </c>
      <c r="D6515" s="6" t="s">
        <v>6374</v>
      </c>
      <c r="E6515" s="3">
        <v>4</v>
      </c>
    </row>
    <row r="6516" spans="1:5" ht="33">
      <c r="A6516" s="36">
        <v>6514</v>
      </c>
      <c r="B6516" s="208"/>
      <c r="C6516" s="36" t="s">
        <v>18341</v>
      </c>
      <c r="D6516" s="6" t="s">
        <v>6375</v>
      </c>
      <c r="E6516" s="3">
        <v>4</v>
      </c>
    </row>
    <row r="6517" spans="1:5" ht="18.75">
      <c r="A6517" s="36">
        <v>6515</v>
      </c>
      <c r="B6517" s="208"/>
      <c r="C6517" s="36" t="s">
        <v>18342</v>
      </c>
      <c r="D6517" s="6" t="s">
        <v>6376</v>
      </c>
      <c r="E6517" s="3">
        <v>4</v>
      </c>
    </row>
    <row r="6518" spans="1:5" ht="33">
      <c r="A6518" s="36">
        <v>6516</v>
      </c>
      <c r="B6518" s="208"/>
      <c r="C6518" s="36" t="s">
        <v>18343</v>
      </c>
      <c r="D6518" s="6" t="s">
        <v>6377</v>
      </c>
      <c r="E6518" s="3">
        <v>4</v>
      </c>
    </row>
    <row r="6519" spans="1:5" ht="33">
      <c r="A6519" s="36">
        <v>6517</v>
      </c>
      <c r="B6519" s="208"/>
      <c r="C6519" s="36" t="s">
        <v>18344</v>
      </c>
      <c r="D6519" s="6" t="s">
        <v>6378</v>
      </c>
      <c r="E6519" s="3">
        <v>4</v>
      </c>
    </row>
    <row r="6520" spans="1:5" ht="33">
      <c r="A6520" s="36">
        <v>6518</v>
      </c>
      <c r="B6520" s="208"/>
      <c r="C6520" s="36" t="s">
        <v>18345</v>
      </c>
      <c r="D6520" s="6" t="s">
        <v>6379</v>
      </c>
      <c r="E6520" s="3">
        <v>4</v>
      </c>
    </row>
    <row r="6521" spans="1:5" ht="33">
      <c r="A6521" s="36">
        <v>6519</v>
      </c>
      <c r="B6521" s="208"/>
      <c r="C6521" s="36" t="s">
        <v>18346</v>
      </c>
      <c r="D6521" s="6" t="s">
        <v>6380</v>
      </c>
      <c r="E6521" s="3">
        <v>4</v>
      </c>
    </row>
    <row r="6522" spans="1:5" ht="33">
      <c r="A6522" s="36">
        <v>6520</v>
      </c>
      <c r="B6522" s="208"/>
      <c r="C6522" s="36" t="s">
        <v>18347</v>
      </c>
      <c r="D6522" s="6" t="s">
        <v>6381</v>
      </c>
      <c r="E6522" s="3">
        <v>4</v>
      </c>
    </row>
    <row r="6523" spans="1:5" ht="18.75">
      <c r="A6523" s="36">
        <v>6521</v>
      </c>
      <c r="B6523" s="208"/>
      <c r="C6523" s="36" t="s">
        <v>18348</v>
      </c>
      <c r="D6523" s="6" t="s">
        <v>6382</v>
      </c>
      <c r="E6523" s="3">
        <v>4</v>
      </c>
    </row>
    <row r="6524" spans="1:5" ht="18.75">
      <c r="A6524" s="36">
        <v>6522</v>
      </c>
      <c r="B6524" s="208"/>
      <c r="C6524" s="36" t="s">
        <v>18349</v>
      </c>
      <c r="D6524" s="6" t="s">
        <v>6383</v>
      </c>
      <c r="E6524" s="3">
        <v>4</v>
      </c>
    </row>
    <row r="6525" spans="1:5" ht="33">
      <c r="A6525" s="36">
        <v>6523</v>
      </c>
      <c r="B6525" s="208"/>
      <c r="C6525" s="36" t="s">
        <v>18350</v>
      </c>
      <c r="D6525" s="6" t="s">
        <v>6384</v>
      </c>
      <c r="E6525" s="3">
        <v>4</v>
      </c>
    </row>
    <row r="6526" spans="1:5" ht="33">
      <c r="A6526" s="36">
        <v>6524</v>
      </c>
      <c r="B6526" s="208"/>
      <c r="C6526" s="36" t="s">
        <v>18351</v>
      </c>
      <c r="D6526" s="6" t="s">
        <v>6385</v>
      </c>
      <c r="E6526" s="3">
        <v>4</v>
      </c>
    </row>
    <row r="6527" spans="1:5" ht="33">
      <c r="A6527" s="36">
        <v>6525</v>
      </c>
      <c r="B6527" s="208"/>
      <c r="C6527" s="36" t="s">
        <v>18352</v>
      </c>
      <c r="D6527" s="6" t="s">
        <v>6386</v>
      </c>
      <c r="E6527" s="3">
        <v>4</v>
      </c>
    </row>
    <row r="6528" spans="1:5" ht="18.75">
      <c r="A6528" s="36">
        <v>6526</v>
      </c>
      <c r="B6528" s="208"/>
      <c r="C6528" s="36" t="s">
        <v>18353</v>
      </c>
      <c r="D6528" s="6" t="s">
        <v>6387</v>
      </c>
      <c r="E6528" s="3">
        <v>4</v>
      </c>
    </row>
    <row r="6529" spans="1:5" ht="18.75">
      <c r="A6529" s="36">
        <v>6527</v>
      </c>
      <c r="B6529" s="208"/>
      <c r="C6529" s="36" t="s">
        <v>18354</v>
      </c>
      <c r="D6529" s="6" t="s">
        <v>6388</v>
      </c>
      <c r="E6529" s="3">
        <v>4</v>
      </c>
    </row>
    <row r="6530" spans="1:5" ht="18.75">
      <c r="A6530" s="36">
        <v>6528</v>
      </c>
      <c r="B6530" s="208"/>
      <c r="C6530" s="36" t="s">
        <v>18355</v>
      </c>
      <c r="D6530" s="6" t="s">
        <v>6389</v>
      </c>
      <c r="E6530" s="3">
        <v>4</v>
      </c>
    </row>
    <row r="6531" spans="1:5" ht="18.75">
      <c r="A6531" s="36">
        <v>6529</v>
      </c>
      <c r="B6531" s="208"/>
      <c r="C6531" s="36" t="s">
        <v>18356</v>
      </c>
      <c r="D6531" s="6" t="s">
        <v>6390</v>
      </c>
      <c r="E6531" s="3">
        <v>4</v>
      </c>
    </row>
    <row r="6532" spans="1:5" ht="33">
      <c r="A6532" s="36">
        <v>6530</v>
      </c>
      <c r="B6532" s="208"/>
      <c r="C6532" s="36" t="s">
        <v>18357</v>
      </c>
      <c r="D6532" s="6" t="s">
        <v>6391</v>
      </c>
      <c r="E6532" s="3">
        <v>4</v>
      </c>
    </row>
    <row r="6533" spans="1:5" ht="18.75">
      <c r="A6533" s="36">
        <v>6531</v>
      </c>
      <c r="B6533" s="208"/>
      <c r="C6533" s="36" t="s">
        <v>18358</v>
      </c>
      <c r="D6533" s="6" t="s">
        <v>6392</v>
      </c>
      <c r="E6533" s="3">
        <v>4</v>
      </c>
    </row>
    <row r="6534" spans="1:5" ht="18.75">
      <c r="A6534" s="36">
        <v>6532</v>
      </c>
      <c r="B6534" s="208"/>
      <c r="C6534" s="36" t="s">
        <v>18359</v>
      </c>
      <c r="D6534" s="6" t="s">
        <v>6393</v>
      </c>
      <c r="E6534" s="3">
        <v>4</v>
      </c>
    </row>
    <row r="6535" spans="1:5" ht="18.75">
      <c r="A6535" s="36">
        <v>6533</v>
      </c>
      <c r="B6535" s="208"/>
      <c r="C6535" s="36" t="s">
        <v>18360</v>
      </c>
      <c r="D6535" s="6" t="s">
        <v>6394</v>
      </c>
      <c r="E6535" s="3">
        <v>4</v>
      </c>
    </row>
    <row r="6536" spans="1:5" ht="18.75">
      <c r="A6536" s="36">
        <v>6534</v>
      </c>
      <c r="B6536" s="208"/>
      <c r="C6536" s="36" t="s">
        <v>18361</v>
      </c>
      <c r="D6536" s="6" t="s">
        <v>6395</v>
      </c>
      <c r="E6536" s="3">
        <v>4</v>
      </c>
    </row>
    <row r="6537" spans="1:5" ht="18.75">
      <c r="A6537" s="36">
        <v>6535</v>
      </c>
      <c r="B6537" s="208"/>
      <c r="C6537" s="36" t="s">
        <v>18362</v>
      </c>
      <c r="D6537" s="6" t="s">
        <v>6396</v>
      </c>
      <c r="E6537" s="3">
        <v>4</v>
      </c>
    </row>
    <row r="6538" spans="1:5" ht="18.75">
      <c r="A6538" s="36">
        <v>6536</v>
      </c>
      <c r="B6538" s="208"/>
      <c r="C6538" s="36" t="s">
        <v>18363</v>
      </c>
      <c r="D6538" s="6" t="s">
        <v>6397</v>
      </c>
      <c r="E6538" s="3">
        <v>4</v>
      </c>
    </row>
    <row r="6539" spans="1:5" ht="18.75">
      <c r="A6539" s="36">
        <v>6537</v>
      </c>
      <c r="B6539" s="208"/>
      <c r="C6539" s="36" t="s">
        <v>18364</v>
      </c>
      <c r="D6539" s="6" t="s">
        <v>6398</v>
      </c>
      <c r="E6539" s="3">
        <v>4</v>
      </c>
    </row>
    <row r="6540" spans="1:5" ht="33">
      <c r="A6540" s="36">
        <v>6538</v>
      </c>
      <c r="B6540" s="208"/>
      <c r="C6540" s="36" t="s">
        <v>18365</v>
      </c>
      <c r="D6540" s="6" t="s">
        <v>6399</v>
      </c>
      <c r="E6540" s="3">
        <v>4</v>
      </c>
    </row>
    <row r="6541" spans="1:5" ht="18.75">
      <c r="A6541" s="36">
        <v>6539</v>
      </c>
      <c r="B6541" s="208"/>
      <c r="C6541" s="36" t="s">
        <v>18366</v>
      </c>
      <c r="D6541" s="6" t="s">
        <v>6400</v>
      </c>
      <c r="E6541" s="3">
        <v>4</v>
      </c>
    </row>
    <row r="6542" spans="1:5" ht="18.75">
      <c r="A6542" s="36">
        <v>6540</v>
      </c>
      <c r="B6542" s="208"/>
      <c r="C6542" s="36" t="s">
        <v>18367</v>
      </c>
      <c r="D6542" s="6" t="s">
        <v>6401</v>
      </c>
      <c r="E6542" s="3">
        <v>4</v>
      </c>
    </row>
    <row r="6543" spans="1:5" ht="18.75">
      <c r="A6543" s="36">
        <v>6541</v>
      </c>
      <c r="B6543" s="208"/>
      <c r="C6543" s="36" t="s">
        <v>18368</v>
      </c>
      <c r="D6543" s="6" t="s">
        <v>6402</v>
      </c>
      <c r="E6543" s="3">
        <v>4</v>
      </c>
    </row>
    <row r="6544" spans="1:5" ht="18.75">
      <c r="A6544" s="36">
        <v>6542</v>
      </c>
      <c r="B6544" s="208"/>
      <c r="C6544" s="36" t="s">
        <v>18369</v>
      </c>
      <c r="D6544" s="6" t="s">
        <v>6403</v>
      </c>
      <c r="E6544" s="3">
        <v>4</v>
      </c>
    </row>
    <row r="6545" spans="1:5" ht="18.75">
      <c r="A6545" s="36">
        <v>6543</v>
      </c>
      <c r="B6545" s="208"/>
      <c r="C6545" s="36" t="s">
        <v>18370</v>
      </c>
      <c r="D6545" s="6" t="s">
        <v>6404</v>
      </c>
      <c r="E6545" s="3">
        <v>4</v>
      </c>
    </row>
    <row r="6546" spans="1:5" ht="33">
      <c r="A6546" s="36">
        <v>6544</v>
      </c>
      <c r="B6546" s="208"/>
      <c r="C6546" s="36" t="s">
        <v>18371</v>
      </c>
      <c r="D6546" s="6" t="s">
        <v>6405</v>
      </c>
      <c r="E6546" s="3">
        <v>4</v>
      </c>
    </row>
    <row r="6547" spans="1:5" ht="33">
      <c r="A6547" s="36">
        <v>6545</v>
      </c>
      <c r="B6547" s="208"/>
      <c r="C6547" s="36" t="s">
        <v>18372</v>
      </c>
      <c r="D6547" s="6" t="s">
        <v>6406</v>
      </c>
      <c r="E6547" s="3">
        <v>4</v>
      </c>
    </row>
    <row r="6548" spans="1:5" ht="33">
      <c r="A6548" s="36">
        <v>6546</v>
      </c>
      <c r="B6548" s="208"/>
      <c r="C6548" s="36" t="s">
        <v>18373</v>
      </c>
      <c r="D6548" s="6" t="s">
        <v>6407</v>
      </c>
      <c r="E6548" s="3">
        <v>4</v>
      </c>
    </row>
    <row r="6549" spans="1:5" ht="18.75">
      <c r="A6549" s="36">
        <v>6547</v>
      </c>
      <c r="B6549" s="208"/>
      <c r="C6549" s="36" t="s">
        <v>18374</v>
      </c>
      <c r="D6549" s="6" t="s">
        <v>6408</v>
      </c>
      <c r="E6549" s="3">
        <v>4</v>
      </c>
    </row>
    <row r="6550" spans="1:5" ht="18.75">
      <c r="A6550" s="36">
        <v>6548</v>
      </c>
      <c r="B6550" s="208"/>
      <c r="C6550" s="36" t="s">
        <v>18375</v>
      </c>
      <c r="D6550" s="6" t="s">
        <v>6409</v>
      </c>
      <c r="E6550" s="3">
        <v>4</v>
      </c>
    </row>
    <row r="6551" spans="1:5" ht="18.75">
      <c r="A6551" s="36">
        <v>6549</v>
      </c>
      <c r="B6551" s="208"/>
      <c r="C6551" s="36" t="s">
        <v>18376</v>
      </c>
      <c r="D6551" s="6" t="s">
        <v>6410</v>
      </c>
      <c r="E6551" s="3">
        <v>4</v>
      </c>
    </row>
    <row r="6552" spans="1:5" ht="18.75">
      <c r="A6552" s="36">
        <v>6550</v>
      </c>
      <c r="B6552" s="208"/>
      <c r="C6552" s="36" t="s">
        <v>18377</v>
      </c>
      <c r="D6552" s="6" t="s">
        <v>6411</v>
      </c>
      <c r="E6552" s="3">
        <v>4</v>
      </c>
    </row>
    <row r="6553" spans="1:5" ht="33">
      <c r="A6553" s="36">
        <v>6551</v>
      </c>
      <c r="B6553" s="208"/>
      <c r="C6553" s="36" t="s">
        <v>18378</v>
      </c>
      <c r="D6553" s="6" t="s">
        <v>6412</v>
      </c>
      <c r="E6553" s="3">
        <v>4</v>
      </c>
    </row>
    <row r="6554" spans="1:5" ht="18.75">
      <c r="A6554" s="36">
        <v>6552</v>
      </c>
      <c r="B6554" s="208"/>
      <c r="C6554" s="36" t="s">
        <v>18379</v>
      </c>
      <c r="D6554" s="6" t="s">
        <v>6413</v>
      </c>
      <c r="E6554" s="3">
        <v>4</v>
      </c>
    </row>
    <row r="6555" spans="1:5" ht="18.75">
      <c r="A6555" s="36">
        <v>6553</v>
      </c>
      <c r="B6555" s="208"/>
      <c r="C6555" s="36" t="s">
        <v>18380</v>
      </c>
      <c r="D6555" s="6" t="s">
        <v>6414</v>
      </c>
      <c r="E6555" s="3">
        <v>4</v>
      </c>
    </row>
    <row r="6556" spans="1:5" ht="18.75">
      <c r="A6556" s="36">
        <v>6554</v>
      </c>
      <c r="B6556" s="208"/>
      <c r="C6556" s="36" t="s">
        <v>18381</v>
      </c>
      <c r="D6556" s="6" t="s">
        <v>6415</v>
      </c>
      <c r="E6556" s="3">
        <v>4</v>
      </c>
    </row>
    <row r="6557" spans="1:5" ht="18.75">
      <c r="A6557" s="36">
        <v>6555</v>
      </c>
      <c r="B6557" s="208"/>
      <c r="C6557" s="36" t="s">
        <v>18382</v>
      </c>
      <c r="D6557" s="6" t="s">
        <v>6416</v>
      </c>
      <c r="E6557" s="3">
        <v>4</v>
      </c>
    </row>
    <row r="6558" spans="1:5" ht="18.75">
      <c r="A6558" s="36">
        <v>6556</v>
      </c>
      <c r="B6558" s="208"/>
      <c r="C6558" s="36" t="s">
        <v>18383</v>
      </c>
      <c r="D6558" s="6" t="s">
        <v>6417</v>
      </c>
      <c r="E6558" s="3">
        <v>4</v>
      </c>
    </row>
    <row r="6559" spans="1:5" ht="18.75">
      <c r="A6559" s="36">
        <v>6557</v>
      </c>
      <c r="B6559" s="208"/>
      <c r="C6559" s="36" t="s">
        <v>18384</v>
      </c>
      <c r="D6559" s="6" t="s">
        <v>6418</v>
      </c>
      <c r="E6559" s="3">
        <v>4</v>
      </c>
    </row>
    <row r="6560" spans="1:5" ht="18.75">
      <c r="A6560" s="36">
        <v>6558</v>
      </c>
      <c r="B6560" s="208"/>
      <c r="C6560" s="36" t="s">
        <v>18385</v>
      </c>
      <c r="D6560" s="6" t="s">
        <v>6419</v>
      </c>
      <c r="E6560" s="3">
        <v>4</v>
      </c>
    </row>
    <row r="6561" spans="1:5" ht="33">
      <c r="A6561" s="36">
        <v>6559</v>
      </c>
      <c r="B6561" s="208"/>
      <c r="C6561" s="36" t="s">
        <v>18386</v>
      </c>
      <c r="D6561" s="6" t="s">
        <v>6420</v>
      </c>
      <c r="E6561" s="3">
        <v>4</v>
      </c>
    </row>
    <row r="6562" spans="1:5" ht="33">
      <c r="A6562" s="36">
        <v>6560</v>
      </c>
      <c r="B6562" s="208"/>
      <c r="C6562" s="36" t="s">
        <v>18387</v>
      </c>
      <c r="D6562" s="6" t="s">
        <v>6421</v>
      </c>
      <c r="E6562" s="3">
        <v>4</v>
      </c>
    </row>
    <row r="6563" spans="1:5" ht="33">
      <c r="A6563" s="36">
        <v>6561</v>
      </c>
      <c r="B6563" s="208"/>
      <c r="C6563" s="36" t="s">
        <v>18388</v>
      </c>
      <c r="D6563" s="6" t="s">
        <v>6422</v>
      </c>
      <c r="E6563" s="3">
        <v>4</v>
      </c>
    </row>
    <row r="6564" spans="1:5" ht="33">
      <c r="A6564" s="36">
        <v>6562</v>
      </c>
      <c r="B6564" s="208"/>
      <c r="C6564" s="36" t="s">
        <v>18389</v>
      </c>
      <c r="D6564" s="6" t="s">
        <v>6423</v>
      </c>
      <c r="E6564" s="3">
        <v>4</v>
      </c>
    </row>
    <row r="6565" spans="1:5" ht="18.75">
      <c r="A6565" s="36">
        <v>6563</v>
      </c>
      <c r="B6565" s="208"/>
      <c r="C6565" s="36" t="s">
        <v>18390</v>
      </c>
      <c r="D6565" s="6" t="s">
        <v>6424</v>
      </c>
      <c r="E6565" s="3">
        <v>4</v>
      </c>
    </row>
    <row r="6566" spans="1:5" ht="33">
      <c r="A6566" s="36">
        <v>6564</v>
      </c>
      <c r="B6566" s="208"/>
      <c r="C6566" s="36" t="s">
        <v>18391</v>
      </c>
      <c r="D6566" s="6" t="s">
        <v>6425</v>
      </c>
      <c r="E6566" s="3">
        <v>4</v>
      </c>
    </row>
    <row r="6567" spans="1:5" ht="33">
      <c r="A6567" s="36">
        <v>6565</v>
      </c>
      <c r="B6567" s="208"/>
      <c r="C6567" s="36" t="s">
        <v>18392</v>
      </c>
      <c r="D6567" s="6" t="s">
        <v>6426</v>
      </c>
      <c r="E6567" s="3">
        <v>4</v>
      </c>
    </row>
    <row r="6568" spans="1:5" ht="33">
      <c r="A6568" s="36">
        <v>6566</v>
      </c>
      <c r="B6568" s="208"/>
      <c r="C6568" s="36" t="s">
        <v>18393</v>
      </c>
      <c r="D6568" s="6" t="s">
        <v>6427</v>
      </c>
      <c r="E6568" s="3">
        <v>4</v>
      </c>
    </row>
    <row r="6569" spans="1:5" ht="18.75">
      <c r="A6569" s="36">
        <v>6567</v>
      </c>
      <c r="B6569" s="208"/>
      <c r="C6569" s="36" t="s">
        <v>18394</v>
      </c>
      <c r="D6569" s="6" t="s">
        <v>6428</v>
      </c>
      <c r="E6569" s="3">
        <v>4</v>
      </c>
    </row>
    <row r="6570" spans="1:5" ht="33">
      <c r="A6570" s="36">
        <v>6568</v>
      </c>
      <c r="B6570" s="208"/>
      <c r="C6570" s="36" t="s">
        <v>18395</v>
      </c>
      <c r="D6570" s="6" t="s">
        <v>6429</v>
      </c>
      <c r="E6570" s="3">
        <v>4</v>
      </c>
    </row>
    <row r="6571" spans="1:5" ht="18.75">
      <c r="A6571" s="36">
        <v>6569</v>
      </c>
      <c r="B6571" s="208"/>
      <c r="C6571" s="36" t="s">
        <v>18396</v>
      </c>
      <c r="D6571" s="6" t="s">
        <v>6430</v>
      </c>
      <c r="E6571" s="3">
        <v>4</v>
      </c>
    </row>
    <row r="6572" spans="1:5" ht="18.75">
      <c r="A6572" s="36">
        <v>6570</v>
      </c>
      <c r="B6572" s="208"/>
      <c r="C6572" s="36" t="s">
        <v>18397</v>
      </c>
      <c r="D6572" s="6" t="s">
        <v>6431</v>
      </c>
      <c r="E6572" s="3">
        <v>4</v>
      </c>
    </row>
    <row r="6573" spans="1:5" ht="18.75">
      <c r="A6573" s="36">
        <v>6571</v>
      </c>
      <c r="B6573" s="208"/>
      <c r="C6573" s="36" t="s">
        <v>18398</v>
      </c>
      <c r="D6573" s="6" t="s">
        <v>6432</v>
      </c>
      <c r="E6573" s="3">
        <v>4</v>
      </c>
    </row>
    <row r="6574" spans="1:5" ht="18.75">
      <c r="A6574" s="36">
        <v>6572</v>
      </c>
      <c r="B6574" s="208"/>
      <c r="C6574" s="36" t="s">
        <v>18399</v>
      </c>
      <c r="D6574" s="6" t="s">
        <v>6433</v>
      </c>
      <c r="E6574" s="3">
        <v>4</v>
      </c>
    </row>
    <row r="6575" spans="1:5" ht="18.75">
      <c r="A6575" s="36">
        <v>6573</v>
      </c>
      <c r="B6575" s="208"/>
      <c r="C6575" s="36" t="s">
        <v>18400</v>
      </c>
      <c r="D6575" s="6" t="s">
        <v>6434</v>
      </c>
      <c r="E6575" s="3">
        <v>4</v>
      </c>
    </row>
    <row r="6576" spans="1:5" ht="18.75">
      <c r="A6576" s="36">
        <v>6574</v>
      </c>
      <c r="B6576" s="208"/>
      <c r="C6576" s="36" t="s">
        <v>18401</v>
      </c>
      <c r="D6576" s="6" t="s">
        <v>6435</v>
      </c>
      <c r="E6576" s="3">
        <v>4</v>
      </c>
    </row>
    <row r="6577" spans="1:5" ht="18.75">
      <c r="A6577" s="36">
        <v>6575</v>
      </c>
      <c r="B6577" s="208"/>
      <c r="C6577" s="36" t="s">
        <v>18402</v>
      </c>
      <c r="D6577" s="6" t="s">
        <v>6436</v>
      </c>
      <c r="E6577" s="3">
        <v>4</v>
      </c>
    </row>
    <row r="6578" spans="1:5" ht="18.75">
      <c r="A6578" s="36">
        <v>6576</v>
      </c>
      <c r="B6578" s="208"/>
      <c r="C6578" s="36" t="s">
        <v>18403</v>
      </c>
      <c r="D6578" s="6" t="s">
        <v>6437</v>
      </c>
      <c r="E6578" s="3">
        <v>4</v>
      </c>
    </row>
    <row r="6579" spans="1:5" ht="18.75">
      <c r="A6579" s="36">
        <v>6577</v>
      </c>
      <c r="B6579" s="208"/>
      <c r="C6579" s="36" t="s">
        <v>18404</v>
      </c>
      <c r="D6579" s="6" t="s">
        <v>6438</v>
      </c>
      <c r="E6579" s="3">
        <v>4</v>
      </c>
    </row>
    <row r="6580" spans="1:5" ht="18.75">
      <c r="A6580" s="36">
        <v>6578</v>
      </c>
      <c r="B6580" s="208"/>
      <c r="C6580" s="36" t="s">
        <v>18405</v>
      </c>
      <c r="D6580" s="6" t="s">
        <v>6439</v>
      </c>
      <c r="E6580" s="3">
        <v>4</v>
      </c>
    </row>
    <row r="6581" spans="1:5" ht="18.75">
      <c r="A6581" s="36">
        <v>6579</v>
      </c>
      <c r="B6581" s="208"/>
      <c r="C6581" s="36" t="s">
        <v>18406</v>
      </c>
      <c r="D6581" s="6" t="s">
        <v>6440</v>
      </c>
      <c r="E6581" s="3">
        <v>4</v>
      </c>
    </row>
    <row r="6582" spans="1:5" ht="18.75">
      <c r="A6582" s="36">
        <v>6580</v>
      </c>
      <c r="B6582" s="208"/>
      <c r="C6582" s="36" t="s">
        <v>18407</v>
      </c>
      <c r="D6582" s="6" t="s">
        <v>6441</v>
      </c>
      <c r="E6582" s="3">
        <v>4</v>
      </c>
    </row>
    <row r="6583" spans="1:5" ht="18.75">
      <c r="A6583" s="36">
        <v>6581</v>
      </c>
      <c r="B6583" s="208"/>
      <c r="C6583" s="36" t="s">
        <v>18408</v>
      </c>
      <c r="D6583" s="6" t="s">
        <v>6442</v>
      </c>
      <c r="E6583" s="3">
        <v>4</v>
      </c>
    </row>
    <row r="6584" spans="1:5" ht="18.75">
      <c r="A6584" s="36">
        <v>6582</v>
      </c>
      <c r="B6584" s="208"/>
      <c r="C6584" s="36" t="s">
        <v>18409</v>
      </c>
      <c r="D6584" s="6" t="s">
        <v>6443</v>
      </c>
      <c r="E6584" s="3">
        <v>4</v>
      </c>
    </row>
    <row r="6585" spans="1:5" ht="18.75">
      <c r="A6585" s="36">
        <v>6583</v>
      </c>
      <c r="B6585" s="208"/>
      <c r="C6585" s="36" t="s">
        <v>18410</v>
      </c>
      <c r="D6585" s="6" t="s">
        <v>6444</v>
      </c>
      <c r="E6585" s="3">
        <v>4</v>
      </c>
    </row>
    <row r="6586" spans="1:5" ht="18.75">
      <c r="A6586" s="36">
        <v>6584</v>
      </c>
      <c r="B6586" s="208"/>
      <c r="C6586" s="36" t="s">
        <v>18411</v>
      </c>
      <c r="D6586" s="6" t="s">
        <v>6445</v>
      </c>
      <c r="E6586" s="3">
        <v>4</v>
      </c>
    </row>
    <row r="6587" spans="1:5" ht="18.75">
      <c r="A6587" s="36">
        <v>6585</v>
      </c>
      <c r="B6587" s="208"/>
      <c r="C6587" s="36" t="s">
        <v>18412</v>
      </c>
      <c r="D6587" s="6" t="s">
        <v>6446</v>
      </c>
      <c r="E6587" s="3">
        <v>4</v>
      </c>
    </row>
    <row r="6588" spans="1:5" ht="18.75">
      <c r="A6588" s="36">
        <v>6586</v>
      </c>
      <c r="B6588" s="208"/>
      <c r="C6588" s="36" t="s">
        <v>18413</v>
      </c>
      <c r="D6588" s="6" t="s">
        <v>6447</v>
      </c>
      <c r="E6588" s="3">
        <v>4</v>
      </c>
    </row>
    <row r="6589" spans="1:5" ht="18.75">
      <c r="A6589" s="36">
        <v>6587</v>
      </c>
      <c r="B6589" s="208"/>
      <c r="C6589" s="36" t="s">
        <v>18414</v>
      </c>
      <c r="D6589" s="6" t="s">
        <v>6448</v>
      </c>
      <c r="E6589" s="3">
        <v>4</v>
      </c>
    </row>
    <row r="6590" spans="1:5" ht="18.75">
      <c r="A6590" s="36">
        <v>6588</v>
      </c>
      <c r="B6590" s="208"/>
      <c r="C6590" s="36" t="s">
        <v>18415</v>
      </c>
      <c r="D6590" s="6" t="s">
        <v>6449</v>
      </c>
      <c r="E6590" s="3">
        <v>4</v>
      </c>
    </row>
    <row r="6591" spans="1:5" ht="18.75">
      <c r="A6591" s="36">
        <v>6589</v>
      </c>
      <c r="B6591" s="208"/>
      <c r="C6591" s="36" t="s">
        <v>18416</v>
      </c>
      <c r="D6591" s="6" t="s">
        <v>6450</v>
      </c>
      <c r="E6591" s="3">
        <v>4</v>
      </c>
    </row>
    <row r="6592" spans="1:5" ht="18.75">
      <c r="A6592" s="36">
        <v>6590</v>
      </c>
      <c r="B6592" s="208"/>
      <c r="C6592" s="36" t="s">
        <v>18417</v>
      </c>
      <c r="D6592" s="6" t="s">
        <v>6451</v>
      </c>
      <c r="E6592" s="3">
        <v>4</v>
      </c>
    </row>
    <row r="6593" spans="1:5" ht="18.75">
      <c r="A6593" s="36">
        <v>6591</v>
      </c>
      <c r="B6593" s="208"/>
      <c r="C6593" s="36" t="s">
        <v>18418</v>
      </c>
      <c r="D6593" s="6" t="s">
        <v>6452</v>
      </c>
      <c r="E6593" s="3">
        <v>4</v>
      </c>
    </row>
    <row r="6594" spans="1:5" ht="18.75">
      <c r="A6594" s="36">
        <v>6592</v>
      </c>
      <c r="B6594" s="208"/>
      <c r="C6594" s="36" t="s">
        <v>18419</v>
      </c>
      <c r="D6594" s="6" t="s">
        <v>6453</v>
      </c>
      <c r="E6594" s="3">
        <v>4</v>
      </c>
    </row>
    <row r="6595" spans="1:5" ht="18.75">
      <c r="A6595" s="36">
        <v>6593</v>
      </c>
      <c r="B6595" s="208"/>
      <c r="C6595" s="36" t="s">
        <v>18420</v>
      </c>
      <c r="D6595" s="6" t="s">
        <v>6454</v>
      </c>
      <c r="E6595" s="3">
        <v>4</v>
      </c>
    </row>
    <row r="6596" spans="1:5" ht="18.75">
      <c r="A6596" s="36">
        <v>6594</v>
      </c>
      <c r="B6596" s="208"/>
      <c r="C6596" s="36" t="s">
        <v>18421</v>
      </c>
      <c r="D6596" s="6" t="s">
        <v>6455</v>
      </c>
      <c r="E6596" s="3">
        <v>4</v>
      </c>
    </row>
    <row r="6597" spans="1:5" ht="18.75">
      <c r="A6597" s="36">
        <v>6595</v>
      </c>
      <c r="B6597" s="208"/>
      <c r="C6597" s="36" t="s">
        <v>18422</v>
      </c>
      <c r="D6597" s="6" t="s">
        <v>6456</v>
      </c>
      <c r="E6597" s="3">
        <v>4</v>
      </c>
    </row>
    <row r="6598" spans="1:5" ht="18.75">
      <c r="A6598" s="36">
        <v>6596</v>
      </c>
      <c r="B6598" s="208"/>
      <c r="C6598" s="36" t="s">
        <v>18423</v>
      </c>
      <c r="D6598" s="6" t="s">
        <v>6457</v>
      </c>
      <c r="E6598" s="3">
        <v>4</v>
      </c>
    </row>
    <row r="6599" spans="1:5" ht="18.75">
      <c r="A6599" s="36">
        <v>6597</v>
      </c>
      <c r="B6599" s="208"/>
      <c r="C6599" s="36" t="s">
        <v>18424</v>
      </c>
      <c r="D6599" s="6" t="s">
        <v>6458</v>
      </c>
      <c r="E6599" s="3">
        <v>4</v>
      </c>
    </row>
    <row r="6600" spans="1:5" ht="18.75">
      <c r="A6600" s="36">
        <v>6598</v>
      </c>
      <c r="B6600" s="208"/>
      <c r="C6600" s="36" t="s">
        <v>18425</v>
      </c>
      <c r="D6600" s="6" t="s">
        <v>6459</v>
      </c>
      <c r="E6600" s="3">
        <v>4</v>
      </c>
    </row>
    <row r="6601" spans="1:5" ht="18.75">
      <c r="A6601" s="36">
        <v>6599</v>
      </c>
      <c r="B6601" s="208"/>
      <c r="C6601" s="36" t="s">
        <v>18426</v>
      </c>
      <c r="D6601" s="6" t="s">
        <v>6460</v>
      </c>
      <c r="E6601" s="3">
        <v>4</v>
      </c>
    </row>
    <row r="6602" spans="1:5" ht="18.75">
      <c r="A6602" s="36">
        <v>6600</v>
      </c>
      <c r="B6602" s="208"/>
      <c r="C6602" s="36" t="s">
        <v>18427</v>
      </c>
      <c r="D6602" s="6" t="s">
        <v>6461</v>
      </c>
      <c r="E6602" s="3">
        <v>4</v>
      </c>
    </row>
    <row r="6603" spans="1:5" ht="33">
      <c r="A6603" s="36">
        <v>6601</v>
      </c>
      <c r="B6603" s="208"/>
      <c r="C6603" s="36" t="s">
        <v>18428</v>
      </c>
      <c r="D6603" s="6" t="s">
        <v>6462</v>
      </c>
      <c r="E6603" s="3">
        <v>4</v>
      </c>
    </row>
    <row r="6604" spans="1:5" ht="18.75">
      <c r="A6604" s="36">
        <v>6602</v>
      </c>
      <c r="B6604" s="208"/>
      <c r="C6604" s="36" t="s">
        <v>18429</v>
      </c>
      <c r="D6604" s="6" t="s">
        <v>6463</v>
      </c>
      <c r="E6604" s="3">
        <v>4</v>
      </c>
    </row>
    <row r="6605" spans="1:5" ht="18.75">
      <c r="A6605" s="36">
        <v>6603</v>
      </c>
      <c r="B6605" s="208"/>
      <c r="C6605" s="36" t="s">
        <v>18430</v>
      </c>
      <c r="D6605" s="6" t="s">
        <v>6464</v>
      </c>
      <c r="E6605" s="3">
        <v>4</v>
      </c>
    </row>
    <row r="6606" spans="1:5" ht="18.75">
      <c r="A6606" s="36">
        <v>6604</v>
      </c>
      <c r="B6606" s="208"/>
      <c r="C6606" s="36" t="s">
        <v>18431</v>
      </c>
      <c r="D6606" s="6" t="s">
        <v>6465</v>
      </c>
      <c r="E6606" s="3">
        <v>4</v>
      </c>
    </row>
    <row r="6607" spans="1:5" ht="18.75">
      <c r="A6607" s="36">
        <v>6605</v>
      </c>
      <c r="B6607" s="208"/>
      <c r="C6607" s="36" t="s">
        <v>18432</v>
      </c>
      <c r="D6607" s="6" t="s">
        <v>6466</v>
      </c>
      <c r="E6607" s="3">
        <v>4</v>
      </c>
    </row>
    <row r="6608" spans="1:5" ht="18.75">
      <c r="A6608" s="36">
        <v>6606</v>
      </c>
      <c r="B6608" s="208"/>
      <c r="C6608" s="36" t="s">
        <v>18433</v>
      </c>
      <c r="D6608" s="6" t="s">
        <v>6467</v>
      </c>
      <c r="E6608" s="3">
        <v>4</v>
      </c>
    </row>
    <row r="6609" spans="1:5" ht="18.75">
      <c r="A6609" s="36">
        <v>6607</v>
      </c>
      <c r="B6609" s="208"/>
      <c r="C6609" s="36" t="s">
        <v>18434</v>
      </c>
      <c r="D6609" s="6" t="s">
        <v>6468</v>
      </c>
      <c r="E6609" s="3">
        <v>4</v>
      </c>
    </row>
    <row r="6610" spans="1:5" ht="18.75">
      <c r="A6610" s="36">
        <v>6608</v>
      </c>
      <c r="B6610" s="208"/>
      <c r="C6610" s="36" t="s">
        <v>18435</v>
      </c>
      <c r="D6610" s="6" t="s">
        <v>6469</v>
      </c>
      <c r="E6610" s="3">
        <v>4</v>
      </c>
    </row>
    <row r="6611" spans="1:5" ht="18.75">
      <c r="A6611" s="36">
        <v>6609</v>
      </c>
      <c r="B6611" s="208"/>
      <c r="C6611" s="36" t="s">
        <v>18436</v>
      </c>
      <c r="D6611" s="6" t="s">
        <v>6470</v>
      </c>
      <c r="E6611" s="3">
        <v>4</v>
      </c>
    </row>
    <row r="6612" spans="1:5" ht="18.75">
      <c r="A6612" s="36">
        <v>6610</v>
      </c>
      <c r="B6612" s="208"/>
      <c r="C6612" s="36" t="s">
        <v>18437</v>
      </c>
      <c r="D6612" s="6" t="s">
        <v>6471</v>
      </c>
      <c r="E6612" s="3">
        <v>4</v>
      </c>
    </row>
    <row r="6613" spans="1:5" ht="18.75">
      <c r="A6613" s="36">
        <v>6611</v>
      </c>
      <c r="B6613" s="208"/>
      <c r="C6613" s="36" t="s">
        <v>18438</v>
      </c>
      <c r="D6613" s="6" t="s">
        <v>6472</v>
      </c>
      <c r="E6613" s="3">
        <v>4</v>
      </c>
    </row>
    <row r="6614" spans="1:5" ht="18.75">
      <c r="A6614" s="36">
        <v>6612</v>
      </c>
      <c r="B6614" s="208"/>
      <c r="C6614" s="36" t="s">
        <v>18439</v>
      </c>
      <c r="D6614" s="6" t="s">
        <v>6473</v>
      </c>
      <c r="E6614" s="3">
        <v>4</v>
      </c>
    </row>
    <row r="6615" spans="1:5" ht="18.75">
      <c r="A6615" s="36">
        <v>6613</v>
      </c>
      <c r="B6615" s="208"/>
      <c r="C6615" s="36" t="s">
        <v>18440</v>
      </c>
      <c r="D6615" s="6" t="s">
        <v>6474</v>
      </c>
      <c r="E6615" s="3">
        <v>4</v>
      </c>
    </row>
    <row r="6616" spans="1:5" ht="18.75">
      <c r="A6616" s="36">
        <v>6614</v>
      </c>
      <c r="B6616" s="208"/>
      <c r="C6616" s="36" t="s">
        <v>18441</v>
      </c>
      <c r="D6616" s="6" t="s">
        <v>6475</v>
      </c>
      <c r="E6616" s="3">
        <v>4</v>
      </c>
    </row>
    <row r="6617" spans="1:5" ht="18.75">
      <c r="A6617" s="36">
        <v>6615</v>
      </c>
      <c r="B6617" s="208"/>
      <c r="C6617" s="36" t="s">
        <v>18442</v>
      </c>
      <c r="D6617" s="6" t="s">
        <v>6476</v>
      </c>
      <c r="E6617" s="3">
        <v>4</v>
      </c>
    </row>
    <row r="6618" spans="1:5" ht="18.75">
      <c r="A6618" s="36">
        <v>6616</v>
      </c>
      <c r="B6618" s="208"/>
      <c r="C6618" s="36" t="s">
        <v>18443</v>
      </c>
      <c r="D6618" s="6" t="s">
        <v>6477</v>
      </c>
      <c r="E6618" s="3">
        <v>4</v>
      </c>
    </row>
    <row r="6619" spans="1:5" ht="18.75">
      <c r="A6619" s="36">
        <v>6617</v>
      </c>
      <c r="B6619" s="208"/>
      <c r="C6619" s="36" t="s">
        <v>18444</v>
      </c>
      <c r="D6619" s="6" t="s">
        <v>6478</v>
      </c>
      <c r="E6619" s="3">
        <v>4</v>
      </c>
    </row>
    <row r="6620" spans="1:5" ht="33">
      <c r="A6620" s="36">
        <v>6618</v>
      </c>
      <c r="B6620" s="208"/>
      <c r="C6620" s="36" t="s">
        <v>18445</v>
      </c>
      <c r="D6620" s="6" t="s">
        <v>6479</v>
      </c>
      <c r="E6620" s="3">
        <v>4</v>
      </c>
    </row>
    <row r="6621" spans="1:5" ht="33">
      <c r="A6621" s="36">
        <v>6619</v>
      </c>
      <c r="B6621" s="208"/>
      <c r="C6621" s="36" t="s">
        <v>18446</v>
      </c>
      <c r="D6621" s="6" t="s">
        <v>6480</v>
      </c>
      <c r="E6621" s="3">
        <v>4</v>
      </c>
    </row>
    <row r="6622" spans="1:5" ht="33">
      <c r="A6622" s="36">
        <v>6620</v>
      </c>
      <c r="B6622" s="208"/>
      <c r="C6622" s="36" t="s">
        <v>18447</v>
      </c>
      <c r="D6622" s="6" t="s">
        <v>6481</v>
      </c>
      <c r="E6622" s="3">
        <v>4</v>
      </c>
    </row>
    <row r="6623" spans="1:5" ht="33">
      <c r="A6623" s="36">
        <v>6621</v>
      </c>
      <c r="B6623" s="208"/>
      <c r="C6623" s="36" t="s">
        <v>18448</v>
      </c>
      <c r="D6623" s="6" t="s">
        <v>6482</v>
      </c>
      <c r="E6623" s="3">
        <v>4</v>
      </c>
    </row>
    <row r="6624" spans="1:5" ht="18.75">
      <c r="A6624" s="36">
        <v>6622</v>
      </c>
      <c r="B6624" s="208"/>
      <c r="C6624" s="36" t="s">
        <v>18449</v>
      </c>
      <c r="D6624" s="6" t="s">
        <v>6483</v>
      </c>
      <c r="E6624" s="3">
        <v>4</v>
      </c>
    </row>
    <row r="6625" spans="1:5" ht="18.75">
      <c r="A6625" s="36">
        <v>6623</v>
      </c>
      <c r="B6625" s="208"/>
      <c r="C6625" s="36" t="s">
        <v>18450</v>
      </c>
      <c r="D6625" s="6" t="s">
        <v>6484</v>
      </c>
      <c r="E6625" s="3">
        <v>4</v>
      </c>
    </row>
    <row r="6626" spans="1:5" ht="33">
      <c r="A6626" s="36">
        <v>6624</v>
      </c>
      <c r="B6626" s="208"/>
      <c r="C6626" s="36" t="s">
        <v>18451</v>
      </c>
      <c r="D6626" s="6" t="s">
        <v>6485</v>
      </c>
      <c r="E6626" s="3">
        <v>4</v>
      </c>
    </row>
    <row r="6627" spans="1:5" ht="33">
      <c r="A6627" s="36">
        <v>6625</v>
      </c>
      <c r="B6627" s="208"/>
      <c r="C6627" s="36" t="s">
        <v>18452</v>
      </c>
      <c r="D6627" s="6" t="s">
        <v>6486</v>
      </c>
      <c r="E6627" s="3">
        <v>4</v>
      </c>
    </row>
    <row r="6628" spans="1:5" ht="18.75">
      <c r="A6628" s="36">
        <v>6626</v>
      </c>
      <c r="B6628" s="208"/>
      <c r="C6628" s="36" t="s">
        <v>18453</v>
      </c>
      <c r="D6628" s="6" t="s">
        <v>6487</v>
      </c>
      <c r="E6628" s="3">
        <v>4</v>
      </c>
    </row>
    <row r="6629" spans="1:5" ht="18.75">
      <c r="A6629" s="36">
        <v>6627</v>
      </c>
      <c r="B6629" s="208"/>
      <c r="C6629" s="36" t="s">
        <v>18454</v>
      </c>
      <c r="D6629" s="6" t="s">
        <v>6488</v>
      </c>
      <c r="E6629" s="3">
        <v>4</v>
      </c>
    </row>
    <row r="6630" spans="1:5" ht="18.75">
      <c r="A6630" s="36">
        <v>6628</v>
      </c>
      <c r="B6630" s="208"/>
      <c r="C6630" s="36" t="s">
        <v>18455</v>
      </c>
      <c r="D6630" s="6" t="s">
        <v>6489</v>
      </c>
      <c r="E6630" s="3">
        <v>4</v>
      </c>
    </row>
    <row r="6631" spans="1:5" ht="33">
      <c r="A6631" s="36">
        <v>6629</v>
      </c>
      <c r="B6631" s="208"/>
      <c r="C6631" s="36" t="s">
        <v>18456</v>
      </c>
      <c r="D6631" s="6" t="s">
        <v>6490</v>
      </c>
      <c r="E6631" s="3">
        <v>4</v>
      </c>
    </row>
    <row r="6632" spans="1:5" ht="33">
      <c r="A6632" s="36">
        <v>6630</v>
      </c>
      <c r="B6632" s="208"/>
      <c r="C6632" s="36" t="s">
        <v>18457</v>
      </c>
      <c r="D6632" s="6" t="s">
        <v>6491</v>
      </c>
      <c r="E6632" s="3">
        <v>4</v>
      </c>
    </row>
    <row r="6633" spans="1:5" ht="18.75">
      <c r="A6633" s="36">
        <v>6631</v>
      </c>
      <c r="B6633" s="208"/>
      <c r="C6633" s="36" t="s">
        <v>18458</v>
      </c>
      <c r="D6633" s="6" t="s">
        <v>6492</v>
      </c>
      <c r="E6633" s="3">
        <v>4</v>
      </c>
    </row>
    <row r="6634" spans="1:5" ht="18.75">
      <c r="A6634" s="36">
        <v>6632</v>
      </c>
      <c r="B6634" s="208"/>
      <c r="C6634" s="36" t="s">
        <v>18459</v>
      </c>
      <c r="D6634" s="6" t="s">
        <v>6493</v>
      </c>
      <c r="E6634" s="3">
        <v>4</v>
      </c>
    </row>
    <row r="6635" spans="1:5" ht="18.75">
      <c r="A6635" s="36">
        <v>6633</v>
      </c>
      <c r="B6635" s="208"/>
      <c r="C6635" s="36" t="s">
        <v>18460</v>
      </c>
      <c r="D6635" s="6" t="s">
        <v>6494</v>
      </c>
      <c r="E6635" s="3">
        <v>4</v>
      </c>
    </row>
    <row r="6636" spans="1:5" ht="18.75">
      <c r="A6636" s="36">
        <v>6634</v>
      </c>
      <c r="B6636" s="208"/>
      <c r="C6636" s="36" t="s">
        <v>18461</v>
      </c>
      <c r="D6636" s="6" t="s">
        <v>6495</v>
      </c>
      <c r="E6636" s="3">
        <v>4</v>
      </c>
    </row>
    <row r="6637" spans="1:5" ht="33">
      <c r="A6637" s="36">
        <v>6635</v>
      </c>
      <c r="B6637" s="208"/>
      <c r="C6637" s="36" t="s">
        <v>18462</v>
      </c>
      <c r="D6637" s="6" t="s">
        <v>6496</v>
      </c>
      <c r="E6637" s="3">
        <v>4</v>
      </c>
    </row>
    <row r="6638" spans="1:5" ht="33">
      <c r="A6638" s="36">
        <v>6636</v>
      </c>
      <c r="B6638" s="208"/>
      <c r="C6638" s="36" t="s">
        <v>18463</v>
      </c>
      <c r="D6638" s="6" t="s">
        <v>6497</v>
      </c>
      <c r="E6638" s="3">
        <v>4</v>
      </c>
    </row>
    <row r="6639" spans="1:5" ht="33">
      <c r="A6639" s="36">
        <v>6637</v>
      </c>
      <c r="B6639" s="208"/>
      <c r="C6639" s="36" t="s">
        <v>18464</v>
      </c>
      <c r="D6639" s="6" t="s">
        <v>6498</v>
      </c>
      <c r="E6639" s="3">
        <v>4</v>
      </c>
    </row>
    <row r="6640" spans="1:5" ht="33">
      <c r="A6640" s="36">
        <v>6638</v>
      </c>
      <c r="B6640" s="208"/>
      <c r="C6640" s="36" t="s">
        <v>18465</v>
      </c>
      <c r="D6640" s="6" t="s">
        <v>6499</v>
      </c>
      <c r="E6640" s="3">
        <v>4</v>
      </c>
    </row>
    <row r="6641" spans="1:5" ht="33">
      <c r="A6641" s="36">
        <v>6639</v>
      </c>
      <c r="B6641" s="208"/>
      <c r="C6641" s="36" t="s">
        <v>18466</v>
      </c>
      <c r="D6641" s="6" t="s">
        <v>6500</v>
      </c>
      <c r="E6641" s="3">
        <v>4</v>
      </c>
    </row>
    <row r="6642" spans="1:5" ht="33">
      <c r="A6642" s="36">
        <v>6640</v>
      </c>
      <c r="B6642" s="208"/>
      <c r="C6642" s="36" t="s">
        <v>18467</v>
      </c>
      <c r="D6642" s="6" t="s">
        <v>6501</v>
      </c>
      <c r="E6642" s="3">
        <v>4</v>
      </c>
    </row>
    <row r="6643" spans="1:5" ht="33">
      <c r="A6643" s="36">
        <v>6641</v>
      </c>
      <c r="B6643" s="208"/>
      <c r="C6643" s="36" t="s">
        <v>18468</v>
      </c>
      <c r="D6643" s="6" t="s">
        <v>6502</v>
      </c>
      <c r="E6643" s="3">
        <v>4</v>
      </c>
    </row>
    <row r="6644" spans="1:5" ht="33">
      <c r="A6644" s="36">
        <v>6642</v>
      </c>
      <c r="B6644" s="208"/>
      <c r="C6644" s="36" t="s">
        <v>18469</v>
      </c>
      <c r="D6644" s="6" t="s">
        <v>6503</v>
      </c>
      <c r="E6644" s="3">
        <v>4</v>
      </c>
    </row>
    <row r="6645" spans="1:5" ht="18.75">
      <c r="A6645" s="36">
        <v>6643</v>
      </c>
      <c r="B6645" s="208"/>
      <c r="C6645" s="36" t="s">
        <v>18470</v>
      </c>
      <c r="D6645" s="6" t="s">
        <v>6504</v>
      </c>
      <c r="E6645" s="3">
        <v>4</v>
      </c>
    </row>
    <row r="6646" spans="1:5" ht="18.75">
      <c r="A6646" s="36">
        <v>6644</v>
      </c>
      <c r="B6646" s="208"/>
      <c r="C6646" s="36" t="s">
        <v>18471</v>
      </c>
      <c r="D6646" s="6" t="s">
        <v>6505</v>
      </c>
      <c r="E6646" s="3">
        <v>4</v>
      </c>
    </row>
    <row r="6647" spans="1:5" ht="18.75">
      <c r="A6647" s="36">
        <v>6645</v>
      </c>
      <c r="B6647" s="208"/>
      <c r="C6647" s="36" t="s">
        <v>18472</v>
      </c>
      <c r="D6647" s="6" t="s">
        <v>6506</v>
      </c>
      <c r="E6647" s="3">
        <v>4</v>
      </c>
    </row>
    <row r="6648" spans="1:5" ht="18.75">
      <c r="A6648" s="36">
        <v>6646</v>
      </c>
      <c r="B6648" s="208"/>
      <c r="C6648" s="36" t="s">
        <v>18473</v>
      </c>
      <c r="D6648" s="6" t="s">
        <v>6507</v>
      </c>
      <c r="E6648" s="3">
        <v>4</v>
      </c>
    </row>
    <row r="6649" spans="1:5" ht="18.75">
      <c r="A6649" s="36">
        <v>6647</v>
      </c>
      <c r="B6649" s="208"/>
      <c r="C6649" s="36" t="s">
        <v>18474</v>
      </c>
      <c r="D6649" s="6" t="s">
        <v>6508</v>
      </c>
      <c r="E6649" s="3">
        <v>4</v>
      </c>
    </row>
    <row r="6650" spans="1:5" ht="33">
      <c r="A6650" s="36">
        <v>6648</v>
      </c>
      <c r="B6650" s="208"/>
      <c r="C6650" s="36" t="s">
        <v>18475</v>
      </c>
      <c r="D6650" s="6" t="s">
        <v>6509</v>
      </c>
      <c r="E6650" s="3">
        <v>4</v>
      </c>
    </row>
    <row r="6651" spans="1:5" ht="33">
      <c r="A6651" s="36">
        <v>6649</v>
      </c>
      <c r="B6651" s="208"/>
      <c r="C6651" s="36" t="s">
        <v>18476</v>
      </c>
      <c r="D6651" s="6" t="s">
        <v>6510</v>
      </c>
      <c r="E6651" s="3">
        <v>4</v>
      </c>
    </row>
    <row r="6652" spans="1:5" ht="33">
      <c r="A6652" s="36">
        <v>6650</v>
      </c>
      <c r="B6652" s="208"/>
      <c r="C6652" s="36" t="s">
        <v>18477</v>
      </c>
      <c r="D6652" s="6" t="s">
        <v>6511</v>
      </c>
      <c r="E6652" s="3">
        <v>4</v>
      </c>
    </row>
    <row r="6653" spans="1:5" ht="18.75">
      <c r="A6653" s="36">
        <v>6651</v>
      </c>
      <c r="B6653" s="208"/>
      <c r="C6653" s="36" t="s">
        <v>18478</v>
      </c>
      <c r="D6653" s="6" t="s">
        <v>6512</v>
      </c>
      <c r="E6653" s="3">
        <v>4</v>
      </c>
    </row>
    <row r="6654" spans="1:5" ht="18.75">
      <c r="A6654" s="36">
        <v>6652</v>
      </c>
      <c r="B6654" s="208"/>
      <c r="C6654" s="36" t="s">
        <v>18479</v>
      </c>
      <c r="D6654" s="6" t="s">
        <v>6513</v>
      </c>
      <c r="E6654" s="3">
        <v>4</v>
      </c>
    </row>
    <row r="6655" spans="1:5" ht="18.75">
      <c r="A6655" s="36">
        <v>6653</v>
      </c>
      <c r="B6655" s="208"/>
      <c r="C6655" s="36" t="s">
        <v>18480</v>
      </c>
      <c r="D6655" s="6" t="s">
        <v>6514</v>
      </c>
      <c r="E6655" s="3">
        <v>4</v>
      </c>
    </row>
    <row r="6656" spans="1:5" ht="18.75">
      <c r="A6656" s="36">
        <v>6654</v>
      </c>
      <c r="B6656" s="208"/>
      <c r="C6656" s="36" t="s">
        <v>18481</v>
      </c>
      <c r="D6656" s="6" t="s">
        <v>6515</v>
      </c>
      <c r="E6656" s="3">
        <v>4</v>
      </c>
    </row>
    <row r="6657" spans="1:5" ht="33">
      <c r="A6657" s="36">
        <v>6655</v>
      </c>
      <c r="B6657" s="208"/>
      <c r="C6657" s="36" t="s">
        <v>18482</v>
      </c>
      <c r="D6657" s="6" t="s">
        <v>6516</v>
      </c>
      <c r="E6657" s="3">
        <v>4</v>
      </c>
    </row>
    <row r="6658" spans="1:5" ht="18.75">
      <c r="A6658" s="36">
        <v>6656</v>
      </c>
      <c r="B6658" s="208"/>
      <c r="C6658" s="36" t="s">
        <v>18483</v>
      </c>
      <c r="D6658" s="6" t="s">
        <v>6517</v>
      </c>
      <c r="E6658" s="3">
        <v>4</v>
      </c>
    </row>
    <row r="6659" spans="1:5" ht="33">
      <c r="A6659" s="36">
        <v>6657</v>
      </c>
      <c r="B6659" s="208"/>
      <c r="C6659" s="36" t="s">
        <v>18484</v>
      </c>
      <c r="D6659" s="6" t="s">
        <v>6518</v>
      </c>
      <c r="E6659" s="3">
        <v>4</v>
      </c>
    </row>
    <row r="6660" spans="1:5" ht="33">
      <c r="A6660" s="36">
        <v>6658</v>
      </c>
      <c r="B6660" s="208"/>
      <c r="C6660" s="36" t="s">
        <v>18485</v>
      </c>
      <c r="D6660" s="6" t="s">
        <v>6519</v>
      </c>
      <c r="E6660" s="3">
        <v>4</v>
      </c>
    </row>
    <row r="6661" spans="1:5" ht="18.75">
      <c r="A6661" s="36">
        <v>6659</v>
      </c>
      <c r="B6661" s="208"/>
      <c r="C6661" s="36" t="s">
        <v>18486</v>
      </c>
      <c r="D6661" s="6" t="s">
        <v>6520</v>
      </c>
      <c r="E6661" s="3">
        <v>4</v>
      </c>
    </row>
    <row r="6662" spans="1:5" ht="33">
      <c r="A6662" s="36">
        <v>6660</v>
      </c>
      <c r="B6662" s="208"/>
      <c r="C6662" s="36" t="s">
        <v>18487</v>
      </c>
      <c r="D6662" s="6" t="s">
        <v>6521</v>
      </c>
      <c r="E6662" s="3">
        <v>4</v>
      </c>
    </row>
    <row r="6663" spans="1:5" ht="18.75">
      <c r="A6663" s="36">
        <v>6661</v>
      </c>
      <c r="B6663" s="208"/>
      <c r="C6663" s="36" t="s">
        <v>18488</v>
      </c>
      <c r="D6663" s="6" t="s">
        <v>6522</v>
      </c>
      <c r="E6663" s="3">
        <v>4</v>
      </c>
    </row>
    <row r="6664" spans="1:5" ht="18.75">
      <c r="A6664" s="36">
        <v>6662</v>
      </c>
      <c r="B6664" s="208"/>
      <c r="C6664" s="36" t="s">
        <v>18489</v>
      </c>
      <c r="D6664" s="6" t="s">
        <v>6523</v>
      </c>
      <c r="E6664" s="3">
        <v>4</v>
      </c>
    </row>
    <row r="6665" spans="1:5" ht="18.75">
      <c r="A6665" s="36">
        <v>6663</v>
      </c>
      <c r="B6665" s="208"/>
      <c r="C6665" s="36" t="s">
        <v>18490</v>
      </c>
      <c r="D6665" s="6" t="s">
        <v>6524</v>
      </c>
      <c r="E6665" s="3">
        <v>4</v>
      </c>
    </row>
    <row r="6666" spans="1:5" ht="18.75">
      <c r="A6666" s="36">
        <v>6664</v>
      </c>
      <c r="B6666" s="208"/>
      <c r="C6666" s="36" t="s">
        <v>18491</v>
      </c>
      <c r="D6666" s="6" t="s">
        <v>6525</v>
      </c>
      <c r="E6666" s="3">
        <v>4</v>
      </c>
    </row>
    <row r="6667" spans="1:5" ht="18.75">
      <c r="A6667" s="36">
        <v>6665</v>
      </c>
      <c r="B6667" s="208"/>
      <c r="C6667" s="36" t="s">
        <v>18492</v>
      </c>
      <c r="D6667" s="6" t="s">
        <v>6526</v>
      </c>
      <c r="E6667" s="3">
        <v>4</v>
      </c>
    </row>
    <row r="6668" spans="1:5" ht="18.75">
      <c r="A6668" s="36">
        <v>6666</v>
      </c>
      <c r="B6668" s="208"/>
      <c r="C6668" s="36" t="s">
        <v>18493</v>
      </c>
      <c r="D6668" s="6" t="s">
        <v>6527</v>
      </c>
      <c r="E6668" s="3">
        <v>4</v>
      </c>
    </row>
    <row r="6669" spans="1:5" ht="33">
      <c r="A6669" s="36">
        <v>6667</v>
      </c>
      <c r="B6669" s="208"/>
      <c r="C6669" s="36" t="s">
        <v>18494</v>
      </c>
      <c r="D6669" s="6" t="s">
        <v>6528</v>
      </c>
      <c r="E6669" s="3">
        <v>4</v>
      </c>
    </row>
    <row r="6670" spans="1:5" ht="33">
      <c r="A6670" s="36">
        <v>6668</v>
      </c>
      <c r="B6670" s="208"/>
      <c r="C6670" s="36" t="s">
        <v>18495</v>
      </c>
      <c r="D6670" s="6" t="s">
        <v>6529</v>
      </c>
      <c r="E6670" s="3">
        <v>4</v>
      </c>
    </row>
    <row r="6671" spans="1:5" ht="33">
      <c r="A6671" s="36">
        <v>6669</v>
      </c>
      <c r="B6671" s="208"/>
      <c r="C6671" s="36" t="s">
        <v>18496</v>
      </c>
      <c r="D6671" s="6" t="s">
        <v>6530</v>
      </c>
      <c r="E6671" s="3">
        <v>4</v>
      </c>
    </row>
    <row r="6672" spans="1:5" ht="33">
      <c r="A6672" s="36">
        <v>6670</v>
      </c>
      <c r="B6672" s="208"/>
      <c r="C6672" s="36" t="s">
        <v>18497</v>
      </c>
      <c r="D6672" s="6" t="s">
        <v>6531</v>
      </c>
      <c r="E6672" s="3">
        <v>4</v>
      </c>
    </row>
    <row r="6673" spans="1:5" ht="33">
      <c r="A6673" s="36">
        <v>6671</v>
      </c>
      <c r="B6673" s="208"/>
      <c r="C6673" s="36" t="s">
        <v>18498</v>
      </c>
      <c r="D6673" s="6" t="s">
        <v>6532</v>
      </c>
      <c r="E6673" s="3">
        <v>4</v>
      </c>
    </row>
    <row r="6674" spans="1:5" ht="33">
      <c r="A6674" s="36">
        <v>6672</v>
      </c>
      <c r="B6674" s="208"/>
      <c r="C6674" s="36" t="s">
        <v>18499</v>
      </c>
      <c r="D6674" s="6" t="s">
        <v>6533</v>
      </c>
      <c r="E6674" s="3">
        <v>4</v>
      </c>
    </row>
    <row r="6675" spans="1:5" ht="18.75">
      <c r="A6675" s="36">
        <v>6673</v>
      </c>
      <c r="B6675" s="208"/>
      <c r="C6675" s="36" t="s">
        <v>18500</v>
      </c>
      <c r="D6675" s="6" t="s">
        <v>6534</v>
      </c>
      <c r="E6675" s="3">
        <v>4</v>
      </c>
    </row>
    <row r="6676" spans="1:5" ht="18.75">
      <c r="A6676" s="36">
        <v>6674</v>
      </c>
      <c r="B6676" s="208"/>
      <c r="C6676" s="36" t="s">
        <v>18501</v>
      </c>
      <c r="D6676" s="6" t="s">
        <v>6535</v>
      </c>
      <c r="E6676" s="3">
        <v>4</v>
      </c>
    </row>
    <row r="6677" spans="1:5" ht="18.75">
      <c r="A6677" s="36">
        <v>6675</v>
      </c>
      <c r="B6677" s="208"/>
      <c r="C6677" s="36" t="s">
        <v>18502</v>
      </c>
      <c r="D6677" s="6" t="s">
        <v>6536</v>
      </c>
      <c r="E6677" s="3">
        <v>4</v>
      </c>
    </row>
    <row r="6678" spans="1:5" ht="33">
      <c r="A6678" s="36">
        <v>6676</v>
      </c>
      <c r="B6678" s="208"/>
      <c r="C6678" s="36" t="s">
        <v>18503</v>
      </c>
      <c r="D6678" s="6" t="s">
        <v>6537</v>
      </c>
      <c r="E6678" s="3">
        <v>4</v>
      </c>
    </row>
    <row r="6679" spans="1:5" ht="33">
      <c r="A6679" s="36">
        <v>6677</v>
      </c>
      <c r="B6679" s="208"/>
      <c r="C6679" s="36" t="s">
        <v>18504</v>
      </c>
      <c r="D6679" s="6" t="s">
        <v>6538</v>
      </c>
      <c r="E6679" s="3">
        <v>4</v>
      </c>
    </row>
    <row r="6680" spans="1:5" ht="33">
      <c r="A6680" s="36">
        <v>6678</v>
      </c>
      <c r="B6680" s="208"/>
      <c r="C6680" s="36" t="s">
        <v>18505</v>
      </c>
      <c r="D6680" s="6" t="s">
        <v>6539</v>
      </c>
      <c r="E6680" s="3">
        <v>4</v>
      </c>
    </row>
    <row r="6681" spans="1:5" ht="33">
      <c r="A6681" s="36">
        <v>6679</v>
      </c>
      <c r="B6681" s="208"/>
      <c r="C6681" s="36" t="s">
        <v>18506</v>
      </c>
      <c r="D6681" s="6" t="s">
        <v>6540</v>
      </c>
      <c r="E6681" s="3">
        <v>4</v>
      </c>
    </row>
    <row r="6682" spans="1:5" ht="33">
      <c r="A6682" s="36">
        <v>6680</v>
      </c>
      <c r="B6682" s="208"/>
      <c r="C6682" s="36" t="s">
        <v>18507</v>
      </c>
      <c r="D6682" s="6" t="s">
        <v>6541</v>
      </c>
      <c r="E6682" s="3">
        <v>4</v>
      </c>
    </row>
    <row r="6683" spans="1:5" ht="33">
      <c r="A6683" s="36">
        <v>6681</v>
      </c>
      <c r="B6683" s="208"/>
      <c r="C6683" s="36" t="s">
        <v>18508</v>
      </c>
      <c r="D6683" s="6" t="s">
        <v>6542</v>
      </c>
      <c r="E6683" s="3">
        <v>4</v>
      </c>
    </row>
    <row r="6684" spans="1:5" ht="33">
      <c r="A6684" s="36">
        <v>6682</v>
      </c>
      <c r="B6684" s="208"/>
      <c r="C6684" s="36" t="s">
        <v>18509</v>
      </c>
      <c r="D6684" s="6" t="s">
        <v>6543</v>
      </c>
      <c r="E6684" s="3">
        <v>4</v>
      </c>
    </row>
    <row r="6685" spans="1:5" ht="33">
      <c r="A6685" s="36">
        <v>6683</v>
      </c>
      <c r="B6685" s="208"/>
      <c r="C6685" s="36" t="s">
        <v>18510</v>
      </c>
      <c r="D6685" s="6" t="s">
        <v>6544</v>
      </c>
      <c r="E6685" s="3">
        <v>4</v>
      </c>
    </row>
    <row r="6686" spans="1:5" ht="18.75">
      <c r="A6686" s="36">
        <v>6684</v>
      </c>
      <c r="B6686" s="208"/>
      <c r="C6686" s="36" t="s">
        <v>18511</v>
      </c>
      <c r="D6686" s="6" t="s">
        <v>6545</v>
      </c>
      <c r="E6686" s="3">
        <v>4</v>
      </c>
    </row>
    <row r="6687" spans="1:5" ht="18.75">
      <c r="A6687" s="36">
        <v>6685</v>
      </c>
      <c r="B6687" s="208"/>
      <c r="C6687" s="36" t="s">
        <v>18512</v>
      </c>
      <c r="D6687" s="6" t="s">
        <v>6546</v>
      </c>
      <c r="E6687" s="3">
        <v>4</v>
      </c>
    </row>
    <row r="6688" spans="1:5" ht="18.75">
      <c r="A6688" s="36">
        <v>6686</v>
      </c>
      <c r="B6688" s="208"/>
      <c r="C6688" s="36" t="s">
        <v>18513</v>
      </c>
      <c r="D6688" s="6" t="s">
        <v>6547</v>
      </c>
      <c r="E6688" s="3">
        <v>4</v>
      </c>
    </row>
    <row r="6689" spans="1:5" ht="33">
      <c r="A6689" s="36">
        <v>6687</v>
      </c>
      <c r="B6689" s="208"/>
      <c r="C6689" s="36" t="s">
        <v>18514</v>
      </c>
      <c r="D6689" s="6" t="s">
        <v>6548</v>
      </c>
      <c r="E6689" s="3">
        <v>4</v>
      </c>
    </row>
    <row r="6690" spans="1:5" ht="33">
      <c r="A6690" s="36">
        <v>6688</v>
      </c>
      <c r="B6690" s="208"/>
      <c r="C6690" s="36" t="s">
        <v>18515</v>
      </c>
      <c r="D6690" s="6" t="s">
        <v>6549</v>
      </c>
      <c r="E6690" s="3">
        <v>4</v>
      </c>
    </row>
    <row r="6691" spans="1:5" ht="33">
      <c r="A6691" s="36">
        <v>6689</v>
      </c>
      <c r="B6691" s="208"/>
      <c r="C6691" s="36" t="s">
        <v>18516</v>
      </c>
      <c r="D6691" s="6" t="s">
        <v>6550</v>
      </c>
      <c r="E6691" s="3">
        <v>4</v>
      </c>
    </row>
    <row r="6692" spans="1:5" ht="33">
      <c r="A6692" s="36">
        <v>6690</v>
      </c>
      <c r="B6692" s="208"/>
      <c r="C6692" s="36" t="s">
        <v>18517</v>
      </c>
      <c r="D6692" s="6" t="s">
        <v>6551</v>
      </c>
      <c r="E6692" s="3">
        <v>4</v>
      </c>
    </row>
    <row r="6693" spans="1:5" ht="33">
      <c r="A6693" s="36">
        <v>6691</v>
      </c>
      <c r="B6693" s="208"/>
      <c r="C6693" s="36" t="s">
        <v>18518</v>
      </c>
      <c r="D6693" s="6" t="s">
        <v>6552</v>
      </c>
      <c r="E6693" s="3">
        <v>4</v>
      </c>
    </row>
    <row r="6694" spans="1:5" ht="33">
      <c r="A6694" s="36">
        <v>6692</v>
      </c>
      <c r="B6694" s="208"/>
      <c r="C6694" s="36" t="s">
        <v>18519</v>
      </c>
      <c r="D6694" s="6" t="s">
        <v>6553</v>
      </c>
      <c r="E6694" s="3">
        <v>4</v>
      </c>
    </row>
    <row r="6695" spans="1:5" ht="33">
      <c r="A6695" s="36">
        <v>6693</v>
      </c>
      <c r="B6695" s="208"/>
      <c r="C6695" s="36" t="s">
        <v>18520</v>
      </c>
      <c r="D6695" s="6" t="s">
        <v>6554</v>
      </c>
      <c r="E6695" s="3">
        <v>4</v>
      </c>
    </row>
    <row r="6696" spans="1:5" ht="33">
      <c r="A6696" s="36">
        <v>6694</v>
      </c>
      <c r="B6696" s="208"/>
      <c r="C6696" s="36" t="s">
        <v>18521</v>
      </c>
      <c r="D6696" s="6" t="s">
        <v>6555</v>
      </c>
      <c r="E6696" s="3">
        <v>4</v>
      </c>
    </row>
    <row r="6697" spans="1:5" ht="33">
      <c r="A6697" s="36">
        <v>6695</v>
      </c>
      <c r="B6697" s="208"/>
      <c r="C6697" s="36" t="s">
        <v>18522</v>
      </c>
      <c r="D6697" s="6" t="s">
        <v>6556</v>
      </c>
      <c r="E6697" s="3">
        <v>4</v>
      </c>
    </row>
    <row r="6698" spans="1:5" ht="33">
      <c r="A6698" s="36">
        <v>6696</v>
      </c>
      <c r="B6698" s="208"/>
      <c r="C6698" s="36" t="s">
        <v>18523</v>
      </c>
      <c r="D6698" s="6" t="s">
        <v>6557</v>
      </c>
      <c r="E6698" s="3">
        <v>4</v>
      </c>
    </row>
    <row r="6699" spans="1:5" ht="33">
      <c r="A6699" s="36">
        <v>6697</v>
      </c>
      <c r="B6699" s="208"/>
      <c r="C6699" s="36" t="s">
        <v>18524</v>
      </c>
      <c r="D6699" s="6" t="s">
        <v>6558</v>
      </c>
      <c r="E6699" s="3">
        <v>4</v>
      </c>
    </row>
    <row r="6700" spans="1:5" ht="33">
      <c r="A6700" s="36">
        <v>6698</v>
      </c>
      <c r="B6700" s="208"/>
      <c r="C6700" s="36" t="s">
        <v>18525</v>
      </c>
      <c r="D6700" s="6" t="s">
        <v>6559</v>
      </c>
      <c r="E6700" s="3">
        <v>4</v>
      </c>
    </row>
    <row r="6701" spans="1:5" ht="18.75">
      <c r="A6701" s="36">
        <v>6699</v>
      </c>
      <c r="B6701" s="208"/>
      <c r="C6701" s="36" t="s">
        <v>18526</v>
      </c>
      <c r="D6701" s="6" t="s">
        <v>6560</v>
      </c>
      <c r="E6701" s="3">
        <v>4</v>
      </c>
    </row>
    <row r="6702" spans="1:5" ht="33">
      <c r="A6702" s="36">
        <v>6700</v>
      </c>
      <c r="B6702" s="208"/>
      <c r="C6702" s="36" t="s">
        <v>18527</v>
      </c>
      <c r="D6702" s="6" t="s">
        <v>6561</v>
      </c>
      <c r="E6702" s="3">
        <v>4</v>
      </c>
    </row>
    <row r="6703" spans="1:5" ht="33">
      <c r="A6703" s="36">
        <v>6701</v>
      </c>
      <c r="B6703" s="208"/>
      <c r="C6703" s="36" t="s">
        <v>18528</v>
      </c>
      <c r="D6703" s="6" t="s">
        <v>6562</v>
      </c>
      <c r="E6703" s="3">
        <v>4</v>
      </c>
    </row>
    <row r="6704" spans="1:5" ht="18.75">
      <c r="A6704" s="36">
        <v>6702</v>
      </c>
      <c r="B6704" s="208"/>
      <c r="C6704" s="36" t="s">
        <v>18529</v>
      </c>
      <c r="D6704" s="6" t="s">
        <v>6563</v>
      </c>
      <c r="E6704" s="3">
        <v>4</v>
      </c>
    </row>
    <row r="6705" spans="1:5" ht="18.75">
      <c r="A6705" s="36">
        <v>6703</v>
      </c>
      <c r="B6705" s="208"/>
      <c r="C6705" s="36" t="s">
        <v>18530</v>
      </c>
      <c r="D6705" s="6" t="s">
        <v>6564</v>
      </c>
      <c r="E6705" s="3">
        <v>4</v>
      </c>
    </row>
    <row r="6706" spans="1:5" ht="18.75">
      <c r="A6706" s="36">
        <v>6704</v>
      </c>
      <c r="B6706" s="208"/>
      <c r="C6706" s="36" t="s">
        <v>18531</v>
      </c>
      <c r="D6706" s="6" t="s">
        <v>6565</v>
      </c>
      <c r="E6706" s="3">
        <v>4</v>
      </c>
    </row>
    <row r="6707" spans="1:5" ht="33">
      <c r="A6707" s="36">
        <v>6705</v>
      </c>
      <c r="B6707" s="208"/>
      <c r="C6707" s="36" t="s">
        <v>18532</v>
      </c>
      <c r="D6707" s="6" t="s">
        <v>6566</v>
      </c>
      <c r="E6707" s="3">
        <v>4</v>
      </c>
    </row>
    <row r="6708" spans="1:5" ht="33">
      <c r="A6708" s="36">
        <v>6706</v>
      </c>
      <c r="B6708" s="208"/>
      <c r="C6708" s="36" t="s">
        <v>18533</v>
      </c>
      <c r="D6708" s="6" t="s">
        <v>6567</v>
      </c>
      <c r="E6708" s="3">
        <v>4</v>
      </c>
    </row>
    <row r="6709" spans="1:5" ht="33">
      <c r="A6709" s="36">
        <v>6707</v>
      </c>
      <c r="B6709" s="208"/>
      <c r="C6709" s="36" t="s">
        <v>18534</v>
      </c>
      <c r="D6709" s="6" t="s">
        <v>6568</v>
      </c>
      <c r="E6709" s="3">
        <v>4</v>
      </c>
    </row>
    <row r="6710" spans="1:5" ht="33">
      <c r="A6710" s="36">
        <v>6708</v>
      </c>
      <c r="B6710" s="208"/>
      <c r="C6710" s="36" t="s">
        <v>18535</v>
      </c>
      <c r="D6710" s="6" t="s">
        <v>6569</v>
      </c>
      <c r="E6710" s="3">
        <v>4</v>
      </c>
    </row>
    <row r="6711" spans="1:5" ht="33">
      <c r="A6711" s="36">
        <v>6709</v>
      </c>
      <c r="B6711" s="208"/>
      <c r="C6711" s="36" t="s">
        <v>18536</v>
      </c>
      <c r="D6711" s="6" t="s">
        <v>6570</v>
      </c>
      <c r="E6711" s="3">
        <v>4</v>
      </c>
    </row>
    <row r="6712" spans="1:5" ht="18.75">
      <c r="A6712" s="36">
        <v>6710</v>
      </c>
      <c r="B6712" s="208"/>
      <c r="C6712" s="36" t="s">
        <v>18537</v>
      </c>
      <c r="D6712" s="6" t="s">
        <v>6571</v>
      </c>
      <c r="E6712" s="3">
        <v>4</v>
      </c>
    </row>
    <row r="6713" spans="1:5" ht="33">
      <c r="A6713" s="36">
        <v>6711</v>
      </c>
      <c r="B6713" s="208"/>
      <c r="C6713" s="36" t="s">
        <v>18538</v>
      </c>
      <c r="D6713" s="6" t="s">
        <v>6572</v>
      </c>
      <c r="E6713" s="3">
        <v>4</v>
      </c>
    </row>
    <row r="6714" spans="1:5" ht="18.75">
      <c r="A6714" s="36">
        <v>6712</v>
      </c>
      <c r="B6714" s="208"/>
      <c r="C6714" s="36" t="s">
        <v>18539</v>
      </c>
      <c r="D6714" s="6" t="s">
        <v>6573</v>
      </c>
      <c r="E6714" s="3">
        <v>4</v>
      </c>
    </row>
    <row r="6715" spans="1:5" ht="18.75">
      <c r="A6715" s="36">
        <v>6713</v>
      </c>
      <c r="B6715" s="208"/>
      <c r="C6715" s="36" t="s">
        <v>18540</v>
      </c>
      <c r="D6715" s="6" t="s">
        <v>6574</v>
      </c>
      <c r="E6715" s="3">
        <v>4</v>
      </c>
    </row>
    <row r="6716" spans="1:5" ht="33">
      <c r="A6716" s="36">
        <v>6714</v>
      </c>
      <c r="B6716" s="208"/>
      <c r="C6716" s="36" t="s">
        <v>18541</v>
      </c>
      <c r="D6716" s="6" t="s">
        <v>6575</v>
      </c>
      <c r="E6716" s="3">
        <v>4</v>
      </c>
    </row>
    <row r="6717" spans="1:5" ht="33">
      <c r="A6717" s="36">
        <v>6715</v>
      </c>
      <c r="B6717" s="208"/>
      <c r="C6717" s="36" t="s">
        <v>18542</v>
      </c>
      <c r="D6717" s="6" t="s">
        <v>6576</v>
      </c>
      <c r="E6717" s="3">
        <v>4</v>
      </c>
    </row>
    <row r="6718" spans="1:5" ht="33">
      <c r="A6718" s="36">
        <v>6716</v>
      </c>
      <c r="B6718" s="208"/>
      <c r="C6718" s="36" t="s">
        <v>18543</v>
      </c>
      <c r="D6718" s="6" t="s">
        <v>6577</v>
      </c>
      <c r="E6718" s="3">
        <v>4</v>
      </c>
    </row>
    <row r="6719" spans="1:5" ht="33">
      <c r="A6719" s="36">
        <v>6717</v>
      </c>
      <c r="B6719" s="208"/>
      <c r="C6719" s="36" t="s">
        <v>18544</v>
      </c>
      <c r="D6719" s="6" t="s">
        <v>6578</v>
      </c>
      <c r="E6719" s="3">
        <v>4</v>
      </c>
    </row>
    <row r="6720" spans="1:5" ht="33">
      <c r="A6720" s="36">
        <v>6718</v>
      </c>
      <c r="B6720" s="208"/>
      <c r="C6720" s="36" t="s">
        <v>18545</v>
      </c>
      <c r="D6720" s="6" t="s">
        <v>6579</v>
      </c>
      <c r="E6720" s="3">
        <v>4</v>
      </c>
    </row>
    <row r="6721" spans="1:5" ht="18.75">
      <c r="A6721" s="36">
        <v>6719</v>
      </c>
      <c r="B6721" s="208"/>
      <c r="C6721" s="36" t="s">
        <v>18546</v>
      </c>
      <c r="D6721" s="6" t="s">
        <v>6580</v>
      </c>
      <c r="E6721" s="3">
        <v>4</v>
      </c>
    </row>
    <row r="6722" spans="1:5" ht="33">
      <c r="A6722" s="36">
        <v>6720</v>
      </c>
      <c r="B6722" s="208"/>
      <c r="C6722" s="36" t="s">
        <v>18547</v>
      </c>
      <c r="D6722" s="6" t="s">
        <v>6581</v>
      </c>
      <c r="E6722" s="3">
        <v>4</v>
      </c>
    </row>
    <row r="6723" spans="1:5" ht="18.75">
      <c r="A6723" s="36">
        <v>6721</v>
      </c>
      <c r="B6723" s="208"/>
      <c r="C6723" s="36" t="s">
        <v>18548</v>
      </c>
      <c r="D6723" s="6" t="s">
        <v>6582</v>
      </c>
      <c r="E6723" s="3">
        <v>4</v>
      </c>
    </row>
    <row r="6724" spans="1:5" ht="18.75">
      <c r="A6724" s="36">
        <v>6722</v>
      </c>
      <c r="B6724" s="208"/>
      <c r="C6724" s="36" t="s">
        <v>18549</v>
      </c>
      <c r="D6724" s="6" t="s">
        <v>6583</v>
      </c>
      <c r="E6724" s="3">
        <v>4</v>
      </c>
    </row>
    <row r="6725" spans="1:5" ht="33">
      <c r="A6725" s="36">
        <v>6723</v>
      </c>
      <c r="B6725" s="208"/>
      <c r="C6725" s="36" t="s">
        <v>18550</v>
      </c>
      <c r="D6725" s="6" t="s">
        <v>6584</v>
      </c>
      <c r="E6725" s="3">
        <v>4</v>
      </c>
    </row>
    <row r="6726" spans="1:5" ht="18.75">
      <c r="A6726" s="36">
        <v>6724</v>
      </c>
      <c r="B6726" s="208"/>
      <c r="C6726" s="36" t="s">
        <v>18551</v>
      </c>
      <c r="D6726" s="6" t="s">
        <v>6585</v>
      </c>
      <c r="E6726" s="3">
        <v>4</v>
      </c>
    </row>
    <row r="6727" spans="1:5" ht="33">
      <c r="A6727" s="36">
        <v>6725</v>
      </c>
      <c r="B6727" s="208"/>
      <c r="C6727" s="36" t="s">
        <v>18552</v>
      </c>
      <c r="D6727" s="6" t="s">
        <v>6586</v>
      </c>
      <c r="E6727" s="3">
        <v>4</v>
      </c>
    </row>
    <row r="6728" spans="1:5" ht="18.75">
      <c r="A6728" s="36">
        <v>6726</v>
      </c>
      <c r="B6728" s="208"/>
      <c r="C6728" s="36" t="s">
        <v>18553</v>
      </c>
      <c r="D6728" s="6" t="s">
        <v>6587</v>
      </c>
      <c r="E6728" s="3">
        <v>4</v>
      </c>
    </row>
    <row r="6729" spans="1:5" ht="18.75">
      <c r="A6729" s="36">
        <v>6727</v>
      </c>
      <c r="B6729" s="208"/>
      <c r="C6729" s="36" t="s">
        <v>18554</v>
      </c>
      <c r="D6729" s="6" t="s">
        <v>6588</v>
      </c>
      <c r="E6729" s="3">
        <v>4</v>
      </c>
    </row>
    <row r="6730" spans="1:5" ht="33">
      <c r="A6730" s="36">
        <v>6728</v>
      </c>
      <c r="B6730" s="208"/>
      <c r="C6730" s="36" t="s">
        <v>18555</v>
      </c>
      <c r="D6730" s="6" t="s">
        <v>6589</v>
      </c>
      <c r="E6730" s="3">
        <v>4</v>
      </c>
    </row>
    <row r="6731" spans="1:5" ht="18.75">
      <c r="A6731" s="36">
        <v>6729</v>
      </c>
      <c r="B6731" s="208"/>
      <c r="C6731" s="36" t="s">
        <v>18556</v>
      </c>
      <c r="D6731" s="6" t="s">
        <v>6590</v>
      </c>
      <c r="E6731" s="3">
        <v>4</v>
      </c>
    </row>
    <row r="6732" spans="1:5" ht="18.75">
      <c r="A6732" s="36">
        <v>6730</v>
      </c>
      <c r="B6732" s="208"/>
      <c r="C6732" s="36" t="s">
        <v>18557</v>
      </c>
      <c r="D6732" s="6" t="s">
        <v>6591</v>
      </c>
      <c r="E6732" s="3">
        <v>4</v>
      </c>
    </row>
    <row r="6733" spans="1:5" ht="18.75">
      <c r="A6733" s="36">
        <v>6731</v>
      </c>
      <c r="B6733" s="208"/>
      <c r="C6733" s="36" t="s">
        <v>18558</v>
      </c>
      <c r="D6733" s="6" t="s">
        <v>6592</v>
      </c>
      <c r="E6733" s="3">
        <v>4</v>
      </c>
    </row>
    <row r="6734" spans="1:5" ht="18.75">
      <c r="A6734" s="36">
        <v>6732</v>
      </c>
      <c r="B6734" s="208"/>
      <c r="C6734" s="36" t="s">
        <v>18559</v>
      </c>
      <c r="D6734" s="6" t="s">
        <v>6593</v>
      </c>
      <c r="E6734" s="3">
        <v>4</v>
      </c>
    </row>
    <row r="6735" spans="1:5" ht="33">
      <c r="A6735" s="36">
        <v>6733</v>
      </c>
      <c r="B6735" s="208"/>
      <c r="C6735" s="36" t="s">
        <v>18560</v>
      </c>
      <c r="D6735" s="6" t="s">
        <v>6594</v>
      </c>
      <c r="E6735" s="3">
        <v>4</v>
      </c>
    </row>
    <row r="6736" spans="1:5" ht="33">
      <c r="A6736" s="36">
        <v>6734</v>
      </c>
      <c r="B6736" s="208"/>
      <c r="C6736" s="36" t="s">
        <v>18561</v>
      </c>
      <c r="D6736" s="6" t="s">
        <v>6595</v>
      </c>
      <c r="E6736" s="3">
        <v>4</v>
      </c>
    </row>
    <row r="6737" spans="1:5" ht="18.75">
      <c r="A6737" s="36">
        <v>6735</v>
      </c>
      <c r="B6737" s="208"/>
      <c r="C6737" s="36" t="s">
        <v>18562</v>
      </c>
      <c r="D6737" s="6" t="s">
        <v>6596</v>
      </c>
      <c r="E6737" s="3">
        <v>4</v>
      </c>
    </row>
    <row r="6738" spans="1:5" ht="18.75">
      <c r="A6738" s="36">
        <v>6736</v>
      </c>
      <c r="B6738" s="208"/>
      <c r="C6738" s="36" t="s">
        <v>18563</v>
      </c>
      <c r="D6738" s="6" t="s">
        <v>6597</v>
      </c>
      <c r="E6738" s="3">
        <v>4</v>
      </c>
    </row>
    <row r="6739" spans="1:5" ht="18.75">
      <c r="A6739" s="36">
        <v>6737</v>
      </c>
      <c r="B6739" s="208"/>
      <c r="C6739" s="36" t="s">
        <v>18564</v>
      </c>
      <c r="D6739" s="6" t="s">
        <v>6598</v>
      </c>
      <c r="E6739" s="3">
        <v>4</v>
      </c>
    </row>
    <row r="6740" spans="1:5" ht="18.75">
      <c r="A6740" s="36">
        <v>6738</v>
      </c>
      <c r="B6740" s="208"/>
      <c r="C6740" s="36" t="s">
        <v>18565</v>
      </c>
      <c r="D6740" s="6" t="s">
        <v>6599</v>
      </c>
      <c r="E6740" s="3">
        <v>4</v>
      </c>
    </row>
    <row r="6741" spans="1:5" ht="33">
      <c r="A6741" s="36">
        <v>6739</v>
      </c>
      <c r="B6741" s="208"/>
      <c r="C6741" s="36" t="s">
        <v>18566</v>
      </c>
      <c r="D6741" s="6" t="s">
        <v>6600</v>
      </c>
      <c r="E6741" s="3">
        <v>4</v>
      </c>
    </row>
    <row r="6742" spans="1:5" ht="33">
      <c r="A6742" s="36">
        <v>6740</v>
      </c>
      <c r="B6742" s="208"/>
      <c r="C6742" s="36" t="s">
        <v>18567</v>
      </c>
      <c r="D6742" s="6" t="s">
        <v>6601</v>
      </c>
      <c r="E6742" s="3">
        <v>4</v>
      </c>
    </row>
    <row r="6743" spans="1:5" ht="33">
      <c r="A6743" s="36">
        <v>6741</v>
      </c>
      <c r="B6743" s="208"/>
      <c r="C6743" s="36" t="s">
        <v>18568</v>
      </c>
      <c r="D6743" s="6" t="s">
        <v>6602</v>
      </c>
      <c r="E6743" s="3">
        <v>4</v>
      </c>
    </row>
    <row r="6744" spans="1:5" ht="18.75">
      <c r="A6744" s="36">
        <v>6742</v>
      </c>
      <c r="B6744" s="208"/>
      <c r="C6744" s="36" t="s">
        <v>18569</v>
      </c>
      <c r="D6744" s="6" t="s">
        <v>6603</v>
      </c>
      <c r="E6744" s="3">
        <v>4</v>
      </c>
    </row>
    <row r="6745" spans="1:5" ht="18.75">
      <c r="A6745" s="36">
        <v>6743</v>
      </c>
      <c r="B6745" s="208"/>
      <c r="C6745" s="36" t="s">
        <v>18570</v>
      </c>
      <c r="D6745" s="6" t="s">
        <v>6604</v>
      </c>
      <c r="E6745" s="3">
        <v>4</v>
      </c>
    </row>
    <row r="6746" spans="1:5" ht="33">
      <c r="A6746" s="36">
        <v>6744</v>
      </c>
      <c r="B6746" s="208"/>
      <c r="C6746" s="36" t="s">
        <v>18571</v>
      </c>
      <c r="D6746" s="6" t="s">
        <v>6605</v>
      </c>
      <c r="E6746" s="3">
        <v>4</v>
      </c>
    </row>
    <row r="6747" spans="1:5" ht="18.75">
      <c r="A6747" s="36">
        <v>6745</v>
      </c>
      <c r="B6747" s="208"/>
      <c r="C6747" s="36" t="s">
        <v>18572</v>
      </c>
      <c r="D6747" s="6" t="s">
        <v>6606</v>
      </c>
      <c r="E6747" s="3">
        <v>4</v>
      </c>
    </row>
    <row r="6748" spans="1:5" ht="18.75">
      <c r="A6748" s="36">
        <v>6746</v>
      </c>
      <c r="B6748" s="208"/>
      <c r="C6748" s="36" t="s">
        <v>18573</v>
      </c>
      <c r="D6748" s="6" t="s">
        <v>6607</v>
      </c>
      <c r="E6748" s="3">
        <v>4</v>
      </c>
    </row>
    <row r="6749" spans="1:5" ht="18.75">
      <c r="A6749" s="36">
        <v>6747</v>
      </c>
      <c r="B6749" s="208"/>
      <c r="C6749" s="36" t="s">
        <v>18574</v>
      </c>
      <c r="D6749" s="6" t="s">
        <v>6608</v>
      </c>
      <c r="E6749" s="3">
        <v>4</v>
      </c>
    </row>
    <row r="6750" spans="1:5" ht="18.75">
      <c r="A6750" s="36">
        <v>6748</v>
      </c>
      <c r="B6750" s="208"/>
      <c r="C6750" s="36" t="s">
        <v>18575</v>
      </c>
      <c r="D6750" s="6" t="s">
        <v>6609</v>
      </c>
      <c r="E6750" s="3">
        <v>4</v>
      </c>
    </row>
    <row r="6751" spans="1:5" ht="18.75">
      <c r="A6751" s="36">
        <v>6749</v>
      </c>
      <c r="B6751" s="208"/>
      <c r="C6751" s="36" t="s">
        <v>18576</v>
      </c>
      <c r="D6751" s="6" t="s">
        <v>6610</v>
      </c>
      <c r="E6751" s="3">
        <v>4</v>
      </c>
    </row>
    <row r="6752" spans="1:5" ht="18.75">
      <c r="A6752" s="36">
        <v>6750</v>
      </c>
      <c r="B6752" s="208"/>
      <c r="C6752" s="36" t="s">
        <v>18577</v>
      </c>
      <c r="D6752" s="6" t="s">
        <v>6611</v>
      </c>
      <c r="E6752" s="3">
        <v>4</v>
      </c>
    </row>
    <row r="6753" spans="1:5" ht="18.75">
      <c r="A6753" s="36">
        <v>6751</v>
      </c>
      <c r="B6753" s="208"/>
      <c r="C6753" s="36" t="s">
        <v>18578</v>
      </c>
      <c r="D6753" s="6" t="s">
        <v>6612</v>
      </c>
      <c r="E6753" s="3">
        <v>4</v>
      </c>
    </row>
    <row r="6754" spans="1:5" ht="18.75">
      <c r="A6754" s="36">
        <v>6752</v>
      </c>
      <c r="B6754" s="208"/>
      <c r="C6754" s="36" t="s">
        <v>18579</v>
      </c>
      <c r="D6754" s="6" t="s">
        <v>6613</v>
      </c>
      <c r="E6754" s="3">
        <v>4</v>
      </c>
    </row>
    <row r="6755" spans="1:5" ht="33">
      <c r="A6755" s="36">
        <v>6753</v>
      </c>
      <c r="B6755" s="208"/>
      <c r="C6755" s="36" t="s">
        <v>18580</v>
      </c>
      <c r="D6755" s="6" t="s">
        <v>6614</v>
      </c>
      <c r="E6755" s="3">
        <v>4</v>
      </c>
    </row>
    <row r="6756" spans="1:5" ht="18.75">
      <c r="A6756" s="36">
        <v>6754</v>
      </c>
      <c r="B6756" s="208"/>
      <c r="C6756" s="36" t="s">
        <v>18581</v>
      </c>
      <c r="D6756" s="6" t="s">
        <v>6615</v>
      </c>
      <c r="E6756" s="3">
        <v>4</v>
      </c>
    </row>
    <row r="6757" spans="1:5" ht="18.75">
      <c r="A6757" s="36">
        <v>6755</v>
      </c>
      <c r="B6757" s="208"/>
      <c r="C6757" s="36" t="s">
        <v>18582</v>
      </c>
      <c r="D6757" s="6" t="s">
        <v>6616</v>
      </c>
      <c r="E6757" s="3">
        <v>4</v>
      </c>
    </row>
    <row r="6758" spans="1:5" ht="33">
      <c r="A6758" s="36">
        <v>6756</v>
      </c>
      <c r="B6758" s="208"/>
      <c r="C6758" s="36" t="s">
        <v>18583</v>
      </c>
      <c r="D6758" s="6" t="s">
        <v>6617</v>
      </c>
      <c r="E6758" s="3">
        <v>4</v>
      </c>
    </row>
    <row r="6759" spans="1:5" ht="33">
      <c r="A6759" s="36">
        <v>6757</v>
      </c>
      <c r="B6759" s="208"/>
      <c r="C6759" s="36" t="s">
        <v>18584</v>
      </c>
      <c r="D6759" s="6" t="s">
        <v>6618</v>
      </c>
      <c r="E6759" s="3">
        <v>4</v>
      </c>
    </row>
    <row r="6760" spans="1:5" ht="33">
      <c r="A6760" s="36">
        <v>6758</v>
      </c>
      <c r="B6760" s="208"/>
      <c r="C6760" s="36" t="s">
        <v>18585</v>
      </c>
      <c r="D6760" s="6" t="s">
        <v>6619</v>
      </c>
      <c r="E6760" s="3">
        <v>4</v>
      </c>
    </row>
    <row r="6761" spans="1:5" ht="33">
      <c r="A6761" s="36">
        <v>6759</v>
      </c>
      <c r="B6761" s="208"/>
      <c r="C6761" s="36" t="s">
        <v>18586</v>
      </c>
      <c r="D6761" s="6" t="s">
        <v>6620</v>
      </c>
      <c r="E6761" s="3">
        <v>4</v>
      </c>
    </row>
    <row r="6762" spans="1:5" ht="18.75">
      <c r="A6762" s="36">
        <v>6760</v>
      </c>
      <c r="B6762" s="208"/>
      <c r="C6762" s="36" t="s">
        <v>18587</v>
      </c>
      <c r="D6762" s="6" t="s">
        <v>6621</v>
      </c>
      <c r="E6762" s="3">
        <v>4</v>
      </c>
    </row>
    <row r="6763" spans="1:5" ht="33">
      <c r="A6763" s="36">
        <v>6761</v>
      </c>
      <c r="B6763" s="208"/>
      <c r="C6763" s="36" t="s">
        <v>18588</v>
      </c>
      <c r="D6763" s="6" t="s">
        <v>6622</v>
      </c>
      <c r="E6763" s="3">
        <v>4</v>
      </c>
    </row>
    <row r="6764" spans="1:5" ht="33">
      <c r="A6764" s="36">
        <v>6762</v>
      </c>
      <c r="B6764" s="208"/>
      <c r="C6764" s="36" t="s">
        <v>18589</v>
      </c>
      <c r="D6764" s="6" t="s">
        <v>6623</v>
      </c>
      <c r="E6764" s="3">
        <v>4</v>
      </c>
    </row>
    <row r="6765" spans="1:5" ht="18.75">
      <c r="A6765" s="36">
        <v>6763</v>
      </c>
      <c r="B6765" s="208"/>
      <c r="C6765" s="36" t="s">
        <v>18590</v>
      </c>
      <c r="D6765" s="6" t="s">
        <v>6624</v>
      </c>
      <c r="E6765" s="3">
        <v>4</v>
      </c>
    </row>
    <row r="6766" spans="1:5" ht="33">
      <c r="A6766" s="36">
        <v>6764</v>
      </c>
      <c r="B6766" s="208"/>
      <c r="C6766" s="36" t="s">
        <v>18591</v>
      </c>
      <c r="D6766" s="6" t="s">
        <v>6625</v>
      </c>
      <c r="E6766" s="3">
        <v>4</v>
      </c>
    </row>
    <row r="6767" spans="1:5" ht="33">
      <c r="A6767" s="36">
        <v>6765</v>
      </c>
      <c r="B6767" s="208"/>
      <c r="C6767" s="36" t="s">
        <v>18592</v>
      </c>
      <c r="D6767" s="6" t="s">
        <v>6626</v>
      </c>
      <c r="E6767" s="3">
        <v>4</v>
      </c>
    </row>
    <row r="6768" spans="1:5" ht="18.75">
      <c r="A6768" s="36">
        <v>6766</v>
      </c>
      <c r="B6768" s="208"/>
      <c r="C6768" s="36" t="s">
        <v>18593</v>
      </c>
      <c r="D6768" s="6" t="s">
        <v>6627</v>
      </c>
      <c r="E6768" s="3">
        <v>4</v>
      </c>
    </row>
    <row r="6769" spans="1:5" ht="18.75">
      <c r="A6769" s="36">
        <v>6767</v>
      </c>
      <c r="B6769" s="208"/>
      <c r="C6769" s="36" t="s">
        <v>18594</v>
      </c>
      <c r="D6769" s="6" t="s">
        <v>6628</v>
      </c>
      <c r="E6769" s="3">
        <v>4</v>
      </c>
    </row>
    <row r="6770" spans="1:5" ht="33">
      <c r="A6770" s="36">
        <v>6768</v>
      </c>
      <c r="B6770" s="208"/>
      <c r="C6770" s="36" t="s">
        <v>18595</v>
      </c>
      <c r="D6770" s="6" t="s">
        <v>6629</v>
      </c>
      <c r="E6770" s="3">
        <v>4</v>
      </c>
    </row>
    <row r="6771" spans="1:5" ht="33">
      <c r="A6771" s="36">
        <v>6769</v>
      </c>
      <c r="B6771" s="208"/>
      <c r="C6771" s="36" t="s">
        <v>18596</v>
      </c>
      <c r="D6771" s="6" t="s">
        <v>6630</v>
      </c>
      <c r="E6771" s="3">
        <v>4</v>
      </c>
    </row>
    <row r="6772" spans="1:5" ht="33">
      <c r="A6772" s="36">
        <v>6770</v>
      </c>
      <c r="B6772" s="208"/>
      <c r="C6772" s="36" t="s">
        <v>18597</v>
      </c>
      <c r="D6772" s="6" t="s">
        <v>6631</v>
      </c>
      <c r="E6772" s="3">
        <v>4</v>
      </c>
    </row>
    <row r="6773" spans="1:5" ht="18.75">
      <c r="A6773" s="36">
        <v>6771</v>
      </c>
      <c r="B6773" s="208"/>
      <c r="C6773" s="36" t="s">
        <v>18598</v>
      </c>
      <c r="D6773" s="6" t="s">
        <v>6632</v>
      </c>
      <c r="E6773" s="3">
        <v>4</v>
      </c>
    </row>
    <row r="6774" spans="1:5" ht="18.75">
      <c r="A6774" s="36">
        <v>6772</v>
      </c>
      <c r="B6774" s="208"/>
      <c r="C6774" s="36" t="s">
        <v>18599</v>
      </c>
      <c r="D6774" s="6" t="s">
        <v>6633</v>
      </c>
      <c r="E6774" s="3">
        <v>4</v>
      </c>
    </row>
    <row r="6775" spans="1:5" ht="33">
      <c r="A6775" s="36">
        <v>6773</v>
      </c>
      <c r="B6775" s="208"/>
      <c r="C6775" s="36" t="s">
        <v>18600</v>
      </c>
      <c r="D6775" s="6" t="s">
        <v>6634</v>
      </c>
      <c r="E6775" s="3">
        <v>4</v>
      </c>
    </row>
    <row r="6776" spans="1:5" ht="18.75">
      <c r="A6776" s="36">
        <v>6774</v>
      </c>
      <c r="B6776" s="208"/>
      <c r="C6776" s="36" t="s">
        <v>18601</v>
      </c>
      <c r="D6776" s="6" t="s">
        <v>6635</v>
      </c>
      <c r="E6776" s="3">
        <v>4</v>
      </c>
    </row>
    <row r="6777" spans="1:5" ht="18.75">
      <c r="A6777" s="36">
        <v>6775</v>
      </c>
      <c r="B6777" s="208"/>
      <c r="C6777" s="36" t="s">
        <v>18602</v>
      </c>
      <c r="D6777" s="6" t="s">
        <v>6636</v>
      </c>
      <c r="E6777" s="3">
        <v>4</v>
      </c>
    </row>
    <row r="6778" spans="1:5" ht="33">
      <c r="A6778" s="36">
        <v>6776</v>
      </c>
      <c r="B6778" s="208"/>
      <c r="C6778" s="36" t="s">
        <v>18603</v>
      </c>
      <c r="D6778" s="6" t="s">
        <v>6637</v>
      </c>
      <c r="E6778" s="3">
        <v>4</v>
      </c>
    </row>
    <row r="6779" spans="1:5" ht="33">
      <c r="A6779" s="36">
        <v>6777</v>
      </c>
      <c r="B6779" s="208"/>
      <c r="C6779" s="36" t="s">
        <v>18604</v>
      </c>
      <c r="D6779" s="6" t="s">
        <v>6638</v>
      </c>
      <c r="E6779" s="3">
        <v>4</v>
      </c>
    </row>
    <row r="6780" spans="1:5" ht="33">
      <c r="A6780" s="36">
        <v>6778</v>
      </c>
      <c r="B6780" s="208"/>
      <c r="C6780" s="36" t="s">
        <v>18605</v>
      </c>
      <c r="D6780" s="6" t="s">
        <v>6639</v>
      </c>
      <c r="E6780" s="3">
        <v>4</v>
      </c>
    </row>
    <row r="6781" spans="1:5" ht="18.75">
      <c r="A6781" s="36">
        <v>6779</v>
      </c>
      <c r="B6781" s="208"/>
      <c r="C6781" s="36" t="s">
        <v>18606</v>
      </c>
      <c r="D6781" s="6" t="s">
        <v>6640</v>
      </c>
      <c r="E6781" s="3">
        <v>4</v>
      </c>
    </row>
    <row r="6782" spans="1:5" ht="18.75">
      <c r="A6782" s="36">
        <v>6780</v>
      </c>
      <c r="B6782" s="208"/>
      <c r="C6782" s="36" t="s">
        <v>18607</v>
      </c>
      <c r="D6782" s="6" t="s">
        <v>6641</v>
      </c>
      <c r="E6782" s="3">
        <v>4</v>
      </c>
    </row>
    <row r="6783" spans="1:5" ht="18.75">
      <c r="A6783" s="36">
        <v>6781</v>
      </c>
      <c r="B6783" s="208"/>
      <c r="C6783" s="36" t="s">
        <v>18608</v>
      </c>
      <c r="D6783" s="6" t="s">
        <v>6642</v>
      </c>
      <c r="E6783" s="3">
        <v>4</v>
      </c>
    </row>
    <row r="6784" spans="1:5" ht="18.75">
      <c r="A6784" s="36">
        <v>6782</v>
      </c>
      <c r="B6784" s="208"/>
      <c r="C6784" s="36" t="s">
        <v>18609</v>
      </c>
      <c r="D6784" s="6" t="s">
        <v>6643</v>
      </c>
      <c r="E6784" s="3">
        <v>4</v>
      </c>
    </row>
    <row r="6785" spans="1:5" ht="18.75">
      <c r="A6785" s="36">
        <v>6783</v>
      </c>
      <c r="B6785" s="208"/>
      <c r="C6785" s="36" t="s">
        <v>18610</v>
      </c>
      <c r="D6785" s="6" t="s">
        <v>6644</v>
      </c>
      <c r="E6785" s="3">
        <v>4</v>
      </c>
    </row>
    <row r="6786" spans="1:5" ht="18.75">
      <c r="A6786" s="36">
        <v>6784</v>
      </c>
      <c r="B6786" s="208"/>
      <c r="C6786" s="36" t="s">
        <v>18611</v>
      </c>
      <c r="D6786" s="6" t="s">
        <v>6645</v>
      </c>
      <c r="E6786" s="3">
        <v>4</v>
      </c>
    </row>
    <row r="6787" spans="1:5" ht="18.75">
      <c r="A6787" s="36">
        <v>6785</v>
      </c>
      <c r="B6787" s="208"/>
      <c r="C6787" s="36" t="s">
        <v>18612</v>
      </c>
      <c r="D6787" s="6" t="s">
        <v>6646</v>
      </c>
      <c r="E6787" s="3">
        <v>4</v>
      </c>
    </row>
    <row r="6788" spans="1:5" ht="18.75">
      <c r="A6788" s="36">
        <v>6786</v>
      </c>
      <c r="B6788" s="208"/>
      <c r="C6788" s="36" t="s">
        <v>18613</v>
      </c>
      <c r="D6788" s="6" t="s">
        <v>6647</v>
      </c>
      <c r="E6788" s="3">
        <v>4</v>
      </c>
    </row>
    <row r="6789" spans="1:5" ht="18.75">
      <c r="A6789" s="36">
        <v>6787</v>
      </c>
      <c r="B6789" s="208"/>
      <c r="C6789" s="36" t="s">
        <v>18614</v>
      </c>
      <c r="D6789" s="6" t="s">
        <v>6648</v>
      </c>
      <c r="E6789" s="3">
        <v>4</v>
      </c>
    </row>
    <row r="6790" spans="1:5" ht="18.75">
      <c r="A6790" s="36">
        <v>6788</v>
      </c>
      <c r="B6790" s="208"/>
      <c r="C6790" s="36" t="s">
        <v>18615</v>
      </c>
      <c r="D6790" s="6" t="s">
        <v>6649</v>
      </c>
      <c r="E6790" s="3">
        <v>4</v>
      </c>
    </row>
    <row r="6791" spans="1:5" ht="18.75">
      <c r="A6791" s="36">
        <v>6789</v>
      </c>
      <c r="B6791" s="208"/>
      <c r="C6791" s="36" t="s">
        <v>18616</v>
      </c>
      <c r="D6791" s="6" t="s">
        <v>6650</v>
      </c>
      <c r="E6791" s="3">
        <v>4</v>
      </c>
    </row>
    <row r="6792" spans="1:5" ht="18.75">
      <c r="A6792" s="36">
        <v>6790</v>
      </c>
      <c r="B6792" s="208"/>
      <c r="C6792" s="36" t="s">
        <v>18617</v>
      </c>
      <c r="D6792" s="6" t="s">
        <v>6651</v>
      </c>
      <c r="E6792" s="3">
        <v>4</v>
      </c>
    </row>
    <row r="6793" spans="1:5" ht="18.75">
      <c r="A6793" s="36">
        <v>6791</v>
      </c>
      <c r="B6793" s="208"/>
      <c r="C6793" s="36" t="s">
        <v>18618</v>
      </c>
      <c r="D6793" s="6" t="s">
        <v>6652</v>
      </c>
      <c r="E6793" s="3">
        <v>4</v>
      </c>
    </row>
    <row r="6794" spans="1:5" ht="18.75">
      <c r="A6794" s="36">
        <v>6792</v>
      </c>
      <c r="B6794" s="208"/>
      <c r="C6794" s="36" t="s">
        <v>18619</v>
      </c>
      <c r="D6794" s="6" t="s">
        <v>6653</v>
      </c>
      <c r="E6794" s="3">
        <v>4</v>
      </c>
    </row>
    <row r="6795" spans="1:5" ht="18.75">
      <c r="A6795" s="36">
        <v>6793</v>
      </c>
      <c r="B6795" s="208"/>
      <c r="C6795" s="36" t="s">
        <v>18620</v>
      </c>
      <c r="D6795" s="6" t="s">
        <v>6654</v>
      </c>
      <c r="E6795" s="3">
        <v>4</v>
      </c>
    </row>
    <row r="6796" spans="1:5" ht="18.75">
      <c r="A6796" s="36">
        <v>6794</v>
      </c>
      <c r="B6796" s="208"/>
      <c r="C6796" s="36" t="s">
        <v>18621</v>
      </c>
      <c r="D6796" s="6" t="s">
        <v>6655</v>
      </c>
      <c r="E6796" s="3">
        <v>4</v>
      </c>
    </row>
    <row r="6797" spans="1:5" ht="18.75">
      <c r="A6797" s="36">
        <v>6795</v>
      </c>
      <c r="B6797" s="208"/>
      <c r="C6797" s="36" t="s">
        <v>18622</v>
      </c>
      <c r="D6797" s="6" t="s">
        <v>6656</v>
      </c>
      <c r="E6797" s="3">
        <v>4</v>
      </c>
    </row>
    <row r="6798" spans="1:5" ht="18.75">
      <c r="A6798" s="36">
        <v>6796</v>
      </c>
      <c r="B6798" s="208"/>
      <c r="C6798" s="36" t="s">
        <v>18623</v>
      </c>
      <c r="D6798" s="6" t="s">
        <v>6657</v>
      </c>
      <c r="E6798" s="3">
        <v>4</v>
      </c>
    </row>
    <row r="6799" spans="1:5" ht="18.75">
      <c r="A6799" s="36">
        <v>6797</v>
      </c>
      <c r="B6799" s="208"/>
      <c r="C6799" s="36" t="s">
        <v>18624</v>
      </c>
      <c r="D6799" s="6" t="s">
        <v>6658</v>
      </c>
      <c r="E6799" s="3">
        <v>4</v>
      </c>
    </row>
    <row r="6800" spans="1:5" ht="18.75">
      <c r="A6800" s="36">
        <v>6798</v>
      </c>
      <c r="B6800" s="208"/>
      <c r="C6800" s="36" t="s">
        <v>18625</v>
      </c>
      <c r="D6800" s="6" t="s">
        <v>6659</v>
      </c>
      <c r="E6800" s="3">
        <v>4</v>
      </c>
    </row>
    <row r="6801" spans="1:5" ht="33">
      <c r="A6801" s="36">
        <v>6799</v>
      </c>
      <c r="B6801" s="208"/>
      <c r="C6801" s="36" t="s">
        <v>18626</v>
      </c>
      <c r="D6801" s="6" t="s">
        <v>6660</v>
      </c>
      <c r="E6801" s="3">
        <v>4</v>
      </c>
    </row>
    <row r="6802" spans="1:5" ht="18.75">
      <c r="A6802" s="36">
        <v>6800</v>
      </c>
      <c r="B6802" s="208"/>
      <c r="C6802" s="36" t="s">
        <v>18627</v>
      </c>
      <c r="D6802" s="6" t="s">
        <v>6661</v>
      </c>
      <c r="E6802" s="3">
        <v>4</v>
      </c>
    </row>
    <row r="6803" spans="1:5" ht="18.75">
      <c r="A6803" s="36">
        <v>6801</v>
      </c>
      <c r="B6803" s="208"/>
      <c r="C6803" s="36" t="s">
        <v>18628</v>
      </c>
      <c r="D6803" s="6" t="s">
        <v>6662</v>
      </c>
      <c r="E6803" s="3">
        <v>4</v>
      </c>
    </row>
    <row r="6804" spans="1:5" ht="18.75">
      <c r="A6804" s="36">
        <v>6802</v>
      </c>
      <c r="B6804" s="208"/>
      <c r="C6804" s="36" t="s">
        <v>18629</v>
      </c>
      <c r="D6804" s="6" t="s">
        <v>6663</v>
      </c>
      <c r="E6804" s="3">
        <v>4</v>
      </c>
    </row>
    <row r="6805" spans="1:5" ht="33">
      <c r="A6805" s="36">
        <v>6803</v>
      </c>
      <c r="B6805" s="208"/>
      <c r="C6805" s="36" t="s">
        <v>18630</v>
      </c>
      <c r="D6805" s="6" t="s">
        <v>6664</v>
      </c>
      <c r="E6805" s="3">
        <v>4</v>
      </c>
    </row>
    <row r="6806" spans="1:5" ht="33">
      <c r="A6806" s="36">
        <v>6804</v>
      </c>
      <c r="B6806" s="208"/>
      <c r="C6806" s="36" t="s">
        <v>18631</v>
      </c>
      <c r="D6806" s="6" t="s">
        <v>6665</v>
      </c>
      <c r="E6806" s="3">
        <v>4</v>
      </c>
    </row>
    <row r="6807" spans="1:5" ht="33">
      <c r="A6807" s="36">
        <v>6805</v>
      </c>
      <c r="B6807" s="208"/>
      <c r="C6807" s="36" t="s">
        <v>18632</v>
      </c>
      <c r="D6807" s="6" t="s">
        <v>6666</v>
      </c>
      <c r="E6807" s="3">
        <v>4</v>
      </c>
    </row>
    <row r="6808" spans="1:5" ht="18.75">
      <c r="A6808" s="36">
        <v>6806</v>
      </c>
      <c r="B6808" s="208"/>
      <c r="C6808" s="36" t="s">
        <v>18633</v>
      </c>
      <c r="D6808" s="6" t="s">
        <v>6667</v>
      </c>
      <c r="E6808" s="3">
        <v>4</v>
      </c>
    </row>
    <row r="6809" spans="1:5" ht="18.75">
      <c r="A6809" s="36">
        <v>6807</v>
      </c>
      <c r="B6809" s="208"/>
      <c r="C6809" s="36" t="s">
        <v>18634</v>
      </c>
      <c r="D6809" s="6" t="s">
        <v>6668</v>
      </c>
      <c r="E6809" s="3">
        <v>4</v>
      </c>
    </row>
    <row r="6810" spans="1:5" ht="18.75">
      <c r="A6810" s="36">
        <v>6808</v>
      </c>
      <c r="B6810" s="208"/>
      <c r="C6810" s="36" t="s">
        <v>18635</v>
      </c>
      <c r="D6810" s="6" t="s">
        <v>6669</v>
      </c>
      <c r="E6810" s="3">
        <v>4</v>
      </c>
    </row>
    <row r="6811" spans="1:5" ht="18.75">
      <c r="A6811" s="36">
        <v>6809</v>
      </c>
      <c r="B6811" s="208"/>
      <c r="C6811" s="36" t="s">
        <v>18636</v>
      </c>
      <c r="D6811" s="6" t="s">
        <v>6670</v>
      </c>
      <c r="E6811" s="3">
        <v>4</v>
      </c>
    </row>
    <row r="6812" spans="1:5" ht="18.75">
      <c r="A6812" s="36">
        <v>6810</v>
      </c>
      <c r="B6812" s="208"/>
      <c r="C6812" s="36" t="s">
        <v>18637</v>
      </c>
      <c r="D6812" s="6" t="s">
        <v>6671</v>
      </c>
      <c r="E6812" s="3">
        <v>4</v>
      </c>
    </row>
    <row r="6813" spans="1:5" ht="33">
      <c r="A6813" s="36">
        <v>6811</v>
      </c>
      <c r="B6813" s="208"/>
      <c r="C6813" s="36" t="s">
        <v>18638</v>
      </c>
      <c r="D6813" s="6" t="s">
        <v>6672</v>
      </c>
      <c r="E6813" s="3">
        <v>4</v>
      </c>
    </row>
    <row r="6814" spans="1:5" ht="33">
      <c r="A6814" s="36">
        <v>6812</v>
      </c>
      <c r="B6814" s="208"/>
      <c r="C6814" s="36" t="s">
        <v>18639</v>
      </c>
      <c r="D6814" s="6" t="s">
        <v>6673</v>
      </c>
      <c r="E6814" s="3">
        <v>4</v>
      </c>
    </row>
    <row r="6815" spans="1:5" ht="49.5">
      <c r="A6815" s="36">
        <v>6813</v>
      </c>
      <c r="B6815" s="208"/>
      <c r="C6815" s="36" t="s">
        <v>18640</v>
      </c>
      <c r="D6815" s="6" t="s">
        <v>6674</v>
      </c>
      <c r="E6815" s="3">
        <v>4</v>
      </c>
    </row>
    <row r="6816" spans="1:5" ht="18.75">
      <c r="A6816" s="36">
        <v>6814</v>
      </c>
      <c r="B6816" s="208"/>
      <c r="C6816" s="36" t="s">
        <v>24391</v>
      </c>
      <c r="D6816" s="6" t="s">
        <v>6675</v>
      </c>
      <c r="E6816" s="3">
        <v>4</v>
      </c>
    </row>
    <row r="6817" spans="1:5" ht="33">
      <c r="A6817" s="36">
        <v>6815</v>
      </c>
      <c r="B6817" s="208"/>
      <c r="C6817" s="36" t="s">
        <v>18641</v>
      </c>
      <c r="D6817" s="6" t="s">
        <v>6676</v>
      </c>
      <c r="E6817" s="3">
        <v>4</v>
      </c>
    </row>
    <row r="6818" spans="1:5" ht="33">
      <c r="A6818" s="36">
        <v>6816</v>
      </c>
      <c r="B6818" s="208"/>
      <c r="C6818" s="36" t="s">
        <v>18642</v>
      </c>
      <c r="D6818" s="6" t="s">
        <v>6677</v>
      </c>
      <c r="E6818" s="3">
        <v>4</v>
      </c>
    </row>
    <row r="6819" spans="1:5" ht="18.75">
      <c r="A6819" s="36">
        <v>6817</v>
      </c>
      <c r="B6819" s="208"/>
      <c r="C6819" s="36" t="s">
        <v>18643</v>
      </c>
      <c r="D6819" s="6" t="s">
        <v>6678</v>
      </c>
      <c r="E6819" s="3">
        <v>4</v>
      </c>
    </row>
    <row r="6820" spans="1:5" ht="18.75">
      <c r="A6820" s="36">
        <v>6818</v>
      </c>
      <c r="B6820" s="208"/>
      <c r="C6820" s="36" t="s">
        <v>18644</v>
      </c>
      <c r="D6820" s="6" t="s">
        <v>6679</v>
      </c>
      <c r="E6820" s="3">
        <v>4</v>
      </c>
    </row>
    <row r="6821" spans="1:5" ht="18.75">
      <c r="A6821" s="36">
        <v>6819</v>
      </c>
      <c r="B6821" s="208"/>
      <c r="C6821" s="36" t="s">
        <v>18645</v>
      </c>
      <c r="D6821" s="6" t="s">
        <v>6680</v>
      </c>
      <c r="E6821" s="3">
        <v>4</v>
      </c>
    </row>
    <row r="6822" spans="1:5" ht="18.75">
      <c r="A6822" s="36">
        <v>6820</v>
      </c>
      <c r="B6822" s="208"/>
      <c r="C6822" s="36" t="s">
        <v>18646</v>
      </c>
      <c r="D6822" s="6" t="s">
        <v>6681</v>
      </c>
      <c r="E6822" s="3">
        <v>4</v>
      </c>
    </row>
    <row r="6823" spans="1:5" ht="18.75">
      <c r="A6823" s="36">
        <v>6821</v>
      </c>
      <c r="B6823" s="208"/>
      <c r="C6823" s="36" t="s">
        <v>18647</v>
      </c>
      <c r="D6823" s="6" t="s">
        <v>6682</v>
      </c>
      <c r="E6823" s="3">
        <v>4</v>
      </c>
    </row>
    <row r="6824" spans="1:5" ht="18.75">
      <c r="A6824" s="36">
        <v>6822</v>
      </c>
      <c r="B6824" s="208"/>
      <c r="C6824" s="36" t="s">
        <v>18648</v>
      </c>
      <c r="D6824" s="6" t="s">
        <v>6683</v>
      </c>
      <c r="E6824" s="3">
        <v>4</v>
      </c>
    </row>
    <row r="6825" spans="1:5" ht="18.75">
      <c r="A6825" s="36">
        <v>6823</v>
      </c>
      <c r="B6825" s="208"/>
      <c r="C6825" s="36" t="s">
        <v>18649</v>
      </c>
      <c r="D6825" s="6" t="s">
        <v>6684</v>
      </c>
      <c r="E6825" s="3">
        <v>4</v>
      </c>
    </row>
    <row r="6826" spans="1:5" ht="18.75">
      <c r="A6826" s="36">
        <v>6824</v>
      </c>
      <c r="B6826" s="208"/>
      <c r="C6826" s="36" t="s">
        <v>18650</v>
      </c>
      <c r="D6826" s="6" t="s">
        <v>6685</v>
      </c>
      <c r="E6826" s="3">
        <v>4</v>
      </c>
    </row>
    <row r="6827" spans="1:5" ht="33">
      <c r="A6827" s="36">
        <v>6825</v>
      </c>
      <c r="B6827" s="208"/>
      <c r="C6827" s="36" t="s">
        <v>18651</v>
      </c>
      <c r="D6827" s="6" t="s">
        <v>6686</v>
      </c>
      <c r="E6827" s="3">
        <v>4</v>
      </c>
    </row>
    <row r="6828" spans="1:5" ht="18.75">
      <c r="A6828" s="36">
        <v>6826</v>
      </c>
      <c r="B6828" s="208"/>
      <c r="C6828" s="36" t="s">
        <v>18652</v>
      </c>
      <c r="D6828" s="6" t="s">
        <v>6687</v>
      </c>
      <c r="E6828" s="3">
        <v>4</v>
      </c>
    </row>
    <row r="6829" spans="1:5" ht="18.75">
      <c r="A6829" s="36">
        <v>6827</v>
      </c>
      <c r="B6829" s="208"/>
      <c r="C6829" s="36" t="s">
        <v>18653</v>
      </c>
      <c r="D6829" s="6" t="s">
        <v>6688</v>
      </c>
      <c r="E6829" s="3">
        <v>4</v>
      </c>
    </row>
    <row r="6830" spans="1:5" ht="18.75">
      <c r="A6830" s="36">
        <v>6828</v>
      </c>
      <c r="B6830" s="208"/>
      <c r="C6830" s="36" t="s">
        <v>18654</v>
      </c>
      <c r="D6830" s="6" t="s">
        <v>6689</v>
      </c>
      <c r="E6830" s="3">
        <v>4</v>
      </c>
    </row>
    <row r="6831" spans="1:5" ht="18.75">
      <c r="A6831" s="36">
        <v>6829</v>
      </c>
      <c r="B6831" s="208"/>
      <c r="C6831" s="36" t="s">
        <v>18655</v>
      </c>
      <c r="D6831" s="6" t="s">
        <v>6690</v>
      </c>
      <c r="E6831" s="3">
        <v>4</v>
      </c>
    </row>
    <row r="6832" spans="1:5" ht="18.75">
      <c r="A6832" s="36">
        <v>6830</v>
      </c>
      <c r="B6832" s="208"/>
      <c r="C6832" s="36" t="s">
        <v>18656</v>
      </c>
      <c r="D6832" s="6" t="s">
        <v>6691</v>
      </c>
      <c r="E6832" s="3">
        <v>4</v>
      </c>
    </row>
    <row r="6833" spans="1:5" ht="18.75">
      <c r="A6833" s="36">
        <v>6831</v>
      </c>
      <c r="B6833" s="208"/>
      <c r="C6833" s="36" t="s">
        <v>18657</v>
      </c>
      <c r="D6833" s="6" t="s">
        <v>6692</v>
      </c>
      <c r="E6833" s="3">
        <v>4</v>
      </c>
    </row>
    <row r="6834" spans="1:5" ht="18.75">
      <c r="A6834" s="36">
        <v>6832</v>
      </c>
      <c r="B6834" s="208"/>
      <c r="C6834" s="36" t="s">
        <v>18658</v>
      </c>
      <c r="D6834" s="6" t="s">
        <v>6693</v>
      </c>
      <c r="E6834" s="3">
        <v>4</v>
      </c>
    </row>
    <row r="6835" spans="1:5" ht="18.75">
      <c r="A6835" s="36">
        <v>6833</v>
      </c>
      <c r="B6835" s="208"/>
      <c r="C6835" s="36" t="s">
        <v>18659</v>
      </c>
      <c r="D6835" s="6" t="s">
        <v>6694</v>
      </c>
      <c r="E6835" s="3">
        <v>4</v>
      </c>
    </row>
    <row r="6836" spans="1:5" ht="18.75">
      <c r="A6836" s="36">
        <v>6834</v>
      </c>
      <c r="B6836" s="208"/>
      <c r="C6836" s="36" t="s">
        <v>18660</v>
      </c>
      <c r="D6836" s="6" t="s">
        <v>6695</v>
      </c>
      <c r="E6836" s="3">
        <v>4</v>
      </c>
    </row>
    <row r="6837" spans="1:5" ht="18.75">
      <c r="A6837" s="36">
        <v>6835</v>
      </c>
      <c r="B6837" s="208"/>
      <c r="C6837" s="36" t="s">
        <v>18661</v>
      </c>
      <c r="D6837" s="6" t="s">
        <v>6696</v>
      </c>
      <c r="E6837" s="3">
        <v>4</v>
      </c>
    </row>
    <row r="6838" spans="1:5" ht="18.75">
      <c r="A6838" s="36">
        <v>6836</v>
      </c>
      <c r="B6838" s="208"/>
      <c r="C6838" s="36" t="s">
        <v>18662</v>
      </c>
      <c r="D6838" s="6" t="s">
        <v>6697</v>
      </c>
      <c r="E6838" s="3">
        <v>4</v>
      </c>
    </row>
    <row r="6839" spans="1:5" ht="18.75">
      <c r="A6839" s="36">
        <v>6837</v>
      </c>
      <c r="B6839" s="208"/>
      <c r="C6839" s="36" t="s">
        <v>18663</v>
      </c>
      <c r="D6839" s="6" t="s">
        <v>6698</v>
      </c>
      <c r="E6839" s="3">
        <v>4</v>
      </c>
    </row>
    <row r="6840" spans="1:5" ht="18.75">
      <c r="A6840" s="36">
        <v>6838</v>
      </c>
      <c r="B6840" s="208"/>
      <c r="C6840" s="36" t="s">
        <v>18664</v>
      </c>
      <c r="D6840" s="6" t="s">
        <v>6699</v>
      </c>
      <c r="E6840" s="3">
        <v>4</v>
      </c>
    </row>
    <row r="6841" spans="1:5" ht="18.75">
      <c r="A6841" s="36">
        <v>6839</v>
      </c>
      <c r="B6841" s="208"/>
      <c r="C6841" s="36" t="s">
        <v>18665</v>
      </c>
      <c r="D6841" s="6" t="s">
        <v>6700</v>
      </c>
      <c r="E6841" s="3">
        <v>4</v>
      </c>
    </row>
    <row r="6842" spans="1:5" ht="18.75">
      <c r="A6842" s="36">
        <v>6840</v>
      </c>
      <c r="B6842" s="208"/>
      <c r="C6842" s="36" t="s">
        <v>18666</v>
      </c>
      <c r="D6842" s="6" t="s">
        <v>6701</v>
      </c>
      <c r="E6842" s="3">
        <v>4</v>
      </c>
    </row>
    <row r="6843" spans="1:5" ht="33">
      <c r="A6843" s="36">
        <v>6841</v>
      </c>
      <c r="B6843" s="208"/>
      <c r="C6843" s="36" t="s">
        <v>18667</v>
      </c>
      <c r="D6843" s="6" t="s">
        <v>6702</v>
      </c>
      <c r="E6843" s="3">
        <v>4</v>
      </c>
    </row>
    <row r="6844" spans="1:5" ht="18.75">
      <c r="A6844" s="36">
        <v>6842</v>
      </c>
      <c r="B6844" s="208"/>
      <c r="C6844" s="36" t="s">
        <v>18668</v>
      </c>
      <c r="D6844" s="6" t="s">
        <v>6703</v>
      </c>
      <c r="E6844" s="3">
        <v>4</v>
      </c>
    </row>
    <row r="6845" spans="1:5" ht="49.5">
      <c r="A6845" s="36">
        <v>6843</v>
      </c>
      <c r="B6845" s="208"/>
      <c r="C6845" s="36" t="s">
        <v>18669</v>
      </c>
      <c r="D6845" s="6" t="s">
        <v>6704</v>
      </c>
      <c r="E6845" s="3">
        <v>4</v>
      </c>
    </row>
    <row r="6846" spans="1:5" ht="33">
      <c r="A6846" s="36">
        <v>6844</v>
      </c>
      <c r="B6846" s="208"/>
      <c r="C6846" s="36" t="s">
        <v>18670</v>
      </c>
      <c r="D6846" s="6" t="s">
        <v>6705</v>
      </c>
      <c r="E6846" s="3">
        <v>4</v>
      </c>
    </row>
    <row r="6847" spans="1:5" ht="33">
      <c r="A6847" s="36">
        <v>6845</v>
      </c>
      <c r="B6847" s="208"/>
      <c r="C6847" s="36" t="s">
        <v>18671</v>
      </c>
      <c r="D6847" s="6" t="s">
        <v>6706</v>
      </c>
      <c r="E6847" s="3">
        <v>4</v>
      </c>
    </row>
    <row r="6848" spans="1:5" ht="33">
      <c r="A6848" s="36">
        <v>6846</v>
      </c>
      <c r="B6848" s="208"/>
      <c r="C6848" s="36" t="s">
        <v>18672</v>
      </c>
      <c r="D6848" s="6" t="s">
        <v>6707</v>
      </c>
      <c r="E6848" s="3">
        <v>4</v>
      </c>
    </row>
    <row r="6849" spans="1:5" ht="33">
      <c r="A6849" s="36">
        <v>6847</v>
      </c>
      <c r="B6849" s="208"/>
      <c r="C6849" s="36" t="s">
        <v>18673</v>
      </c>
      <c r="D6849" s="6" t="s">
        <v>6708</v>
      </c>
      <c r="E6849" s="3">
        <v>4</v>
      </c>
    </row>
    <row r="6850" spans="1:5" ht="33">
      <c r="A6850" s="36">
        <v>6848</v>
      </c>
      <c r="B6850" s="208"/>
      <c r="C6850" s="36" t="s">
        <v>18674</v>
      </c>
      <c r="D6850" s="6" t="s">
        <v>6709</v>
      </c>
      <c r="E6850" s="3">
        <v>4</v>
      </c>
    </row>
    <row r="6851" spans="1:5" ht="33">
      <c r="A6851" s="36">
        <v>6849</v>
      </c>
      <c r="B6851" s="208"/>
      <c r="C6851" s="36" t="s">
        <v>18675</v>
      </c>
      <c r="D6851" s="6" t="s">
        <v>6710</v>
      </c>
      <c r="E6851" s="3">
        <v>4</v>
      </c>
    </row>
    <row r="6852" spans="1:5" ht="33">
      <c r="A6852" s="36">
        <v>6850</v>
      </c>
      <c r="B6852" s="208"/>
      <c r="C6852" s="36" t="s">
        <v>18676</v>
      </c>
      <c r="D6852" s="6" t="s">
        <v>6711</v>
      </c>
      <c r="E6852" s="3">
        <v>4</v>
      </c>
    </row>
    <row r="6853" spans="1:5" ht="33">
      <c r="A6853" s="36">
        <v>6851</v>
      </c>
      <c r="B6853" s="208"/>
      <c r="C6853" s="36" t="s">
        <v>18677</v>
      </c>
      <c r="D6853" s="6" t="s">
        <v>6712</v>
      </c>
      <c r="E6853" s="3">
        <v>4</v>
      </c>
    </row>
    <row r="6854" spans="1:5" ht="33">
      <c r="A6854" s="36">
        <v>6852</v>
      </c>
      <c r="B6854" s="208"/>
      <c r="C6854" s="36" t="s">
        <v>18678</v>
      </c>
      <c r="D6854" s="6" t="s">
        <v>6713</v>
      </c>
      <c r="E6854" s="3">
        <v>4</v>
      </c>
    </row>
    <row r="6855" spans="1:5" ht="33">
      <c r="A6855" s="36">
        <v>6853</v>
      </c>
      <c r="B6855" s="208"/>
      <c r="C6855" s="36" t="s">
        <v>18679</v>
      </c>
      <c r="D6855" s="6" t="s">
        <v>6714</v>
      </c>
      <c r="E6855" s="3">
        <v>4</v>
      </c>
    </row>
    <row r="6856" spans="1:5" ht="33">
      <c r="A6856" s="36">
        <v>6854</v>
      </c>
      <c r="B6856" s="208"/>
      <c r="C6856" s="36" t="s">
        <v>18680</v>
      </c>
      <c r="D6856" s="6" t="s">
        <v>6715</v>
      </c>
      <c r="E6856" s="3">
        <v>4</v>
      </c>
    </row>
    <row r="6857" spans="1:5" ht="33">
      <c r="A6857" s="36">
        <v>6855</v>
      </c>
      <c r="B6857" s="208"/>
      <c r="C6857" s="36" t="s">
        <v>18681</v>
      </c>
      <c r="D6857" s="6" t="s">
        <v>6716</v>
      </c>
      <c r="E6857" s="3">
        <v>4</v>
      </c>
    </row>
    <row r="6858" spans="1:5" ht="33">
      <c r="A6858" s="36">
        <v>6856</v>
      </c>
      <c r="B6858" s="208"/>
      <c r="C6858" s="36" t="s">
        <v>18682</v>
      </c>
      <c r="D6858" s="6" t="s">
        <v>6717</v>
      </c>
      <c r="E6858" s="3">
        <v>4</v>
      </c>
    </row>
    <row r="6859" spans="1:5" ht="33">
      <c r="A6859" s="36">
        <v>6857</v>
      </c>
      <c r="B6859" s="208"/>
      <c r="C6859" s="36" t="s">
        <v>18683</v>
      </c>
      <c r="D6859" s="6" t="s">
        <v>6718</v>
      </c>
      <c r="E6859" s="3">
        <v>4</v>
      </c>
    </row>
    <row r="6860" spans="1:5" ht="33">
      <c r="A6860" s="36">
        <v>6858</v>
      </c>
      <c r="B6860" s="208"/>
      <c r="C6860" s="36" t="s">
        <v>18684</v>
      </c>
      <c r="D6860" s="6" t="s">
        <v>6719</v>
      </c>
      <c r="E6860" s="3">
        <v>4</v>
      </c>
    </row>
    <row r="6861" spans="1:5" ht="33">
      <c r="A6861" s="36">
        <v>6859</v>
      </c>
      <c r="B6861" s="208"/>
      <c r="C6861" s="36" t="s">
        <v>18685</v>
      </c>
      <c r="D6861" s="6" t="s">
        <v>6720</v>
      </c>
      <c r="E6861" s="3">
        <v>4</v>
      </c>
    </row>
    <row r="6862" spans="1:5" ht="33">
      <c r="A6862" s="36">
        <v>6860</v>
      </c>
      <c r="B6862" s="208"/>
      <c r="C6862" s="36" t="s">
        <v>18686</v>
      </c>
      <c r="D6862" s="6" t="s">
        <v>6721</v>
      </c>
      <c r="E6862" s="3">
        <v>4</v>
      </c>
    </row>
    <row r="6863" spans="1:5" ht="33">
      <c r="A6863" s="36">
        <v>6861</v>
      </c>
      <c r="B6863" s="208"/>
      <c r="C6863" s="36" t="s">
        <v>18687</v>
      </c>
      <c r="D6863" s="6" t="s">
        <v>6722</v>
      </c>
      <c r="E6863" s="3">
        <v>4</v>
      </c>
    </row>
    <row r="6864" spans="1:5" ht="33">
      <c r="A6864" s="36">
        <v>6862</v>
      </c>
      <c r="B6864" s="208"/>
      <c r="C6864" s="36" t="s">
        <v>18688</v>
      </c>
      <c r="D6864" s="6" t="s">
        <v>6723</v>
      </c>
      <c r="E6864" s="3">
        <v>4</v>
      </c>
    </row>
    <row r="6865" spans="1:5" ht="33">
      <c r="A6865" s="36">
        <v>6863</v>
      </c>
      <c r="B6865" s="208"/>
      <c r="C6865" s="36" t="s">
        <v>18689</v>
      </c>
      <c r="D6865" s="6" t="s">
        <v>6724</v>
      </c>
      <c r="E6865" s="3">
        <v>4</v>
      </c>
    </row>
    <row r="6866" spans="1:5" ht="18.75">
      <c r="A6866" s="36">
        <v>6864</v>
      </c>
      <c r="B6866" s="208"/>
      <c r="C6866" s="36" t="s">
        <v>18690</v>
      </c>
      <c r="D6866" s="6" t="s">
        <v>6725</v>
      </c>
      <c r="E6866" s="3">
        <v>4</v>
      </c>
    </row>
    <row r="6867" spans="1:5" ht="33">
      <c r="A6867" s="36">
        <v>6865</v>
      </c>
      <c r="B6867" s="208"/>
      <c r="C6867" s="36" t="s">
        <v>18691</v>
      </c>
      <c r="D6867" s="6" t="s">
        <v>6726</v>
      </c>
      <c r="E6867" s="3">
        <v>4</v>
      </c>
    </row>
    <row r="6868" spans="1:5" ht="33">
      <c r="A6868" s="36">
        <v>6866</v>
      </c>
      <c r="B6868" s="208"/>
      <c r="C6868" s="36" t="s">
        <v>18692</v>
      </c>
      <c r="D6868" s="6" t="s">
        <v>6727</v>
      </c>
      <c r="E6868" s="3">
        <v>4</v>
      </c>
    </row>
    <row r="6869" spans="1:5" ht="33">
      <c r="A6869" s="36">
        <v>6867</v>
      </c>
      <c r="B6869" s="208"/>
      <c r="C6869" s="36" t="s">
        <v>18693</v>
      </c>
      <c r="D6869" s="6" t="s">
        <v>6728</v>
      </c>
      <c r="E6869" s="3">
        <v>4</v>
      </c>
    </row>
    <row r="6870" spans="1:5" ht="33">
      <c r="A6870" s="36">
        <v>6868</v>
      </c>
      <c r="B6870" s="208"/>
      <c r="C6870" s="36" t="s">
        <v>18694</v>
      </c>
      <c r="D6870" s="6" t="s">
        <v>6729</v>
      </c>
      <c r="E6870" s="3">
        <v>4</v>
      </c>
    </row>
    <row r="6871" spans="1:5" ht="33">
      <c r="A6871" s="36">
        <v>6869</v>
      </c>
      <c r="B6871" s="208"/>
      <c r="C6871" s="36" t="s">
        <v>18695</v>
      </c>
      <c r="D6871" s="6" t="s">
        <v>6730</v>
      </c>
      <c r="E6871" s="3">
        <v>4</v>
      </c>
    </row>
    <row r="6872" spans="1:5" ht="33">
      <c r="A6872" s="36">
        <v>6870</v>
      </c>
      <c r="B6872" s="208"/>
      <c r="C6872" s="36" t="s">
        <v>18696</v>
      </c>
      <c r="D6872" s="6" t="s">
        <v>6731</v>
      </c>
      <c r="E6872" s="3">
        <v>4</v>
      </c>
    </row>
    <row r="6873" spans="1:5" ht="33">
      <c r="A6873" s="36">
        <v>6871</v>
      </c>
      <c r="B6873" s="208"/>
      <c r="C6873" s="36" t="s">
        <v>18697</v>
      </c>
      <c r="D6873" s="6" t="s">
        <v>6732</v>
      </c>
      <c r="E6873" s="3">
        <v>4</v>
      </c>
    </row>
    <row r="6874" spans="1:5" ht="49.5">
      <c r="A6874" s="36">
        <v>6872</v>
      </c>
      <c r="B6874" s="208"/>
      <c r="C6874" s="36" t="s">
        <v>18698</v>
      </c>
      <c r="D6874" s="6" t="s">
        <v>6733</v>
      </c>
      <c r="E6874" s="3">
        <v>4</v>
      </c>
    </row>
    <row r="6875" spans="1:5" ht="49.5">
      <c r="A6875" s="36">
        <v>6873</v>
      </c>
      <c r="B6875" s="208"/>
      <c r="C6875" s="36" t="s">
        <v>18699</v>
      </c>
      <c r="D6875" s="6" t="s">
        <v>6734</v>
      </c>
      <c r="E6875" s="3">
        <v>4</v>
      </c>
    </row>
    <row r="6876" spans="1:5" ht="33">
      <c r="A6876" s="36">
        <v>6874</v>
      </c>
      <c r="B6876" s="208"/>
      <c r="C6876" s="36" t="s">
        <v>18700</v>
      </c>
      <c r="D6876" s="6" t="s">
        <v>6735</v>
      </c>
      <c r="E6876" s="3">
        <v>2</v>
      </c>
    </row>
    <row r="6877" spans="1:5" ht="33">
      <c r="A6877" s="36">
        <v>6875</v>
      </c>
      <c r="B6877" s="208"/>
      <c r="C6877" s="36" t="s">
        <v>18701</v>
      </c>
      <c r="D6877" s="6" t="s">
        <v>6736</v>
      </c>
      <c r="E6877" s="3">
        <v>4</v>
      </c>
    </row>
    <row r="6878" spans="1:5" ht="33">
      <c r="A6878" s="36">
        <v>6876</v>
      </c>
      <c r="B6878" s="208"/>
      <c r="C6878" s="36" t="s">
        <v>18702</v>
      </c>
      <c r="D6878" s="6" t="s">
        <v>6737</v>
      </c>
      <c r="E6878" s="3">
        <v>4</v>
      </c>
    </row>
    <row r="6879" spans="1:5" ht="49.5">
      <c r="A6879" s="36">
        <v>6877</v>
      </c>
      <c r="B6879" s="208"/>
      <c r="C6879" s="36" t="s">
        <v>18703</v>
      </c>
      <c r="D6879" s="6" t="s">
        <v>6738</v>
      </c>
      <c r="E6879" s="3">
        <v>0</v>
      </c>
    </row>
    <row r="6880" spans="1:5" ht="33">
      <c r="A6880" s="36">
        <v>6878</v>
      </c>
      <c r="B6880" s="208"/>
      <c r="C6880" s="36" t="s">
        <v>18704</v>
      </c>
      <c r="D6880" s="6" t="s">
        <v>6739</v>
      </c>
      <c r="E6880" s="3">
        <v>4</v>
      </c>
    </row>
    <row r="6881" spans="1:5" ht="33">
      <c r="A6881" s="36">
        <v>6879</v>
      </c>
      <c r="B6881" s="208"/>
      <c r="C6881" s="36" t="s">
        <v>18705</v>
      </c>
      <c r="D6881" s="6" t="s">
        <v>6740</v>
      </c>
      <c r="E6881" s="3">
        <v>0</v>
      </c>
    </row>
    <row r="6882" spans="1:5" ht="33">
      <c r="A6882" s="36">
        <v>6880</v>
      </c>
      <c r="B6882" s="208"/>
      <c r="C6882" s="36" t="s">
        <v>18706</v>
      </c>
      <c r="D6882" s="6" t="s">
        <v>6741</v>
      </c>
      <c r="E6882" s="3">
        <v>0</v>
      </c>
    </row>
    <row r="6883" spans="1:5" ht="49.5">
      <c r="A6883" s="36">
        <v>6881</v>
      </c>
      <c r="B6883" s="208"/>
      <c r="C6883" s="36" t="s">
        <v>18707</v>
      </c>
      <c r="D6883" s="6" t="s">
        <v>6742</v>
      </c>
      <c r="E6883" s="3">
        <v>4</v>
      </c>
    </row>
    <row r="6884" spans="1:5" ht="18.75">
      <c r="A6884" s="36">
        <v>6882</v>
      </c>
      <c r="B6884" s="208"/>
      <c r="C6884" s="36" t="s">
        <v>18708</v>
      </c>
      <c r="D6884" s="6" t="s">
        <v>6743</v>
      </c>
      <c r="E6884" s="3">
        <v>2</v>
      </c>
    </row>
    <row r="6885" spans="1:5" ht="33">
      <c r="A6885" s="36">
        <v>6883</v>
      </c>
      <c r="B6885" s="208"/>
      <c r="C6885" s="36" t="s">
        <v>18709</v>
      </c>
      <c r="D6885" s="6" t="s">
        <v>6744</v>
      </c>
      <c r="E6885" s="3">
        <v>4</v>
      </c>
    </row>
    <row r="6886" spans="1:5" ht="33">
      <c r="A6886" s="36">
        <v>6884</v>
      </c>
      <c r="B6886" s="208"/>
      <c r="C6886" s="36" t="s">
        <v>18710</v>
      </c>
      <c r="D6886" s="6" t="s">
        <v>6745</v>
      </c>
      <c r="E6886" s="3">
        <v>4</v>
      </c>
    </row>
    <row r="6887" spans="1:5" ht="49.5">
      <c r="A6887" s="36">
        <v>6885</v>
      </c>
      <c r="B6887" s="208"/>
      <c r="C6887" s="36" t="s">
        <v>18711</v>
      </c>
      <c r="D6887" s="6" t="s">
        <v>6746</v>
      </c>
      <c r="E6887" s="3">
        <v>4</v>
      </c>
    </row>
    <row r="6888" spans="1:5" ht="33">
      <c r="A6888" s="36">
        <v>6886</v>
      </c>
      <c r="B6888" s="208"/>
      <c r="C6888" s="36" t="s">
        <v>18712</v>
      </c>
      <c r="D6888" s="6" t="s">
        <v>6747</v>
      </c>
      <c r="E6888" s="3">
        <v>4</v>
      </c>
    </row>
    <row r="6889" spans="1:5" ht="33">
      <c r="A6889" s="36">
        <v>6887</v>
      </c>
      <c r="B6889" s="208"/>
      <c r="C6889" s="36" t="s">
        <v>18713</v>
      </c>
      <c r="D6889" s="6" t="s">
        <v>6748</v>
      </c>
      <c r="E6889" s="3">
        <v>4</v>
      </c>
    </row>
    <row r="6890" spans="1:5" ht="33">
      <c r="A6890" s="36">
        <v>6888</v>
      </c>
      <c r="B6890" s="208"/>
      <c r="C6890" s="36" t="s">
        <v>18714</v>
      </c>
      <c r="D6890" s="6" t="s">
        <v>6749</v>
      </c>
      <c r="E6890" s="3">
        <v>4</v>
      </c>
    </row>
    <row r="6891" spans="1:5" ht="49.5">
      <c r="A6891" s="36">
        <v>6889</v>
      </c>
      <c r="B6891" s="208"/>
      <c r="C6891" s="36" t="s">
        <v>18715</v>
      </c>
      <c r="D6891" s="6" t="s">
        <v>6750</v>
      </c>
      <c r="E6891" s="3">
        <v>4</v>
      </c>
    </row>
    <row r="6892" spans="1:5" ht="33">
      <c r="A6892" s="36">
        <v>6890</v>
      </c>
      <c r="B6892" s="208"/>
      <c r="C6892" s="36" t="s">
        <v>18716</v>
      </c>
      <c r="D6892" s="6" t="s">
        <v>6751</v>
      </c>
      <c r="E6892" s="3">
        <v>4</v>
      </c>
    </row>
    <row r="6893" spans="1:5" ht="33">
      <c r="A6893" s="36">
        <v>6891</v>
      </c>
      <c r="B6893" s="208"/>
      <c r="C6893" s="36" t="s">
        <v>18717</v>
      </c>
      <c r="D6893" s="6" t="s">
        <v>6752</v>
      </c>
      <c r="E6893" s="3">
        <v>4</v>
      </c>
    </row>
    <row r="6894" spans="1:5" ht="33">
      <c r="A6894" s="36">
        <v>6892</v>
      </c>
      <c r="B6894" s="208"/>
      <c r="C6894" s="36" t="s">
        <v>23837</v>
      </c>
      <c r="D6894" s="6" t="s">
        <v>6753</v>
      </c>
      <c r="E6894" s="3">
        <v>6</v>
      </c>
    </row>
    <row r="6895" spans="1:5" ht="49.5">
      <c r="A6895" s="36">
        <v>6893</v>
      </c>
      <c r="B6895" s="208"/>
      <c r="C6895" s="36" t="s">
        <v>23838</v>
      </c>
      <c r="D6895" s="6" t="s">
        <v>6754</v>
      </c>
      <c r="E6895" s="3">
        <v>6</v>
      </c>
    </row>
    <row r="6896" spans="1:5" ht="33">
      <c r="A6896" s="36">
        <v>6894</v>
      </c>
      <c r="B6896" s="208"/>
      <c r="C6896" s="36" t="s">
        <v>23839</v>
      </c>
      <c r="D6896" s="6" t="s">
        <v>6755</v>
      </c>
      <c r="E6896" s="3">
        <v>6</v>
      </c>
    </row>
    <row r="6897" spans="1:5" ht="33">
      <c r="A6897" s="36">
        <v>6895</v>
      </c>
      <c r="B6897" s="208"/>
      <c r="C6897" s="36" t="s">
        <v>23840</v>
      </c>
      <c r="D6897" s="6" t="s">
        <v>6756</v>
      </c>
      <c r="E6897" s="3">
        <v>6</v>
      </c>
    </row>
    <row r="6898" spans="1:5" ht="49.5">
      <c r="A6898" s="36">
        <v>6896</v>
      </c>
      <c r="B6898" s="208"/>
      <c r="C6898" s="36" t="s">
        <v>23841</v>
      </c>
      <c r="D6898" s="6" t="s">
        <v>6757</v>
      </c>
      <c r="E6898" s="3">
        <v>6</v>
      </c>
    </row>
    <row r="6899" spans="1:5" ht="33">
      <c r="A6899" s="36">
        <v>6897</v>
      </c>
      <c r="B6899" s="208"/>
      <c r="C6899" s="36" t="s">
        <v>23842</v>
      </c>
      <c r="D6899" s="6" t="s">
        <v>6758</v>
      </c>
      <c r="E6899" s="3">
        <v>6</v>
      </c>
    </row>
    <row r="6900" spans="1:5" ht="49.5">
      <c r="A6900" s="36">
        <v>6898</v>
      </c>
      <c r="B6900" s="208"/>
      <c r="C6900" s="36" t="s">
        <v>23843</v>
      </c>
      <c r="D6900" s="6" t="s">
        <v>6759</v>
      </c>
      <c r="E6900" s="3">
        <v>6</v>
      </c>
    </row>
    <row r="6901" spans="1:5" ht="49.5">
      <c r="A6901" s="36">
        <v>6899</v>
      </c>
      <c r="B6901" s="208"/>
      <c r="C6901" s="36" t="s">
        <v>23844</v>
      </c>
      <c r="D6901" s="6" t="s">
        <v>6760</v>
      </c>
      <c r="E6901" s="3">
        <v>6</v>
      </c>
    </row>
    <row r="6902" spans="1:5" ht="49.5">
      <c r="A6902" s="36">
        <v>6900</v>
      </c>
      <c r="B6902" s="208"/>
      <c r="C6902" s="36" t="s">
        <v>23845</v>
      </c>
      <c r="D6902" s="6" t="s">
        <v>6761</v>
      </c>
      <c r="E6902" s="3">
        <v>6</v>
      </c>
    </row>
    <row r="6903" spans="1:5" ht="49.5">
      <c r="A6903" s="36">
        <v>6901</v>
      </c>
      <c r="B6903" s="208"/>
      <c r="C6903" s="36" t="s">
        <v>23846</v>
      </c>
      <c r="D6903" s="6" t="s">
        <v>6762</v>
      </c>
      <c r="E6903" s="3">
        <v>6</v>
      </c>
    </row>
    <row r="6904" spans="1:5" ht="49.5">
      <c r="A6904" s="36">
        <v>6902</v>
      </c>
      <c r="B6904" s="208"/>
      <c r="C6904" s="36" t="s">
        <v>23847</v>
      </c>
      <c r="D6904" s="6" t="s">
        <v>6763</v>
      </c>
      <c r="E6904" s="3">
        <v>6</v>
      </c>
    </row>
    <row r="6905" spans="1:5" ht="49.5">
      <c r="A6905" s="36">
        <v>6903</v>
      </c>
      <c r="B6905" s="208"/>
      <c r="C6905" s="36" t="s">
        <v>23848</v>
      </c>
      <c r="D6905" s="6" t="s">
        <v>6764</v>
      </c>
      <c r="E6905" s="3">
        <v>6</v>
      </c>
    </row>
    <row r="6906" spans="1:5" ht="49.5">
      <c r="A6906" s="36">
        <v>6904</v>
      </c>
      <c r="B6906" s="208"/>
      <c r="C6906" s="36" t="s">
        <v>23849</v>
      </c>
      <c r="D6906" s="6" t="s">
        <v>6765</v>
      </c>
      <c r="E6906" s="3">
        <v>6</v>
      </c>
    </row>
    <row r="6907" spans="1:5" ht="49.5">
      <c r="A6907" s="36">
        <v>6905</v>
      </c>
      <c r="B6907" s="208"/>
      <c r="C6907" s="36" t="s">
        <v>23850</v>
      </c>
      <c r="D6907" s="6" t="s">
        <v>6766</v>
      </c>
      <c r="E6907" s="3">
        <v>6</v>
      </c>
    </row>
    <row r="6908" spans="1:5" ht="49.5">
      <c r="A6908" s="36">
        <v>6906</v>
      </c>
      <c r="B6908" s="208"/>
      <c r="C6908" s="36" t="s">
        <v>23851</v>
      </c>
      <c r="D6908" s="6" t="s">
        <v>6767</v>
      </c>
      <c r="E6908" s="3">
        <v>6</v>
      </c>
    </row>
    <row r="6909" spans="1:5" ht="49.5">
      <c r="A6909" s="36">
        <v>6907</v>
      </c>
      <c r="B6909" s="208"/>
      <c r="C6909" s="36" t="s">
        <v>23852</v>
      </c>
      <c r="D6909" s="6" t="s">
        <v>6768</v>
      </c>
      <c r="E6909" s="3">
        <v>6</v>
      </c>
    </row>
    <row r="6910" spans="1:5" ht="49.5">
      <c r="A6910" s="36">
        <v>6908</v>
      </c>
      <c r="B6910" s="208"/>
      <c r="C6910" s="36" t="s">
        <v>23853</v>
      </c>
      <c r="D6910" s="6" t="s">
        <v>6769</v>
      </c>
      <c r="E6910" s="3">
        <v>6</v>
      </c>
    </row>
    <row r="6911" spans="1:5" ht="33">
      <c r="A6911" s="36">
        <v>6909</v>
      </c>
      <c r="B6911" s="208"/>
      <c r="C6911" s="36" t="s">
        <v>23854</v>
      </c>
      <c r="D6911" s="6" t="s">
        <v>6770</v>
      </c>
      <c r="E6911" s="3">
        <v>6</v>
      </c>
    </row>
    <row r="6912" spans="1:5" ht="49.5">
      <c r="A6912" s="36">
        <v>6910</v>
      </c>
      <c r="B6912" s="208"/>
      <c r="C6912" s="36" t="s">
        <v>23855</v>
      </c>
      <c r="D6912" s="6" t="s">
        <v>6771</v>
      </c>
      <c r="E6912" s="3">
        <v>6</v>
      </c>
    </row>
    <row r="6913" spans="1:5" ht="49.5">
      <c r="A6913" s="36">
        <v>6911</v>
      </c>
      <c r="B6913" s="208"/>
      <c r="C6913" s="36" t="s">
        <v>23856</v>
      </c>
      <c r="D6913" s="6" t="s">
        <v>6772</v>
      </c>
      <c r="E6913" s="3">
        <v>6</v>
      </c>
    </row>
    <row r="6914" spans="1:5" ht="49.5">
      <c r="A6914" s="36">
        <v>6912</v>
      </c>
      <c r="B6914" s="208"/>
      <c r="C6914" s="36" t="s">
        <v>23857</v>
      </c>
      <c r="D6914" s="6" t="s">
        <v>6773</v>
      </c>
      <c r="E6914" s="3">
        <v>6</v>
      </c>
    </row>
    <row r="6915" spans="1:5" ht="49.5">
      <c r="A6915" s="36">
        <v>6913</v>
      </c>
      <c r="B6915" s="208"/>
      <c r="C6915" s="36" t="s">
        <v>23858</v>
      </c>
      <c r="D6915" s="6" t="s">
        <v>6774</v>
      </c>
      <c r="E6915" s="3">
        <v>6</v>
      </c>
    </row>
    <row r="6916" spans="1:5" ht="49.5">
      <c r="A6916" s="36">
        <v>6914</v>
      </c>
      <c r="B6916" s="208"/>
      <c r="C6916" s="36" t="s">
        <v>23859</v>
      </c>
      <c r="D6916" s="6" t="s">
        <v>6775</v>
      </c>
      <c r="E6916" s="3">
        <v>6</v>
      </c>
    </row>
    <row r="6917" spans="1:5" ht="33">
      <c r="A6917" s="36">
        <v>6915</v>
      </c>
      <c r="B6917" s="208"/>
      <c r="C6917" s="36" t="s">
        <v>23860</v>
      </c>
      <c r="D6917" s="6" t="s">
        <v>6776</v>
      </c>
      <c r="E6917" s="3">
        <v>6</v>
      </c>
    </row>
    <row r="6918" spans="1:5" ht="33">
      <c r="A6918" s="36">
        <v>6916</v>
      </c>
      <c r="B6918" s="208"/>
      <c r="C6918" s="36" t="s">
        <v>23861</v>
      </c>
      <c r="D6918" s="6" t="s">
        <v>6777</v>
      </c>
      <c r="E6918" s="3">
        <v>6</v>
      </c>
    </row>
    <row r="6919" spans="1:5" ht="33">
      <c r="A6919" s="36">
        <v>6917</v>
      </c>
      <c r="B6919" s="208"/>
      <c r="C6919" s="36" t="s">
        <v>23862</v>
      </c>
      <c r="D6919" s="6" t="s">
        <v>6778</v>
      </c>
      <c r="E6919" s="3">
        <v>6</v>
      </c>
    </row>
    <row r="6920" spans="1:5" ht="33">
      <c r="A6920" s="36">
        <v>6918</v>
      </c>
      <c r="B6920" s="208"/>
      <c r="C6920" s="36" t="s">
        <v>23863</v>
      </c>
      <c r="D6920" s="6" t="s">
        <v>6779</v>
      </c>
      <c r="E6920" s="3">
        <v>6</v>
      </c>
    </row>
    <row r="6921" spans="1:5" ht="49.5">
      <c r="A6921" s="36">
        <v>6919</v>
      </c>
      <c r="B6921" s="208"/>
      <c r="C6921" s="36" t="s">
        <v>23864</v>
      </c>
      <c r="D6921" s="6" t="s">
        <v>6780</v>
      </c>
      <c r="E6921" s="3">
        <v>6</v>
      </c>
    </row>
    <row r="6922" spans="1:5" ht="49.5">
      <c r="A6922" s="36">
        <v>6920</v>
      </c>
      <c r="B6922" s="208"/>
      <c r="C6922" s="36" t="s">
        <v>23865</v>
      </c>
      <c r="D6922" s="6" t="s">
        <v>6781</v>
      </c>
      <c r="E6922" s="3">
        <v>6</v>
      </c>
    </row>
    <row r="6923" spans="1:5" ht="33">
      <c r="A6923" s="36">
        <v>6921</v>
      </c>
      <c r="B6923" s="208"/>
      <c r="C6923" s="36" t="s">
        <v>23866</v>
      </c>
      <c r="D6923" s="6" t="s">
        <v>6782</v>
      </c>
      <c r="E6923" s="3">
        <v>6</v>
      </c>
    </row>
    <row r="6924" spans="1:5" ht="33">
      <c r="A6924" s="36">
        <v>6922</v>
      </c>
      <c r="B6924" s="208"/>
      <c r="C6924" s="36" t="s">
        <v>23867</v>
      </c>
      <c r="D6924" s="6" t="s">
        <v>6783</v>
      </c>
      <c r="E6924" s="3">
        <v>6</v>
      </c>
    </row>
    <row r="6925" spans="1:5" ht="49.5">
      <c r="A6925" s="36">
        <v>6923</v>
      </c>
      <c r="B6925" s="208"/>
      <c r="C6925" s="36" t="s">
        <v>23868</v>
      </c>
      <c r="D6925" s="6" t="s">
        <v>6784</v>
      </c>
      <c r="E6925" s="3">
        <v>6</v>
      </c>
    </row>
    <row r="6926" spans="1:5" ht="33">
      <c r="A6926" s="36">
        <v>6924</v>
      </c>
      <c r="B6926" s="208"/>
      <c r="C6926" s="36" t="s">
        <v>23869</v>
      </c>
      <c r="D6926" s="6" t="s">
        <v>6785</v>
      </c>
      <c r="E6926" s="3">
        <v>6</v>
      </c>
    </row>
    <row r="6927" spans="1:5" ht="49.5">
      <c r="A6927" s="36">
        <v>6925</v>
      </c>
      <c r="B6927" s="208"/>
      <c r="C6927" s="36" t="s">
        <v>23948</v>
      </c>
      <c r="D6927" s="6" t="s">
        <v>6786</v>
      </c>
      <c r="E6927" s="3">
        <v>6</v>
      </c>
    </row>
    <row r="6928" spans="1:5" ht="49.5">
      <c r="A6928" s="36">
        <v>6926</v>
      </c>
      <c r="B6928" s="208"/>
      <c r="C6928" s="36" t="s">
        <v>23870</v>
      </c>
      <c r="D6928" s="6" t="s">
        <v>6787</v>
      </c>
      <c r="E6928" s="3">
        <v>6</v>
      </c>
    </row>
    <row r="6929" spans="1:5" ht="33">
      <c r="A6929" s="36">
        <v>6927</v>
      </c>
      <c r="B6929" s="208"/>
      <c r="C6929" s="36" t="s">
        <v>23871</v>
      </c>
      <c r="D6929" s="6" t="s">
        <v>6788</v>
      </c>
      <c r="E6929" s="3">
        <v>6</v>
      </c>
    </row>
    <row r="6930" spans="1:5" ht="33">
      <c r="A6930" s="36">
        <v>6928</v>
      </c>
      <c r="B6930" s="208"/>
      <c r="C6930" s="36" t="s">
        <v>23872</v>
      </c>
      <c r="D6930" s="6" t="s">
        <v>6789</v>
      </c>
      <c r="E6930" s="3">
        <v>6</v>
      </c>
    </row>
    <row r="6931" spans="1:5" ht="49.5">
      <c r="A6931" s="36">
        <v>6929</v>
      </c>
      <c r="B6931" s="208"/>
      <c r="C6931" s="36" t="s">
        <v>23873</v>
      </c>
      <c r="D6931" s="6" t="s">
        <v>6790</v>
      </c>
      <c r="E6931" s="3">
        <v>6</v>
      </c>
    </row>
    <row r="6932" spans="1:5" ht="33">
      <c r="A6932" s="36">
        <v>6930</v>
      </c>
      <c r="B6932" s="208"/>
      <c r="C6932" s="36" t="s">
        <v>23874</v>
      </c>
      <c r="D6932" s="6" t="s">
        <v>6791</v>
      </c>
      <c r="E6932" s="3">
        <v>6</v>
      </c>
    </row>
    <row r="6933" spans="1:5" ht="49.5">
      <c r="A6933" s="36">
        <v>6931</v>
      </c>
      <c r="B6933" s="208"/>
      <c r="C6933" s="36" t="s">
        <v>23875</v>
      </c>
      <c r="D6933" s="6" t="s">
        <v>6792</v>
      </c>
      <c r="E6933" s="3">
        <v>6</v>
      </c>
    </row>
    <row r="6934" spans="1:5" ht="49.5">
      <c r="A6934" s="36">
        <v>6932</v>
      </c>
      <c r="B6934" s="208"/>
      <c r="C6934" s="36" t="s">
        <v>23876</v>
      </c>
      <c r="D6934" s="6" t="s">
        <v>6793</v>
      </c>
      <c r="E6934" s="3">
        <v>6</v>
      </c>
    </row>
    <row r="6935" spans="1:5" ht="33">
      <c r="A6935" s="36">
        <v>6933</v>
      </c>
      <c r="B6935" s="208"/>
      <c r="C6935" s="36" t="s">
        <v>23877</v>
      </c>
      <c r="D6935" s="6" t="s">
        <v>6794</v>
      </c>
      <c r="E6935" s="3">
        <v>6</v>
      </c>
    </row>
    <row r="6936" spans="1:5" ht="49.5">
      <c r="A6936" s="36">
        <v>6934</v>
      </c>
      <c r="B6936" s="208"/>
      <c r="C6936" s="36" t="s">
        <v>23878</v>
      </c>
      <c r="D6936" s="6" t="s">
        <v>6795</v>
      </c>
      <c r="E6936" s="3">
        <v>6</v>
      </c>
    </row>
    <row r="6937" spans="1:5" ht="49.5">
      <c r="A6937" s="36">
        <v>6935</v>
      </c>
      <c r="B6937" s="208"/>
      <c r="C6937" s="36" t="s">
        <v>23879</v>
      </c>
      <c r="D6937" s="6" t="s">
        <v>6796</v>
      </c>
      <c r="E6937" s="3">
        <v>6</v>
      </c>
    </row>
    <row r="6938" spans="1:5" ht="33">
      <c r="A6938" s="36">
        <v>6936</v>
      </c>
      <c r="B6938" s="208"/>
      <c r="C6938" s="36" t="s">
        <v>23880</v>
      </c>
      <c r="D6938" s="6" t="s">
        <v>6797</v>
      </c>
      <c r="E6938" s="3">
        <v>6</v>
      </c>
    </row>
    <row r="6939" spans="1:5" ht="66">
      <c r="A6939" s="36">
        <v>6937</v>
      </c>
      <c r="B6939" s="208"/>
      <c r="C6939" s="36" t="s">
        <v>23836</v>
      </c>
      <c r="D6939" s="6" t="s">
        <v>6798</v>
      </c>
      <c r="E6939" s="3">
        <v>6</v>
      </c>
    </row>
    <row r="6940" spans="1:5" ht="33">
      <c r="A6940" s="36">
        <v>6938</v>
      </c>
      <c r="B6940" s="208"/>
      <c r="C6940" s="36" t="s">
        <v>23881</v>
      </c>
      <c r="D6940" s="6" t="s">
        <v>6799</v>
      </c>
      <c r="E6940" s="3">
        <v>6</v>
      </c>
    </row>
    <row r="6941" spans="1:5" ht="33">
      <c r="A6941" s="36">
        <v>6939</v>
      </c>
      <c r="B6941" s="208"/>
      <c r="C6941" s="36" t="s">
        <v>23882</v>
      </c>
      <c r="D6941" s="6" t="s">
        <v>6800</v>
      </c>
      <c r="E6941" s="3">
        <v>6</v>
      </c>
    </row>
    <row r="6942" spans="1:5" ht="33">
      <c r="A6942" s="36">
        <v>6940</v>
      </c>
      <c r="B6942" s="208"/>
      <c r="C6942" s="36" t="s">
        <v>23883</v>
      </c>
      <c r="D6942" s="6" t="s">
        <v>6801</v>
      </c>
      <c r="E6942" s="3">
        <v>6</v>
      </c>
    </row>
    <row r="6943" spans="1:5" ht="49.5">
      <c r="A6943" s="36">
        <v>6941</v>
      </c>
      <c r="B6943" s="208"/>
      <c r="C6943" s="36" t="s">
        <v>23884</v>
      </c>
      <c r="D6943" s="6" t="s">
        <v>6802</v>
      </c>
      <c r="E6943" s="3">
        <v>6</v>
      </c>
    </row>
    <row r="6944" spans="1:5" ht="33">
      <c r="A6944" s="36">
        <v>6942</v>
      </c>
      <c r="B6944" s="208"/>
      <c r="C6944" s="36" t="s">
        <v>23885</v>
      </c>
      <c r="D6944" s="6" t="s">
        <v>6803</v>
      </c>
      <c r="E6944" s="3">
        <v>6</v>
      </c>
    </row>
    <row r="6945" spans="1:5" ht="33">
      <c r="A6945" s="36">
        <v>6943</v>
      </c>
      <c r="B6945" s="208"/>
      <c r="C6945" s="36" t="s">
        <v>23886</v>
      </c>
      <c r="D6945" s="6" t="s">
        <v>6804</v>
      </c>
      <c r="E6945" s="3">
        <v>6</v>
      </c>
    </row>
    <row r="6946" spans="1:5" ht="49.5">
      <c r="A6946" s="36">
        <v>6944</v>
      </c>
      <c r="B6946" s="208"/>
      <c r="C6946" s="36" t="s">
        <v>23887</v>
      </c>
      <c r="D6946" s="6" t="s">
        <v>6805</v>
      </c>
      <c r="E6946" s="3">
        <v>6</v>
      </c>
    </row>
    <row r="6947" spans="1:5" ht="33">
      <c r="A6947" s="36">
        <v>6945</v>
      </c>
      <c r="B6947" s="208"/>
      <c r="C6947" s="36" t="s">
        <v>23888</v>
      </c>
      <c r="D6947" s="6" t="s">
        <v>6806</v>
      </c>
      <c r="E6947" s="3">
        <v>6</v>
      </c>
    </row>
    <row r="6948" spans="1:5" ht="49.5">
      <c r="A6948" s="36">
        <v>6946</v>
      </c>
      <c r="B6948" s="208"/>
      <c r="C6948" s="36" t="s">
        <v>23889</v>
      </c>
      <c r="D6948" s="6" t="s">
        <v>6807</v>
      </c>
      <c r="E6948" s="3">
        <v>6</v>
      </c>
    </row>
    <row r="6949" spans="1:5" ht="49.5">
      <c r="A6949" s="36">
        <v>6947</v>
      </c>
      <c r="B6949" s="208"/>
      <c r="C6949" s="36" t="s">
        <v>23890</v>
      </c>
      <c r="D6949" s="6" t="s">
        <v>6808</v>
      </c>
      <c r="E6949" s="3">
        <v>6</v>
      </c>
    </row>
    <row r="6950" spans="1:5" ht="49.5">
      <c r="A6950" s="36">
        <v>6948</v>
      </c>
      <c r="B6950" s="208"/>
      <c r="C6950" s="36" t="s">
        <v>23891</v>
      </c>
      <c r="D6950" s="6" t="s">
        <v>6809</v>
      </c>
      <c r="E6950" s="3">
        <v>6</v>
      </c>
    </row>
    <row r="6951" spans="1:5" ht="49.5">
      <c r="A6951" s="36">
        <v>6949</v>
      </c>
      <c r="B6951" s="208"/>
      <c r="C6951" s="36" t="s">
        <v>23892</v>
      </c>
      <c r="D6951" s="6" t="s">
        <v>6810</v>
      </c>
      <c r="E6951" s="3">
        <v>6</v>
      </c>
    </row>
    <row r="6952" spans="1:5" ht="33">
      <c r="A6952" s="36">
        <v>6950</v>
      </c>
      <c r="B6952" s="208"/>
      <c r="C6952" s="36" t="s">
        <v>23893</v>
      </c>
      <c r="D6952" s="6" t="s">
        <v>6811</v>
      </c>
      <c r="E6952" s="3">
        <v>6</v>
      </c>
    </row>
    <row r="6953" spans="1:5" ht="49.5">
      <c r="A6953" s="36">
        <v>6951</v>
      </c>
      <c r="B6953" s="208"/>
      <c r="C6953" s="36" t="s">
        <v>23894</v>
      </c>
      <c r="D6953" s="6" t="s">
        <v>6812</v>
      </c>
      <c r="E6953" s="3">
        <v>6</v>
      </c>
    </row>
    <row r="6954" spans="1:5" ht="33">
      <c r="A6954" s="36">
        <v>6952</v>
      </c>
      <c r="B6954" s="208"/>
      <c r="C6954" s="36" t="s">
        <v>23895</v>
      </c>
      <c r="D6954" s="6" t="s">
        <v>6813</v>
      </c>
      <c r="E6954" s="3">
        <v>6</v>
      </c>
    </row>
    <row r="6955" spans="1:5" ht="33">
      <c r="A6955" s="36">
        <v>6953</v>
      </c>
      <c r="B6955" s="208"/>
      <c r="C6955" s="36" t="s">
        <v>23896</v>
      </c>
      <c r="D6955" s="6" t="s">
        <v>6814</v>
      </c>
      <c r="E6955" s="3">
        <v>6</v>
      </c>
    </row>
    <row r="6956" spans="1:5" ht="33">
      <c r="A6956" s="36">
        <v>6954</v>
      </c>
      <c r="B6956" s="208"/>
      <c r="C6956" s="36" t="s">
        <v>23897</v>
      </c>
      <c r="D6956" s="6" t="s">
        <v>6815</v>
      </c>
      <c r="E6956" s="3">
        <v>6</v>
      </c>
    </row>
    <row r="6957" spans="1:5" ht="49.5">
      <c r="A6957" s="36">
        <v>6955</v>
      </c>
      <c r="B6957" s="208"/>
      <c r="C6957" s="36" t="s">
        <v>23898</v>
      </c>
      <c r="D6957" s="6" t="s">
        <v>6816</v>
      </c>
      <c r="E6957" s="3">
        <v>6</v>
      </c>
    </row>
    <row r="6958" spans="1:5" ht="18.75">
      <c r="A6958" s="36">
        <v>6956</v>
      </c>
      <c r="B6958" s="208"/>
      <c r="C6958" s="36" t="s">
        <v>23899</v>
      </c>
      <c r="D6958" s="6" t="s">
        <v>6817</v>
      </c>
      <c r="E6958" s="3">
        <v>6</v>
      </c>
    </row>
    <row r="6959" spans="1:5" ht="33">
      <c r="A6959" s="36">
        <v>6957</v>
      </c>
      <c r="B6959" s="208"/>
      <c r="C6959" s="36" t="s">
        <v>23900</v>
      </c>
      <c r="D6959" s="6" t="s">
        <v>6818</v>
      </c>
      <c r="E6959" s="3">
        <v>6</v>
      </c>
    </row>
    <row r="6960" spans="1:5" ht="49.5">
      <c r="A6960" s="36">
        <v>6958</v>
      </c>
      <c r="B6960" s="208"/>
      <c r="C6960" s="36" t="s">
        <v>23901</v>
      </c>
      <c r="D6960" s="6" t="s">
        <v>6819</v>
      </c>
      <c r="E6960" s="3">
        <v>6</v>
      </c>
    </row>
    <row r="6961" spans="1:5" ht="33">
      <c r="A6961" s="36">
        <v>6959</v>
      </c>
      <c r="B6961" s="208"/>
      <c r="C6961" s="36" t="s">
        <v>23902</v>
      </c>
      <c r="D6961" s="6" t="s">
        <v>6820</v>
      </c>
      <c r="E6961" s="3">
        <v>6</v>
      </c>
    </row>
    <row r="6962" spans="1:5" ht="33">
      <c r="A6962" s="36">
        <v>6960</v>
      </c>
      <c r="B6962" s="208"/>
      <c r="C6962" s="36" t="s">
        <v>23903</v>
      </c>
      <c r="D6962" s="6" t="s">
        <v>6821</v>
      </c>
      <c r="E6962" s="3">
        <v>6</v>
      </c>
    </row>
    <row r="6963" spans="1:5" ht="33">
      <c r="A6963" s="36">
        <v>6961</v>
      </c>
      <c r="B6963" s="208"/>
      <c r="C6963" s="36" t="s">
        <v>23904</v>
      </c>
      <c r="D6963" s="6" t="s">
        <v>6822</v>
      </c>
      <c r="E6963" s="3">
        <v>6</v>
      </c>
    </row>
    <row r="6964" spans="1:5" ht="33">
      <c r="A6964" s="36">
        <v>6962</v>
      </c>
      <c r="B6964" s="208"/>
      <c r="C6964" s="36" t="s">
        <v>23905</v>
      </c>
      <c r="D6964" s="6" t="s">
        <v>6823</v>
      </c>
      <c r="E6964" s="3">
        <v>6</v>
      </c>
    </row>
    <row r="6965" spans="1:5" ht="33">
      <c r="A6965" s="36">
        <v>6963</v>
      </c>
      <c r="B6965" s="208"/>
      <c r="C6965" s="36" t="s">
        <v>23906</v>
      </c>
      <c r="D6965" s="6" t="s">
        <v>6824</v>
      </c>
      <c r="E6965" s="3">
        <v>6</v>
      </c>
    </row>
    <row r="6966" spans="1:5" ht="33">
      <c r="A6966" s="36">
        <v>6964</v>
      </c>
      <c r="B6966" s="208"/>
      <c r="C6966" s="36" t="s">
        <v>23907</v>
      </c>
      <c r="D6966" s="6" t="s">
        <v>6825</v>
      </c>
      <c r="E6966" s="3">
        <v>6</v>
      </c>
    </row>
    <row r="6967" spans="1:5" ht="33">
      <c r="A6967" s="36">
        <v>6965</v>
      </c>
      <c r="B6967" s="208"/>
      <c r="C6967" s="36" t="s">
        <v>23908</v>
      </c>
      <c r="D6967" s="6" t="s">
        <v>6826</v>
      </c>
      <c r="E6967" s="3">
        <v>6</v>
      </c>
    </row>
    <row r="6968" spans="1:5" ht="49.5">
      <c r="A6968" s="36">
        <v>6966</v>
      </c>
      <c r="B6968" s="208"/>
      <c r="C6968" s="36" t="s">
        <v>23909</v>
      </c>
      <c r="D6968" s="6" t="s">
        <v>6827</v>
      </c>
      <c r="E6968" s="3">
        <v>6</v>
      </c>
    </row>
    <row r="6969" spans="1:5" ht="33">
      <c r="A6969" s="36">
        <v>6967</v>
      </c>
      <c r="B6969" s="208"/>
      <c r="C6969" s="36" t="s">
        <v>23910</v>
      </c>
      <c r="D6969" s="6" t="s">
        <v>6828</v>
      </c>
      <c r="E6969" s="3">
        <v>6</v>
      </c>
    </row>
    <row r="6970" spans="1:5" ht="49.5">
      <c r="A6970" s="36">
        <v>6968</v>
      </c>
      <c r="B6970" s="208"/>
      <c r="C6970" s="36" t="s">
        <v>23911</v>
      </c>
      <c r="D6970" s="6" t="s">
        <v>6829</v>
      </c>
      <c r="E6970" s="3">
        <v>6</v>
      </c>
    </row>
    <row r="6971" spans="1:5" ht="33">
      <c r="A6971" s="36">
        <v>6969</v>
      </c>
      <c r="B6971" s="208"/>
      <c r="C6971" s="36" t="s">
        <v>23912</v>
      </c>
      <c r="D6971" s="6" t="s">
        <v>6830</v>
      </c>
      <c r="E6971" s="3">
        <v>6</v>
      </c>
    </row>
    <row r="6972" spans="1:5" ht="18.75">
      <c r="A6972" s="36">
        <v>6970</v>
      </c>
      <c r="B6972" s="208"/>
      <c r="C6972" s="36" t="s">
        <v>23913</v>
      </c>
      <c r="D6972" s="6" t="s">
        <v>6831</v>
      </c>
      <c r="E6972" s="3">
        <v>6</v>
      </c>
    </row>
    <row r="6973" spans="1:5" ht="33">
      <c r="A6973" s="36">
        <v>6971</v>
      </c>
      <c r="B6973" s="208"/>
      <c r="C6973" s="36" t="s">
        <v>23914</v>
      </c>
      <c r="D6973" s="6" t="s">
        <v>6832</v>
      </c>
      <c r="E6973" s="3">
        <v>6</v>
      </c>
    </row>
    <row r="6974" spans="1:5" ht="18.75">
      <c r="A6974" s="36">
        <v>6972</v>
      </c>
      <c r="B6974" s="208"/>
      <c r="C6974" s="36" t="s">
        <v>23915</v>
      </c>
      <c r="D6974" s="6" t="s">
        <v>6833</v>
      </c>
      <c r="E6974" s="3">
        <v>6</v>
      </c>
    </row>
    <row r="6975" spans="1:5" ht="33">
      <c r="A6975" s="36">
        <v>6973</v>
      </c>
      <c r="B6975" s="208"/>
      <c r="C6975" s="36" t="s">
        <v>23916</v>
      </c>
      <c r="D6975" s="6" t="s">
        <v>6834</v>
      </c>
      <c r="E6975" s="3">
        <v>6</v>
      </c>
    </row>
    <row r="6976" spans="1:5" ht="33">
      <c r="A6976" s="36">
        <v>6974</v>
      </c>
      <c r="B6976" s="208"/>
      <c r="C6976" s="36" t="s">
        <v>23917</v>
      </c>
      <c r="D6976" s="6" t="s">
        <v>6835</v>
      </c>
      <c r="E6976" s="3">
        <v>6</v>
      </c>
    </row>
    <row r="6977" spans="1:5" ht="18.75">
      <c r="A6977" s="36">
        <v>6975</v>
      </c>
      <c r="B6977" s="208"/>
      <c r="C6977" s="36" t="s">
        <v>23918</v>
      </c>
      <c r="D6977" s="6" t="s">
        <v>6836</v>
      </c>
      <c r="E6977" s="3">
        <v>6</v>
      </c>
    </row>
    <row r="6978" spans="1:5" ht="49.5">
      <c r="A6978" s="36">
        <v>6976</v>
      </c>
      <c r="B6978" s="208"/>
      <c r="C6978" s="36" t="s">
        <v>23919</v>
      </c>
      <c r="D6978" s="6" t="s">
        <v>6837</v>
      </c>
      <c r="E6978" s="3">
        <v>6</v>
      </c>
    </row>
    <row r="6979" spans="1:5" ht="18.75">
      <c r="A6979" s="36">
        <v>6977</v>
      </c>
      <c r="B6979" s="208"/>
      <c r="C6979" s="36" t="s">
        <v>23920</v>
      </c>
      <c r="D6979" s="6" t="s">
        <v>6838</v>
      </c>
      <c r="E6979" s="3">
        <v>6</v>
      </c>
    </row>
    <row r="6980" spans="1:5" ht="33">
      <c r="A6980" s="36">
        <v>6978</v>
      </c>
      <c r="B6980" s="208"/>
      <c r="C6980" s="36" t="s">
        <v>23921</v>
      </c>
      <c r="D6980" s="6" t="s">
        <v>6839</v>
      </c>
      <c r="E6980" s="3">
        <v>6</v>
      </c>
    </row>
    <row r="6981" spans="1:5" ht="33">
      <c r="A6981" s="36">
        <v>6979</v>
      </c>
      <c r="B6981" s="208"/>
      <c r="C6981" s="36" t="s">
        <v>23922</v>
      </c>
      <c r="D6981" s="6" t="s">
        <v>6840</v>
      </c>
      <c r="E6981" s="3">
        <v>6</v>
      </c>
    </row>
    <row r="6982" spans="1:5" ht="33">
      <c r="A6982" s="36">
        <v>6980</v>
      </c>
      <c r="B6982" s="208"/>
      <c r="C6982" s="36" t="s">
        <v>23923</v>
      </c>
      <c r="D6982" s="6" t="s">
        <v>6841</v>
      </c>
      <c r="E6982" s="3">
        <v>6</v>
      </c>
    </row>
    <row r="6983" spans="1:5" ht="49.5">
      <c r="A6983" s="36">
        <v>6981</v>
      </c>
      <c r="B6983" s="208"/>
      <c r="C6983" s="36" t="s">
        <v>23924</v>
      </c>
      <c r="D6983" s="6" t="s">
        <v>6842</v>
      </c>
      <c r="E6983" s="3">
        <v>6</v>
      </c>
    </row>
    <row r="6984" spans="1:5" ht="33">
      <c r="A6984" s="36">
        <v>6982</v>
      </c>
      <c r="B6984" s="208"/>
      <c r="C6984" s="36" t="s">
        <v>23925</v>
      </c>
      <c r="D6984" s="6" t="s">
        <v>6843</v>
      </c>
      <c r="E6984" s="3">
        <v>6</v>
      </c>
    </row>
    <row r="6985" spans="1:5" ht="33">
      <c r="A6985" s="36">
        <v>6983</v>
      </c>
      <c r="B6985" s="208"/>
      <c r="C6985" s="36" t="s">
        <v>23926</v>
      </c>
      <c r="D6985" s="6" t="s">
        <v>6844</v>
      </c>
      <c r="E6985" s="3">
        <v>6</v>
      </c>
    </row>
    <row r="6986" spans="1:5" ht="18.75">
      <c r="A6986" s="36">
        <v>6984</v>
      </c>
      <c r="B6986" s="208"/>
      <c r="C6986" s="36" t="s">
        <v>23927</v>
      </c>
      <c r="D6986" s="6" t="s">
        <v>6845</v>
      </c>
      <c r="E6986" s="3">
        <v>6</v>
      </c>
    </row>
    <row r="6987" spans="1:5" ht="33">
      <c r="A6987" s="36">
        <v>6985</v>
      </c>
      <c r="B6987" s="208"/>
      <c r="C6987" s="36" t="s">
        <v>23928</v>
      </c>
      <c r="D6987" s="6" t="s">
        <v>6846</v>
      </c>
      <c r="E6987" s="3">
        <v>6</v>
      </c>
    </row>
    <row r="6988" spans="1:5" ht="33">
      <c r="A6988" s="36">
        <v>6986</v>
      </c>
      <c r="B6988" s="208"/>
      <c r="C6988" s="36" t="s">
        <v>23929</v>
      </c>
      <c r="D6988" s="6" t="s">
        <v>6847</v>
      </c>
      <c r="E6988" s="3">
        <v>6</v>
      </c>
    </row>
    <row r="6989" spans="1:5" ht="49.5">
      <c r="A6989" s="36">
        <v>6987</v>
      </c>
      <c r="B6989" s="208"/>
      <c r="C6989" s="36" t="s">
        <v>23930</v>
      </c>
      <c r="D6989" s="6" t="s">
        <v>6848</v>
      </c>
      <c r="E6989" s="3">
        <v>6</v>
      </c>
    </row>
    <row r="6990" spans="1:5" ht="49.5">
      <c r="A6990" s="36">
        <v>6988</v>
      </c>
      <c r="B6990" s="208"/>
      <c r="C6990" s="36" t="s">
        <v>23931</v>
      </c>
      <c r="D6990" s="6" t="s">
        <v>6849</v>
      </c>
      <c r="E6990" s="3">
        <v>6</v>
      </c>
    </row>
    <row r="6991" spans="1:5" ht="18.75">
      <c r="A6991" s="36">
        <v>6989</v>
      </c>
      <c r="B6991" s="208"/>
      <c r="C6991" s="36" t="s">
        <v>23932</v>
      </c>
      <c r="D6991" s="6" t="s">
        <v>6850</v>
      </c>
      <c r="E6991" s="3">
        <v>6</v>
      </c>
    </row>
    <row r="6992" spans="1:5" ht="33">
      <c r="A6992" s="36">
        <v>6990</v>
      </c>
      <c r="B6992" s="208"/>
      <c r="C6992" s="36" t="s">
        <v>23933</v>
      </c>
      <c r="D6992" s="6" t="s">
        <v>6851</v>
      </c>
      <c r="E6992" s="3">
        <v>6</v>
      </c>
    </row>
    <row r="6993" spans="1:5" ht="33">
      <c r="A6993" s="36">
        <v>6991</v>
      </c>
      <c r="B6993" s="208"/>
      <c r="C6993" s="36" t="s">
        <v>23934</v>
      </c>
      <c r="D6993" s="6" t="s">
        <v>6852</v>
      </c>
      <c r="E6993" s="3">
        <v>6</v>
      </c>
    </row>
    <row r="6994" spans="1:5" ht="18.75">
      <c r="A6994" s="36">
        <v>6992</v>
      </c>
      <c r="B6994" s="208"/>
      <c r="C6994" s="36" t="s">
        <v>23935</v>
      </c>
      <c r="D6994" s="6" t="s">
        <v>6853</v>
      </c>
      <c r="E6994" s="3">
        <v>6</v>
      </c>
    </row>
    <row r="6995" spans="1:5" ht="18.75">
      <c r="A6995" s="36">
        <v>6993</v>
      </c>
      <c r="B6995" s="208"/>
      <c r="C6995" s="36" t="s">
        <v>23936</v>
      </c>
      <c r="D6995" s="6" t="s">
        <v>6854</v>
      </c>
      <c r="E6995" s="3">
        <v>6</v>
      </c>
    </row>
    <row r="6996" spans="1:5" ht="33">
      <c r="A6996" s="36">
        <v>6994</v>
      </c>
      <c r="B6996" s="208"/>
      <c r="C6996" s="36" t="s">
        <v>23937</v>
      </c>
      <c r="D6996" s="6" t="s">
        <v>6855</v>
      </c>
      <c r="E6996" s="3">
        <v>6</v>
      </c>
    </row>
    <row r="6997" spans="1:5" ht="33">
      <c r="A6997" s="36">
        <v>6995</v>
      </c>
      <c r="B6997" s="208"/>
      <c r="C6997" s="36" t="s">
        <v>23938</v>
      </c>
      <c r="D6997" s="6" t="s">
        <v>6856</v>
      </c>
      <c r="E6997" s="3">
        <v>6</v>
      </c>
    </row>
    <row r="6998" spans="1:5" ht="33">
      <c r="A6998" s="36">
        <v>6996</v>
      </c>
      <c r="B6998" s="208"/>
      <c r="C6998" s="36" t="s">
        <v>23939</v>
      </c>
      <c r="D6998" s="6" t="s">
        <v>6857</v>
      </c>
      <c r="E6998" s="3">
        <v>6</v>
      </c>
    </row>
    <row r="6999" spans="1:5" ht="33">
      <c r="A6999" s="36">
        <v>6997</v>
      </c>
      <c r="B6999" s="208"/>
      <c r="C6999" s="36" t="s">
        <v>23940</v>
      </c>
      <c r="D6999" s="6" t="s">
        <v>6858</v>
      </c>
      <c r="E6999" s="3">
        <v>6</v>
      </c>
    </row>
    <row r="7000" spans="1:5" ht="33">
      <c r="A7000" s="36">
        <v>6998</v>
      </c>
      <c r="B7000" s="208"/>
      <c r="C7000" s="36" t="s">
        <v>23941</v>
      </c>
      <c r="D7000" s="6" t="s">
        <v>6859</v>
      </c>
      <c r="E7000" s="3">
        <v>6</v>
      </c>
    </row>
    <row r="7001" spans="1:5" ht="33">
      <c r="A7001" s="36">
        <v>6999</v>
      </c>
      <c r="B7001" s="208"/>
      <c r="C7001" s="36" t="s">
        <v>23942</v>
      </c>
      <c r="D7001" s="6" t="s">
        <v>6860</v>
      </c>
      <c r="E7001" s="3">
        <v>6</v>
      </c>
    </row>
    <row r="7002" spans="1:5" ht="33">
      <c r="A7002" s="36">
        <v>7000</v>
      </c>
      <c r="B7002" s="208"/>
      <c r="C7002" s="36" t="s">
        <v>23943</v>
      </c>
      <c r="D7002" s="6" t="s">
        <v>6861</v>
      </c>
      <c r="E7002" s="3">
        <v>6</v>
      </c>
    </row>
    <row r="7003" spans="1:5" ht="49.5">
      <c r="A7003" s="36">
        <v>7001</v>
      </c>
      <c r="B7003" s="208"/>
      <c r="C7003" s="36" t="s">
        <v>23944</v>
      </c>
      <c r="D7003" s="6" t="s">
        <v>6862</v>
      </c>
      <c r="E7003" s="3">
        <v>6</v>
      </c>
    </row>
    <row r="7004" spans="1:5" ht="33">
      <c r="A7004" s="36">
        <v>7002</v>
      </c>
      <c r="B7004" s="208"/>
      <c r="C7004" s="36" t="s">
        <v>23945</v>
      </c>
      <c r="D7004" s="6" t="s">
        <v>6863</v>
      </c>
      <c r="E7004" s="3">
        <v>6</v>
      </c>
    </row>
    <row r="7005" spans="1:5" ht="18.75">
      <c r="A7005" s="36">
        <v>7003</v>
      </c>
      <c r="B7005" s="208"/>
      <c r="C7005" s="36" t="s">
        <v>23946</v>
      </c>
      <c r="D7005" s="6" t="s">
        <v>6864</v>
      </c>
      <c r="E7005" s="3">
        <v>6</v>
      </c>
    </row>
    <row r="7006" spans="1:5" ht="33">
      <c r="A7006" s="36">
        <v>7004</v>
      </c>
      <c r="B7006" s="208"/>
      <c r="C7006" s="36" t="s">
        <v>23947</v>
      </c>
      <c r="D7006" s="6" t="s">
        <v>6865</v>
      </c>
      <c r="E7006" s="3">
        <v>6</v>
      </c>
    </row>
    <row r="7007" spans="1:5" ht="33">
      <c r="A7007" s="36">
        <v>7005</v>
      </c>
      <c r="B7007" s="208"/>
      <c r="C7007" s="36" t="s">
        <v>18718</v>
      </c>
      <c r="D7007" s="6" t="s">
        <v>6866</v>
      </c>
      <c r="E7007" s="3">
        <v>4</v>
      </c>
    </row>
    <row r="7008" spans="1:5" ht="33">
      <c r="A7008" s="36">
        <v>7006</v>
      </c>
      <c r="B7008" s="208"/>
      <c r="C7008" s="36" t="s">
        <v>18719</v>
      </c>
      <c r="D7008" s="6" t="s">
        <v>6867</v>
      </c>
      <c r="E7008" s="3">
        <v>4</v>
      </c>
    </row>
    <row r="7009" spans="1:5" ht="33">
      <c r="A7009" s="36">
        <v>7007</v>
      </c>
      <c r="B7009" s="208"/>
      <c r="C7009" s="36" t="s">
        <v>18720</v>
      </c>
      <c r="D7009" s="6" t="s">
        <v>6868</v>
      </c>
      <c r="E7009" s="3">
        <v>4</v>
      </c>
    </row>
    <row r="7010" spans="1:5" ht="33">
      <c r="A7010" s="36">
        <v>7008</v>
      </c>
      <c r="B7010" s="208"/>
      <c r="C7010" s="36" t="s">
        <v>18721</v>
      </c>
      <c r="D7010" s="6" t="s">
        <v>6869</v>
      </c>
      <c r="E7010" s="3">
        <v>4</v>
      </c>
    </row>
    <row r="7011" spans="1:5" ht="33">
      <c r="A7011" s="36">
        <v>7009</v>
      </c>
      <c r="B7011" s="208"/>
      <c r="C7011" s="36" t="s">
        <v>18722</v>
      </c>
      <c r="D7011" s="6" t="s">
        <v>6870</v>
      </c>
      <c r="E7011" s="3">
        <v>4</v>
      </c>
    </row>
    <row r="7012" spans="1:5" ht="33">
      <c r="A7012" s="36">
        <v>7010</v>
      </c>
      <c r="B7012" s="208"/>
      <c r="C7012" s="36" t="s">
        <v>18723</v>
      </c>
      <c r="D7012" s="6" t="s">
        <v>6871</v>
      </c>
      <c r="E7012" s="3">
        <v>4</v>
      </c>
    </row>
    <row r="7013" spans="1:5" ht="33">
      <c r="A7013" s="36">
        <v>7011</v>
      </c>
      <c r="B7013" s="208"/>
      <c r="C7013" s="36" t="s">
        <v>18724</v>
      </c>
      <c r="D7013" s="6" t="s">
        <v>6872</v>
      </c>
      <c r="E7013" s="3">
        <v>4</v>
      </c>
    </row>
    <row r="7014" spans="1:5" ht="33">
      <c r="A7014" s="36">
        <v>7012</v>
      </c>
      <c r="B7014" s="208"/>
      <c r="C7014" s="36" t="s">
        <v>18725</v>
      </c>
      <c r="D7014" s="6" t="s">
        <v>6873</v>
      </c>
      <c r="E7014" s="3">
        <v>4</v>
      </c>
    </row>
    <row r="7015" spans="1:5" ht="18.75">
      <c r="A7015" s="36">
        <v>7013</v>
      </c>
      <c r="B7015" s="208"/>
      <c r="C7015" s="36" t="s">
        <v>18726</v>
      </c>
      <c r="D7015" s="6" t="s">
        <v>6874</v>
      </c>
      <c r="E7015" s="3">
        <v>4</v>
      </c>
    </row>
    <row r="7016" spans="1:5" ht="33">
      <c r="A7016" s="36">
        <v>7014</v>
      </c>
      <c r="B7016" s="208"/>
      <c r="C7016" s="36" t="s">
        <v>18727</v>
      </c>
      <c r="D7016" s="6" t="s">
        <v>6875</v>
      </c>
      <c r="E7016" s="3">
        <v>4</v>
      </c>
    </row>
    <row r="7017" spans="1:5" ht="33">
      <c r="A7017" s="36">
        <v>7015</v>
      </c>
      <c r="B7017" s="208"/>
      <c r="C7017" s="36" t="s">
        <v>18728</v>
      </c>
      <c r="D7017" s="6" t="s">
        <v>6876</v>
      </c>
      <c r="E7017" s="3">
        <v>4</v>
      </c>
    </row>
    <row r="7018" spans="1:5" ht="33">
      <c r="A7018" s="36">
        <v>7016</v>
      </c>
      <c r="B7018" s="208"/>
      <c r="C7018" s="36" t="s">
        <v>18729</v>
      </c>
      <c r="D7018" s="6" t="s">
        <v>6877</v>
      </c>
      <c r="E7018" s="3">
        <v>4</v>
      </c>
    </row>
    <row r="7019" spans="1:5" ht="33">
      <c r="A7019" s="36">
        <v>7017</v>
      </c>
      <c r="B7019" s="208"/>
      <c r="C7019" s="36" t="s">
        <v>18730</v>
      </c>
      <c r="D7019" s="6" t="s">
        <v>6878</v>
      </c>
      <c r="E7019" s="3">
        <v>4</v>
      </c>
    </row>
    <row r="7020" spans="1:5" ht="33">
      <c r="A7020" s="36">
        <v>7018</v>
      </c>
      <c r="B7020" s="208"/>
      <c r="C7020" s="36" t="s">
        <v>18731</v>
      </c>
      <c r="D7020" s="6" t="s">
        <v>6879</v>
      </c>
      <c r="E7020" s="3">
        <v>4</v>
      </c>
    </row>
    <row r="7021" spans="1:5" ht="18.75">
      <c r="A7021" s="36">
        <v>7019</v>
      </c>
      <c r="B7021" s="208"/>
      <c r="C7021" s="36" t="s">
        <v>18732</v>
      </c>
      <c r="D7021" s="6" t="s">
        <v>6880</v>
      </c>
      <c r="E7021" s="3">
        <v>4</v>
      </c>
    </row>
    <row r="7022" spans="1:5" ht="18.75">
      <c r="A7022" s="36">
        <v>7020</v>
      </c>
      <c r="B7022" s="208"/>
      <c r="C7022" s="36" t="s">
        <v>18733</v>
      </c>
      <c r="D7022" s="6" t="s">
        <v>6881</v>
      </c>
      <c r="E7022" s="3">
        <v>4</v>
      </c>
    </row>
    <row r="7023" spans="1:5" ht="18.75">
      <c r="A7023" s="36">
        <v>7021</v>
      </c>
      <c r="B7023" s="208"/>
      <c r="C7023" s="36" t="s">
        <v>18734</v>
      </c>
      <c r="D7023" s="6" t="s">
        <v>6882</v>
      </c>
      <c r="E7023" s="3">
        <v>4</v>
      </c>
    </row>
    <row r="7024" spans="1:5" ht="33">
      <c r="A7024" s="36">
        <v>7022</v>
      </c>
      <c r="B7024" s="208"/>
      <c r="C7024" s="36" t="s">
        <v>18735</v>
      </c>
      <c r="D7024" s="6" t="s">
        <v>6883</v>
      </c>
      <c r="E7024" s="3">
        <v>4</v>
      </c>
    </row>
    <row r="7025" spans="1:5" ht="33">
      <c r="A7025" s="36">
        <v>7023</v>
      </c>
      <c r="B7025" s="208"/>
      <c r="C7025" s="36" t="s">
        <v>18736</v>
      </c>
      <c r="D7025" s="6" t="s">
        <v>6884</v>
      </c>
      <c r="E7025" s="3">
        <v>4</v>
      </c>
    </row>
    <row r="7026" spans="1:5" ht="33">
      <c r="A7026" s="36">
        <v>7024</v>
      </c>
      <c r="B7026" s="208"/>
      <c r="C7026" s="36" t="s">
        <v>18737</v>
      </c>
      <c r="D7026" s="6" t="s">
        <v>6885</v>
      </c>
      <c r="E7026" s="3">
        <v>4</v>
      </c>
    </row>
    <row r="7027" spans="1:5" ht="18.75">
      <c r="A7027" s="36">
        <v>7025</v>
      </c>
      <c r="B7027" s="208"/>
      <c r="C7027" s="36" t="s">
        <v>18738</v>
      </c>
      <c r="D7027" s="6" t="s">
        <v>6886</v>
      </c>
      <c r="E7027" s="3">
        <v>4</v>
      </c>
    </row>
    <row r="7028" spans="1:5" ht="33">
      <c r="A7028" s="36">
        <v>7026</v>
      </c>
      <c r="B7028" s="208"/>
      <c r="C7028" s="36" t="s">
        <v>18739</v>
      </c>
      <c r="D7028" s="6" t="s">
        <v>6887</v>
      </c>
      <c r="E7028" s="3">
        <v>4</v>
      </c>
    </row>
    <row r="7029" spans="1:5" ht="33">
      <c r="A7029" s="36">
        <v>7027</v>
      </c>
      <c r="B7029" s="208"/>
      <c r="C7029" s="36" t="s">
        <v>18740</v>
      </c>
      <c r="D7029" s="6" t="s">
        <v>6888</v>
      </c>
      <c r="E7029" s="3">
        <v>4</v>
      </c>
    </row>
    <row r="7030" spans="1:5" ht="33">
      <c r="A7030" s="36">
        <v>7028</v>
      </c>
      <c r="B7030" s="208"/>
      <c r="C7030" s="36" t="s">
        <v>18741</v>
      </c>
      <c r="D7030" s="6" t="s">
        <v>6889</v>
      </c>
      <c r="E7030" s="3">
        <v>4</v>
      </c>
    </row>
    <row r="7031" spans="1:5" ht="33">
      <c r="A7031" s="36">
        <v>7029</v>
      </c>
      <c r="B7031" s="208"/>
      <c r="C7031" s="36" t="s">
        <v>18742</v>
      </c>
      <c r="D7031" s="6" t="s">
        <v>6890</v>
      </c>
      <c r="E7031" s="3">
        <v>4</v>
      </c>
    </row>
    <row r="7032" spans="1:5" ht="33">
      <c r="A7032" s="36">
        <v>7030</v>
      </c>
      <c r="B7032" s="208"/>
      <c r="C7032" s="36" t="s">
        <v>18743</v>
      </c>
      <c r="D7032" s="6" t="s">
        <v>6891</v>
      </c>
      <c r="E7032" s="3">
        <v>4</v>
      </c>
    </row>
    <row r="7033" spans="1:5" ht="33">
      <c r="A7033" s="36">
        <v>7031</v>
      </c>
      <c r="B7033" s="208"/>
      <c r="C7033" s="36" t="s">
        <v>18744</v>
      </c>
      <c r="D7033" s="6" t="s">
        <v>6892</v>
      </c>
      <c r="E7033" s="3">
        <v>4</v>
      </c>
    </row>
    <row r="7034" spans="1:5" ht="49.5">
      <c r="A7034" s="36">
        <v>7032</v>
      </c>
      <c r="B7034" s="208"/>
      <c r="C7034" s="36" t="s">
        <v>18745</v>
      </c>
      <c r="D7034" s="6" t="s">
        <v>6893</v>
      </c>
      <c r="E7034" s="3">
        <v>4</v>
      </c>
    </row>
    <row r="7035" spans="1:5" ht="33">
      <c r="A7035" s="36">
        <v>7033</v>
      </c>
      <c r="B7035" s="208"/>
      <c r="C7035" s="36" t="s">
        <v>18746</v>
      </c>
      <c r="D7035" s="6" t="s">
        <v>6894</v>
      </c>
      <c r="E7035" s="3">
        <v>4</v>
      </c>
    </row>
    <row r="7036" spans="1:5" ht="33">
      <c r="A7036" s="36">
        <v>7034</v>
      </c>
      <c r="B7036" s="208"/>
      <c r="C7036" s="36" t="s">
        <v>18747</v>
      </c>
      <c r="D7036" s="6" t="s">
        <v>6895</v>
      </c>
      <c r="E7036" s="3">
        <v>2</v>
      </c>
    </row>
    <row r="7037" spans="1:5" ht="33">
      <c r="A7037" s="36">
        <v>7035</v>
      </c>
      <c r="B7037" s="208"/>
      <c r="C7037" s="36" t="s">
        <v>18748</v>
      </c>
      <c r="D7037" s="6" t="s">
        <v>6896</v>
      </c>
      <c r="E7037" s="3">
        <v>4</v>
      </c>
    </row>
    <row r="7038" spans="1:5" ht="33">
      <c r="A7038" s="36">
        <v>7036</v>
      </c>
      <c r="B7038" s="208"/>
      <c r="C7038" s="36" t="s">
        <v>18749</v>
      </c>
      <c r="D7038" s="6" t="s">
        <v>6897</v>
      </c>
      <c r="E7038" s="3">
        <v>4</v>
      </c>
    </row>
    <row r="7039" spans="1:5" ht="18.75">
      <c r="A7039" s="36">
        <v>7037</v>
      </c>
      <c r="B7039" s="208"/>
      <c r="C7039" s="36" t="s">
        <v>18750</v>
      </c>
      <c r="D7039" s="6" t="s">
        <v>6898</v>
      </c>
      <c r="E7039" s="3">
        <v>4</v>
      </c>
    </row>
    <row r="7040" spans="1:5" ht="33">
      <c r="A7040" s="36">
        <v>7038</v>
      </c>
      <c r="B7040" s="208"/>
      <c r="C7040" s="36" t="s">
        <v>18751</v>
      </c>
      <c r="D7040" s="6" t="s">
        <v>6899</v>
      </c>
      <c r="E7040" s="3">
        <v>4</v>
      </c>
    </row>
    <row r="7041" spans="1:5" ht="33">
      <c r="A7041" s="36">
        <v>7039</v>
      </c>
      <c r="B7041" s="208"/>
      <c r="C7041" s="36" t="s">
        <v>18752</v>
      </c>
      <c r="D7041" s="6" t="s">
        <v>6900</v>
      </c>
      <c r="E7041" s="3">
        <v>4</v>
      </c>
    </row>
    <row r="7042" spans="1:5" ht="33">
      <c r="A7042" s="36">
        <v>7040</v>
      </c>
      <c r="B7042" s="208"/>
      <c r="C7042" s="36" t="s">
        <v>18753</v>
      </c>
      <c r="D7042" s="6" t="s">
        <v>6901</v>
      </c>
      <c r="E7042" s="3">
        <v>4</v>
      </c>
    </row>
    <row r="7043" spans="1:5" ht="33">
      <c r="A7043" s="36">
        <v>7041</v>
      </c>
      <c r="B7043" s="208"/>
      <c r="C7043" s="36" t="s">
        <v>18754</v>
      </c>
      <c r="D7043" s="6" t="s">
        <v>6902</v>
      </c>
      <c r="E7043" s="3">
        <v>4</v>
      </c>
    </row>
    <row r="7044" spans="1:5" ht="33">
      <c r="A7044" s="36">
        <v>7042</v>
      </c>
      <c r="B7044" s="208"/>
      <c r="C7044" s="36" t="s">
        <v>18755</v>
      </c>
      <c r="D7044" s="6" t="s">
        <v>6903</v>
      </c>
      <c r="E7044" s="3">
        <v>4</v>
      </c>
    </row>
    <row r="7045" spans="1:5" ht="33">
      <c r="A7045" s="36">
        <v>7043</v>
      </c>
      <c r="B7045" s="208"/>
      <c r="C7045" s="36" t="s">
        <v>18756</v>
      </c>
      <c r="D7045" s="6" t="s">
        <v>6904</v>
      </c>
      <c r="E7045" s="3">
        <v>2</v>
      </c>
    </row>
    <row r="7046" spans="1:5" ht="33">
      <c r="A7046" s="36">
        <v>7044</v>
      </c>
      <c r="B7046" s="208"/>
      <c r="C7046" s="36" t="s">
        <v>18757</v>
      </c>
      <c r="D7046" s="6" t="s">
        <v>6905</v>
      </c>
      <c r="E7046" s="3">
        <v>4</v>
      </c>
    </row>
    <row r="7047" spans="1:5" ht="33">
      <c r="A7047" s="36">
        <v>7045</v>
      </c>
      <c r="B7047" s="208"/>
      <c r="C7047" s="36" t="s">
        <v>18758</v>
      </c>
      <c r="D7047" s="6" t="s">
        <v>6906</v>
      </c>
      <c r="E7047" s="3">
        <v>4</v>
      </c>
    </row>
    <row r="7048" spans="1:5" ht="18.75">
      <c r="A7048" s="36">
        <v>7046</v>
      </c>
      <c r="B7048" s="208"/>
      <c r="C7048" s="36" t="s">
        <v>18759</v>
      </c>
      <c r="D7048" s="6" t="s">
        <v>6907</v>
      </c>
      <c r="E7048" s="3">
        <v>4</v>
      </c>
    </row>
    <row r="7049" spans="1:5" ht="33">
      <c r="A7049" s="36">
        <v>7047</v>
      </c>
      <c r="B7049" s="208"/>
      <c r="C7049" s="36" t="s">
        <v>18760</v>
      </c>
      <c r="D7049" s="6" t="s">
        <v>6908</v>
      </c>
      <c r="E7049" s="3">
        <v>4</v>
      </c>
    </row>
    <row r="7050" spans="1:5" ht="18.75">
      <c r="A7050" s="36">
        <v>7048</v>
      </c>
      <c r="B7050" s="208"/>
      <c r="C7050" s="36" t="s">
        <v>18761</v>
      </c>
      <c r="D7050" s="6" t="s">
        <v>6909</v>
      </c>
      <c r="E7050" s="3">
        <v>4</v>
      </c>
    </row>
    <row r="7051" spans="1:5" ht="33">
      <c r="A7051" s="36">
        <v>7049</v>
      </c>
      <c r="B7051" s="208"/>
      <c r="C7051" s="36" t="s">
        <v>18762</v>
      </c>
      <c r="D7051" s="6" t="s">
        <v>6910</v>
      </c>
      <c r="E7051" s="3">
        <v>2</v>
      </c>
    </row>
    <row r="7052" spans="1:5" ht="18.75">
      <c r="A7052" s="36">
        <v>7050</v>
      </c>
      <c r="B7052" s="208"/>
      <c r="C7052" s="36" t="s">
        <v>18763</v>
      </c>
      <c r="D7052" s="6" t="s">
        <v>6911</v>
      </c>
      <c r="E7052" s="3">
        <v>2</v>
      </c>
    </row>
    <row r="7053" spans="1:5" ht="33">
      <c r="A7053" s="36">
        <v>7051</v>
      </c>
      <c r="B7053" s="208"/>
      <c r="C7053" s="36" t="s">
        <v>18764</v>
      </c>
      <c r="D7053" s="6" t="s">
        <v>6912</v>
      </c>
      <c r="E7053" s="3">
        <v>4</v>
      </c>
    </row>
    <row r="7054" spans="1:5" ht="18.75">
      <c r="A7054" s="36">
        <v>7052</v>
      </c>
      <c r="B7054" s="208"/>
      <c r="C7054" s="36" t="s">
        <v>18765</v>
      </c>
      <c r="D7054" s="6" t="s">
        <v>6913</v>
      </c>
      <c r="E7054" s="3">
        <v>4</v>
      </c>
    </row>
    <row r="7055" spans="1:5" ht="18.75">
      <c r="A7055" s="36">
        <v>7053</v>
      </c>
      <c r="B7055" s="208"/>
      <c r="C7055" s="36" t="s">
        <v>18766</v>
      </c>
      <c r="D7055" s="6" t="s">
        <v>6914</v>
      </c>
      <c r="E7055" s="3">
        <v>4</v>
      </c>
    </row>
    <row r="7056" spans="1:5" ht="33">
      <c r="A7056" s="36">
        <v>7054</v>
      </c>
      <c r="B7056" s="208"/>
      <c r="C7056" s="36" t="s">
        <v>18767</v>
      </c>
      <c r="D7056" s="6" t="s">
        <v>6915</v>
      </c>
      <c r="E7056" s="3">
        <v>4</v>
      </c>
    </row>
    <row r="7057" spans="1:5" ht="33">
      <c r="A7057" s="36">
        <v>7055</v>
      </c>
      <c r="B7057" s="208"/>
      <c r="C7057" s="36" t="s">
        <v>18768</v>
      </c>
      <c r="D7057" s="6" t="s">
        <v>6916</v>
      </c>
      <c r="E7057" s="3">
        <v>4</v>
      </c>
    </row>
    <row r="7058" spans="1:5" ht="18.75">
      <c r="A7058" s="36">
        <v>7056</v>
      </c>
      <c r="B7058" s="208"/>
      <c r="C7058" s="36" t="s">
        <v>18769</v>
      </c>
      <c r="D7058" s="6" t="s">
        <v>6917</v>
      </c>
      <c r="E7058" s="3">
        <v>4</v>
      </c>
    </row>
    <row r="7059" spans="1:5" ht="33">
      <c r="A7059" s="36">
        <v>7057</v>
      </c>
      <c r="B7059" s="208"/>
      <c r="C7059" s="36" t="s">
        <v>18770</v>
      </c>
      <c r="D7059" s="6" t="s">
        <v>6918</v>
      </c>
      <c r="E7059" s="3">
        <v>4</v>
      </c>
    </row>
    <row r="7060" spans="1:5" ht="33">
      <c r="A7060" s="36">
        <v>7058</v>
      </c>
      <c r="B7060" s="208"/>
      <c r="C7060" s="36" t="s">
        <v>18771</v>
      </c>
      <c r="D7060" s="6" t="s">
        <v>6919</v>
      </c>
      <c r="E7060" s="3">
        <v>4</v>
      </c>
    </row>
    <row r="7061" spans="1:5" ht="18.75">
      <c r="A7061" s="36">
        <v>7059</v>
      </c>
      <c r="B7061" s="208"/>
      <c r="C7061" s="36" t="s">
        <v>18772</v>
      </c>
      <c r="D7061" s="6" t="s">
        <v>6920</v>
      </c>
      <c r="E7061" s="3">
        <v>2</v>
      </c>
    </row>
    <row r="7062" spans="1:5" ht="18.75">
      <c r="A7062" s="36">
        <v>7060</v>
      </c>
      <c r="B7062" s="208"/>
      <c r="C7062" s="36" t="s">
        <v>18773</v>
      </c>
      <c r="D7062" s="6" t="s">
        <v>6921</v>
      </c>
      <c r="E7062" s="3">
        <v>2</v>
      </c>
    </row>
    <row r="7063" spans="1:5" ht="33">
      <c r="A7063" s="36">
        <v>7061</v>
      </c>
      <c r="B7063" s="208"/>
      <c r="C7063" s="36" t="s">
        <v>18774</v>
      </c>
      <c r="D7063" s="6" t="s">
        <v>6922</v>
      </c>
      <c r="E7063" s="3">
        <v>2</v>
      </c>
    </row>
    <row r="7064" spans="1:5" ht="33">
      <c r="A7064" s="36">
        <v>7062</v>
      </c>
      <c r="B7064" s="208"/>
      <c r="C7064" s="36" t="s">
        <v>18775</v>
      </c>
      <c r="D7064" s="6" t="s">
        <v>6923</v>
      </c>
      <c r="E7064" s="3">
        <v>4</v>
      </c>
    </row>
    <row r="7065" spans="1:5" ht="33">
      <c r="A7065" s="36">
        <v>7063</v>
      </c>
      <c r="B7065" s="208"/>
      <c r="C7065" s="36" t="s">
        <v>18776</v>
      </c>
      <c r="D7065" s="6" t="s">
        <v>6924</v>
      </c>
      <c r="E7065" s="3">
        <v>4</v>
      </c>
    </row>
    <row r="7066" spans="1:5" ht="33">
      <c r="A7066" s="36">
        <v>7064</v>
      </c>
      <c r="B7066" s="208"/>
      <c r="C7066" s="36" t="s">
        <v>18777</v>
      </c>
      <c r="D7066" s="6" t="s">
        <v>6925</v>
      </c>
      <c r="E7066" s="3">
        <v>4</v>
      </c>
    </row>
    <row r="7067" spans="1:5" ht="33">
      <c r="A7067" s="36">
        <v>7065</v>
      </c>
      <c r="B7067" s="208"/>
      <c r="C7067" s="36" t="s">
        <v>18778</v>
      </c>
      <c r="D7067" s="6" t="s">
        <v>6926</v>
      </c>
      <c r="E7067" s="3">
        <v>4</v>
      </c>
    </row>
    <row r="7068" spans="1:5" ht="33">
      <c r="A7068" s="36">
        <v>7066</v>
      </c>
      <c r="B7068" s="208"/>
      <c r="C7068" s="36" t="s">
        <v>18779</v>
      </c>
      <c r="D7068" s="6" t="s">
        <v>6927</v>
      </c>
      <c r="E7068" s="3">
        <v>4</v>
      </c>
    </row>
    <row r="7069" spans="1:5" ht="33">
      <c r="A7069" s="36">
        <v>7067</v>
      </c>
      <c r="B7069" s="208"/>
      <c r="C7069" s="36" t="s">
        <v>18780</v>
      </c>
      <c r="D7069" s="6" t="s">
        <v>6928</v>
      </c>
      <c r="E7069" s="3">
        <v>4</v>
      </c>
    </row>
    <row r="7070" spans="1:5" ht="33">
      <c r="A7070" s="36">
        <v>7068</v>
      </c>
      <c r="B7070" s="208"/>
      <c r="C7070" s="36" t="s">
        <v>18781</v>
      </c>
      <c r="D7070" s="6" t="s">
        <v>6929</v>
      </c>
      <c r="E7070" s="3">
        <v>2</v>
      </c>
    </row>
    <row r="7071" spans="1:5" ht="33">
      <c r="A7071" s="36">
        <v>7069</v>
      </c>
      <c r="B7071" s="208"/>
      <c r="C7071" s="36" t="s">
        <v>18782</v>
      </c>
      <c r="D7071" s="6" t="s">
        <v>6930</v>
      </c>
      <c r="E7071" s="3">
        <v>2</v>
      </c>
    </row>
    <row r="7072" spans="1:5" ht="33">
      <c r="A7072" s="36">
        <v>7070</v>
      </c>
      <c r="B7072" s="208"/>
      <c r="C7072" s="36" t="s">
        <v>18783</v>
      </c>
      <c r="D7072" s="6" t="s">
        <v>6931</v>
      </c>
      <c r="E7072" s="3">
        <v>2</v>
      </c>
    </row>
    <row r="7073" spans="1:5" ht="33">
      <c r="A7073" s="36">
        <v>7071</v>
      </c>
      <c r="B7073" s="208"/>
      <c r="C7073" s="36" t="s">
        <v>18784</v>
      </c>
      <c r="D7073" s="6" t="s">
        <v>6932</v>
      </c>
      <c r="E7073" s="3">
        <v>2</v>
      </c>
    </row>
    <row r="7074" spans="1:5" ht="33">
      <c r="A7074" s="36">
        <v>7072</v>
      </c>
      <c r="B7074" s="208"/>
      <c r="C7074" s="36" t="s">
        <v>18785</v>
      </c>
      <c r="D7074" s="6" t="s">
        <v>6933</v>
      </c>
      <c r="E7074" s="3">
        <v>4</v>
      </c>
    </row>
    <row r="7075" spans="1:5" ht="33">
      <c r="A7075" s="36">
        <v>7073</v>
      </c>
      <c r="B7075" s="208"/>
      <c r="C7075" s="36" t="s">
        <v>18786</v>
      </c>
      <c r="D7075" s="6" t="s">
        <v>6934</v>
      </c>
      <c r="E7075" s="3">
        <v>2</v>
      </c>
    </row>
    <row r="7076" spans="1:5" ht="18.75">
      <c r="A7076" s="36">
        <v>7074</v>
      </c>
      <c r="B7076" s="208"/>
      <c r="C7076" s="36" t="s">
        <v>18787</v>
      </c>
      <c r="D7076" s="6" t="s">
        <v>6935</v>
      </c>
      <c r="E7076" s="3">
        <v>2</v>
      </c>
    </row>
    <row r="7077" spans="1:5" ht="33">
      <c r="A7077" s="36">
        <v>7075</v>
      </c>
      <c r="B7077" s="208"/>
      <c r="C7077" s="36" t="s">
        <v>18788</v>
      </c>
      <c r="D7077" s="6" t="s">
        <v>6936</v>
      </c>
      <c r="E7077" s="3">
        <v>4</v>
      </c>
    </row>
    <row r="7078" spans="1:5" ht="33">
      <c r="A7078" s="36">
        <v>7076</v>
      </c>
      <c r="B7078" s="208"/>
      <c r="C7078" s="36" t="s">
        <v>18789</v>
      </c>
      <c r="D7078" s="6" t="s">
        <v>6937</v>
      </c>
      <c r="E7078" s="3">
        <v>2</v>
      </c>
    </row>
    <row r="7079" spans="1:5" ht="33">
      <c r="A7079" s="36">
        <v>7077</v>
      </c>
      <c r="B7079" s="208"/>
      <c r="C7079" s="36" t="s">
        <v>18790</v>
      </c>
      <c r="D7079" s="6" t="s">
        <v>6938</v>
      </c>
      <c r="E7079" s="3">
        <v>2</v>
      </c>
    </row>
    <row r="7080" spans="1:5" ht="18.75">
      <c r="A7080" s="36">
        <v>7078</v>
      </c>
      <c r="B7080" s="208"/>
      <c r="C7080" s="36" t="s">
        <v>18791</v>
      </c>
      <c r="D7080" s="6" t="s">
        <v>6939</v>
      </c>
      <c r="E7080" s="3">
        <v>4</v>
      </c>
    </row>
    <row r="7081" spans="1:5" ht="33">
      <c r="A7081" s="36">
        <v>7079</v>
      </c>
      <c r="B7081" s="208"/>
      <c r="C7081" s="36" t="s">
        <v>18792</v>
      </c>
      <c r="D7081" s="6" t="s">
        <v>6940</v>
      </c>
      <c r="E7081" s="3">
        <v>4</v>
      </c>
    </row>
    <row r="7082" spans="1:5" ht="33">
      <c r="A7082" s="36">
        <v>7080</v>
      </c>
      <c r="B7082" s="208"/>
      <c r="C7082" s="36" t="s">
        <v>18793</v>
      </c>
      <c r="D7082" s="6" t="s">
        <v>6941</v>
      </c>
      <c r="E7082" s="3">
        <v>4</v>
      </c>
    </row>
    <row r="7083" spans="1:5" ht="18.75">
      <c r="A7083" s="36">
        <v>7081</v>
      </c>
      <c r="B7083" s="208"/>
      <c r="C7083" s="36" t="s">
        <v>18794</v>
      </c>
      <c r="D7083" s="6" t="s">
        <v>6942</v>
      </c>
      <c r="E7083" s="3">
        <v>2</v>
      </c>
    </row>
    <row r="7084" spans="1:5" ht="33">
      <c r="A7084" s="36">
        <v>7082</v>
      </c>
      <c r="B7084" s="208"/>
      <c r="C7084" s="36" t="s">
        <v>18795</v>
      </c>
      <c r="D7084" s="6" t="s">
        <v>6943</v>
      </c>
      <c r="E7084" s="3">
        <v>4</v>
      </c>
    </row>
    <row r="7085" spans="1:5" ht="33">
      <c r="A7085" s="36">
        <v>7083</v>
      </c>
      <c r="B7085" s="208"/>
      <c r="C7085" s="36" t="s">
        <v>18796</v>
      </c>
      <c r="D7085" s="6" t="s">
        <v>6944</v>
      </c>
      <c r="E7085" s="3">
        <v>4</v>
      </c>
    </row>
    <row r="7086" spans="1:5" ht="18.75">
      <c r="A7086" s="36">
        <v>7084</v>
      </c>
      <c r="B7086" s="208"/>
      <c r="C7086" s="36" t="s">
        <v>18797</v>
      </c>
      <c r="D7086" s="6" t="s">
        <v>6945</v>
      </c>
      <c r="E7086" s="3">
        <v>4</v>
      </c>
    </row>
    <row r="7087" spans="1:5" ht="33">
      <c r="A7087" s="36">
        <v>7085</v>
      </c>
      <c r="B7087" s="208"/>
      <c r="C7087" s="36" t="s">
        <v>18798</v>
      </c>
      <c r="D7087" s="6" t="s">
        <v>6946</v>
      </c>
      <c r="E7087" s="3">
        <v>4</v>
      </c>
    </row>
    <row r="7088" spans="1:5" ht="18.75">
      <c r="A7088" s="36">
        <v>7086</v>
      </c>
      <c r="B7088" s="208"/>
      <c r="C7088" s="36" t="s">
        <v>18799</v>
      </c>
      <c r="D7088" s="6" t="s">
        <v>6947</v>
      </c>
      <c r="E7088" s="3">
        <v>4</v>
      </c>
    </row>
    <row r="7089" spans="1:5" ht="33">
      <c r="A7089" s="36">
        <v>7087</v>
      </c>
      <c r="B7089" s="208"/>
      <c r="C7089" s="36" t="s">
        <v>18800</v>
      </c>
      <c r="D7089" s="6" t="s">
        <v>6948</v>
      </c>
      <c r="E7089" s="3">
        <v>4</v>
      </c>
    </row>
    <row r="7090" spans="1:5" ht="33">
      <c r="A7090" s="36">
        <v>7088</v>
      </c>
      <c r="B7090" s="208"/>
      <c r="C7090" s="36" t="s">
        <v>18801</v>
      </c>
      <c r="D7090" s="6" t="s">
        <v>6949</v>
      </c>
      <c r="E7090" s="3">
        <v>4</v>
      </c>
    </row>
    <row r="7091" spans="1:5" ht="33">
      <c r="A7091" s="36">
        <v>7089</v>
      </c>
      <c r="B7091" s="208"/>
      <c r="C7091" s="36" t="s">
        <v>18802</v>
      </c>
      <c r="D7091" s="6" t="s">
        <v>6950</v>
      </c>
      <c r="E7091" s="3">
        <v>4</v>
      </c>
    </row>
    <row r="7092" spans="1:5" ht="33">
      <c r="A7092" s="36">
        <v>7090</v>
      </c>
      <c r="B7092" s="208"/>
      <c r="C7092" s="36" t="s">
        <v>18803</v>
      </c>
      <c r="D7092" s="6" t="s">
        <v>6951</v>
      </c>
      <c r="E7092" s="3">
        <v>4</v>
      </c>
    </row>
    <row r="7093" spans="1:5" ht="33">
      <c r="A7093" s="36">
        <v>7091</v>
      </c>
      <c r="B7093" s="208"/>
      <c r="C7093" s="36" t="s">
        <v>18804</v>
      </c>
      <c r="D7093" s="6" t="s">
        <v>6952</v>
      </c>
      <c r="E7093" s="3">
        <v>4</v>
      </c>
    </row>
    <row r="7094" spans="1:5" ht="33">
      <c r="A7094" s="36">
        <v>7092</v>
      </c>
      <c r="B7094" s="208"/>
      <c r="C7094" s="36" t="s">
        <v>18805</v>
      </c>
      <c r="D7094" s="6" t="s">
        <v>6953</v>
      </c>
      <c r="E7094" s="3">
        <v>4</v>
      </c>
    </row>
    <row r="7095" spans="1:5" ht="18.75">
      <c r="A7095" s="36">
        <v>7093</v>
      </c>
      <c r="B7095" s="208"/>
      <c r="C7095" s="36" t="s">
        <v>18806</v>
      </c>
      <c r="D7095" s="6" t="s">
        <v>6954</v>
      </c>
      <c r="E7095" s="3">
        <v>2</v>
      </c>
    </row>
    <row r="7096" spans="1:5" ht="18.75">
      <c r="A7096" s="36">
        <v>7094</v>
      </c>
      <c r="B7096" s="208"/>
      <c r="C7096" s="36" t="s">
        <v>18807</v>
      </c>
      <c r="D7096" s="6" t="s">
        <v>6955</v>
      </c>
      <c r="E7096" s="3">
        <v>2</v>
      </c>
    </row>
    <row r="7097" spans="1:5" ht="18.75">
      <c r="A7097" s="36">
        <v>7095</v>
      </c>
      <c r="B7097" s="208"/>
      <c r="C7097" s="36" t="s">
        <v>18808</v>
      </c>
      <c r="D7097" s="6" t="s">
        <v>6956</v>
      </c>
      <c r="E7097" s="3">
        <v>2</v>
      </c>
    </row>
    <row r="7098" spans="1:5" ht="18.75">
      <c r="A7098" s="36">
        <v>7096</v>
      </c>
      <c r="B7098" s="208"/>
      <c r="C7098" s="36" t="s">
        <v>18809</v>
      </c>
      <c r="D7098" s="6" t="s">
        <v>6957</v>
      </c>
      <c r="E7098" s="3">
        <v>2</v>
      </c>
    </row>
    <row r="7099" spans="1:5" ht="18.75">
      <c r="A7099" s="36">
        <v>7097</v>
      </c>
      <c r="B7099" s="208"/>
      <c r="C7099" s="36" t="s">
        <v>18810</v>
      </c>
      <c r="D7099" s="6" t="s">
        <v>6958</v>
      </c>
      <c r="E7099" s="3">
        <v>2</v>
      </c>
    </row>
    <row r="7100" spans="1:5" ht="18.75">
      <c r="A7100" s="36">
        <v>7098</v>
      </c>
      <c r="B7100" s="208"/>
      <c r="C7100" s="36" t="s">
        <v>18811</v>
      </c>
      <c r="D7100" s="6" t="s">
        <v>6959</v>
      </c>
      <c r="E7100" s="3">
        <v>2</v>
      </c>
    </row>
    <row r="7101" spans="1:5" ht="18.75">
      <c r="A7101" s="36">
        <v>7099</v>
      </c>
      <c r="B7101" s="208"/>
      <c r="C7101" s="36" t="s">
        <v>18812</v>
      </c>
      <c r="D7101" s="6" t="s">
        <v>6960</v>
      </c>
      <c r="E7101" s="3">
        <v>2</v>
      </c>
    </row>
    <row r="7102" spans="1:5" ht="18.75">
      <c r="A7102" s="36">
        <v>7100</v>
      </c>
      <c r="B7102" s="208"/>
      <c r="C7102" s="36" t="s">
        <v>18813</v>
      </c>
      <c r="D7102" s="6" t="s">
        <v>6961</v>
      </c>
      <c r="E7102" s="3">
        <v>2</v>
      </c>
    </row>
    <row r="7103" spans="1:5" ht="33">
      <c r="A7103" s="36">
        <v>7101</v>
      </c>
      <c r="B7103" s="208"/>
      <c r="C7103" s="36" t="s">
        <v>18814</v>
      </c>
      <c r="D7103" s="6" t="s">
        <v>6962</v>
      </c>
      <c r="E7103" s="3">
        <v>2</v>
      </c>
    </row>
    <row r="7104" spans="1:5" ht="33">
      <c r="A7104" s="36">
        <v>7102</v>
      </c>
      <c r="B7104" s="208"/>
      <c r="C7104" s="36" t="s">
        <v>18815</v>
      </c>
      <c r="D7104" s="6" t="s">
        <v>6963</v>
      </c>
      <c r="E7104" s="3">
        <v>2</v>
      </c>
    </row>
    <row r="7105" spans="1:5" ht="18.75">
      <c r="A7105" s="36">
        <v>7103</v>
      </c>
      <c r="B7105" s="208"/>
      <c r="C7105" s="36" t="s">
        <v>18816</v>
      </c>
      <c r="D7105" s="6" t="s">
        <v>6964</v>
      </c>
      <c r="E7105" s="3">
        <v>2</v>
      </c>
    </row>
    <row r="7106" spans="1:5" ht="18.75">
      <c r="A7106" s="36">
        <v>7104</v>
      </c>
      <c r="B7106" s="208"/>
      <c r="C7106" s="36" t="s">
        <v>18817</v>
      </c>
      <c r="D7106" s="6" t="s">
        <v>6965</v>
      </c>
      <c r="E7106" s="3">
        <v>2</v>
      </c>
    </row>
    <row r="7107" spans="1:5" ht="18.75">
      <c r="A7107" s="36">
        <v>7105</v>
      </c>
      <c r="B7107" s="208"/>
      <c r="C7107" s="36" t="s">
        <v>18818</v>
      </c>
      <c r="D7107" s="6" t="s">
        <v>6966</v>
      </c>
      <c r="E7107" s="3">
        <v>2</v>
      </c>
    </row>
    <row r="7108" spans="1:5" ht="18.75">
      <c r="A7108" s="36">
        <v>7106</v>
      </c>
      <c r="B7108" s="208"/>
      <c r="C7108" s="36" t="s">
        <v>18819</v>
      </c>
      <c r="D7108" s="6" t="s">
        <v>6967</v>
      </c>
      <c r="E7108" s="3">
        <v>2</v>
      </c>
    </row>
    <row r="7109" spans="1:5" ht="18.75">
      <c r="A7109" s="36">
        <v>7107</v>
      </c>
      <c r="B7109" s="208"/>
      <c r="C7109" s="36" t="s">
        <v>18820</v>
      </c>
      <c r="D7109" s="6" t="s">
        <v>6968</v>
      </c>
      <c r="E7109" s="3">
        <v>2</v>
      </c>
    </row>
    <row r="7110" spans="1:5" ht="18.75">
      <c r="A7110" s="36">
        <v>7108</v>
      </c>
      <c r="B7110" s="208"/>
      <c r="C7110" s="36" t="s">
        <v>18821</v>
      </c>
      <c r="D7110" s="6" t="s">
        <v>6969</v>
      </c>
      <c r="E7110" s="3">
        <v>2</v>
      </c>
    </row>
    <row r="7111" spans="1:5" ht="18.75">
      <c r="A7111" s="36">
        <v>7109</v>
      </c>
      <c r="B7111" s="208"/>
      <c r="C7111" s="36" t="s">
        <v>18822</v>
      </c>
      <c r="D7111" s="6" t="s">
        <v>6970</v>
      </c>
      <c r="E7111" s="3">
        <v>2</v>
      </c>
    </row>
    <row r="7112" spans="1:5" ht="18.75">
      <c r="A7112" s="36">
        <v>7110</v>
      </c>
      <c r="B7112" s="208"/>
      <c r="C7112" s="36" t="s">
        <v>18823</v>
      </c>
      <c r="D7112" s="6" t="s">
        <v>6971</v>
      </c>
      <c r="E7112" s="3">
        <v>2</v>
      </c>
    </row>
    <row r="7113" spans="1:5" ht="18.75">
      <c r="A7113" s="36">
        <v>7111</v>
      </c>
      <c r="B7113" s="208"/>
      <c r="C7113" s="36" t="s">
        <v>18824</v>
      </c>
      <c r="D7113" s="6" t="s">
        <v>6972</v>
      </c>
      <c r="E7113" s="3">
        <v>2</v>
      </c>
    </row>
    <row r="7114" spans="1:5" ht="18.75">
      <c r="A7114" s="36">
        <v>7112</v>
      </c>
      <c r="B7114" s="208"/>
      <c r="C7114" s="36" t="s">
        <v>18825</v>
      </c>
      <c r="D7114" s="6" t="s">
        <v>6973</v>
      </c>
      <c r="E7114" s="3">
        <v>2</v>
      </c>
    </row>
    <row r="7115" spans="1:5" ht="18.75">
      <c r="A7115" s="36">
        <v>7113</v>
      </c>
      <c r="B7115" s="208"/>
      <c r="C7115" s="36" t="s">
        <v>18826</v>
      </c>
      <c r="D7115" s="6" t="s">
        <v>6974</v>
      </c>
      <c r="E7115" s="3">
        <v>2</v>
      </c>
    </row>
    <row r="7116" spans="1:5" ht="18.75">
      <c r="A7116" s="36">
        <v>7114</v>
      </c>
      <c r="B7116" s="208"/>
      <c r="C7116" s="36" t="s">
        <v>18827</v>
      </c>
      <c r="D7116" s="6" t="s">
        <v>6975</v>
      </c>
      <c r="E7116" s="3">
        <v>2</v>
      </c>
    </row>
    <row r="7117" spans="1:5" ht="18.75">
      <c r="A7117" s="36">
        <v>7115</v>
      </c>
      <c r="B7117" s="208"/>
      <c r="C7117" s="36" t="s">
        <v>18828</v>
      </c>
      <c r="D7117" s="6" t="s">
        <v>6976</v>
      </c>
      <c r="E7117" s="3">
        <v>2</v>
      </c>
    </row>
    <row r="7118" spans="1:5" ht="18.75">
      <c r="A7118" s="36">
        <v>7116</v>
      </c>
      <c r="B7118" s="208"/>
      <c r="C7118" s="36" t="s">
        <v>18829</v>
      </c>
      <c r="D7118" s="6" t="s">
        <v>6977</v>
      </c>
      <c r="E7118" s="3">
        <v>2</v>
      </c>
    </row>
    <row r="7119" spans="1:5" ht="18.75">
      <c r="A7119" s="36">
        <v>7117</v>
      </c>
      <c r="B7119" s="208"/>
      <c r="C7119" s="36" t="s">
        <v>18830</v>
      </c>
      <c r="D7119" s="6" t="s">
        <v>6978</v>
      </c>
      <c r="E7119" s="3">
        <v>2</v>
      </c>
    </row>
    <row r="7120" spans="1:5" ht="18.75">
      <c r="A7120" s="36">
        <v>7118</v>
      </c>
      <c r="B7120" s="208"/>
      <c r="C7120" s="36" t="s">
        <v>18831</v>
      </c>
      <c r="D7120" s="6" t="s">
        <v>6979</v>
      </c>
      <c r="E7120" s="3">
        <v>2</v>
      </c>
    </row>
    <row r="7121" spans="1:5" ht="18.75">
      <c r="A7121" s="36">
        <v>7119</v>
      </c>
      <c r="B7121" s="208"/>
      <c r="C7121" s="36" t="s">
        <v>18832</v>
      </c>
      <c r="D7121" s="6" t="s">
        <v>6980</v>
      </c>
      <c r="E7121" s="3">
        <v>2</v>
      </c>
    </row>
    <row r="7122" spans="1:5" ht="18.75">
      <c r="A7122" s="36">
        <v>7120</v>
      </c>
      <c r="B7122" s="208"/>
      <c r="C7122" s="36" t="s">
        <v>18833</v>
      </c>
      <c r="D7122" s="6" t="s">
        <v>6981</v>
      </c>
      <c r="E7122" s="3">
        <v>2</v>
      </c>
    </row>
    <row r="7123" spans="1:5" ht="18.75">
      <c r="A7123" s="36">
        <v>7121</v>
      </c>
      <c r="B7123" s="208"/>
      <c r="C7123" s="36" t="s">
        <v>18834</v>
      </c>
      <c r="D7123" s="6" t="s">
        <v>6982</v>
      </c>
      <c r="E7123" s="3">
        <v>2</v>
      </c>
    </row>
    <row r="7124" spans="1:5" ht="18.75">
      <c r="A7124" s="36">
        <v>7122</v>
      </c>
      <c r="B7124" s="208"/>
      <c r="C7124" s="36" t="s">
        <v>18835</v>
      </c>
      <c r="D7124" s="6" t="s">
        <v>6983</v>
      </c>
      <c r="E7124" s="3">
        <v>2</v>
      </c>
    </row>
    <row r="7125" spans="1:5" ht="18.75">
      <c r="A7125" s="36">
        <v>7123</v>
      </c>
      <c r="B7125" s="208"/>
      <c r="C7125" s="36" t="s">
        <v>18836</v>
      </c>
      <c r="D7125" s="6" t="s">
        <v>6984</v>
      </c>
      <c r="E7125" s="3">
        <v>2</v>
      </c>
    </row>
    <row r="7126" spans="1:5" ht="18.75">
      <c r="A7126" s="36">
        <v>7124</v>
      </c>
      <c r="B7126" s="208"/>
      <c r="C7126" s="36" t="s">
        <v>18837</v>
      </c>
      <c r="D7126" s="6" t="s">
        <v>6985</v>
      </c>
      <c r="E7126" s="3">
        <v>2</v>
      </c>
    </row>
    <row r="7127" spans="1:5" ht="18.75">
      <c r="A7127" s="36">
        <v>7125</v>
      </c>
      <c r="B7127" s="208"/>
      <c r="C7127" s="36" t="s">
        <v>18838</v>
      </c>
      <c r="D7127" s="6" t="s">
        <v>6986</v>
      </c>
      <c r="E7127" s="3">
        <v>2</v>
      </c>
    </row>
    <row r="7128" spans="1:5" ht="18.75">
      <c r="A7128" s="36">
        <v>7126</v>
      </c>
      <c r="B7128" s="208"/>
      <c r="C7128" s="36" t="s">
        <v>18839</v>
      </c>
      <c r="D7128" s="6" t="s">
        <v>6987</v>
      </c>
      <c r="E7128" s="3">
        <v>4</v>
      </c>
    </row>
    <row r="7129" spans="1:5" ht="33">
      <c r="A7129" s="36">
        <v>7127</v>
      </c>
      <c r="B7129" s="208"/>
      <c r="C7129" s="36" t="s">
        <v>18840</v>
      </c>
      <c r="D7129" s="6" t="s">
        <v>5192</v>
      </c>
      <c r="E7129" s="3">
        <v>4</v>
      </c>
    </row>
    <row r="7130" spans="1:5" ht="49.5">
      <c r="A7130" s="36">
        <v>7128</v>
      </c>
      <c r="B7130" s="208"/>
      <c r="C7130" s="36" t="s">
        <v>18841</v>
      </c>
      <c r="D7130" s="6" t="s">
        <v>6988</v>
      </c>
      <c r="E7130" s="3">
        <v>2</v>
      </c>
    </row>
    <row r="7131" spans="1:5" ht="33">
      <c r="A7131" s="36">
        <v>7129</v>
      </c>
      <c r="B7131" s="208"/>
      <c r="C7131" s="36" t="s">
        <v>18842</v>
      </c>
      <c r="D7131" s="6" t="s">
        <v>6989</v>
      </c>
      <c r="E7131" s="3">
        <v>2</v>
      </c>
    </row>
    <row r="7132" spans="1:5" ht="49.5">
      <c r="A7132" s="36">
        <v>7130</v>
      </c>
      <c r="B7132" s="208"/>
      <c r="C7132" s="36" t="s">
        <v>18843</v>
      </c>
      <c r="D7132" s="6" t="s">
        <v>6990</v>
      </c>
      <c r="E7132" s="3">
        <v>4</v>
      </c>
    </row>
    <row r="7133" spans="1:5" ht="49.5">
      <c r="A7133" s="36">
        <v>7131</v>
      </c>
      <c r="B7133" s="208"/>
      <c r="C7133" s="36" t="s">
        <v>18844</v>
      </c>
      <c r="D7133" s="6" t="s">
        <v>6991</v>
      </c>
      <c r="E7133" s="3">
        <v>4</v>
      </c>
    </row>
    <row r="7134" spans="1:5" ht="49.5">
      <c r="A7134" s="36">
        <v>7132</v>
      </c>
      <c r="B7134" s="208"/>
      <c r="C7134" s="36" t="s">
        <v>18845</v>
      </c>
      <c r="D7134" s="6" t="s">
        <v>6992</v>
      </c>
      <c r="E7134" s="3">
        <v>4</v>
      </c>
    </row>
    <row r="7135" spans="1:5" ht="49.5">
      <c r="A7135" s="36">
        <v>7133</v>
      </c>
      <c r="B7135" s="208"/>
      <c r="C7135" s="36" t="s">
        <v>18846</v>
      </c>
      <c r="D7135" s="6" t="s">
        <v>6993</v>
      </c>
      <c r="E7135" s="3">
        <v>4</v>
      </c>
    </row>
    <row r="7136" spans="1:5" ht="49.5">
      <c r="A7136" s="36">
        <v>7134</v>
      </c>
      <c r="B7136" s="208"/>
      <c r="C7136" s="36" t="s">
        <v>18847</v>
      </c>
      <c r="D7136" s="6" t="s">
        <v>6994</v>
      </c>
      <c r="E7136" s="3">
        <v>4</v>
      </c>
    </row>
    <row r="7137" spans="1:5" ht="66">
      <c r="A7137" s="36">
        <v>7135</v>
      </c>
      <c r="B7137" s="208"/>
      <c r="C7137" s="36" t="s">
        <v>18848</v>
      </c>
      <c r="D7137" s="6" t="s">
        <v>6995</v>
      </c>
      <c r="E7137" s="3">
        <v>4</v>
      </c>
    </row>
    <row r="7138" spans="1:5" ht="66">
      <c r="A7138" s="36">
        <v>7136</v>
      </c>
      <c r="B7138" s="208"/>
      <c r="C7138" s="36" t="s">
        <v>18849</v>
      </c>
      <c r="D7138" s="6" t="s">
        <v>6996</v>
      </c>
      <c r="E7138" s="3">
        <v>4</v>
      </c>
    </row>
    <row r="7139" spans="1:5" ht="66">
      <c r="A7139" s="36">
        <v>7137</v>
      </c>
      <c r="B7139" s="208"/>
      <c r="C7139" s="36" t="s">
        <v>18850</v>
      </c>
      <c r="D7139" s="6" t="s">
        <v>6997</v>
      </c>
      <c r="E7139" s="3">
        <v>4</v>
      </c>
    </row>
    <row r="7140" spans="1:5" ht="49.5">
      <c r="A7140" s="36">
        <v>7138</v>
      </c>
      <c r="B7140" s="208"/>
      <c r="C7140" s="36" t="s">
        <v>18851</v>
      </c>
      <c r="D7140" s="6" t="s">
        <v>6998</v>
      </c>
      <c r="E7140" s="3">
        <v>4</v>
      </c>
    </row>
    <row r="7141" spans="1:5" ht="49.5">
      <c r="A7141" s="36">
        <v>7139</v>
      </c>
      <c r="B7141" s="208"/>
      <c r="C7141" s="36" t="s">
        <v>18852</v>
      </c>
      <c r="D7141" s="6" t="s">
        <v>6999</v>
      </c>
      <c r="E7141" s="3">
        <v>4</v>
      </c>
    </row>
    <row r="7142" spans="1:5" ht="66">
      <c r="A7142" s="36">
        <v>7140</v>
      </c>
      <c r="B7142" s="208"/>
      <c r="C7142" s="36" t="s">
        <v>18853</v>
      </c>
      <c r="D7142" s="6" t="s">
        <v>7000</v>
      </c>
      <c r="E7142" s="3">
        <v>4</v>
      </c>
    </row>
    <row r="7143" spans="1:5" ht="49.5">
      <c r="A7143" s="36">
        <v>7141</v>
      </c>
      <c r="B7143" s="208"/>
      <c r="C7143" s="36" t="s">
        <v>18854</v>
      </c>
      <c r="D7143" s="6" t="s">
        <v>7001</v>
      </c>
      <c r="E7143" s="3">
        <v>4</v>
      </c>
    </row>
    <row r="7144" spans="1:5" ht="66">
      <c r="A7144" s="36">
        <v>7142</v>
      </c>
      <c r="B7144" s="208"/>
      <c r="C7144" s="36" t="s">
        <v>18855</v>
      </c>
      <c r="D7144" s="6" t="s">
        <v>7002</v>
      </c>
      <c r="E7144" s="3">
        <v>4</v>
      </c>
    </row>
    <row r="7145" spans="1:5" ht="49.5">
      <c r="A7145" s="36">
        <v>7143</v>
      </c>
      <c r="B7145" s="208"/>
      <c r="C7145" s="36" t="s">
        <v>18856</v>
      </c>
      <c r="D7145" s="6" t="s">
        <v>7003</v>
      </c>
      <c r="E7145" s="3">
        <v>4</v>
      </c>
    </row>
    <row r="7146" spans="1:5" ht="66">
      <c r="A7146" s="36">
        <v>7144</v>
      </c>
      <c r="B7146" s="208"/>
      <c r="C7146" s="36" t="s">
        <v>18857</v>
      </c>
      <c r="D7146" s="6" t="s">
        <v>7004</v>
      </c>
      <c r="E7146" s="3">
        <v>4</v>
      </c>
    </row>
    <row r="7147" spans="1:5" ht="66">
      <c r="A7147" s="36">
        <v>7145</v>
      </c>
      <c r="B7147" s="208"/>
      <c r="C7147" s="36" t="s">
        <v>18858</v>
      </c>
      <c r="D7147" s="6" t="s">
        <v>7005</v>
      </c>
      <c r="E7147" s="3">
        <v>4</v>
      </c>
    </row>
    <row r="7148" spans="1:5" ht="66">
      <c r="A7148" s="36">
        <v>7146</v>
      </c>
      <c r="B7148" s="208"/>
      <c r="C7148" s="36" t="s">
        <v>18859</v>
      </c>
      <c r="D7148" s="6" t="s">
        <v>7006</v>
      </c>
      <c r="E7148" s="3">
        <v>4</v>
      </c>
    </row>
    <row r="7149" spans="1:5" ht="66">
      <c r="A7149" s="36">
        <v>7147</v>
      </c>
      <c r="B7149" s="208"/>
      <c r="C7149" s="36" t="s">
        <v>18860</v>
      </c>
      <c r="D7149" s="6" t="s">
        <v>7007</v>
      </c>
      <c r="E7149" s="3">
        <v>4</v>
      </c>
    </row>
    <row r="7150" spans="1:5" ht="66">
      <c r="A7150" s="36">
        <v>7148</v>
      </c>
      <c r="B7150" s="208"/>
      <c r="C7150" s="36" t="s">
        <v>18861</v>
      </c>
      <c r="D7150" s="6" t="s">
        <v>7008</v>
      </c>
      <c r="E7150" s="3">
        <v>4</v>
      </c>
    </row>
    <row r="7151" spans="1:5" ht="66">
      <c r="A7151" s="36">
        <v>7149</v>
      </c>
      <c r="B7151" s="208"/>
      <c r="C7151" s="36" t="s">
        <v>18862</v>
      </c>
      <c r="D7151" s="6" t="s">
        <v>7009</v>
      </c>
      <c r="E7151" s="3">
        <v>4</v>
      </c>
    </row>
    <row r="7152" spans="1:5" ht="66">
      <c r="A7152" s="36">
        <v>7150</v>
      </c>
      <c r="B7152" s="208"/>
      <c r="C7152" s="36" t="s">
        <v>18863</v>
      </c>
      <c r="D7152" s="6" t="s">
        <v>7010</v>
      </c>
      <c r="E7152" s="3">
        <v>4</v>
      </c>
    </row>
    <row r="7153" spans="1:5" ht="49.5">
      <c r="A7153" s="36">
        <v>7151</v>
      </c>
      <c r="B7153" s="208"/>
      <c r="C7153" s="36" t="s">
        <v>18864</v>
      </c>
      <c r="D7153" s="6" t="s">
        <v>7011</v>
      </c>
      <c r="E7153" s="3">
        <v>4</v>
      </c>
    </row>
    <row r="7154" spans="1:5" ht="49.5">
      <c r="A7154" s="36">
        <v>7152</v>
      </c>
      <c r="B7154" s="208"/>
      <c r="C7154" s="36" t="s">
        <v>18865</v>
      </c>
      <c r="D7154" s="6" t="s">
        <v>7012</v>
      </c>
      <c r="E7154" s="3">
        <v>4</v>
      </c>
    </row>
    <row r="7155" spans="1:5" ht="49.5">
      <c r="A7155" s="36">
        <v>7153</v>
      </c>
      <c r="B7155" s="208"/>
      <c r="C7155" s="36" t="s">
        <v>18866</v>
      </c>
      <c r="D7155" s="6" t="s">
        <v>7013</v>
      </c>
      <c r="E7155" s="3">
        <v>4</v>
      </c>
    </row>
    <row r="7156" spans="1:5" ht="49.5">
      <c r="A7156" s="36">
        <v>7154</v>
      </c>
      <c r="B7156" s="208"/>
      <c r="C7156" s="36" t="s">
        <v>18867</v>
      </c>
      <c r="D7156" s="6" t="s">
        <v>7014</v>
      </c>
      <c r="E7156" s="3">
        <v>4</v>
      </c>
    </row>
    <row r="7157" spans="1:5" ht="49.5">
      <c r="A7157" s="36">
        <v>7155</v>
      </c>
      <c r="B7157" s="208"/>
      <c r="C7157" s="36" t="s">
        <v>18868</v>
      </c>
      <c r="D7157" s="6" t="s">
        <v>7015</v>
      </c>
      <c r="E7157" s="3">
        <v>4</v>
      </c>
    </row>
    <row r="7158" spans="1:5" ht="49.5">
      <c r="A7158" s="36">
        <v>7156</v>
      </c>
      <c r="B7158" s="208"/>
      <c r="C7158" s="36" t="s">
        <v>18869</v>
      </c>
      <c r="D7158" s="6" t="s">
        <v>7016</v>
      </c>
      <c r="E7158" s="3">
        <v>4</v>
      </c>
    </row>
    <row r="7159" spans="1:5" ht="49.5">
      <c r="A7159" s="36">
        <v>7157</v>
      </c>
      <c r="B7159" s="208"/>
      <c r="C7159" s="36" t="s">
        <v>18870</v>
      </c>
      <c r="D7159" s="6" t="s">
        <v>7017</v>
      </c>
      <c r="E7159" s="3">
        <v>4</v>
      </c>
    </row>
    <row r="7160" spans="1:5" ht="66">
      <c r="A7160" s="36">
        <v>7158</v>
      </c>
      <c r="B7160" s="208"/>
      <c r="C7160" s="36" t="s">
        <v>18871</v>
      </c>
      <c r="D7160" s="6" t="s">
        <v>7018</v>
      </c>
      <c r="E7160" s="3">
        <v>4</v>
      </c>
    </row>
    <row r="7161" spans="1:5" ht="49.5">
      <c r="A7161" s="36">
        <v>7159</v>
      </c>
      <c r="B7161" s="208"/>
      <c r="C7161" s="36" t="s">
        <v>18872</v>
      </c>
      <c r="D7161" s="6" t="s">
        <v>7019</v>
      </c>
      <c r="E7161" s="3">
        <v>4</v>
      </c>
    </row>
    <row r="7162" spans="1:5" ht="66">
      <c r="A7162" s="36">
        <v>7160</v>
      </c>
      <c r="B7162" s="208"/>
      <c r="C7162" s="36" t="s">
        <v>18873</v>
      </c>
      <c r="D7162" s="6" t="s">
        <v>7020</v>
      </c>
      <c r="E7162" s="3">
        <v>4</v>
      </c>
    </row>
    <row r="7163" spans="1:5" ht="49.5">
      <c r="A7163" s="36">
        <v>7161</v>
      </c>
      <c r="B7163" s="208"/>
      <c r="C7163" s="36" t="s">
        <v>18874</v>
      </c>
      <c r="D7163" s="6" t="s">
        <v>7021</v>
      </c>
      <c r="E7163" s="3">
        <v>4</v>
      </c>
    </row>
    <row r="7164" spans="1:5" ht="66">
      <c r="A7164" s="36">
        <v>7162</v>
      </c>
      <c r="B7164" s="208"/>
      <c r="C7164" s="36" t="s">
        <v>18875</v>
      </c>
      <c r="D7164" s="6" t="s">
        <v>7022</v>
      </c>
      <c r="E7164" s="3">
        <v>4</v>
      </c>
    </row>
    <row r="7165" spans="1:5" ht="49.5">
      <c r="A7165" s="36">
        <v>7163</v>
      </c>
      <c r="B7165" s="208"/>
      <c r="C7165" s="36" t="s">
        <v>18876</v>
      </c>
      <c r="D7165" s="6" t="s">
        <v>7023</v>
      </c>
      <c r="E7165" s="3">
        <v>4</v>
      </c>
    </row>
    <row r="7166" spans="1:5" ht="49.5">
      <c r="A7166" s="36">
        <v>7164</v>
      </c>
      <c r="B7166" s="208"/>
      <c r="C7166" s="36" t="s">
        <v>18877</v>
      </c>
      <c r="D7166" s="6" t="s">
        <v>7024</v>
      </c>
      <c r="E7166" s="3">
        <v>4</v>
      </c>
    </row>
    <row r="7167" spans="1:5" ht="49.5">
      <c r="A7167" s="36">
        <v>7165</v>
      </c>
      <c r="B7167" s="208"/>
      <c r="C7167" s="36" t="s">
        <v>18878</v>
      </c>
      <c r="D7167" s="6" t="s">
        <v>7025</v>
      </c>
      <c r="E7167" s="3">
        <v>4</v>
      </c>
    </row>
    <row r="7168" spans="1:5" ht="18.75">
      <c r="A7168" s="36">
        <v>7166</v>
      </c>
      <c r="B7168" s="208"/>
      <c r="C7168" s="36" t="s">
        <v>18879</v>
      </c>
      <c r="D7168" s="6" t="s">
        <v>7026</v>
      </c>
      <c r="E7168" s="3">
        <v>6</v>
      </c>
    </row>
    <row r="7169" spans="1:5" ht="18.75">
      <c r="A7169" s="36">
        <v>7167</v>
      </c>
      <c r="B7169" s="208"/>
      <c r="C7169" s="36" t="s">
        <v>18880</v>
      </c>
      <c r="D7169" s="6" t="s">
        <v>7027</v>
      </c>
      <c r="E7169" s="3">
        <v>6</v>
      </c>
    </row>
    <row r="7170" spans="1:5" ht="18.75">
      <c r="A7170" s="36">
        <v>7168</v>
      </c>
      <c r="B7170" s="208"/>
      <c r="C7170" s="36" t="s">
        <v>18881</v>
      </c>
      <c r="D7170" s="6" t="s">
        <v>7028</v>
      </c>
      <c r="E7170" s="3">
        <v>6</v>
      </c>
    </row>
    <row r="7171" spans="1:5" ht="18.75">
      <c r="A7171" s="36">
        <v>7169</v>
      </c>
      <c r="B7171" s="208"/>
      <c r="C7171" s="36" t="s">
        <v>18882</v>
      </c>
      <c r="D7171" s="6" t="s">
        <v>7029</v>
      </c>
      <c r="E7171" s="3">
        <v>6</v>
      </c>
    </row>
    <row r="7172" spans="1:5" ht="18.75">
      <c r="A7172" s="36">
        <v>7170</v>
      </c>
      <c r="B7172" s="208"/>
      <c r="C7172" s="36" t="s">
        <v>18883</v>
      </c>
      <c r="D7172" s="6" t="s">
        <v>7030</v>
      </c>
      <c r="E7172" s="3">
        <v>6</v>
      </c>
    </row>
    <row r="7173" spans="1:5" ht="18.75">
      <c r="A7173" s="36">
        <v>7171</v>
      </c>
      <c r="B7173" s="208"/>
      <c r="C7173" s="36" t="s">
        <v>18884</v>
      </c>
      <c r="D7173" s="6" t="s">
        <v>7031</v>
      </c>
      <c r="E7173" s="3">
        <v>6</v>
      </c>
    </row>
    <row r="7174" spans="1:5" ht="18.75">
      <c r="A7174" s="36">
        <v>7172</v>
      </c>
      <c r="B7174" s="208"/>
      <c r="C7174" s="36" t="s">
        <v>18885</v>
      </c>
      <c r="D7174" s="6" t="s">
        <v>7032</v>
      </c>
      <c r="E7174" s="3">
        <v>6</v>
      </c>
    </row>
    <row r="7175" spans="1:5" ht="18.75">
      <c r="A7175" s="36">
        <v>7173</v>
      </c>
      <c r="B7175" s="208"/>
      <c r="C7175" s="36" t="s">
        <v>18886</v>
      </c>
      <c r="D7175" s="6" t="s">
        <v>7033</v>
      </c>
      <c r="E7175" s="3">
        <v>6</v>
      </c>
    </row>
    <row r="7176" spans="1:5" ht="18.75">
      <c r="A7176" s="36">
        <v>7174</v>
      </c>
      <c r="B7176" s="208"/>
      <c r="C7176" s="36" t="s">
        <v>18887</v>
      </c>
      <c r="D7176" s="6" t="s">
        <v>7034</v>
      </c>
      <c r="E7176" s="3">
        <v>6</v>
      </c>
    </row>
    <row r="7177" spans="1:5" ht="18.75">
      <c r="A7177" s="36">
        <v>7175</v>
      </c>
      <c r="B7177" s="208"/>
      <c r="C7177" s="36" t="s">
        <v>18888</v>
      </c>
      <c r="D7177" s="6" t="s">
        <v>7035</v>
      </c>
      <c r="E7177" s="3">
        <v>6</v>
      </c>
    </row>
    <row r="7178" spans="1:5" ht="18.75">
      <c r="A7178" s="36">
        <v>7176</v>
      </c>
      <c r="B7178" s="208"/>
      <c r="C7178" s="36" t="s">
        <v>18889</v>
      </c>
      <c r="D7178" s="6" t="s">
        <v>7036</v>
      </c>
      <c r="E7178" s="3">
        <v>6</v>
      </c>
    </row>
    <row r="7179" spans="1:5" ht="18.75">
      <c r="A7179" s="36">
        <v>7177</v>
      </c>
      <c r="B7179" s="208"/>
      <c r="C7179" s="36" t="s">
        <v>18890</v>
      </c>
      <c r="D7179" s="6" t="s">
        <v>7037</v>
      </c>
      <c r="E7179" s="3">
        <v>6</v>
      </c>
    </row>
    <row r="7180" spans="1:5" ht="18.75">
      <c r="A7180" s="36">
        <v>7178</v>
      </c>
      <c r="B7180" s="208"/>
      <c r="C7180" s="36" t="s">
        <v>18891</v>
      </c>
      <c r="D7180" s="6" t="s">
        <v>7038</v>
      </c>
      <c r="E7180" s="3">
        <v>6</v>
      </c>
    </row>
    <row r="7181" spans="1:5" ht="18.75">
      <c r="A7181" s="36">
        <v>7179</v>
      </c>
      <c r="B7181" s="208"/>
      <c r="C7181" s="36" t="s">
        <v>18892</v>
      </c>
      <c r="D7181" s="6" t="s">
        <v>7039</v>
      </c>
      <c r="E7181" s="3">
        <v>6</v>
      </c>
    </row>
    <row r="7182" spans="1:5" ht="18.75">
      <c r="A7182" s="36">
        <v>7180</v>
      </c>
      <c r="B7182" s="208"/>
      <c r="C7182" s="36" t="s">
        <v>18893</v>
      </c>
      <c r="D7182" s="6" t="s">
        <v>7040</v>
      </c>
      <c r="E7182" s="3">
        <v>6</v>
      </c>
    </row>
    <row r="7183" spans="1:5" ht="18.75">
      <c r="A7183" s="36">
        <v>7181</v>
      </c>
      <c r="B7183" s="208"/>
      <c r="C7183" s="36" t="s">
        <v>18894</v>
      </c>
      <c r="D7183" s="6" t="s">
        <v>7041</v>
      </c>
      <c r="E7183" s="3">
        <v>6</v>
      </c>
    </row>
    <row r="7184" spans="1:5" ht="18.75">
      <c r="A7184" s="36">
        <v>7182</v>
      </c>
      <c r="B7184" s="208"/>
      <c r="C7184" s="36" t="s">
        <v>18895</v>
      </c>
      <c r="D7184" s="6" t="s">
        <v>7042</v>
      </c>
      <c r="E7184" s="3">
        <v>6</v>
      </c>
    </row>
    <row r="7185" spans="1:5" ht="18.75">
      <c r="A7185" s="36">
        <v>7183</v>
      </c>
      <c r="B7185" s="208"/>
      <c r="C7185" s="36" t="s">
        <v>18896</v>
      </c>
      <c r="D7185" s="6" t="s">
        <v>7043</v>
      </c>
      <c r="E7185" s="3">
        <v>2</v>
      </c>
    </row>
    <row r="7186" spans="1:5" ht="18.75">
      <c r="A7186" s="36">
        <v>7184</v>
      </c>
      <c r="B7186" s="208"/>
      <c r="C7186" s="36" t="s">
        <v>18897</v>
      </c>
      <c r="D7186" s="6" t="s">
        <v>7044</v>
      </c>
      <c r="E7186" s="3">
        <v>2</v>
      </c>
    </row>
    <row r="7187" spans="1:5" ht="18.75">
      <c r="A7187" s="36">
        <v>7185</v>
      </c>
      <c r="B7187" s="208"/>
      <c r="C7187" s="36" t="s">
        <v>18898</v>
      </c>
      <c r="D7187" s="6" t="s">
        <v>7045</v>
      </c>
      <c r="E7187" s="3">
        <v>2</v>
      </c>
    </row>
    <row r="7188" spans="1:5" ht="18.75">
      <c r="A7188" s="36">
        <v>7186</v>
      </c>
      <c r="B7188" s="208"/>
      <c r="C7188" s="36" t="s">
        <v>18899</v>
      </c>
      <c r="D7188" s="6" t="s">
        <v>7046</v>
      </c>
      <c r="E7188" s="3">
        <v>2</v>
      </c>
    </row>
    <row r="7189" spans="1:5" ht="18.75">
      <c r="A7189" s="36">
        <v>7187</v>
      </c>
      <c r="B7189" s="208"/>
      <c r="C7189" s="36" t="s">
        <v>18900</v>
      </c>
      <c r="D7189" s="6" t="s">
        <v>7047</v>
      </c>
      <c r="E7189" s="3">
        <v>2</v>
      </c>
    </row>
    <row r="7190" spans="1:5" ht="18.75">
      <c r="A7190" s="36">
        <v>7188</v>
      </c>
      <c r="B7190" s="208"/>
      <c r="C7190" s="36" t="s">
        <v>18901</v>
      </c>
      <c r="D7190" s="6" t="s">
        <v>7048</v>
      </c>
      <c r="E7190" s="3">
        <v>2</v>
      </c>
    </row>
    <row r="7191" spans="1:5" ht="18.75">
      <c r="A7191" s="36">
        <v>7189</v>
      </c>
      <c r="B7191" s="208"/>
      <c r="C7191" s="36" t="s">
        <v>18902</v>
      </c>
      <c r="D7191" s="6" t="s">
        <v>7049</v>
      </c>
      <c r="E7191" s="3">
        <v>2</v>
      </c>
    </row>
    <row r="7192" spans="1:5" ht="18.75">
      <c r="A7192" s="36">
        <v>7190</v>
      </c>
      <c r="B7192" s="208"/>
      <c r="C7192" s="36" t="s">
        <v>18903</v>
      </c>
      <c r="D7192" s="6" t="s">
        <v>7050</v>
      </c>
      <c r="E7192" s="3">
        <v>2</v>
      </c>
    </row>
    <row r="7193" spans="1:5" ht="18.75">
      <c r="A7193" s="36">
        <v>7191</v>
      </c>
      <c r="B7193" s="208"/>
      <c r="C7193" s="36" t="s">
        <v>18904</v>
      </c>
      <c r="D7193" s="6" t="s">
        <v>7051</v>
      </c>
      <c r="E7193" s="3">
        <v>2</v>
      </c>
    </row>
    <row r="7194" spans="1:5" ht="18.75">
      <c r="A7194" s="36">
        <v>7192</v>
      </c>
      <c r="B7194" s="208"/>
      <c r="C7194" s="36" t="s">
        <v>18905</v>
      </c>
      <c r="D7194" s="6" t="s">
        <v>7052</v>
      </c>
      <c r="E7194" s="3">
        <v>2</v>
      </c>
    </row>
    <row r="7195" spans="1:5" ht="18.75">
      <c r="A7195" s="36">
        <v>7193</v>
      </c>
      <c r="B7195" s="208"/>
      <c r="C7195" s="36" t="s">
        <v>18906</v>
      </c>
      <c r="D7195" s="6" t="s">
        <v>7053</v>
      </c>
      <c r="E7195" s="3">
        <v>2</v>
      </c>
    </row>
    <row r="7196" spans="1:5" ht="18.75">
      <c r="A7196" s="36">
        <v>7194</v>
      </c>
      <c r="B7196" s="208"/>
      <c r="C7196" s="36" t="s">
        <v>18907</v>
      </c>
      <c r="D7196" s="6" t="s">
        <v>7054</v>
      </c>
      <c r="E7196" s="3">
        <v>2</v>
      </c>
    </row>
    <row r="7197" spans="1:5" ht="18.75">
      <c r="A7197" s="36">
        <v>7195</v>
      </c>
      <c r="B7197" s="208"/>
      <c r="C7197" s="36" t="s">
        <v>18908</v>
      </c>
      <c r="D7197" s="6" t="s">
        <v>7055</v>
      </c>
      <c r="E7197" s="3">
        <v>2</v>
      </c>
    </row>
    <row r="7198" spans="1:5" ht="18.75">
      <c r="A7198" s="36">
        <v>7196</v>
      </c>
      <c r="B7198" s="208"/>
      <c r="C7198" s="36" t="s">
        <v>18909</v>
      </c>
      <c r="D7198" s="6" t="s">
        <v>7056</v>
      </c>
      <c r="E7198" s="3">
        <v>2</v>
      </c>
    </row>
    <row r="7199" spans="1:5" ht="18.75">
      <c r="A7199" s="36">
        <v>7197</v>
      </c>
      <c r="B7199" s="208"/>
      <c r="C7199" s="36" t="s">
        <v>18910</v>
      </c>
      <c r="D7199" s="6" t="s">
        <v>7057</v>
      </c>
      <c r="E7199" s="3">
        <v>2</v>
      </c>
    </row>
    <row r="7200" spans="1:5" ht="18.75">
      <c r="A7200" s="36">
        <v>7198</v>
      </c>
      <c r="B7200" s="208"/>
      <c r="C7200" s="36" t="s">
        <v>18911</v>
      </c>
      <c r="D7200" s="6" t="s">
        <v>7058</v>
      </c>
      <c r="E7200" s="3">
        <v>2</v>
      </c>
    </row>
    <row r="7201" spans="1:5" ht="18.75">
      <c r="A7201" s="36">
        <v>7199</v>
      </c>
      <c r="B7201" s="208"/>
      <c r="C7201" s="36" t="s">
        <v>18912</v>
      </c>
      <c r="D7201" s="6" t="s">
        <v>7059</v>
      </c>
      <c r="E7201" s="3">
        <v>2</v>
      </c>
    </row>
    <row r="7202" spans="1:5" ht="18.75">
      <c r="A7202" s="36">
        <v>7200</v>
      </c>
      <c r="B7202" s="208"/>
      <c r="C7202" s="36" t="s">
        <v>18913</v>
      </c>
      <c r="D7202" s="6" t="s">
        <v>7060</v>
      </c>
      <c r="E7202" s="3">
        <v>2</v>
      </c>
    </row>
    <row r="7203" spans="1:5" ht="18.75">
      <c r="A7203" s="36">
        <v>7201</v>
      </c>
      <c r="B7203" s="208"/>
      <c r="C7203" s="36" t="s">
        <v>18914</v>
      </c>
      <c r="D7203" s="6" t="s">
        <v>7061</v>
      </c>
      <c r="E7203" s="3">
        <v>2</v>
      </c>
    </row>
    <row r="7204" spans="1:5" ht="33">
      <c r="A7204" s="36">
        <v>7202</v>
      </c>
      <c r="B7204" s="208"/>
      <c r="C7204" s="36" t="s">
        <v>18915</v>
      </c>
      <c r="D7204" s="6" t="s">
        <v>7062</v>
      </c>
      <c r="E7204" s="3">
        <v>2</v>
      </c>
    </row>
    <row r="7205" spans="1:5" ht="49.5">
      <c r="A7205" s="36">
        <v>7203</v>
      </c>
      <c r="B7205" s="208"/>
      <c r="C7205" s="36" t="s">
        <v>18916</v>
      </c>
      <c r="D7205" s="6" t="s">
        <v>7063</v>
      </c>
      <c r="E7205" s="3">
        <v>4</v>
      </c>
    </row>
    <row r="7206" spans="1:5" ht="49.5">
      <c r="A7206" s="36">
        <v>7204</v>
      </c>
      <c r="B7206" s="208"/>
      <c r="C7206" s="36" t="s">
        <v>18917</v>
      </c>
      <c r="D7206" s="6" t="s">
        <v>7064</v>
      </c>
      <c r="E7206" s="3">
        <v>4</v>
      </c>
    </row>
    <row r="7207" spans="1:5" ht="49.5">
      <c r="A7207" s="36">
        <v>7205</v>
      </c>
      <c r="B7207" s="208"/>
      <c r="C7207" s="36" t="s">
        <v>18918</v>
      </c>
      <c r="D7207" s="6" t="s">
        <v>7065</v>
      </c>
      <c r="E7207" s="3">
        <v>4</v>
      </c>
    </row>
    <row r="7208" spans="1:5" ht="49.5">
      <c r="A7208" s="36">
        <v>7206</v>
      </c>
      <c r="B7208" s="208"/>
      <c r="C7208" s="36" t="s">
        <v>18919</v>
      </c>
      <c r="D7208" s="6" t="s">
        <v>7066</v>
      </c>
      <c r="E7208" s="3">
        <v>4</v>
      </c>
    </row>
    <row r="7209" spans="1:5" ht="49.5">
      <c r="A7209" s="36">
        <v>7207</v>
      </c>
      <c r="B7209" s="208"/>
      <c r="C7209" s="36" t="s">
        <v>18920</v>
      </c>
      <c r="D7209" s="6" t="s">
        <v>7067</v>
      </c>
      <c r="E7209" s="3">
        <v>4</v>
      </c>
    </row>
    <row r="7210" spans="1:5" ht="49.5">
      <c r="A7210" s="36">
        <v>7208</v>
      </c>
      <c r="B7210" s="208"/>
      <c r="C7210" s="36" t="s">
        <v>18921</v>
      </c>
      <c r="D7210" s="6" t="s">
        <v>7068</v>
      </c>
      <c r="E7210" s="3">
        <v>4</v>
      </c>
    </row>
    <row r="7211" spans="1:5" ht="49.5">
      <c r="A7211" s="36">
        <v>7209</v>
      </c>
      <c r="B7211" s="208"/>
      <c r="C7211" s="36" t="s">
        <v>18922</v>
      </c>
      <c r="D7211" s="6" t="s">
        <v>7069</v>
      </c>
      <c r="E7211" s="3">
        <v>4</v>
      </c>
    </row>
    <row r="7212" spans="1:5" ht="49.5">
      <c r="A7212" s="36">
        <v>7210</v>
      </c>
      <c r="B7212" s="208"/>
      <c r="C7212" s="36" t="s">
        <v>18923</v>
      </c>
      <c r="D7212" s="6" t="s">
        <v>7070</v>
      </c>
      <c r="E7212" s="3">
        <v>4</v>
      </c>
    </row>
    <row r="7213" spans="1:5" ht="49.5">
      <c r="A7213" s="36">
        <v>7211</v>
      </c>
      <c r="B7213" s="208"/>
      <c r="C7213" s="36" t="s">
        <v>18924</v>
      </c>
      <c r="D7213" s="6" t="s">
        <v>7071</v>
      </c>
      <c r="E7213" s="3">
        <v>4</v>
      </c>
    </row>
    <row r="7214" spans="1:5" ht="49.5">
      <c r="A7214" s="36">
        <v>7212</v>
      </c>
      <c r="B7214" s="208"/>
      <c r="C7214" s="36" t="s">
        <v>18925</v>
      </c>
      <c r="D7214" s="6" t="s">
        <v>7072</v>
      </c>
      <c r="E7214" s="3">
        <v>4</v>
      </c>
    </row>
    <row r="7215" spans="1:5" ht="49.5">
      <c r="A7215" s="36">
        <v>7213</v>
      </c>
      <c r="B7215" s="208"/>
      <c r="C7215" s="36" t="s">
        <v>18926</v>
      </c>
      <c r="D7215" s="6" t="s">
        <v>7073</v>
      </c>
      <c r="E7215" s="3">
        <v>4</v>
      </c>
    </row>
    <row r="7216" spans="1:5" ht="49.5">
      <c r="A7216" s="36">
        <v>7214</v>
      </c>
      <c r="B7216" s="208"/>
      <c r="C7216" s="36" t="s">
        <v>18927</v>
      </c>
      <c r="D7216" s="6" t="s">
        <v>7074</v>
      </c>
      <c r="E7216" s="3">
        <v>4</v>
      </c>
    </row>
    <row r="7217" spans="1:5" ht="49.5">
      <c r="A7217" s="36">
        <v>7215</v>
      </c>
      <c r="B7217" s="208"/>
      <c r="C7217" s="36" t="s">
        <v>18928</v>
      </c>
      <c r="D7217" s="6" t="s">
        <v>7075</v>
      </c>
      <c r="E7217" s="3">
        <v>4</v>
      </c>
    </row>
    <row r="7218" spans="1:5" ht="49.5">
      <c r="A7218" s="36">
        <v>7216</v>
      </c>
      <c r="B7218" s="208"/>
      <c r="C7218" s="36" t="s">
        <v>18929</v>
      </c>
      <c r="D7218" s="6" t="s">
        <v>7076</v>
      </c>
      <c r="E7218" s="3">
        <v>4</v>
      </c>
    </row>
    <row r="7219" spans="1:5" ht="18.75">
      <c r="A7219" s="36">
        <v>7217</v>
      </c>
      <c r="B7219" s="208"/>
      <c r="C7219" s="36" t="s">
        <v>18930</v>
      </c>
      <c r="D7219" s="6" t="s">
        <v>7077</v>
      </c>
      <c r="E7219" s="3">
        <v>2</v>
      </c>
    </row>
    <row r="7220" spans="1:5" ht="18.75">
      <c r="A7220" s="36">
        <v>7218</v>
      </c>
      <c r="B7220" s="208"/>
      <c r="C7220" s="36" t="s">
        <v>18931</v>
      </c>
      <c r="D7220" s="6" t="s">
        <v>7078</v>
      </c>
      <c r="E7220" s="3">
        <v>2</v>
      </c>
    </row>
    <row r="7221" spans="1:5" ht="18.75">
      <c r="A7221" s="36">
        <v>7219</v>
      </c>
      <c r="B7221" s="208"/>
      <c r="C7221" s="36" t="s">
        <v>18932</v>
      </c>
      <c r="D7221" s="6" t="s">
        <v>7079</v>
      </c>
      <c r="E7221" s="3">
        <v>2</v>
      </c>
    </row>
    <row r="7222" spans="1:5" ht="18.75">
      <c r="A7222" s="36">
        <v>7220</v>
      </c>
      <c r="B7222" s="208"/>
      <c r="C7222" s="36" t="s">
        <v>18933</v>
      </c>
      <c r="D7222" s="6" t="s">
        <v>7080</v>
      </c>
      <c r="E7222" s="3">
        <v>2</v>
      </c>
    </row>
    <row r="7223" spans="1:5" ht="18.75">
      <c r="A7223" s="36">
        <v>7221</v>
      </c>
      <c r="B7223" s="208"/>
      <c r="C7223" s="36" t="s">
        <v>18934</v>
      </c>
      <c r="D7223" s="6" t="s">
        <v>7081</v>
      </c>
      <c r="E7223" s="3">
        <v>2</v>
      </c>
    </row>
    <row r="7224" spans="1:5" ht="18.75">
      <c r="A7224" s="36">
        <v>7222</v>
      </c>
      <c r="B7224" s="208"/>
      <c r="C7224" s="36" t="s">
        <v>18935</v>
      </c>
      <c r="D7224" s="6" t="s">
        <v>7082</v>
      </c>
      <c r="E7224" s="3">
        <v>2</v>
      </c>
    </row>
    <row r="7225" spans="1:5" ht="18.75">
      <c r="A7225" s="36">
        <v>7223</v>
      </c>
      <c r="B7225" s="208"/>
      <c r="C7225" s="36" t="s">
        <v>18936</v>
      </c>
      <c r="D7225" s="6" t="s">
        <v>7083</v>
      </c>
      <c r="E7225" s="3">
        <v>2</v>
      </c>
    </row>
    <row r="7226" spans="1:5" ht="18.75">
      <c r="A7226" s="36">
        <v>7224</v>
      </c>
      <c r="B7226" s="208"/>
      <c r="C7226" s="36" t="s">
        <v>18937</v>
      </c>
      <c r="D7226" s="6" t="s">
        <v>7084</v>
      </c>
      <c r="E7226" s="3">
        <v>2</v>
      </c>
    </row>
    <row r="7227" spans="1:5" ht="49.5">
      <c r="A7227" s="36">
        <v>7225</v>
      </c>
      <c r="B7227" s="208"/>
      <c r="C7227" s="36" t="s">
        <v>18938</v>
      </c>
      <c r="D7227" s="6" t="s">
        <v>7085</v>
      </c>
      <c r="E7227" s="3">
        <v>4</v>
      </c>
    </row>
    <row r="7228" spans="1:5" ht="18.75">
      <c r="A7228" s="36">
        <v>7226</v>
      </c>
      <c r="B7228" s="208"/>
      <c r="C7228" s="36" t="s">
        <v>18939</v>
      </c>
      <c r="D7228" s="6" t="s">
        <v>7086</v>
      </c>
      <c r="E7228" s="3">
        <v>2</v>
      </c>
    </row>
    <row r="7229" spans="1:5" ht="49.5">
      <c r="A7229" s="36">
        <v>7227</v>
      </c>
      <c r="B7229" s="208"/>
      <c r="C7229" s="36" t="s">
        <v>18940</v>
      </c>
      <c r="D7229" s="6" t="s">
        <v>7087</v>
      </c>
      <c r="E7229" s="3">
        <v>2</v>
      </c>
    </row>
    <row r="7230" spans="1:5" ht="33">
      <c r="A7230" s="36">
        <v>7228</v>
      </c>
      <c r="B7230" s="208"/>
      <c r="C7230" s="36" t="s">
        <v>18941</v>
      </c>
      <c r="D7230" s="6" t="s">
        <v>7088</v>
      </c>
      <c r="E7230" s="3">
        <v>4</v>
      </c>
    </row>
    <row r="7231" spans="1:5" ht="33">
      <c r="A7231" s="36">
        <v>7229</v>
      </c>
      <c r="B7231" s="208"/>
      <c r="C7231" s="36" t="s">
        <v>18942</v>
      </c>
      <c r="D7231" s="6" t="s">
        <v>7089</v>
      </c>
      <c r="E7231" s="3">
        <v>2</v>
      </c>
    </row>
    <row r="7232" spans="1:5" ht="33">
      <c r="A7232" s="36">
        <v>7230</v>
      </c>
      <c r="B7232" s="208"/>
      <c r="C7232" s="36" t="s">
        <v>18943</v>
      </c>
      <c r="D7232" s="6" t="s">
        <v>7090</v>
      </c>
      <c r="E7232" s="3">
        <v>4</v>
      </c>
    </row>
    <row r="7233" spans="1:5" ht="33">
      <c r="A7233" s="36">
        <v>7231</v>
      </c>
      <c r="B7233" s="208"/>
      <c r="C7233" s="36" t="s">
        <v>18944</v>
      </c>
      <c r="D7233" s="6" t="s">
        <v>7091</v>
      </c>
      <c r="E7233" s="3">
        <v>4</v>
      </c>
    </row>
    <row r="7234" spans="1:5" ht="33">
      <c r="A7234" s="36">
        <v>7232</v>
      </c>
      <c r="B7234" s="208"/>
      <c r="C7234" s="36" t="s">
        <v>18945</v>
      </c>
      <c r="D7234" s="6" t="s">
        <v>7092</v>
      </c>
      <c r="E7234" s="3">
        <v>4</v>
      </c>
    </row>
    <row r="7235" spans="1:5" ht="33">
      <c r="A7235" s="36">
        <v>7233</v>
      </c>
      <c r="B7235" s="208"/>
      <c r="C7235" s="36" t="s">
        <v>18946</v>
      </c>
      <c r="D7235" s="6" t="s">
        <v>7093</v>
      </c>
      <c r="E7235" s="3">
        <v>2</v>
      </c>
    </row>
    <row r="7236" spans="1:5" ht="33">
      <c r="A7236" s="36">
        <v>7234</v>
      </c>
      <c r="B7236" s="208"/>
      <c r="C7236" s="36" t="s">
        <v>18947</v>
      </c>
      <c r="D7236" s="6" t="s">
        <v>7094</v>
      </c>
      <c r="E7236" s="3">
        <v>2</v>
      </c>
    </row>
    <row r="7237" spans="1:5" ht="33">
      <c r="A7237" s="36">
        <v>7235</v>
      </c>
      <c r="B7237" s="208"/>
      <c r="C7237" s="36" t="s">
        <v>18948</v>
      </c>
      <c r="D7237" s="6" t="s">
        <v>7095</v>
      </c>
      <c r="E7237" s="3">
        <v>2</v>
      </c>
    </row>
    <row r="7238" spans="1:5" ht="33">
      <c r="A7238" s="36">
        <v>7236</v>
      </c>
      <c r="B7238" s="208"/>
      <c r="C7238" s="36" t="s">
        <v>18949</v>
      </c>
      <c r="D7238" s="6" t="s">
        <v>7096</v>
      </c>
      <c r="E7238" s="3">
        <v>2</v>
      </c>
    </row>
    <row r="7239" spans="1:5" ht="33">
      <c r="A7239" s="36">
        <v>7237</v>
      </c>
      <c r="B7239" s="208"/>
      <c r="C7239" s="36" t="s">
        <v>18950</v>
      </c>
      <c r="D7239" s="6" t="s">
        <v>7097</v>
      </c>
      <c r="E7239" s="3">
        <v>2</v>
      </c>
    </row>
    <row r="7240" spans="1:5" ht="33">
      <c r="A7240" s="36">
        <v>7238</v>
      </c>
      <c r="B7240" s="208"/>
      <c r="C7240" s="36" t="s">
        <v>18951</v>
      </c>
      <c r="D7240" s="6" t="s">
        <v>7098</v>
      </c>
      <c r="E7240" s="3">
        <v>2</v>
      </c>
    </row>
    <row r="7241" spans="1:5" ht="33">
      <c r="A7241" s="36">
        <v>7239</v>
      </c>
      <c r="B7241" s="208"/>
      <c r="C7241" s="36" t="s">
        <v>18952</v>
      </c>
      <c r="D7241" s="6" t="s">
        <v>7099</v>
      </c>
      <c r="E7241" s="3">
        <v>2</v>
      </c>
    </row>
    <row r="7242" spans="1:5" ht="33">
      <c r="A7242" s="36">
        <v>7240</v>
      </c>
      <c r="B7242" s="208"/>
      <c r="C7242" s="36" t="s">
        <v>18953</v>
      </c>
      <c r="D7242" s="6" t="s">
        <v>7100</v>
      </c>
      <c r="E7242" s="3">
        <v>2</v>
      </c>
    </row>
    <row r="7243" spans="1:5" ht="33">
      <c r="A7243" s="36">
        <v>7241</v>
      </c>
      <c r="B7243" s="208"/>
      <c r="C7243" s="36" t="s">
        <v>18954</v>
      </c>
      <c r="D7243" s="6" t="s">
        <v>7101</v>
      </c>
      <c r="E7243" s="3">
        <v>2</v>
      </c>
    </row>
    <row r="7244" spans="1:5" ht="33">
      <c r="A7244" s="36">
        <v>7242</v>
      </c>
      <c r="B7244" s="208"/>
      <c r="C7244" s="36" t="s">
        <v>18955</v>
      </c>
      <c r="D7244" s="6" t="s">
        <v>7102</v>
      </c>
      <c r="E7244" s="3">
        <v>2</v>
      </c>
    </row>
    <row r="7245" spans="1:5" ht="33">
      <c r="A7245" s="36">
        <v>7243</v>
      </c>
      <c r="B7245" s="208"/>
      <c r="C7245" s="36" t="s">
        <v>18956</v>
      </c>
      <c r="D7245" s="6" t="s">
        <v>7103</v>
      </c>
      <c r="E7245" s="3">
        <v>2</v>
      </c>
    </row>
    <row r="7246" spans="1:5" ht="33">
      <c r="A7246" s="36">
        <v>7244</v>
      </c>
      <c r="B7246" s="208"/>
      <c r="C7246" s="36" t="s">
        <v>18957</v>
      </c>
      <c r="D7246" s="6" t="s">
        <v>7104</v>
      </c>
      <c r="E7246" s="3">
        <v>2</v>
      </c>
    </row>
    <row r="7247" spans="1:5" ht="49.5">
      <c r="A7247" s="36">
        <v>7245</v>
      </c>
      <c r="B7247" s="208"/>
      <c r="C7247" s="36" t="s">
        <v>18958</v>
      </c>
      <c r="D7247" s="6" t="s">
        <v>7105</v>
      </c>
      <c r="E7247" s="3">
        <v>2</v>
      </c>
    </row>
    <row r="7248" spans="1:5" ht="49.5">
      <c r="A7248" s="36">
        <v>7246</v>
      </c>
      <c r="B7248" s="208"/>
      <c r="C7248" s="36" t="s">
        <v>18959</v>
      </c>
      <c r="D7248" s="6" t="s">
        <v>7106</v>
      </c>
      <c r="E7248" s="3">
        <v>2</v>
      </c>
    </row>
    <row r="7249" spans="1:5" ht="33">
      <c r="A7249" s="36">
        <v>7247</v>
      </c>
      <c r="B7249" s="208"/>
      <c r="C7249" s="36" t="s">
        <v>18960</v>
      </c>
      <c r="D7249" s="6" t="s">
        <v>7107</v>
      </c>
      <c r="E7249" s="3">
        <v>2</v>
      </c>
    </row>
    <row r="7250" spans="1:5" ht="33">
      <c r="A7250" s="36">
        <v>7248</v>
      </c>
      <c r="B7250" s="208"/>
      <c r="C7250" s="36" t="s">
        <v>18961</v>
      </c>
      <c r="D7250" s="6" t="s">
        <v>7108</v>
      </c>
      <c r="E7250" s="3">
        <v>2</v>
      </c>
    </row>
    <row r="7251" spans="1:5" ht="18.75">
      <c r="A7251" s="36">
        <v>7249</v>
      </c>
      <c r="B7251" s="208"/>
      <c r="C7251" s="36" t="s">
        <v>18962</v>
      </c>
      <c r="D7251" s="6" t="s">
        <v>7109</v>
      </c>
      <c r="E7251" s="3">
        <v>2</v>
      </c>
    </row>
    <row r="7252" spans="1:5" ht="33">
      <c r="A7252" s="36">
        <v>7250</v>
      </c>
      <c r="B7252" s="208"/>
      <c r="C7252" s="36" t="s">
        <v>18963</v>
      </c>
      <c r="D7252" s="6" t="s">
        <v>7110</v>
      </c>
      <c r="E7252" s="3">
        <v>2</v>
      </c>
    </row>
    <row r="7253" spans="1:5" ht="33">
      <c r="A7253" s="36">
        <v>7251</v>
      </c>
      <c r="B7253" s="208"/>
      <c r="C7253" s="36" t="s">
        <v>18964</v>
      </c>
      <c r="D7253" s="6" t="s">
        <v>7111</v>
      </c>
      <c r="E7253" s="3">
        <v>2</v>
      </c>
    </row>
    <row r="7254" spans="1:5" ht="33">
      <c r="A7254" s="36">
        <v>7252</v>
      </c>
      <c r="B7254" s="208"/>
      <c r="C7254" s="36" t="s">
        <v>18965</v>
      </c>
      <c r="D7254" s="6" t="s">
        <v>7112</v>
      </c>
      <c r="E7254" s="3">
        <v>2</v>
      </c>
    </row>
    <row r="7255" spans="1:5" ht="49.5">
      <c r="A7255" s="36">
        <v>7253</v>
      </c>
      <c r="B7255" s="208"/>
      <c r="C7255" s="36" t="s">
        <v>18966</v>
      </c>
      <c r="D7255" s="6" t="s">
        <v>7113</v>
      </c>
      <c r="E7255" s="3">
        <v>2</v>
      </c>
    </row>
    <row r="7256" spans="1:5" ht="33">
      <c r="A7256" s="36">
        <v>7254</v>
      </c>
      <c r="B7256" s="208"/>
      <c r="C7256" s="36" t="s">
        <v>18967</v>
      </c>
      <c r="D7256" s="6" t="s">
        <v>7114</v>
      </c>
      <c r="E7256" s="3">
        <v>2</v>
      </c>
    </row>
    <row r="7257" spans="1:5" ht="33">
      <c r="A7257" s="36">
        <v>7255</v>
      </c>
      <c r="B7257" s="208"/>
      <c r="C7257" s="36" t="s">
        <v>18968</v>
      </c>
      <c r="D7257" s="6" t="s">
        <v>7115</v>
      </c>
      <c r="E7257" s="3">
        <v>2</v>
      </c>
    </row>
    <row r="7258" spans="1:5" ht="33">
      <c r="A7258" s="36">
        <v>7256</v>
      </c>
      <c r="B7258" s="208"/>
      <c r="C7258" s="36" t="s">
        <v>18969</v>
      </c>
      <c r="D7258" s="6" t="s">
        <v>7116</v>
      </c>
      <c r="E7258" s="3">
        <v>2</v>
      </c>
    </row>
    <row r="7259" spans="1:5" ht="33">
      <c r="A7259" s="36">
        <v>7257</v>
      </c>
      <c r="B7259" s="208"/>
      <c r="C7259" s="36" t="s">
        <v>18970</v>
      </c>
      <c r="D7259" s="6" t="s">
        <v>7117</v>
      </c>
      <c r="E7259" s="3">
        <v>2</v>
      </c>
    </row>
    <row r="7260" spans="1:5" ht="18.75">
      <c r="A7260" s="36">
        <v>7258</v>
      </c>
      <c r="B7260" s="208"/>
      <c r="C7260" s="36" t="s">
        <v>18971</v>
      </c>
      <c r="D7260" s="6" t="s">
        <v>7118</v>
      </c>
      <c r="E7260" s="3">
        <v>2</v>
      </c>
    </row>
    <row r="7261" spans="1:5" ht="49.5">
      <c r="A7261" s="36">
        <v>7259</v>
      </c>
      <c r="B7261" s="208"/>
      <c r="C7261" s="36" t="s">
        <v>18972</v>
      </c>
      <c r="D7261" s="6" t="s">
        <v>7119</v>
      </c>
      <c r="E7261" s="3">
        <v>2</v>
      </c>
    </row>
    <row r="7262" spans="1:5" ht="33">
      <c r="A7262" s="36">
        <v>7260</v>
      </c>
      <c r="B7262" s="208"/>
      <c r="C7262" s="36" t="s">
        <v>18973</v>
      </c>
      <c r="D7262" s="6" t="s">
        <v>7120</v>
      </c>
      <c r="E7262" s="3">
        <v>2</v>
      </c>
    </row>
    <row r="7263" spans="1:5" ht="49.5">
      <c r="A7263" s="36">
        <v>7261</v>
      </c>
      <c r="B7263" s="208"/>
      <c r="C7263" s="36" t="s">
        <v>18974</v>
      </c>
      <c r="D7263" s="6" t="s">
        <v>7121</v>
      </c>
      <c r="E7263" s="3">
        <v>2</v>
      </c>
    </row>
    <row r="7264" spans="1:5" ht="33">
      <c r="A7264" s="36">
        <v>7262</v>
      </c>
      <c r="B7264" s="208"/>
      <c r="C7264" s="36" t="s">
        <v>18975</v>
      </c>
      <c r="D7264" s="6" t="s">
        <v>7122</v>
      </c>
      <c r="E7264" s="3">
        <v>2</v>
      </c>
    </row>
    <row r="7265" spans="1:5" ht="33">
      <c r="A7265" s="36">
        <v>7263</v>
      </c>
      <c r="B7265" s="208"/>
      <c r="C7265" s="36" t="s">
        <v>18976</v>
      </c>
      <c r="D7265" s="6" t="s">
        <v>7123</v>
      </c>
      <c r="E7265" s="3">
        <v>2</v>
      </c>
    </row>
    <row r="7266" spans="1:5" ht="33">
      <c r="A7266" s="36">
        <v>7264</v>
      </c>
      <c r="B7266" s="208"/>
      <c r="C7266" s="36" t="s">
        <v>18977</v>
      </c>
      <c r="D7266" s="6" t="s">
        <v>7124</v>
      </c>
      <c r="E7266" s="3">
        <v>2</v>
      </c>
    </row>
    <row r="7267" spans="1:5" ht="33">
      <c r="A7267" s="36">
        <v>7265</v>
      </c>
      <c r="B7267" s="208"/>
      <c r="C7267" s="36" t="s">
        <v>18978</v>
      </c>
      <c r="D7267" s="6" t="s">
        <v>7125</v>
      </c>
      <c r="E7267" s="3">
        <v>2</v>
      </c>
    </row>
    <row r="7268" spans="1:5" ht="49.5">
      <c r="A7268" s="36">
        <v>7266</v>
      </c>
      <c r="B7268" s="208"/>
      <c r="C7268" s="36" t="s">
        <v>18979</v>
      </c>
      <c r="D7268" s="6" t="s">
        <v>7126</v>
      </c>
      <c r="E7268" s="3">
        <v>2</v>
      </c>
    </row>
    <row r="7269" spans="1:5" ht="18.75">
      <c r="A7269" s="36">
        <v>7267</v>
      </c>
      <c r="B7269" s="208"/>
      <c r="C7269" s="36" t="s">
        <v>18980</v>
      </c>
      <c r="D7269" s="6" t="s">
        <v>7127</v>
      </c>
      <c r="E7269" s="3">
        <v>2</v>
      </c>
    </row>
    <row r="7270" spans="1:5" ht="33">
      <c r="A7270" s="36">
        <v>7268</v>
      </c>
      <c r="B7270" s="208"/>
      <c r="C7270" s="36" t="s">
        <v>18981</v>
      </c>
      <c r="D7270" s="6" t="s">
        <v>7128</v>
      </c>
      <c r="E7270" s="3">
        <v>2</v>
      </c>
    </row>
    <row r="7271" spans="1:5" ht="18.75">
      <c r="A7271" s="36">
        <v>7269</v>
      </c>
      <c r="B7271" s="208"/>
      <c r="C7271" s="36" t="s">
        <v>18982</v>
      </c>
      <c r="D7271" s="6" t="s">
        <v>7129</v>
      </c>
      <c r="E7271" s="3">
        <v>2</v>
      </c>
    </row>
    <row r="7272" spans="1:5" ht="33">
      <c r="A7272" s="36">
        <v>7270</v>
      </c>
      <c r="B7272" s="208"/>
      <c r="C7272" s="36" t="s">
        <v>18983</v>
      </c>
      <c r="D7272" s="6" t="s">
        <v>7130</v>
      </c>
      <c r="E7272" s="3">
        <v>2</v>
      </c>
    </row>
    <row r="7273" spans="1:5" ht="33">
      <c r="A7273" s="36">
        <v>7271</v>
      </c>
      <c r="B7273" s="208"/>
      <c r="C7273" s="36" t="s">
        <v>18984</v>
      </c>
      <c r="D7273" s="6" t="s">
        <v>7131</v>
      </c>
      <c r="E7273" s="3">
        <v>2</v>
      </c>
    </row>
    <row r="7274" spans="1:5" ht="33">
      <c r="A7274" s="36">
        <v>7272</v>
      </c>
      <c r="B7274" s="208"/>
      <c r="C7274" s="36" t="s">
        <v>18985</v>
      </c>
      <c r="D7274" s="6" t="s">
        <v>7132</v>
      </c>
      <c r="E7274" s="3">
        <v>2</v>
      </c>
    </row>
    <row r="7275" spans="1:5" ht="33">
      <c r="A7275" s="36">
        <v>7273</v>
      </c>
      <c r="B7275" s="208"/>
      <c r="C7275" s="36" t="s">
        <v>18986</v>
      </c>
      <c r="D7275" s="6" t="s">
        <v>7133</v>
      </c>
      <c r="E7275" s="3">
        <v>2</v>
      </c>
    </row>
    <row r="7276" spans="1:5" ht="33">
      <c r="A7276" s="36">
        <v>7274</v>
      </c>
      <c r="B7276" s="208"/>
      <c r="C7276" s="36" t="s">
        <v>18987</v>
      </c>
      <c r="D7276" s="6" t="s">
        <v>7134</v>
      </c>
      <c r="E7276" s="3">
        <v>2</v>
      </c>
    </row>
    <row r="7277" spans="1:5" ht="33">
      <c r="A7277" s="36">
        <v>7275</v>
      </c>
      <c r="B7277" s="208"/>
      <c r="C7277" s="36" t="s">
        <v>18988</v>
      </c>
      <c r="D7277" s="6" t="s">
        <v>7135</v>
      </c>
      <c r="E7277" s="3">
        <v>2</v>
      </c>
    </row>
    <row r="7278" spans="1:5" ht="33">
      <c r="A7278" s="36">
        <v>7276</v>
      </c>
      <c r="B7278" s="208"/>
      <c r="C7278" s="36" t="s">
        <v>18989</v>
      </c>
      <c r="D7278" s="6" t="s">
        <v>7136</v>
      </c>
      <c r="E7278" s="3">
        <v>2</v>
      </c>
    </row>
    <row r="7279" spans="1:5" ht="33">
      <c r="A7279" s="36">
        <v>7277</v>
      </c>
      <c r="B7279" s="208"/>
      <c r="C7279" s="36" t="s">
        <v>18990</v>
      </c>
      <c r="D7279" s="6" t="s">
        <v>7137</v>
      </c>
      <c r="E7279" s="3">
        <v>2</v>
      </c>
    </row>
    <row r="7280" spans="1:5" ht="33">
      <c r="A7280" s="36">
        <v>7278</v>
      </c>
      <c r="B7280" s="208"/>
      <c r="C7280" s="36" t="s">
        <v>18991</v>
      </c>
      <c r="D7280" s="6" t="s">
        <v>7138</v>
      </c>
      <c r="E7280" s="3">
        <v>2</v>
      </c>
    </row>
    <row r="7281" spans="1:5" ht="33">
      <c r="A7281" s="36">
        <v>7279</v>
      </c>
      <c r="B7281" s="208"/>
      <c r="C7281" s="36" t="s">
        <v>18992</v>
      </c>
      <c r="D7281" s="6" t="s">
        <v>7139</v>
      </c>
      <c r="E7281" s="3">
        <v>2</v>
      </c>
    </row>
    <row r="7282" spans="1:5" ht="33">
      <c r="A7282" s="36">
        <v>7280</v>
      </c>
      <c r="B7282" s="208"/>
      <c r="C7282" s="36" t="s">
        <v>18993</v>
      </c>
      <c r="D7282" s="6" t="s">
        <v>7140</v>
      </c>
      <c r="E7282" s="3">
        <v>2</v>
      </c>
    </row>
    <row r="7283" spans="1:5" ht="33">
      <c r="A7283" s="36">
        <v>7281</v>
      </c>
      <c r="B7283" s="208"/>
      <c r="C7283" s="36" t="s">
        <v>18994</v>
      </c>
      <c r="D7283" s="6" t="s">
        <v>7141</v>
      </c>
      <c r="E7283" s="3">
        <v>2</v>
      </c>
    </row>
    <row r="7284" spans="1:5" ht="33">
      <c r="A7284" s="36">
        <v>7282</v>
      </c>
      <c r="B7284" s="208"/>
      <c r="C7284" s="36" t="s">
        <v>18995</v>
      </c>
      <c r="D7284" s="6" t="s">
        <v>7142</v>
      </c>
      <c r="E7284" s="3">
        <v>2</v>
      </c>
    </row>
    <row r="7285" spans="1:5" ht="33">
      <c r="A7285" s="36">
        <v>7283</v>
      </c>
      <c r="B7285" s="208"/>
      <c r="C7285" s="36" t="s">
        <v>18996</v>
      </c>
      <c r="D7285" s="6" t="s">
        <v>7143</v>
      </c>
      <c r="E7285" s="3">
        <v>2</v>
      </c>
    </row>
    <row r="7286" spans="1:5" ht="33">
      <c r="A7286" s="36">
        <v>7284</v>
      </c>
      <c r="B7286" s="208"/>
      <c r="C7286" s="36" t="s">
        <v>18997</v>
      </c>
      <c r="D7286" s="6" t="s">
        <v>7144</v>
      </c>
      <c r="E7286" s="3">
        <v>2</v>
      </c>
    </row>
    <row r="7287" spans="1:5" ht="33">
      <c r="A7287" s="36">
        <v>7285</v>
      </c>
      <c r="B7287" s="208"/>
      <c r="C7287" s="36" t="s">
        <v>18998</v>
      </c>
      <c r="D7287" s="6" t="s">
        <v>7145</v>
      </c>
      <c r="E7287" s="3">
        <v>2</v>
      </c>
    </row>
    <row r="7288" spans="1:5" ht="49.5">
      <c r="A7288" s="36">
        <v>7286</v>
      </c>
      <c r="B7288" s="208"/>
      <c r="C7288" s="36" t="s">
        <v>18999</v>
      </c>
      <c r="D7288" s="6" t="s">
        <v>7146</v>
      </c>
      <c r="E7288" s="3">
        <v>2</v>
      </c>
    </row>
    <row r="7289" spans="1:5" ht="33">
      <c r="A7289" s="36">
        <v>7287</v>
      </c>
      <c r="B7289" s="208"/>
      <c r="C7289" s="36" t="s">
        <v>19000</v>
      </c>
      <c r="D7289" s="6" t="s">
        <v>7147</v>
      </c>
      <c r="E7289" s="3">
        <v>2</v>
      </c>
    </row>
    <row r="7290" spans="1:5" ht="33">
      <c r="A7290" s="36">
        <v>7288</v>
      </c>
      <c r="B7290" s="208"/>
      <c r="C7290" s="36" t="s">
        <v>19001</v>
      </c>
      <c r="D7290" s="6" t="s">
        <v>7148</v>
      </c>
      <c r="E7290" s="3">
        <v>2</v>
      </c>
    </row>
    <row r="7291" spans="1:5" ht="33">
      <c r="A7291" s="36">
        <v>7289</v>
      </c>
      <c r="B7291" s="208"/>
      <c r="C7291" s="36" t="s">
        <v>19002</v>
      </c>
      <c r="D7291" s="6" t="s">
        <v>7149</v>
      </c>
      <c r="E7291" s="3">
        <v>2</v>
      </c>
    </row>
    <row r="7292" spans="1:5" ht="33">
      <c r="A7292" s="36">
        <v>7290</v>
      </c>
      <c r="B7292" s="208"/>
      <c r="C7292" s="36" t="s">
        <v>19003</v>
      </c>
      <c r="D7292" s="6" t="s">
        <v>7150</v>
      </c>
      <c r="E7292" s="3">
        <v>2</v>
      </c>
    </row>
    <row r="7293" spans="1:5" ht="33">
      <c r="A7293" s="36">
        <v>7291</v>
      </c>
      <c r="B7293" s="208"/>
      <c r="C7293" s="36" t="s">
        <v>19004</v>
      </c>
      <c r="D7293" s="6" t="s">
        <v>7151</v>
      </c>
      <c r="E7293" s="3">
        <v>2</v>
      </c>
    </row>
    <row r="7294" spans="1:5" ht="33">
      <c r="A7294" s="36">
        <v>7292</v>
      </c>
      <c r="B7294" s="208"/>
      <c r="C7294" s="36" t="s">
        <v>19005</v>
      </c>
      <c r="D7294" s="6" t="s">
        <v>7152</v>
      </c>
      <c r="E7294" s="3">
        <v>2</v>
      </c>
    </row>
    <row r="7295" spans="1:5" ht="33">
      <c r="A7295" s="36">
        <v>7293</v>
      </c>
      <c r="B7295" s="208"/>
      <c r="C7295" s="36" t="s">
        <v>19006</v>
      </c>
      <c r="D7295" s="6" t="s">
        <v>7153</v>
      </c>
      <c r="E7295" s="3">
        <v>2</v>
      </c>
    </row>
    <row r="7296" spans="1:5" ht="33">
      <c r="A7296" s="36">
        <v>7294</v>
      </c>
      <c r="B7296" s="208"/>
      <c r="C7296" s="36" t="s">
        <v>19007</v>
      </c>
      <c r="D7296" s="6" t="s">
        <v>7154</v>
      </c>
      <c r="E7296" s="3">
        <v>2</v>
      </c>
    </row>
    <row r="7297" spans="1:5" ht="33">
      <c r="A7297" s="36">
        <v>7295</v>
      </c>
      <c r="B7297" s="208"/>
      <c r="C7297" s="36" t="s">
        <v>19008</v>
      </c>
      <c r="D7297" s="6" t="s">
        <v>7155</v>
      </c>
      <c r="E7297" s="3">
        <v>2</v>
      </c>
    </row>
    <row r="7298" spans="1:5" ht="33">
      <c r="A7298" s="36">
        <v>7296</v>
      </c>
      <c r="B7298" s="208"/>
      <c r="C7298" s="36" t="s">
        <v>19009</v>
      </c>
      <c r="D7298" s="6" t="s">
        <v>7156</v>
      </c>
      <c r="E7298" s="3">
        <v>2</v>
      </c>
    </row>
    <row r="7299" spans="1:5" ht="49.5">
      <c r="A7299" s="36">
        <v>7297</v>
      </c>
      <c r="B7299" s="208"/>
      <c r="C7299" s="36" t="s">
        <v>19010</v>
      </c>
      <c r="D7299" s="6" t="s">
        <v>7157</v>
      </c>
      <c r="E7299" s="3">
        <v>2</v>
      </c>
    </row>
    <row r="7300" spans="1:5" ht="33">
      <c r="A7300" s="36">
        <v>7298</v>
      </c>
      <c r="B7300" s="208"/>
      <c r="C7300" s="36" t="s">
        <v>19011</v>
      </c>
      <c r="D7300" s="6" t="s">
        <v>7158</v>
      </c>
      <c r="E7300" s="3">
        <v>2</v>
      </c>
    </row>
    <row r="7301" spans="1:5" ht="49.5">
      <c r="A7301" s="36">
        <v>7299</v>
      </c>
      <c r="B7301" s="208"/>
      <c r="C7301" s="36" t="s">
        <v>19012</v>
      </c>
      <c r="D7301" s="6" t="s">
        <v>7159</v>
      </c>
      <c r="E7301" s="3">
        <v>2</v>
      </c>
    </row>
    <row r="7302" spans="1:5" ht="33">
      <c r="A7302" s="36">
        <v>7300</v>
      </c>
      <c r="B7302" s="208"/>
      <c r="C7302" s="36" t="s">
        <v>19013</v>
      </c>
      <c r="D7302" s="6" t="s">
        <v>7160</v>
      </c>
      <c r="E7302" s="3">
        <v>2</v>
      </c>
    </row>
    <row r="7303" spans="1:5" ht="33">
      <c r="A7303" s="36">
        <v>7301</v>
      </c>
      <c r="B7303" s="208"/>
      <c r="C7303" s="36" t="s">
        <v>19014</v>
      </c>
      <c r="D7303" s="6" t="s">
        <v>7161</v>
      </c>
      <c r="E7303" s="3">
        <v>2</v>
      </c>
    </row>
    <row r="7304" spans="1:5" ht="49.5">
      <c r="A7304" s="36">
        <v>7302</v>
      </c>
      <c r="B7304" s="208"/>
      <c r="C7304" s="36" t="s">
        <v>19015</v>
      </c>
      <c r="D7304" s="6" t="s">
        <v>7162</v>
      </c>
      <c r="E7304" s="3">
        <v>2</v>
      </c>
    </row>
    <row r="7305" spans="1:5" ht="33">
      <c r="A7305" s="36">
        <v>7303</v>
      </c>
      <c r="B7305" s="208"/>
      <c r="C7305" s="36" t="s">
        <v>19016</v>
      </c>
      <c r="D7305" s="6" t="s">
        <v>7163</v>
      </c>
      <c r="E7305" s="3">
        <v>2</v>
      </c>
    </row>
    <row r="7306" spans="1:5" ht="33">
      <c r="A7306" s="36">
        <v>7304</v>
      </c>
      <c r="B7306" s="208"/>
      <c r="C7306" s="36" t="s">
        <v>19017</v>
      </c>
      <c r="D7306" s="6" t="s">
        <v>7164</v>
      </c>
      <c r="E7306" s="3">
        <v>2</v>
      </c>
    </row>
    <row r="7307" spans="1:5" ht="33">
      <c r="A7307" s="36">
        <v>7305</v>
      </c>
      <c r="B7307" s="208"/>
      <c r="C7307" s="36" t="s">
        <v>19018</v>
      </c>
      <c r="D7307" s="6" t="s">
        <v>7165</v>
      </c>
      <c r="E7307" s="3">
        <v>2</v>
      </c>
    </row>
    <row r="7308" spans="1:5" ht="18.75">
      <c r="A7308" s="36">
        <v>7306</v>
      </c>
      <c r="B7308" s="208"/>
      <c r="C7308" s="36" t="s">
        <v>19019</v>
      </c>
      <c r="D7308" s="6" t="s">
        <v>7166</v>
      </c>
      <c r="E7308" s="3">
        <v>4</v>
      </c>
    </row>
    <row r="7309" spans="1:5" ht="33">
      <c r="A7309" s="36">
        <v>7307</v>
      </c>
      <c r="B7309" s="208"/>
      <c r="C7309" s="36" t="s">
        <v>19020</v>
      </c>
      <c r="D7309" s="6" t="s">
        <v>7167</v>
      </c>
      <c r="E7309" s="3">
        <v>4</v>
      </c>
    </row>
    <row r="7310" spans="1:5" ht="18.75">
      <c r="A7310" s="36">
        <v>7308</v>
      </c>
      <c r="B7310" s="208"/>
      <c r="C7310" s="36" t="s">
        <v>19021</v>
      </c>
      <c r="D7310" s="6" t="s">
        <v>7168</v>
      </c>
      <c r="E7310" s="3">
        <v>2</v>
      </c>
    </row>
    <row r="7311" spans="1:5" ht="33">
      <c r="A7311" s="36">
        <v>7309</v>
      </c>
      <c r="B7311" s="208"/>
      <c r="C7311" s="36" t="s">
        <v>19022</v>
      </c>
      <c r="D7311" s="6" t="s">
        <v>7169</v>
      </c>
      <c r="E7311" s="3">
        <v>4</v>
      </c>
    </row>
    <row r="7312" spans="1:5" ht="18.75">
      <c r="A7312" s="36">
        <v>7310</v>
      </c>
      <c r="B7312" s="208"/>
      <c r="C7312" s="36" t="s">
        <v>19023</v>
      </c>
      <c r="D7312" s="6" t="s">
        <v>7170</v>
      </c>
      <c r="E7312" s="3">
        <v>4</v>
      </c>
    </row>
    <row r="7313" spans="1:5" ht="18.75">
      <c r="A7313" s="36">
        <v>7311</v>
      </c>
      <c r="B7313" s="208"/>
      <c r="C7313" s="36" t="s">
        <v>19024</v>
      </c>
      <c r="D7313" s="6" t="s">
        <v>7171</v>
      </c>
      <c r="E7313" s="3">
        <v>4</v>
      </c>
    </row>
    <row r="7314" spans="1:5" ht="33">
      <c r="A7314" s="36">
        <v>7312</v>
      </c>
      <c r="B7314" s="208"/>
      <c r="C7314" s="36" t="s">
        <v>19025</v>
      </c>
      <c r="D7314" s="6" t="s">
        <v>7172</v>
      </c>
      <c r="E7314" s="3">
        <v>4</v>
      </c>
    </row>
    <row r="7315" spans="1:5" ht="33">
      <c r="A7315" s="36">
        <v>7313</v>
      </c>
      <c r="B7315" s="208"/>
      <c r="C7315" s="36" t="s">
        <v>19026</v>
      </c>
      <c r="D7315" s="6" t="s">
        <v>7173</v>
      </c>
      <c r="E7315" s="3">
        <v>4</v>
      </c>
    </row>
    <row r="7316" spans="1:5" ht="33">
      <c r="A7316" s="36">
        <v>7314</v>
      </c>
      <c r="B7316" s="208"/>
      <c r="C7316" s="36" t="s">
        <v>19027</v>
      </c>
      <c r="D7316" s="6" t="s">
        <v>7174</v>
      </c>
      <c r="E7316" s="3">
        <v>0</v>
      </c>
    </row>
    <row r="7317" spans="1:5" ht="18.75">
      <c r="A7317" s="36">
        <v>7315</v>
      </c>
      <c r="B7317" s="208"/>
      <c r="C7317" s="36" t="s">
        <v>19028</v>
      </c>
      <c r="D7317" s="6" t="s">
        <v>7175</v>
      </c>
      <c r="E7317" s="3">
        <v>4</v>
      </c>
    </row>
    <row r="7318" spans="1:5" ht="33">
      <c r="A7318" s="36">
        <v>7316</v>
      </c>
      <c r="B7318" s="208"/>
      <c r="C7318" s="36" t="s">
        <v>19029</v>
      </c>
      <c r="D7318" s="6" t="s">
        <v>7176</v>
      </c>
      <c r="E7318" s="3">
        <v>4</v>
      </c>
    </row>
    <row r="7319" spans="1:5" ht="18.75">
      <c r="A7319" s="36">
        <v>7317</v>
      </c>
      <c r="B7319" s="208"/>
      <c r="C7319" s="36" t="s">
        <v>19030</v>
      </c>
      <c r="D7319" s="6" t="s">
        <v>7177</v>
      </c>
      <c r="E7319" s="3">
        <v>4</v>
      </c>
    </row>
    <row r="7320" spans="1:5" ht="33">
      <c r="A7320" s="36">
        <v>7318</v>
      </c>
      <c r="B7320" s="208"/>
      <c r="C7320" s="36" t="s">
        <v>19031</v>
      </c>
      <c r="D7320" s="6" t="s">
        <v>7178</v>
      </c>
      <c r="E7320" s="3">
        <v>4</v>
      </c>
    </row>
    <row r="7321" spans="1:5" ht="18.75">
      <c r="A7321" s="36">
        <v>7319</v>
      </c>
      <c r="B7321" s="208"/>
      <c r="C7321" s="36" t="s">
        <v>19032</v>
      </c>
      <c r="D7321" s="6" t="s">
        <v>7179</v>
      </c>
      <c r="E7321" s="3">
        <v>0</v>
      </c>
    </row>
    <row r="7322" spans="1:5" ht="33">
      <c r="A7322" s="36">
        <v>7320</v>
      </c>
      <c r="B7322" s="208"/>
      <c r="C7322" s="36" t="s">
        <v>19033</v>
      </c>
      <c r="D7322" s="6" t="s">
        <v>7180</v>
      </c>
      <c r="E7322" s="3">
        <v>4</v>
      </c>
    </row>
    <row r="7323" spans="1:5" ht="33">
      <c r="A7323" s="36">
        <v>7321</v>
      </c>
      <c r="B7323" s="208"/>
      <c r="C7323" s="36" t="s">
        <v>19034</v>
      </c>
      <c r="D7323" s="6" t="s">
        <v>7181</v>
      </c>
      <c r="E7323" s="3">
        <v>4</v>
      </c>
    </row>
    <row r="7324" spans="1:5" ht="33">
      <c r="A7324" s="36">
        <v>7322</v>
      </c>
      <c r="B7324" s="208"/>
      <c r="C7324" s="36" t="s">
        <v>19035</v>
      </c>
      <c r="D7324" s="6" t="s">
        <v>7182</v>
      </c>
      <c r="E7324" s="3">
        <v>4</v>
      </c>
    </row>
    <row r="7325" spans="1:5" ht="18.75">
      <c r="A7325" s="36">
        <v>7323</v>
      </c>
      <c r="B7325" s="208"/>
      <c r="C7325" s="36" t="s">
        <v>19036</v>
      </c>
      <c r="D7325" s="6" t="s">
        <v>7183</v>
      </c>
      <c r="E7325" s="3">
        <v>4</v>
      </c>
    </row>
    <row r="7326" spans="1:5" ht="33">
      <c r="A7326" s="36">
        <v>7324</v>
      </c>
      <c r="B7326" s="208"/>
      <c r="C7326" s="36" t="s">
        <v>19037</v>
      </c>
      <c r="D7326" s="6" t="s">
        <v>7184</v>
      </c>
      <c r="E7326" s="3">
        <v>4</v>
      </c>
    </row>
    <row r="7327" spans="1:5" ht="33">
      <c r="A7327" s="36">
        <v>7325</v>
      </c>
      <c r="B7327" s="208"/>
      <c r="C7327" s="36" t="s">
        <v>19038</v>
      </c>
      <c r="D7327" s="6" t="s">
        <v>7185</v>
      </c>
      <c r="E7327" s="3">
        <v>4</v>
      </c>
    </row>
    <row r="7328" spans="1:5" ht="33">
      <c r="A7328" s="36">
        <v>7326</v>
      </c>
      <c r="B7328" s="208"/>
      <c r="C7328" s="36" t="s">
        <v>19039</v>
      </c>
      <c r="D7328" s="6" t="s">
        <v>7186</v>
      </c>
      <c r="E7328" s="3">
        <v>4</v>
      </c>
    </row>
    <row r="7329" spans="1:5" ht="18.75">
      <c r="A7329" s="36">
        <v>7327</v>
      </c>
      <c r="B7329" s="208"/>
      <c r="C7329" s="36" t="s">
        <v>19040</v>
      </c>
      <c r="D7329" s="6" t="s">
        <v>7187</v>
      </c>
      <c r="E7329" s="3">
        <v>4</v>
      </c>
    </row>
    <row r="7330" spans="1:5" ht="18.75">
      <c r="A7330" s="36">
        <v>7328</v>
      </c>
      <c r="B7330" s="208"/>
      <c r="C7330" s="36" t="s">
        <v>19041</v>
      </c>
      <c r="D7330" s="6" t="s">
        <v>7188</v>
      </c>
      <c r="E7330" s="3">
        <v>4</v>
      </c>
    </row>
    <row r="7331" spans="1:5" ht="18.75">
      <c r="A7331" s="36">
        <v>7329</v>
      </c>
      <c r="B7331" s="208"/>
      <c r="C7331" s="36" t="s">
        <v>19042</v>
      </c>
      <c r="D7331" s="6" t="s">
        <v>7189</v>
      </c>
      <c r="E7331" s="3">
        <v>4</v>
      </c>
    </row>
    <row r="7332" spans="1:5" ht="33">
      <c r="A7332" s="36">
        <v>7330</v>
      </c>
      <c r="B7332" s="208"/>
      <c r="C7332" s="36" t="s">
        <v>19043</v>
      </c>
      <c r="D7332" s="6" t="s">
        <v>7190</v>
      </c>
      <c r="E7332" s="3">
        <v>4</v>
      </c>
    </row>
    <row r="7333" spans="1:5" ht="18.75">
      <c r="A7333" s="36">
        <v>7331</v>
      </c>
      <c r="B7333" s="208"/>
      <c r="C7333" s="36" t="s">
        <v>19044</v>
      </c>
      <c r="D7333" s="6" t="s">
        <v>7191</v>
      </c>
      <c r="E7333" s="3">
        <v>4</v>
      </c>
    </row>
    <row r="7334" spans="1:5" ht="33">
      <c r="A7334" s="36">
        <v>7332</v>
      </c>
      <c r="B7334" s="208"/>
      <c r="C7334" s="36" t="s">
        <v>19045</v>
      </c>
      <c r="D7334" s="6" t="s">
        <v>7192</v>
      </c>
      <c r="E7334" s="3">
        <v>4</v>
      </c>
    </row>
    <row r="7335" spans="1:5" ht="33">
      <c r="A7335" s="36">
        <v>7333</v>
      </c>
      <c r="B7335" s="208"/>
      <c r="C7335" s="36" t="s">
        <v>19046</v>
      </c>
      <c r="D7335" s="6" t="s">
        <v>7193</v>
      </c>
      <c r="E7335" s="3">
        <v>4</v>
      </c>
    </row>
    <row r="7336" spans="1:5" ht="33">
      <c r="A7336" s="36">
        <v>7334</v>
      </c>
      <c r="B7336" s="208"/>
      <c r="C7336" s="36" t="s">
        <v>19047</v>
      </c>
      <c r="D7336" s="6" t="s">
        <v>7194</v>
      </c>
      <c r="E7336" s="3">
        <v>4</v>
      </c>
    </row>
    <row r="7337" spans="1:5" ht="33">
      <c r="A7337" s="36">
        <v>7335</v>
      </c>
      <c r="B7337" s="208"/>
      <c r="C7337" s="36" t="s">
        <v>19048</v>
      </c>
      <c r="D7337" s="6" t="s">
        <v>7195</v>
      </c>
      <c r="E7337" s="3">
        <v>4</v>
      </c>
    </row>
    <row r="7338" spans="1:5" ht="33">
      <c r="A7338" s="36">
        <v>7336</v>
      </c>
      <c r="B7338" s="208"/>
      <c r="C7338" s="36" t="s">
        <v>19049</v>
      </c>
      <c r="D7338" s="6" t="s">
        <v>7196</v>
      </c>
      <c r="E7338" s="3">
        <v>4</v>
      </c>
    </row>
    <row r="7339" spans="1:5" ht="33">
      <c r="A7339" s="36">
        <v>7337</v>
      </c>
      <c r="B7339" s="208"/>
      <c r="C7339" s="36" t="s">
        <v>19050</v>
      </c>
      <c r="D7339" s="6" t="s">
        <v>7197</v>
      </c>
      <c r="E7339" s="3">
        <v>4</v>
      </c>
    </row>
    <row r="7340" spans="1:5" ht="33">
      <c r="A7340" s="36">
        <v>7338</v>
      </c>
      <c r="B7340" s="208"/>
      <c r="C7340" s="36" t="s">
        <v>19051</v>
      </c>
      <c r="D7340" s="6" t="s">
        <v>7198</v>
      </c>
      <c r="E7340" s="3">
        <v>4</v>
      </c>
    </row>
    <row r="7341" spans="1:5" ht="33">
      <c r="A7341" s="36">
        <v>7339</v>
      </c>
      <c r="B7341" s="208"/>
      <c r="C7341" s="36" t="s">
        <v>19052</v>
      </c>
      <c r="D7341" s="6" t="s">
        <v>7199</v>
      </c>
      <c r="E7341" s="3">
        <v>4</v>
      </c>
    </row>
    <row r="7342" spans="1:5" ht="33">
      <c r="A7342" s="36">
        <v>7340</v>
      </c>
      <c r="B7342" s="208"/>
      <c r="C7342" s="36" t="s">
        <v>19053</v>
      </c>
      <c r="D7342" s="6" t="s">
        <v>7200</v>
      </c>
      <c r="E7342" s="3">
        <v>4</v>
      </c>
    </row>
    <row r="7343" spans="1:5" ht="18.75">
      <c r="A7343" s="36">
        <v>7341</v>
      </c>
      <c r="B7343" s="208"/>
      <c r="C7343" s="36" t="s">
        <v>19054</v>
      </c>
      <c r="D7343" s="6" t="s">
        <v>7201</v>
      </c>
      <c r="E7343" s="3">
        <v>4</v>
      </c>
    </row>
    <row r="7344" spans="1:5" ht="33">
      <c r="A7344" s="36">
        <v>7342</v>
      </c>
      <c r="B7344" s="208"/>
      <c r="C7344" s="36" t="s">
        <v>19055</v>
      </c>
      <c r="D7344" s="6" t="s">
        <v>7202</v>
      </c>
      <c r="E7344" s="3">
        <v>4</v>
      </c>
    </row>
    <row r="7345" spans="1:5" ht="49.5">
      <c r="A7345" s="36">
        <v>7343</v>
      </c>
      <c r="B7345" s="208"/>
      <c r="C7345" s="36" t="s">
        <v>19056</v>
      </c>
      <c r="D7345" s="6" t="s">
        <v>7203</v>
      </c>
      <c r="E7345" s="3">
        <v>4</v>
      </c>
    </row>
    <row r="7346" spans="1:5" ht="33">
      <c r="A7346" s="36">
        <v>7344</v>
      </c>
      <c r="B7346" s="208"/>
      <c r="C7346" s="36" t="s">
        <v>19057</v>
      </c>
      <c r="D7346" s="6" t="s">
        <v>7204</v>
      </c>
      <c r="E7346" s="3">
        <v>4</v>
      </c>
    </row>
    <row r="7347" spans="1:5" ht="33">
      <c r="A7347" s="36">
        <v>7345</v>
      </c>
      <c r="B7347" s="208"/>
      <c r="C7347" s="36" t="s">
        <v>19058</v>
      </c>
      <c r="D7347" s="6" t="s">
        <v>7205</v>
      </c>
      <c r="E7347" s="3">
        <v>4</v>
      </c>
    </row>
    <row r="7348" spans="1:5" ht="33">
      <c r="A7348" s="36">
        <v>7346</v>
      </c>
      <c r="B7348" s="208"/>
      <c r="C7348" s="36" t="s">
        <v>19059</v>
      </c>
      <c r="D7348" s="6" t="s">
        <v>7206</v>
      </c>
      <c r="E7348" s="3">
        <v>4</v>
      </c>
    </row>
    <row r="7349" spans="1:5" ht="33">
      <c r="A7349" s="36">
        <v>7347</v>
      </c>
      <c r="B7349" s="208"/>
      <c r="C7349" s="36" t="s">
        <v>19060</v>
      </c>
      <c r="D7349" s="6" t="s">
        <v>7207</v>
      </c>
      <c r="E7349" s="3">
        <v>4</v>
      </c>
    </row>
    <row r="7350" spans="1:5" ht="33">
      <c r="A7350" s="36">
        <v>7348</v>
      </c>
      <c r="B7350" s="208"/>
      <c r="C7350" s="36" t="s">
        <v>19061</v>
      </c>
      <c r="D7350" s="6" t="s">
        <v>7208</v>
      </c>
      <c r="E7350" s="3">
        <v>4</v>
      </c>
    </row>
    <row r="7351" spans="1:5" ht="33">
      <c r="A7351" s="36">
        <v>7349</v>
      </c>
      <c r="B7351" s="208"/>
      <c r="C7351" s="36" t="s">
        <v>19062</v>
      </c>
      <c r="D7351" s="6" t="s">
        <v>7209</v>
      </c>
      <c r="E7351" s="3">
        <v>4</v>
      </c>
    </row>
    <row r="7352" spans="1:5" ht="18.75">
      <c r="A7352" s="36">
        <v>7350</v>
      </c>
      <c r="B7352" s="208"/>
      <c r="C7352" s="36" t="s">
        <v>19063</v>
      </c>
      <c r="D7352" s="6" t="s">
        <v>7210</v>
      </c>
      <c r="E7352" s="3">
        <v>4</v>
      </c>
    </row>
    <row r="7353" spans="1:5" ht="33">
      <c r="A7353" s="36">
        <v>7351</v>
      </c>
      <c r="B7353" s="208"/>
      <c r="C7353" s="36" t="s">
        <v>19064</v>
      </c>
      <c r="D7353" s="6" t="s">
        <v>7211</v>
      </c>
      <c r="E7353" s="3">
        <v>4</v>
      </c>
    </row>
    <row r="7354" spans="1:5" ht="33">
      <c r="A7354" s="36">
        <v>7352</v>
      </c>
      <c r="B7354" s="208"/>
      <c r="C7354" s="36" t="s">
        <v>19065</v>
      </c>
      <c r="D7354" s="6" t="s">
        <v>7212</v>
      </c>
      <c r="E7354" s="3">
        <v>4</v>
      </c>
    </row>
    <row r="7355" spans="1:5" ht="18.75">
      <c r="A7355" s="36">
        <v>7353</v>
      </c>
      <c r="B7355" s="208"/>
      <c r="C7355" s="36" t="s">
        <v>19066</v>
      </c>
      <c r="D7355" s="6" t="s">
        <v>7213</v>
      </c>
      <c r="E7355" s="3">
        <v>2</v>
      </c>
    </row>
    <row r="7356" spans="1:5" ht="18.75">
      <c r="A7356" s="36">
        <v>7354</v>
      </c>
      <c r="B7356" s="208"/>
      <c r="C7356" s="36" t="s">
        <v>19067</v>
      </c>
      <c r="D7356" s="6" t="s">
        <v>7214</v>
      </c>
      <c r="E7356" s="3">
        <v>2</v>
      </c>
    </row>
    <row r="7357" spans="1:5" ht="18.75">
      <c r="A7357" s="36">
        <v>7355</v>
      </c>
      <c r="B7357" s="208"/>
      <c r="C7357" s="36" t="s">
        <v>19068</v>
      </c>
      <c r="D7357" s="6" t="s">
        <v>7215</v>
      </c>
      <c r="E7357" s="3">
        <v>2</v>
      </c>
    </row>
    <row r="7358" spans="1:5" ht="33">
      <c r="A7358" s="36">
        <v>7356</v>
      </c>
      <c r="B7358" s="208"/>
      <c r="C7358" s="36" t="s">
        <v>19069</v>
      </c>
      <c r="D7358" s="6" t="s">
        <v>7216</v>
      </c>
      <c r="E7358" s="3">
        <v>2</v>
      </c>
    </row>
    <row r="7359" spans="1:5" ht="18.75">
      <c r="A7359" s="36">
        <v>7357</v>
      </c>
      <c r="B7359" s="208"/>
      <c r="C7359" s="36" t="s">
        <v>19070</v>
      </c>
      <c r="D7359" s="6" t="s">
        <v>7217</v>
      </c>
      <c r="E7359" s="3">
        <v>2</v>
      </c>
    </row>
    <row r="7360" spans="1:5" ht="18.75">
      <c r="A7360" s="36">
        <v>7358</v>
      </c>
      <c r="B7360" s="208"/>
      <c r="C7360" s="36" t="s">
        <v>19071</v>
      </c>
      <c r="D7360" s="6" t="s">
        <v>7218</v>
      </c>
      <c r="E7360" s="3">
        <v>2</v>
      </c>
    </row>
    <row r="7361" spans="1:5" ht="18.75">
      <c r="A7361" s="36">
        <v>7359</v>
      </c>
      <c r="B7361" s="208"/>
      <c r="C7361" s="36" t="s">
        <v>19072</v>
      </c>
      <c r="D7361" s="6" t="s">
        <v>7219</v>
      </c>
      <c r="E7361" s="3">
        <v>2</v>
      </c>
    </row>
    <row r="7362" spans="1:5" ht="33">
      <c r="A7362" s="36">
        <v>7360</v>
      </c>
      <c r="B7362" s="208"/>
      <c r="C7362" s="36" t="s">
        <v>19073</v>
      </c>
      <c r="D7362" s="6" t="s">
        <v>7220</v>
      </c>
      <c r="E7362" s="3">
        <v>2</v>
      </c>
    </row>
    <row r="7363" spans="1:5" ht="18.75">
      <c r="A7363" s="36">
        <v>7361</v>
      </c>
      <c r="B7363" s="208"/>
      <c r="C7363" s="36" t="s">
        <v>19074</v>
      </c>
      <c r="D7363" s="6" t="s">
        <v>7221</v>
      </c>
      <c r="E7363" s="3">
        <v>2</v>
      </c>
    </row>
    <row r="7364" spans="1:5" ht="18.75">
      <c r="A7364" s="36">
        <v>7362</v>
      </c>
      <c r="B7364" s="208"/>
      <c r="C7364" s="36" t="s">
        <v>19075</v>
      </c>
      <c r="D7364" s="6" t="s">
        <v>7222</v>
      </c>
      <c r="E7364" s="3">
        <v>2</v>
      </c>
    </row>
    <row r="7365" spans="1:5" ht="33">
      <c r="A7365" s="36">
        <v>7363</v>
      </c>
      <c r="B7365" s="208"/>
      <c r="C7365" s="36" t="s">
        <v>19076</v>
      </c>
      <c r="D7365" s="6" t="s">
        <v>7223</v>
      </c>
      <c r="E7365" s="3">
        <v>2</v>
      </c>
    </row>
    <row r="7366" spans="1:5" ht="33">
      <c r="A7366" s="36">
        <v>7364</v>
      </c>
      <c r="B7366" s="208"/>
      <c r="C7366" s="36" t="s">
        <v>19077</v>
      </c>
      <c r="D7366" s="6" t="s">
        <v>7224</v>
      </c>
      <c r="E7366" s="3">
        <v>2</v>
      </c>
    </row>
    <row r="7367" spans="1:5" ht="18.75">
      <c r="A7367" s="36">
        <v>7365</v>
      </c>
      <c r="B7367" s="208"/>
      <c r="C7367" s="36" t="s">
        <v>19078</v>
      </c>
      <c r="D7367" s="6" t="s">
        <v>7225</v>
      </c>
      <c r="E7367" s="3">
        <v>4</v>
      </c>
    </row>
    <row r="7368" spans="1:5" ht="33">
      <c r="A7368" s="36">
        <v>7366</v>
      </c>
      <c r="B7368" s="208"/>
      <c r="C7368" s="36" t="s">
        <v>19079</v>
      </c>
      <c r="D7368" s="6" t="s">
        <v>7226</v>
      </c>
      <c r="E7368" s="3">
        <v>4</v>
      </c>
    </row>
    <row r="7369" spans="1:5" ht="33">
      <c r="A7369" s="36">
        <v>7367</v>
      </c>
      <c r="B7369" s="208"/>
      <c r="C7369" s="36" t="s">
        <v>19080</v>
      </c>
      <c r="D7369" s="6" t="s">
        <v>7227</v>
      </c>
      <c r="E7369" s="3">
        <v>4</v>
      </c>
    </row>
    <row r="7370" spans="1:5" ht="18.75">
      <c r="A7370" s="36">
        <v>7368</v>
      </c>
      <c r="B7370" s="208"/>
      <c r="C7370" s="36" t="s">
        <v>19081</v>
      </c>
      <c r="D7370" s="6" t="s">
        <v>7228</v>
      </c>
      <c r="E7370" s="3">
        <v>4</v>
      </c>
    </row>
    <row r="7371" spans="1:5" ht="33">
      <c r="A7371" s="36">
        <v>7369</v>
      </c>
      <c r="B7371" s="208"/>
      <c r="C7371" s="36" t="s">
        <v>19082</v>
      </c>
      <c r="D7371" s="6" t="s">
        <v>7229</v>
      </c>
      <c r="E7371" s="3">
        <v>4</v>
      </c>
    </row>
    <row r="7372" spans="1:5" ht="33">
      <c r="A7372" s="36">
        <v>7370</v>
      </c>
      <c r="B7372" s="208"/>
      <c r="C7372" s="36" t="s">
        <v>19083</v>
      </c>
      <c r="D7372" s="6" t="s">
        <v>7230</v>
      </c>
      <c r="E7372" s="3">
        <v>4</v>
      </c>
    </row>
    <row r="7373" spans="1:5" ht="33">
      <c r="A7373" s="36">
        <v>7371</v>
      </c>
      <c r="B7373" s="208"/>
      <c r="C7373" s="36" t="s">
        <v>19084</v>
      </c>
      <c r="D7373" s="6" t="s">
        <v>7231</v>
      </c>
      <c r="E7373" s="3">
        <v>4</v>
      </c>
    </row>
    <row r="7374" spans="1:5" ht="49.5">
      <c r="A7374" s="36">
        <v>7372</v>
      </c>
      <c r="B7374" s="208"/>
      <c r="C7374" s="36" t="s">
        <v>19085</v>
      </c>
      <c r="D7374" s="6" t="s">
        <v>7232</v>
      </c>
      <c r="E7374" s="3">
        <v>4</v>
      </c>
    </row>
    <row r="7375" spans="1:5" ht="33">
      <c r="A7375" s="36">
        <v>7373</v>
      </c>
      <c r="B7375" s="208"/>
      <c r="C7375" s="36" t="s">
        <v>19086</v>
      </c>
      <c r="D7375" s="6" t="s">
        <v>7233</v>
      </c>
      <c r="E7375" s="3">
        <v>4</v>
      </c>
    </row>
    <row r="7376" spans="1:5" ht="33">
      <c r="A7376" s="36">
        <v>7374</v>
      </c>
      <c r="B7376" s="208"/>
      <c r="C7376" s="36" t="s">
        <v>19087</v>
      </c>
      <c r="D7376" s="6" t="s">
        <v>7234</v>
      </c>
      <c r="E7376" s="3">
        <v>4</v>
      </c>
    </row>
    <row r="7377" spans="1:5" ht="18.75">
      <c r="A7377" s="36">
        <v>7375</v>
      </c>
      <c r="B7377" s="208"/>
      <c r="C7377" s="36" t="s">
        <v>19088</v>
      </c>
      <c r="D7377" s="6" t="s">
        <v>7235</v>
      </c>
      <c r="E7377" s="3">
        <v>4</v>
      </c>
    </row>
    <row r="7378" spans="1:5" ht="33">
      <c r="A7378" s="36">
        <v>7376</v>
      </c>
      <c r="B7378" s="208"/>
      <c r="C7378" s="36" t="s">
        <v>19089</v>
      </c>
      <c r="D7378" s="6" t="s">
        <v>7236</v>
      </c>
      <c r="E7378" s="3">
        <v>4</v>
      </c>
    </row>
    <row r="7379" spans="1:5" ht="33">
      <c r="A7379" s="36">
        <v>7377</v>
      </c>
      <c r="B7379" s="208"/>
      <c r="C7379" s="36" t="s">
        <v>19090</v>
      </c>
      <c r="D7379" s="6" t="s">
        <v>7237</v>
      </c>
      <c r="E7379" s="3">
        <v>4</v>
      </c>
    </row>
    <row r="7380" spans="1:5" ht="33">
      <c r="A7380" s="36">
        <v>7378</v>
      </c>
      <c r="B7380" s="208"/>
      <c r="C7380" s="36" t="s">
        <v>19091</v>
      </c>
      <c r="D7380" s="6" t="s">
        <v>7238</v>
      </c>
      <c r="E7380" s="3">
        <v>4</v>
      </c>
    </row>
    <row r="7381" spans="1:5" ht="33">
      <c r="A7381" s="36">
        <v>7379</v>
      </c>
      <c r="B7381" s="208"/>
      <c r="C7381" s="36" t="s">
        <v>19092</v>
      </c>
      <c r="D7381" s="6" t="s">
        <v>7239</v>
      </c>
      <c r="E7381" s="3">
        <v>4</v>
      </c>
    </row>
    <row r="7382" spans="1:5" ht="33">
      <c r="A7382" s="36">
        <v>7380</v>
      </c>
      <c r="B7382" s="208"/>
      <c r="C7382" s="36" t="s">
        <v>19093</v>
      </c>
      <c r="D7382" s="6" t="s">
        <v>7240</v>
      </c>
      <c r="E7382" s="3">
        <v>4</v>
      </c>
    </row>
    <row r="7383" spans="1:5" ht="18.75">
      <c r="A7383" s="36">
        <v>7381</v>
      </c>
      <c r="B7383" s="208"/>
      <c r="C7383" s="36" t="s">
        <v>19094</v>
      </c>
      <c r="D7383" s="6" t="s">
        <v>7241</v>
      </c>
      <c r="E7383" s="3">
        <v>4</v>
      </c>
    </row>
    <row r="7384" spans="1:5" ht="33">
      <c r="A7384" s="36">
        <v>7382</v>
      </c>
      <c r="B7384" s="208"/>
      <c r="C7384" s="36" t="s">
        <v>19095</v>
      </c>
      <c r="D7384" s="6" t="s">
        <v>7242</v>
      </c>
      <c r="E7384" s="3">
        <v>4</v>
      </c>
    </row>
    <row r="7385" spans="1:5" ht="33">
      <c r="A7385" s="36">
        <v>7383</v>
      </c>
      <c r="B7385" s="208"/>
      <c r="C7385" s="36" t="s">
        <v>19096</v>
      </c>
      <c r="D7385" s="6" t="s">
        <v>7243</v>
      </c>
      <c r="E7385" s="3">
        <v>4</v>
      </c>
    </row>
    <row r="7386" spans="1:5" ht="33">
      <c r="A7386" s="36">
        <v>7384</v>
      </c>
      <c r="B7386" s="208"/>
      <c r="C7386" s="36" t="s">
        <v>19097</v>
      </c>
      <c r="D7386" s="6" t="s">
        <v>7244</v>
      </c>
      <c r="E7386" s="3">
        <v>4</v>
      </c>
    </row>
    <row r="7387" spans="1:5" ht="18.75">
      <c r="A7387" s="36">
        <v>7385</v>
      </c>
      <c r="B7387" s="208"/>
      <c r="C7387" s="36" t="s">
        <v>19098</v>
      </c>
      <c r="D7387" s="6" t="s">
        <v>7245</v>
      </c>
      <c r="E7387" s="3">
        <v>4</v>
      </c>
    </row>
    <row r="7388" spans="1:5" ht="33">
      <c r="A7388" s="36">
        <v>7386</v>
      </c>
      <c r="B7388" s="208"/>
      <c r="C7388" s="36" t="s">
        <v>19099</v>
      </c>
      <c r="D7388" s="6" t="s">
        <v>7246</v>
      </c>
      <c r="E7388" s="3">
        <v>4</v>
      </c>
    </row>
    <row r="7389" spans="1:5" ht="49.5">
      <c r="A7389" s="36">
        <v>7387</v>
      </c>
      <c r="B7389" s="208"/>
      <c r="C7389" s="36" t="s">
        <v>19100</v>
      </c>
      <c r="D7389" s="6" t="s">
        <v>7247</v>
      </c>
      <c r="E7389" s="3">
        <v>4</v>
      </c>
    </row>
    <row r="7390" spans="1:5" ht="33">
      <c r="A7390" s="36">
        <v>7388</v>
      </c>
      <c r="B7390" s="208"/>
      <c r="C7390" s="36" t="s">
        <v>19101</v>
      </c>
      <c r="D7390" s="6" t="s">
        <v>7248</v>
      </c>
      <c r="E7390" s="3">
        <v>4</v>
      </c>
    </row>
    <row r="7391" spans="1:5" ht="33">
      <c r="A7391" s="36">
        <v>7389</v>
      </c>
      <c r="B7391" s="208"/>
      <c r="C7391" s="36" t="s">
        <v>19102</v>
      </c>
      <c r="D7391" s="6" t="s">
        <v>7249</v>
      </c>
      <c r="E7391" s="3">
        <v>4</v>
      </c>
    </row>
    <row r="7392" spans="1:5" ht="33">
      <c r="A7392" s="36">
        <v>7390</v>
      </c>
      <c r="B7392" s="208"/>
      <c r="C7392" s="36" t="s">
        <v>19103</v>
      </c>
      <c r="D7392" s="6" t="s">
        <v>7250</v>
      </c>
      <c r="E7392" s="3">
        <v>4</v>
      </c>
    </row>
    <row r="7393" spans="1:5" ht="49.5">
      <c r="A7393" s="36">
        <v>7391</v>
      </c>
      <c r="B7393" s="208"/>
      <c r="C7393" s="36" t="s">
        <v>19104</v>
      </c>
      <c r="D7393" s="6" t="s">
        <v>7251</v>
      </c>
      <c r="E7393" s="3">
        <v>4</v>
      </c>
    </row>
    <row r="7394" spans="1:5" ht="33">
      <c r="A7394" s="36">
        <v>7392</v>
      </c>
      <c r="B7394" s="208"/>
      <c r="C7394" s="36" t="s">
        <v>19105</v>
      </c>
      <c r="D7394" s="6" t="s">
        <v>7252</v>
      </c>
      <c r="E7394" s="3">
        <v>4</v>
      </c>
    </row>
    <row r="7395" spans="1:5" ht="33">
      <c r="A7395" s="36">
        <v>7393</v>
      </c>
      <c r="B7395" s="208"/>
      <c r="C7395" s="36" t="s">
        <v>19106</v>
      </c>
      <c r="D7395" s="6" t="s">
        <v>7253</v>
      </c>
      <c r="E7395" s="3">
        <v>4</v>
      </c>
    </row>
    <row r="7396" spans="1:5" ht="33">
      <c r="A7396" s="36">
        <v>7394</v>
      </c>
      <c r="B7396" s="208"/>
      <c r="C7396" s="36" t="s">
        <v>19107</v>
      </c>
      <c r="D7396" s="6" t="s">
        <v>7254</v>
      </c>
      <c r="E7396" s="3">
        <v>2</v>
      </c>
    </row>
    <row r="7397" spans="1:5" ht="33">
      <c r="A7397" s="36">
        <v>7395</v>
      </c>
      <c r="B7397" s="208"/>
      <c r="C7397" s="36" t="s">
        <v>19108</v>
      </c>
      <c r="D7397" s="6" t="s">
        <v>7255</v>
      </c>
      <c r="E7397" s="3">
        <v>2</v>
      </c>
    </row>
    <row r="7398" spans="1:5" ht="33">
      <c r="A7398" s="36">
        <v>7396</v>
      </c>
      <c r="B7398" s="208"/>
      <c r="C7398" s="36" t="s">
        <v>19109</v>
      </c>
      <c r="D7398" s="6" t="s">
        <v>7256</v>
      </c>
      <c r="E7398" s="3">
        <v>2</v>
      </c>
    </row>
    <row r="7399" spans="1:5" ht="33">
      <c r="A7399" s="36">
        <v>7397</v>
      </c>
      <c r="B7399" s="208"/>
      <c r="C7399" s="36" t="s">
        <v>19110</v>
      </c>
      <c r="D7399" s="6" t="s">
        <v>7257</v>
      </c>
      <c r="E7399" s="3">
        <v>4</v>
      </c>
    </row>
    <row r="7400" spans="1:5" ht="33">
      <c r="A7400" s="36">
        <v>7398</v>
      </c>
      <c r="B7400" s="208"/>
      <c r="C7400" s="36" t="s">
        <v>19111</v>
      </c>
      <c r="D7400" s="6" t="s">
        <v>7258</v>
      </c>
      <c r="E7400" s="3">
        <v>4</v>
      </c>
    </row>
    <row r="7401" spans="1:5" ht="18.75">
      <c r="A7401" s="36">
        <v>7399</v>
      </c>
      <c r="B7401" s="208"/>
      <c r="C7401" s="36" t="s">
        <v>19112</v>
      </c>
      <c r="D7401" s="6" t="s">
        <v>7259</v>
      </c>
      <c r="E7401" s="3">
        <v>4</v>
      </c>
    </row>
    <row r="7402" spans="1:5" ht="18.75">
      <c r="A7402" s="36">
        <v>7400</v>
      </c>
      <c r="B7402" s="208"/>
      <c r="C7402" s="36" t="s">
        <v>19113</v>
      </c>
      <c r="D7402" s="6" t="s">
        <v>7260</v>
      </c>
      <c r="E7402" s="3">
        <v>4</v>
      </c>
    </row>
    <row r="7403" spans="1:5" ht="33">
      <c r="A7403" s="36">
        <v>7401</v>
      </c>
      <c r="B7403" s="208"/>
      <c r="C7403" s="36" t="s">
        <v>19114</v>
      </c>
      <c r="D7403" s="6" t="s">
        <v>7261</v>
      </c>
      <c r="E7403" s="3">
        <v>4</v>
      </c>
    </row>
    <row r="7404" spans="1:5" ht="33">
      <c r="A7404" s="36">
        <v>7402</v>
      </c>
      <c r="B7404" s="208"/>
      <c r="C7404" s="36" t="s">
        <v>19115</v>
      </c>
      <c r="D7404" s="6" t="s">
        <v>7262</v>
      </c>
      <c r="E7404" s="3">
        <v>4</v>
      </c>
    </row>
    <row r="7405" spans="1:5" ht="33">
      <c r="A7405" s="36">
        <v>7403</v>
      </c>
      <c r="B7405" s="208"/>
      <c r="C7405" s="36" t="s">
        <v>19116</v>
      </c>
      <c r="D7405" s="6" t="s">
        <v>7263</v>
      </c>
      <c r="E7405" s="3">
        <v>4</v>
      </c>
    </row>
    <row r="7406" spans="1:5" ht="18.75">
      <c r="A7406" s="36">
        <v>7404</v>
      </c>
      <c r="B7406" s="208"/>
      <c r="C7406" s="36" t="s">
        <v>19117</v>
      </c>
      <c r="D7406" s="6" t="s">
        <v>7264</v>
      </c>
      <c r="E7406" s="3">
        <v>4</v>
      </c>
    </row>
    <row r="7407" spans="1:5" ht="33">
      <c r="A7407" s="36">
        <v>7405</v>
      </c>
      <c r="B7407" s="208"/>
      <c r="C7407" s="36" t="s">
        <v>19118</v>
      </c>
      <c r="D7407" s="6" t="s">
        <v>7265</v>
      </c>
      <c r="E7407" s="3">
        <v>4</v>
      </c>
    </row>
    <row r="7408" spans="1:5" ht="33">
      <c r="A7408" s="36">
        <v>7406</v>
      </c>
      <c r="B7408" s="208"/>
      <c r="C7408" s="36" t="s">
        <v>19119</v>
      </c>
      <c r="D7408" s="6" t="s">
        <v>7266</v>
      </c>
      <c r="E7408" s="3">
        <v>4</v>
      </c>
    </row>
    <row r="7409" spans="1:5" ht="33">
      <c r="A7409" s="36">
        <v>7407</v>
      </c>
      <c r="B7409" s="208"/>
      <c r="C7409" s="36" t="s">
        <v>19120</v>
      </c>
      <c r="D7409" s="6" t="s">
        <v>7267</v>
      </c>
      <c r="E7409" s="3">
        <v>4</v>
      </c>
    </row>
    <row r="7410" spans="1:5" ht="33">
      <c r="A7410" s="36">
        <v>7408</v>
      </c>
      <c r="B7410" s="208"/>
      <c r="C7410" s="36" t="s">
        <v>19121</v>
      </c>
      <c r="D7410" s="6" t="s">
        <v>7268</v>
      </c>
      <c r="E7410" s="3">
        <v>4</v>
      </c>
    </row>
    <row r="7411" spans="1:5" ht="33">
      <c r="A7411" s="36">
        <v>7409</v>
      </c>
      <c r="B7411" s="208"/>
      <c r="C7411" s="36" t="s">
        <v>19122</v>
      </c>
      <c r="D7411" s="6" t="s">
        <v>7269</v>
      </c>
      <c r="E7411" s="3">
        <v>4</v>
      </c>
    </row>
    <row r="7412" spans="1:5" ht="33">
      <c r="A7412" s="36">
        <v>7410</v>
      </c>
      <c r="B7412" s="208"/>
      <c r="C7412" s="36" t="s">
        <v>19123</v>
      </c>
      <c r="D7412" s="6" t="s">
        <v>7270</v>
      </c>
      <c r="E7412" s="3">
        <v>4</v>
      </c>
    </row>
    <row r="7413" spans="1:5" ht="18.75">
      <c r="A7413" s="36">
        <v>7411</v>
      </c>
      <c r="B7413" s="208"/>
      <c r="C7413" s="36" t="s">
        <v>19124</v>
      </c>
      <c r="D7413" s="6" t="s">
        <v>7271</v>
      </c>
      <c r="E7413" s="3">
        <v>4</v>
      </c>
    </row>
    <row r="7414" spans="1:5" ht="33">
      <c r="A7414" s="36">
        <v>7412</v>
      </c>
      <c r="B7414" s="208"/>
      <c r="C7414" s="36" t="s">
        <v>19125</v>
      </c>
      <c r="D7414" s="6" t="s">
        <v>7272</v>
      </c>
      <c r="E7414" s="3">
        <v>4</v>
      </c>
    </row>
    <row r="7415" spans="1:5" ht="33">
      <c r="A7415" s="36">
        <v>7413</v>
      </c>
      <c r="B7415" s="208"/>
      <c r="C7415" s="36" t="s">
        <v>19126</v>
      </c>
      <c r="D7415" s="6" t="s">
        <v>7273</v>
      </c>
      <c r="E7415" s="3">
        <v>4</v>
      </c>
    </row>
    <row r="7416" spans="1:5" ht="18.75">
      <c r="A7416" s="36">
        <v>7414</v>
      </c>
      <c r="B7416" s="208"/>
      <c r="C7416" s="36" t="s">
        <v>19127</v>
      </c>
      <c r="D7416" s="6" t="s">
        <v>7274</v>
      </c>
      <c r="E7416" s="3">
        <v>2</v>
      </c>
    </row>
    <row r="7417" spans="1:5" ht="33">
      <c r="A7417" s="36">
        <v>7415</v>
      </c>
      <c r="B7417" s="208"/>
      <c r="C7417" s="36" t="s">
        <v>19128</v>
      </c>
      <c r="D7417" s="6" t="s">
        <v>7275</v>
      </c>
      <c r="E7417" s="3">
        <v>2</v>
      </c>
    </row>
    <row r="7418" spans="1:5" ht="49.5">
      <c r="A7418" s="36">
        <v>7416</v>
      </c>
      <c r="B7418" s="208"/>
      <c r="C7418" s="36" t="s">
        <v>19129</v>
      </c>
      <c r="D7418" s="6" t="s">
        <v>7276</v>
      </c>
      <c r="E7418" s="3">
        <v>2</v>
      </c>
    </row>
    <row r="7419" spans="1:5" ht="33">
      <c r="A7419" s="36">
        <v>7417</v>
      </c>
      <c r="B7419" s="208"/>
      <c r="C7419" s="36" t="s">
        <v>19130</v>
      </c>
      <c r="D7419" s="6" t="s">
        <v>7277</v>
      </c>
      <c r="E7419" s="3">
        <v>2</v>
      </c>
    </row>
    <row r="7420" spans="1:5" ht="33">
      <c r="A7420" s="36">
        <v>7418</v>
      </c>
      <c r="B7420" s="208"/>
      <c r="C7420" s="36" t="s">
        <v>19131</v>
      </c>
      <c r="D7420" s="6" t="s">
        <v>7278</v>
      </c>
      <c r="E7420" s="3">
        <v>4</v>
      </c>
    </row>
    <row r="7421" spans="1:5" ht="33">
      <c r="A7421" s="36">
        <v>7419</v>
      </c>
      <c r="B7421" s="208"/>
      <c r="C7421" s="36" t="s">
        <v>19132</v>
      </c>
      <c r="D7421" s="6" t="s">
        <v>7279</v>
      </c>
      <c r="E7421" s="3">
        <v>4</v>
      </c>
    </row>
    <row r="7422" spans="1:5" ht="33">
      <c r="A7422" s="36">
        <v>7420</v>
      </c>
      <c r="B7422" s="208"/>
      <c r="C7422" s="36" t="s">
        <v>19133</v>
      </c>
      <c r="D7422" s="6" t="s">
        <v>7280</v>
      </c>
      <c r="E7422" s="3">
        <v>4</v>
      </c>
    </row>
    <row r="7423" spans="1:5" ht="49.5">
      <c r="A7423" s="36">
        <v>7421</v>
      </c>
      <c r="B7423" s="208"/>
      <c r="C7423" s="36" t="s">
        <v>19134</v>
      </c>
      <c r="D7423" s="6" t="s">
        <v>7281</v>
      </c>
      <c r="E7423" s="3">
        <v>4</v>
      </c>
    </row>
    <row r="7424" spans="1:5" ht="33">
      <c r="A7424" s="36">
        <v>7422</v>
      </c>
      <c r="B7424" s="208"/>
      <c r="C7424" s="36" t="s">
        <v>19135</v>
      </c>
      <c r="D7424" s="6" t="s">
        <v>7282</v>
      </c>
      <c r="E7424" s="3">
        <v>4</v>
      </c>
    </row>
    <row r="7425" spans="1:5" ht="33">
      <c r="A7425" s="36">
        <v>7423</v>
      </c>
      <c r="B7425" s="208"/>
      <c r="C7425" s="36" t="s">
        <v>19136</v>
      </c>
      <c r="D7425" s="6" t="s">
        <v>7283</v>
      </c>
      <c r="E7425" s="3">
        <v>4</v>
      </c>
    </row>
    <row r="7426" spans="1:5" ht="33">
      <c r="A7426" s="36">
        <v>7424</v>
      </c>
      <c r="B7426" s="208"/>
      <c r="C7426" s="36" t="s">
        <v>19137</v>
      </c>
      <c r="D7426" s="6" t="s">
        <v>7284</v>
      </c>
      <c r="E7426" s="3">
        <v>4</v>
      </c>
    </row>
    <row r="7427" spans="1:5" ht="33">
      <c r="A7427" s="36">
        <v>7425</v>
      </c>
      <c r="B7427" s="208"/>
      <c r="C7427" s="36" t="s">
        <v>19138</v>
      </c>
      <c r="D7427" s="6" t="s">
        <v>7285</v>
      </c>
      <c r="E7427" s="3">
        <v>4</v>
      </c>
    </row>
    <row r="7428" spans="1:5" ht="33">
      <c r="A7428" s="36">
        <v>7426</v>
      </c>
      <c r="B7428" s="208"/>
      <c r="C7428" s="36" t="s">
        <v>19139</v>
      </c>
      <c r="D7428" s="6" t="s">
        <v>7286</v>
      </c>
      <c r="E7428" s="3">
        <v>4</v>
      </c>
    </row>
    <row r="7429" spans="1:5" ht="33">
      <c r="A7429" s="36">
        <v>7427</v>
      </c>
      <c r="B7429" s="208"/>
      <c r="C7429" s="36" t="s">
        <v>19140</v>
      </c>
      <c r="D7429" s="6" t="s">
        <v>7287</v>
      </c>
      <c r="E7429" s="3">
        <v>4</v>
      </c>
    </row>
    <row r="7430" spans="1:5" ht="33">
      <c r="A7430" s="36">
        <v>7428</v>
      </c>
      <c r="B7430" s="208"/>
      <c r="C7430" s="36" t="s">
        <v>19141</v>
      </c>
      <c r="D7430" s="6" t="s">
        <v>7288</v>
      </c>
      <c r="E7430" s="3">
        <v>4</v>
      </c>
    </row>
    <row r="7431" spans="1:5" ht="33">
      <c r="A7431" s="36">
        <v>7429</v>
      </c>
      <c r="B7431" s="208"/>
      <c r="C7431" s="36" t="s">
        <v>19142</v>
      </c>
      <c r="D7431" s="6" t="s">
        <v>7289</v>
      </c>
      <c r="E7431" s="3">
        <v>4</v>
      </c>
    </row>
    <row r="7432" spans="1:5" ht="49.5">
      <c r="A7432" s="36">
        <v>7430</v>
      </c>
      <c r="B7432" s="208"/>
      <c r="C7432" s="36" t="s">
        <v>19143</v>
      </c>
      <c r="D7432" s="6" t="s">
        <v>7290</v>
      </c>
      <c r="E7432" s="3">
        <v>4</v>
      </c>
    </row>
    <row r="7433" spans="1:5" ht="66">
      <c r="A7433" s="36">
        <v>7431</v>
      </c>
      <c r="B7433" s="208"/>
      <c r="C7433" s="36" t="s">
        <v>19144</v>
      </c>
      <c r="D7433" s="6" t="s">
        <v>7291</v>
      </c>
      <c r="E7433" s="3">
        <v>4</v>
      </c>
    </row>
    <row r="7434" spans="1:5" ht="33">
      <c r="A7434" s="36">
        <v>7432</v>
      </c>
      <c r="B7434" s="208"/>
      <c r="C7434" s="36" t="s">
        <v>19145</v>
      </c>
      <c r="D7434" s="6" t="s">
        <v>7292</v>
      </c>
      <c r="E7434" s="3">
        <v>4</v>
      </c>
    </row>
    <row r="7435" spans="1:5" ht="33">
      <c r="A7435" s="36">
        <v>7433</v>
      </c>
      <c r="B7435" s="208"/>
      <c r="C7435" s="36" t="s">
        <v>19146</v>
      </c>
      <c r="D7435" s="6" t="s">
        <v>7293</v>
      </c>
      <c r="E7435" s="3">
        <v>4</v>
      </c>
    </row>
    <row r="7436" spans="1:5" ht="33">
      <c r="A7436" s="36">
        <v>7434</v>
      </c>
      <c r="B7436" s="208"/>
      <c r="C7436" s="36" t="s">
        <v>19147</v>
      </c>
      <c r="D7436" s="6" t="s">
        <v>7294</v>
      </c>
      <c r="E7436" s="3">
        <v>4</v>
      </c>
    </row>
    <row r="7437" spans="1:5" ht="33">
      <c r="A7437" s="36">
        <v>7435</v>
      </c>
      <c r="B7437" s="208"/>
      <c r="C7437" s="36" t="s">
        <v>19148</v>
      </c>
      <c r="D7437" s="6" t="s">
        <v>7295</v>
      </c>
      <c r="E7437" s="3">
        <v>4</v>
      </c>
    </row>
    <row r="7438" spans="1:5" ht="49.5">
      <c r="A7438" s="36">
        <v>7436</v>
      </c>
      <c r="B7438" s="208"/>
      <c r="C7438" s="36" t="s">
        <v>19149</v>
      </c>
      <c r="D7438" s="6" t="s">
        <v>7296</v>
      </c>
      <c r="E7438" s="3">
        <v>4</v>
      </c>
    </row>
    <row r="7439" spans="1:5" ht="33">
      <c r="A7439" s="36">
        <v>7437</v>
      </c>
      <c r="B7439" s="208"/>
      <c r="C7439" s="36" t="s">
        <v>19150</v>
      </c>
      <c r="D7439" s="6" t="s">
        <v>7297</v>
      </c>
      <c r="E7439" s="3">
        <v>4</v>
      </c>
    </row>
    <row r="7440" spans="1:5" ht="33">
      <c r="A7440" s="36">
        <v>7438</v>
      </c>
      <c r="B7440" s="208"/>
      <c r="C7440" s="36" t="s">
        <v>19151</v>
      </c>
      <c r="D7440" s="6" t="s">
        <v>7298</v>
      </c>
      <c r="E7440" s="3">
        <v>4</v>
      </c>
    </row>
    <row r="7441" spans="1:5" ht="18.75">
      <c r="A7441" s="36">
        <v>7439</v>
      </c>
      <c r="B7441" s="208"/>
      <c r="C7441" s="36" t="s">
        <v>19152</v>
      </c>
      <c r="D7441" s="6" t="s">
        <v>7299</v>
      </c>
      <c r="E7441" s="3">
        <v>4</v>
      </c>
    </row>
    <row r="7442" spans="1:5" ht="33">
      <c r="A7442" s="36">
        <v>7440</v>
      </c>
      <c r="B7442" s="208"/>
      <c r="C7442" s="36" t="s">
        <v>19153</v>
      </c>
      <c r="D7442" s="6" t="s">
        <v>7300</v>
      </c>
      <c r="E7442" s="3">
        <v>2</v>
      </c>
    </row>
    <row r="7443" spans="1:5" ht="33">
      <c r="A7443" s="36">
        <v>7441</v>
      </c>
      <c r="B7443" s="208"/>
      <c r="C7443" s="36" t="s">
        <v>19154</v>
      </c>
      <c r="D7443" s="6" t="s">
        <v>7301</v>
      </c>
      <c r="E7443" s="3">
        <v>2</v>
      </c>
    </row>
    <row r="7444" spans="1:5" ht="33">
      <c r="A7444" s="36">
        <v>7442</v>
      </c>
      <c r="B7444" s="208"/>
      <c r="C7444" s="36" t="s">
        <v>19155</v>
      </c>
      <c r="D7444" s="6" t="s">
        <v>7302</v>
      </c>
      <c r="E7444" s="3">
        <v>2</v>
      </c>
    </row>
    <row r="7445" spans="1:5" ht="33">
      <c r="A7445" s="36">
        <v>7443</v>
      </c>
      <c r="B7445" s="208"/>
      <c r="C7445" s="36" t="s">
        <v>19156</v>
      </c>
      <c r="D7445" s="6" t="s">
        <v>7303</v>
      </c>
      <c r="E7445" s="3">
        <v>2</v>
      </c>
    </row>
    <row r="7446" spans="1:5" ht="33">
      <c r="A7446" s="36">
        <v>7444</v>
      </c>
      <c r="B7446" s="208"/>
      <c r="C7446" s="36" t="s">
        <v>19157</v>
      </c>
      <c r="D7446" s="6" t="s">
        <v>7304</v>
      </c>
      <c r="E7446" s="3">
        <v>4</v>
      </c>
    </row>
    <row r="7447" spans="1:5" ht="33">
      <c r="A7447" s="36">
        <v>7445</v>
      </c>
      <c r="B7447" s="208"/>
      <c r="C7447" s="36" t="s">
        <v>19158</v>
      </c>
      <c r="D7447" s="6" t="s">
        <v>7305</v>
      </c>
      <c r="E7447" s="3">
        <v>4</v>
      </c>
    </row>
    <row r="7448" spans="1:5" ht="33">
      <c r="A7448" s="36">
        <v>7446</v>
      </c>
      <c r="B7448" s="208"/>
      <c r="C7448" s="36" t="s">
        <v>19159</v>
      </c>
      <c r="D7448" s="6" t="s">
        <v>7306</v>
      </c>
      <c r="E7448" s="3">
        <v>4</v>
      </c>
    </row>
    <row r="7449" spans="1:5" ht="33">
      <c r="A7449" s="36">
        <v>7447</v>
      </c>
      <c r="B7449" s="208"/>
      <c r="C7449" s="36" t="s">
        <v>19160</v>
      </c>
      <c r="D7449" s="6" t="s">
        <v>7307</v>
      </c>
      <c r="E7449" s="3">
        <v>4</v>
      </c>
    </row>
    <row r="7450" spans="1:5" ht="33">
      <c r="A7450" s="36">
        <v>7448</v>
      </c>
      <c r="B7450" s="208"/>
      <c r="C7450" s="36" t="s">
        <v>19161</v>
      </c>
      <c r="D7450" s="6" t="s">
        <v>7308</v>
      </c>
      <c r="E7450" s="3">
        <v>4</v>
      </c>
    </row>
    <row r="7451" spans="1:5" ht="33">
      <c r="A7451" s="36">
        <v>7449</v>
      </c>
      <c r="B7451" s="208"/>
      <c r="C7451" s="36" t="s">
        <v>19162</v>
      </c>
      <c r="D7451" s="6" t="s">
        <v>7309</v>
      </c>
      <c r="E7451" s="3">
        <v>4</v>
      </c>
    </row>
    <row r="7452" spans="1:5" ht="33">
      <c r="A7452" s="36">
        <v>7450</v>
      </c>
      <c r="B7452" s="208"/>
      <c r="C7452" s="36" t="s">
        <v>19163</v>
      </c>
      <c r="D7452" s="6" t="s">
        <v>7310</v>
      </c>
      <c r="E7452" s="3">
        <v>4</v>
      </c>
    </row>
    <row r="7453" spans="1:5" ht="33">
      <c r="A7453" s="36">
        <v>7451</v>
      </c>
      <c r="B7453" s="208"/>
      <c r="C7453" s="36" t="s">
        <v>19164</v>
      </c>
      <c r="D7453" s="6" t="s">
        <v>7311</v>
      </c>
      <c r="E7453" s="3">
        <v>4</v>
      </c>
    </row>
    <row r="7454" spans="1:5" ht="33">
      <c r="A7454" s="36">
        <v>7452</v>
      </c>
      <c r="B7454" s="208"/>
      <c r="C7454" s="36" t="s">
        <v>19165</v>
      </c>
      <c r="D7454" s="6" t="s">
        <v>7312</v>
      </c>
      <c r="E7454" s="3">
        <v>4</v>
      </c>
    </row>
    <row r="7455" spans="1:5" ht="33">
      <c r="A7455" s="36">
        <v>7453</v>
      </c>
      <c r="B7455" s="208"/>
      <c r="C7455" s="36" t="s">
        <v>19166</v>
      </c>
      <c r="D7455" s="6" t="s">
        <v>7313</v>
      </c>
      <c r="E7455" s="3">
        <v>4</v>
      </c>
    </row>
    <row r="7456" spans="1:5" ht="33">
      <c r="A7456" s="36">
        <v>7454</v>
      </c>
      <c r="B7456" s="208"/>
      <c r="C7456" s="36" t="s">
        <v>19167</v>
      </c>
      <c r="D7456" s="6" t="s">
        <v>7314</v>
      </c>
      <c r="E7456" s="3">
        <v>4</v>
      </c>
    </row>
    <row r="7457" spans="1:5" ht="66">
      <c r="A7457" s="36">
        <v>7455</v>
      </c>
      <c r="B7457" s="208"/>
      <c r="C7457" s="36" t="s">
        <v>19168</v>
      </c>
      <c r="D7457" s="6" t="s">
        <v>7315</v>
      </c>
      <c r="E7457" s="3">
        <v>4</v>
      </c>
    </row>
    <row r="7458" spans="1:5" ht="49.5">
      <c r="A7458" s="36">
        <v>7456</v>
      </c>
      <c r="B7458" s="208"/>
      <c r="C7458" s="36" t="s">
        <v>19169</v>
      </c>
      <c r="D7458" s="6" t="s">
        <v>7316</v>
      </c>
      <c r="E7458" s="3">
        <v>4</v>
      </c>
    </row>
    <row r="7459" spans="1:5" ht="49.5">
      <c r="A7459" s="36">
        <v>7457</v>
      </c>
      <c r="B7459" s="208"/>
      <c r="C7459" s="36" t="s">
        <v>19170</v>
      </c>
      <c r="D7459" s="6" t="s">
        <v>7317</v>
      </c>
      <c r="E7459" s="3">
        <v>4</v>
      </c>
    </row>
    <row r="7460" spans="1:5" ht="33">
      <c r="A7460" s="36">
        <v>7458</v>
      </c>
      <c r="B7460" s="208"/>
      <c r="C7460" s="36" t="s">
        <v>19171</v>
      </c>
      <c r="D7460" s="6" t="s">
        <v>7318</v>
      </c>
      <c r="E7460" s="3">
        <v>4</v>
      </c>
    </row>
    <row r="7461" spans="1:5" ht="49.5">
      <c r="A7461" s="36">
        <v>7459</v>
      </c>
      <c r="B7461" s="208"/>
      <c r="C7461" s="36" t="s">
        <v>19172</v>
      </c>
      <c r="D7461" s="6" t="s">
        <v>7319</v>
      </c>
      <c r="E7461" s="3">
        <v>4</v>
      </c>
    </row>
    <row r="7462" spans="1:5" ht="33">
      <c r="A7462" s="36">
        <v>7460</v>
      </c>
      <c r="B7462" s="208"/>
      <c r="C7462" s="36" t="s">
        <v>19173</v>
      </c>
      <c r="D7462" s="6" t="s">
        <v>7320</v>
      </c>
      <c r="E7462" s="3">
        <v>4</v>
      </c>
    </row>
    <row r="7463" spans="1:5" ht="33">
      <c r="A7463" s="36">
        <v>7461</v>
      </c>
      <c r="B7463" s="208"/>
      <c r="C7463" s="36" t="s">
        <v>19174</v>
      </c>
      <c r="D7463" s="6" t="s">
        <v>7321</v>
      </c>
      <c r="E7463" s="3">
        <v>4</v>
      </c>
    </row>
    <row r="7464" spans="1:5" ht="33">
      <c r="A7464" s="36">
        <v>7462</v>
      </c>
      <c r="B7464" s="208"/>
      <c r="C7464" s="36" t="s">
        <v>19175</v>
      </c>
      <c r="D7464" s="6" t="s">
        <v>7322</v>
      </c>
      <c r="E7464" s="3">
        <v>4</v>
      </c>
    </row>
    <row r="7465" spans="1:5" ht="33">
      <c r="A7465" s="36">
        <v>7463</v>
      </c>
      <c r="B7465" s="208"/>
      <c r="C7465" s="36" t="s">
        <v>19176</v>
      </c>
      <c r="D7465" s="6" t="s">
        <v>7323</v>
      </c>
      <c r="E7465" s="3">
        <v>4</v>
      </c>
    </row>
    <row r="7466" spans="1:5" ht="49.5">
      <c r="A7466" s="36">
        <v>7464</v>
      </c>
      <c r="B7466" s="208"/>
      <c r="C7466" s="36" t="s">
        <v>19177</v>
      </c>
      <c r="D7466" s="6" t="s">
        <v>7324</v>
      </c>
      <c r="E7466" s="3">
        <v>4</v>
      </c>
    </row>
    <row r="7467" spans="1:5" ht="33">
      <c r="A7467" s="36">
        <v>7465</v>
      </c>
      <c r="B7467" s="208"/>
      <c r="C7467" s="36" t="s">
        <v>19178</v>
      </c>
      <c r="D7467" s="6" t="s">
        <v>7325</v>
      </c>
      <c r="E7467" s="3">
        <v>4</v>
      </c>
    </row>
    <row r="7468" spans="1:5" ht="33">
      <c r="A7468" s="36">
        <v>7466</v>
      </c>
      <c r="B7468" s="208"/>
      <c r="C7468" s="36" t="s">
        <v>19179</v>
      </c>
      <c r="D7468" s="6" t="s">
        <v>7326</v>
      </c>
      <c r="E7468" s="3">
        <v>4</v>
      </c>
    </row>
    <row r="7469" spans="1:5" ht="33">
      <c r="A7469" s="36">
        <v>7467</v>
      </c>
      <c r="B7469" s="208"/>
      <c r="C7469" s="36" t="s">
        <v>19180</v>
      </c>
      <c r="D7469" s="6" t="s">
        <v>7327</v>
      </c>
      <c r="E7469" s="3">
        <v>4</v>
      </c>
    </row>
    <row r="7470" spans="1:5" ht="49.5">
      <c r="A7470" s="36">
        <v>7468</v>
      </c>
      <c r="B7470" s="208"/>
      <c r="C7470" s="36" t="s">
        <v>19181</v>
      </c>
      <c r="D7470" s="6" t="s">
        <v>7328</v>
      </c>
      <c r="E7470" s="3">
        <v>4</v>
      </c>
    </row>
    <row r="7471" spans="1:5" ht="49.5">
      <c r="A7471" s="36">
        <v>7469</v>
      </c>
      <c r="B7471" s="208"/>
      <c r="C7471" s="36" t="s">
        <v>19182</v>
      </c>
      <c r="D7471" s="6" t="s">
        <v>7329</v>
      </c>
      <c r="E7471" s="3">
        <v>4</v>
      </c>
    </row>
    <row r="7472" spans="1:5" ht="33">
      <c r="A7472" s="36">
        <v>7470</v>
      </c>
      <c r="B7472" s="208"/>
      <c r="C7472" s="36" t="s">
        <v>19183</v>
      </c>
      <c r="D7472" s="6" t="s">
        <v>7330</v>
      </c>
      <c r="E7472" s="3">
        <v>4</v>
      </c>
    </row>
    <row r="7473" spans="1:5" ht="33">
      <c r="A7473" s="36">
        <v>7471</v>
      </c>
      <c r="B7473" s="208"/>
      <c r="C7473" s="36" t="s">
        <v>19184</v>
      </c>
      <c r="D7473" s="6" t="s">
        <v>7331</v>
      </c>
      <c r="E7473" s="3">
        <v>4</v>
      </c>
    </row>
    <row r="7474" spans="1:5" ht="49.5">
      <c r="A7474" s="36">
        <v>7472</v>
      </c>
      <c r="B7474" s="208"/>
      <c r="C7474" s="36" t="s">
        <v>19185</v>
      </c>
      <c r="D7474" s="6" t="s">
        <v>7332</v>
      </c>
      <c r="E7474" s="3">
        <v>4</v>
      </c>
    </row>
    <row r="7475" spans="1:5" ht="33">
      <c r="A7475" s="36">
        <v>7473</v>
      </c>
      <c r="B7475" s="208"/>
      <c r="C7475" s="36" t="s">
        <v>19186</v>
      </c>
      <c r="D7475" s="6" t="s">
        <v>7333</v>
      </c>
      <c r="E7475" s="3">
        <v>4</v>
      </c>
    </row>
    <row r="7476" spans="1:5" ht="33">
      <c r="A7476" s="36">
        <v>7474</v>
      </c>
      <c r="B7476" s="208"/>
      <c r="C7476" s="36" t="s">
        <v>19187</v>
      </c>
      <c r="D7476" s="6" t="s">
        <v>7334</v>
      </c>
      <c r="E7476" s="3">
        <v>4</v>
      </c>
    </row>
    <row r="7477" spans="1:5" ht="49.5">
      <c r="A7477" s="36">
        <v>7475</v>
      </c>
      <c r="B7477" s="208"/>
      <c r="C7477" s="36" t="s">
        <v>19188</v>
      </c>
      <c r="D7477" s="6" t="s">
        <v>7335</v>
      </c>
      <c r="E7477" s="3">
        <v>4</v>
      </c>
    </row>
    <row r="7478" spans="1:5" ht="33">
      <c r="A7478" s="36">
        <v>7476</v>
      </c>
      <c r="B7478" s="208"/>
      <c r="C7478" s="36" t="s">
        <v>19189</v>
      </c>
      <c r="D7478" s="6" t="s">
        <v>7336</v>
      </c>
      <c r="E7478" s="3">
        <v>4</v>
      </c>
    </row>
    <row r="7479" spans="1:5" ht="33">
      <c r="A7479" s="36">
        <v>7477</v>
      </c>
      <c r="B7479" s="208"/>
      <c r="C7479" s="36" t="s">
        <v>19190</v>
      </c>
      <c r="D7479" s="6" t="s">
        <v>7337</v>
      </c>
      <c r="E7479" s="3">
        <v>4</v>
      </c>
    </row>
    <row r="7480" spans="1:5" ht="33">
      <c r="A7480" s="36">
        <v>7478</v>
      </c>
      <c r="B7480" s="208"/>
      <c r="C7480" s="36" t="s">
        <v>19191</v>
      </c>
      <c r="D7480" s="6" t="s">
        <v>7338</v>
      </c>
      <c r="E7480" s="3">
        <v>4</v>
      </c>
    </row>
    <row r="7481" spans="1:5" ht="33">
      <c r="A7481" s="36">
        <v>7479</v>
      </c>
      <c r="B7481" s="208"/>
      <c r="C7481" s="36" t="s">
        <v>19192</v>
      </c>
      <c r="D7481" s="6" t="s">
        <v>7339</v>
      </c>
      <c r="E7481" s="3">
        <v>4</v>
      </c>
    </row>
    <row r="7482" spans="1:5" ht="33">
      <c r="A7482" s="36">
        <v>7480</v>
      </c>
      <c r="B7482" s="208"/>
      <c r="C7482" s="36" t="s">
        <v>19193</v>
      </c>
      <c r="D7482" s="6" t="s">
        <v>7340</v>
      </c>
      <c r="E7482" s="3">
        <v>4</v>
      </c>
    </row>
    <row r="7483" spans="1:5" ht="33">
      <c r="A7483" s="36">
        <v>7481</v>
      </c>
      <c r="B7483" s="208"/>
      <c r="C7483" s="36" t="s">
        <v>19194</v>
      </c>
      <c r="D7483" s="6" t="s">
        <v>7341</v>
      </c>
      <c r="E7483" s="3">
        <v>4</v>
      </c>
    </row>
    <row r="7484" spans="1:5" ht="33">
      <c r="A7484" s="36">
        <v>7482</v>
      </c>
      <c r="B7484" s="208"/>
      <c r="C7484" s="36" t="s">
        <v>19195</v>
      </c>
      <c r="D7484" s="6" t="s">
        <v>7342</v>
      </c>
      <c r="E7484" s="3">
        <v>4</v>
      </c>
    </row>
    <row r="7485" spans="1:5" ht="33">
      <c r="A7485" s="36">
        <v>7483</v>
      </c>
      <c r="B7485" s="208"/>
      <c r="C7485" s="36" t="s">
        <v>19196</v>
      </c>
      <c r="D7485" s="6" t="s">
        <v>7343</v>
      </c>
      <c r="E7485" s="3">
        <v>4</v>
      </c>
    </row>
    <row r="7486" spans="1:5" ht="33">
      <c r="A7486" s="36">
        <v>7484</v>
      </c>
      <c r="B7486" s="208"/>
      <c r="C7486" s="36" t="s">
        <v>19197</v>
      </c>
      <c r="D7486" s="6" t="s">
        <v>7344</v>
      </c>
      <c r="E7486" s="3">
        <v>4</v>
      </c>
    </row>
    <row r="7487" spans="1:5" ht="33">
      <c r="A7487" s="36">
        <v>7485</v>
      </c>
      <c r="B7487" s="208"/>
      <c r="C7487" s="36" t="s">
        <v>19198</v>
      </c>
      <c r="D7487" s="6" t="s">
        <v>7345</v>
      </c>
      <c r="E7487" s="3">
        <v>4</v>
      </c>
    </row>
    <row r="7488" spans="1:5" ht="33">
      <c r="A7488" s="36">
        <v>7486</v>
      </c>
      <c r="B7488" s="208"/>
      <c r="C7488" s="36" t="s">
        <v>19199</v>
      </c>
      <c r="D7488" s="6" t="s">
        <v>7346</v>
      </c>
      <c r="E7488" s="3">
        <v>4</v>
      </c>
    </row>
    <row r="7489" spans="1:5" ht="33">
      <c r="A7489" s="36">
        <v>7487</v>
      </c>
      <c r="B7489" s="208"/>
      <c r="C7489" s="36" t="s">
        <v>19200</v>
      </c>
      <c r="D7489" s="6" t="s">
        <v>7347</v>
      </c>
      <c r="E7489" s="3">
        <v>4</v>
      </c>
    </row>
    <row r="7490" spans="1:5" ht="49.5">
      <c r="A7490" s="36">
        <v>7488</v>
      </c>
      <c r="B7490" s="208"/>
      <c r="C7490" s="36" t="s">
        <v>19201</v>
      </c>
      <c r="D7490" s="6" t="s">
        <v>7348</v>
      </c>
      <c r="E7490" s="3">
        <v>4</v>
      </c>
    </row>
    <row r="7491" spans="1:5" ht="49.5">
      <c r="A7491" s="36">
        <v>7489</v>
      </c>
      <c r="B7491" s="208"/>
      <c r="C7491" s="36" t="s">
        <v>19202</v>
      </c>
      <c r="D7491" s="6" t="s">
        <v>7349</v>
      </c>
      <c r="E7491" s="3">
        <v>4</v>
      </c>
    </row>
    <row r="7492" spans="1:5" ht="49.5">
      <c r="A7492" s="36">
        <v>7490</v>
      </c>
      <c r="B7492" s="208"/>
      <c r="C7492" s="36" t="s">
        <v>19203</v>
      </c>
      <c r="D7492" s="6" t="s">
        <v>7350</v>
      </c>
      <c r="E7492" s="3">
        <v>4</v>
      </c>
    </row>
    <row r="7493" spans="1:5" ht="33">
      <c r="A7493" s="36">
        <v>7491</v>
      </c>
      <c r="B7493" s="208"/>
      <c r="C7493" s="36" t="s">
        <v>19204</v>
      </c>
      <c r="D7493" s="6" t="s">
        <v>7351</v>
      </c>
      <c r="E7493" s="3">
        <v>4</v>
      </c>
    </row>
    <row r="7494" spans="1:5" ht="33">
      <c r="A7494" s="36">
        <v>7492</v>
      </c>
      <c r="B7494" s="208"/>
      <c r="C7494" s="36" t="s">
        <v>19205</v>
      </c>
      <c r="D7494" s="6" t="s">
        <v>7352</v>
      </c>
      <c r="E7494" s="3">
        <v>4</v>
      </c>
    </row>
    <row r="7495" spans="1:5" ht="33">
      <c r="A7495" s="36">
        <v>7493</v>
      </c>
      <c r="B7495" s="208"/>
      <c r="C7495" s="36" t="s">
        <v>19206</v>
      </c>
      <c r="D7495" s="6" t="s">
        <v>7353</v>
      </c>
      <c r="E7495" s="3">
        <v>4</v>
      </c>
    </row>
    <row r="7496" spans="1:5" ht="49.5">
      <c r="A7496" s="36">
        <v>7494</v>
      </c>
      <c r="B7496" s="208"/>
      <c r="C7496" s="36" t="s">
        <v>19207</v>
      </c>
      <c r="D7496" s="6" t="s">
        <v>7354</v>
      </c>
      <c r="E7496" s="3">
        <v>4</v>
      </c>
    </row>
    <row r="7497" spans="1:5" ht="33">
      <c r="A7497" s="36">
        <v>7495</v>
      </c>
      <c r="B7497" s="208"/>
      <c r="C7497" s="36" t="s">
        <v>19208</v>
      </c>
      <c r="D7497" s="6" t="s">
        <v>7355</v>
      </c>
      <c r="E7497" s="3">
        <v>4</v>
      </c>
    </row>
    <row r="7498" spans="1:5" ht="49.5">
      <c r="A7498" s="36">
        <v>7496</v>
      </c>
      <c r="B7498" s="208"/>
      <c r="C7498" s="36" t="s">
        <v>19209</v>
      </c>
      <c r="D7498" s="6" t="s">
        <v>7356</v>
      </c>
      <c r="E7498" s="3">
        <v>4</v>
      </c>
    </row>
    <row r="7499" spans="1:5" ht="49.5">
      <c r="A7499" s="36">
        <v>7497</v>
      </c>
      <c r="B7499" s="208"/>
      <c r="C7499" s="36" t="s">
        <v>19210</v>
      </c>
      <c r="D7499" s="6" t="s">
        <v>7357</v>
      </c>
      <c r="E7499" s="3">
        <v>4</v>
      </c>
    </row>
    <row r="7500" spans="1:5" ht="33">
      <c r="A7500" s="36">
        <v>7498</v>
      </c>
      <c r="B7500" s="208"/>
      <c r="C7500" s="36" t="s">
        <v>19211</v>
      </c>
      <c r="D7500" s="6" t="s">
        <v>7358</v>
      </c>
      <c r="E7500" s="3">
        <v>4</v>
      </c>
    </row>
    <row r="7501" spans="1:5" ht="49.5">
      <c r="A7501" s="36">
        <v>7499</v>
      </c>
      <c r="B7501" s="208"/>
      <c r="C7501" s="36" t="s">
        <v>19212</v>
      </c>
      <c r="D7501" s="6" t="s">
        <v>7359</v>
      </c>
      <c r="E7501" s="3">
        <v>4</v>
      </c>
    </row>
    <row r="7502" spans="1:5" ht="33">
      <c r="A7502" s="36">
        <v>7500</v>
      </c>
      <c r="B7502" s="208"/>
      <c r="C7502" s="36" t="s">
        <v>19213</v>
      </c>
      <c r="D7502" s="6" t="s">
        <v>7360</v>
      </c>
      <c r="E7502" s="3">
        <v>4</v>
      </c>
    </row>
    <row r="7503" spans="1:5" ht="33">
      <c r="A7503" s="36">
        <v>7501</v>
      </c>
      <c r="B7503" s="208"/>
      <c r="C7503" s="36" t="s">
        <v>19214</v>
      </c>
      <c r="D7503" s="6" t="s">
        <v>7361</v>
      </c>
      <c r="E7503" s="3">
        <v>4</v>
      </c>
    </row>
    <row r="7504" spans="1:5" ht="33">
      <c r="A7504" s="36">
        <v>7502</v>
      </c>
      <c r="B7504" s="208"/>
      <c r="C7504" s="36" t="s">
        <v>19215</v>
      </c>
      <c r="D7504" s="6" t="s">
        <v>7362</v>
      </c>
      <c r="E7504" s="3">
        <v>4</v>
      </c>
    </row>
    <row r="7505" spans="1:5" ht="49.5">
      <c r="A7505" s="36">
        <v>7503</v>
      </c>
      <c r="B7505" s="208"/>
      <c r="C7505" s="36" t="s">
        <v>19216</v>
      </c>
      <c r="D7505" s="6" t="s">
        <v>7363</v>
      </c>
      <c r="E7505" s="3">
        <v>4</v>
      </c>
    </row>
    <row r="7506" spans="1:5" ht="33">
      <c r="A7506" s="36">
        <v>7504</v>
      </c>
      <c r="B7506" s="208"/>
      <c r="C7506" s="36" t="s">
        <v>19217</v>
      </c>
      <c r="D7506" s="6" t="s">
        <v>7364</v>
      </c>
      <c r="E7506" s="3">
        <v>4</v>
      </c>
    </row>
    <row r="7507" spans="1:5" ht="49.5">
      <c r="A7507" s="36">
        <v>7505</v>
      </c>
      <c r="B7507" s="208"/>
      <c r="C7507" s="36" t="s">
        <v>19218</v>
      </c>
      <c r="D7507" s="6" t="s">
        <v>7365</v>
      </c>
      <c r="E7507" s="3">
        <v>4</v>
      </c>
    </row>
    <row r="7508" spans="1:5" ht="49.5">
      <c r="A7508" s="36">
        <v>7506</v>
      </c>
      <c r="B7508" s="208"/>
      <c r="C7508" s="36" t="s">
        <v>19219</v>
      </c>
      <c r="D7508" s="6" t="s">
        <v>7366</v>
      </c>
      <c r="E7508" s="3">
        <v>4</v>
      </c>
    </row>
    <row r="7509" spans="1:5" ht="33">
      <c r="A7509" s="36">
        <v>7507</v>
      </c>
      <c r="B7509" s="208"/>
      <c r="C7509" s="36" t="s">
        <v>19220</v>
      </c>
      <c r="D7509" s="6" t="s">
        <v>7367</v>
      </c>
      <c r="E7509" s="3">
        <v>4</v>
      </c>
    </row>
    <row r="7510" spans="1:5" ht="33">
      <c r="A7510" s="36">
        <v>7508</v>
      </c>
      <c r="B7510" s="208"/>
      <c r="C7510" s="36" t="s">
        <v>19221</v>
      </c>
      <c r="D7510" s="6" t="s">
        <v>7368</v>
      </c>
      <c r="E7510" s="3">
        <v>4</v>
      </c>
    </row>
    <row r="7511" spans="1:5" ht="33">
      <c r="A7511" s="36">
        <v>7509</v>
      </c>
      <c r="B7511" s="208"/>
      <c r="C7511" s="36" t="s">
        <v>19222</v>
      </c>
      <c r="D7511" s="6" t="s">
        <v>7369</v>
      </c>
      <c r="E7511" s="3">
        <v>4</v>
      </c>
    </row>
    <row r="7512" spans="1:5" ht="33">
      <c r="A7512" s="36">
        <v>7510</v>
      </c>
      <c r="B7512" s="208"/>
      <c r="C7512" s="36" t="s">
        <v>19223</v>
      </c>
      <c r="D7512" s="6" t="s">
        <v>7370</v>
      </c>
      <c r="E7512" s="3">
        <v>4</v>
      </c>
    </row>
    <row r="7513" spans="1:5" ht="33">
      <c r="A7513" s="36">
        <v>7511</v>
      </c>
      <c r="B7513" s="208"/>
      <c r="C7513" s="36" t="s">
        <v>19224</v>
      </c>
      <c r="D7513" s="6" t="s">
        <v>7371</v>
      </c>
      <c r="E7513" s="3">
        <v>4</v>
      </c>
    </row>
    <row r="7514" spans="1:5" ht="33">
      <c r="A7514" s="36">
        <v>7512</v>
      </c>
      <c r="B7514" s="208"/>
      <c r="C7514" s="36" t="s">
        <v>19225</v>
      </c>
      <c r="D7514" s="6" t="s">
        <v>7372</v>
      </c>
      <c r="E7514" s="3">
        <v>4</v>
      </c>
    </row>
    <row r="7515" spans="1:5" ht="33">
      <c r="A7515" s="36">
        <v>7513</v>
      </c>
      <c r="B7515" s="208"/>
      <c r="C7515" s="36" t="s">
        <v>19226</v>
      </c>
      <c r="D7515" s="6" t="s">
        <v>7373</v>
      </c>
      <c r="E7515" s="3">
        <v>4</v>
      </c>
    </row>
    <row r="7516" spans="1:5" ht="33">
      <c r="A7516" s="36">
        <v>7514</v>
      </c>
      <c r="B7516" s="208"/>
      <c r="C7516" s="36" t="s">
        <v>19227</v>
      </c>
      <c r="D7516" s="6" t="s">
        <v>7374</v>
      </c>
      <c r="E7516" s="3">
        <v>4</v>
      </c>
    </row>
    <row r="7517" spans="1:5" ht="49.5">
      <c r="A7517" s="36">
        <v>7515</v>
      </c>
      <c r="B7517" s="208"/>
      <c r="C7517" s="36" t="s">
        <v>19228</v>
      </c>
      <c r="D7517" s="6" t="s">
        <v>7375</v>
      </c>
      <c r="E7517" s="3">
        <v>4</v>
      </c>
    </row>
    <row r="7518" spans="1:5" ht="49.5">
      <c r="A7518" s="36">
        <v>7516</v>
      </c>
      <c r="B7518" s="208"/>
      <c r="C7518" s="36" t="s">
        <v>19229</v>
      </c>
      <c r="D7518" s="6" t="s">
        <v>7376</v>
      </c>
      <c r="E7518" s="3">
        <v>4</v>
      </c>
    </row>
    <row r="7519" spans="1:5" ht="33">
      <c r="A7519" s="36">
        <v>7517</v>
      </c>
      <c r="B7519" s="208"/>
      <c r="C7519" s="36" t="s">
        <v>19230</v>
      </c>
      <c r="D7519" s="6" t="s">
        <v>7377</v>
      </c>
      <c r="E7519" s="3">
        <v>4</v>
      </c>
    </row>
    <row r="7520" spans="1:5" ht="49.5">
      <c r="A7520" s="36">
        <v>7518</v>
      </c>
      <c r="B7520" s="208"/>
      <c r="C7520" s="36" t="s">
        <v>19231</v>
      </c>
      <c r="D7520" s="6" t="s">
        <v>7378</v>
      </c>
      <c r="E7520" s="3">
        <v>4</v>
      </c>
    </row>
    <row r="7521" spans="1:5" ht="33">
      <c r="A7521" s="36">
        <v>7519</v>
      </c>
      <c r="B7521" s="208"/>
      <c r="C7521" s="36" t="s">
        <v>19232</v>
      </c>
      <c r="D7521" s="6" t="s">
        <v>7379</v>
      </c>
      <c r="E7521" s="3">
        <v>4</v>
      </c>
    </row>
    <row r="7522" spans="1:5" ht="33">
      <c r="A7522" s="36">
        <v>7520</v>
      </c>
      <c r="B7522" s="208"/>
      <c r="C7522" s="36" t="s">
        <v>19233</v>
      </c>
      <c r="D7522" s="6" t="s">
        <v>7380</v>
      </c>
      <c r="E7522" s="3">
        <v>4</v>
      </c>
    </row>
    <row r="7523" spans="1:5" ht="49.5">
      <c r="A7523" s="36">
        <v>7521</v>
      </c>
      <c r="B7523" s="208"/>
      <c r="C7523" s="36" t="s">
        <v>19234</v>
      </c>
      <c r="D7523" s="6" t="s">
        <v>7381</v>
      </c>
      <c r="E7523" s="3">
        <v>4</v>
      </c>
    </row>
    <row r="7524" spans="1:5" ht="33">
      <c r="A7524" s="36">
        <v>7522</v>
      </c>
      <c r="B7524" s="208"/>
      <c r="C7524" s="36" t="s">
        <v>19235</v>
      </c>
      <c r="D7524" s="6" t="s">
        <v>7382</v>
      </c>
      <c r="E7524" s="3">
        <v>4</v>
      </c>
    </row>
    <row r="7525" spans="1:5" ht="33">
      <c r="A7525" s="36">
        <v>7523</v>
      </c>
      <c r="B7525" s="208"/>
      <c r="C7525" s="36" t="s">
        <v>19236</v>
      </c>
      <c r="D7525" s="6" t="s">
        <v>7383</v>
      </c>
      <c r="E7525" s="3">
        <v>4</v>
      </c>
    </row>
    <row r="7526" spans="1:5" ht="33">
      <c r="A7526" s="36">
        <v>7524</v>
      </c>
      <c r="B7526" s="208"/>
      <c r="C7526" s="36" t="s">
        <v>19237</v>
      </c>
      <c r="D7526" s="6" t="s">
        <v>7384</v>
      </c>
      <c r="E7526" s="3">
        <v>4</v>
      </c>
    </row>
    <row r="7527" spans="1:5" ht="33">
      <c r="A7527" s="36">
        <v>7525</v>
      </c>
      <c r="B7527" s="208"/>
      <c r="C7527" s="36" t="s">
        <v>19238</v>
      </c>
      <c r="D7527" s="6" t="s">
        <v>7385</v>
      </c>
      <c r="E7527" s="3">
        <v>4</v>
      </c>
    </row>
    <row r="7528" spans="1:5" ht="33">
      <c r="A7528" s="36">
        <v>7526</v>
      </c>
      <c r="B7528" s="208"/>
      <c r="C7528" s="36" t="s">
        <v>19239</v>
      </c>
      <c r="D7528" s="6" t="s">
        <v>7386</v>
      </c>
      <c r="E7528" s="3">
        <v>4</v>
      </c>
    </row>
    <row r="7529" spans="1:5" ht="33">
      <c r="A7529" s="36">
        <v>7527</v>
      </c>
      <c r="B7529" s="208"/>
      <c r="C7529" s="36" t="s">
        <v>19240</v>
      </c>
      <c r="D7529" s="6" t="s">
        <v>7387</v>
      </c>
      <c r="E7529" s="3">
        <v>4</v>
      </c>
    </row>
    <row r="7530" spans="1:5" ht="33">
      <c r="A7530" s="36">
        <v>7528</v>
      </c>
      <c r="B7530" s="208"/>
      <c r="C7530" s="36" t="s">
        <v>19241</v>
      </c>
      <c r="D7530" s="6" t="s">
        <v>7388</v>
      </c>
      <c r="E7530" s="3">
        <v>4</v>
      </c>
    </row>
    <row r="7531" spans="1:5" ht="33">
      <c r="A7531" s="36">
        <v>7529</v>
      </c>
      <c r="B7531" s="208"/>
      <c r="C7531" s="36" t="s">
        <v>19242</v>
      </c>
      <c r="D7531" s="6" t="s">
        <v>7389</v>
      </c>
      <c r="E7531" s="3">
        <v>4</v>
      </c>
    </row>
    <row r="7532" spans="1:5" ht="33">
      <c r="A7532" s="36">
        <v>7530</v>
      </c>
      <c r="B7532" s="208"/>
      <c r="C7532" s="36" t="s">
        <v>19243</v>
      </c>
      <c r="D7532" s="6" t="s">
        <v>7390</v>
      </c>
      <c r="E7532" s="3">
        <v>4</v>
      </c>
    </row>
    <row r="7533" spans="1:5" ht="33">
      <c r="A7533" s="36">
        <v>7531</v>
      </c>
      <c r="B7533" s="208"/>
      <c r="C7533" s="36" t="s">
        <v>19244</v>
      </c>
      <c r="D7533" s="6" t="s">
        <v>7391</v>
      </c>
      <c r="E7533" s="3">
        <v>4</v>
      </c>
    </row>
    <row r="7534" spans="1:5" ht="49.5">
      <c r="A7534" s="36">
        <v>7532</v>
      </c>
      <c r="B7534" s="208"/>
      <c r="C7534" s="36" t="s">
        <v>19245</v>
      </c>
      <c r="D7534" s="6" t="s">
        <v>7392</v>
      </c>
      <c r="E7534" s="3">
        <v>4</v>
      </c>
    </row>
    <row r="7535" spans="1:5" ht="33">
      <c r="A7535" s="36">
        <v>7533</v>
      </c>
      <c r="B7535" s="208"/>
      <c r="C7535" s="36" t="s">
        <v>19246</v>
      </c>
      <c r="D7535" s="6" t="s">
        <v>7393</v>
      </c>
      <c r="E7535" s="3">
        <v>4</v>
      </c>
    </row>
    <row r="7536" spans="1:5" ht="33">
      <c r="A7536" s="36">
        <v>7534</v>
      </c>
      <c r="B7536" s="208"/>
      <c r="C7536" s="36" t="s">
        <v>19247</v>
      </c>
      <c r="D7536" s="6" t="s">
        <v>7394</v>
      </c>
      <c r="E7536" s="3">
        <v>4</v>
      </c>
    </row>
    <row r="7537" spans="1:5" ht="33">
      <c r="A7537" s="36">
        <v>7535</v>
      </c>
      <c r="B7537" s="208"/>
      <c r="C7537" s="36" t="s">
        <v>19248</v>
      </c>
      <c r="D7537" s="6" t="s">
        <v>7395</v>
      </c>
      <c r="E7537" s="3">
        <v>4</v>
      </c>
    </row>
    <row r="7538" spans="1:5" ht="33">
      <c r="A7538" s="36">
        <v>7536</v>
      </c>
      <c r="B7538" s="208"/>
      <c r="C7538" s="36" t="s">
        <v>19249</v>
      </c>
      <c r="D7538" s="6" t="s">
        <v>7396</v>
      </c>
      <c r="E7538" s="3">
        <v>4</v>
      </c>
    </row>
    <row r="7539" spans="1:5" ht="49.5">
      <c r="A7539" s="36">
        <v>7537</v>
      </c>
      <c r="B7539" s="208"/>
      <c r="C7539" s="36" t="s">
        <v>19250</v>
      </c>
      <c r="D7539" s="6" t="s">
        <v>7397</v>
      </c>
      <c r="E7539" s="3">
        <v>4</v>
      </c>
    </row>
    <row r="7540" spans="1:5" ht="49.5">
      <c r="A7540" s="36">
        <v>7538</v>
      </c>
      <c r="B7540" s="208"/>
      <c r="C7540" s="36" t="s">
        <v>19251</v>
      </c>
      <c r="D7540" s="6" t="s">
        <v>7398</v>
      </c>
      <c r="E7540" s="3">
        <v>4</v>
      </c>
    </row>
    <row r="7541" spans="1:5" ht="33">
      <c r="A7541" s="36">
        <v>7539</v>
      </c>
      <c r="B7541" s="208"/>
      <c r="C7541" s="36" t="s">
        <v>19252</v>
      </c>
      <c r="D7541" s="6" t="s">
        <v>7399</v>
      </c>
      <c r="E7541" s="3">
        <v>4</v>
      </c>
    </row>
    <row r="7542" spans="1:5" ht="33">
      <c r="A7542" s="36">
        <v>7540</v>
      </c>
      <c r="B7542" s="208"/>
      <c r="C7542" s="36" t="s">
        <v>19253</v>
      </c>
      <c r="D7542" s="6" t="s">
        <v>7400</v>
      </c>
      <c r="E7542" s="3">
        <v>4</v>
      </c>
    </row>
    <row r="7543" spans="1:5" ht="49.5">
      <c r="A7543" s="36">
        <v>7541</v>
      </c>
      <c r="B7543" s="208"/>
      <c r="C7543" s="36" t="s">
        <v>19254</v>
      </c>
      <c r="D7543" s="6" t="s">
        <v>7401</v>
      </c>
      <c r="E7543" s="3">
        <v>4</v>
      </c>
    </row>
    <row r="7544" spans="1:5" ht="33">
      <c r="A7544" s="36">
        <v>7542</v>
      </c>
      <c r="B7544" s="208"/>
      <c r="C7544" s="36" t="s">
        <v>19255</v>
      </c>
      <c r="D7544" s="6" t="s">
        <v>7402</v>
      </c>
      <c r="E7544" s="3">
        <v>2</v>
      </c>
    </row>
    <row r="7545" spans="1:5" ht="18.75">
      <c r="A7545" s="36">
        <v>7543</v>
      </c>
      <c r="B7545" s="208"/>
      <c r="C7545" s="36" t="s">
        <v>19256</v>
      </c>
      <c r="D7545" s="6" t="s">
        <v>7403</v>
      </c>
      <c r="E7545" s="3">
        <v>2</v>
      </c>
    </row>
    <row r="7546" spans="1:5" ht="18.75">
      <c r="A7546" s="36">
        <v>7544</v>
      </c>
      <c r="B7546" s="208"/>
      <c r="C7546" s="36" t="s">
        <v>19257</v>
      </c>
      <c r="D7546" s="6" t="s">
        <v>7404</v>
      </c>
      <c r="E7546" s="3">
        <v>2</v>
      </c>
    </row>
    <row r="7547" spans="1:5" ht="18.75">
      <c r="A7547" s="36">
        <v>7545</v>
      </c>
      <c r="B7547" s="208"/>
      <c r="C7547" s="36" t="s">
        <v>19258</v>
      </c>
      <c r="D7547" s="6" t="s">
        <v>7405</v>
      </c>
      <c r="E7547" s="3">
        <v>2</v>
      </c>
    </row>
    <row r="7548" spans="1:5" ht="33">
      <c r="A7548" s="36">
        <v>7546</v>
      </c>
      <c r="B7548" s="208"/>
      <c r="C7548" s="36" t="s">
        <v>19259</v>
      </c>
      <c r="D7548" s="6" t="s">
        <v>7406</v>
      </c>
      <c r="E7548" s="3">
        <v>2</v>
      </c>
    </row>
    <row r="7549" spans="1:5" ht="33">
      <c r="A7549" s="36">
        <v>7547</v>
      </c>
      <c r="B7549" s="208"/>
      <c r="C7549" s="36" t="s">
        <v>19260</v>
      </c>
      <c r="D7549" s="6" t="s">
        <v>7407</v>
      </c>
      <c r="E7549" s="3">
        <v>2</v>
      </c>
    </row>
    <row r="7550" spans="1:5" ht="18.75">
      <c r="A7550" s="36">
        <v>7548</v>
      </c>
      <c r="B7550" s="208"/>
      <c r="C7550" s="36" t="s">
        <v>19261</v>
      </c>
      <c r="D7550" s="6" t="s">
        <v>7408</v>
      </c>
      <c r="E7550" s="3">
        <v>2</v>
      </c>
    </row>
    <row r="7551" spans="1:5" ht="33">
      <c r="A7551" s="36">
        <v>7549</v>
      </c>
      <c r="B7551" s="208"/>
      <c r="C7551" s="36" t="s">
        <v>19262</v>
      </c>
      <c r="D7551" s="6" t="s">
        <v>7409</v>
      </c>
      <c r="E7551" s="3">
        <v>2</v>
      </c>
    </row>
    <row r="7552" spans="1:5" ht="18.75">
      <c r="A7552" s="36">
        <v>7550</v>
      </c>
      <c r="B7552" s="208"/>
      <c r="C7552" s="36" t="s">
        <v>19263</v>
      </c>
      <c r="D7552" s="6" t="s">
        <v>7410</v>
      </c>
      <c r="E7552" s="3">
        <v>2</v>
      </c>
    </row>
    <row r="7553" spans="1:5" ht="18.75">
      <c r="A7553" s="36">
        <v>7551</v>
      </c>
      <c r="B7553" s="208"/>
      <c r="C7553" s="36" t="s">
        <v>19264</v>
      </c>
      <c r="D7553" s="6" t="s">
        <v>7411</v>
      </c>
      <c r="E7553" s="3">
        <v>2</v>
      </c>
    </row>
    <row r="7554" spans="1:5" ht="18.75">
      <c r="A7554" s="36">
        <v>7552</v>
      </c>
      <c r="B7554" s="208"/>
      <c r="C7554" s="36" t="s">
        <v>19265</v>
      </c>
      <c r="D7554" s="6" t="s">
        <v>7412</v>
      </c>
      <c r="E7554" s="3">
        <v>2</v>
      </c>
    </row>
    <row r="7555" spans="1:5" ht="33">
      <c r="A7555" s="36">
        <v>7553</v>
      </c>
      <c r="B7555" s="208"/>
      <c r="C7555" s="36" t="s">
        <v>19266</v>
      </c>
      <c r="D7555" s="6" t="s">
        <v>7413</v>
      </c>
      <c r="E7555" s="3">
        <v>2</v>
      </c>
    </row>
    <row r="7556" spans="1:5" ht="18.75">
      <c r="A7556" s="36">
        <v>7554</v>
      </c>
      <c r="B7556" s="208"/>
      <c r="C7556" s="36" t="s">
        <v>19267</v>
      </c>
      <c r="D7556" s="6" t="s">
        <v>7414</v>
      </c>
      <c r="E7556" s="3">
        <v>2</v>
      </c>
    </row>
    <row r="7557" spans="1:5" ht="18.75">
      <c r="A7557" s="36">
        <v>7555</v>
      </c>
      <c r="B7557" s="208"/>
      <c r="C7557" s="36" t="s">
        <v>19268</v>
      </c>
      <c r="D7557" s="6" t="s">
        <v>7415</v>
      </c>
      <c r="E7557" s="3">
        <v>2</v>
      </c>
    </row>
    <row r="7558" spans="1:5" ht="18.75">
      <c r="A7558" s="36">
        <v>7556</v>
      </c>
      <c r="B7558" s="208"/>
      <c r="C7558" s="36" t="s">
        <v>19269</v>
      </c>
      <c r="D7558" s="6" t="s">
        <v>7416</v>
      </c>
      <c r="E7558" s="3">
        <v>2</v>
      </c>
    </row>
    <row r="7559" spans="1:5" ht="33">
      <c r="A7559" s="36">
        <v>7557</v>
      </c>
      <c r="B7559" s="208"/>
      <c r="C7559" s="36" t="s">
        <v>19270</v>
      </c>
      <c r="D7559" s="6" t="s">
        <v>7417</v>
      </c>
      <c r="E7559" s="3">
        <v>2</v>
      </c>
    </row>
    <row r="7560" spans="1:5" ht="18.75">
      <c r="A7560" s="36">
        <v>7558</v>
      </c>
      <c r="B7560" s="208"/>
      <c r="C7560" s="36" t="s">
        <v>19271</v>
      </c>
      <c r="D7560" s="6" t="s">
        <v>7418</v>
      </c>
      <c r="E7560" s="3">
        <v>2</v>
      </c>
    </row>
    <row r="7561" spans="1:5" ht="18.75">
      <c r="A7561" s="36">
        <v>7559</v>
      </c>
      <c r="B7561" s="208"/>
      <c r="C7561" s="36" t="s">
        <v>19272</v>
      </c>
      <c r="D7561" s="6" t="s">
        <v>7419</v>
      </c>
      <c r="E7561" s="3">
        <v>2</v>
      </c>
    </row>
    <row r="7562" spans="1:5" ht="33">
      <c r="A7562" s="36">
        <v>7560</v>
      </c>
      <c r="B7562" s="208"/>
      <c r="C7562" s="36" t="s">
        <v>19273</v>
      </c>
      <c r="D7562" s="6" t="s">
        <v>7420</v>
      </c>
      <c r="E7562" s="3">
        <v>2</v>
      </c>
    </row>
    <row r="7563" spans="1:5" ht="18.75">
      <c r="A7563" s="36">
        <v>7561</v>
      </c>
      <c r="B7563" s="208"/>
      <c r="C7563" s="36" t="s">
        <v>19274</v>
      </c>
      <c r="D7563" s="6" t="s">
        <v>7421</v>
      </c>
      <c r="E7563" s="3">
        <v>2</v>
      </c>
    </row>
    <row r="7564" spans="1:5" ht="33">
      <c r="A7564" s="36">
        <v>7562</v>
      </c>
      <c r="B7564" s="208"/>
      <c r="C7564" s="36" t="s">
        <v>19275</v>
      </c>
      <c r="D7564" s="6" t="s">
        <v>7422</v>
      </c>
      <c r="E7564" s="3">
        <v>2</v>
      </c>
    </row>
    <row r="7565" spans="1:5" ht="33">
      <c r="A7565" s="36">
        <v>7563</v>
      </c>
      <c r="B7565" s="208"/>
      <c r="C7565" s="36" t="s">
        <v>19276</v>
      </c>
      <c r="D7565" s="6" t="s">
        <v>7423</v>
      </c>
      <c r="E7565" s="3">
        <v>2</v>
      </c>
    </row>
    <row r="7566" spans="1:5" ht="33">
      <c r="A7566" s="36">
        <v>7564</v>
      </c>
      <c r="B7566" s="208"/>
      <c r="C7566" s="36" t="s">
        <v>19277</v>
      </c>
      <c r="D7566" s="6" t="s">
        <v>7424</v>
      </c>
      <c r="E7566" s="3">
        <v>2</v>
      </c>
    </row>
    <row r="7567" spans="1:5" ht="18.75">
      <c r="A7567" s="36">
        <v>7565</v>
      </c>
      <c r="B7567" s="208"/>
      <c r="C7567" s="36" t="s">
        <v>19278</v>
      </c>
      <c r="D7567" s="6" t="s">
        <v>7425</v>
      </c>
      <c r="E7567" s="3">
        <v>2</v>
      </c>
    </row>
    <row r="7568" spans="1:5" ht="33">
      <c r="A7568" s="36">
        <v>7566</v>
      </c>
      <c r="B7568" s="208"/>
      <c r="C7568" s="36" t="s">
        <v>19279</v>
      </c>
      <c r="D7568" s="6" t="s">
        <v>7426</v>
      </c>
      <c r="E7568" s="3">
        <v>2</v>
      </c>
    </row>
    <row r="7569" spans="1:5" ht="33">
      <c r="A7569" s="36">
        <v>7567</v>
      </c>
      <c r="B7569" s="208"/>
      <c r="C7569" s="36" t="s">
        <v>19280</v>
      </c>
      <c r="D7569" s="6" t="s">
        <v>7427</v>
      </c>
      <c r="E7569" s="3">
        <v>2</v>
      </c>
    </row>
    <row r="7570" spans="1:5" ht="18.75">
      <c r="A7570" s="36">
        <v>7568</v>
      </c>
      <c r="B7570" s="208"/>
      <c r="C7570" s="36" t="s">
        <v>19281</v>
      </c>
      <c r="D7570" s="6" t="s">
        <v>7428</v>
      </c>
      <c r="E7570" s="3">
        <v>2</v>
      </c>
    </row>
    <row r="7571" spans="1:5" ht="33">
      <c r="A7571" s="36">
        <v>7569</v>
      </c>
      <c r="B7571" s="208"/>
      <c r="C7571" s="36" t="s">
        <v>19282</v>
      </c>
      <c r="D7571" s="6" t="s">
        <v>7429</v>
      </c>
      <c r="E7571" s="3">
        <v>2</v>
      </c>
    </row>
    <row r="7572" spans="1:5" ht="18.75">
      <c r="A7572" s="36">
        <v>7570</v>
      </c>
      <c r="B7572" s="208"/>
      <c r="C7572" s="36" t="s">
        <v>19283</v>
      </c>
      <c r="D7572" s="6" t="s">
        <v>7430</v>
      </c>
      <c r="E7572" s="3">
        <v>2</v>
      </c>
    </row>
    <row r="7573" spans="1:5" ht="18.75">
      <c r="A7573" s="36">
        <v>7571</v>
      </c>
      <c r="B7573" s="208"/>
      <c r="C7573" s="36" t="s">
        <v>19284</v>
      </c>
      <c r="D7573" s="6" t="s">
        <v>7431</v>
      </c>
      <c r="E7573" s="3">
        <v>2</v>
      </c>
    </row>
    <row r="7574" spans="1:5" ht="18.75">
      <c r="A7574" s="36">
        <v>7572</v>
      </c>
      <c r="B7574" s="208"/>
      <c r="C7574" s="36" t="s">
        <v>19285</v>
      </c>
      <c r="D7574" s="6" t="s">
        <v>7432</v>
      </c>
      <c r="E7574" s="3">
        <v>2</v>
      </c>
    </row>
    <row r="7575" spans="1:5" ht="18.75">
      <c r="A7575" s="36">
        <v>7573</v>
      </c>
      <c r="B7575" s="208"/>
      <c r="C7575" s="36" t="s">
        <v>19286</v>
      </c>
      <c r="D7575" s="6" t="s">
        <v>7433</v>
      </c>
      <c r="E7575" s="3">
        <v>2</v>
      </c>
    </row>
    <row r="7576" spans="1:5" ht="18.75">
      <c r="A7576" s="36">
        <v>7574</v>
      </c>
      <c r="B7576" s="208"/>
      <c r="C7576" s="36" t="s">
        <v>19287</v>
      </c>
      <c r="D7576" s="6" t="s">
        <v>7434</v>
      </c>
      <c r="E7576" s="3">
        <v>2</v>
      </c>
    </row>
    <row r="7577" spans="1:5" ht="33">
      <c r="A7577" s="36">
        <v>7575</v>
      </c>
      <c r="B7577" s="208"/>
      <c r="C7577" s="36" t="s">
        <v>19288</v>
      </c>
      <c r="D7577" s="6" t="s">
        <v>7435</v>
      </c>
      <c r="E7577" s="3">
        <v>2</v>
      </c>
    </row>
    <row r="7578" spans="1:5" ht="18.75">
      <c r="A7578" s="36">
        <v>7576</v>
      </c>
      <c r="B7578" s="208"/>
      <c r="C7578" s="36" t="s">
        <v>19289</v>
      </c>
      <c r="D7578" s="6" t="s">
        <v>7436</v>
      </c>
      <c r="E7578" s="3">
        <v>2</v>
      </c>
    </row>
    <row r="7579" spans="1:5" ht="18.75">
      <c r="A7579" s="36">
        <v>7577</v>
      </c>
      <c r="B7579" s="208"/>
      <c r="C7579" s="36" t="s">
        <v>19290</v>
      </c>
      <c r="D7579" s="6" t="s">
        <v>7437</v>
      </c>
      <c r="E7579" s="3">
        <v>2</v>
      </c>
    </row>
    <row r="7580" spans="1:5" ht="18.75">
      <c r="A7580" s="36">
        <v>7578</v>
      </c>
      <c r="B7580" s="208"/>
      <c r="C7580" s="36" t="s">
        <v>19291</v>
      </c>
      <c r="D7580" s="6" t="s">
        <v>7438</v>
      </c>
      <c r="E7580" s="3">
        <v>2</v>
      </c>
    </row>
    <row r="7581" spans="1:5" ht="18.75">
      <c r="A7581" s="36">
        <v>7579</v>
      </c>
      <c r="B7581" s="208"/>
      <c r="C7581" s="36" t="s">
        <v>19292</v>
      </c>
      <c r="D7581" s="6" t="s">
        <v>7439</v>
      </c>
      <c r="E7581" s="3">
        <v>2</v>
      </c>
    </row>
    <row r="7582" spans="1:5" ht="33">
      <c r="A7582" s="36">
        <v>7580</v>
      </c>
      <c r="B7582" s="208"/>
      <c r="C7582" s="36" t="s">
        <v>19293</v>
      </c>
      <c r="D7582" s="6" t="s">
        <v>7440</v>
      </c>
      <c r="E7582" s="3">
        <v>2</v>
      </c>
    </row>
    <row r="7583" spans="1:5" ht="18.75">
      <c r="A7583" s="36">
        <v>7581</v>
      </c>
      <c r="B7583" s="208"/>
      <c r="C7583" s="36" t="s">
        <v>19294</v>
      </c>
      <c r="D7583" s="6" t="s">
        <v>7441</v>
      </c>
      <c r="E7583" s="3">
        <v>2</v>
      </c>
    </row>
    <row r="7584" spans="1:5" ht="33">
      <c r="A7584" s="36">
        <v>7582</v>
      </c>
      <c r="B7584" s="208"/>
      <c r="C7584" s="36" t="s">
        <v>19295</v>
      </c>
      <c r="D7584" s="6" t="s">
        <v>7442</v>
      </c>
      <c r="E7584" s="3">
        <v>2</v>
      </c>
    </row>
    <row r="7585" spans="1:5" ht="18.75">
      <c r="A7585" s="36">
        <v>7583</v>
      </c>
      <c r="B7585" s="208"/>
      <c r="C7585" s="36" t="s">
        <v>19296</v>
      </c>
      <c r="D7585" s="6" t="s">
        <v>7443</v>
      </c>
      <c r="E7585" s="3">
        <v>2</v>
      </c>
    </row>
    <row r="7586" spans="1:5" ht="33">
      <c r="A7586" s="36">
        <v>7584</v>
      </c>
      <c r="B7586" s="208"/>
      <c r="C7586" s="36" t="s">
        <v>19297</v>
      </c>
      <c r="D7586" s="6" t="s">
        <v>7444</v>
      </c>
      <c r="E7586" s="3">
        <v>2</v>
      </c>
    </row>
    <row r="7587" spans="1:5" ht="18.75">
      <c r="A7587" s="36">
        <v>7585</v>
      </c>
      <c r="B7587" s="208"/>
      <c r="C7587" s="36" t="s">
        <v>19298</v>
      </c>
      <c r="D7587" s="6" t="s">
        <v>7445</v>
      </c>
      <c r="E7587" s="3">
        <v>2</v>
      </c>
    </row>
    <row r="7588" spans="1:5" ht="18.75">
      <c r="A7588" s="36">
        <v>7586</v>
      </c>
      <c r="B7588" s="208"/>
      <c r="C7588" s="36" t="s">
        <v>19299</v>
      </c>
      <c r="D7588" s="6" t="s">
        <v>7446</v>
      </c>
      <c r="E7588" s="3">
        <v>2</v>
      </c>
    </row>
    <row r="7589" spans="1:5" ht="33">
      <c r="A7589" s="36">
        <v>7587</v>
      </c>
      <c r="B7589" s="208"/>
      <c r="C7589" s="36" t="s">
        <v>19300</v>
      </c>
      <c r="D7589" s="6" t="s">
        <v>7447</v>
      </c>
      <c r="E7589" s="3">
        <v>2</v>
      </c>
    </row>
    <row r="7590" spans="1:5" ht="18.75">
      <c r="A7590" s="36">
        <v>7588</v>
      </c>
      <c r="B7590" s="208"/>
      <c r="C7590" s="36" t="s">
        <v>19301</v>
      </c>
      <c r="D7590" s="6" t="s">
        <v>7448</v>
      </c>
      <c r="E7590" s="3">
        <v>2</v>
      </c>
    </row>
    <row r="7591" spans="1:5" ht="18.75">
      <c r="A7591" s="36">
        <v>7589</v>
      </c>
      <c r="B7591" s="208"/>
      <c r="C7591" s="36" t="s">
        <v>19302</v>
      </c>
      <c r="D7591" s="6" t="s">
        <v>7449</v>
      </c>
      <c r="E7591" s="3">
        <v>2</v>
      </c>
    </row>
    <row r="7592" spans="1:5" ht="18.75">
      <c r="A7592" s="36">
        <v>7590</v>
      </c>
      <c r="B7592" s="208"/>
      <c r="C7592" s="36" t="s">
        <v>19303</v>
      </c>
      <c r="D7592" s="6" t="s">
        <v>7450</v>
      </c>
      <c r="E7592" s="3">
        <v>2</v>
      </c>
    </row>
    <row r="7593" spans="1:5" ht="18.75">
      <c r="A7593" s="36">
        <v>7591</v>
      </c>
      <c r="B7593" s="208"/>
      <c r="C7593" s="36" t="s">
        <v>19304</v>
      </c>
      <c r="D7593" s="6" t="s">
        <v>7451</v>
      </c>
      <c r="E7593" s="3">
        <v>2</v>
      </c>
    </row>
    <row r="7594" spans="1:5" ht="33">
      <c r="A7594" s="36">
        <v>7592</v>
      </c>
      <c r="B7594" s="208"/>
      <c r="C7594" s="36" t="s">
        <v>19305</v>
      </c>
      <c r="D7594" s="6" t="s">
        <v>7452</v>
      </c>
      <c r="E7594" s="3">
        <v>2</v>
      </c>
    </row>
    <row r="7595" spans="1:5" ht="33">
      <c r="A7595" s="36">
        <v>7593</v>
      </c>
      <c r="B7595" s="208"/>
      <c r="C7595" s="36" t="s">
        <v>19306</v>
      </c>
      <c r="D7595" s="6" t="s">
        <v>7453</v>
      </c>
      <c r="E7595" s="3">
        <v>2</v>
      </c>
    </row>
    <row r="7596" spans="1:5" ht="33">
      <c r="A7596" s="36">
        <v>7594</v>
      </c>
      <c r="B7596" s="208"/>
      <c r="C7596" s="36" t="s">
        <v>19307</v>
      </c>
      <c r="D7596" s="6" t="s">
        <v>7454</v>
      </c>
      <c r="E7596" s="3">
        <v>2</v>
      </c>
    </row>
    <row r="7597" spans="1:5" ht="18.75">
      <c r="A7597" s="36">
        <v>7595</v>
      </c>
      <c r="B7597" s="208"/>
      <c r="C7597" s="36" t="s">
        <v>19308</v>
      </c>
      <c r="D7597" s="6" t="s">
        <v>7455</v>
      </c>
      <c r="E7597" s="3">
        <v>2</v>
      </c>
    </row>
    <row r="7598" spans="1:5" ht="18.75">
      <c r="A7598" s="36">
        <v>7596</v>
      </c>
      <c r="B7598" s="208"/>
      <c r="C7598" s="36" t="s">
        <v>19309</v>
      </c>
      <c r="D7598" s="6" t="s">
        <v>7456</v>
      </c>
      <c r="E7598" s="3">
        <v>2</v>
      </c>
    </row>
    <row r="7599" spans="1:5" ht="18.75">
      <c r="A7599" s="36">
        <v>7597</v>
      </c>
      <c r="B7599" s="208"/>
      <c r="C7599" s="36" t="s">
        <v>19310</v>
      </c>
      <c r="D7599" s="6" t="s">
        <v>7457</v>
      </c>
      <c r="E7599" s="3">
        <v>2</v>
      </c>
    </row>
    <row r="7600" spans="1:5" ht="18.75">
      <c r="A7600" s="36">
        <v>7598</v>
      </c>
      <c r="B7600" s="208"/>
      <c r="C7600" s="36" t="s">
        <v>19311</v>
      </c>
      <c r="D7600" s="6" t="s">
        <v>7458</v>
      </c>
      <c r="E7600" s="3">
        <v>2</v>
      </c>
    </row>
    <row r="7601" spans="1:5" ht="18.75">
      <c r="A7601" s="36">
        <v>7599</v>
      </c>
      <c r="B7601" s="208"/>
      <c r="C7601" s="36" t="s">
        <v>19312</v>
      </c>
      <c r="D7601" s="6" t="s">
        <v>7459</v>
      </c>
      <c r="E7601" s="3">
        <v>2</v>
      </c>
    </row>
    <row r="7602" spans="1:5" ht="33">
      <c r="A7602" s="36">
        <v>7600</v>
      </c>
      <c r="B7602" s="208"/>
      <c r="C7602" s="36" t="s">
        <v>19313</v>
      </c>
      <c r="D7602" s="6" t="s">
        <v>7460</v>
      </c>
      <c r="E7602" s="3">
        <v>2</v>
      </c>
    </row>
    <row r="7603" spans="1:5" ht="18.75">
      <c r="A7603" s="36">
        <v>7601</v>
      </c>
      <c r="B7603" s="208"/>
      <c r="C7603" s="36" t="s">
        <v>19314</v>
      </c>
      <c r="D7603" s="6" t="s">
        <v>7461</v>
      </c>
      <c r="E7603" s="3">
        <v>2</v>
      </c>
    </row>
    <row r="7604" spans="1:5" ht="33">
      <c r="A7604" s="36">
        <v>7602</v>
      </c>
      <c r="B7604" s="208"/>
      <c r="C7604" s="36" t="s">
        <v>19315</v>
      </c>
      <c r="D7604" s="6" t="s">
        <v>7462</v>
      </c>
      <c r="E7604" s="3">
        <v>2</v>
      </c>
    </row>
    <row r="7605" spans="1:5" ht="18.75">
      <c r="A7605" s="36">
        <v>7603</v>
      </c>
      <c r="B7605" s="208"/>
      <c r="C7605" s="36" t="s">
        <v>19316</v>
      </c>
      <c r="D7605" s="6" t="s">
        <v>7463</v>
      </c>
      <c r="E7605" s="3">
        <v>2</v>
      </c>
    </row>
    <row r="7606" spans="1:5" ht="18.75">
      <c r="A7606" s="36">
        <v>7604</v>
      </c>
      <c r="B7606" s="208"/>
      <c r="C7606" s="36" t="s">
        <v>19317</v>
      </c>
      <c r="D7606" s="6" t="s">
        <v>7464</v>
      </c>
      <c r="E7606" s="3">
        <v>2</v>
      </c>
    </row>
    <row r="7607" spans="1:5" ht="18.75">
      <c r="A7607" s="36">
        <v>7605</v>
      </c>
      <c r="B7607" s="208"/>
      <c r="C7607" s="36" t="s">
        <v>19318</v>
      </c>
      <c r="D7607" s="6" t="s">
        <v>7465</v>
      </c>
      <c r="E7607" s="3">
        <v>2</v>
      </c>
    </row>
    <row r="7608" spans="1:5" ht="18.75">
      <c r="A7608" s="36">
        <v>7606</v>
      </c>
      <c r="B7608" s="208"/>
      <c r="C7608" s="36" t="s">
        <v>19319</v>
      </c>
      <c r="D7608" s="6" t="s">
        <v>7466</v>
      </c>
      <c r="E7608" s="3">
        <v>2</v>
      </c>
    </row>
    <row r="7609" spans="1:5" ht="33">
      <c r="A7609" s="36">
        <v>7607</v>
      </c>
      <c r="B7609" s="208"/>
      <c r="C7609" s="36" t="s">
        <v>19320</v>
      </c>
      <c r="D7609" s="6" t="s">
        <v>7467</v>
      </c>
      <c r="E7609" s="3">
        <v>4</v>
      </c>
    </row>
    <row r="7610" spans="1:5" ht="18.75">
      <c r="A7610" s="36">
        <v>7608</v>
      </c>
      <c r="B7610" s="208"/>
      <c r="C7610" s="36" t="s">
        <v>19321</v>
      </c>
      <c r="D7610" s="6" t="s">
        <v>7468</v>
      </c>
      <c r="E7610" s="3">
        <v>2</v>
      </c>
    </row>
    <row r="7611" spans="1:5" ht="18.75">
      <c r="A7611" s="36">
        <v>7609</v>
      </c>
      <c r="B7611" s="208"/>
      <c r="C7611" s="36" t="s">
        <v>19322</v>
      </c>
      <c r="D7611" s="6" t="s">
        <v>7469</v>
      </c>
      <c r="E7611" s="3">
        <v>2</v>
      </c>
    </row>
    <row r="7612" spans="1:5" ht="18.75">
      <c r="A7612" s="36">
        <v>7610</v>
      </c>
      <c r="B7612" s="208"/>
      <c r="C7612" s="36" t="s">
        <v>19323</v>
      </c>
      <c r="D7612" s="6" t="s">
        <v>7470</v>
      </c>
      <c r="E7612" s="3">
        <v>2</v>
      </c>
    </row>
    <row r="7613" spans="1:5" ht="33">
      <c r="A7613" s="36">
        <v>7611</v>
      </c>
      <c r="B7613" s="208"/>
      <c r="C7613" s="36" t="s">
        <v>19324</v>
      </c>
      <c r="D7613" s="6" t="s">
        <v>7471</v>
      </c>
      <c r="E7613" s="3">
        <v>2</v>
      </c>
    </row>
    <row r="7614" spans="1:5" ht="18.75">
      <c r="A7614" s="36">
        <v>7612</v>
      </c>
      <c r="B7614" s="208"/>
      <c r="C7614" s="36" t="s">
        <v>19325</v>
      </c>
      <c r="D7614" s="6" t="s">
        <v>7472</v>
      </c>
      <c r="E7614" s="3">
        <v>2</v>
      </c>
    </row>
    <row r="7615" spans="1:5" ht="33">
      <c r="A7615" s="36">
        <v>7613</v>
      </c>
      <c r="B7615" s="208"/>
      <c r="C7615" s="36" t="s">
        <v>19326</v>
      </c>
      <c r="D7615" s="6" t="s">
        <v>7473</v>
      </c>
      <c r="E7615" s="3">
        <v>2</v>
      </c>
    </row>
    <row r="7616" spans="1:5" ht="18.75">
      <c r="A7616" s="36">
        <v>7614</v>
      </c>
      <c r="B7616" s="208"/>
      <c r="C7616" s="36" t="s">
        <v>19327</v>
      </c>
      <c r="D7616" s="6" t="s">
        <v>7474</v>
      </c>
      <c r="E7616" s="3">
        <v>2</v>
      </c>
    </row>
    <row r="7617" spans="1:5" ht="33">
      <c r="A7617" s="36">
        <v>7615</v>
      </c>
      <c r="B7617" s="208"/>
      <c r="C7617" s="36" t="s">
        <v>19328</v>
      </c>
      <c r="D7617" s="6" t="s">
        <v>7475</v>
      </c>
      <c r="E7617" s="3">
        <v>2</v>
      </c>
    </row>
    <row r="7618" spans="1:5" ht="49.5">
      <c r="A7618" s="36">
        <v>7616</v>
      </c>
      <c r="B7618" s="208"/>
      <c r="C7618" s="36" t="s">
        <v>19329</v>
      </c>
      <c r="D7618" s="6" t="s">
        <v>7476</v>
      </c>
      <c r="E7618" s="3">
        <v>2</v>
      </c>
    </row>
    <row r="7619" spans="1:5" ht="49.5">
      <c r="A7619" s="36">
        <v>7617</v>
      </c>
      <c r="B7619" s="208"/>
      <c r="C7619" s="36" t="s">
        <v>19330</v>
      </c>
      <c r="D7619" s="6" t="s">
        <v>7477</v>
      </c>
      <c r="E7619" s="3">
        <v>2</v>
      </c>
    </row>
    <row r="7620" spans="1:5" ht="33">
      <c r="A7620" s="36">
        <v>7618</v>
      </c>
      <c r="B7620" s="208"/>
      <c r="C7620" s="36" t="s">
        <v>19331</v>
      </c>
      <c r="D7620" s="6" t="s">
        <v>7478</v>
      </c>
      <c r="E7620" s="3">
        <v>2</v>
      </c>
    </row>
    <row r="7621" spans="1:5" ht="18.75">
      <c r="A7621" s="36">
        <v>7619</v>
      </c>
      <c r="B7621" s="208"/>
      <c r="C7621" s="36" t="s">
        <v>19332</v>
      </c>
      <c r="D7621" s="6" t="s">
        <v>7479</v>
      </c>
      <c r="E7621" s="3">
        <v>2</v>
      </c>
    </row>
    <row r="7622" spans="1:5" ht="18.75">
      <c r="A7622" s="36">
        <v>7620</v>
      </c>
      <c r="B7622" s="208"/>
      <c r="C7622" s="36" t="s">
        <v>19333</v>
      </c>
      <c r="D7622" s="6" t="s">
        <v>7480</v>
      </c>
      <c r="E7622" s="3">
        <v>2</v>
      </c>
    </row>
    <row r="7623" spans="1:5" ht="18.75">
      <c r="A7623" s="36">
        <v>7621</v>
      </c>
      <c r="B7623" s="208"/>
      <c r="C7623" s="36" t="s">
        <v>19334</v>
      </c>
      <c r="D7623" s="6" t="s">
        <v>7481</v>
      </c>
      <c r="E7623" s="3">
        <v>2</v>
      </c>
    </row>
    <row r="7624" spans="1:5" ht="49.5">
      <c r="A7624" s="36">
        <v>7622</v>
      </c>
      <c r="B7624" s="208"/>
      <c r="C7624" s="36" t="s">
        <v>19335</v>
      </c>
      <c r="D7624" s="6" t="s">
        <v>7482</v>
      </c>
      <c r="E7624" s="3">
        <v>2</v>
      </c>
    </row>
    <row r="7625" spans="1:5" ht="33">
      <c r="A7625" s="36">
        <v>7623</v>
      </c>
      <c r="B7625" s="208"/>
      <c r="C7625" s="36" t="s">
        <v>19336</v>
      </c>
      <c r="D7625" s="6" t="s">
        <v>7483</v>
      </c>
      <c r="E7625" s="3">
        <v>2</v>
      </c>
    </row>
    <row r="7626" spans="1:5" ht="33">
      <c r="A7626" s="36">
        <v>7624</v>
      </c>
      <c r="B7626" s="208"/>
      <c r="C7626" s="36" t="s">
        <v>19337</v>
      </c>
      <c r="D7626" s="6" t="s">
        <v>7484</v>
      </c>
      <c r="E7626" s="3">
        <v>2</v>
      </c>
    </row>
    <row r="7627" spans="1:5" ht="33">
      <c r="A7627" s="36">
        <v>7625</v>
      </c>
      <c r="B7627" s="208"/>
      <c r="C7627" s="36" t="s">
        <v>19338</v>
      </c>
      <c r="D7627" s="6" t="s">
        <v>7485</v>
      </c>
      <c r="E7627" s="3">
        <v>2</v>
      </c>
    </row>
    <row r="7628" spans="1:5" ht="33">
      <c r="A7628" s="36">
        <v>7626</v>
      </c>
      <c r="B7628" s="208"/>
      <c r="C7628" s="36" t="s">
        <v>19339</v>
      </c>
      <c r="D7628" s="6" t="s">
        <v>7486</v>
      </c>
      <c r="E7628" s="3">
        <v>2</v>
      </c>
    </row>
    <row r="7629" spans="1:5" ht="18.75">
      <c r="A7629" s="36">
        <v>7627</v>
      </c>
      <c r="B7629" s="208"/>
      <c r="C7629" s="36" t="s">
        <v>19340</v>
      </c>
      <c r="D7629" s="6" t="s">
        <v>7487</v>
      </c>
      <c r="E7629" s="3">
        <v>2</v>
      </c>
    </row>
    <row r="7630" spans="1:5" ht="33">
      <c r="A7630" s="36">
        <v>7628</v>
      </c>
      <c r="B7630" s="208"/>
      <c r="C7630" s="36" t="s">
        <v>19341</v>
      </c>
      <c r="D7630" s="6" t="s">
        <v>7488</v>
      </c>
      <c r="E7630" s="3">
        <v>2</v>
      </c>
    </row>
    <row r="7631" spans="1:5" ht="18.75">
      <c r="A7631" s="36">
        <v>7629</v>
      </c>
      <c r="B7631" s="208"/>
      <c r="C7631" s="36" t="s">
        <v>19342</v>
      </c>
      <c r="D7631" s="6" t="s">
        <v>7489</v>
      </c>
      <c r="E7631" s="3">
        <v>2</v>
      </c>
    </row>
    <row r="7632" spans="1:5" ht="18.75">
      <c r="A7632" s="36">
        <v>7630</v>
      </c>
      <c r="B7632" s="208"/>
      <c r="C7632" s="36" t="s">
        <v>19343</v>
      </c>
      <c r="D7632" s="6" t="s">
        <v>7490</v>
      </c>
      <c r="E7632" s="3">
        <v>2</v>
      </c>
    </row>
    <row r="7633" spans="1:5" ht="18.75">
      <c r="A7633" s="36">
        <v>7631</v>
      </c>
      <c r="B7633" s="208"/>
      <c r="C7633" s="36" t="s">
        <v>19344</v>
      </c>
      <c r="D7633" s="6" t="s">
        <v>7491</v>
      </c>
      <c r="E7633" s="3">
        <v>2</v>
      </c>
    </row>
    <row r="7634" spans="1:5" ht="18.75">
      <c r="A7634" s="36">
        <v>7632</v>
      </c>
      <c r="B7634" s="208"/>
      <c r="C7634" s="36" t="s">
        <v>19345</v>
      </c>
      <c r="D7634" s="6" t="s">
        <v>7492</v>
      </c>
      <c r="E7634" s="3">
        <v>2</v>
      </c>
    </row>
    <row r="7635" spans="1:5" ht="18.75">
      <c r="A7635" s="36">
        <v>7633</v>
      </c>
      <c r="B7635" s="208"/>
      <c r="C7635" s="36" t="s">
        <v>19346</v>
      </c>
      <c r="D7635" s="6" t="s">
        <v>7493</v>
      </c>
      <c r="E7635" s="3">
        <v>2</v>
      </c>
    </row>
    <row r="7636" spans="1:5" ht="18.75">
      <c r="A7636" s="36">
        <v>7634</v>
      </c>
      <c r="B7636" s="208"/>
      <c r="C7636" s="36" t="s">
        <v>19347</v>
      </c>
      <c r="D7636" s="6" t="s">
        <v>7494</v>
      </c>
      <c r="E7636" s="3">
        <v>2</v>
      </c>
    </row>
    <row r="7637" spans="1:5" ht="33">
      <c r="A7637" s="36">
        <v>7635</v>
      </c>
      <c r="B7637" s="208"/>
      <c r="C7637" s="36" t="s">
        <v>19348</v>
      </c>
      <c r="D7637" s="6" t="s">
        <v>7495</v>
      </c>
      <c r="E7637" s="3">
        <v>2</v>
      </c>
    </row>
    <row r="7638" spans="1:5" ht="18.75">
      <c r="A7638" s="36">
        <v>7636</v>
      </c>
      <c r="B7638" s="208"/>
      <c r="C7638" s="36" t="s">
        <v>19349</v>
      </c>
      <c r="D7638" s="6" t="s">
        <v>7496</v>
      </c>
      <c r="E7638" s="3">
        <v>2</v>
      </c>
    </row>
    <row r="7639" spans="1:5" ht="18.75">
      <c r="A7639" s="36">
        <v>7637</v>
      </c>
      <c r="B7639" s="208"/>
      <c r="C7639" s="36" t="s">
        <v>19350</v>
      </c>
      <c r="D7639" s="6" t="s">
        <v>7497</v>
      </c>
      <c r="E7639" s="3">
        <v>2</v>
      </c>
    </row>
    <row r="7640" spans="1:5" ht="18.75">
      <c r="A7640" s="36">
        <v>7638</v>
      </c>
      <c r="B7640" s="208"/>
      <c r="C7640" s="36" t="s">
        <v>19351</v>
      </c>
      <c r="D7640" s="6" t="s">
        <v>7498</v>
      </c>
      <c r="E7640" s="3">
        <v>2</v>
      </c>
    </row>
    <row r="7641" spans="1:5" ht="18.75">
      <c r="A7641" s="36">
        <v>7639</v>
      </c>
      <c r="B7641" s="208"/>
      <c r="C7641" s="36" t="s">
        <v>19352</v>
      </c>
      <c r="D7641" s="6" t="s">
        <v>7499</v>
      </c>
      <c r="E7641" s="3">
        <v>2</v>
      </c>
    </row>
    <row r="7642" spans="1:5" ht="18.75">
      <c r="A7642" s="36">
        <v>7640</v>
      </c>
      <c r="B7642" s="208"/>
      <c r="C7642" s="36" t="s">
        <v>19353</v>
      </c>
      <c r="D7642" s="6" t="s">
        <v>7500</v>
      </c>
      <c r="E7642" s="3">
        <v>2</v>
      </c>
    </row>
    <row r="7643" spans="1:5" ht="18.75">
      <c r="A7643" s="36">
        <v>7641</v>
      </c>
      <c r="B7643" s="208"/>
      <c r="C7643" s="36" t="s">
        <v>19354</v>
      </c>
      <c r="D7643" s="6" t="s">
        <v>7501</v>
      </c>
      <c r="E7643" s="3">
        <v>2</v>
      </c>
    </row>
    <row r="7644" spans="1:5" ht="18.75">
      <c r="A7644" s="36">
        <v>7642</v>
      </c>
      <c r="B7644" s="208"/>
      <c r="C7644" s="36" t="s">
        <v>19355</v>
      </c>
      <c r="D7644" s="6" t="s">
        <v>7502</v>
      </c>
      <c r="E7644" s="3">
        <v>2</v>
      </c>
    </row>
    <row r="7645" spans="1:5" ht="18.75">
      <c r="A7645" s="36">
        <v>7643</v>
      </c>
      <c r="B7645" s="208"/>
      <c r="C7645" s="36" t="s">
        <v>19356</v>
      </c>
      <c r="D7645" s="6" t="s">
        <v>7503</v>
      </c>
      <c r="E7645" s="3">
        <v>2</v>
      </c>
    </row>
    <row r="7646" spans="1:5" ht="18.75">
      <c r="A7646" s="36">
        <v>7644</v>
      </c>
      <c r="B7646" s="208"/>
      <c r="C7646" s="36" t="s">
        <v>19357</v>
      </c>
      <c r="D7646" s="6" t="s">
        <v>7504</v>
      </c>
      <c r="E7646" s="3">
        <v>2</v>
      </c>
    </row>
    <row r="7647" spans="1:5" ht="18.75">
      <c r="A7647" s="36">
        <v>7645</v>
      </c>
      <c r="B7647" s="208"/>
      <c r="C7647" s="36" t="s">
        <v>19358</v>
      </c>
      <c r="D7647" s="6" t="s">
        <v>7505</v>
      </c>
      <c r="E7647" s="3">
        <v>2</v>
      </c>
    </row>
    <row r="7648" spans="1:5" ht="49.5">
      <c r="A7648" s="36">
        <v>7646</v>
      </c>
      <c r="B7648" s="208"/>
      <c r="C7648" s="36" t="s">
        <v>19359</v>
      </c>
      <c r="D7648" s="6" t="s">
        <v>7506</v>
      </c>
      <c r="E7648" s="3">
        <v>2</v>
      </c>
    </row>
    <row r="7649" spans="1:5" ht="33">
      <c r="A7649" s="36">
        <v>7647</v>
      </c>
      <c r="B7649" s="208"/>
      <c r="C7649" s="36" t="s">
        <v>19360</v>
      </c>
      <c r="D7649" s="6" t="s">
        <v>7507</v>
      </c>
      <c r="E7649" s="3">
        <v>2</v>
      </c>
    </row>
    <row r="7650" spans="1:5" ht="33">
      <c r="A7650" s="36">
        <v>7648</v>
      </c>
      <c r="B7650" s="208"/>
      <c r="C7650" s="36" t="s">
        <v>19361</v>
      </c>
      <c r="D7650" s="6" t="s">
        <v>7508</v>
      </c>
      <c r="E7650" s="3">
        <v>2</v>
      </c>
    </row>
    <row r="7651" spans="1:5" ht="18.75">
      <c r="A7651" s="36">
        <v>7649</v>
      </c>
      <c r="B7651" s="208"/>
      <c r="C7651" s="36" t="s">
        <v>19362</v>
      </c>
      <c r="D7651" s="6" t="s">
        <v>7509</v>
      </c>
      <c r="E7651" s="3">
        <v>2</v>
      </c>
    </row>
    <row r="7652" spans="1:5" ht="33">
      <c r="A7652" s="36">
        <v>7650</v>
      </c>
      <c r="B7652" s="208"/>
      <c r="C7652" s="36" t="s">
        <v>19363</v>
      </c>
      <c r="D7652" s="6" t="s">
        <v>7510</v>
      </c>
      <c r="E7652" s="3">
        <v>2</v>
      </c>
    </row>
    <row r="7653" spans="1:5" ht="18.75">
      <c r="A7653" s="36">
        <v>7651</v>
      </c>
      <c r="B7653" s="208"/>
      <c r="C7653" s="36" t="s">
        <v>19364</v>
      </c>
      <c r="D7653" s="6" t="s">
        <v>7511</v>
      </c>
      <c r="E7653" s="3">
        <v>2</v>
      </c>
    </row>
    <row r="7654" spans="1:5" ht="33">
      <c r="A7654" s="36">
        <v>7652</v>
      </c>
      <c r="B7654" s="208"/>
      <c r="C7654" s="36" t="s">
        <v>19365</v>
      </c>
      <c r="D7654" s="6" t="s">
        <v>7512</v>
      </c>
      <c r="E7654" s="3">
        <v>2</v>
      </c>
    </row>
    <row r="7655" spans="1:5" ht="33">
      <c r="A7655" s="36">
        <v>7653</v>
      </c>
      <c r="B7655" s="208"/>
      <c r="C7655" s="36" t="s">
        <v>19366</v>
      </c>
      <c r="D7655" s="6" t="s">
        <v>7513</v>
      </c>
      <c r="E7655" s="3">
        <v>2</v>
      </c>
    </row>
    <row r="7656" spans="1:5" ht="33">
      <c r="A7656" s="36">
        <v>7654</v>
      </c>
      <c r="B7656" s="208"/>
      <c r="C7656" s="36" t="s">
        <v>19367</v>
      </c>
      <c r="D7656" s="6" t="s">
        <v>7514</v>
      </c>
      <c r="E7656" s="3">
        <v>2</v>
      </c>
    </row>
    <row r="7657" spans="1:5" ht="33">
      <c r="A7657" s="36">
        <v>7655</v>
      </c>
      <c r="B7657" s="208"/>
      <c r="C7657" s="36" t="s">
        <v>19368</v>
      </c>
      <c r="D7657" s="6" t="s">
        <v>7515</v>
      </c>
      <c r="E7657" s="3">
        <v>2</v>
      </c>
    </row>
    <row r="7658" spans="1:5" ht="33">
      <c r="A7658" s="36">
        <v>7656</v>
      </c>
      <c r="B7658" s="208"/>
      <c r="C7658" s="36" t="s">
        <v>19369</v>
      </c>
      <c r="D7658" s="6" t="s">
        <v>7516</v>
      </c>
      <c r="E7658" s="3">
        <v>2</v>
      </c>
    </row>
    <row r="7659" spans="1:5" ht="33">
      <c r="A7659" s="36">
        <v>7657</v>
      </c>
      <c r="B7659" s="208"/>
      <c r="C7659" s="36" t="s">
        <v>19370</v>
      </c>
      <c r="D7659" s="6" t="s">
        <v>7517</v>
      </c>
      <c r="E7659" s="3">
        <v>2</v>
      </c>
    </row>
    <row r="7660" spans="1:5" ht="18.75">
      <c r="A7660" s="36">
        <v>7658</v>
      </c>
      <c r="B7660" s="208"/>
      <c r="C7660" s="36" t="s">
        <v>19371</v>
      </c>
      <c r="D7660" s="6" t="s">
        <v>7518</v>
      </c>
      <c r="E7660" s="3">
        <v>2</v>
      </c>
    </row>
    <row r="7661" spans="1:5" ht="33">
      <c r="A7661" s="36">
        <v>7659</v>
      </c>
      <c r="B7661" s="208"/>
      <c r="C7661" s="36" t="s">
        <v>19372</v>
      </c>
      <c r="D7661" s="6" t="s">
        <v>7519</v>
      </c>
      <c r="E7661" s="3">
        <v>2</v>
      </c>
    </row>
    <row r="7662" spans="1:5" ht="49.5">
      <c r="A7662" s="36">
        <v>7660</v>
      </c>
      <c r="B7662" s="208"/>
      <c r="C7662" s="36" t="s">
        <v>19373</v>
      </c>
      <c r="D7662" s="6" t="s">
        <v>7520</v>
      </c>
      <c r="E7662" s="3">
        <v>2</v>
      </c>
    </row>
    <row r="7663" spans="1:5" ht="18.75">
      <c r="A7663" s="36">
        <v>7661</v>
      </c>
      <c r="B7663" s="208"/>
      <c r="C7663" s="36" t="s">
        <v>19374</v>
      </c>
      <c r="D7663" s="6" t="s">
        <v>7521</v>
      </c>
      <c r="E7663" s="3">
        <v>4</v>
      </c>
    </row>
    <row r="7664" spans="1:5" ht="18.75">
      <c r="A7664" s="36">
        <v>7662</v>
      </c>
      <c r="B7664" s="208"/>
      <c r="C7664" s="36" t="s">
        <v>19375</v>
      </c>
      <c r="D7664" s="6" t="s">
        <v>7522</v>
      </c>
      <c r="E7664" s="3">
        <v>4</v>
      </c>
    </row>
    <row r="7665" spans="1:5" ht="33">
      <c r="A7665" s="36">
        <v>7663</v>
      </c>
      <c r="B7665" s="208"/>
      <c r="C7665" s="36" t="s">
        <v>19376</v>
      </c>
      <c r="D7665" s="6" t="s">
        <v>7523</v>
      </c>
      <c r="E7665" s="3">
        <v>4</v>
      </c>
    </row>
    <row r="7666" spans="1:5" ht="18.75">
      <c r="A7666" s="36">
        <v>7664</v>
      </c>
      <c r="B7666" s="208"/>
      <c r="C7666" s="36" t="s">
        <v>19377</v>
      </c>
      <c r="D7666" s="6" t="s">
        <v>7524</v>
      </c>
      <c r="E7666" s="3">
        <v>4</v>
      </c>
    </row>
    <row r="7667" spans="1:5" ht="18.75">
      <c r="A7667" s="36">
        <v>7665</v>
      </c>
      <c r="B7667" s="208"/>
      <c r="C7667" s="36" t="s">
        <v>19378</v>
      </c>
      <c r="D7667" s="6" t="s">
        <v>7525</v>
      </c>
      <c r="E7667" s="3">
        <v>4</v>
      </c>
    </row>
    <row r="7668" spans="1:5" ht="18.75">
      <c r="A7668" s="36">
        <v>7666</v>
      </c>
      <c r="B7668" s="208"/>
      <c r="C7668" s="36" t="s">
        <v>19379</v>
      </c>
      <c r="D7668" s="6" t="s">
        <v>7526</v>
      </c>
      <c r="E7668" s="3">
        <v>4</v>
      </c>
    </row>
    <row r="7669" spans="1:5" ht="18.75">
      <c r="A7669" s="36">
        <v>7667</v>
      </c>
      <c r="B7669" s="208"/>
      <c r="C7669" s="36" t="s">
        <v>19380</v>
      </c>
      <c r="D7669" s="6" t="s">
        <v>7527</v>
      </c>
      <c r="E7669" s="3">
        <v>4</v>
      </c>
    </row>
    <row r="7670" spans="1:5" ht="49.5">
      <c r="A7670" s="36">
        <v>7668</v>
      </c>
      <c r="B7670" s="208"/>
      <c r="C7670" s="36" t="s">
        <v>19381</v>
      </c>
      <c r="D7670" s="6" t="s">
        <v>7528</v>
      </c>
      <c r="E7670" s="3">
        <v>4</v>
      </c>
    </row>
    <row r="7671" spans="1:5" ht="49.5">
      <c r="A7671" s="36">
        <v>7669</v>
      </c>
      <c r="B7671" s="208"/>
      <c r="C7671" s="36" t="s">
        <v>19381</v>
      </c>
      <c r="D7671" s="6" t="s">
        <v>7529</v>
      </c>
      <c r="E7671" s="3">
        <v>4</v>
      </c>
    </row>
    <row r="7672" spans="1:5" ht="49.5">
      <c r="A7672" s="36">
        <v>7670</v>
      </c>
      <c r="B7672" s="208"/>
      <c r="C7672" s="36" t="s">
        <v>19382</v>
      </c>
      <c r="D7672" s="6" t="s">
        <v>7530</v>
      </c>
      <c r="E7672" s="3">
        <v>4</v>
      </c>
    </row>
    <row r="7673" spans="1:5" ht="49.5">
      <c r="A7673" s="36">
        <v>7671</v>
      </c>
      <c r="B7673" s="208"/>
      <c r="C7673" s="36" t="s">
        <v>19383</v>
      </c>
      <c r="D7673" s="6" t="s">
        <v>7531</v>
      </c>
      <c r="E7673" s="3">
        <v>4</v>
      </c>
    </row>
    <row r="7674" spans="1:5" ht="33">
      <c r="A7674" s="36">
        <v>7672</v>
      </c>
      <c r="B7674" s="208"/>
      <c r="C7674" s="36" t="s">
        <v>19384</v>
      </c>
      <c r="D7674" s="6" t="s">
        <v>7532</v>
      </c>
      <c r="E7674" s="3">
        <v>4</v>
      </c>
    </row>
    <row r="7675" spans="1:5" ht="33">
      <c r="A7675" s="36">
        <v>7673</v>
      </c>
      <c r="B7675" s="208"/>
      <c r="C7675" s="36" t="s">
        <v>19385</v>
      </c>
      <c r="D7675" s="6" t="s">
        <v>7533</v>
      </c>
      <c r="E7675" s="3">
        <v>4</v>
      </c>
    </row>
    <row r="7676" spans="1:5" ht="49.5">
      <c r="A7676" s="36">
        <v>7674</v>
      </c>
      <c r="B7676" s="208"/>
      <c r="C7676" s="36" t="s">
        <v>19386</v>
      </c>
      <c r="D7676" s="6" t="s">
        <v>7534</v>
      </c>
      <c r="E7676" s="3">
        <v>4</v>
      </c>
    </row>
    <row r="7677" spans="1:5" ht="18.75">
      <c r="A7677" s="36">
        <v>7675</v>
      </c>
      <c r="B7677" s="208"/>
      <c r="C7677" s="36" t="s">
        <v>19387</v>
      </c>
      <c r="D7677" s="6" t="s">
        <v>7535</v>
      </c>
      <c r="E7677" s="3">
        <v>4</v>
      </c>
    </row>
    <row r="7678" spans="1:5" ht="18.75">
      <c r="A7678" s="36">
        <v>7676</v>
      </c>
      <c r="B7678" s="208"/>
      <c r="C7678" s="36" t="s">
        <v>19388</v>
      </c>
      <c r="D7678" s="6" t="s">
        <v>7536</v>
      </c>
      <c r="E7678" s="3">
        <v>4</v>
      </c>
    </row>
    <row r="7679" spans="1:5" ht="33">
      <c r="A7679" s="36">
        <v>7677</v>
      </c>
      <c r="B7679" s="208"/>
      <c r="C7679" s="36" t="s">
        <v>19389</v>
      </c>
      <c r="D7679" s="6" t="s">
        <v>7537</v>
      </c>
      <c r="E7679" s="3">
        <v>4</v>
      </c>
    </row>
    <row r="7680" spans="1:5" ht="18.75">
      <c r="A7680" s="36">
        <v>7678</v>
      </c>
      <c r="B7680" s="208"/>
      <c r="C7680" s="36" t="s">
        <v>19390</v>
      </c>
      <c r="D7680" s="6" t="s">
        <v>7538</v>
      </c>
      <c r="E7680" s="3">
        <v>4</v>
      </c>
    </row>
    <row r="7681" spans="1:5" ht="18.75">
      <c r="A7681" s="36">
        <v>7679</v>
      </c>
      <c r="B7681" s="208"/>
      <c r="C7681" s="36" t="s">
        <v>19391</v>
      </c>
      <c r="D7681" s="6" t="s">
        <v>7539</v>
      </c>
      <c r="E7681" s="3">
        <v>4</v>
      </c>
    </row>
    <row r="7682" spans="1:5" ht="33">
      <c r="A7682" s="36">
        <v>7680</v>
      </c>
      <c r="B7682" s="208"/>
      <c r="C7682" s="36" t="s">
        <v>19392</v>
      </c>
      <c r="D7682" s="6" t="s">
        <v>7540</v>
      </c>
      <c r="E7682" s="3">
        <v>4</v>
      </c>
    </row>
    <row r="7683" spans="1:5" ht="33">
      <c r="A7683" s="36">
        <v>7681</v>
      </c>
      <c r="B7683" s="208"/>
      <c r="C7683" s="36" t="s">
        <v>19393</v>
      </c>
      <c r="D7683" s="6" t="s">
        <v>7541</v>
      </c>
      <c r="E7683" s="3">
        <v>4</v>
      </c>
    </row>
    <row r="7684" spans="1:5" ht="18.75">
      <c r="A7684" s="36">
        <v>7682</v>
      </c>
      <c r="B7684" s="208"/>
      <c r="C7684" s="36" t="s">
        <v>19394</v>
      </c>
      <c r="D7684" s="6" t="s">
        <v>7542</v>
      </c>
      <c r="E7684" s="3">
        <v>4</v>
      </c>
    </row>
    <row r="7685" spans="1:5" ht="18.75">
      <c r="A7685" s="36">
        <v>7683</v>
      </c>
      <c r="B7685" s="208"/>
      <c r="C7685" s="36" t="s">
        <v>19395</v>
      </c>
      <c r="D7685" s="6" t="s">
        <v>7543</v>
      </c>
      <c r="E7685" s="3">
        <v>4</v>
      </c>
    </row>
    <row r="7686" spans="1:5" ht="18.75">
      <c r="A7686" s="36">
        <v>7684</v>
      </c>
      <c r="B7686" s="208"/>
      <c r="C7686" s="36" t="s">
        <v>19396</v>
      </c>
      <c r="D7686" s="6" t="s">
        <v>7544</v>
      </c>
      <c r="E7686" s="3">
        <v>4</v>
      </c>
    </row>
    <row r="7687" spans="1:5" ht="33">
      <c r="A7687" s="36">
        <v>7685</v>
      </c>
      <c r="B7687" s="208"/>
      <c r="C7687" s="36" t="s">
        <v>19397</v>
      </c>
      <c r="D7687" s="6" t="s">
        <v>7545</v>
      </c>
      <c r="E7687" s="3">
        <v>4</v>
      </c>
    </row>
    <row r="7688" spans="1:5" ht="33">
      <c r="A7688" s="36">
        <v>7686</v>
      </c>
      <c r="B7688" s="208"/>
      <c r="C7688" s="36" t="s">
        <v>19398</v>
      </c>
      <c r="D7688" s="6" t="s">
        <v>7546</v>
      </c>
      <c r="E7688" s="3">
        <v>4</v>
      </c>
    </row>
    <row r="7689" spans="1:5" ht="18.75">
      <c r="A7689" s="36">
        <v>7687</v>
      </c>
      <c r="B7689" s="208"/>
      <c r="C7689" s="36" t="s">
        <v>19399</v>
      </c>
      <c r="D7689" s="6" t="s">
        <v>7547</v>
      </c>
      <c r="E7689" s="3">
        <v>4</v>
      </c>
    </row>
    <row r="7690" spans="1:5" ht="18.75">
      <c r="A7690" s="36">
        <v>7688</v>
      </c>
      <c r="B7690" s="208"/>
      <c r="C7690" s="36" t="s">
        <v>19400</v>
      </c>
      <c r="D7690" s="6" t="s">
        <v>7548</v>
      </c>
      <c r="E7690" s="3">
        <v>4</v>
      </c>
    </row>
    <row r="7691" spans="1:5" ht="18.75">
      <c r="A7691" s="36">
        <v>7689</v>
      </c>
      <c r="B7691" s="208"/>
      <c r="C7691" s="36" t="s">
        <v>19401</v>
      </c>
      <c r="D7691" s="6" t="s">
        <v>7549</v>
      </c>
      <c r="E7691" s="3">
        <v>4</v>
      </c>
    </row>
    <row r="7692" spans="1:5" ht="18.75">
      <c r="A7692" s="36">
        <v>7690</v>
      </c>
      <c r="B7692" s="208"/>
      <c r="C7692" s="36" t="s">
        <v>19402</v>
      </c>
      <c r="D7692" s="6" t="s">
        <v>7550</v>
      </c>
      <c r="E7692" s="3">
        <v>4</v>
      </c>
    </row>
    <row r="7693" spans="1:5" ht="18.75">
      <c r="A7693" s="36">
        <v>7691</v>
      </c>
      <c r="B7693" s="208"/>
      <c r="C7693" s="36" t="s">
        <v>19403</v>
      </c>
      <c r="D7693" s="6" t="s">
        <v>7551</v>
      </c>
      <c r="E7693" s="3">
        <v>4</v>
      </c>
    </row>
    <row r="7694" spans="1:5" ht="18.75">
      <c r="A7694" s="36">
        <v>7692</v>
      </c>
      <c r="B7694" s="208"/>
      <c r="C7694" s="36" t="s">
        <v>19404</v>
      </c>
      <c r="D7694" s="6" t="s">
        <v>7552</v>
      </c>
      <c r="E7694" s="3">
        <v>4</v>
      </c>
    </row>
    <row r="7695" spans="1:5" ht="33">
      <c r="A7695" s="36">
        <v>7693</v>
      </c>
      <c r="B7695" s="208"/>
      <c r="C7695" s="36" t="s">
        <v>19405</v>
      </c>
      <c r="D7695" s="6" t="s">
        <v>7553</v>
      </c>
      <c r="E7695" s="3">
        <v>4</v>
      </c>
    </row>
    <row r="7696" spans="1:5" ht="33">
      <c r="A7696" s="36">
        <v>7694</v>
      </c>
      <c r="B7696" s="208"/>
      <c r="C7696" s="36" t="s">
        <v>19406</v>
      </c>
      <c r="D7696" s="6" t="s">
        <v>7554</v>
      </c>
      <c r="E7696" s="3">
        <v>4</v>
      </c>
    </row>
    <row r="7697" spans="1:5" ht="18.75">
      <c r="A7697" s="36">
        <v>7695</v>
      </c>
      <c r="B7697" s="208"/>
      <c r="C7697" s="36" t="s">
        <v>19407</v>
      </c>
      <c r="D7697" s="6" t="s">
        <v>7555</v>
      </c>
      <c r="E7697" s="3">
        <v>4</v>
      </c>
    </row>
    <row r="7698" spans="1:5" ht="18.75">
      <c r="A7698" s="36">
        <v>7696</v>
      </c>
      <c r="B7698" s="208"/>
      <c r="C7698" s="36" t="s">
        <v>19408</v>
      </c>
      <c r="D7698" s="6" t="s">
        <v>7556</v>
      </c>
      <c r="E7698" s="3">
        <v>4</v>
      </c>
    </row>
    <row r="7699" spans="1:5" ht="33">
      <c r="A7699" s="36">
        <v>7697</v>
      </c>
      <c r="B7699" s="208"/>
      <c r="C7699" s="36" t="s">
        <v>19409</v>
      </c>
      <c r="D7699" s="6" t="s">
        <v>7557</v>
      </c>
      <c r="E7699" s="3">
        <v>4</v>
      </c>
    </row>
    <row r="7700" spans="1:5" ht="18.75">
      <c r="A7700" s="36">
        <v>7698</v>
      </c>
      <c r="B7700" s="208"/>
      <c r="C7700" s="36" t="s">
        <v>19410</v>
      </c>
      <c r="D7700" s="6" t="s">
        <v>7558</v>
      </c>
      <c r="E7700" s="3">
        <v>4</v>
      </c>
    </row>
    <row r="7701" spans="1:5" ht="18.75">
      <c r="A7701" s="36">
        <v>7699</v>
      </c>
      <c r="B7701" s="208"/>
      <c r="C7701" s="36" t="s">
        <v>19411</v>
      </c>
      <c r="D7701" s="6" t="s">
        <v>7559</v>
      </c>
      <c r="E7701" s="3">
        <v>4</v>
      </c>
    </row>
    <row r="7702" spans="1:5" ht="18.75">
      <c r="A7702" s="36">
        <v>7700</v>
      </c>
      <c r="B7702" s="208"/>
      <c r="C7702" s="36" t="s">
        <v>19412</v>
      </c>
      <c r="D7702" s="6" t="s">
        <v>7560</v>
      </c>
      <c r="E7702" s="3">
        <v>4</v>
      </c>
    </row>
    <row r="7703" spans="1:5" ht="33">
      <c r="A7703" s="36">
        <v>7701</v>
      </c>
      <c r="B7703" s="208"/>
      <c r="C7703" s="36" t="s">
        <v>19413</v>
      </c>
      <c r="D7703" s="6" t="s">
        <v>7561</v>
      </c>
      <c r="E7703" s="3">
        <v>4</v>
      </c>
    </row>
    <row r="7704" spans="1:5" ht="49.5">
      <c r="A7704" s="36">
        <v>7702</v>
      </c>
      <c r="B7704" s="208"/>
      <c r="C7704" s="36" t="s">
        <v>19414</v>
      </c>
      <c r="D7704" s="6" t="s">
        <v>7562</v>
      </c>
      <c r="E7704" s="3">
        <v>4</v>
      </c>
    </row>
    <row r="7705" spans="1:5" ht="18.75">
      <c r="A7705" s="36">
        <v>7703</v>
      </c>
      <c r="B7705" s="208"/>
      <c r="C7705" s="36" t="s">
        <v>19415</v>
      </c>
      <c r="D7705" s="6" t="s">
        <v>7563</v>
      </c>
      <c r="E7705" s="3">
        <v>4</v>
      </c>
    </row>
    <row r="7706" spans="1:5" ht="18.75">
      <c r="A7706" s="36">
        <v>7704</v>
      </c>
      <c r="B7706" s="208"/>
      <c r="C7706" s="36" t="s">
        <v>19416</v>
      </c>
      <c r="D7706" s="6" t="s">
        <v>7564</v>
      </c>
      <c r="E7706" s="3">
        <v>4</v>
      </c>
    </row>
    <row r="7707" spans="1:5" ht="33">
      <c r="A7707" s="36">
        <v>7705</v>
      </c>
      <c r="B7707" s="208"/>
      <c r="C7707" s="36" t="s">
        <v>19417</v>
      </c>
      <c r="D7707" s="6" t="s">
        <v>7565</v>
      </c>
      <c r="E7707" s="3">
        <v>4</v>
      </c>
    </row>
    <row r="7708" spans="1:5" ht="49.5">
      <c r="A7708" s="36">
        <v>7706</v>
      </c>
      <c r="B7708" s="208"/>
      <c r="C7708" s="36" t="s">
        <v>19418</v>
      </c>
      <c r="D7708" s="6" t="s">
        <v>7566</v>
      </c>
      <c r="E7708" s="3">
        <v>4</v>
      </c>
    </row>
    <row r="7709" spans="1:5" ht="33">
      <c r="A7709" s="36">
        <v>7707</v>
      </c>
      <c r="B7709" s="208"/>
      <c r="C7709" s="36" t="s">
        <v>19419</v>
      </c>
      <c r="D7709" s="6" t="s">
        <v>7567</v>
      </c>
      <c r="E7709" s="3">
        <v>4</v>
      </c>
    </row>
    <row r="7710" spans="1:5" ht="18.75">
      <c r="A7710" s="36">
        <v>7708</v>
      </c>
      <c r="B7710" s="208"/>
      <c r="C7710" s="36" t="s">
        <v>19420</v>
      </c>
      <c r="D7710" s="6" t="s">
        <v>7568</v>
      </c>
      <c r="E7710" s="3">
        <v>4</v>
      </c>
    </row>
    <row r="7711" spans="1:5" ht="33">
      <c r="A7711" s="36">
        <v>7709</v>
      </c>
      <c r="B7711" s="208"/>
      <c r="C7711" s="36" t="s">
        <v>19421</v>
      </c>
      <c r="D7711" s="6" t="s">
        <v>7569</v>
      </c>
      <c r="E7711" s="3">
        <v>4</v>
      </c>
    </row>
    <row r="7712" spans="1:5" ht="18.75">
      <c r="A7712" s="36">
        <v>7710</v>
      </c>
      <c r="B7712" s="208"/>
      <c r="C7712" s="36" t="s">
        <v>19422</v>
      </c>
      <c r="D7712" s="6" t="s">
        <v>7570</v>
      </c>
      <c r="E7712" s="3">
        <v>4</v>
      </c>
    </row>
    <row r="7713" spans="1:5" ht="49.5">
      <c r="A7713" s="36">
        <v>7711</v>
      </c>
      <c r="B7713" s="208"/>
      <c r="C7713" s="36" t="s">
        <v>19423</v>
      </c>
      <c r="D7713" s="6" t="s">
        <v>7571</v>
      </c>
      <c r="E7713" s="3">
        <v>4</v>
      </c>
    </row>
    <row r="7714" spans="1:5" ht="33">
      <c r="A7714" s="36">
        <v>7712</v>
      </c>
      <c r="B7714" s="208"/>
      <c r="C7714" s="36" t="s">
        <v>19424</v>
      </c>
      <c r="D7714" s="6" t="s">
        <v>7572</v>
      </c>
      <c r="E7714" s="3">
        <v>4</v>
      </c>
    </row>
    <row r="7715" spans="1:5" ht="18.75">
      <c r="A7715" s="36">
        <v>7713</v>
      </c>
      <c r="B7715" s="208"/>
      <c r="C7715" s="36" t="s">
        <v>19425</v>
      </c>
      <c r="D7715" s="6" t="s">
        <v>7573</v>
      </c>
      <c r="E7715" s="3">
        <v>4</v>
      </c>
    </row>
    <row r="7716" spans="1:5" ht="18.75">
      <c r="A7716" s="36">
        <v>7714</v>
      </c>
      <c r="B7716" s="208"/>
      <c r="C7716" s="36" t="s">
        <v>19426</v>
      </c>
      <c r="D7716" s="6" t="s">
        <v>7574</v>
      </c>
      <c r="E7716" s="3">
        <v>4</v>
      </c>
    </row>
    <row r="7717" spans="1:5" ht="18.75">
      <c r="A7717" s="36">
        <v>7715</v>
      </c>
      <c r="B7717" s="208"/>
      <c r="C7717" s="36" t="s">
        <v>19427</v>
      </c>
      <c r="D7717" s="6" t="s">
        <v>7575</v>
      </c>
      <c r="E7717" s="3">
        <v>4</v>
      </c>
    </row>
    <row r="7718" spans="1:5" ht="33">
      <c r="A7718" s="36">
        <v>7716</v>
      </c>
      <c r="B7718" s="208"/>
      <c r="C7718" s="36" t="s">
        <v>19428</v>
      </c>
      <c r="D7718" s="6" t="s">
        <v>7576</v>
      </c>
      <c r="E7718" s="3">
        <v>4</v>
      </c>
    </row>
    <row r="7719" spans="1:5" ht="33">
      <c r="A7719" s="36">
        <v>7717</v>
      </c>
      <c r="B7719" s="208"/>
      <c r="C7719" s="36" t="s">
        <v>19429</v>
      </c>
      <c r="D7719" s="6" t="s">
        <v>7577</v>
      </c>
      <c r="E7719" s="3">
        <v>4</v>
      </c>
    </row>
    <row r="7720" spans="1:5" ht="18.75">
      <c r="A7720" s="36">
        <v>7718</v>
      </c>
      <c r="B7720" s="208"/>
      <c r="C7720" s="36" t="s">
        <v>19430</v>
      </c>
      <c r="D7720" s="6" t="s">
        <v>7578</v>
      </c>
      <c r="E7720" s="3">
        <v>4</v>
      </c>
    </row>
    <row r="7721" spans="1:5" ht="18.75">
      <c r="A7721" s="36">
        <v>7719</v>
      </c>
      <c r="B7721" s="208"/>
      <c r="C7721" s="36" t="s">
        <v>19431</v>
      </c>
      <c r="D7721" s="6" t="s">
        <v>7579</v>
      </c>
      <c r="E7721" s="3">
        <v>4</v>
      </c>
    </row>
    <row r="7722" spans="1:5" ht="18.75">
      <c r="A7722" s="36">
        <v>7720</v>
      </c>
      <c r="B7722" s="208"/>
      <c r="C7722" s="36" t="s">
        <v>19432</v>
      </c>
      <c r="D7722" s="6" t="s">
        <v>7580</v>
      </c>
      <c r="E7722" s="3">
        <v>4</v>
      </c>
    </row>
    <row r="7723" spans="1:5" ht="18.75">
      <c r="A7723" s="36">
        <v>7721</v>
      </c>
      <c r="B7723" s="208"/>
      <c r="C7723" s="36" t="s">
        <v>19433</v>
      </c>
      <c r="D7723" s="6" t="s">
        <v>7581</v>
      </c>
      <c r="E7723" s="3">
        <v>4</v>
      </c>
    </row>
    <row r="7724" spans="1:5" ht="33">
      <c r="A7724" s="36">
        <v>7722</v>
      </c>
      <c r="B7724" s="208"/>
      <c r="C7724" s="36" t="s">
        <v>19434</v>
      </c>
      <c r="D7724" s="6" t="s">
        <v>7582</v>
      </c>
      <c r="E7724" s="3">
        <v>4</v>
      </c>
    </row>
    <row r="7725" spans="1:5" ht="18.75">
      <c r="A7725" s="36">
        <v>7723</v>
      </c>
      <c r="B7725" s="208"/>
      <c r="C7725" s="36" t="s">
        <v>19435</v>
      </c>
      <c r="D7725" s="6" t="s">
        <v>7583</v>
      </c>
      <c r="E7725" s="3">
        <v>4</v>
      </c>
    </row>
    <row r="7726" spans="1:5" ht="18.75">
      <c r="A7726" s="36">
        <v>7724</v>
      </c>
      <c r="B7726" s="208"/>
      <c r="C7726" s="36" t="s">
        <v>19436</v>
      </c>
      <c r="D7726" s="6" t="s">
        <v>7584</v>
      </c>
      <c r="E7726" s="3">
        <v>4</v>
      </c>
    </row>
    <row r="7727" spans="1:5" ht="49.5">
      <c r="A7727" s="36">
        <v>7725</v>
      </c>
      <c r="B7727" s="208"/>
      <c r="C7727" s="36" t="s">
        <v>19437</v>
      </c>
      <c r="D7727" s="6" t="s">
        <v>7585</v>
      </c>
      <c r="E7727" s="3">
        <v>4</v>
      </c>
    </row>
    <row r="7728" spans="1:5" ht="33">
      <c r="A7728" s="36">
        <v>7726</v>
      </c>
      <c r="B7728" s="208"/>
      <c r="C7728" s="36" t="s">
        <v>19438</v>
      </c>
      <c r="D7728" s="6" t="s">
        <v>7586</v>
      </c>
      <c r="E7728" s="3">
        <v>4</v>
      </c>
    </row>
    <row r="7729" spans="1:5" ht="33">
      <c r="A7729" s="36">
        <v>7727</v>
      </c>
      <c r="B7729" s="208"/>
      <c r="C7729" s="36" t="s">
        <v>19439</v>
      </c>
      <c r="D7729" s="6" t="s">
        <v>7587</v>
      </c>
      <c r="E7729" s="3">
        <v>4</v>
      </c>
    </row>
    <row r="7730" spans="1:5" ht="18.75">
      <c r="A7730" s="36">
        <v>7728</v>
      </c>
      <c r="B7730" s="208"/>
      <c r="C7730" s="36" t="s">
        <v>19440</v>
      </c>
      <c r="D7730" s="6" t="s">
        <v>7588</v>
      </c>
      <c r="E7730" s="3">
        <v>4</v>
      </c>
    </row>
    <row r="7731" spans="1:5" ht="18.75">
      <c r="A7731" s="36">
        <v>7729</v>
      </c>
      <c r="B7731" s="208"/>
      <c r="C7731" s="36" t="s">
        <v>19441</v>
      </c>
      <c r="D7731" s="6" t="s">
        <v>7589</v>
      </c>
      <c r="E7731" s="3">
        <v>4</v>
      </c>
    </row>
    <row r="7732" spans="1:5" ht="49.5">
      <c r="A7732" s="36">
        <v>7730</v>
      </c>
      <c r="B7732" s="208"/>
      <c r="C7732" s="36" t="s">
        <v>19442</v>
      </c>
      <c r="D7732" s="6" t="s">
        <v>7590</v>
      </c>
      <c r="E7732" s="3">
        <v>4</v>
      </c>
    </row>
    <row r="7733" spans="1:5" ht="18.75">
      <c r="A7733" s="36">
        <v>7731</v>
      </c>
      <c r="B7733" s="208"/>
      <c r="C7733" s="36" t="s">
        <v>19443</v>
      </c>
      <c r="D7733" s="6" t="s">
        <v>7591</v>
      </c>
      <c r="E7733" s="3">
        <v>4</v>
      </c>
    </row>
    <row r="7734" spans="1:5" ht="33">
      <c r="A7734" s="36">
        <v>7732</v>
      </c>
      <c r="B7734" s="208"/>
      <c r="C7734" s="36" t="s">
        <v>19444</v>
      </c>
      <c r="D7734" s="6" t="s">
        <v>7592</v>
      </c>
      <c r="E7734" s="3">
        <v>4</v>
      </c>
    </row>
    <row r="7735" spans="1:5" ht="33">
      <c r="A7735" s="36">
        <v>7733</v>
      </c>
      <c r="B7735" s="208"/>
      <c r="C7735" s="36" t="s">
        <v>19445</v>
      </c>
      <c r="D7735" s="6" t="s">
        <v>7593</v>
      </c>
      <c r="E7735" s="3">
        <v>4</v>
      </c>
    </row>
    <row r="7736" spans="1:5" ht="33">
      <c r="A7736" s="36">
        <v>7734</v>
      </c>
      <c r="B7736" s="208"/>
      <c r="C7736" s="36" t="s">
        <v>19446</v>
      </c>
      <c r="D7736" s="6" t="s">
        <v>7594</v>
      </c>
      <c r="E7736" s="3">
        <v>4</v>
      </c>
    </row>
    <row r="7737" spans="1:5" ht="18.75">
      <c r="A7737" s="36">
        <v>7735</v>
      </c>
      <c r="B7737" s="208"/>
      <c r="C7737" s="36" t="s">
        <v>19447</v>
      </c>
      <c r="D7737" s="6" t="s">
        <v>7595</v>
      </c>
      <c r="E7737" s="3">
        <v>4</v>
      </c>
    </row>
    <row r="7738" spans="1:5" ht="18.75">
      <c r="A7738" s="36">
        <v>7736</v>
      </c>
      <c r="B7738" s="208"/>
      <c r="C7738" s="36" t="s">
        <v>19448</v>
      </c>
      <c r="D7738" s="6" t="s">
        <v>7596</v>
      </c>
      <c r="E7738" s="3">
        <v>4</v>
      </c>
    </row>
    <row r="7739" spans="1:5" ht="18.75">
      <c r="A7739" s="36">
        <v>7737</v>
      </c>
      <c r="B7739" s="208"/>
      <c r="C7739" s="36" t="s">
        <v>19449</v>
      </c>
      <c r="D7739" s="6" t="s">
        <v>7597</v>
      </c>
      <c r="E7739" s="3">
        <v>4</v>
      </c>
    </row>
    <row r="7740" spans="1:5" ht="18.75">
      <c r="A7740" s="36">
        <v>7738</v>
      </c>
      <c r="B7740" s="208"/>
      <c r="C7740" s="36" t="s">
        <v>19450</v>
      </c>
      <c r="D7740" s="6" t="s">
        <v>7598</v>
      </c>
      <c r="E7740" s="3">
        <v>4</v>
      </c>
    </row>
    <row r="7741" spans="1:5" ht="18.75">
      <c r="A7741" s="36">
        <v>7739</v>
      </c>
      <c r="B7741" s="208"/>
      <c r="C7741" s="36" t="s">
        <v>19451</v>
      </c>
      <c r="D7741" s="6" t="s">
        <v>7599</v>
      </c>
      <c r="E7741" s="3">
        <v>4</v>
      </c>
    </row>
    <row r="7742" spans="1:5" ht="18.75">
      <c r="A7742" s="36">
        <v>7740</v>
      </c>
      <c r="B7742" s="208"/>
      <c r="C7742" s="36" t="s">
        <v>19452</v>
      </c>
      <c r="D7742" s="6" t="s">
        <v>7600</v>
      </c>
      <c r="E7742" s="3">
        <v>4</v>
      </c>
    </row>
    <row r="7743" spans="1:5" ht="18.75">
      <c r="A7743" s="36">
        <v>7741</v>
      </c>
      <c r="B7743" s="208"/>
      <c r="C7743" s="36" t="s">
        <v>19453</v>
      </c>
      <c r="D7743" s="6" t="s">
        <v>7601</v>
      </c>
      <c r="E7743" s="3">
        <v>4</v>
      </c>
    </row>
    <row r="7744" spans="1:5" ht="18.75">
      <c r="A7744" s="36">
        <v>7742</v>
      </c>
      <c r="B7744" s="208"/>
      <c r="C7744" s="36" t="s">
        <v>19454</v>
      </c>
      <c r="D7744" s="6" t="s">
        <v>7602</v>
      </c>
      <c r="E7744" s="3">
        <v>4</v>
      </c>
    </row>
    <row r="7745" spans="1:5" ht="49.5">
      <c r="A7745" s="36">
        <v>7743</v>
      </c>
      <c r="B7745" s="208"/>
      <c r="C7745" s="36" t="s">
        <v>19455</v>
      </c>
      <c r="D7745" s="6" t="s">
        <v>7603</v>
      </c>
      <c r="E7745" s="3">
        <v>4</v>
      </c>
    </row>
    <row r="7746" spans="1:5" ht="18.75">
      <c r="A7746" s="36">
        <v>7744</v>
      </c>
      <c r="B7746" s="208"/>
      <c r="C7746" s="36" t="s">
        <v>19456</v>
      </c>
      <c r="D7746" s="6" t="s">
        <v>7604</v>
      </c>
      <c r="E7746" s="3">
        <v>4</v>
      </c>
    </row>
    <row r="7747" spans="1:5" ht="49.5">
      <c r="A7747" s="36">
        <v>7745</v>
      </c>
      <c r="B7747" s="208"/>
      <c r="C7747" s="36" t="s">
        <v>19457</v>
      </c>
      <c r="D7747" s="6" t="s">
        <v>7605</v>
      </c>
      <c r="E7747" s="3">
        <v>4</v>
      </c>
    </row>
    <row r="7748" spans="1:5" ht="18.75">
      <c r="A7748" s="36">
        <v>7746</v>
      </c>
      <c r="B7748" s="208"/>
      <c r="C7748" s="36" t="s">
        <v>19458</v>
      </c>
      <c r="D7748" s="6" t="s">
        <v>7606</v>
      </c>
      <c r="E7748" s="3">
        <v>4</v>
      </c>
    </row>
    <row r="7749" spans="1:5" ht="18.75">
      <c r="A7749" s="36">
        <v>7747</v>
      </c>
      <c r="B7749" s="208"/>
      <c r="C7749" s="36" t="s">
        <v>19459</v>
      </c>
      <c r="D7749" s="6" t="s">
        <v>7607</v>
      </c>
      <c r="E7749" s="3">
        <v>4</v>
      </c>
    </row>
    <row r="7750" spans="1:5" ht="18.75">
      <c r="A7750" s="36">
        <v>7748</v>
      </c>
      <c r="B7750" s="208"/>
      <c r="C7750" s="36" t="s">
        <v>19460</v>
      </c>
      <c r="D7750" s="6" t="s">
        <v>7608</v>
      </c>
      <c r="E7750" s="3">
        <v>4</v>
      </c>
    </row>
    <row r="7751" spans="1:5" ht="49.5">
      <c r="A7751" s="36">
        <v>7749</v>
      </c>
      <c r="B7751" s="208"/>
      <c r="C7751" s="36" t="s">
        <v>19461</v>
      </c>
      <c r="D7751" s="6" t="s">
        <v>7609</v>
      </c>
      <c r="E7751" s="3">
        <v>4</v>
      </c>
    </row>
    <row r="7752" spans="1:5" ht="33">
      <c r="A7752" s="36">
        <v>7750</v>
      </c>
      <c r="B7752" s="208"/>
      <c r="C7752" s="36" t="s">
        <v>19462</v>
      </c>
      <c r="D7752" s="6" t="s">
        <v>7610</v>
      </c>
      <c r="E7752" s="3">
        <v>4</v>
      </c>
    </row>
    <row r="7753" spans="1:5" ht="33">
      <c r="A7753" s="36">
        <v>7751</v>
      </c>
      <c r="B7753" s="208"/>
      <c r="C7753" s="36" t="s">
        <v>19463</v>
      </c>
      <c r="D7753" s="6" t="s">
        <v>7611</v>
      </c>
      <c r="E7753" s="3">
        <v>4</v>
      </c>
    </row>
    <row r="7754" spans="1:5" ht="33">
      <c r="A7754" s="36">
        <v>7752</v>
      </c>
      <c r="B7754" s="208"/>
      <c r="C7754" s="36" t="s">
        <v>19464</v>
      </c>
      <c r="D7754" s="6" t="s">
        <v>7612</v>
      </c>
      <c r="E7754" s="3">
        <v>4</v>
      </c>
    </row>
    <row r="7755" spans="1:5" ht="33">
      <c r="A7755" s="36">
        <v>7753</v>
      </c>
      <c r="B7755" s="208"/>
      <c r="C7755" s="36" t="s">
        <v>19465</v>
      </c>
      <c r="D7755" s="6" t="s">
        <v>7613</v>
      </c>
      <c r="E7755" s="3">
        <v>4</v>
      </c>
    </row>
    <row r="7756" spans="1:5" ht="33">
      <c r="A7756" s="36">
        <v>7754</v>
      </c>
      <c r="B7756" s="208"/>
      <c r="C7756" s="36" t="s">
        <v>19466</v>
      </c>
      <c r="D7756" s="6" t="s">
        <v>7614</v>
      </c>
      <c r="E7756" s="3">
        <v>4</v>
      </c>
    </row>
    <row r="7757" spans="1:5" ht="33">
      <c r="A7757" s="36">
        <v>7755</v>
      </c>
      <c r="B7757" s="208"/>
      <c r="C7757" s="36" t="s">
        <v>19467</v>
      </c>
      <c r="D7757" s="6" t="s">
        <v>7615</v>
      </c>
      <c r="E7757" s="3">
        <v>4</v>
      </c>
    </row>
    <row r="7758" spans="1:5" ht="33">
      <c r="A7758" s="36">
        <v>7756</v>
      </c>
      <c r="B7758" s="208"/>
      <c r="C7758" s="36" t="s">
        <v>19468</v>
      </c>
      <c r="D7758" s="6" t="s">
        <v>7616</v>
      </c>
      <c r="E7758" s="3">
        <v>4</v>
      </c>
    </row>
    <row r="7759" spans="1:5" ht="33">
      <c r="A7759" s="36">
        <v>7757</v>
      </c>
      <c r="B7759" s="208"/>
      <c r="C7759" s="36" t="s">
        <v>19469</v>
      </c>
      <c r="D7759" s="6" t="s">
        <v>7617</v>
      </c>
      <c r="E7759" s="3">
        <v>4</v>
      </c>
    </row>
    <row r="7760" spans="1:5" ht="18.75">
      <c r="A7760" s="36">
        <v>7758</v>
      </c>
      <c r="B7760" s="208"/>
      <c r="C7760" s="36" t="s">
        <v>19470</v>
      </c>
      <c r="D7760" s="6" t="s">
        <v>7618</v>
      </c>
      <c r="E7760" s="3">
        <v>4</v>
      </c>
    </row>
    <row r="7761" spans="1:5" ht="33">
      <c r="A7761" s="36">
        <v>7759</v>
      </c>
      <c r="B7761" s="208"/>
      <c r="C7761" s="36" t="s">
        <v>19471</v>
      </c>
      <c r="D7761" s="6" t="s">
        <v>7619</v>
      </c>
      <c r="E7761" s="3">
        <v>2</v>
      </c>
    </row>
    <row r="7762" spans="1:5" ht="18.75">
      <c r="A7762" s="36">
        <v>7760</v>
      </c>
      <c r="B7762" s="208"/>
      <c r="C7762" s="36" t="s">
        <v>19472</v>
      </c>
      <c r="D7762" s="6" t="s">
        <v>7620</v>
      </c>
      <c r="E7762" s="3">
        <v>4</v>
      </c>
    </row>
    <row r="7763" spans="1:5" ht="18.75">
      <c r="A7763" s="36">
        <v>7761</v>
      </c>
      <c r="B7763" s="208"/>
      <c r="C7763" s="36" t="s">
        <v>19473</v>
      </c>
      <c r="D7763" s="6" t="s">
        <v>7621</v>
      </c>
      <c r="E7763" s="3">
        <v>4</v>
      </c>
    </row>
    <row r="7764" spans="1:5" ht="18.75">
      <c r="A7764" s="36">
        <v>7762</v>
      </c>
      <c r="B7764" s="208"/>
      <c r="C7764" s="36" t="s">
        <v>19474</v>
      </c>
      <c r="D7764" s="6" t="s">
        <v>7622</v>
      </c>
      <c r="E7764" s="3">
        <v>4</v>
      </c>
    </row>
    <row r="7765" spans="1:5" ht="49.5">
      <c r="A7765" s="36">
        <v>7763</v>
      </c>
      <c r="B7765" s="208"/>
      <c r="C7765" s="36" t="s">
        <v>19475</v>
      </c>
      <c r="D7765" s="6" t="s">
        <v>7623</v>
      </c>
      <c r="E7765" s="3">
        <v>2</v>
      </c>
    </row>
    <row r="7766" spans="1:5" ht="33">
      <c r="A7766" s="36">
        <v>7764</v>
      </c>
      <c r="B7766" s="208"/>
      <c r="C7766" s="36" t="s">
        <v>19476</v>
      </c>
      <c r="D7766" s="6" t="s">
        <v>7624</v>
      </c>
      <c r="E7766" s="3">
        <v>4</v>
      </c>
    </row>
    <row r="7767" spans="1:5" ht="33">
      <c r="A7767" s="36">
        <v>7765</v>
      </c>
      <c r="B7767" s="208"/>
      <c r="C7767" s="36" t="s">
        <v>19477</v>
      </c>
      <c r="D7767" s="6" t="s">
        <v>7625</v>
      </c>
      <c r="E7767" s="3">
        <v>2</v>
      </c>
    </row>
    <row r="7768" spans="1:5" ht="49.5">
      <c r="A7768" s="36">
        <v>7766</v>
      </c>
      <c r="B7768" s="208"/>
      <c r="C7768" s="36" t="s">
        <v>19478</v>
      </c>
      <c r="D7768" s="6" t="s">
        <v>7626</v>
      </c>
      <c r="E7768" s="3">
        <v>2</v>
      </c>
    </row>
    <row r="7769" spans="1:5" ht="18.75">
      <c r="A7769" s="36">
        <v>7767</v>
      </c>
      <c r="B7769" s="208"/>
      <c r="C7769" s="36" t="s">
        <v>19479</v>
      </c>
      <c r="D7769" s="6" t="s">
        <v>7627</v>
      </c>
      <c r="E7769" s="3">
        <v>2</v>
      </c>
    </row>
    <row r="7770" spans="1:5" ht="18.75">
      <c r="A7770" s="36">
        <v>7768</v>
      </c>
      <c r="B7770" s="208"/>
      <c r="C7770" s="36" t="s">
        <v>19480</v>
      </c>
      <c r="D7770" s="6" t="s">
        <v>7628</v>
      </c>
      <c r="E7770" s="3">
        <v>2</v>
      </c>
    </row>
    <row r="7771" spans="1:5" ht="18.75">
      <c r="A7771" s="36">
        <v>7769</v>
      </c>
      <c r="B7771" s="208"/>
      <c r="C7771" s="36" t="s">
        <v>19481</v>
      </c>
      <c r="D7771" s="6" t="s">
        <v>7629</v>
      </c>
      <c r="E7771" s="3">
        <v>2</v>
      </c>
    </row>
    <row r="7772" spans="1:5" ht="18.75">
      <c r="A7772" s="36">
        <v>7770</v>
      </c>
      <c r="B7772" s="208"/>
      <c r="C7772" s="36" t="s">
        <v>19482</v>
      </c>
      <c r="D7772" s="6" t="s">
        <v>7630</v>
      </c>
      <c r="E7772" s="3">
        <v>2</v>
      </c>
    </row>
    <row r="7773" spans="1:5" ht="18.75">
      <c r="A7773" s="36">
        <v>7771</v>
      </c>
      <c r="B7773" s="208"/>
      <c r="C7773" s="36" t="s">
        <v>19483</v>
      </c>
      <c r="D7773" s="6" t="s">
        <v>7631</v>
      </c>
      <c r="E7773" s="3">
        <v>2</v>
      </c>
    </row>
    <row r="7774" spans="1:5" ht="18.75">
      <c r="A7774" s="36">
        <v>7772</v>
      </c>
      <c r="B7774" s="208"/>
      <c r="C7774" s="36" t="s">
        <v>19484</v>
      </c>
      <c r="D7774" s="6" t="s">
        <v>7632</v>
      </c>
      <c r="E7774" s="3">
        <v>2</v>
      </c>
    </row>
    <row r="7775" spans="1:5" ht="33">
      <c r="A7775" s="36">
        <v>7773</v>
      </c>
      <c r="B7775" s="208"/>
      <c r="C7775" s="36" t="s">
        <v>19485</v>
      </c>
      <c r="D7775" s="6" t="s">
        <v>7633</v>
      </c>
      <c r="E7775" s="3">
        <v>2</v>
      </c>
    </row>
    <row r="7776" spans="1:5" ht="18.75">
      <c r="A7776" s="36">
        <v>7774</v>
      </c>
      <c r="B7776" s="208"/>
      <c r="C7776" s="36" t="s">
        <v>19486</v>
      </c>
      <c r="D7776" s="6" t="s">
        <v>7634</v>
      </c>
      <c r="E7776" s="3">
        <v>2</v>
      </c>
    </row>
    <row r="7777" spans="1:5" ht="33">
      <c r="A7777" s="36">
        <v>7775</v>
      </c>
      <c r="B7777" s="208"/>
      <c r="C7777" s="36" t="s">
        <v>19487</v>
      </c>
      <c r="D7777" s="6" t="s">
        <v>7635</v>
      </c>
      <c r="E7777" s="3">
        <v>2</v>
      </c>
    </row>
    <row r="7778" spans="1:5" ht="33">
      <c r="A7778" s="36">
        <v>7776</v>
      </c>
      <c r="B7778" s="208"/>
      <c r="C7778" s="36" t="s">
        <v>19488</v>
      </c>
      <c r="D7778" s="6" t="s">
        <v>7636</v>
      </c>
      <c r="E7778" s="3">
        <v>2</v>
      </c>
    </row>
    <row r="7779" spans="1:5" ht="18.75">
      <c r="A7779" s="36">
        <v>7777</v>
      </c>
      <c r="B7779" s="208"/>
      <c r="C7779" s="36" t="s">
        <v>19489</v>
      </c>
      <c r="D7779" s="6" t="s">
        <v>7637</v>
      </c>
      <c r="E7779" s="3">
        <v>2</v>
      </c>
    </row>
    <row r="7780" spans="1:5" ht="18.75">
      <c r="A7780" s="36">
        <v>7778</v>
      </c>
      <c r="B7780" s="208"/>
      <c r="C7780" s="36" t="s">
        <v>19490</v>
      </c>
      <c r="D7780" s="6" t="s">
        <v>7638</v>
      </c>
      <c r="E7780" s="3">
        <v>2</v>
      </c>
    </row>
    <row r="7781" spans="1:5" ht="18.75">
      <c r="A7781" s="36">
        <v>7779</v>
      </c>
      <c r="B7781" s="208"/>
      <c r="C7781" s="36" t="s">
        <v>19491</v>
      </c>
      <c r="D7781" s="6" t="s">
        <v>7639</v>
      </c>
      <c r="E7781" s="3">
        <v>2</v>
      </c>
    </row>
    <row r="7782" spans="1:5" ht="18.75">
      <c r="A7782" s="36">
        <v>7780</v>
      </c>
      <c r="B7782" s="208"/>
      <c r="C7782" s="36" t="s">
        <v>19492</v>
      </c>
      <c r="D7782" s="6" t="s">
        <v>7640</v>
      </c>
      <c r="E7782" s="3">
        <v>2</v>
      </c>
    </row>
    <row r="7783" spans="1:5" ht="33">
      <c r="A7783" s="36">
        <v>7781</v>
      </c>
      <c r="B7783" s="208"/>
      <c r="C7783" s="36" t="s">
        <v>19493</v>
      </c>
      <c r="D7783" s="6" t="s">
        <v>7641</v>
      </c>
      <c r="E7783" s="3">
        <v>2</v>
      </c>
    </row>
    <row r="7784" spans="1:5" ht="33">
      <c r="A7784" s="36">
        <v>7782</v>
      </c>
      <c r="B7784" s="208"/>
      <c r="C7784" s="36" t="s">
        <v>19494</v>
      </c>
      <c r="D7784" s="6" t="s">
        <v>7642</v>
      </c>
      <c r="E7784" s="3">
        <v>2</v>
      </c>
    </row>
    <row r="7785" spans="1:5" ht="18.75">
      <c r="A7785" s="36">
        <v>7783</v>
      </c>
      <c r="B7785" s="208"/>
      <c r="C7785" s="36" t="s">
        <v>19495</v>
      </c>
      <c r="D7785" s="6" t="s">
        <v>7643</v>
      </c>
      <c r="E7785" s="3">
        <v>2</v>
      </c>
    </row>
    <row r="7786" spans="1:5" ht="18.75">
      <c r="A7786" s="36">
        <v>7784</v>
      </c>
      <c r="B7786" s="208"/>
      <c r="C7786" s="36" t="s">
        <v>19496</v>
      </c>
      <c r="D7786" s="6" t="s">
        <v>7644</v>
      </c>
      <c r="E7786" s="3">
        <v>2</v>
      </c>
    </row>
    <row r="7787" spans="1:5" ht="18.75">
      <c r="A7787" s="36">
        <v>7785</v>
      </c>
      <c r="B7787" s="208"/>
      <c r="C7787" s="36" t="s">
        <v>19497</v>
      </c>
      <c r="D7787" s="6" t="s">
        <v>7645</v>
      </c>
      <c r="E7787" s="3">
        <v>2</v>
      </c>
    </row>
    <row r="7788" spans="1:5" ht="18.75">
      <c r="A7788" s="36">
        <v>7786</v>
      </c>
      <c r="B7788" s="208"/>
      <c r="C7788" s="36" t="s">
        <v>19498</v>
      </c>
      <c r="D7788" s="6" t="s">
        <v>7646</v>
      </c>
      <c r="E7788" s="3">
        <v>2</v>
      </c>
    </row>
    <row r="7789" spans="1:5" ht="33">
      <c r="A7789" s="36">
        <v>7787</v>
      </c>
      <c r="B7789" s="208"/>
      <c r="C7789" s="36" t="s">
        <v>19499</v>
      </c>
      <c r="D7789" s="6" t="s">
        <v>7647</v>
      </c>
      <c r="E7789" s="3">
        <v>2</v>
      </c>
    </row>
    <row r="7790" spans="1:5" ht="18.75">
      <c r="A7790" s="36">
        <v>7788</v>
      </c>
      <c r="B7790" s="208"/>
      <c r="C7790" s="36" t="s">
        <v>19500</v>
      </c>
      <c r="D7790" s="6" t="s">
        <v>7648</v>
      </c>
      <c r="E7790" s="3">
        <v>2</v>
      </c>
    </row>
    <row r="7791" spans="1:5" ht="18.75">
      <c r="A7791" s="36">
        <v>7789</v>
      </c>
      <c r="B7791" s="208"/>
      <c r="C7791" s="36" t="s">
        <v>19501</v>
      </c>
      <c r="D7791" s="6" t="s">
        <v>7649</v>
      </c>
      <c r="E7791" s="3">
        <v>2</v>
      </c>
    </row>
    <row r="7792" spans="1:5" ht="18.75">
      <c r="A7792" s="36">
        <v>7790</v>
      </c>
      <c r="B7792" s="208"/>
      <c r="C7792" s="36" t="s">
        <v>19502</v>
      </c>
      <c r="D7792" s="6" t="s">
        <v>7650</v>
      </c>
      <c r="E7792" s="3">
        <v>2</v>
      </c>
    </row>
    <row r="7793" spans="1:5" ht="18.75">
      <c r="A7793" s="36">
        <v>7791</v>
      </c>
      <c r="B7793" s="208"/>
      <c r="C7793" s="36" t="s">
        <v>19503</v>
      </c>
      <c r="D7793" s="6" t="s">
        <v>7651</v>
      </c>
      <c r="E7793" s="3">
        <v>2</v>
      </c>
    </row>
    <row r="7794" spans="1:5" ht="33">
      <c r="A7794" s="36">
        <v>7792</v>
      </c>
      <c r="B7794" s="208"/>
      <c r="C7794" s="36" t="s">
        <v>19504</v>
      </c>
      <c r="D7794" s="6" t="s">
        <v>7652</v>
      </c>
      <c r="E7794" s="3">
        <v>2</v>
      </c>
    </row>
    <row r="7795" spans="1:5" ht="18.75">
      <c r="A7795" s="36">
        <v>7793</v>
      </c>
      <c r="B7795" s="208"/>
      <c r="C7795" s="36" t="s">
        <v>19505</v>
      </c>
      <c r="D7795" s="6" t="s">
        <v>7653</v>
      </c>
      <c r="E7795" s="3">
        <v>2</v>
      </c>
    </row>
    <row r="7796" spans="1:5" ht="18.75">
      <c r="A7796" s="36">
        <v>7794</v>
      </c>
      <c r="B7796" s="208"/>
      <c r="C7796" s="36" t="s">
        <v>19506</v>
      </c>
      <c r="D7796" s="6" t="s">
        <v>7654</v>
      </c>
      <c r="E7796" s="3">
        <v>2</v>
      </c>
    </row>
    <row r="7797" spans="1:5" ht="33">
      <c r="A7797" s="36">
        <v>7795</v>
      </c>
      <c r="B7797" s="208"/>
      <c r="C7797" s="36" t="s">
        <v>19507</v>
      </c>
      <c r="D7797" s="6" t="s">
        <v>7655</v>
      </c>
      <c r="E7797" s="3">
        <v>2</v>
      </c>
    </row>
    <row r="7798" spans="1:5" ht="18.75">
      <c r="A7798" s="36">
        <v>7796</v>
      </c>
      <c r="B7798" s="208"/>
      <c r="C7798" s="36" t="s">
        <v>19508</v>
      </c>
      <c r="D7798" s="6" t="s">
        <v>7656</v>
      </c>
      <c r="E7798" s="3">
        <v>2</v>
      </c>
    </row>
    <row r="7799" spans="1:5" ht="33">
      <c r="A7799" s="36">
        <v>7797</v>
      </c>
      <c r="B7799" s="208"/>
      <c r="C7799" s="36" t="s">
        <v>19509</v>
      </c>
      <c r="D7799" s="6" t="s">
        <v>7657</v>
      </c>
      <c r="E7799" s="3">
        <v>2</v>
      </c>
    </row>
    <row r="7800" spans="1:5" ht="33">
      <c r="A7800" s="36">
        <v>7798</v>
      </c>
      <c r="B7800" s="208"/>
      <c r="C7800" s="36" t="s">
        <v>19510</v>
      </c>
      <c r="D7800" s="6" t="s">
        <v>7658</v>
      </c>
      <c r="E7800" s="3">
        <v>2</v>
      </c>
    </row>
    <row r="7801" spans="1:5" ht="18.75">
      <c r="A7801" s="36">
        <v>7799</v>
      </c>
      <c r="B7801" s="208"/>
      <c r="C7801" s="36" t="s">
        <v>19511</v>
      </c>
      <c r="D7801" s="6" t="s">
        <v>7659</v>
      </c>
      <c r="E7801" s="3">
        <v>2</v>
      </c>
    </row>
    <row r="7802" spans="1:5" ht="18.75">
      <c r="A7802" s="36">
        <v>7800</v>
      </c>
      <c r="B7802" s="208"/>
      <c r="C7802" s="36" t="s">
        <v>19512</v>
      </c>
      <c r="D7802" s="6" t="s">
        <v>7660</v>
      </c>
      <c r="E7802" s="3">
        <v>2</v>
      </c>
    </row>
    <row r="7803" spans="1:5" ht="18.75">
      <c r="A7803" s="36">
        <v>7801</v>
      </c>
      <c r="B7803" s="208"/>
      <c r="C7803" s="36" t="s">
        <v>19513</v>
      </c>
      <c r="D7803" s="6" t="s">
        <v>7661</v>
      </c>
      <c r="E7803" s="3">
        <v>2</v>
      </c>
    </row>
    <row r="7804" spans="1:5" ht="33">
      <c r="A7804" s="36">
        <v>7802</v>
      </c>
      <c r="B7804" s="208"/>
      <c r="C7804" s="36" t="s">
        <v>19514</v>
      </c>
      <c r="D7804" s="6" t="s">
        <v>7662</v>
      </c>
      <c r="E7804" s="3">
        <v>2</v>
      </c>
    </row>
    <row r="7805" spans="1:5" ht="18.75">
      <c r="A7805" s="36">
        <v>7803</v>
      </c>
      <c r="B7805" s="208"/>
      <c r="C7805" s="36" t="s">
        <v>19515</v>
      </c>
      <c r="D7805" s="6" t="s">
        <v>7663</v>
      </c>
      <c r="E7805" s="3">
        <v>2</v>
      </c>
    </row>
    <row r="7806" spans="1:5" ht="33">
      <c r="A7806" s="36">
        <v>7804</v>
      </c>
      <c r="B7806" s="208"/>
      <c r="C7806" s="36" t="s">
        <v>19516</v>
      </c>
      <c r="D7806" s="6" t="s">
        <v>7664</v>
      </c>
      <c r="E7806" s="3">
        <v>2</v>
      </c>
    </row>
    <row r="7807" spans="1:5" ht="33">
      <c r="A7807" s="36">
        <v>7805</v>
      </c>
      <c r="B7807" s="208"/>
      <c r="C7807" s="36" t="s">
        <v>19517</v>
      </c>
      <c r="D7807" s="6" t="s">
        <v>7665</v>
      </c>
      <c r="E7807" s="3">
        <v>2</v>
      </c>
    </row>
    <row r="7808" spans="1:5" ht="18.75">
      <c r="A7808" s="36">
        <v>7806</v>
      </c>
      <c r="B7808" s="208"/>
      <c r="C7808" s="36" t="s">
        <v>19518</v>
      </c>
      <c r="D7808" s="6" t="s">
        <v>7666</v>
      </c>
      <c r="E7808" s="3">
        <v>2</v>
      </c>
    </row>
    <row r="7809" spans="1:5" ht="18.75">
      <c r="A7809" s="36">
        <v>7807</v>
      </c>
      <c r="B7809" s="208"/>
      <c r="C7809" s="36" t="s">
        <v>19519</v>
      </c>
      <c r="D7809" s="6" t="s">
        <v>7667</v>
      </c>
      <c r="E7809" s="3">
        <v>2</v>
      </c>
    </row>
    <row r="7810" spans="1:5" ht="18.75">
      <c r="A7810" s="36">
        <v>7808</v>
      </c>
      <c r="B7810" s="208"/>
      <c r="C7810" s="36" t="s">
        <v>19520</v>
      </c>
      <c r="D7810" s="6" t="s">
        <v>7668</v>
      </c>
      <c r="E7810" s="3">
        <v>2</v>
      </c>
    </row>
    <row r="7811" spans="1:5" ht="18.75">
      <c r="A7811" s="36">
        <v>7809</v>
      </c>
      <c r="B7811" s="208"/>
      <c r="C7811" s="36" t="s">
        <v>19521</v>
      </c>
      <c r="D7811" s="6" t="s">
        <v>7669</v>
      </c>
      <c r="E7811" s="3">
        <v>2</v>
      </c>
    </row>
    <row r="7812" spans="1:5" ht="18.75">
      <c r="A7812" s="36">
        <v>7810</v>
      </c>
      <c r="B7812" s="208"/>
      <c r="C7812" s="36" t="s">
        <v>19522</v>
      </c>
      <c r="D7812" s="6" t="s">
        <v>7670</v>
      </c>
      <c r="E7812" s="3">
        <v>2</v>
      </c>
    </row>
    <row r="7813" spans="1:5" ht="18.75">
      <c r="A7813" s="36">
        <v>7811</v>
      </c>
      <c r="B7813" s="208"/>
      <c r="C7813" s="36" t="s">
        <v>19523</v>
      </c>
      <c r="D7813" s="6" t="s">
        <v>7671</v>
      </c>
      <c r="E7813" s="3">
        <v>2</v>
      </c>
    </row>
    <row r="7814" spans="1:5" ht="18.75">
      <c r="A7814" s="36">
        <v>7812</v>
      </c>
      <c r="B7814" s="208"/>
      <c r="C7814" s="36" t="s">
        <v>19524</v>
      </c>
      <c r="D7814" s="6" t="s">
        <v>7672</v>
      </c>
      <c r="E7814" s="3">
        <v>2</v>
      </c>
    </row>
    <row r="7815" spans="1:5" ht="33">
      <c r="A7815" s="36">
        <v>7813</v>
      </c>
      <c r="B7815" s="208"/>
      <c r="C7815" s="36" t="s">
        <v>19525</v>
      </c>
      <c r="D7815" s="6" t="s">
        <v>7673</v>
      </c>
      <c r="E7815" s="3">
        <v>2</v>
      </c>
    </row>
    <row r="7816" spans="1:5" ht="33">
      <c r="A7816" s="36">
        <v>7814</v>
      </c>
      <c r="B7816" s="208"/>
      <c r="C7816" s="36" t="s">
        <v>19526</v>
      </c>
      <c r="D7816" s="6" t="s">
        <v>7674</v>
      </c>
      <c r="E7816" s="3">
        <v>2</v>
      </c>
    </row>
    <row r="7817" spans="1:5" ht="18.75">
      <c r="A7817" s="36">
        <v>7815</v>
      </c>
      <c r="B7817" s="208"/>
      <c r="C7817" s="36" t="s">
        <v>19527</v>
      </c>
      <c r="D7817" s="6" t="s">
        <v>7675</v>
      </c>
      <c r="E7817" s="3">
        <v>2</v>
      </c>
    </row>
    <row r="7818" spans="1:5" ht="18.75">
      <c r="A7818" s="36">
        <v>7816</v>
      </c>
      <c r="B7818" s="208"/>
      <c r="C7818" s="36" t="s">
        <v>19528</v>
      </c>
      <c r="D7818" s="6" t="s">
        <v>7676</v>
      </c>
      <c r="E7818" s="3">
        <v>2</v>
      </c>
    </row>
    <row r="7819" spans="1:5" ht="33">
      <c r="A7819" s="36">
        <v>7817</v>
      </c>
      <c r="B7819" s="208"/>
      <c r="C7819" s="36" t="s">
        <v>19529</v>
      </c>
      <c r="D7819" s="6" t="s">
        <v>7677</v>
      </c>
      <c r="E7819" s="3">
        <v>2</v>
      </c>
    </row>
    <row r="7820" spans="1:5" ht="48" customHeight="1">
      <c r="A7820" s="36">
        <v>7818</v>
      </c>
      <c r="B7820" s="208"/>
      <c r="C7820" s="36" t="s">
        <v>19530</v>
      </c>
      <c r="D7820" s="6" t="s">
        <v>7678</v>
      </c>
      <c r="E7820" s="3">
        <v>2</v>
      </c>
    </row>
    <row r="7821" spans="1:5" ht="18.75">
      <c r="A7821" s="36">
        <v>7819</v>
      </c>
      <c r="B7821" s="208"/>
      <c r="C7821" s="36" t="s">
        <v>19531</v>
      </c>
      <c r="D7821" s="6" t="s">
        <v>7679</v>
      </c>
      <c r="E7821" s="3">
        <v>2</v>
      </c>
    </row>
    <row r="7822" spans="1:5" ht="18.75">
      <c r="A7822" s="36">
        <v>7820</v>
      </c>
      <c r="B7822" s="208"/>
      <c r="C7822" s="36" t="s">
        <v>19532</v>
      </c>
      <c r="D7822" s="6" t="s">
        <v>7680</v>
      </c>
      <c r="E7822" s="3">
        <v>2</v>
      </c>
    </row>
    <row r="7823" spans="1:5" ht="18.75">
      <c r="A7823" s="36">
        <v>7821</v>
      </c>
      <c r="B7823" s="208"/>
      <c r="C7823" s="36" t="s">
        <v>19533</v>
      </c>
      <c r="D7823" s="6" t="s">
        <v>7681</v>
      </c>
      <c r="E7823" s="3">
        <v>2</v>
      </c>
    </row>
    <row r="7824" spans="1:5" ht="18.75">
      <c r="A7824" s="36">
        <v>7822</v>
      </c>
      <c r="B7824" s="208"/>
      <c r="C7824" s="36" t="s">
        <v>19534</v>
      </c>
      <c r="D7824" s="6" t="s">
        <v>7682</v>
      </c>
      <c r="E7824" s="3">
        <v>2</v>
      </c>
    </row>
    <row r="7825" spans="1:5" ht="18.75">
      <c r="A7825" s="36">
        <v>7823</v>
      </c>
      <c r="B7825" s="208"/>
      <c r="C7825" s="36" t="s">
        <v>19535</v>
      </c>
      <c r="D7825" s="6" t="s">
        <v>7683</v>
      </c>
      <c r="E7825" s="3">
        <v>2</v>
      </c>
    </row>
    <row r="7826" spans="1:5" ht="18.75">
      <c r="A7826" s="36">
        <v>7824</v>
      </c>
      <c r="B7826" s="208"/>
      <c r="C7826" s="36" t="s">
        <v>19536</v>
      </c>
      <c r="D7826" s="6" t="s">
        <v>7684</v>
      </c>
      <c r="E7826" s="3">
        <v>2</v>
      </c>
    </row>
    <row r="7827" spans="1:5" ht="18.75">
      <c r="A7827" s="36">
        <v>7825</v>
      </c>
      <c r="B7827" s="208"/>
      <c r="C7827" s="36" t="s">
        <v>19537</v>
      </c>
      <c r="D7827" s="6" t="s">
        <v>7685</v>
      </c>
      <c r="E7827" s="3">
        <v>2</v>
      </c>
    </row>
    <row r="7828" spans="1:5" ht="18.75">
      <c r="A7828" s="36">
        <v>7826</v>
      </c>
      <c r="B7828" s="208"/>
      <c r="C7828" s="36" t="s">
        <v>19538</v>
      </c>
      <c r="D7828" s="6" t="s">
        <v>7686</v>
      </c>
      <c r="E7828" s="3">
        <v>2</v>
      </c>
    </row>
    <row r="7829" spans="1:5" ht="18.75">
      <c r="A7829" s="36">
        <v>7827</v>
      </c>
      <c r="B7829" s="208"/>
      <c r="C7829" s="36" t="s">
        <v>19539</v>
      </c>
      <c r="D7829" s="6" t="s">
        <v>7687</v>
      </c>
      <c r="E7829" s="3">
        <v>2</v>
      </c>
    </row>
    <row r="7830" spans="1:5" ht="18.75">
      <c r="A7830" s="36">
        <v>7828</v>
      </c>
      <c r="B7830" s="208"/>
      <c r="C7830" s="36" t="s">
        <v>19540</v>
      </c>
      <c r="D7830" s="6" t="s">
        <v>7688</v>
      </c>
      <c r="E7830" s="3">
        <v>2</v>
      </c>
    </row>
    <row r="7831" spans="1:5" ht="18.75">
      <c r="A7831" s="36">
        <v>7829</v>
      </c>
      <c r="B7831" s="208"/>
      <c r="C7831" s="36" t="s">
        <v>19541</v>
      </c>
      <c r="D7831" s="6" t="s">
        <v>7689</v>
      </c>
      <c r="E7831" s="3">
        <v>2</v>
      </c>
    </row>
    <row r="7832" spans="1:5" ht="18.75">
      <c r="A7832" s="36">
        <v>7830</v>
      </c>
      <c r="B7832" s="208"/>
      <c r="C7832" s="36" t="s">
        <v>19542</v>
      </c>
      <c r="D7832" s="6" t="s">
        <v>7690</v>
      </c>
      <c r="E7832" s="3">
        <v>2</v>
      </c>
    </row>
    <row r="7833" spans="1:5" ht="33">
      <c r="A7833" s="36">
        <v>7831</v>
      </c>
      <c r="B7833" s="208"/>
      <c r="C7833" s="36" t="s">
        <v>19543</v>
      </c>
      <c r="D7833" s="6" t="s">
        <v>7691</v>
      </c>
      <c r="E7833" s="3">
        <v>2</v>
      </c>
    </row>
    <row r="7834" spans="1:5" ht="18.75">
      <c r="A7834" s="36">
        <v>7832</v>
      </c>
      <c r="B7834" s="208"/>
      <c r="C7834" s="36" t="s">
        <v>19544</v>
      </c>
      <c r="D7834" s="6" t="s">
        <v>7692</v>
      </c>
      <c r="E7834" s="3">
        <v>2</v>
      </c>
    </row>
    <row r="7835" spans="1:5" ht="18.75">
      <c r="A7835" s="36">
        <v>7833</v>
      </c>
      <c r="B7835" s="208"/>
      <c r="C7835" s="36" t="s">
        <v>19545</v>
      </c>
      <c r="D7835" s="6" t="s">
        <v>7693</v>
      </c>
      <c r="E7835" s="3">
        <v>2</v>
      </c>
    </row>
    <row r="7836" spans="1:5" ht="18.75">
      <c r="A7836" s="36">
        <v>7834</v>
      </c>
      <c r="B7836" s="208"/>
      <c r="C7836" s="36" t="s">
        <v>19546</v>
      </c>
      <c r="D7836" s="6" t="s">
        <v>7694</v>
      </c>
      <c r="E7836" s="3">
        <v>2</v>
      </c>
    </row>
    <row r="7837" spans="1:5" ht="33">
      <c r="A7837" s="36">
        <v>7835</v>
      </c>
      <c r="B7837" s="208"/>
      <c r="C7837" s="36" t="s">
        <v>19547</v>
      </c>
      <c r="D7837" s="6" t="s">
        <v>7695</v>
      </c>
      <c r="E7837" s="3">
        <v>2</v>
      </c>
    </row>
    <row r="7838" spans="1:5" ht="18.75">
      <c r="A7838" s="36">
        <v>7836</v>
      </c>
      <c r="B7838" s="208"/>
      <c r="C7838" s="36" t="s">
        <v>19548</v>
      </c>
      <c r="D7838" s="6" t="s">
        <v>7696</v>
      </c>
      <c r="E7838" s="3">
        <v>2</v>
      </c>
    </row>
    <row r="7839" spans="1:5" ht="18.75">
      <c r="A7839" s="36">
        <v>7837</v>
      </c>
      <c r="B7839" s="208"/>
      <c r="C7839" s="36" t="s">
        <v>19549</v>
      </c>
      <c r="D7839" s="6" t="s">
        <v>7697</v>
      </c>
      <c r="E7839" s="3">
        <v>2</v>
      </c>
    </row>
    <row r="7840" spans="1:5" ht="18.75">
      <c r="A7840" s="36">
        <v>7838</v>
      </c>
      <c r="B7840" s="208"/>
      <c r="C7840" s="36" t="s">
        <v>19550</v>
      </c>
      <c r="D7840" s="6" t="s">
        <v>7698</v>
      </c>
      <c r="E7840" s="3">
        <v>2</v>
      </c>
    </row>
    <row r="7841" spans="1:5" ht="33">
      <c r="A7841" s="36">
        <v>7839</v>
      </c>
      <c r="B7841" s="208"/>
      <c r="C7841" s="36" t="s">
        <v>19551</v>
      </c>
      <c r="D7841" s="6" t="s">
        <v>7699</v>
      </c>
      <c r="E7841" s="3">
        <v>2</v>
      </c>
    </row>
    <row r="7842" spans="1:5" ht="18.75">
      <c r="A7842" s="36">
        <v>7840</v>
      </c>
      <c r="B7842" s="208"/>
      <c r="C7842" s="36" t="s">
        <v>19552</v>
      </c>
      <c r="D7842" s="6" t="s">
        <v>7700</v>
      </c>
      <c r="E7842" s="3">
        <v>2</v>
      </c>
    </row>
    <row r="7843" spans="1:5" ht="18.75">
      <c r="A7843" s="36">
        <v>7841</v>
      </c>
      <c r="B7843" s="208"/>
      <c r="C7843" s="36" t="s">
        <v>19553</v>
      </c>
      <c r="D7843" s="6" t="s">
        <v>7701</v>
      </c>
      <c r="E7843" s="3">
        <v>2</v>
      </c>
    </row>
    <row r="7844" spans="1:5" ht="33">
      <c r="A7844" s="36">
        <v>7842</v>
      </c>
      <c r="B7844" s="208"/>
      <c r="C7844" s="36" t="s">
        <v>19554</v>
      </c>
      <c r="D7844" s="6" t="s">
        <v>7702</v>
      </c>
      <c r="E7844" s="3">
        <v>2</v>
      </c>
    </row>
    <row r="7845" spans="1:5" ht="18.75">
      <c r="A7845" s="36">
        <v>7843</v>
      </c>
      <c r="B7845" s="208"/>
      <c r="C7845" s="36" t="s">
        <v>19555</v>
      </c>
      <c r="D7845" s="6" t="s">
        <v>7703</v>
      </c>
      <c r="E7845" s="3">
        <v>2</v>
      </c>
    </row>
    <row r="7846" spans="1:5" ht="33">
      <c r="A7846" s="36">
        <v>7844</v>
      </c>
      <c r="B7846" s="208"/>
      <c r="C7846" s="36" t="s">
        <v>19556</v>
      </c>
      <c r="D7846" s="6" t="s">
        <v>7704</v>
      </c>
      <c r="E7846" s="3">
        <v>2</v>
      </c>
    </row>
    <row r="7847" spans="1:5" ht="18.75">
      <c r="A7847" s="36">
        <v>7845</v>
      </c>
      <c r="B7847" s="208"/>
      <c r="C7847" s="36" t="s">
        <v>19557</v>
      </c>
      <c r="D7847" s="6" t="s">
        <v>7705</v>
      </c>
      <c r="E7847" s="3">
        <v>2</v>
      </c>
    </row>
    <row r="7848" spans="1:5" ht="18.75">
      <c r="A7848" s="36">
        <v>7846</v>
      </c>
      <c r="B7848" s="208"/>
      <c r="C7848" s="36" t="s">
        <v>19558</v>
      </c>
      <c r="D7848" s="6" t="s">
        <v>7706</v>
      </c>
      <c r="E7848" s="3">
        <v>2</v>
      </c>
    </row>
    <row r="7849" spans="1:5" ht="33">
      <c r="A7849" s="36">
        <v>7847</v>
      </c>
      <c r="B7849" s="208"/>
      <c r="C7849" s="36" t="s">
        <v>19559</v>
      </c>
      <c r="D7849" s="6" t="s">
        <v>7707</v>
      </c>
      <c r="E7849" s="3">
        <v>2</v>
      </c>
    </row>
    <row r="7850" spans="1:5" ht="18.75">
      <c r="A7850" s="36">
        <v>7848</v>
      </c>
      <c r="B7850" s="208"/>
      <c r="C7850" s="36" t="s">
        <v>19560</v>
      </c>
      <c r="D7850" s="6" t="s">
        <v>7708</v>
      </c>
      <c r="E7850" s="3">
        <v>2</v>
      </c>
    </row>
    <row r="7851" spans="1:5" ht="33">
      <c r="A7851" s="36">
        <v>7849</v>
      </c>
      <c r="B7851" s="208"/>
      <c r="C7851" s="36" t="s">
        <v>19561</v>
      </c>
      <c r="D7851" s="6" t="s">
        <v>7709</v>
      </c>
      <c r="E7851" s="3">
        <v>2</v>
      </c>
    </row>
    <row r="7852" spans="1:5" ht="18.75">
      <c r="A7852" s="36">
        <v>7850</v>
      </c>
      <c r="B7852" s="208"/>
      <c r="C7852" s="36" t="s">
        <v>19562</v>
      </c>
      <c r="D7852" s="6" t="s">
        <v>7710</v>
      </c>
      <c r="E7852" s="3">
        <v>2</v>
      </c>
    </row>
    <row r="7853" spans="1:5" ht="18.75">
      <c r="A7853" s="36">
        <v>7851</v>
      </c>
      <c r="B7853" s="208"/>
      <c r="C7853" s="36" t="s">
        <v>19563</v>
      </c>
      <c r="D7853" s="6" t="s">
        <v>7711</v>
      </c>
      <c r="E7853" s="3">
        <v>2</v>
      </c>
    </row>
    <row r="7854" spans="1:5" ht="33">
      <c r="A7854" s="36">
        <v>7852</v>
      </c>
      <c r="B7854" s="208"/>
      <c r="C7854" s="36" t="s">
        <v>19564</v>
      </c>
      <c r="D7854" s="6" t="s">
        <v>7712</v>
      </c>
      <c r="E7854" s="3">
        <v>2</v>
      </c>
    </row>
    <row r="7855" spans="1:5" ht="18.75">
      <c r="A7855" s="36">
        <v>7853</v>
      </c>
      <c r="B7855" s="208"/>
      <c r="C7855" s="36" t="s">
        <v>19565</v>
      </c>
      <c r="D7855" s="6" t="s">
        <v>7713</v>
      </c>
      <c r="E7855" s="3">
        <v>2</v>
      </c>
    </row>
    <row r="7856" spans="1:5" ht="18.75">
      <c r="A7856" s="36">
        <v>7854</v>
      </c>
      <c r="B7856" s="208"/>
      <c r="C7856" s="36" t="s">
        <v>19566</v>
      </c>
      <c r="D7856" s="6" t="s">
        <v>7714</v>
      </c>
      <c r="E7856" s="3">
        <v>2</v>
      </c>
    </row>
    <row r="7857" spans="1:5" ht="33">
      <c r="A7857" s="36">
        <v>7855</v>
      </c>
      <c r="B7857" s="208"/>
      <c r="C7857" s="36" t="s">
        <v>19567</v>
      </c>
      <c r="D7857" s="6" t="s">
        <v>7715</v>
      </c>
      <c r="E7857" s="3">
        <v>2</v>
      </c>
    </row>
    <row r="7858" spans="1:5" ht="18.75">
      <c r="A7858" s="36">
        <v>7856</v>
      </c>
      <c r="B7858" s="208"/>
      <c r="C7858" s="36" t="s">
        <v>19568</v>
      </c>
      <c r="D7858" s="6" t="s">
        <v>7716</v>
      </c>
      <c r="E7858" s="3">
        <v>2</v>
      </c>
    </row>
    <row r="7859" spans="1:5" ht="18.75">
      <c r="A7859" s="36">
        <v>7857</v>
      </c>
      <c r="B7859" s="208"/>
      <c r="C7859" s="36" t="s">
        <v>19569</v>
      </c>
      <c r="D7859" s="6" t="s">
        <v>7717</v>
      </c>
      <c r="E7859" s="3">
        <v>2</v>
      </c>
    </row>
    <row r="7860" spans="1:5" ht="33">
      <c r="A7860" s="36">
        <v>7858</v>
      </c>
      <c r="B7860" s="208"/>
      <c r="C7860" s="36" t="s">
        <v>19570</v>
      </c>
      <c r="D7860" s="6" t="s">
        <v>7718</v>
      </c>
      <c r="E7860" s="3">
        <v>2</v>
      </c>
    </row>
    <row r="7861" spans="1:5" ht="18.75">
      <c r="A7861" s="36">
        <v>7859</v>
      </c>
      <c r="B7861" s="208"/>
      <c r="C7861" s="36" t="s">
        <v>19571</v>
      </c>
      <c r="D7861" s="6" t="s">
        <v>7719</v>
      </c>
      <c r="E7861" s="3">
        <v>2</v>
      </c>
    </row>
    <row r="7862" spans="1:5" ht="18.75">
      <c r="A7862" s="36">
        <v>7860</v>
      </c>
      <c r="B7862" s="208"/>
      <c r="C7862" s="36" t="s">
        <v>19572</v>
      </c>
      <c r="D7862" s="6" t="s">
        <v>7720</v>
      </c>
      <c r="E7862" s="3">
        <v>2</v>
      </c>
    </row>
    <row r="7863" spans="1:5" ht="18.75">
      <c r="A7863" s="36">
        <v>7861</v>
      </c>
      <c r="B7863" s="208"/>
      <c r="C7863" s="36" t="s">
        <v>19573</v>
      </c>
      <c r="D7863" s="6" t="s">
        <v>7721</v>
      </c>
      <c r="E7863" s="3">
        <v>2</v>
      </c>
    </row>
    <row r="7864" spans="1:5" ht="18.75">
      <c r="A7864" s="36">
        <v>7862</v>
      </c>
      <c r="B7864" s="208"/>
      <c r="C7864" s="36" t="s">
        <v>19574</v>
      </c>
      <c r="D7864" s="6" t="s">
        <v>7722</v>
      </c>
      <c r="E7864" s="3">
        <v>2</v>
      </c>
    </row>
    <row r="7865" spans="1:5" ht="18.75">
      <c r="A7865" s="36">
        <v>7863</v>
      </c>
      <c r="B7865" s="208"/>
      <c r="C7865" s="36" t="s">
        <v>19575</v>
      </c>
      <c r="D7865" s="6" t="s">
        <v>7723</v>
      </c>
      <c r="E7865" s="3">
        <v>2</v>
      </c>
    </row>
    <row r="7866" spans="1:5" ht="18.75">
      <c r="A7866" s="36">
        <v>7864</v>
      </c>
      <c r="B7866" s="208"/>
      <c r="C7866" s="36" t="s">
        <v>19576</v>
      </c>
      <c r="D7866" s="6" t="s">
        <v>7724</v>
      </c>
      <c r="E7866" s="3">
        <v>2</v>
      </c>
    </row>
    <row r="7867" spans="1:5" ht="33">
      <c r="A7867" s="36">
        <v>7865</v>
      </c>
      <c r="B7867" s="208"/>
      <c r="C7867" s="36" t="s">
        <v>19577</v>
      </c>
      <c r="D7867" s="6" t="s">
        <v>7725</v>
      </c>
      <c r="E7867" s="3">
        <v>2</v>
      </c>
    </row>
    <row r="7868" spans="1:5" ht="18.75">
      <c r="A7868" s="36">
        <v>7866</v>
      </c>
      <c r="B7868" s="208"/>
      <c r="C7868" s="36" t="s">
        <v>19578</v>
      </c>
      <c r="D7868" s="6" t="s">
        <v>7726</v>
      </c>
      <c r="E7868" s="3">
        <v>2</v>
      </c>
    </row>
    <row r="7869" spans="1:5" ht="18.75">
      <c r="A7869" s="36">
        <v>7867</v>
      </c>
      <c r="B7869" s="208"/>
      <c r="C7869" s="36" t="s">
        <v>19579</v>
      </c>
      <c r="D7869" s="6" t="s">
        <v>7727</v>
      </c>
      <c r="E7869" s="3">
        <v>2</v>
      </c>
    </row>
    <row r="7870" spans="1:5" ht="49.5">
      <c r="A7870" s="36">
        <v>7868</v>
      </c>
      <c r="B7870" s="208"/>
      <c r="C7870" s="36" t="s">
        <v>19580</v>
      </c>
      <c r="D7870" s="6" t="s">
        <v>7728</v>
      </c>
      <c r="E7870" s="3">
        <v>2</v>
      </c>
    </row>
    <row r="7871" spans="1:5" ht="18.75">
      <c r="A7871" s="36">
        <v>7869</v>
      </c>
      <c r="B7871" s="208"/>
      <c r="C7871" s="36" t="s">
        <v>19581</v>
      </c>
      <c r="D7871" s="6" t="s">
        <v>7729</v>
      </c>
      <c r="E7871" s="3">
        <v>2</v>
      </c>
    </row>
    <row r="7872" spans="1:5" ht="33">
      <c r="A7872" s="36">
        <v>7870</v>
      </c>
      <c r="B7872" s="208"/>
      <c r="C7872" s="36" t="s">
        <v>19582</v>
      </c>
      <c r="D7872" s="6" t="s">
        <v>7730</v>
      </c>
      <c r="E7872" s="3">
        <v>2</v>
      </c>
    </row>
    <row r="7873" spans="1:5" ht="18.75">
      <c r="A7873" s="36">
        <v>7871</v>
      </c>
      <c r="B7873" s="208"/>
      <c r="C7873" s="36" t="s">
        <v>19583</v>
      </c>
      <c r="D7873" s="6" t="s">
        <v>7731</v>
      </c>
      <c r="E7873" s="3">
        <v>2</v>
      </c>
    </row>
    <row r="7874" spans="1:5" ht="18.75">
      <c r="A7874" s="36">
        <v>7872</v>
      </c>
      <c r="B7874" s="208"/>
      <c r="C7874" s="36" t="s">
        <v>19584</v>
      </c>
      <c r="D7874" s="6" t="s">
        <v>7732</v>
      </c>
      <c r="E7874" s="3">
        <v>2</v>
      </c>
    </row>
    <row r="7875" spans="1:5" ht="33">
      <c r="A7875" s="36">
        <v>7873</v>
      </c>
      <c r="B7875" s="208"/>
      <c r="C7875" s="36" t="s">
        <v>19585</v>
      </c>
      <c r="D7875" s="6" t="s">
        <v>7733</v>
      </c>
      <c r="E7875" s="3">
        <v>2</v>
      </c>
    </row>
    <row r="7876" spans="1:5" ht="18.75">
      <c r="A7876" s="36">
        <v>7874</v>
      </c>
      <c r="B7876" s="208"/>
      <c r="C7876" s="36" t="s">
        <v>19586</v>
      </c>
      <c r="D7876" s="6" t="s">
        <v>7734</v>
      </c>
      <c r="E7876" s="3">
        <v>2</v>
      </c>
    </row>
    <row r="7877" spans="1:5" ht="18.75">
      <c r="A7877" s="36">
        <v>7875</v>
      </c>
      <c r="B7877" s="208"/>
      <c r="C7877" s="36" t="s">
        <v>19587</v>
      </c>
      <c r="D7877" s="6" t="s">
        <v>7735</v>
      </c>
      <c r="E7877" s="3">
        <v>2</v>
      </c>
    </row>
    <row r="7878" spans="1:5" ht="18.75">
      <c r="A7878" s="36">
        <v>7876</v>
      </c>
      <c r="B7878" s="208"/>
      <c r="C7878" s="36" t="s">
        <v>19588</v>
      </c>
      <c r="D7878" s="6" t="s">
        <v>7736</v>
      </c>
      <c r="E7878" s="3">
        <v>2</v>
      </c>
    </row>
    <row r="7879" spans="1:5" ht="18.75">
      <c r="A7879" s="36">
        <v>7877</v>
      </c>
      <c r="B7879" s="208"/>
      <c r="C7879" s="36" t="s">
        <v>19589</v>
      </c>
      <c r="D7879" s="6" t="s">
        <v>7737</v>
      </c>
      <c r="E7879" s="3">
        <v>2</v>
      </c>
    </row>
    <row r="7880" spans="1:5" ht="33">
      <c r="A7880" s="36">
        <v>7878</v>
      </c>
      <c r="B7880" s="208"/>
      <c r="C7880" s="36" t="s">
        <v>19590</v>
      </c>
      <c r="D7880" s="6" t="s">
        <v>7738</v>
      </c>
      <c r="E7880" s="3">
        <v>2</v>
      </c>
    </row>
    <row r="7881" spans="1:5" ht="18.75">
      <c r="A7881" s="36">
        <v>7879</v>
      </c>
      <c r="B7881" s="208"/>
      <c r="C7881" s="36" t="s">
        <v>19591</v>
      </c>
      <c r="D7881" s="6" t="s">
        <v>7739</v>
      </c>
      <c r="E7881" s="3">
        <v>2</v>
      </c>
    </row>
    <row r="7882" spans="1:5" ht="18.75">
      <c r="A7882" s="36">
        <v>7880</v>
      </c>
      <c r="B7882" s="208"/>
      <c r="C7882" s="36" t="s">
        <v>19592</v>
      </c>
      <c r="D7882" s="6" t="s">
        <v>7740</v>
      </c>
      <c r="E7882" s="3">
        <v>2</v>
      </c>
    </row>
    <row r="7883" spans="1:5" ht="18.75">
      <c r="A7883" s="36">
        <v>7881</v>
      </c>
      <c r="B7883" s="208"/>
      <c r="C7883" s="36" t="s">
        <v>19593</v>
      </c>
      <c r="D7883" s="6" t="s">
        <v>7741</v>
      </c>
      <c r="E7883" s="3">
        <v>2</v>
      </c>
    </row>
    <row r="7884" spans="1:5" ht="33">
      <c r="A7884" s="36">
        <v>7882</v>
      </c>
      <c r="B7884" s="208"/>
      <c r="C7884" s="36" t="s">
        <v>19594</v>
      </c>
      <c r="D7884" s="6" t="s">
        <v>7742</v>
      </c>
      <c r="E7884" s="3">
        <v>2</v>
      </c>
    </row>
    <row r="7885" spans="1:5" ht="18.75">
      <c r="A7885" s="36">
        <v>7883</v>
      </c>
      <c r="B7885" s="208"/>
      <c r="C7885" s="36" t="s">
        <v>19595</v>
      </c>
      <c r="D7885" s="6" t="s">
        <v>7743</v>
      </c>
      <c r="E7885" s="3">
        <v>2</v>
      </c>
    </row>
    <row r="7886" spans="1:5" ht="33">
      <c r="A7886" s="36">
        <v>7884</v>
      </c>
      <c r="B7886" s="208"/>
      <c r="C7886" s="36" t="s">
        <v>19596</v>
      </c>
      <c r="D7886" s="6" t="s">
        <v>7744</v>
      </c>
      <c r="E7886" s="3">
        <v>2</v>
      </c>
    </row>
    <row r="7887" spans="1:5" ht="33">
      <c r="A7887" s="36">
        <v>7885</v>
      </c>
      <c r="B7887" s="208"/>
      <c r="C7887" s="36" t="s">
        <v>19597</v>
      </c>
      <c r="D7887" s="6" t="s">
        <v>7745</v>
      </c>
      <c r="E7887" s="3">
        <v>2</v>
      </c>
    </row>
    <row r="7888" spans="1:5" ht="18.75">
      <c r="A7888" s="36">
        <v>7886</v>
      </c>
      <c r="B7888" s="208"/>
      <c r="C7888" s="36" t="s">
        <v>19598</v>
      </c>
      <c r="D7888" s="6" t="s">
        <v>7746</v>
      </c>
      <c r="E7888" s="3">
        <v>2</v>
      </c>
    </row>
    <row r="7889" spans="1:5" ht="18.75">
      <c r="A7889" s="36">
        <v>7887</v>
      </c>
      <c r="B7889" s="208"/>
      <c r="C7889" s="36" t="s">
        <v>19599</v>
      </c>
      <c r="D7889" s="6" t="s">
        <v>7747</v>
      </c>
      <c r="E7889" s="3">
        <v>2</v>
      </c>
    </row>
    <row r="7890" spans="1:5" ht="18.75">
      <c r="A7890" s="36">
        <v>7888</v>
      </c>
      <c r="B7890" s="208"/>
      <c r="C7890" s="36" t="s">
        <v>19600</v>
      </c>
      <c r="D7890" s="6" t="s">
        <v>7748</v>
      </c>
      <c r="E7890" s="3">
        <v>2</v>
      </c>
    </row>
    <row r="7891" spans="1:5" ht="18.75">
      <c r="A7891" s="36">
        <v>7889</v>
      </c>
      <c r="B7891" s="208"/>
      <c r="C7891" s="36" t="s">
        <v>19601</v>
      </c>
      <c r="D7891" s="6" t="s">
        <v>7749</v>
      </c>
      <c r="E7891" s="3">
        <v>2</v>
      </c>
    </row>
    <row r="7892" spans="1:5" ht="18.75">
      <c r="A7892" s="36">
        <v>7890</v>
      </c>
      <c r="B7892" s="208"/>
      <c r="C7892" s="36" t="s">
        <v>19602</v>
      </c>
      <c r="D7892" s="6" t="s">
        <v>7750</v>
      </c>
      <c r="E7892" s="3">
        <v>2</v>
      </c>
    </row>
    <row r="7893" spans="1:5" ht="18.75">
      <c r="A7893" s="36">
        <v>7891</v>
      </c>
      <c r="B7893" s="208"/>
      <c r="C7893" s="36" t="s">
        <v>19603</v>
      </c>
      <c r="D7893" s="6" t="s">
        <v>7751</v>
      </c>
      <c r="E7893" s="3">
        <v>2</v>
      </c>
    </row>
    <row r="7894" spans="1:5" ht="18.75">
      <c r="A7894" s="36">
        <v>7892</v>
      </c>
      <c r="B7894" s="208"/>
      <c r="C7894" s="36" t="s">
        <v>19604</v>
      </c>
      <c r="D7894" s="6" t="s">
        <v>7752</v>
      </c>
      <c r="E7894" s="3">
        <v>2</v>
      </c>
    </row>
    <row r="7895" spans="1:5" ht="18.75">
      <c r="A7895" s="36">
        <v>7893</v>
      </c>
      <c r="B7895" s="208"/>
      <c r="C7895" s="36" t="s">
        <v>19605</v>
      </c>
      <c r="D7895" s="6" t="s">
        <v>7753</v>
      </c>
      <c r="E7895" s="3">
        <v>2</v>
      </c>
    </row>
    <row r="7896" spans="1:5" ht="18.75">
      <c r="A7896" s="36">
        <v>7894</v>
      </c>
      <c r="B7896" s="208"/>
      <c r="C7896" s="36" t="s">
        <v>19606</v>
      </c>
      <c r="D7896" s="6" t="s">
        <v>7754</v>
      </c>
      <c r="E7896" s="3">
        <v>2</v>
      </c>
    </row>
    <row r="7897" spans="1:5" ht="33">
      <c r="A7897" s="36">
        <v>7895</v>
      </c>
      <c r="B7897" s="208"/>
      <c r="C7897" s="36" t="s">
        <v>19607</v>
      </c>
      <c r="D7897" s="6" t="s">
        <v>7755</v>
      </c>
      <c r="E7897" s="3">
        <v>2</v>
      </c>
    </row>
    <row r="7898" spans="1:5" ht="18.75">
      <c r="A7898" s="36">
        <v>7896</v>
      </c>
      <c r="B7898" s="208"/>
      <c r="C7898" s="36" t="s">
        <v>19608</v>
      </c>
      <c r="D7898" s="6" t="s">
        <v>7756</v>
      </c>
      <c r="E7898" s="3">
        <v>2</v>
      </c>
    </row>
    <row r="7899" spans="1:5" ht="18.75">
      <c r="A7899" s="36">
        <v>7897</v>
      </c>
      <c r="B7899" s="208"/>
      <c r="C7899" s="36" t="s">
        <v>19609</v>
      </c>
      <c r="D7899" s="6" t="s">
        <v>7757</v>
      </c>
      <c r="E7899" s="3">
        <v>2</v>
      </c>
    </row>
    <row r="7900" spans="1:5" ht="18.75">
      <c r="A7900" s="36">
        <v>7898</v>
      </c>
      <c r="B7900" s="208"/>
      <c r="C7900" s="36" t="s">
        <v>19610</v>
      </c>
      <c r="D7900" s="6" t="s">
        <v>7758</v>
      </c>
      <c r="E7900" s="3">
        <v>2</v>
      </c>
    </row>
    <row r="7901" spans="1:5" ht="18.75">
      <c r="A7901" s="36">
        <v>7899</v>
      </c>
      <c r="B7901" s="208"/>
      <c r="C7901" s="36" t="s">
        <v>19611</v>
      </c>
      <c r="D7901" s="6" t="s">
        <v>7759</v>
      </c>
      <c r="E7901" s="3">
        <v>2</v>
      </c>
    </row>
    <row r="7902" spans="1:5" ht="18.75">
      <c r="A7902" s="36">
        <v>7900</v>
      </c>
      <c r="B7902" s="208"/>
      <c r="C7902" s="36" t="s">
        <v>19612</v>
      </c>
      <c r="D7902" s="6" t="s">
        <v>7760</v>
      </c>
      <c r="E7902" s="3">
        <v>2</v>
      </c>
    </row>
    <row r="7903" spans="1:5" ht="18.75">
      <c r="A7903" s="36">
        <v>7901</v>
      </c>
      <c r="B7903" s="208"/>
      <c r="C7903" s="36" t="s">
        <v>19613</v>
      </c>
      <c r="D7903" s="6" t="s">
        <v>7761</v>
      </c>
      <c r="E7903" s="3">
        <v>2</v>
      </c>
    </row>
    <row r="7904" spans="1:5" ht="18.75">
      <c r="A7904" s="36">
        <v>7902</v>
      </c>
      <c r="B7904" s="208"/>
      <c r="C7904" s="36" t="s">
        <v>19614</v>
      </c>
      <c r="D7904" s="6" t="s">
        <v>7762</v>
      </c>
      <c r="E7904" s="3">
        <v>2</v>
      </c>
    </row>
    <row r="7905" spans="1:5" ht="18.75">
      <c r="A7905" s="36">
        <v>7903</v>
      </c>
      <c r="B7905" s="208"/>
      <c r="C7905" s="36" t="s">
        <v>19615</v>
      </c>
      <c r="D7905" s="6" t="s">
        <v>7763</v>
      </c>
      <c r="E7905" s="3">
        <v>2</v>
      </c>
    </row>
    <row r="7906" spans="1:5" ht="18.75">
      <c r="A7906" s="36">
        <v>7904</v>
      </c>
      <c r="B7906" s="208"/>
      <c r="C7906" s="36" t="s">
        <v>19616</v>
      </c>
      <c r="D7906" s="6" t="s">
        <v>7764</v>
      </c>
      <c r="E7906" s="3">
        <v>2</v>
      </c>
    </row>
    <row r="7907" spans="1:5" ht="33">
      <c r="A7907" s="36">
        <v>7905</v>
      </c>
      <c r="B7907" s="208"/>
      <c r="C7907" s="36" t="s">
        <v>19617</v>
      </c>
      <c r="D7907" s="6" t="s">
        <v>7765</v>
      </c>
      <c r="E7907" s="3">
        <v>2</v>
      </c>
    </row>
    <row r="7908" spans="1:5" ht="18.75">
      <c r="A7908" s="36">
        <v>7906</v>
      </c>
      <c r="B7908" s="208"/>
      <c r="C7908" s="36" t="s">
        <v>19618</v>
      </c>
      <c r="D7908" s="6" t="s">
        <v>7766</v>
      </c>
      <c r="E7908" s="3">
        <v>2</v>
      </c>
    </row>
    <row r="7909" spans="1:5" ht="18.75">
      <c r="A7909" s="36">
        <v>7907</v>
      </c>
      <c r="B7909" s="208"/>
      <c r="C7909" s="36" t="s">
        <v>19619</v>
      </c>
      <c r="D7909" s="6" t="s">
        <v>7767</v>
      </c>
      <c r="E7909" s="3">
        <v>2</v>
      </c>
    </row>
    <row r="7910" spans="1:5" ht="18.75">
      <c r="A7910" s="36">
        <v>7908</v>
      </c>
      <c r="B7910" s="208"/>
      <c r="C7910" s="36" t="s">
        <v>19620</v>
      </c>
      <c r="D7910" s="6" t="s">
        <v>7768</v>
      </c>
      <c r="E7910" s="3">
        <v>2</v>
      </c>
    </row>
    <row r="7911" spans="1:5" ht="18.75">
      <c r="A7911" s="36">
        <v>7909</v>
      </c>
      <c r="B7911" s="208"/>
      <c r="C7911" s="36" t="s">
        <v>19621</v>
      </c>
      <c r="D7911" s="6" t="s">
        <v>7769</v>
      </c>
      <c r="E7911" s="3">
        <v>2</v>
      </c>
    </row>
    <row r="7912" spans="1:5" ht="18.75">
      <c r="A7912" s="36">
        <v>7910</v>
      </c>
      <c r="B7912" s="208"/>
      <c r="C7912" s="36" t="s">
        <v>19622</v>
      </c>
      <c r="D7912" s="6" t="s">
        <v>7770</v>
      </c>
      <c r="E7912" s="3">
        <v>2</v>
      </c>
    </row>
    <row r="7913" spans="1:5" ht="18.75">
      <c r="A7913" s="36">
        <v>7911</v>
      </c>
      <c r="B7913" s="208"/>
      <c r="C7913" s="36" t="s">
        <v>19623</v>
      </c>
      <c r="D7913" s="6" t="s">
        <v>7771</v>
      </c>
      <c r="E7913" s="3">
        <v>2</v>
      </c>
    </row>
    <row r="7914" spans="1:5" ht="18.75">
      <c r="A7914" s="36">
        <v>7912</v>
      </c>
      <c r="B7914" s="208"/>
      <c r="C7914" s="36" t="s">
        <v>19624</v>
      </c>
      <c r="D7914" s="6" t="s">
        <v>7772</v>
      </c>
      <c r="E7914" s="3">
        <v>2</v>
      </c>
    </row>
    <row r="7915" spans="1:5" ht="18.75">
      <c r="A7915" s="36">
        <v>7913</v>
      </c>
      <c r="B7915" s="208"/>
      <c r="C7915" s="36" t="s">
        <v>19625</v>
      </c>
      <c r="D7915" s="6" t="s">
        <v>7773</v>
      </c>
      <c r="E7915" s="3">
        <v>2</v>
      </c>
    </row>
    <row r="7916" spans="1:5" ht="18.75">
      <c r="A7916" s="36">
        <v>7914</v>
      </c>
      <c r="B7916" s="208"/>
      <c r="C7916" s="36" t="s">
        <v>19626</v>
      </c>
      <c r="D7916" s="6" t="s">
        <v>7774</v>
      </c>
      <c r="E7916" s="3">
        <v>1</v>
      </c>
    </row>
    <row r="7917" spans="1:5" ht="18.75">
      <c r="A7917" s="36">
        <v>7915</v>
      </c>
      <c r="B7917" s="208"/>
      <c r="C7917" s="36" t="s">
        <v>19627</v>
      </c>
      <c r="D7917" s="6" t="s">
        <v>7775</v>
      </c>
      <c r="E7917" s="3">
        <v>1</v>
      </c>
    </row>
    <row r="7918" spans="1:5" ht="18.75">
      <c r="A7918" s="36">
        <v>7916</v>
      </c>
      <c r="B7918" s="208"/>
      <c r="C7918" s="36" t="s">
        <v>19628</v>
      </c>
      <c r="D7918" s="6" t="s">
        <v>7776</v>
      </c>
      <c r="E7918" s="3">
        <v>1</v>
      </c>
    </row>
    <row r="7919" spans="1:5" ht="33">
      <c r="A7919" s="36">
        <v>7917</v>
      </c>
      <c r="B7919" s="208"/>
      <c r="C7919" s="36" t="s">
        <v>19629</v>
      </c>
      <c r="D7919" s="6" t="s">
        <v>7777</v>
      </c>
      <c r="E7919" s="3">
        <v>1</v>
      </c>
    </row>
    <row r="7920" spans="1:5" ht="18.75">
      <c r="A7920" s="36">
        <v>7918</v>
      </c>
      <c r="B7920" s="208"/>
      <c r="C7920" s="36" t="s">
        <v>19630</v>
      </c>
      <c r="D7920" s="6" t="s">
        <v>7778</v>
      </c>
      <c r="E7920" s="3">
        <v>1</v>
      </c>
    </row>
    <row r="7921" spans="1:5" ht="18.75">
      <c r="A7921" s="36">
        <v>7919</v>
      </c>
      <c r="B7921" s="208"/>
      <c r="C7921" s="36" t="s">
        <v>19631</v>
      </c>
      <c r="D7921" s="6" t="s">
        <v>7779</v>
      </c>
      <c r="E7921" s="3">
        <v>1</v>
      </c>
    </row>
    <row r="7922" spans="1:5" ht="18.75">
      <c r="A7922" s="36">
        <v>7920</v>
      </c>
      <c r="B7922" s="208"/>
      <c r="C7922" s="36" t="s">
        <v>19632</v>
      </c>
      <c r="D7922" s="6" t="s">
        <v>7780</v>
      </c>
      <c r="E7922" s="3">
        <v>1</v>
      </c>
    </row>
    <row r="7923" spans="1:5" ht="18.75">
      <c r="A7923" s="36">
        <v>7921</v>
      </c>
      <c r="B7923" s="208"/>
      <c r="C7923" s="36" t="s">
        <v>19633</v>
      </c>
      <c r="D7923" s="6" t="s">
        <v>7781</v>
      </c>
      <c r="E7923" s="3">
        <v>1</v>
      </c>
    </row>
    <row r="7924" spans="1:5" ht="18.75">
      <c r="A7924" s="36">
        <v>7922</v>
      </c>
      <c r="B7924" s="208"/>
      <c r="C7924" s="36" t="s">
        <v>19634</v>
      </c>
      <c r="D7924" s="6" t="s">
        <v>7782</v>
      </c>
      <c r="E7924" s="3">
        <v>1</v>
      </c>
    </row>
    <row r="7925" spans="1:5" ht="33">
      <c r="A7925" s="36">
        <v>7923</v>
      </c>
      <c r="B7925" s="208"/>
      <c r="C7925" s="36" t="s">
        <v>19635</v>
      </c>
      <c r="D7925" s="6" t="s">
        <v>7783</v>
      </c>
      <c r="E7925" s="3">
        <v>1</v>
      </c>
    </row>
    <row r="7926" spans="1:5" ht="18.75">
      <c r="A7926" s="36">
        <v>7924</v>
      </c>
      <c r="B7926" s="208"/>
      <c r="C7926" s="36" t="s">
        <v>19636</v>
      </c>
      <c r="D7926" s="6" t="s">
        <v>7784</v>
      </c>
      <c r="E7926" s="3">
        <v>1</v>
      </c>
    </row>
    <row r="7927" spans="1:5" ht="33">
      <c r="A7927" s="36">
        <v>7925</v>
      </c>
      <c r="B7927" s="208"/>
      <c r="C7927" s="36" t="s">
        <v>19637</v>
      </c>
      <c r="D7927" s="6" t="s">
        <v>7785</v>
      </c>
      <c r="E7927" s="3">
        <v>1</v>
      </c>
    </row>
    <row r="7928" spans="1:5" ht="18.75">
      <c r="A7928" s="36">
        <v>7926</v>
      </c>
      <c r="B7928" s="208"/>
      <c r="C7928" s="36" t="s">
        <v>19638</v>
      </c>
      <c r="D7928" s="6" t="s">
        <v>7786</v>
      </c>
      <c r="E7928" s="3">
        <v>1</v>
      </c>
    </row>
    <row r="7929" spans="1:5" ht="18.75">
      <c r="A7929" s="36">
        <v>7927</v>
      </c>
      <c r="B7929" s="208"/>
      <c r="C7929" s="36" t="s">
        <v>19639</v>
      </c>
      <c r="D7929" s="6" t="s">
        <v>7787</v>
      </c>
      <c r="E7929" s="3">
        <v>1</v>
      </c>
    </row>
    <row r="7930" spans="1:5" ht="18.75">
      <c r="A7930" s="36">
        <v>7928</v>
      </c>
      <c r="B7930" s="208"/>
      <c r="C7930" s="36" t="s">
        <v>19640</v>
      </c>
      <c r="D7930" s="6" t="s">
        <v>7788</v>
      </c>
      <c r="E7930" s="3">
        <v>1</v>
      </c>
    </row>
    <row r="7931" spans="1:5" ht="18.75">
      <c r="A7931" s="36">
        <v>7929</v>
      </c>
      <c r="B7931" s="208"/>
      <c r="C7931" s="36" t="s">
        <v>19641</v>
      </c>
      <c r="D7931" s="6" t="s">
        <v>7789</v>
      </c>
      <c r="E7931" s="3">
        <v>1</v>
      </c>
    </row>
    <row r="7932" spans="1:5" ht="33">
      <c r="A7932" s="36">
        <v>7930</v>
      </c>
      <c r="B7932" s="208"/>
      <c r="C7932" s="36" t="s">
        <v>19642</v>
      </c>
      <c r="D7932" s="6" t="s">
        <v>7790</v>
      </c>
      <c r="E7932" s="3">
        <v>1</v>
      </c>
    </row>
    <row r="7933" spans="1:5" ht="33">
      <c r="A7933" s="36">
        <v>7931</v>
      </c>
      <c r="B7933" s="208"/>
      <c r="C7933" s="36" t="s">
        <v>19643</v>
      </c>
      <c r="D7933" s="6" t="s">
        <v>7791</v>
      </c>
      <c r="E7933" s="3">
        <v>1</v>
      </c>
    </row>
    <row r="7934" spans="1:5" ht="18.75">
      <c r="A7934" s="36">
        <v>7932</v>
      </c>
      <c r="B7934" s="208"/>
      <c r="C7934" s="36" t="s">
        <v>19644</v>
      </c>
      <c r="D7934" s="6" t="s">
        <v>7792</v>
      </c>
      <c r="E7934" s="3">
        <v>1</v>
      </c>
    </row>
    <row r="7935" spans="1:5" ht="33">
      <c r="A7935" s="36">
        <v>7933</v>
      </c>
      <c r="B7935" s="208"/>
      <c r="C7935" s="36" t="s">
        <v>19645</v>
      </c>
      <c r="D7935" s="6" t="s">
        <v>7793</v>
      </c>
      <c r="E7935" s="3">
        <v>1</v>
      </c>
    </row>
    <row r="7936" spans="1:5" ht="33">
      <c r="A7936" s="36">
        <v>7934</v>
      </c>
      <c r="B7936" s="208"/>
      <c r="C7936" s="36" t="s">
        <v>19646</v>
      </c>
      <c r="D7936" s="6" t="s">
        <v>7794</v>
      </c>
      <c r="E7936" s="3">
        <v>1</v>
      </c>
    </row>
    <row r="7937" spans="1:5" ht="33">
      <c r="A7937" s="36">
        <v>7935</v>
      </c>
      <c r="B7937" s="208"/>
      <c r="C7937" s="36" t="s">
        <v>19647</v>
      </c>
      <c r="D7937" s="6" t="s">
        <v>7795</v>
      </c>
      <c r="E7937" s="3">
        <v>1</v>
      </c>
    </row>
    <row r="7938" spans="1:5" ht="33">
      <c r="A7938" s="36">
        <v>7936</v>
      </c>
      <c r="B7938" s="208"/>
      <c r="C7938" s="36" t="s">
        <v>19648</v>
      </c>
      <c r="D7938" s="6" t="s">
        <v>7796</v>
      </c>
      <c r="E7938" s="3">
        <v>1</v>
      </c>
    </row>
    <row r="7939" spans="1:5" ht="33">
      <c r="A7939" s="36">
        <v>7937</v>
      </c>
      <c r="B7939" s="208"/>
      <c r="C7939" s="36" t="s">
        <v>19649</v>
      </c>
      <c r="D7939" s="6" t="s">
        <v>7797</v>
      </c>
      <c r="E7939" s="3">
        <v>1</v>
      </c>
    </row>
    <row r="7940" spans="1:5" ht="33">
      <c r="A7940" s="36">
        <v>7938</v>
      </c>
      <c r="B7940" s="208"/>
      <c r="C7940" s="36" t="s">
        <v>19650</v>
      </c>
      <c r="D7940" s="6" t="s">
        <v>7798</v>
      </c>
      <c r="E7940" s="3">
        <v>1</v>
      </c>
    </row>
    <row r="7941" spans="1:5" ht="33">
      <c r="A7941" s="36">
        <v>7939</v>
      </c>
      <c r="B7941" s="208"/>
      <c r="C7941" s="36" t="s">
        <v>19651</v>
      </c>
      <c r="D7941" s="6" t="s">
        <v>7799</v>
      </c>
      <c r="E7941" s="3">
        <v>1</v>
      </c>
    </row>
    <row r="7942" spans="1:5" ht="33">
      <c r="A7942" s="36">
        <v>7940</v>
      </c>
      <c r="B7942" s="208"/>
      <c r="C7942" s="36" t="s">
        <v>19652</v>
      </c>
      <c r="D7942" s="6" t="s">
        <v>7800</v>
      </c>
      <c r="E7942" s="3">
        <v>1</v>
      </c>
    </row>
    <row r="7943" spans="1:5" ht="33">
      <c r="A7943" s="36">
        <v>7941</v>
      </c>
      <c r="B7943" s="208"/>
      <c r="C7943" s="36" t="s">
        <v>19653</v>
      </c>
      <c r="D7943" s="6" t="s">
        <v>7801</v>
      </c>
      <c r="E7943" s="3">
        <v>1</v>
      </c>
    </row>
    <row r="7944" spans="1:5" ht="33">
      <c r="A7944" s="36">
        <v>7942</v>
      </c>
      <c r="B7944" s="208"/>
      <c r="C7944" s="36" t="s">
        <v>19654</v>
      </c>
      <c r="D7944" s="6" t="s">
        <v>7802</v>
      </c>
      <c r="E7944" s="3">
        <v>1</v>
      </c>
    </row>
    <row r="7945" spans="1:5" ht="33">
      <c r="A7945" s="36">
        <v>7943</v>
      </c>
      <c r="B7945" s="208"/>
      <c r="C7945" s="36" t="s">
        <v>19655</v>
      </c>
      <c r="D7945" s="6" t="s">
        <v>7803</v>
      </c>
      <c r="E7945" s="3">
        <v>1</v>
      </c>
    </row>
    <row r="7946" spans="1:5" ht="33">
      <c r="A7946" s="36">
        <v>7944</v>
      </c>
      <c r="B7946" s="208"/>
      <c r="C7946" s="36" t="s">
        <v>19656</v>
      </c>
      <c r="D7946" s="6" t="s">
        <v>7804</v>
      </c>
      <c r="E7946" s="3">
        <v>1</v>
      </c>
    </row>
    <row r="7947" spans="1:5" ht="33">
      <c r="A7947" s="36">
        <v>7945</v>
      </c>
      <c r="B7947" s="208"/>
      <c r="C7947" s="36" t="s">
        <v>19657</v>
      </c>
      <c r="D7947" s="6" t="s">
        <v>7805</v>
      </c>
      <c r="E7947" s="3">
        <v>1</v>
      </c>
    </row>
    <row r="7948" spans="1:5" ht="18.75">
      <c r="A7948" s="36">
        <v>7946</v>
      </c>
      <c r="B7948" s="208"/>
      <c r="C7948" s="36" t="s">
        <v>19658</v>
      </c>
      <c r="D7948" s="6" t="s">
        <v>7806</v>
      </c>
      <c r="E7948" s="3">
        <v>1</v>
      </c>
    </row>
    <row r="7949" spans="1:5" ht="33">
      <c r="A7949" s="36">
        <v>7947</v>
      </c>
      <c r="B7949" s="208"/>
      <c r="C7949" s="36" t="s">
        <v>19659</v>
      </c>
      <c r="D7949" s="6" t="s">
        <v>7807</v>
      </c>
      <c r="E7949" s="3">
        <v>1</v>
      </c>
    </row>
    <row r="7950" spans="1:5" ht="18.75">
      <c r="A7950" s="36">
        <v>7948</v>
      </c>
      <c r="B7950" s="208"/>
      <c r="C7950" s="36" t="s">
        <v>19660</v>
      </c>
      <c r="D7950" s="6" t="s">
        <v>7808</v>
      </c>
      <c r="E7950" s="3">
        <v>1</v>
      </c>
    </row>
    <row r="7951" spans="1:5" ht="33">
      <c r="A7951" s="36">
        <v>7949</v>
      </c>
      <c r="B7951" s="208"/>
      <c r="C7951" s="36" t="s">
        <v>19661</v>
      </c>
      <c r="D7951" s="6" t="s">
        <v>7809</v>
      </c>
      <c r="E7951" s="3">
        <v>1</v>
      </c>
    </row>
    <row r="7952" spans="1:5" ht="33">
      <c r="A7952" s="36">
        <v>7950</v>
      </c>
      <c r="B7952" s="208"/>
      <c r="C7952" s="36" t="s">
        <v>19662</v>
      </c>
      <c r="D7952" s="6" t="s">
        <v>7810</v>
      </c>
      <c r="E7952" s="3">
        <v>1</v>
      </c>
    </row>
    <row r="7953" spans="1:5" ht="33">
      <c r="A7953" s="36">
        <v>7951</v>
      </c>
      <c r="B7953" s="208"/>
      <c r="C7953" s="36" t="s">
        <v>19663</v>
      </c>
      <c r="D7953" s="6" t="s">
        <v>7811</v>
      </c>
      <c r="E7953" s="3">
        <v>1</v>
      </c>
    </row>
    <row r="7954" spans="1:5" ht="33">
      <c r="A7954" s="36">
        <v>7952</v>
      </c>
      <c r="B7954" s="208"/>
      <c r="C7954" s="36" t="s">
        <v>19664</v>
      </c>
      <c r="D7954" s="6" t="s">
        <v>7812</v>
      </c>
      <c r="E7954" s="3">
        <v>1</v>
      </c>
    </row>
    <row r="7955" spans="1:5" ht="18.75">
      <c r="A7955" s="36">
        <v>7953</v>
      </c>
      <c r="B7955" s="208"/>
      <c r="C7955" s="36" t="s">
        <v>19665</v>
      </c>
      <c r="D7955" s="6" t="s">
        <v>7813</v>
      </c>
      <c r="E7955" s="3">
        <v>1</v>
      </c>
    </row>
    <row r="7956" spans="1:5" ht="18.75">
      <c r="A7956" s="36">
        <v>7954</v>
      </c>
      <c r="B7956" s="208"/>
      <c r="C7956" s="36" t="s">
        <v>19666</v>
      </c>
      <c r="D7956" s="6" t="s">
        <v>7814</v>
      </c>
      <c r="E7956" s="3">
        <v>1</v>
      </c>
    </row>
    <row r="7957" spans="1:5" ht="18.75">
      <c r="A7957" s="36">
        <v>7955</v>
      </c>
      <c r="B7957" s="208"/>
      <c r="C7957" s="36" t="s">
        <v>19667</v>
      </c>
      <c r="D7957" s="6" t="s">
        <v>7815</v>
      </c>
      <c r="E7957" s="3">
        <v>1</v>
      </c>
    </row>
    <row r="7958" spans="1:5" ht="18.75">
      <c r="A7958" s="36">
        <v>7956</v>
      </c>
      <c r="B7958" s="208"/>
      <c r="C7958" s="36" t="s">
        <v>19668</v>
      </c>
      <c r="D7958" s="6" t="s">
        <v>7816</v>
      </c>
      <c r="E7958" s="3">
        <v>1</v>
      </c>
    </row>
    <row r="7959" spans="1:5" ht="18.75">
      <c r="A7959" s="36">
        <v>7957</v>
      </c>
      <c r="B7959" s="208"/>
      <c r="C7959" s="36" t="s">
        <v>19669</v>
      </c>
      <c r="D7959" s="6" t="s">
        <v>7817</v>
      </c>
      <c r="E7959" s="3">
        <v>1</v>
      </c>
    </row>
    <row r="7960" spans="1:5" ht="18.75">
      <c r="A7960" s="36">
        <v>7958</v>
      </c>
      <c r="B7960" s="208"/>
      <c r="C7960" s="36" t="s">
        <v>19670</v>
      </c>
      <c r="D7960" s="6" t="s">
        <v>7818</v>
      </c>
      <c r="E7960" s="3">
        <v>1</v>
      </c>
    </row>
    <row r="7961" spans="1:5" ht="18.75">
      <c r="A7961" s="36">
        <v>7959</v>
      </c>
      <c r="B7961" s="208"/>
      <c r="C7961" s="36" t="s">
        <v>19671</v>
      </c>
      <c r="D7961" s="6" t="s">
        <v>7819</v>
      </c>
      <c r="E7961" s="3">
        <v>1</v>
      </c>
    </row>
    <row r="7962" spans="1:5" ht="18.75">
      <c r="A7962" s="36">
        <v>7960</v>
      </c>
      <c r="B7962" s="208"/>
      <c r="C7962" s="36" t="s">
        <v>19672</v>
      </c>
      <c r="D7962" s="6" t="s">
        <v>7820</v>
      </c>
      <c r="E7962" s="3">
        <v>1</v>
      </c>
    </row>
    <row r="7963" spans="1:5" ht="18.75">
      <c r="A7963" s="36">
        <v>7961</v>
      </c>
      <c r="B7963" s="208"/>
      <c r="C7963" s="36" t="s">
        <v>19673</v>
      </c>
      <c r="D7963" s="6" t="s">
        <v>7821</v>
      </c>
      <c r="E7963" s="3">
        <v>1</v>
      </c>
    </row>
    <row r="7964" spans="1:5" ht="18.75">
      <c r="A7964" s="36">
        <v>7962</v>
      </c>
      <c r="B7964" s="208"/>
      <c r="C7964" s="36" t="s">
        <v>19674</v>
      </c>
      <c r="D7964" s="6" t="s">
        <v>7822</v>
      </c>
      <c r="E7964" s="3">
        <v>1</v>
      </c>
    </row>
    <row r="7965" spans="1:5" ht="18.75">
      <c r="A7965" s="36">
        <v>7963</v>
      </c>
      <c r="B7965" s="208"/>
      <c r="C7965" s="36" t="s">
        <v>19675</v>
      </c>
      <c r="D7965" s="6" t="s">
        <v>7823</v>
      </c>
      <c r="E7965" s="3">
        <v>1</v>
      </c>
    </row>
    <row r="7966" spans="1:5" ht="33">
      <c r="A7966" s="36">
        <v>7964</v>
      </c>
      <c r="B7966" s="208"/>
      <c r="C7966" s="36" t="s">
        <v>19676</v>
      </c>
      <c r="D7966" s="6" t="s">
        <v>7824</v>
      </c>
      <c r="E7966" s="3">
        <v>1</v>
      </c>
    </row>
    <row r="7967" spans="1:5" ht="18.75">
      <c r="A7967" s="36">
        <v>7965</v>
      </c>
      <c r="B7967" s="208"/>
      <c r="C7967" s="36" t="s">
        <v>19677</v>
      </c>
      <c r="D7967" s="6" t="s">
        <v>7825</v>
      </c>
      <c r="E7967" s="3">
        <v>1</v>
      </c>
    </row>
    <row r="7968" spans="1:5" ht="18.75">
      <c r="A7968" s="36">
        <v>7966</v>
      </c>
      <c r="B7968" s="208"/>
      <c r="C7968" s="36" t="s">
        <v>19678</v>
      </c>
      <c r="D7968" s="6" t="s">
        <v>7826</v>
      </c>
      <c r="E7968" s="3">
        <v>1</v>
      </c>
    </row>
    <row r="7969" spans="1:5" ht="18.75">
      <c r="A7969" s="36">
        <v>7967</v>
      </c>
      <c r="B7969" s="208"/>
      <c r="C7969" s="36" t="s">
        <v>19679</v>
      </c>
      <c r="D7969" s="6" t="s">
        <v>7827</v>
      </c>
      <c r="E7969" s="3">
        <v>1</v>
      </c>
    </row>
    <row r="7970" spans="1:5" ht="18.75">
      <c r="A7970" s="36">
        <v>7968</v>
      </c>
      <c r="B7970" s="208"/>
      <c r="C7970" s="36" t="s">
        <v>19680</v>
      </c>
      <c r="D7970" s="6" t="s">
        <v>7828</v>
      </c>
      <c r="E7970" s="3">
        <v>1</v>
      </c>
    </row>
    <row r="7971" spans="1:5" ht="18.75">
      <c r="A7971" s="36">
        <v>7969</v>
      </c>
      <c r="B7971" s="208"/>
      <c r="C7971" s="36" t="s">
        <v>19681</v>
      </c>
      <c r="D7971" s="6" t="s">
        <v>7829</v>
      </c>
      <c r="E7971" s="3">
        <v>1</v>
      </c>
    </row>
    <row r="7972" spans="1:5" ht="33">
      <c r="A7972" s="36">
        <v>7970</v>
      </c>
      <c r="B7972" s="208"/>
      <c r="C7972" s="36" t="s">
        <v>19682</v>
      </c>
      <c r="D7972" s="6" t="s">
        <v>7830</v>
      </c>
      <c r="E7972" s="3">
        <v>1</v>
      </c>
    </row>
    <row r="7973" spans="1:5" ht="18.75">
      <c r="A7973" s="36">
        <v>7971</v>
      </c>
      <c r="B7973" s="208"/>
      <c r="C7973" s="36" t="s">
        <v>19683</v>
      </c>
      <c r="D7973" s="6" t="s">
        <v>7831</v>
      </c>
      <c r="E7973" s="3">
        <v>1</v>
      </c>
    </row>
    <row r="7974" spans="1:5" ht="18.75">
      <c r="A7974" s="36">
        <v>7972</v>
      </c>
      <c r="B7974" s="208"/>
      <c r="C7974" s="36" t="s">
        <v>19684</v>
      </c>
      <c r="D7974" s="6" t="s">
        <v>7832</v>
      </c>
      <c r="E7974" s="3">
        <v>1</v>
      </c>
    </row>
    <row r="7975" spans="1:5" ht="33">
      <c r="A7975" s="36">
        <v>7973</v>
      </c>
      <c r="B7975" s="208"/>
      <c r="C7975" s="36" t="s">
        <v>19685</v>
      </c>
      <c r="D7975" s="6" t="s">
        <v>7833</v>
      </c>
      <c r="E7975" s="3">
        <v>1</v>
      </c>
    </row>
    <row r="7976" spans="1:5" ht="33">
      <c r="A7976" s="36">
        <v>7974</v>
      </c>
      <c r="B7976" s="208"/>
      <c r="C7976" s="36" t="s">
        <v>19686</v>
      </c>
      <c r="D7976" s="6" t="s">
        <v>7834</v>
      </c>
      <c r="E7976" s="3">
        <v>1</v>
      </c>
    </row>
    <row r="7977" spans="1:5" ht="33">
      <c r="A7977" s="36">
        <v>7975</v>
      </c>
      <c r="B7977" s="208"/>
      <c r="C7977" s="36" t="s">
        <v>19687</v>
      </c>
      <c r="D7977" s="6" t="s">
        <v>7835</v>
      </c>
      <c r="E7977" s="3">
        <v>1</v>
      </c>
    </row>
    <row r="7978" spans="1:5" ht="33">
      <c r="A7978" s="36">
        <v>7976</v>
      </c>
      <c r="B7978" s="208"/>
      <c r="C7978" s="36" t="s">
        <v>19688</v>
      </c>
      <c r="D7978" s="6" t="s">
        <v>7836</v>
      </c>
      <c r="E7978" s="3">
        <v>1</v>
      </c>
    </row>
    <row r="7979" spans="1:5" ht="33">
      <c r="A7979" s="36">
        <v>7977</v>
      </c>
      <c r="B7979" s="208"/>
      <c r="C7979" s="36" t="s">
        <v>19689</v>
      </c>
      <c r="D7979" s="6" t="s">
        <v>7837</v>
      </c>
      <c r="E7979" s="3">
        <v>1</v>
      </c>
    </row>
    <row r="7980" spans="1:5" ht="33">
      <c r="A7980" s="36">
        <v>7978</v>
      </c>
      <c r="B7980" s="208"/>
      <c r="C7980" s="36" t="s">
        <v>19690</v>
      </c>
      <c r="D7980" s="6" t="s">
        <v>7838</v>
      </c>
      <c r="E7980" s="3">
        <v>1</v>
      </c>
    </row>
    <row r="7981" spans="1:5" ht="33">
      <c r="A7981" s="36">
        <v>7979</v>
      </c>
      <c r="B7981" s="208"/>
      <c r="C7981" s="36" t="s">
        <v>19691</v>
      </c>
      <c r="D7981" s="6" t="s">
        <v>7839</v>
      </c>
      <c r="E7981" s="3">
        <v>1</v>
      </c>
    </row>
    <row r="7982" spans="1:5" ht="33">
      <c r="A7982" s="36">
        <v>7980</v>
      </c>
      <c r="B7982" s="208"/>
      <c r="C7982" s="36" t="s">
        <v>19692</v>
      </c>
      <c r="D7982" s="6" t="s">
        <v>7840</v>
      </c>
      <c r="E7982" s="3">
        <v>1</v>
      </c>
    </row>
    <row r="7983" spans="1:5" ht="33">
      <c r="A7983" s="36">
        <v>7981</v>
      </c>
      <c r="B7983" s="208"/>
      <c r="C7983" s="36" t="s">
        <v>19693</v>
      </c>
      <c r="D7983" s="6" t="s">
        <v>7841</v>
      </c>
      <c r="E7983" s="3">
        <v>1</v>
      </c>
    </row>
    <row r="7984" spans="1:5" ht="33">
      <c r="A7984" s="36">
        <v>7982</v>
      </c>
      <c r="B7984" s="208"/>
      <c r="C7984" s="36" t="s">
        <v>19694</v>
      </c>
      <c r="D7984" s="6" t="s">
        <v>7842</v>
      </c>
      <c r="E7984" s="3">
        <v>1</v>
      </c>
    </row>
    <row r="7985" spans="1:5" ht="33">
      <c r="A7985" s="36">
        <v>7983</v>
      </c>
      <c r="B7985" s="208"/>
      <c r="C7985" s="36" t="s">
        <v>19695</v>
      </c>
      <c r="D7985" s="6" t="s">
        <v>7843</v>
      </c>
      <c r="E7985" s="3">
        <v>1</v>
      </c>
    </row>
    <row r="7986" spans="1:5" ht="33">
      <c r="A7986" s="36">
        <v>7984</v>
      </c>
      <c r="B7986" s="208"/>
      <c r="C7986" s="36" t="s">
        <v>19696</v>
      </c>
      <c r="D7986" s="6" t="s">
        <v>7844</v>
      </c>
      <c r="E7986" s="3">
        <v>1</v>
      </c>
    </row>
    <row r="7987" spans="1:5" ht="33">
      <c r="A7987" s="36">
        <v>7985</v>
      </c>
      <c r="B7987" s="208"/>
      <c r="C7987" s="36" t="s">
        <v>19697</v>
      </c>
      <c r="D7987" s="6" t="s">
        <v>7845</v>
      </c>
      <c r="E7987" s="3">
        <v>1</v>
      </c>
    </row>
    <row r="7988" spans="1:5" ht="33">
      <c r="A7988" s="36">
        <v>7986</v>
      </c>
      <c r="B7988" s="208"/>
      <c r="C7988" s="36" t="s">
        <v>19698</v>
      </c>
      <c r="D7988" s="6" t="s">
        <v>7846</v>
      </c>
      <c r="E7988" s="3">
        <v>1</v>
      </c>
    </row>
    <row r="7989" spans="1:5" ht="33">
      <c r="A7989" s="36">
        <v>7987</v>
      </c>
      <c r="B7989" s="208"/>
      <c r="C7989" s="36" t="s">
        <v>19699</v>
      </c>
      <c r="D7989" s="6" t="s">
        <v>7847</v>
      </c>
      <c r="E7989" s="3">
        <v>1</v>
      </c>
    </row>
    <row r="7990" spans="1:5" ht="33">
      <c r="A7990" s="36">
        <v>7988</v>
      </c>
      <c r="B7990" s="208"/>
      <c r="C7990" s="36" t="s">
        <v>19700</v>
      </c>
      <c r="D7990" s="6" t="s">
        <v>7848</v>
      </c>
      <c r="E7990" s="3">
        <v>1</v>
      </c>
    </row>
    <row r="7991" spans="1:5" ht="33">
      <c r="A7991" s="36">
        <v>7989</v>
      </c>
      <c r="B7991" s="208"/>
      <c r="C7991" s="36" t="s">
        <v>19701</v>
      </c>
      <c r="D7991" s="6" t="s">
        <v>7849</v>
      </c>
      <c r="E7991" s="3">
        <v>1</v>
      </c>
    </row>
    <row r="7992" spans="1:5" ht="33">
      <c r="A7992" s="36">
        <v>7990</v>
      </c>
      <c r="B7992" s="208"/>
      <c r="C7992" s="36" t="s">
        <v>19702</v>
      </c>
      <c r="D7992" s="6" t="s">
        <v>7850</v>
      </c>
      <c r="E7992" s="3">
        <v>1</v>
      </c>
    </row>
    <row r="7993" spans="1:5" ht="33">
      <c r="A7993" s="36">
        <v>7991</v>
      </c>
      <c r="B7993" s="208"/>
      <c r="C7993" s="36" t="s">
        <v>19703</v>
      </c>
      <c r="D7993" s="6" t="s">
        <v>7851</v>
      </c>
      <c r="E7993" s="3">
        <v>1</v>
      </c>
    </row>
    <row r="7994" spans="1:5" ht="33">
      <c r="A7994" s="36">
        <v>7992</v>
      </c>
      <c r="B7994" s="208"/>
      <c r="C7994" s="36" t="s">
        <v>19704</v>
      </c>
      <c r="D7994" s="6" t="s">
        <v>7852</v>
      </c>
      <c r="E7994" s="3">
        <v>1</v>
      </c>
    </row>
    <row r="7995" spans="1:5" ht="33">
      <c r="A7995" s="36">
        <v>7993</v>
      </c>
      <c r="B7995" s="208"/>
      <c r="C7995" s="36" t="s">
        <v>19705</v>
      </c>
      <c r="D7995" s="6" t="s">
        <v>7853</v>
      </c>
      <c r="E7995" s="3">
        <v>1</v>
      </c>
    </row>
    <row r="7996" spans="1:5" ht="33">
      <c r="A7996" s="36">
        <v>7994</v>
      </c>
      <c r="B7996" s="208"/>
      <c r="C7996" s="36" t="s">
        <v>19706</v>
      </c>
      <c r="D7996" s="6" t="s">
        <v>7854</v>
      </c>
      <c r="E7996" s="3">
        <v>1</v>
      </c>
    </row>
    <row r="7997" spans="1:5" ht="33">
      <c r="A7997" s="36">
        <v>7995</v>
      </c>
      <c r="B7997" s="208"/>
      <c r="C7997" s="36" t="s">
        <v>19707</v>
      </c>
      <c r="D7997" s="6" t="s">
        <v>7855</v>
      </c>
      <c r="E7997" s="3">
        <v>1</v>
      </c>
    </row>
    <row r="7998" spans="1:5" ht="33">
      <c r="A7998" s="36">
        <v>7996</v>
      </c>
      <c r="B7998" s="208"/>
      <c r="C7998" s="36" t="s">
        <v>19708</v>
      </c>
      <c r="D7998" s="6" t="s">
        <v>7856</v>
      </c>
      <c r="E7998" s="3">
        <v>1</v>
      </c>
    </row>
    <row r="7999" spans="1:5" ht="33">
      <c r="A7999" s="36">
        <v>7997</v>
      </c>
      <c r="B7999" s="208"/>
      <c r="C7999" s="36" t="s">
        <v>19709</v>
      </c>
      <c r="D7999" s="6" t="s">
        <v>7857</v>
      </c>
      <c r="E7999" s="3">
        <v>1</v>
      </c>
    </row>
    <row r="8000" spans="1:5" ht="33">
      <c r="A8000" s="36">
        <v>7998</v>
      </c>
      <c r="B8000" s="208"/>
      <c r="C8000" s="36" t="s">
        <v>19710</v>
      </c>
      <c r="D8000" s="6" t="s">
        <v>7858</v>
      </c>
      <c r="E8000" s="3">
        <v>1</v>
      </c>
    </row>
    <row r="8001" spans="1:5" ht="33">
      <c r="A8001" s="36">
        <v>7999</v>
      </c>
      <c r="B8001" s="208"/>
      <c r="C8001" s="36" t="s">
        <v>19711</v>
      </c>
      <c r="D8001" s="6" t="s">
        <v>7859</v>
      </c>
      <c r="E8001" s="3">
        <v>1</v>
      </c>
    </row>
    <row r="8002" spans="1:5" ht="33">
      <c r="A8002" s="36">
        <v>8000</v>
      </c>
      <c r="B8002" s="208"/>
      <c r="C8002" s="36" t="s">
        <v>19712</v>
      </c>
      <c r="D8002" s="6" t="s">
        <v>7860</v>
      </c>
      <c r="E8002" s="3">
        <v>1</v>
      </c>
    </row>
    <row r="8003" spans="1:5" ht="33">
      <c r="A8003" s="36">
        <v>8001</v>
      </c>
      <c r="B8003" s="208"/>
      <c r="C8003" s="36" t="s">
        <v>19713</v>
      </c>
      <c r="D8003" s="6" t="s">
        <v>7861</v>
      </c>
      <c r="E8003" s="3">
        <v>1</v>
      </c>
    </row>
    <row r="8004" spans="1:5" ht="33">
      <c r="A8004" s="36">
        <v>8002</v>
      </c>
      <c r="B8004" s="208"/>
      <c r="C8004" s="36" t="s">
        <v>19714</v>
      </c>
      <c r="D8004" s="6" t="s">
        <v>7862</v>
      </c>
      <c r="E8004" s="3">
        <v>1</v>
      </c>
    </row>
    <row r="8005" spans="1:5" ht="33">
      <c r="A8005" s="36">
        <v>8003</v>
      </c>
      <c r="B8005" s="208"/>
      <c r="C8005" s="36" t="s">
        <v>19715</v>
      </c>
      <c r="D8005" s="6" t="s">
        <v>7863</v>
      </c>
      <c r="E8005" s="3">
        <v>1</v>
      </c>
    </row>
    <row r="8006" spans="1:5" ht="33">
      <c r="A8006" s="36">
        <v>8004</v>
      </c>
      <c r="B8006" s="208"/>
      <c r="C8006" s="36" t="s">
        <v>19716</v>
      </c>
      <c r="D8006" s="6" t="s">
        <v>7864</v>
      </c>
      <c r="E8006" s="3">
        <v>1</v>
      </c>
    </row>
    <row r="8007" spans="1:5" ht="18.75">
      <c r="A8007" s="36">
        <v>8005</v>
      </c>
      <c r="B8007" s="208"/>
      <c r="C8007" s="36" t="s">
        <v>19717</v>
      </c>
      <c r="D8007" s="6" t="s">
        <v>7865</v>
      </c>
      <c r="E8007" s="3">
        <v>1</v>
      </c>
    </row>
    <row r="8008" spans="1:5" ht="18.75">
      <c r="A8008" s="36">
        <v>8006</v>
      </c>
      <c r="B8008" s="208"/>
      <c r="C8008" s="36" t="s">
        <v>19718</v>
      </c>
      <c r="D8008" s="6" t="s">
        <v>7866</v>
      </c>
      <c r="E8008" s="3">
        <v>1</v>
      </c>
    </row>
    <row r="8009" spans="1:5" ht="18.75">
      <c r="A8009" s="36">
        <v>8007</v>
      </c>
      <c r="B8009" s="208"/>
      <c r="C8009" s="36" t="s">
        <v>19719</v>
      </c>
      <c r="D8009" s="6" t="s">
        <v>7867</v>
      </c>
      <c r="E8009" s="3">
        <v>1</v>
      </c>
    </row>
    <row r="8010" spans="1:5" ht="18.75">
      <c r="A8010" s="36">
        <v>8008</v>
      </c>
      <c r="B8010" s="208"/>
      <c r="C8010" s="36" t="s">
        <v>19720</v>
      </c>
      <c r="D8010" s="6" t="s">
        <v>7868</v>
      </c>
      <c r="E8010" s="3">
        <v>1</v>
      </c>
    </row>
    <row r="8011" spans="1:5" ht="18.75">
      <c r="A8011" s="36">
        <v>8009</v>
      </c>
      <c r="B8011" s="208"/>
      <c r="C8011" s="36" t="s">
        <v>19721</v>
      </c>
      <c r="D8011" s="6" t="s">
        <v>7869</v>
      </c>
      <c r="E8011" s="3">
        <v>1</v>
      </c>
    </row>
    <row r="8012" spans="1:5" ht="18.75">
      <c r="A8012" s="36">
        <v>8010</v>
      </c>
      <c r="B8012" s="208"/>
      <c r="C8012" s="36" t="s">
        <v>19722</v>
      </c>
      <c r="D8012" s="6" t="s">
        <v>7870</v>
      </c>
      <c r="E8012" s="3">
        <v>1</v>
      </c>
    </row>
    <row r="8013" spans="1:5" ht="18.75">
      <c r="A8013" s="36">
        <v>8011</v>
      </c>
      <c r="B8013" s="208"/>
      <c r="C8013" s="36" t="s">
        <v>19723</v>
      </c>
      <c r="D8013" s="6" t="s">
        <v>7871</v>
      </c>
      <c r="E8013" s="3">
        <v>1</v>
      </c>
    </row>
    <row r="8014" spans="1:5" ht="18.75">
      <c r="A8014" s="36">
        <v>8012</v>
      </c>
      <c r="B8014" s="208"/>
      <c r="C8014" s="36" t="s">
        <v>19724</v>
      </c>
      <c r="D8014" s="6" t="s">
        <v>7872</v>
      </c>
      <c r="E8014" s="3">
        <v>1</v>
      </c>
    </row>
    <row r="8015" spans="1:5" ht="18.75">
      <c r="A8015" s="36">
        <v>8013</v>
      </c>
      <c r="B8015" s="208"/>
      <c r="C8015" s="36" t="s">
        <v>19725</v>
      </c>
      <c r="D8015" s="6" t="s">
        <v>7873</v>
      </c>
      <c r="E8015" s="3">
        <v>1</v>
      </c>
    </row>
    <row r="8016" spans="1:5" ht="18.75">
      <c r="A8016" s="36">
        <v>8014</v>
      </c>
      <c r="B8016" s="208"/>
      <c r="C8016" s="36" t="s">
        <v>19726</v>
      </c>
      <c r="D8016" s="6" t="s">
        <v>7874</v>
      </c>
      <c r="E8016" s="3">
        <v>1</v>
      </c>
    </row>
    <row r="8017" spans="1:5" ht="18.75">
      <c r="A8017" s="36">
        <v>8015</v>
      </c>
      <c r="B8017" s="208"/>
      <c r="C8017" s="36" t="s">
        <v>7875</v>
      </c>
      <c r="D8017" s="6" t="s">
        <v>7875</v>
      </c>
      <c r="E8017" s="3">
        <v>1</v>
      </c>
    </row>
    <row r="8018" spans="1:5" ht="18.75">
      <c r="A8018" s="36">
        <v>8016</v>
      </c>
      <c r="B8018" s="208"/>
      <c r="C8018" s="36" t="s">
        <v>7876</v>
      </c>
      <c r="D8018" s="6" t="s">
        <v>7876</v>
      </c>
      <c r="E8018" s="3">
        <v>1</v>
      </c>
    </row>
    <row r="8019" spans="1:5" ht="18.75">
      <c r="A8019" s="36">
        <v>8017</v>
      </c>
      <c r="B8019" s="208"/>
      <c r="C8019" s="36" t="s">
        <v>7877</v>
      </c>
      <c r="D8019" s="6" t="s">
        <v>7877</v>
      </c>
      <c r="E8019" s="3">
        <v>1</v>
      </c>
    </row>
    <row r="8020" spans="1:5" ht="18.75">
      <c r="A8020" s="36">
        <v>8018</v>
      </c>
      <c r="B8020" s="208"/>
      <c r="C8020" s="36" t="s">
        <v>7878</v>
      </c>
      <c r="D8020" s="6" t="s">
        <v>7878</v>
      </c>
      <c r="E8020" s="3">
        <v>1</v>
      </c>
    </row>
    <row r="8021" spans="1:5" ht="18.75">
      <c r="A8021" s="36">
        <v>8019</v>
      </c>
      <c r="B8021" s="208"/>
      <c r="C8021" s="36" t="s">
        <v>7879</v>
      </c>
      <c r="D8021" s="6" t="s">
        <v>7879</v>
      </c>
      <c r="E8021" s="3">
        <v>1</v>
      </c>
    </row>
    <row r="8022" spans="1:5" ht="18.75">
      <c r="A8022" s="36">
        <v>8020</v>
      </c>
      <c r="B8022" s="208"/>
      <c r="C8022" s="36" t="s">
        <v>7880</v>
      </c>
      <c r="D8022" s="6" t="s">
        <v>7880</v>
      </c>
      <c r="E8022" s="3">
        <v>1</v>
      </c>
    </row>
    <row r="8023" spans="1:5" ht="18.75">
      <c r="A8023" s="36">
        <v>8021</v>
      </c>
      <c r="B8023" s="208"/>
      <c r="C8023" s="36" t="s">
        <v>7881</v>
      </c>
      <c r="D8023" s="6" t="s">
        <v>7881</v>
      </c>
      <c r="E8023" s="3">
        <v>1</v>
      </c>
    </row>
    <row r="8024" spans="1:5" ht="18.75">
      <c r="A8024" s="36">
        <v>8022</v>
      </c>
      <c r="B8024" s="208"/>
      <c r="C8024" s="36" t="s">
        <v>7882</v>
      </c>
      <c r="D8024" s="6" t="s">
        <v>7882</v>
      </c>
      <c r="E8024" s="3">
        <v>1</v>
      </c>
    </row>
    <row r="8025" spans="1:5" ht="18.75">
      <c r="A8025" s="36">
        <v>8023</v>
      </c>
      <c r="B8025" s="208"/>
      <c r="C8025" s="36" t="s">
        <v>7883</v>
      </c>
      <c r="D8025" s="6" t="s">
        <v>7883</v>
      </c>
      <c r="E8025" s="3">
        <v>1</v>
      </c>
    </row>
    <row r="8026" spans="1:5" ht="18.75">
      <c r="A8026" s="36">
        <v>8024</v>
      </c>
      <c r="B8026" s="208"/>
      <c r="C8026" s="36" t="s">
        <v>19727</v>
      </c>
      <c r="D8026" s="6" t="s">
        <v>7884</v>
      </c>
      <c r="E8026" s="3">
        <v>1</v>
      </c>
    </row>
    <row r="8027" spans="1:5" ht="18.75">
      <c r="A8027" s="36">
        <v>8025</v>
      </c>
      <c r="B8027" s="208"/>
      <c r="C8027" s="36" t="s">
        <v>7885</v>
      </c>
      <c r="D8027" s="6" t="s">
        <v>7885</v>
      </c>
      <c r="E8027" s="3">
        <v>1</v>
      </c>
    </row>
    <row r="8028" spans="1:5" ht="18.75">
      <c r="A8028" s="36">
        <v>8026</v>
      </c>
      <c r="B8028" s="208"/>
      <c r="C8028" s="36" t="s">
        <v>19728</v>
      </c>
      <c r="D8028" s="6" t="s">
        <v>7886</v>
      </c>
      <c r="E8028" s="3">
        <v>1</v>
      </c>
    </row>
    <row r="8029" spans="1:5" ht="18.75">
      <c r="A8029" s="36">
        <v>8027</v>
      </c>
      <c r="B8029" s="208"/>
      <c r="C8029" s="36" t="s">
        <v>7887</v>
      </c>
      <c r="D8029" s="6" t="s">
        <v>7887</v>
      </c>
      <c r="E8029" s="3">
        <v>1</v>
      </c>
    </row>
    <row r="8030" spans="1:5" ht="18.75">
      <c r="A8030" s="36">
        <v>8028</v>
      </c>
      <c r="B8030" s="208"/>
      <c r="C8030" s="36" t="s">
        <v>19729</v>
      </c>
      <c r="D8030" s="6" t="s">
        <v>7888</v>
      </c>
      <c r="E8030" s="3">
        <v>1</v>
      </c>
    </row>
    <row r="8031" spans="1:5" ht="18.75">
      <c r="A8031" s="36">
        <v>8029</v>
      </c>
      <c r="B8031" s="208"/>
      <c r="C8031" s="36" t="s">
        <v>19730</v>
      </c>
      <c r="D8031" s="6" t="s">
        <v>7889</v>
      </c>
      <c r="E8031" s="3">
        <v>1</v>
      </c>
    </row>
    <row r="8032" spans="1:5" ht="18.75">
      <c r="A8032" s="36">
        <v>8030</v>
      </c>
      <c r="B8032" s="208"/>
      <c r="C8032" s="36" t="s">
        <v>19731</v>
      </c>
      <c r="D8032" s="6" t="s">
        <v>7890</v>
      </c>
      <c r="E8032" s="3">
        <v>1</v>
      </c>
    </row>
    <row r="8033" spans="1:5" ht="18.75">
      <c r="A8033" s="36">
        <v>8031</v>
      </c>
      <c r="B8033" s="208"/>
      <c r="C8033" s="36" t="s">
        <v>19732</v>
      </c>
      <c r="D8033" s="6" t="s">
        <v>7891</v>
      </c>
      <c r="E8033" s="3">
        <v>1</v>
      </c>
    </row>
    <row r="8034" spans="1:5" ht="18.75">
      <c r="A8034" s="36">
        <v>8032</v>
      </c>
      <c r="B8034" s="208"/>
      <c r="C8034" s="36" t="s">
        <v>7892</v>
      </c>
      <c r="D8034" s="6" t="s">
        <v>7892</v>
      </c>
      <c r="E8034" s="3">
        <v>1</v>
      </c>
    </row>
    <row r="8035" spans="1:5" ht="18.75">
      <c r="A8035" s="36">
        <v>8033</v>
      </c>
      <c r="B8035" s="208"/>
      <c r="C8035" s="36" t="s">
        <v>7893</v>
      </c>
      <c r="D8035" s="6" t="s">
        <v>7893</v>
      </c>
      <c r="E8035" s="3">
        <v>1</v>
      </c>
    </row>
    <row r="8036" spans="1:5" ht="18.75">
      <c r="A8036" s="36">
        <v>8034</v>
      </c>
      <c r="B8036" s="208"/>
      <c r="C8036" s="36" t="s">
        <v>7894</v>
      </c>
      <c r="D8036" s="6" t="s">
        <v>7894</v>
      </c>
      <c r="E8036" s="3">
        <v>1</v>
      </c>
    </row>
    <row r="8037" spans="1:5" ht="18.75">
      <c r="A8037" s="36">
        <v>8035</v>
      </c>
      <c r="B8037" s="208"/>
      <c r="C8037" s="36" t="s">
        <v>7895</v>
      </c>
      <c r="D8037" s="6" t="s">
        <v>7895</v>
      </c>
      <c r="E8037" s="3">
        <v>1</v>
      </c>
    </row>
    <row r="8038" spans="1:5" ht="18.75">
      <c r="A8038" s="36">
        <v>8036</v>
      </c>
      <c r="B8038" s="208"/>
      <c r="C8038" s="36" t="s">
        <v>7896</v>
      </c>
      <c r="D8038" s="6" t="s">
        <v>7896</v>
      </c>
      <c r="E8038" s="3">
        <v>1</v>
      </c>
    </row>
    <row r="8039" spans="1:5" ht="18.75">
      <c r="A8039" s="36">
        <v>8037</v>
      </c>
      <c r="B8039" s="208"/>
      <c r="C8039" s="36" t="s">
        <v>7897</v>
      </c>
      <c r="D8039" s="6" t="s">
        <v>7897</v>
      </c>
      <c r="E8039" s="3">
        <v>1</v>
      </c>
    </row>
    <row r="8040" spans="1:5" ht="18.75">
      <c r="A8040" s="36">
        <v>8038</v>
      </c>
      <c r="B8040" s="208"/>
      <c r="C8040" s="36" t="s">
        <v>19733</v>
      </c>
      <c r="D8040" s="6" t="s">
        <v>7898</v>
      </c>
      <c r="E8040" s="3">
        <v>1</v>
      </c>
    </row>
    <row r="8041" spans="1:5" ht="18.75">
      <c r="A8041" s="36">
        <v>8039</v>
      </c>
      <c r="B8041" s="208"/>
      <c r="C8041" s="36" t="s">
        <v>19734</v>
      </c>
      <c r="D8041" s="6" t="s">
        <v>7899</v>
      </c>
      <c r="E8041" s="3">
        <v>1</v>
      </c>
    </row>
    <row r="8042" spans="1:5" ht="18.75">
      <c r="A8042" s="36">
        <v>8040</v>
      </c>
      <c r="B8042" s="208"/>
      <c r="C8042" s="36" t="s">
        <v>19735</v>
      </c>
      <c r="D8042" s="6" t="s">
        <v>7900</v>
      </c>
      <c r="E8042" s="3">
        <v>1</v>
      </c>
    </row>
    <row r="8043" spans="1:5" ht="18.75">
      <c r="A8043" s="36">
        <v>8041</v>
      </c>
      <c r="B8043" s="208"/>
      <c r="C8043" s="36" t="s">
        <v>19736</v>
      </c>
      <c r="D8043" s="6" t="s">
        <v>7901</v>
      </c>
      <c r="E8043" s="3">
        <v>1</v>
      </c>
    </row>
    <row r="8044" spans="1:5" ht="18.75">
      <c r="A8044" s="36">
        <v>8042</v>
      </c>
      <c r="B8044" s="208"/>
      <c r="C8044" s="36" t="s">
        <v>19737</v>
      </c>
      <c r="D8044" s="6" t="s">
        <v>7902</v>
      </c>
      <c r="E8044" s="3">
        <v>1</v>
      </c>
    </row>
    <row r="8045" spans="1:5" ht="18.75">
      <c r="A8045" s="36">
        <v>8043</v>
      </c>
      <c r="B8045" s="208"/>
      <c r="C8045" s="36" t="s">
        <v>19738</v>
      </c>
      <c r="D8045" s="6" t="s">
        <v>7903</v>
      </c>
      <c r="E8045" s="3">
        <v>1</v>
      </c>
    </row>
    <row r="8046" spans="1:5" ht="18.75">
      <c r="A8046" s="36">
        <v>8044</v>
      </c>
      <c r="B8046" s="208"/>
      <c r="C8046" s="36" t="s">
        <v>19739</v>
      </c>
      <c r="D8046" s="6" t="s">
        <v>7904</v>
      </c>
      <c r="E8046" s="3">
        <v>1</v>
      </c>
    </row>
    <row r="8047" spans="1:5" ht="18.75">
      <c r="A8047" s="36">
        <v>8045</v>
      </c>
      <c r="B8047" s="208"/>
      <c r="C8047" s="36" t="s">
        <v>19740</v>
      </c>
      <c r="D8047" s="6" t="s">
        <v>7905</v>
      </c>
      <c r="E8047" s="3">
        <v>1</v>
      </c>
    </row>
    <row r="8048" spans="1:5" ht="18.75">
      <c r="A8048" s="36">
        <v>8046</v>
      </c>
      <c r="B8048" s="208"/>
      <c r="C8048" s="36" t="s">
        <v>19741</v>
      </c>
      <c r="D8048" s="6" t="s">
        <v>7906</v>
      </c>
      <c r="E8048" s="3">
        <v>1</v>
      </c>
    </row>
    <row r="8049" spans="1:5" ht="18.75">
      <c r="A8049" s="36">
        <v>8047</v>
      </c>
      <c r="B8049" s="208"/>
      <c r="C8049" s="36" t="s">
        <v>19742</v>
      </c>
      <c r="D8049" s="6" t="s">
        <v>7907</v>
      </c>
      <c r="E8049" s="3">
        <v>1</v>
      </c>
    </row>
    <row r="8050" spans="1:5" ht="18.75">
      <c r="A8050" s="36">
        <v>8048</v>
      </c>
      <c r="B8050" s="208"/>
      <c r="C8050" s="36" t="s">
        <v>19743</v>
      </c>
      <c r="D8050" s="6" t="s">
        <v>7908</v>
      </c>
      <c r="E8050" s="3">
        <v>1</v>
      </c>
    </row>
    <row r="8051" spans="1:5" ht="18.75">
      <c r="A8051" s="36">
        <v>8049</v>
      </c>
      <c r="B8051" s="208"/>
      <c r="C8051" s="36" t="s">
        <v>19744</v>
      </c>
      <c r="D8051" s="6" t="s">
        <v>7909</v>
      </c>
      <c r="E8051" s="3">
        <v>1</v>
      </c>
    </row>
    <row r="8052" spans="1:5" ht="18.75">
      <c r="A8052" s="36">
        <v>8050</v>
      </c>
      <c r="B8052" s="208"/>
      <c r="C8052" s="36" t="s">
        <v>19745</v>
      </c>
      <c r="D8052" s="6" t="s">
        <v>7910</v>
      </c>
      <c r="E8052" s="3">
        <v>1</v>
      </c>
    </row>
    <row r="8053" spans="1:5" ht="18.75">
      <c r="A8053" s="36">
        <v>8051</v>
      </c>
      <c r="B8053" s="208"/>
      <c r="C8053" s="36" t="s">
        <v>19746</v>
      </c>
      <c r="D8053" s="6" t="s">
        <v>7911</v>
      </c>
      <c r="E8053" s="3">
        <v>1</v>
      </c>
    </row>
    <row r="8054" spans="1:5" ht="18.75">
      <c r="A8054" s="36">
        <v>8052</v>
      </c>
      <c r="B8054" s="208"/>
      <c r="C8054" s="36" t="s">
        <v>19747</v>
      </c>
      <c r="D8054" s="6" t="s">
        <v>7912</v>
      </c>
      <c r="E8054" s="3">
        <v>1</v>
      </c>
    </row>
    <row r="8055" spans="1:5" ht="18.75">
      <c r="A8055" s="36">
        <v>8053</v>
      </c>
      <c r="B8055" s="208"/>
      <c r="C8055" s="36" t="s">
        <v>19748</v>
      </c>
      <c r="D8055" s="6" t="s">
        <v>7913</v>
      </c>
      <c r="E8055" s="3">
        <v>1</v>
      </c>
    </row>
    <row r="8056" spans="1:5" ht="18.75">
      <c r="A8056" s="36">
        <v>8054</v>
      </c>
      <c r="B8056" s="208"/>
      <c r="C8056" s="36" t="s">
        <v>19749</v>
      </c>
      <c r="D8056" s="6" t="s">
        <v>7914</v>
      </c>
      <c r="E8056" s="3">
        <v>1</v>
      </c>
    </row>
    <row r="8057" spans="1:5" ht="18.75">
      <c r="A8057" s="36">
        <v>8055</v>
      </c>
      <c r="B8057" s="208"/>
      <c r="C8057" s="36" t="s">
        <v>19750</v>
      </c>
      <c r="D8057" s="6" t="s">
        <v>7915</v>
      </c>
      <c r="E8057" s="3">
        <v>1</v>
      </c>
    </row>
    <row r="8058" spans="1:5" ht="18.75">
      <c r="A8058" s="36">
        <v>8056</v>
      </c>
      <c r="B8058" s="208"/>
      <c r="C8058" s="36" t="s">
        <v>19751</v>
      </c>
      <c r="D8058" s="6" t="s">
        <v>7916</v>
      </c>
      <c r="E8058" s="3">
        <v>1</v>
      </c>
    </row>
    <row r="8059" spans="1:5" ht="18.75">
      <c r="A8059" s="36">
        <v>8057</v>
      </c>
      <c r="B8059" s="208"/>
      <c r="C8059" s="36" t="s">
        <v>19752</v>
      </c>
      <c r="D8059" s="6" t="s">
        <v>7917</v>
      </c>
      <c r="E8059" s="3">
        <v>1</v>
      </c>
    </row>
    <row r="8060" spans="1:5" ht="18.75">
      <c r="A8060" s="36">
        <v>8058</v>
      </c>
      <c r="B8060" s="208"/>
      <c r="C8060" s="36" t="s">
        <v>19753</v>
      </c>
      <c r="D8060" s="6" t="s">
        <v>7918</v>
      </c>
      <c r="E8060" s="3">
        <v>1</v>
      </c>
    </row>
    <row r="8061" spans="1:5" ht="18.75">
      <c r="A8061" s="36">
        <v>8059</v>
      </c>
      <c r="B8061" s="208"/>
      <c r="C8061" s="36" t="s">
        <v>19754</v>
      </c>
      <c r="D8061" s="6" t="s">
        <v>7919</v>
      </c>
      <c r="E8061" s="3">
        <v>1</v>
      </c>
    </row>
    <row r="8062" spans="1:5" ht="18.75">
      <c r="A8062" s="36">
        <v>8060</v>
      </c>
      <c r="B8062" s="208"/>
      <c r="C8062" s="36" t="s">
        <v>19755</v>
      </c>
      <c r="D8062" s="6" t="s">
        <v>7920</v>
      </c>
      <c r="E8062" s="3">
        <v>1</v>
      </c>
    </row>
    <row r="8063" spans="1:5" ht="18.75">
      <c r="A8063" s="36">
        <v>8061</v>
      </c>
      <c r="B8063" s="208"/>
      <c r="C8063" s="36" t="s">
        <v>19756</v>
      </c>
      <c r="D8063" s="6" t="s">
        <v>7921</v>
      </c>
      <c r="E8063" s="3">
        <v>1</v>
      </c>
    </row>
    <row r="8064" spans="1:5" ht="18.75">
      <c r="A8064" s="36">
        <v>8062</v>
      </c>
      <c r="B8064" s="208"/>
      <c r="C8064" s="36" t="s">
        <v>19757</v>
      </c>
      <c r="D8064" s="6" t="s">
        <v>7922</v>
      </c>
      <c r="E8064" s="3">
        <v>1</v>
      </c>
    </row>
    <row r="8065" spans="1:5" ht="18.75">
      <c r="A8065" s="36">
        <v>8063</v>
      </c>
      <c r="B8065" s="208"/>
      <c r="C8065" s="36" t="s">
        <v>19758</v>
      </c>
      <c r="D8065" s="6" t="s">
        <v>7923</v>
      </c>
      <c r="E8065" s="3">
        <v>1</v>
      </c>
    </row>
    <row r="8066" spans="1:5" ht="18.75">
      <c r="A8066" s="36">
        <v>8064</v>
      </c>
      <c r="B8066" s="208"/>
      <c r="C8066" s="36" t="s">
        <v>19759</v>
      </c>
      <c r="D8066" s="6" t="s">
        <v>7924</v>
      </c>
      <c r="E8066" s="3">
        <v>1</v>
      </c>
    </row>
    <row r="8067" spans="1:5" ht="18.75">
      <c r="A8067" s="36">
        <v>8065</v>
      </c>
      <c r="B8067" s="208"/>
      <c r="C8067" s="36" t="s">
        <v>19760</v>
      </c>
      <c r="D8067" s="6" t="s">
        <v>7925</v>
      </c>
      <c r="E8067" s="3">
        <v>1</v>
      </c>
    </row>
    <row r="8068" spans="1:5" ht="33">
      <c r="A8068" s="36">
        <v>8066</v>
      </c>
      <c r="B8068" s="208"/>
      <c r="C8068" s="36" t="s">
        <v>19761</v>
      </c>
      <c r="D8068" s="6" t="s">
        <v>7926</v>
      </c>
      <c r="E8068" s="3">
        <v>1</v>
      </c>
    </row>
    <row r="8069" spans="1:5" ht="33">
      <c r="A8069" s="36">
        <v>8067</v>
      </c>
      <c r="B8069" s="208"/>
      <c r="C8069" s="36" t="s">
        <v>19762</v>
      </c>
      <c r="D8069" s="6" t="s">
        <v>7927</v>
      </c>
      <c r="E8069" s="3">
        <v>1</v>
      </c>
    </row>
    <row r="8070" spans="1:5" ht="33">
      <c r="A8070" s="36">
        <v>8068</v>
      </c>
      <c r="B8070" s="208"/>
      <c r="C8070" s="36" t="s">
        <v>19763</v>
      </c>
      <c r="D8070" s="6" t="s">
        <v>7928</v>
      </c>
      <c r="E8070" s="3">
        <v>1</v>
      </c>
    </row>
    <row r="8071" spans="1:5" ht="33">
      <c r="A8071" s="36">
        <v>8069</v>
      </c>
      <c r="B8071" s="208"/>
      <c r="C8071" s="36" t="s">
        <v>19764</v>
      </c>
      <c r="D8071" s="6" t="s">
        <v>7929</v>
      </c>
      <c r="E8071" s="3">
        <v>1</v>
      </c>
    </row>
    <row r="8072" spans="1:5" ht="33">
      <c r="A8072" s="36">
        <v>8070</v>
      </c>
      <c r="B8072" s="208"/>
      <c r="C8072" s="36" t="s">
        <v>19765</v>
      </c>
      <c r="D8072" s="6" t="s">
        <v>7930</v>
      </c>
      <c r="E8072" s="3">
        <v>1</v>
      </c>
    </row>
    <row r="8073" spans="1:5" ht="33">
      <c r="A8073" s="36">
        <v>8071</v>
      </c>
      <c r="B8073" s="208"/>
      <c r="C8073" s="36" t="s">
        <v>19766</v>
      </c>
      <c r="D8073" s="6" t="s">
        <v>7931</v>
      </c>
      <c r="E8073" s="3">
        <v>1</v>
      </c>
    </row>
    <row r="8074" spans="1:5" ht="33">
      <c r="A8074" s="36">
        <v>8072</v>
      </c>
      <c r="B8074" s="208"/>
      <c r="C8074" s="36" t="s">
        <v>19767</v>
      </c>
      <c r="D8074" s="6" t="s">
        <v>7932</v>
      </c>
      <c r="E8074" s="3">
        <v>1</v>
      </c>
    </row>
    <row r="8075" spans="1:5" ht="33">
      <c r="A8075" s="36">
        <v>8073</v>
      </c>
      <c r="B8075" s="208"/>
      <c r="C8075" s="36" t="s">
        <v>19768</v>
      </c>
      <c r="D8075" s="6" t="s">
        <v>7933</v>
      </c>
      <c r="E8075" s="3">
        <v>1</v>
      </c>
    </row>
    <row r="8076" spans="1:5" ht="33">
      <c r="A8076" s="36">
        <v>8074</v>
      </c>
      <c r="B8076" s="208"/>
      <c r="C8076" s="36" t="s">
        <v>19769</v>
      </c>
      <c r="D8076" s="6" t="s">
        <v>7934</v>
      </c>
      <c r="E8076" s="3">
        <v>1</v>
      </c>
    </row>
    <row r="8077" spans="1:5" ht="33">
      <c r="A8077" s="36">
        <v>8075</v>
      </c>
      <c r="B8077" s="208"/>
      <c r="C8077" s="36" t="s">
        <v>19770</v>
      </c>
      <c r="D8077" s="6" t="s">
        <v>7935</v>
      </c>
      <c r="E8077" s="3">
        <v>1</v>
      </c>
    </row>
    <row r="8078" spans="1:5" ht="33">
      <c r="A8078" s="36">
        <v>8076</v>
      </c>
      <c r="B8078" s="208"/>
      <c r="C8078" s="36" t="s">
        <v>19771</v>
      </c>
      <c r="D8078" s="6" t="s">
        <v>7936</v>
      </c>
      <c r="E8078" s="3">
        <v>1</v>
      </c>
    </row>
    <row r="8079" spans="1:5" ht="33">
      <c r="A8079" s="36">
        <v>8077</v>
      </c>
      <c r="B8079" s="208"/>
      <c r="C8079" s="36" t="s">
        <v>19772</v>
      </c>
      <c r="D8079" s="6" t="s">
        <v>7937</v>
      </c>
      <c r="E8079" s="3">
        <v>1</v>
      </c>
    </row>
    <row r="8080" spans="1:5" ht="33">
      <c r="A8080" s="36">
        <v>8078</v>
      </c>
      <c r="B8080" s="208"/>
      <c r="C8080" s="36" t="s">
        <v>19773</v>
      </c>
      <c r="D8080" s="6" t="s">
        <v>7938</v>
      </c>
      <c r="E8080" s="3">
        <v>1</v>
      </c>
    </row>
    <row r="8081" spans="1:5" ht="33">
      <c r="A8081" s="36">
        <v>8079</v>
      </c>
      <c r="B8081" s="208"/>
      <c r="C8081" s="36" t="s">
        <v>19774</v>
      </c>
      <c r="D8081" s="6" t="s">
        <v>7939</v>
      </c>
      <c r="E8081" s="3">
        <v>1</v>
      </c>
    </row>
    <row r="8082" spans="1:5" ht="33">
      <c r="A8082" s="36">
        <v>8080</v>
      </c>
      <c r="B8082" s="208"/>
      <c r="C8082" s="36" t="s">
        <v>19775</v>
      </c>
      <c r="D8082" s="6" t="s">
        <v>7940</v>
      </c>
      <c r="E8082" s="3">
        <v>1</v>
      </c>
    </row>
    <row r="8083" spans="1:5" ht="33">
      <c r="A8083" s="36">
        <v>8081</v>
      </c>
      <c r="B8083" s="208"/>
      <c r="C8083" s="36" t="s">
        <v>19776</v>
      </c>
      <c r="D8083" s="6" t="s">
        <v>7941</v>
      </c>
      <c r="E8083" s="3">
        <v>1</v>
      </c>
    </row>
    <row r="8084" spans="1:5" ht="33">
      <c r="A8084" s="36">
        <v>8082</v>
      </c>
      <c r="B8084" s="208"/>
      <c r="C8084" s="36" t="s">
        <v>19777</v>
      </c>
      <c r="D8084" s="6" t="s">
        <v>7942</v>
      </c>
      <c r="E8084" s="3">
        <v>1</v>
      </c>
    </row>
    <row r="8085" spans="1:5" ht="33">
      <c r="A8085" s="36">
        <v>8083</v>
      </c>
      <c r="B8085" s="208"/>
      <c r="C8085" s="36" t="s">
        <v>19778</v>
      </c>
      <c r="D8085" s="6" t="s">
        <v>7943</v>
      </c>
      <c r="E8085" s="3">
        <v>1</v>
      </c>
    </row>
    <row r="8086" spans="1:5" ht="33">
      <c r="A8086" s="36">
        <v>8084</v>
      </c>
      <c r="B8086" s="208"/>
      <c r="C8086" s="36" t="s">
        <v>19779</v>
      </c>
      <c r="D8086" s="6" t="s">
        <v>7944</v>
      </c>
      <c r="E8086" s="3">
        <v>1</v>
      </c>
    </row>
    <row r="8087" spans="1:5" ht="33">
      <c r="A8087" s="36">
        <v>8085</v>
      </c>
      <c r="B8087" s="208"/>
      <c r="C8087" s="36" t="s">
        <v>19780</v>
      </c>
      <c r="D8087" s="6" t="s">
        <v>7945</v>
      </c>
      <c r="E8087" s="3">
        <v>1</v>
      </c>
    </row>
    <row r="8088" spans="1:5" ht="33">
      <c r="A8088" s="36">
        <v>8086</v>
      </c>
      <c r="B8088" s="208"/>
      <c r="C8088" s="36" t="s">
        <v>19781</v>
      </c>
      <c r="D8088" s="6" t="s">
        <v>7946</v>
      </c>
      <c r="E8088" s="3">
        <v>1</v>
      </c>
    </row>
    <row r="8089" spans="1:5" ht="33">
      <c r="A8089" s="36">
        <v>8087</v>
      </c>
      <c r="B8089" s="208"/>
      <c r="C8089" s="36" t="s">
        <v>19782</v>
      </c>
      <c r="D8089" s="6" t="s">
        <v>7947</v>
      </c>
      <c r="E8089" s="3">
        <v>1</v>
      </c>
    </row>
    <row r="8090" spans="1:5" ht="33">
      <c r="A8090" s="36">
        <v>8088</v>
      </c>
      <c r="B8090" s="208"/>
      <c r="C8090" s="36" t="s">
        <v>19783</v>
      </c>
      <c r="D8090" s="6" t="s">
        <v>7948</v>
      </c>
      <c r="E8090" s="3">
        <v>1</v>
      </c>
    </row>
    <row r="8091" spans="1:5" ht="33">
      <c r="A8091" s="36">
        <v>8089</v>
      </c>
      <c r="B8091" s="208"/>
      <c r="C8091" s="36" t="s">
        <v>19784</v>
      </c>
      <c r="D8091" s="6" t="s">
        <v>7949</v>
      </c>
      <c r="E8091" s="3">
        <v>1</v>
      </c>
    </row>
    <row r="8092" spans="1:5" ht="33">
      <c r="A8092" s="36">
        <v>8090</v>
      </c>
      <c r="B8092" s="208"/>
      <c r="C8092" s="36" t="s">
        <v>19785</v>
      </c>
      <c r="D8092" s="6" t="s">
        <v>7950</v>
      </c>
      <c r="E8092" s="3">
        <v>1</v>
      </c>
    </row>
    <row r="8093" spans="1:5" ht="33">
      <c r="A8093" s="36">
        <v>8091</v>
      </c>
      <c r="B8093" s="208"/>
      <c r="C8093" s="36" t="s">
        <v>19786</v>
      </c>
      <c r="D8093" s="6" t="s">
        <v>7951</v>
      </c>
      <c r="E8093" s="3">
        <v>1</v>
      </c>
    </row>
    <row r="8094" spans="1:5" ht="33">
      <c r="A8094" s="36">
        <v>8092</v>
      </c>
      <c r="B8094" s="208"/>
      <c r="C8094" s="36" t="s">
        <v>19787</v>
      </c>
      <c r="D8094" s="6" t="s">
        <v>7952</v>
      </c>
      <c r="E8094" s="3">
        <v>1</v>
      </c>
    </row>
    <row r="8095" spans="1:5" ht="33">
      <c r="A8095" s="36">
        <v>8093</v>
      </c>
      <c r="B8095" s="208"/>
      <c r="C8095" s="36" t="s">
        <v>19788</v>
      </c>
      <c r="D8095" s="6" t="s">
        <v>7953</v>
      </c>
      <c r="E8095" s="3">
        <v>1</v>
      </c>
    </row>
    <row r="8096" spans="1:5" ht="33">
      <c r="A8096" s="36">
        <v>8094</v>
      </c>
      <c r="B8096" s="208"/>
      <c r="C8096" s="36" t="s">
        <v>19789</v>
      </c>
      <c r="D8096" s="6" t="s">
        <v>7954</v>
      </c>
      <c r="E8096" s="3">
        <v>1</v>
      </c>
    </row>
    <row r="8097" spans="1:5" ht="18.75">
      <c r="A8097" s="36">
        <v>8095</v>
      </c>
      <c r="B8097" s="208"/>
      <c r="C8097" s="36" t="s">
        <v>19790</v>
      </c>
      <c r="D8097" s="6" t="s">
        <v>7955</v>
      </c>
      <c r="E8097" s="3">
        <v>1</v>
      </c>
    </row>
    <row r="8098" spans="1:5" ht="33">
      <c r="A8098" s="36">
        <v>8096</v>
      </c>
      <c r="B8098" s="208"/>
      <c r="C8098" s="36" t="s">
        <v>19791</v>
      </c>
      <c r="D8098" s="6" t="s">
        <v>7956</v>
      </c>
      <c r="E8098" s="3">
        <v>1</v>
      </c>
    </row>
    <row r="8099" spans="1:5" ht="33">
      <c r="A8099" s="36">
        <v>8097</v>
      </c>
      <c r="B8099" s="208"/>
      <c r="C8099" s="36" t="s">
        <v>19792</v>
      </c>
      <c r="D8099" s="6" t="s">
        <v>7957</v>
      </c>
      <c r="E8099" s="3">
        <v>1</v>
      </c>
    </row>
    <row r="8100" spans="1:5" ht="33">
      <c r="A8100" s="36">
        <v>8098</v>
      </c>
      <c r="B8100" s="208"/>
      <c r="C8100" s="36" t="s">
        <v>19793</v>
      </c>
      <c r="D8100" s="6" t="s">
        <v>7958</v>
      </c>
      <c r="E8100" s="3">
        <v>1</v>
      </c>
    </row>
    <row r="8101" spans="1:5" ht="33">
      <c r="A8101" s="36">
        <v>8099</v>
      </c>
      <c r="B8101" s="208"/>
      <c r="C8101" s="36" t="s">
        <v>19794</v>
      </c>
      <c r="D8101" s="6" t="s">
        <v>7959</v>
      </c>
      <c r="E8101" s="3">
        <v>1</v>
      </c>
    </row>
    <row r="8102" spans="1:5" ht="33">
      <c r="A8102" s="36">
        <v>8100</v>
      </c>
      <c r="B8102" s="208"/>
      <c r="C8102" s="36" t="s">
        <v>19795</v>
      </c>
      <c r="D8102" s="6" t="s">
        <v>7960</v>
      </c>
      <c r="E8102" s="3">
        <v>1</v>
      </c>
    </row>
    <row r="8103" spans="1:5" ht="33">
      <c r="A8103" s="36">
        <v>8101</v>
      </c>
      <c r="B8103" s="208"/>
      <c r="C8103" s="36" t="s">
        <v>19796</v>
      </c>
      <c r="D8103" s="6" t="s">
        <v>7961</v>
      </c>
      <c r="E8103" s="3">
        <v>1</v>
      </c>
    </row>
    <row r="8104" spans="1:5" ht="33">
      <c r="A8104" s="36">
        <v>8102</v>
      </c>
      <c r="B8104" s="208"/>
      <c r="C8104" s="36" t="s">
        <v>19797</v>
      </c>
      <c r="D8104" s="6" t="s">
        <v>7962</v>
      </c>
      <c r="E8104" s="3">
        <v>1</v>
      </c>
    </row>
    <row r="8105" spans="1:5" ht="33">
      <c r="A8105" s="36">
        <v>8103</v>
      </c>
      <c r="B8105" s="208"/>
      <c r="C8105" s="36" t="s">
        <v>19798</v>
      </c>
      <c r="D8105" s="6" t="s">
        <v>7963</v>
      </c>
      <c r="E8105" s="3">
        <v>1</v>
      </c>
    </row>
    <row r="8106" spans="1:5" ht="33">
      <c r="A8106" s="36">
        <v>8104</v>
      </c>
      <c r="B8106" s="208"/>
      <c r="C8106" s="36" t="s">
        <v>19799</v>
      </c>
      <c r="D8106" s="6" t="s">
        <v>7964</v>
      </c>
      <c r="E8106" s="3">
        <v>1</v>
      </c>
    </row>
    <row r="8107" spans="1:5" ht="33">
      <c r="A8107" s="36">
        <v>8105</v>
      </c>
      <c r="B8107" s="208"/>
      <c r="C8107" s="36" t="s">
        <v>19800</v>
      </c>
      <c r="D8107" s="6" t="s">
        <v>7965</v>
      </c>
      <c r="E8107" s="3">
        <v>1</v>
      </c>
    </row>
    <row r="8108" spans="1:5" ht="33">
      <c r="A8108" s="36">
        <v>8106</v>
      </c>
      <c r="B8108" s="208"/>
      <c r="C8108" s="36" t="s">
        <v>19801</v>
      </c>
      <c r="D8108" s="6" t="s">
        <v>7966</v>
      </c>
      <c r="E8108" s="3">
        <v>1</v>
      </c>
    </row>
    <row r="8109" spans="1:5" ht="33">
      <c r="A8109" s="36">
        <v>8107</v>
      </c>
      <c r="B8109" s="208"/>
      <c r="C8109" s="36" t="s">
        <v>19802</v>
      </c>
      <c r="D8109" s="6" t="s">
        <v>7967</v>
      </c>
      <c r="E8109" s="3">
        <v>1</v>
      </c>
    </row>
    <row r="8110" spans="1:5" ht="33">
      <c r="A8110" s="36">
        <v>8108</v>
      </c>
      <c r="B8110" s="208"/>
      <c r="C8110" s="36" t="s">
        <v>19803</v>
      </c>
      <c r="D8110" s="6" t="s">
        <v>7968</v>
      </c>
      <c r="E8110" s="3">
        <v>1</v>
      </c>
    </row>
    <row r="8111" spans="1:5" ht="18.75">
      <c r="A8111" s="36">
        <v>8109</v>
      </c>
      <c r="B8111" s="208"/>
      <c r="C8111" s="36" t="s">
        <v>19804</v>
      </c>
      <c r="D8111" s="6" t="s">
        <v>7969</v>
      </c>
      <c r="E8111" s="3">
        <v>1</v>
      </c>
    </row>
    <row r="8112" spans="1:5" ht="18.75">
      <c r="A8112" s="36">
        <v>8110</v>
      </c>
      <c r="B8112" s="208"/>
      <c r="C8112" s="36" t="s">
        <v>19805</v>
      </c>
      <c r="D8112" s="6" t="s">
        <v>7970</v>
      </c>
      <c r="E8112" s="3">
        <v>1</v>
      </c>
    </row>
    <row r="8113" spans="1:5" ht="18.75">
      <c r="A8113" s="36">
        <v>8111</v>
      </c>
      <c r="B8113" s="208"/>
      <c r="C8113" s="36" t="s">
        <v>19806</v>
      </c>
      <c r="D8113" s="6" t="s">
        <v>7971</v>
      </c>
      <c r="E8113" s="3">
        <v>1</v>
      </c>
    </row>
    <row r="8114" spans="1:5" ht="18.75">
      <c r="A8114" s="36">
        <v>8112</v>
      </c>
      <c r="B8114" s="208"/>
      <c r="C8114" s="36" t="s">
        <v>19807</v>
      </c>
      <c r="D8114" s="6" t="s">
        <v>7972</v>
      </c>
      <c r="E8114" s="3">
        <v>1</v>
      </c>
    </row>
    <row r="8115" spans="1:5" ht="18.75">
      <c r="A8115" s="36">
        <v>8113</v>
      </c>
      <c r="B8115" s="208"/>
      <c r="C8115" s="36" t="s">
        <v>19808</v>
      </c>
      <c r="D8115" s="6" t="s">
        <v>7973</v>
      </c>
      <c r="E8115" s="3">
        <v>1</v>
      </c>
    </row>
    <row r="8116" spans="1:5" ht="18.75">
      <c r="A8116" s="36">
        <v>8114</v>
      </c>
      <c r="B8116" s="208"/>
      <c r="C8116" s="36" t="s">
        <v>19809</v>
      </c>
      <c r="D8116" s="6" t="s">
        <v>7974</v>
      </c>
      <c r="E8116" s="3">
        <v>1</v>
      </c>
    </row>
    <row r="8117" spans="1:5" ht="18.75">
      <c r="A8117" s="36">
        <v>8115</v>
      </c>
      <c r="B8117" s="208"/>
      <c r="C8117" s="36" t="s">
        <v>19810</v>
      </c>
      <c r="D8117" s="6" t="s">
        <v>7975</v>
      </c>
      <c r="E8117" s="3">
        <v>1</v>
      </c>
    </row>
    <row r="8118" spans="1:5" ht="18.75">
      <c r="A8118" s="36">
        <v>8116</v>
      </c>
      <c r="B8118" s="208"/>
      <c r="C8118" s="36" t="s">
        <v>19811</v>
      </c>
      <c r="D8118" s="6" t="s">
        <v>7976</v>
      </c>
      <c r="E8118" s="3">
        <v>1</v>
      </c>
    </row>
    <row r="8119" spans="1:5" ht="18.75">
      <c r="A8119" s="36">
        <v>8117</v>
      </c>
      <c r="B8119" s="208"/>
      <c r="C8119" s="36" t="s">
        <v>19812</v>
      </c>
      <c r="D8119" s="6" t="s">
        <v>7977</v>
      </c>
      <c r="E8119" s="3">
        <v>1</v>
      </c>
    </row>
    <row r="8120" spans="1:5" ht="18.75">
      <c r="A8120" s="36">
        <v>8118</v>
      </c>
      <c r="B8120" s="208"/>
      <c r="C8120" s="36" t="s">
        <v>19813</v>
      </c>
      <c r="D8120" s="6" t="s">
        <v>7978</v>
      </c>
      <c r="E8120" s="3">
        <v>1</v>
      </c>
    </row>
    <row r="8121" spans="1:5" ht="18.75">
      <c r="A8121" s="36">
        <v>8119</v>
      </c>
      <c r="B8121" s="208"/>
      <c r="C8121" s="36" t="s">
        <v>19814</v>
      </c>
      <c r="D8121" s="6" t="s">
        <v>7979</v>
      </c>
      <c r="E8121" s="3">
        <v>1</v>
      </c>
    </row>
    <row r="8122" spans="1:5" ht="18.75">
      <c r="A8122" s="36">
        <v>8120</v>
      </c>
      <c r="B8122" s="208"/>
      <c r="C8122" s="36" t="s">
        <v>19815</v>
      </c>
      <c r="D8122" s="6" t="s">
        <v>7980</v>
      </c>
      <c r="E8122" s="3">
        <v>1</v>
      </c>
    </row>
    <row r="8123" spans="1:5" ht="18.75">
      <c r="A8123" s="36">
        <v>8121</v>
      </c>
      <c r="B8123" s="208"/>
      <c r="C8123" s="36" t="s">
        <v>19816</v>
      </c>
      <c r="D8123" s="6" t="s">
        <v>7981</v>
      </c>
      <c r="E8123" s="3">
        <v>1</v>
      </c>
    </row>
    <row r="8124" spans="1:5" ht="18.75">
      <c r="A8124" s="36">
        <v>8122</v>
      </c>
      <c r="B8124" s="208"/>
      <c r="C8124" s="36" t="s">
        <v>19817</v>
      </c>
      <c r="D8124" s="6" t="s">
        <v>7982</v>
      </c>
      <c r="E8124" s="3">
        <v>1</v>
      </c>
    </row>
    <row r="8125" spans="1:5" ht="18.75">
      <c r="A8125" s="36">
        <v>8123</v>
      </c>
      <c r="B8125" s="208"/>
      <c r="C8125" s="36" t="s">
        <v>19818</v>
      </c>
      <c r="D8125" s="6" t="s">
        <v>7983</v>
      </c>
      <c r="E8125" s="3">
        <v>1</v>
      </c>
    </row>
    <row r="8126" spans="1:5" ht="18.75">
      <c r="A8126" s="36">
        <v>8124</v>
      </c>
      <c r="B8126" s="208"/>
      <c r="C8126" s="36" t="s">
        <v>19819</v>
      </c>
      <c r="D8126" s="6" t="s">
        <v>7984</v>
      </c>
      <c r="E8126" s="3">
        <v>1</v>
      </c>
    </row>
    <row r="8127" spans="1:5" ht="18.75">
      <c r="A8127" s="36">
        <v>8125</v>
      </c>
      <c r="B8127" s="208"/>
      <c r="C8127" s="36" t="s">
        <v>19820</v>
      </c>
      <c r="D8127" s="6" t="s">
        <v>7985</v>
      </c>
      <c r="E8127" s="3">
        <v>1</v>
      </c>
    </row>
    <row r="8128" spans="1:5" ht="33">
      <c r="A8128" s="36">
        <v>8126</v>
      </c>
      <c r="B8128" s="208"/>
      <c r="C8128" s="36" t="s">
        <v>19821</v>
      </c>
      <c r="D8128" s="6" t="s">
        <v>7986</v>
      </c>
      <c r="E8128" s="3">
        <v>1</v>
      </c>
    </row>
    <row r="8129" spans="1:5" ht="18.75">
      <c r="A8129" s="36">
        <v>8127</v>
      </c>
      <c r="B8129" s="208"/>
      <c r="C8129" s="36" t="s">
        <v>19822</v>
      </c>
      <c r="D8129" s="6" t="s">
        <v>7987</v>
      </c>
      <c r="E8129" s="3">
        <v>1</v>
      </c>
    </row>
    <row r="8130" spans="1:5" ht="18.75">
      <c r="A8130" s="36">
        <v>8128</v>
      </c>
      <c r="B8130" s="208"/>
      <c r="C8130" s="36" t="s">
        <v>19823</v>
      </c>
      <c r="D8130" s="6" t="s">
        <v>7988</v>
      </c>
      <c r="E8130" s="3">
        <v>1</v>
      </c>
    </row>
    <row r="8131" spans="1:5" ht="18.75">
      <c r="A8131" s="36">
        <v>8129</v>
      </c>
      <c r="B8131" s="208"/>
      <c r="C8131" s="36" t="s">
        <v>19824</v>
      </c>
      <c r="D8131" s="6" t="s">
        <v>7989</v>
      </c>
      <c r="E8131" s="3">
        <v>1</v>
      </c>
    </row>
    <row r="8132" spans="1:5" ht="18.75">
      <c r="A8132" s="36">
        <v>8130</v>
      </c>
      <c r="B8132" s="208"/>
      <c r="C8132" s="36" t="s">
        <v>19825</v>
      </c>
      <c r="D8132" s="6" t="s">
        <v>7990</v>
      </c>
      <c r="E8132" s="3">
        <v>1</v>
      </c>
    </row>
    <row r="8133" spans="1:5" ht="18.75">
      <c r="A8133" s="36">
        <v>8131</v>
      </c>
      <c r="B8133" s="208"/>
      <c r="C8133" s="36" t="s">
        <v>19826</v>
      </c>
      <c r="D8133" s="6" t="s">
        <v>7991</v>
      </c>
      <c r="E8133" s="3">
        <v>1</v>
      </c>
    </row>
    <row r="8134" spans="1:5" ht="18.75">
      <c r="A8134" s="36">
        <v>8132</v>
      </c>
      <c r="B8134" s="208"/>
      <c r="C8134" s="36" t="s">
        <v>19827</v>
      </c>
      <c r="D8134" s="6" t="s">
        <v>7992</v>
      </c>
      <c r="E8134" s="3">
        <v>1</v>
      </c>
    </row>
    <row r="8135" spans="1:5" ht="18.75">
      <c r="A8135" s="36">
        <v>8133</v>
      </c>
      <c r="B8135" s="208"/>
      <c r="C8135" s="36" t="s">
        <v>19828</v>
      </c>
      <c r="D8135" s="6" t="s">
        <v>7993</v>
      </c>
      <c r="E8135" s="3">
        <v>1</v>
      </c>
    </row>
    <row r="8136" spans="1:5" ht="18.75">
      <c r="A8136" s="36">
        <v>8134</v>
      </c>
      <c r="B8136" s="208"/>
      <c r="C8136" s="36" t="s">
        <v>19829</v>
      </c>
      <c r="D8136" s="6" t="s">
        <v>7994</v>
      </c>
      <c r="E8136" s="3">
        <v>1</v>
      </c>
    </row>
    <row r="8137" spans="1:5" ht="18.75">
      <c r="A8137" s="36">
        <v>8135</v>
      </c>
      <c r="B8137" s="208"/>
      <c r="C8137" s="36" t="s">
        <v>19830</v>
      </c>
      <c r="D8137" s="6" t="s">
        <v>7995</v>
      </c>
      <c r="E8137" s="3">
        <v>1</v>
      </c>
    </row>
    <row r="8138" spans="1:5" ht="18.75">
      <c r="A8138" s="36">
        <v>8136</v>
      </c>
      <c r="B8138" s="208"/>
      <c r="C8138" s="36" t="s">
        <v>19831</v>
      </c>
      <c r="D8138" s="6" t="s">
        <v>7996</v>
      </c>
      <c r="E8138" s="3">
        <v>1</v>
      </c>
    </row>
    <row r="8139" spans="1:5" ht="18.75">
      <c r="A8139" s="36">
        <v>8137</v>
      </c>
      <c r="B8139" s="208"/>
      <c r="C8139" s="36" t="s">
        <v>19832</v>
      </c>
      <c r="D8139" s="6" t="s">
        <v>7997</v>
      </c>
      <c r="E8139" s="3">
        <v>1</v>
      </c>
    </row>
    <row r="8140" spans="1:5" ht="33">
      <c r="A8140" s="36">
        <v>8138</v>
      </c>
      <c r="B8140" s="208"/>
      <c r="C8140" s="36" t="s">
        <v>19833</v>
      </c>
      <c r="D8140" s="6" t="s">
        <v>7998</v>
      </c>
      <c r="E8140" s="3">
        <v>1</v>
      </c>
    </row>
    <row r="8141" spans="1:5" ht="33">
      <c r="A8141" s="36">
        <v>8139</v>
      </c>
      <c r="B8141" s="208"/>
      <c r="C8141" s="36" t="s">
        <v>19834</v>
      </c>
      <c r="D8141" s="6" t="s">
        <v>7999</v>
      </c>
      <c r="E8141" s="3">
        <v>1</v>
      </c>
    </row>
    <row r="8142" spans="1:5" ht="33">
      <c r="A8142" s="36">
        <v>8140</v>
      </c>
      <c r="B8142" s="208"/>
      <c r="C8142" s="36" t="s">
        <v>19835</v>
      </c>
      <c r="D8142" s="6" t="s">
        <v>8000</v>
      </c>
      <c r="E8142" s="3">
        <v>1</v>
      </c>
    </row>
    <row r="8143" spans="1:5" ht="33">
      <c r="A8143" s="36">
        <v>8141</v>
      </c>
      <c r="B8143" s="208"/>
      <c r="C8143" s="36" t="s">
        <v>19836</v>
      </c>
      <c r="D8143" s="6" t="s">
        <v>8001</v>
      </c>
      <c r="E8143" s="3">
        <v>1</v>
      </c>
    </row>
    <row r="8144" spans="1:5" ht="33">
      <c r="A8144" s="36">
        <v>8142</v>
      </c>
      <c r="B8144" s="208"/>
      <c r="C8144" s="36" t="s">
        <v>19837</v>
      </c>
      <c r="D8144" s="6" t="s">
        <v>8002</v>
      </c>
      <c r="E8144" s="3">
        <v>1</v>
      </c>
    </row>
    <row r="8145" spans="1:5" ht="33">
      <c r="A8145" s="36">
        <v>8143</v>
      </c>
      <c r="B8145" s="208"/>
      <c r="C8145" s="36" t="s">
        <v>19838</v>
      </c>
      <c r="D8145" s="6" t="s">
        <v>8003</v>
      </c>
      <c r="E8145" s="3">
        <v>1</v>
      </c>
    </row>
    <row r="8146" spans="1:5" ht="33">
      <c r="A8146" s="36">
        <v>8144</v>
      </c>
      <c r="B8146" s="208"/>
      <c r="C8146" s="36" t="s">
        <v>19839</v>
      </c>
      <c r="D8146" s="6" t="s">
        <v>8004</v>
      </c>
      <c r="E8146" s="3">
        <v>1</v>
      </c>
    </row>
    <row r="8147" spans="1:5" ht="33">
      <c r="A8147" s="36">
        <v>8145</v>
      </c>
      <c r="B8147" s="208"/>
      <c r="C8147" s="36" t="s">
        <v>19840</v>
      </c>
      <c r="D8147" s="6" t="s">
        <v>8005</v>
      </c>
      <c r="E8147" s="3">
        <v>1</v>
      </c>
    </row>
    <row r="8148" spans="1:5" ht="33">
      <c r="A8148" s="36">
        <v>8146</v>
      </c>
      <c r="B8148" s="208"/>
      <c r="C8148" s="36" t="s">
        <v>19841</v>
      </c>
      <c r="D8148" s="6" t="s">
        <v>8006</v>
      </c>
      <c r="E8148" s="3">
        <v>1</v>
      </c>
    </row>
    <row r="8149" spans="1:5" ht="33">
      <c r="A8149" s="36">
        <v>8147</v>
      </c>
      <c r="B8149" s="208"/>
      <c r="C8149" s="36" t="s">
        <v>19842</v>
      </c>
      <c r="D8149" s="6" t="s">
        <v>8007</v>
      </c>
      <c r="E8149" s="3">
        <v>1</v>
      </c>
    </row>
    <row r="8150" spans="1:5" ht="33">
      <c r="A8150" s="36">
        <v>8148</v>
      </c>
      <c r="B8150" s="208"/>
      <c r="C8150" s="36" t="s">
        <v>19843</v>
      </c>
      <c r="D8150" s="6" t="s">
        <v>8008</v>
      </c>
      <c r="E8150" s="3">
        <v>1</v>
      </c>
    </row>
    <row r="8151" spans="1:5" ht="66">
      <c r="A8151" s="36">
        <v>8149</v>
      </c>
      <c r="B8151" s="208"/>
      <c r="C8151" s="36" t="s">
        <v>19844</v>
      </c>
      <c r="D8151" s="6" t="s">
        <v>8009</v>
      </c>
      <c r="E8151" s="3">
        <v>1</v>
      </c>
    </row>
    <row r="8152" spans="1:5" ht="33">
      <c r="A8152" s="36">
        <v>8150</v>
      </c>
      <c r="B8152" s="208"/>
      <c r="C8152" s="36" t="s">
        <v>19845</v>
      </c>
      <c r="D8152" s="6" t="s">
        <v>8010</v>
      </c>
      <c r="E8152" s="3">
        <v>1</v>
      </c>
    </row>
    <row r="8153" spans="1:5" ht="33">
      <c r="A8153" s="36">
        <v>8151</v>
      </c>
      <c r="B8153" s="208"/>
      <c r="C8153" s="36" t="s">
        <v>19846</v>
      </c>
      <c r="D8153" s="6" t="s">
        <v>8011</v>
      </c>
      <c r="E8153" s="3">
        <v>1</v>
      </c>
    </row>
    <row r="8154" spans="1:5" ht="33">
      <c r="A8154" s="36">
        <v>8152</v>
      </c>
      <c r="B8154" s="208"/>
      <c r="C8154" s="36" t="s">
        <v>19847</v>
      </c>
      <c r="D8154" s="6" t="s">
        <v>8012</v>
      </c>
      <c r="E8154" s="3">
        <v>1</v>
      </c>
    </row>
    <row r="8155" spans="1:5" ht="33">
      <c r="A8155" s="36">
        <v>8153</v>
      </c>
      <c r="B8155" s="208"/>
      <c r="C8155" s="36" t="s">
        <v>19848</v>
      </c>
      <c r="D8155" s="6" t="s">
        <v>8013</v>
      </c>
      <c r="E8155" s="3">
        <v>1</v>
      </c>
    </row>
    <row r="8156" spans="1:5" ht="18.75">
      <c r="A8156" s="36">
        <v>8154</v>
      </c>
      <c r="B8156" s="208"/>
      <c r="C8156" s="36" t="s">
        <v>19849</v>
      </c>
      <c r="D8156" s="6" t="s">
        <v>8014</v>
      </c>
      <c r="E8156" s="3">
        <v>1</v>
      </c>
    </row>
    <row r="8157" spans="1:5" ht="18.75">
      <c r="A8157" s="36">
        <v>8155</v>
      </c>
      <c r="B8157" s="208"/>
      <c r="C8157" s="36" t="s">
        <v>19850</v>
      </c>
      <c r="D8157" s="6" t="s">
        <v>8015</v>
      </c>
      <c r="E8157" s="3">
        <v>1</v>
      </c>
    </row>
    <row r="8158" spans="1:5" ht="18.75">
      <c r="A8158" s="36">
        <v>8156</v>
      </c>
      <c r="B8158" s="208"/>
      <c r="C8158" s="36" t="s">
        <v>19851</v>
      </c>
      <c r="D8158" s="6" t="s">
        <v>8016</v>
      </c>
      <c r="E8158" s="3">
        <v>1</v>
      </c>
    </row>
    <row r="8159" spans="1:5" ht="18.75">
      <c r="A8159" s="36">
        <v>8157</v>
      </c>
      <c r="B8159" s="208"/>
      <c r="C8159" s="36" t="s">
        <v>19852</v>
      </c>
      <c r="D8159" s="6" t="s">
        <v>8017</v>
      </c>
      <c r="E8159" s="3">
        <v>1</v>
      </c>
    </row>
    <row r="8160" spans="1:5" ht="18.75">
      <c r="A8160" s="36">
        <v>8158</v>
      </c>
      <c r="B8160" s="208"/>
      <c r="C8160" s="36" t="s">
        <v>19853</v>
      </c>
      <c r="D8160" s="6" t="s">
        <v>8018</v>
      </c>
      <c r="E8160" s="3">
        <v>1</v>
      </c>
    </row>
    <row r="8161" spans="1:5" ht="33">
      <c r="A8161" s="36">
        <v>8159</v>
      </c>
      <c r="B8161" s="208"/>
      <c r="C8161" s="36" t="s">
        <v>19854</v>
      </c>
      <c r="D8161" s="6" t="s">
        <v>8019</v>
      </c>
      <c r="E8161" s="3">
        <v>1</v>
      </c>
    </row>
    <row r="8162" spans="1:5" ht="18.75">
      <c r="A8162" s="36">
        <v>8160</v>
      </c>
      <c r="B8162" s="208"/>
      <c r="C8162" s="36" t="s">
        <v>19855</v>
      </c>
      <c r="D8162" s="6" t="s">
        <v>8020</v>
      </c>
      <c r="E8162" s="3">
        <v>1</v>
      </c>
    </row>
    <row r="8163" spans="1:5" ht="18.75">
      <c r="A8163" s="36">
        <v>8161</v>
      </c>
      <c r="B8163" s="208"/>
      <c r="C8163" s="36" t="s">
        <v>19856</v>
      </c>
      <c r="D8163" s="6" t="s">
        <v>8021</v>
      </c>
      <c r="E8163" s="3">
        <v>1</v>
      </c>
    </row>
    <row r="8164" spans="1:5" ht="33">
      <c r="A8164" s="36">
        <v>8162</v>
      </c>
      <c r="B8164" s="208"/>
      <c r="C8164" s="36" t="s">
        <v>19857</v>
      </c>
      <c r="D8164" s="6" t="s">
        <v>8022</v>
      </c>
      <c r="E8164" s="3">
        <v>1</v>
      </c>
    </row>
    <row r="8165" spans="1:5" ht="18.75">
      <c r="A8165" s="36">
        <v>8163</v>
      </c>
      <c r="B8165" s="208"/>
      <c r="C8165" s="36" t="s">
        <v>19858</v>
      </c>
      <c r="D8165" s="6" t="s">
        <v>8023</v>
      </c>
      <c r="E8165" s="3">
        <v>1</v>
      </c>
    </row>
    <row r="8166" spans="1:5" ht="33">
      <c r="A8166" s="36">
        <v>8164</v>
      </c>
      <c r="B8166" s="208"/>
      <c r="C8166" s="36" t="s">
        <v>19859</v>
      </c>
      <c r="D8166" s="6" t="s">
        <v>8024</v>
      </c>
      <c r="E8166" s="3">
        <v>1</v>
      </c>
    </row>
    <row r="8167" spans="1:5" ht="18.75">
      <c r="A8167" s="36">
        <v>8165</v>
      </c>
      <c r="B8167" s="208"/>
      <c r="C8167" s="36" t="s">
        <v>19860</v>
      </c>
      <c r="D8167" s="6" t="s">
        <v>8025</v>
      </c>
      <c r="E8167" s="3">
        <v>1</v>
      </c>
    </row>
    <row r="8168" spans="1:5" ht="18.75">
      <c r="A8168" s="36">
        <v>8166</v>
      </c>
      <c r="B8168" s="208"/>
      <c r="C8168" s="36" t="s">
        <v>19861</v>
      </c>
      <c r="D8168" s="6" t="s">
        <v>8026</v>
      </c>
      <c r="E8168" s="3">
        <v>1</v>
      </c>
    </row>
    <row r="8169" spans="1:5" ht="18.75">
      <c r="A8169" s="36">
        <v>8167</v>
      </c>
      <c r="B8169" s="208"/>
      <c r="C8169" s="36" t="s">
        <v>19862</v>
      </c>
      <c r="D8169" s="6" t="s">
        <v>8027</v>
      </c>
      <c r="E8169" s="3">
        <v>1</v>
      </c>
    </row>
    <row r="8170" spans="1:5" ht="18.75">
      <c r="A8170" s="36">
        <v>8168</v>
      </c>
      <c r="B8170" s="208"/>
      <c r="C8170" s="36" t="s">
        <v>19863</v>
      </c>
      <c r="D8170" s="6" t="s">
        <v>8028</v>
      </c>
      <c r="E8170" s="3">
        <v>1</v>
      </c>
    </row>
    <row r="8171" spans="1:5" ht="18.75">
      <c r="A8171" s="36">
        <v>8169</v>
      </c>
      <c r="B8171" s="208"/>
      <c r="C8171" s="36" t="s">
        <v>19864</v>
      </c>
      <c r="D8171" s="6" t="s">
        <v>8029</v>
      </c>
      <c r="E8171" s="3">
        <v>1</v>
      </c>
    </row>
    <row r="8172" spans="1:5" ht="18.75">
      <c r="A8172" s="36">
        <v>8170</v>
      </c>
      <c r="B8172" s="208"/>
      <c r="C8172" s="36" t="s">
        <v>8030</v>
      </c>
      <c r="D8172" s="6" t="s">
        <v>8030</v>
      </c>
      <c r="E8172" s="3">
        <v>1</v>
      </c>
    </row>
    <row r="8173" spans="1:5" ht="18.75">
      <c r="A8173" s="36">
        <v>8171</v>
      </c>
      <c r="B8173" s="208"/>
      <c r="C8173" s="36" t="s">
        <v>19865</v>
      </c>
      <c r="D8173" s="6" t="s">
        <v>8031</v>
      </c>
      <c r="E8173" s="3">
        <v>1</v>
      </c>
    </row>
    <row r="8174" spans="1:5" ht="18.75">
      <c r="A8174" s="36">
        <v>8172</v>
      </c>
      <c r="B8174" s="208"/>
      <c r="C8174" s="36" t="s">
        <v>19866</v>
      </c>
      <c r="D8174" s="6" t="s">
        <v>8032</v>
      </c>
      <c r="E8174" s="3">
        <v>1</v>
      </c>
    </row>
    <row r="8175" spans="1:5" ht="18.75">
      <c r="A8175" s="36">
        <v>8173</v>
      </c>
      <c r="B8175" s="208"/>
      <c r="C8175" s="36" t="s">
        <v>19867</v>
      </c>
      <c r="D8175" s="6" t="s">
        <v>8033</v>
      </c>
      <c r="E8175" s="3">
        <v>1</v>
      </c>
    </row>
    <row r="8176" spans="1:5" ht="18.75">
      <c r="A8176" s="36">
        <v>8174</v>
      </c>
      <c r="B8176" s="208"/>
      <c r="C8176" s="36" t="s">
        <v>19868</v>
      </c>
      <c r="D8176" s="6" t="s">
        <v>8034</v>
      </c>
      <c r="E8176" s="3">
        <v>1</v>
      </c>
    </row>
    <row r="8177" spans="1:5" ht="18.75">
      <c r="A8177" s="36">
        <v>8175</v>
      </c>
      <c r="B8177" s="208"/>
      <c r="C8177" s="36" t="s">
        <v>19869</v>
      </c>
      <c r="D8177" s="6" t="s">
        <v>8035</v>
      </c>
      <c r="E8177" s="3">
        <v>1</v>
      </c>
    </row>
    <row r="8178" spans="1:5" ht="18.75">
      <c r="A8178" s="36">
        <v>8176</v>
      </c>
      <c r="B8178" s="208"/>
      <c r="C8178" s="36" t="s">
        <v>19870</v>
      </c>
      <c r="D8178" s="6" t="s">
        <v>8036</v>
      </c>
      <c r="E8178" s="3">
        <v>1</v>
      </c>
    </row>
    <row r="8179" spans="1:5" ht="18.75">
      <c r="A8179" s="36">
        <v>8177</v>
      </c>
      <c r="B8179" s="208"/>
      <c r="C8179" s="36" t="s">
        <v>19871</v>
      </c>
      <c r="D8179" s="6" t="s">
        <v>8037</v>
      </c>
      <c r="E8179" s="3">
        <v>1</v>
      </c>
    </row>
    <row r="8180" spans="1:5" ht="18.75">
      <c r="A8180" s="36">
        <v>8178</v>
      </c>
      <c r="B8180" s="208"/>
      <c r="C8180" s="36" t="s">
        <v>19872</v>
      </c>
      <c r="D8180" s="6" t="s">
        <v>8038</v>
      </c>
      <c r="E8180" s="3">
        <v>1</v>
      </c>
    </row>
    <row r="8181" spans="1:5" ht="18.75">
      <c r="A8181" s="36">
        <v>8179</v>
      </c>
      <c r="B8181" s="208"/>
      <c r="C8181" s="36" t="s">
        <v>19873</v>
      </c>
      <c r="D8181" s="6" t="s">
        <v>8039</v>
      </c>
      <c r="E8181" s="3">
        <v>1</v>
      </c>
    </row>
    <row r="8182" spans="1:5" ht="18.75">
      <c r="A8182" s="36">
        <v>8180</v>
      </c>
      <c r="B8182" s="208"/>
      <c r="C8182" s="36" t="s">
        <v>19874</v>
      </c>
      <c r="D8182" s="6" t="s">
        <v>8040</v>
      </c>
      <c r="E8182" s="3">
        <v>1</v>
      </c>
    </row>
    <row r="8183" spans="1:5" ht="18.75">
      <c r="A8183" s="36">
        <v>8181</v>
      </c>
      <c r="B8183" s="208"/>
      <c r="C8183" s="36" t="s">
        <v>19875</v>
      </c>
      <c r="D8183" s="6" t="s">
        <v>8041</v>
      </c>
      <c r="E8183" s="3">
        <v>1</v>
      </c>
    </row>
    <row r="8184" spans="1:5" ht="18.75">
      <c r="A8184" s="36">
        <v>8182</v>
      </c>
      <c r="B8184" s="208"/>
      <c r="C8184" s="36" t="s">
        <v>19876</v>
      </c>
      <c r="D8184" s="6" t="s">
        <v>8042</v>
      </c>
      <c r="E8184" s="3">
        <v>1</v>
      </c>
    </row>
    <row r="8185" spans="1:5" ht="18.75">
      <c r="A8185" s="36">
        <v>8183</v>
      </c>
      <c r="B8185" s="208"/>
      <c r="C8185" s="36" t="s">
        <v>19877</v>
      </c>
      <c r="D8185" s="6" t="s">
        <v>8043</v>
      </c>
      <c r="E8185" s="3">
        <v>1</v>
      </c>
    </row>
    <row r="8186" spans="1:5" ht="18.75">
      <c r="A8186" s="36">
        <v>8184</v>
      </c>
      <c r="B8186" s="208"/>
      <c r="C8186" s="36" t="s">
        <v>19878</v>
      </c>
      <c r="D8186" s="6" t="s">
        <v>8044</v>
      </c>
      <c r="E8186" s="3">
        <v>1</v>
      </c>
    </row>
    <row r="8187" spans="1:5" ht="18.75">
      <c r="A8187" s="36">
        <v>8185</v>
      </c>
      <c r="B8187" s="208"/>
      <c r="C8187" s="36" t="s">
        <v>19879</v>
      </c>
      <c r="D8187" s="6" t="s">
        <v>8045</v>
      </c>
      <c r="E8187" s="3">
        <v>1</v>
      </c>
    </row>
    <row r="8188" spans="1:5" ht="18.75">
      <c r="A8188" s="36">
        <v>8186</v>
      </c>
      <c r="B8188" s="208"/>
      <c r="C8188" s="36" t="s">
        <v>19880</v>
      </c>
      <c r="D8188" s="6" t="s">
        <v>8046</v>
      </c>
      <c r="E8188" s="3">
        <v>1</v>
      </c>
    </row>
    <row r="8189" spans="1:5" ht="18.75">
      <c r="A8189" s="36">
        <v>8187</v>
      </c>
      <c r="B8189" s="208"/>
      <c r="C8189" s="36" t="s">
        <v>19881</v>
      </c>
      <c r="D8189" s="6" t="s">
        <v>8047</v>
      </c>
      <c r="E8189" s="3">
        <v>1</v>
      </c>
    </row>
    <row r="8190" spans="1:5" ht="18.75">
      <c r="A8190" s="36">
        <v>8188</v>
      </c>
      <c r="B8190" s="208"/>
      <c r="C8190" s="36" t="s">
        <v>19882</v>
      </c>
      <c r="D8190" s="6" t="s">
        <v>8048</v>
      </c>
      <c r="E8190" s="3">
        <v>1</v>
      </c>
    </row>
    <row r="8191" spans="1:5" ht="18.75">
      <c r="A8191" s="36">
        <v>8189</v>
      </c>
      <c r="B8191" s="208"/>
      <c r="C8191" s="36" t="s">
        <v>19883</v>
      </c>
      <c r="D8191" s="6" t="s">
        <v>8049</v>
      </c>
      <c r="E8191" s="3">
        <v>1</v>
      </c>
    </row>
    <row r="8192" spans="1:5" ht="18.75">
      <c r="A8192" s="36">
        <v>8190</v>
      </c>
      <c r="B8192" s="208"/>
      <c r="C8192" s="36" t="s">
        <v>19884</v>
      </c>
      <c r="D8192" s="6" t="s">
        <v>8050</v>
      </c>
      <c r="E8192" s="3">
        <v>1</v>
      </c>
    </row>
    <row r="8193" spans="1:5" ht="18.75">
      <c r="A8193" s="36">
        <v>8191</v>
      </c>
      <c r="B8193" s="208"/>
      <c r="C8193" s="36" t="s">
        <v>19885</v>
      </c>
      <c r="D8193" s="6" t="s">
        <v>8051</v>
      </c>
      <c r="E8193" s="3">
        <v>1</v>
      </c>
    </row>
    <row r="8194" spans="1:5" ht="18.75">
      <c r="A8194" s="36">
        <v>8192</v>
      </c>
      <c r="B8194" s="208"/>
      <c r="C8194" s="36" t="s">
        <v>19886</v>
      </c>
      <c r="D8194" s="6" t="s">
        <v>8052</v>
      </c>
      <c r="E8194" s="3">
        <v>1</v>
      </c>
    </row>
    <row r="8195" spans="1:5" ht="18.75">
      <c r="A8195" s="36">
        <v>8193</v>
      </c>
      <c r="B8195" s="208"/>
      <c r="C8195" s="36" t="s">
        <v>19887</v>
      </c>
      <c r="D8195" s="6" t="s">
        <v>8053</v>
      </c>
      <c r="E8195" s="3">
        <v>1</v>
      </c>
    </row>
    <row r="8196" spans="1:5" ht="18.75">
      <c r="A8196" s="36">
        <v>8194</v>
      </c>
      <c r="B8196" s="208"/>
      <c r="C8196" s="36" t="s">
        <v>19888</v>
      </c>
      <c r="D8196" s="6" t="s">
        <v>8054</v>
      </c>
      <c r="E8196" s="3">
        <v>1</v>
      </c>
    </row>
    <row r="8197" spans="1:5" ht="18.75">
      <c r="A8197" s="36">
        <v>8195</v>
      </c>
      <c r="B8197" s="208"/>
      <c r="C8197" s="36" t="s">
        <v>19889</v>
      </c>
      <c r="D8197" s="6" t="s">
        <v>8055</v>
      </c>
      <c r="E8197" s="3">
        <v>1</v>
      </c>
    </row>
    <row r="8198" spans="1:5" ht="18.75">
      <c r="A8198" s="36">
        <v>8196</v>
      </c>
      <c r="B8198" s="208"/>
      <c r="C8198" s="36" t="s">
        <v>19890</v>
      </c>
      <c r="D8198" s="6" t="s">
        <v>8056</v>
      </c>
      <c r="E8198" s="3">
        <v>1</v>
      </c>
    </row>
    <row r="8199" spans="1:5" ht="18.75">
      <c r="A8199" s="36">
        <v>8197</v>
      </c>
      <c r="B8199" s="208"/>
      <c r="C8199" s="36" t="s">
        <v>19891</v>
      </c>
      <c r="D8199" s="6" t="s">
        <v>8057</v>
      </c>
      <c r="E8199" s="3">
        <v>1</v>
      </c>
    </row>
    <row r="8200" spans="1:5" ht="33">
      <c r="A8200" s="36">
        <v>8198</v>
      </c>
      <c r="B8200" s="208"/>
      <c r="C8200" s="36" t="s">
        <v>19892</v>
      </c>
      <c r="D8200" s="6" t="s">
        <v>8058</v>
      </c>
      <c r="E8200" s="3">
        <v>1</v>
      </c>
    </row>
    <row r="8201" spans="1:5" ht="18.75">
      <c r="A8201" s="36">
        <v>8199</v>
      </c>
      <c r="B8201" s="208"/>
      <c r="C8201" s="36" t="s">
        <v>19893</v>
      </c>
      <c r="D8201" s="6" t="s">
        <v>8059</v>
      </c>
      <c r="E8201" s="3">
        <v>1</v>
      </c>
    </row>
    <row r="8202" spans="1:5" ht="18.75">
      <c r="A8202" s="36">
        <v>8200</v>
      </c>
      <c r="B8202" s="208"/>
      <c r="C8202" s="36" t="s">
        <v>19894</v>
      </c>
      <c r="D8202" s="6" t="s">
        <v>8060</v>
      </c>
      <c r="E8202" s="3">
        <v>1</v>
      </c>
    </row>
    <row r="8203" spans="1:5" ht="33">
      <c r="A8203" s="36">
        <v>8201</v>
      </c>
      <c r="B8203" s="208"/>
      <c r="C8203" s="36" t="s">
        <v>19895</v>
      </c>
      <c r="D8203" s="6" t="s">
        <v>8061</v>
      </c>
      <c r="E8203" s="3">
        <v>1</v>
      </c>
    </row>
    <row r="8204" spans="1:5" ht="33">
      <c r="A8204" s="36">
        <v>8202</v>
      </c>
      <c r="B8204" s="208"/>
      <c r="C8204" s="36" t="s">
        <v>19896</v>
      </c>
      <c r="D8204" s="6" t="s">
        <v>8062</v>
      </c>
      <c r="E8204" s="3">
        <v>1</v>
      </c>
    </row>
    <row r="8205" spans="1:5" ht="18.75">
      <c r="A8205" s="36">
        <v>8203</v>
      </c>
      <c r="B8205" s="208"/>
      <c r="C8205" s="36" t="s">
        <v>19897</v>
      </c>
      <c r="D8205" s="6" t="s">
        <v>8063</v>
      </c>
      <c r="E8205" s="3">
        <v>1</v>
      </c>
    </row>
    <row r="8206" spans="1:5" ht="18.75">
      <c r="A8206" s="36">
        <v>8204</v>
      </c>
      <c r="B8206" s="208"/>
      <c r="C8206" s="36" t="s">
        <v>19898</v>
      </c>
      <c r="D8206" s="6" t="s">
        <v>8064</v>
      </c>
      <c r="E8206" s="3">
        <v>1</v>
      </c>
    </row>
    <row r="8207" spans="1:5" ht="33">
      <c r="A8207" s="36">
        <v>8205</v>
      </c>
      <c r="B8207" s="208"/>
      <c r="C8207" s="36" t="s">
        <v>19899</v>
      </c>
      <c r="D8207" s="6" t="s">
        <v>8065</v>
      </c>
      <c r="E8207" s="3">
        <v>4</v>
      </c>
    </row>
    <row r="8208" spans="1:5" ht="18.75">
      <c r="A8208" s="36">
        <v>8206</v>
      </c>
      <c r="B8208" s="208"/>
      <c r="C8208" s="36" t="s">
        <v>19900</v>
      </c>
      <c r="D8208" s="6" t="s">
        <v>8066</v>
      </c>
      <c r="E8208" s="3">
        <v>4</v>
      </c>
    </row>
    <row r="8209" spans="1:5" ht="18.75">
      <c r="A8209" s="36">
        <v>8207</v>
      </c>
      <c r="B8209" s="208"/>
      <c r="C8209" s="36" t="s">
        <v>19901</v>
      </c>
      <c r="D8209" s="6" t="s">
        <v>8067</v>
      </c>
      <c r="E8209" s="3">
        <v>4</v>
      </c>
    </row>
    <row r="8210" spans="1:5" ht="33">
      <c r="A8210" s="36">
        <v>8208</v>
      </c>
      <c r="B8210" s="208"/>
      <c r="C8210" s="36" t="s">
        <v>19902</v>
      </c>
      <c r="D8210" s="6" t="s">
        <v>8068</v>
      </c>
      <c r="E8210" s="3">
        <v>4</v>
      </c>
    </row>
    <row r="8211" spans="1:5" ht="33">
      <c r="A8211" s="36">
        <v>8209</v>
      </c>
      <c r="B8211" s="208"/>
      <c r="C8211" s="36" t="s">
        <v>19903</v>
      </c>
      <c r="D8211" s="6" t="s">
        <v>8069</v>
      </c>
      <c r="E8211" s="3">
        <v>4</v>
      </c>
    </row>
    <row r="8212" spans="1:5" ht="18.75">
      <c r="A8212" s="36">
        <v>8210</v>
      </c>
      <c r="B8212" s="208"/>
      <c r="C8212" s="36" t="s">
        <v>19904</v>
      </c>
      <c r="D8212" s="6" t="s">
        <v>8070</v>
      </c>
      <c r="E8212" s="3">
        <v>4</v>
      </c>
    </row>
    <row r="8213" spans="1:5" ht="18.75">
      <c r="A8213" s="36">
        <v>8211</v>
      </c>
      <c r="B8213" s="208"/>
      <c r="C8213" s="36" t="s">
        <v>19905</v>
      </c>
      <c r="D8213" s="6" t="s">
        <v>8071</v>
      </c>
      <c r="E8213" s="3">
        <v>4</v>
      </c>
    </row>
    <row r="8214" spans="1:5" ht="18.75">
      <c r="A8214" s="36">
        <v>8212</v>
      </c>
      <c r="B8214" s="208"/>
      <c r="C8214" s="36" t="s">
        <v>19906</v>
      </c>
      <c r="D8214" s="6" t="s">
        <v>8072</v>
      </c>
      <c r="E8214" s="3">
        <v>4</v>
      </c>
    </row>
    <row r="8215" spans="1:5" ht="18.75">
      <c r="A8215" s="36">
        <v>8213</v>
      </c>
      <c r="B8215" s="208"/>
      <c r="C8215" s="36" t="s">
        <v>19907</v>
      </c>
      <c r="D8215" s="6" t="s">
        <v>8073</v>
      </c>
      <c r="E8215" s="3">
        <v>4</v>
      </c>
    </row>
    <row r="8216" spans="1:5" ht="33">
      <c r="A8216" s="36">
        <v>8214</v>
      </c>
      <c r="B8216" s="208"/>
      <c r="C8216" s="36" t="s">
        <v>19908</v>
      </c>
      <c r="D8216" s="6" t="s">
        <v>8074</v>
      </c>
      <c r="E8216" s="3">
        <v>4</v>
      </c>
    </row>
    <row r="8217" spans="1:5" ht="33">
      <c r="A8217" s="36">
        <v>8215</v>
      </c>
      <c r="B8217" s="208"/>
      <c r="C8217" s="36" t="s">
        <v>19909</v>
      </c>
      <c r="D8217" s="6" t="s">
        <v>8075</v>
      </c>
      <c r="E8217" s="3">
        <v>4</v>
      </c>
    </row>
    <row r="8218" spans="1:5" ht="33">
      <c r="A8218" s="36">
        <v>8216</v>
      </c>
      <c r="B8218" s="208"/>
      <c r="C8218" s="36" t="s">
        <v>19910</v>
      </c>
      <c r="D8218" s="6" t="s">
        <v>8076</v>
      </c>
      <c r="E8218" s="3">
        <v>4</v>
      </c>
    </row>
    <row r="8219" spans="1:5" ht="18.75">
      <c r="A8219" s="36">
        <v>8217</v>
      </c>
      <c r="B8219" s="208"/>
      <c r="C8219" s="36" t="s">
        <v>19911</v>
      </c>
      <c r="D8219" s="6" t="s">
        <v>8077</v>
      </c>
      <c r="E8219" s="3">
        <v>4</v>
      </c>
    </row>
    <row r="8220" spans="1:5" ht="33">
      <c r="A8220" s="36">
        <v>8218</v>
      </c>
      <c r="B8220" s="208"/>
      <c r="C8220" s="36" t="s">
        <v>19912</v>
      </c>
      <c r="D8220" s="6" t="s">
        <v>8078</v>
      </c>
      <c r="E8220" s="3">
        <v>4</v>
      </c>
    </row>
    <row r="8221" spans="1:5" ht="49.5">
      <c r="A8221" s="36">
        <v>8219</v>
      </c>
      <c r="B8221" s="208"/>
      <c r="C8221" s="36" t="s">
        <v>19913</v>
      </c>
      <c r="D8221" s="6" t="s">
        <v>8079</v>
      </c>
      <c r="E8221" s="3">
        <v>2</v>
      </c>
    </row>
    <row r="8222" spans="1:5" ht="18.75">
      <c r="A8222" s="36">
        <v>8220</v>
      </c>
      <c r="B8222" s="208"/>
      <c r="C8222" s="36" t="s">
        <v>19914</v>
      </c>
      <c r="D8222" s="6" t="s">
        <v>8080</v>
      </c>
      <c r="E8222" s="3">
        <v>4</v>
      </c>
    </row>
    <row r="8223" spans="1:5" ht="33">
      <c r="A8223" s="36">
        <v>8221</v>
      </c>
      <c r="B8223" s="208"/>
      <c r="C8223" s="36" t="s">
        <v>19915</v>
      </c>
      <c r="D8223" s="6" t="s">
        <v>8081</v>
      </c>
      <c r="E8223" s="3">
        <v>4</v>
      </c>
    </row>
    <row r="8224" spans="1:5" ht="18.75">
      <c r="A8224" s="36">
        <v>8222</v>
      </c>
      <c r="B8224" s="208"/>
      <c r="C8224" s="36" t="s">
        <v>19916</v>
      </c>
      <c r="D8224" s="6" t="s">
        <v>8082</v>
      </c>
      <c r="E8224" s="3">
        <v>4</v>
      </c>
    </row>
    <row r="8225" spans="1:5" ht="33">
      <c r="A8225" s="36">
        <v>8223</v>
      </c>
      <c r="B8225" s="208"/>
      <c r="C8225" s="36" t="s">
        <v>19917</v>
      </c>
      <c r="D8225" s="6" t="s">
        <v>8083</v>
      </c>
      <c r="E8225" s="3">
        <v>2</v>
      </c>
    </row>
    <row r="8226" spans="1:5" ht="33">
      <c r="A8226" s="36">
        <v>8224</v>
      </c>
      <c r="B8226" s="208"/>
      <c r="C8226" s="36" t="s">
        <v>19918</v>
      </c>
      <c r="D8226" s="6" t="s">
        <v>8084</v>
      </c>
      <c r="E8226" s="3">
        <v>2</v>
      </c>
    </row>
    <row r="8227" spans="1:5" ht="49.5">
      <c r="A8227" s="36">
        <v>8225</v>
      </c>
      <c r="B8227" s="208"/>
      <c r="C8227" s="36" t="s">
        <v>19919</v>
      </c>
      <c r="D8227" s="6" t="s">
        <v>8085</v>
      </c>
      <c r="E8227" s="3">
        <v>2</v>
      </c>
    </row>
    <row r="8228" spans="1:5" ht="33">
      <c r="A8228" s="36">
        <v>8226</v>
      </c>
      <c r="B8228" s="208"/>
      <c r="C8228" s="36" t="s">
        <v>19920</v>
      </c>
      <c r="D8228" s="6" t="s">
        <v>8086</v>
      </c>
      <c r="E8228" s="3">
        <v>2</v>
      </c>
    </row>
    <row r="8229" spans="1:5" ht="33">
      <c r="A8229" s="36">
        <v>8227</v>
      </c>
      <c r="B8229" s="208"/>
      <c r="C8229" s="36" t="s">
        <v>19921</v>
      </c>
      <c r="D8229" s="6" t="s">
        <v>8087</v>
      </c>
      <c r="E8229" s="3">
        <v>2</v>
      </c>
    </row>
    <row r="8230" spans="1:5" ht="49.5">
      <c r="A8230" s="36">
        <v>8228</v>
      </c>
      <c r="B8230" s="208"/>
      <c r="C8230" s="36" t="s">
        <v>19922</v>
      </c>
      <c r="D8230" s="6" t="s">
        <v>8088</v>
      </c>
      <c r="E8230" s="3">
        <v>2</v>
      </c>
    </row>
    <row r="8231" spans="1:5" ht="49.5">
      <c r="A8231" s="36">
        <v>8229</v>
      </c>
      <c r="B8231" s="208"/>
      <c r="C8231" s="36" t="s">
        <v>19923</v>
      </c>
      <c r="D8231" s="6" t="s">
        <v>8089</v>
      </c>
      <c r="E8231" s="3">
        <v>2</v>
      </c>
    </row>
    <row r="8232" spans="1:5" ht="49.5">
      <c r="A8232" s="36">
        <v>8230</v>
      </c>
      <c r="B8232" s="208"/>
      <c r="C8232" s="36" t="s">
        <v>19924</v>
      </c>
      <c r="D8232" s="6" t="s">
        <v>8090</v>
      </c>
      <c r="E8232" s="3">
        <v>2</v>
      </c>
    </row>
    <row r="8233" spans="1:5" ht="33">
      <c r="A8233" s="36">
        <v>8231</v>
      </c>
      <c r="B8233" s="208"/>
      <c r="C8233" s="36" t="s">
        <v>19925</v>
      </c>
      <c r="D8233" s="6" t="s">
        <v>8091</v>
      </c>
      <c r="E8233" s="3">
        <v>2</v>
      </c>
    </row>
    <row r="8234" spans="1:5" ht="33">
      <c r="A8234" s="36">
        <v>8232</v>
      </c>
      <c r="B8234" s="208"/>
      <c r="C8234" s="36" t="s">
        <v>19926</v>
      </c>
      <c r="D8234" s="6" t="s">
        <v>8092</v>
      </c>
      <c r="E8234" s="3">
        <v>2</v>
      </c>
    </row>
    <row r="8235" spans="1:5" ht="33">
      <c r="A8235" s="36">
        <v>8233</v>
      </c>
      <c r="B8235" s="208"/>
      <c r="C8235" s="36" t="s">
        <v>19927</v>
      </c>
      <c r="D8235" s="6" t="s">
        <v>8093</v>
      </c>
      <c r="E8235" s="3">
        <v>2</v>
      </c>
    </row>
    <row r="8236" spans="1:5" ht="33">
      <c r="A8236" s="36">
        <v>8234</v>
      </c>
      <c r="B8236" s="208"/>
      <c r="C8236" s="36" t="s">
        <v>19928</v>
      </c>
      <c r="D8236" s="6" t="s">
        <v>8094</v>
      </c>
      <c r="E8236" s="3">
        <v>2</v>
      </c>
    </row>
    <row r="8237" spans="1:5" ht="33">
      <c r="A8237" s="36">
        <v>8235</v>
      </c>
      <c r="B8237" s="208"/>
      <c r="C8237" s="36" t="s">
        <v>19929</v>
      </c>
      <c r="D8237" s="6" t="s">
        <v>8095</v>
      </c>
      <c r="E8237" s="3">
        <v>2</v>
      </c>
    </row>
    <row r="8238" spans="1:5" ht="33">
      <c r="A8238" s="36">
        <v>8236</v>
      </c>
      <c r="B8238" s="208"/>
      <c r="C8238" s="36" t="s">
        <v>19930</v>
      </c>
      <c r="D8238" s="6" t="s">
        <v>8096</v>
      </c>
      <c r="E8238" s="3">
        <v>2</v>
      </c>
    </row>
    <row r="8239" spans="1:5" ht="33">
      <c r="A8239" s="36">
        <v>8237</v>
      </c>
      <c r="B8239" s="208"/>
      <c r="C8239" s="36" t="s">
        <v>19931</v>
      </c>
      <c r="D8239" s="6" t="s">
        <v>8097</v>
      </c>
      <c r="E8239" s="3">
        <v>2</v>
      </c>
    </row>
    <row r="8240" spans="1:5" ht="33">
      <c r="A8240" s="36">
        <v>8238</v>
      </c>
      <c r="B8240" s="208"/>
      <c r="C8240" s="36" t="s">
        <v>19932</v>
      </c>
      <c r="D8240" s="6" t="s">
        <v>8098</v>
      </c>
      <c r="E8240" s="3">
        <v>2</v>
      </c>
    </row>
    <row r="8241" spans="1:5" ht="33">
      <c r="A8241" s="36">
        <v>8239</v>
      </c>
      <c r="B8241" s="208"/>
      <c r="C8241" s="36" t="s">
        <v>19933</v>
      </c>
      <c r="D8241" s="6" t="s">
        <v>8099</v>
      </c>
      <c r="E8241" s="3">
        <v>2</v>
      </c>
    </row>
    <row r="8242" spans="1:5" ht="49.5">
      <c r="A8242" s="36">
        <v>8240</v>
      </c>
      <c r="B8242" s="208"/>
      <c r="C8242" s="36" t="s">
        <v>19934</v>
      </c>
      <c r="D8242" s="6" t="s">
        <v>8100</v>
      </c>
      <c r="E8242" s="3">
        <v>2</v>
      </c>
    </row>
    <row r="8243" spans="1:5" ht="49.5">
      <c r="A8243" s="36">
        <v>8241</v>
      </c>
      <c r="B8243" s="208"/>
      <c r="C8243" s="36" t="s">
        <v>19935</v>
      </c>
      <c r="D8243" s="6" t="s">
        <v>8101</v>
      </c>
      <c r="E8243" s="3">
        <v>2</v>
      </c>
    </row>
    <row r="8244" spans="1:5" ht="33">
      <c r="A8244" s="36">
        <v>8242</v>
      </c>
      <c r="B8244" s="208"/>
      <c r="C8244" s="36" t="s">
        <v>19936</v>
      </c>
      <c r="D8244" s="6" t="s">
        <v>8102</v>
      </c>
      <c r="E8244" s="3">
        <v>2</v>
      </c>
    </row>
    <row r="8245" spans="1:5" ht="18.75">
      <c r="A8245" s="36">
        <v>8243</v>
      </c>
      <c r="B8245" s="208"/>
      <c r="C8245" s="36" t="s">
        <v>19937</v>
      </c>
      <c r="D8245" s="6" t="s">
        <v>8103</v>
      </c>
      <c r="E8245" s="3">
        <v>2</v>
      </c>
    </row>
    <row r="8246" spans="1:5" ht="18.75">
      <c r="A8246" s="36">
        <v>8244</v>
      </c>
      <c r="B8246" s="208"/>
      <c r="C8246" s="36" t="s">
        <v>19938</v>
      </c>
      <c r="D8246" s="6" t="s">
        <v>8104</v>
      </c>
      <c r="E8246" s="3">
        <v>2</v>
      </c>
    </row>
    <row r="8247" spans="1:5" ht="33">
      <c r="A8247" s="36">
        <v>8245</v>
      </c>
      <c r="B8247" s="208"/>
      <c r="C8247" s="36" t="s">
        <v>19939</v>
      </c>
      <c r="D8247" s="6" t="s">
        <v>8105</v>
      </c>
      <c r="E8247" s="3">
        <v>2</v>
      </c>
    </row>
    <row r="8248" spans="1:5" ht="18.75">
      <c r="A8248" s="36">
        <v>8246</v>
      </c>
      <c r="B8248" s="208"/>
      <c r="C8248" s="36" t="s">
        <v>19940</v>
      </c>
      <c r="D8248" s="6" t="s">
        <v>8106</v>
      </c>
      <c r="E8248" s="3">
        <v>1</v>
      </c>
    </row>
    <row r="8249" spans="1:5" ht="33">
      <c r="A8249" s="36">
        <v>8247</v>
      </c>
      <c r="B8249" s="208"/>
      <c r="C8249" s="36" t="s">
        <v>19941</v>
      </c>
      <c r="D8249" s="6" t="s">
        <v>8107</v>
      </c>
      <c r="E8249" s="3">
        <v>1</v>
      </c>
    </row>
    <row r="8250" spans="1:5" ht="18.75">
      <c r="A8250" s="36">
        <v>8248</v>
      </c>
      <c r="B8250" s="208"/>
      <c r="C8250" s="36" t="s">
        <v>19942</v>
      </c>
      <c r="D8250" s="6" t="s">
        <v>8108</v>
      </c>
      <c r="E8250" s="3">
        <v>1</v>
      </c>
    </row>
    <row r="8251" spans="1:5" ht="18.75">
      <c r="A8251" s="36">
        <v>8249</v>
      </c>
      <c r="B8251" s="208"/>
      <c r="C8251" s="36" t="s">
        <v>19943</v>
      </c>
      <c r="D8251" s="6" t="s">
        <v>8109</v>
      </c>
      <c r="E8251" s="3">
        <v>1</v>
      </c>
    </row>
    <row r="8252" spans="1:5" ht="18.75">
      <c r="A8252" s="36">
        <v>8250</v>
      </c>
      <c r="B8252" s="208"/>
      <c r="C8252" s="36" t="s">
        <v>19944</v>
      </c>
      <c r="D8252" s="6" t="s">
        <v>8110</v>
      </c>
      <c r="E8252" s="3">
        <v>1</v>
      </c>
    </row>
    <row r="8253" spans="1:5" ht="18.75">
      <c r="A8253" s="36">
        <v>8251</v>
      </c>
      <c r="B8253" s="208"/>
      <c r="C8253" s="36" t="s">
        <v>19945</v>
      </c>
      <c r="D8253" s="6" t="s">
        <v>8111</v>
      </c>
      <c r="E8253" s="3">
        <v>1</v>
      </c>
    </row>
    <row r="8254" spans="1:5" ht="49.5">
      <c r="A8254" s="36">
        <v>8252</v>
      </c>
      <c r="B8254" s="208"/>
      <c r="C8254" s="36" t="s">
        <v>19946</v>
      </c>
      <c r="D8254" s="6" t="s">
        <v>8112</v>
      </c>
      <c r="E8254" s="3">
        <v>2</v>
      </c>
    </row>
    <row r="8255" spans="1:5" ht="18.75">
      <c r="A8255" s="36">
        <v>8253</v>
      </c>
      <c r="B8255" s="208"/>
      <c r="C8255" s="36" t="s">
        <v>19947</v>
      </c>
      <c r="D8255" s="6" t="s">
        <v>8113</v>
      </c>
      <c r="E8255" s="3">
        <v>1</v>
      </c>
    </row>
    <row r="8256" spans="1:5" ht="18.75">
      <c r="A8256" s="36">
        <v>8254</v>
      </c>
      <c r="B8256" s="208"/>
      <c r="C8256" s="36" t="s">
        <v>19948</v>
      </c>
      <c r="D8256" s="6" t="s">
        <v>8114</v>
      </c>
      <c r="E8256" s="3">
        <v>1</v>
      </c>
    </row>
    <row r="8257" spans="1:5" ht="18.75">
      <c r="A8257" s="36">
        <v>8255</v>
      </c>
      <c r="B8257" s="208"/>
      <c r="C8257" s="36" t="s">
        <v>19949</v>
      </c>
      <c r="D8257" s="6" t="s">
        <v>8115</v>
      </c>
      <c r="E8257" s="3">
        <v>1</v>
      </c>
    </row>
    <row r="8258" spans="1:5" ht="18.75">
      <c r="A8258" s="36">
        <v>8256</v>
      </c>
      <c r="B8258" s="208"/>
      <c r="C8258" s="36" t="s">
        <v>19950</v>
      </c>
      <c r="D8258" s="6" t="s">
        <v>8116</v>
      </c>
      <c r="E8258" s="3">
        <v>1</v>
      </c>
    </row>
    <row r="8259" spans="1:5" ht="18.75">
      <c r="A8259" s="36">
        <v>8257</v>
      </c>
      <c r="B8259" s="208"/>
      <c r="C8259" s="36" t="s">
        <v>19951</v>
      </c>
      <c r="D8259" s="6" t="s">
        <v>8117</v>
      </c>
      <c r="E8259" s="3">
        <v>1</v>
      </c>
    </row>
    <row r="8260" spans="1:5" ht="18.75">
      <c r="A8260" s="36">
        <v>8258</v>
      </c>
      <c r="B8260" s="208"/>
      <c r="C8260" s="36" t="s">
        <v>19952</v>
      </c>
      <c r="D8260" s="6" t="s">
        <v>8118</v>
      </c>
      <c r="E8260" s="3">
        <v>1</v>
      </c>
    </row>
    <row r="8261" spans="1:5" ht="18.75">
      <c r="A8261" s="36">
        <v>8259</v>
      </c>
      <c r="B8261" s="208"/>
      <c r="C8261" s="36" t="s">
        <v>19953</v>
      </c>
      <c r="D8261" s="6" t="s">
        <v>8119</v>
      </c>
      <c r="E8261" s="3">
        <v>1</v>
      </c>
    </row>
    <row r="8262" spans="1:5" ht="18.75">
      <c r="A8262" s="36">
        <v>8260</v>
      </c>
      <c r="B8262" s="208"/>
      <c r="C8262" s="36" t="s">
        <v>19954</v>
      </c>
      <c r="D8262" s="6" t="s">
        <v>8120</v>
      </c>
      <c r="E8262" s="3">
        <v>1</v>
      </c>
    </row>
    <row r="8263" spans="1:5" ht="18.75">
      <c r="A8263" s="36">
        <v>8261</v>
      </c>
      <c r="B8263" s="208"/>
      <c r="C8263" s="36" t="s">
        <v>19955</v>
      </c>
      <c r="D8263" s="6" t="s">
        <v>8121</v>
      </c>
      <c r="E8263" s="3">
        <v>1</v>
      </c>
    </row>
    <row r="8264" spans="1:5" ht="18.75">
      <c r="A8264" s="36">
        <v>8262</v>
      </c>
      <c r="B8264" s="208"/>
      <c r="C8264" s="36" t="s">
        <v>19956</v>
      </c>
      <c r="D8264" s="6" t="s">
        <v>8122</v>
      </c>
      <c r="E8264" s="3">
        <v>4</v>
      </c>
    </row>
    <row r="8265" spans="1:5" ht="33">
      <c r="A8265" s="36">
        <v>8263</v>
      </c>
      <c r="B8265" s="208"/>
      <c r="C8265" s="36" t="s">
        <v>19957</v>
      </c>
      <c r="D8265" s="6" t="s">
        <v>8123</v>
      </c>
      <c r="E8265" s="3">
        <v>4</v>
      </c>
    </row>
    <row r="8266" spans="1:5" ht="18.75">
      <c r="A8266" s="36">
        <v>8264</v>
      </c>
      <c r="B8266" s="208"/>
      <c r="C8266" s="36" t="s">
        <v>19958</v>
      </c>
      <c r="D8266" s="6" t="s">
        <v>8124</v>
      </c>
      <c r="E8266" s="3">
        <v>4</v>
      </c>
    </row>
    <row r="8267" spans="1:5" ht="33">
      <c r="A8267" s="36">
        <v>8265</v>
      </c>
      <c r="B8267" s="208"/>
      <c r="C8267" s="36" t="s">
        <v>19959</v>
      </c>
      <c r="D8267" s="6" t="s">
        <v>8125</v>
      </c>
      <c r="E8267" s="3">
        <v>4</v>
      </c>
    </row>
    <row r="8268" spans="1:5" ht="18.75">
      <c r="A8268" s="36">
        <v>8266</v>
      </c>
      <c r="B8268" s="208"/>
      <c r="C8268" s="36" t="s">
        <v>19960</v>
      </c>
      <c r="D8268" s="6" t="s">
        <v>8126</v>
      </c>
      <c r="E8268" s="3">
        <v>4</v>
      </c>
    </row>
    <row r="8269" spans="1:5" ht="33">
      <c r="A8269" s="36">
        <v>8267</v>
      </c>
      <c r="B8269" s="208"/>
      <c r="C8269" s="36" t="s">
        <v>19961</v>
      </c>
      <c r="D8269" s="6" t="s">
        <v>8127</v>
      </c>
      <c r="E8269" s="3">
        <v>4</v>
      </c>
    </row>
    <row r="8270" spans="1:5" ht="33">
      <c r="A8270" s="36">
        <v>8268</v>
      </c>
      <c r="B8270" s="208"/>
      <c r="C8270" s="36" t="s">
        <v>19962</v>
      </c>
      <c r="D8270" s="6" t="s">
        <v>8128</v>
      </c>
      <c r="E8270" s="3">
        <v>4</v>
      </c>
    </row>
    <row r="8271" spans="1:5" ht="33">
      <c r="A8271" s="36">
        <v>8269</v>
      </c>
      <c r="B8271" s="208"/>
      <c r="C8271" s="36" t="s">
        <v>19963</v>
      </c>
      <c r="D8271" s="6" t="s">
        <v>8129</v>
      </c>
      <c r="E8271" s="3">
        <v>4</v>
      </c>
    </row>
    <row r="8272" spans="1:5" ht="18.75">
      <c r="A8272" s="36">
        <v>8270</v>
      </c>
      <c r="B8272" s="208"/>
      <c r="C8272" s="36" t="s">
        <v>19964</v>
      </c>
      <c r="D8272" s="6" t="s">
        <v>8130</v>
      </c>
      <c r="E8272" s="3">
        <v>4</v>
      </c>
    </row>
    <row r="8273" spans="1:5" ht="33">
      <c r="A8273" s="36">
        <v>8271</v>
      </c>
      <c r="B8273" s="208"/>
      <c r="C8273" s="36" t="s">
        <v>19965</v>
      </c>
      <c r="D8273" s="6" t="s">
        <v>8131</v>
      </c>
      <c r="E8273" s="3">
        <v>4</v>
      </c>
    </row>
    <row r="8274" spans="1:5" ht="33">
      <c r="A8274" s="36">
        <v>8272</v>
      </c>
      <c r="B8274" s="208"/>
      <c r="C8274" s="36" t="s">
        <v>19966</v>
      </c>
      <c r="D8274" s="6" t="s">
        <v>8132</v>
      </c>
      <c r="E8274" s="3">
        <v>4</v>
      </c>
    </row>
    <row r="8275" spans="1:5" ht="18.75">
      <c r="A8275" s="36">
        <v>8273</v>
      </c>
      <c r="B8275" s="208"/>
      <c r="C8275" s="36" t="s">
        <v>19967</v>
      </c>
      <c r="D8275" s="6" t="s">
        <v>8133</v>
      </c>
      <c r="E8275" s="3">
        <v>4</v>
      </c>
    </row>
    <row r="8276" spans="1:5" ht="18.75">
      <c r="A8276" s="36">
        <v>8274</v>
      </c>
      <c r="B8276" s="208"/>
      <c r="C8276" s="36" t="s">
        <v>19968</v>
      </c>
      <c r="D8276" s="6" t="s">
        <v>8134</v>
      </c>
      <c r="E8276" s="3">
        <v>4</v>
      </c>
    </row>
    <row r="8277" spans="1:5" ht="33">
      <c r="A8277" s="36">
        <v>8275</v>
      </c>
      <c r="B8277" s="208"/>
      <c r="C8277" s="36" t="s">
        <v>19969</v>
      </c>
      <c r="D8277" s="6" t="s">
        <v>8135</v>
      </c>
      <c r="E8277" s="3">
        <v>4</v>
      </c>
    </row>
    <row r="8278" spans="1:5" ht="18.75">
      <c r="A8278" s="36">
        <v>8276</v>
      </c>
      <c r="B8278" s="208"/>
      <c r="C8278" s="36" t="s">
        <v>19970</v>
      </c>
      <c r="D8278" s="6" t="s">
        <v>8136</v>
      </c>
      <c r="E8278" s="3">
        <v>4</v>
      </c>
    </row>
    <row r="8279" spans="1:5" ht="18.75">
      <c r="A8279" s="36">
        <v>8277</v>
      </c>
      <c r="B8279" s="208"/>
      <c r="C8279" s="36" t="s">
        <v>19971</v>
      </c>
      <c r="D8279" s="6" t="s">
        <v>8137</v>
      </c>
      <c r="E8279" s="3">
        <v>4</v>
      </c>
    </row>
    <row r="8280" spans="1:5" ht="33">
      <c r="A8280" s="36">
        <v>8278</v>
      </c>
      <c r="B8280" s="208"/>
      <c r="C8280" s="36" t="s">
        <v>19972</v>
      </c>
      <c r="D8280" s="6" t="s">
        <v>8138</v>
      </c>
      <c r="E8280" s="3">
        <v>4</v>
      </c>
    </row>
    <row r="8281" spans="1:5" ht="18.75">
      <c r="A8281" s="36">
        <v>8279</v>
      </c>
      <c r="B8281" s="208"/>
      <c r="C8281" s="36" t="s">
        <v>19973</v>
      </c>
      <c r="D8281" s="6" t="s">
        <v>8139</v>
      </c>
      <c r="E8281" s="3">
        <v>4</v>
      </c>
    </row>
    <row r="8282" spans="1:5" ht="33">
      <c r="A8282" s="36">
        <v>8280</v>
      </c>
      <c r="B8282" s="208"/>
      <c r="C8282" s="36" t="s">
        <v>19974</v>
      </c>
      <c r="D8282" s="6" t="s">
        <v>8140</v>
      </c>
      <c r="E8282" s="3">
        <v>4</v>
      </c>
    </row>
    <row r="8283" spans="1:5" ht="18.75">
      <c r="A8283" s="36">
        <v>8281</v>
      </c>
      <c r="B8283" s="208"/>
      <c r="C8283" s="36" t="s">
        <v>19975</v>
      </c>
      <c r="D8283" s="6" t="s">
        <v>8141</v>
      </c>
      <c r="E8283" s="3">
        <v>4</v>
      </c>
    </row>
    <row r="8284" spans="1:5" ht="33">
      <c r="A8284" s="36">
        <v>8282</v>
      </c>
      <c r="B8284" s="208"/>
      <c r="C8284" s="36" t="s">
        <v>19976</v>
      </c>
      <c r="D8284" s="6" t="s">
        <v>8142</v>
      </c>
      <c r="E8284" s="3">
        <v>4</v>
      </c>
    </row>
    <row r="8285" spans="1:5" ht="49.5">
      <c r="A8285" s="36">
        <v>8283</v>
      </c>
      <c r="B8285" s="208"/>
      <c r="C8285" s="36" t="s">
        <v>19977</v>
      </c>
      <c r="D8285" s="6" t="s">
        <v>8143</v>
      </c>
      <c r="E8285" s="3">
        <v>4</v>
      </c>
    </row>
    <row r="8286" spans="1:5" ht="18.75">
      <c r="A8286" s="36">
        <v>8284</v>
      </c>
      <c r="B8286" s="208"/>
      <c r="C8286" s="36" t="s">
        <v>19978</v>
      </c>
      <c r="D8286" s="6" t="s">
        <v>8144</v>
      </c>
      <c r="E8286" s="3">
        <v>4</v>
      </c>
    </row>
    <row r="8287" spans="1:5" ht="18.75">
      <c r="A8287" s="36">
        <v>8285</v>
      </c>
      <c r="B8287" s="208"/>
      <c r="C8287" s="36" t="s">
        <v>19979</v>
      </c>
      <c r="D8287" s="6" t="s">
        <v>8145</v>
      </c>
      <c r="E8287" s="3">
        <v>4</v>
      </c>
    </row>
    <row r="8288" spans="1:5" ht="18.75">
      <c r="A8288" s="36">
        <v>8286</v>
      </c>
      <c r="B8288" s="208"/>
      <c r="C8288" s="36" t="s">
        <v>19980</v>
      </c>
      <c r="D8288" s="6" t="s">
        <v>8146</v>
      </c>
      <c r="E8288" s="3">
        <v>4</v>
      </c>
    </row>
    <row r="8289" spans="1:5" ht="18.75">
      <c r="A8289" s="36">
        <v>8287</v>
      </c>
      <c r="B8289" s="208"/>
      <c r="C8289" s="36" t="s">
        <v>19981</v>
      </c>
      <c r="D8289" s="6" t="s">
        <v>8147</v>
      </c>
      <c r="E8289" s="3">
        <v>4</v>
      </c>
    </row>
    <row r="8290" spans="1:5" ht="18.75">
      <c r="A8290" s="36">
        <v>8288</v>
      </c>
      <c r="B8290" s="208"/>
      <c r="C8290" s="36" t="s">
        <v>19982</v>
      </c>
      <c r="D8290" s="6" t="s">
        <v>8148</v>
      </c>
      <c r="E8290" s="3">
        <v>4</v>
      </c>
    </row>
    <row r="8291" spans="1:5" ht="18.75">
      <c r="A8291" s="36">
        <v>8289</v>
      </c>
      <c r="B8291" s="208"/>
      <c r="C8291" s="36" t="s">
        <v>19983</v>
      </c>
      <c r="D8291" s="6" t="s">
        <v>8149</v>
      </c>
      <c r="E8291" s="3">
        <v>4</v>
      </c>
    </row>
    <row r="8292" spans="1:5" ht="33">
      <c r="A8292" s="36">
        <v>8290</v>
      </c>
      <c r="B8292" s="208"/>
      <c r="C8292" s="36" t="s">
        <v>19984</v>
      </c>
      <c r="D8292" s="6" t="s">
        <v>8150</v>
      </c>
      <c r="E8292" s="3">
        <v>4</v>
      </c>
    </row>
    <row r="8293" spans="1:5" ht="18.75">
      <c r="A8293" s="36">
        <v>8291</v>
      </c>
      <c r="B8293" s="208"/>
      <c r="C8293" s="36" t="s">
        <v>19985</v>
      </c>
      <c r="D8293" s="6" t="s">
        <v>8151</v>
      </c>
      <c r="E8293" s="3">
        <v>4</v>
      </c>
    </row>
    <row r="8294" spans="1:5" ht="33">
      <c r="A8294" s="36">
        <v>8292</v>
      </c>
      <c r="B8294" s="208"/>
      <c r="C8294" s="36" t="s">
        <v>19986</v>
      </c>
      <c r="D8294" s="6" t="s">
        <v>8152</v>
      </c>
      <c r="E8294" s="3">
        <v>4</v>
      </c>
    </row>
    <row r="8295" spans="1:5" ht="33">
      <c r="A8295" s="36">
        <v>8293</v>
      </c>
      <c r="B8295" s="208"/>
      <c r="C8295" s="36" t="s">
        <v>19987</v>
      </c>
      <c r="D8295" s="6" t="s">
        <v>8153</v>
      </c>
      <c r="E8295" s="3">
        <v>4</v>
      </c>
    </row>
    <row r="8296" spans="1:5" ht="33">
      <c r="A8296" s="36">
        <v>8294</v>
      </c>
      <c r="B8296" s="208"/>
      <c r="C8296" s="36" t="s">
        <v>19988</v>
      </c>
      <c r="D8296" s="6" t="s">
        <v>8154</v>
      </c>
      <c r="E8296" s="3">
        <v>4</v>
      </c>
    </row>
    <row r="8297" spans="1:5" ht="18.75">
      <c r="A8297" s="36">
        <v>8295</v>
      </c>
      <c r="B8297" s="208"/>
      <c r="C8297" s="36" t="s">
        <v>19989</v>
      </c>
      <c r="D8297" s="6" t="s">
        <v>8155</v>
      </c>
      <c r="E8297" s="3">
        <v>4</v>
      </c>
    </row>
    <row r="8298" spans="1:5" ht="33">
      <c r="A8298" s="36">
        <v>8296</v>
      </c>
      <c r="B8298" s="208"/>
      <c r="C8298" s="36" t="s">
        <v>19990</v>
      </c>
      <c r="D8298" s="6" t="s">
        <v>8156</v>
      </c>
      <c r="E8298" s="3">
        <v>4</v>
      </c>
    </row>
    <row r="8299" spans="1:5" ht="18.75">
      <c r="A8299" s="36">
        <v>8297</v>
      </c>
      <c r="B8299" s="208"/>
      <c r="C8299" s="36" t="s">
        <v>19991</v>
      </c>
      <c r="D8299" s="6" t="s">
        <v>8157</v>
      </c>
      <c r="E8299" s="3">
        <v>4</v>
      </c>
    </row>
    <row r="8300" spans="1:5" ht="33">
      <c r="A8300" s="36">
        <v>8298</v>
      </c>
      <c r="B8300" s="208"/>
      <c r="C8300" s="36" t="s">
        <v>19992</v>
      </c>
      <c r="D8300" s="6" t="s">
        <v>8158</v>
      </c>
      <c r="E8300" s="3">
        <v>4</v>
      </c>
    </row>
    <row r="8301" spans="1:5" ht="18.75">
      <c r="A8301" s="36">
        <v>8299</v>
      </c>
      <c r="B8301" s="208"/>
      <c r="C8301" s="36" t="s">
        <v>19993</v>
      </c>
      <c r="D8301" s="6" t="s">
        <v>8159</v>
      </c>
      <c r="E8301" s="3">
        <v>4</v>
      </c>
    </row>
    <row r="8302" spans="1:5" ht="33">
      <c r="A8302" s="36">
        <v>8300</v>
      </c>
      <c r="B8302" s="208"/>
      <c r="C8302" s="36" t="s">
        <v>19994</v>
      </c>
      <c r="D8302" s="6" t="s">
        <v>8160</v>
      </c>
      <c r="E8302" s="3">
        <v>4</v>
      </c>
    </row>
    <row r="8303" spans="1:5" ht="33">
      <c r="A8303" s="36">
        <v>8301</v>
      </c>
      <c r="B8303" s="208"/>
      <c r="C8303" s="36" t="s">
        <v>19995</v>
      </c>
      <c r="D8303" s="6" t="s">
        <v>8161</v>
      </c>
      <c r="E8303" s="3">
        <v>4</v>
      </c>
    </row>
    <row r="8304" spans="1:5" ht="33">
      <c r="A8304" s="36">
        <v>8302</v>
      </c>
      <c r="B8304" s="208"/>
      <c r="C8304" s="36" t="s">
        <v>19996</v>
      </c>
      <c r="D8304" s="6" t="s">
        <v>8162</v>
      </c>
      <c r="E8304" s="3">
        <v>4</v>
      </c>
    </row>
    <row r="8305" spans="1:5" ht="33">
      <c r="A8305" s="36">
        <v>8303</v>
      </c>
      <c r="B8305" s="208"/>
      <c r="C8305" s="36" t="s">
        <v>19997</v>
      </c>
      <c r="D8305" s="6" t="s">
        <v>8163</v>
      </c>
      <c r="E8305" s="3">
        <v>4</v>
      </c>
    </row>
    <row r="8306" spans="1:5" ht="18.75">
      <c r="A8306" s="36">
        <v>8304</v>
      </c>
      <c r="B8306" s="208"/>
      <c r="C8306" s="36" t="s">
        <v>19998</v>
      </c>
      <c r="D8306" s="6" t="s">
        <v>8164</v>
      </c>
      <c r="E8306" s="3">
        <v>4</v>
      </c>
    </row>
    <row r="8307" spans="1:5" ht="33">
      <c r="A8307" s="36">
        <v>8305</v>
      </c>
      <c r="B8307" s="208"/>
      <c r="C8307" s="36" t="s">
        <v>19999</v>
      </c>
      <c r="D8307" s="6" t="s">
        <v>8165</v>
      </c>
      <c r="E8307" s="3">
        <v>4</v>
      </c>
    </row>
    <row r="8308" spans="1:5" ht="33">
      <c r="A8308" s="36">
        <v>8306</v>
      </c>
      <c r="B8308" s="208"/>
      <c r="C8308" s="36" t="s">
        <v>20000</v>
      </c>
      <c r="D8308" s="6" t="s">
        <v>8166</v>
      </c>
      <c r="E8308" s="3">
        <v>4</v>
      </c>
    </row>
    <row r="8309" spans="1:5" ht="33">
      <c r="A8309" s="36">
        <v>8307</v>
      </c>
      <c r="B8309" s="208"/>
      <c r="C8309" s="36" t="s">
        <v>20001</v>
      </c>
      <c r="D8309" s="6" t="s">
        <v>8167</v>
      </c>
      <c r="E8309" s="3">
        <v>4</v>
      </c>
    </row>
    <row r="8310" spans="1:5" ht="33">
      <c r="A8310" s="36">
        <v>8308</v>
      </c>
      <c r="B8310" s="208"/>
      <c r="C8310" s="36" t="s">
        <v>20002</v>
      </c>
      <c r="D8310" s="6" t="s">
        <v>8168</v>
      </c>
      <c r="E8310" s="3">
        <v>4</v>
      </c>
    </row>
    <row r="8311" spans="1:5" ht="18.75">
      <c r="A8311" s="36">
        <v>8309</v>
      </c>
      <c r="B8311" s="208"/>
      <c r="C8311" s="36" t="s">
        <v>20003</v>
      </c>
      <c r="D8311" s="6" t="s">
        <v>8169</v>
      </c>
      <c r="E8311" s="3">
        <v>4</v>
      </c>
    </row>
    <row r="8312" spans="1:5" ht="33">
      <c r="A8312" s="36">
        <v>8310</v>
      </c>
      <c r="B8312" s="208"/>
      <c r="C8312" s="36" t="s">
        <v>20004</v>
      </c>
      <c r="D8312" s="6" t="s">
        <v>8170</v>
      </c>
      <c r="E8312" s="3">
        <v>4</v>
      </c>
    </row>
    <row r="8313" spans="1:5" ht="18.75">
      <c r="A8313" s="36">
        <v>8311</v>
      </c>
      <c r="B8313" s="208"/>
      <c r="C8313" s="36" t="s">
        <v>20005</v>
      </c>
      <c r="D8313" s="6" t="s">
        <v>8171</v>
      </c>
      <c r="E8313" s="3">
        <v>4</v>
      </c>
    </row>
    <row r="8314" spans="1:5" ht="33">
      <c r="A8314" s="36">
        <v>8312</v>
      </c>
      <c r="B8314" s="208"/>
      <c r="C8314" s="36" t="s">
        <v>20006</v>
      </c>
      <c r="D8314" s="6" t="s">
        <v>8172</v>
      </c>
      <c r="E8314" s="3">
        <v>4</v>
      </c>
    </row>
    <row r="8315" spans="1:5" ht="33">
      <c r="A8315" s="36">
        <v>8313</v>
      </c>
      <c r="B8315" s="208"/>
      <c r="C8315" s="36" t="s">
        <v>20007</v>
      </c>
      <c r="D8315" s="6" t="s">
        <v>8173</v>
      </c>
      <c r="E8315" s="3">
        <v>4</v>
      </c>
    </row>
    <row r="8316" spans="1:5" ht="33">
      <c r="A8316" s="36">
        <v>8314</v>
      </c>
      <c r="B8316" s="208"/>
      <c r="C8316" s="36" t="s">
        <v>20008</v>
      </c>
      <c r="D8316" s="6" t="s">
        <v>8174</v>
      </c>
      <c r="E8316" s="3">
        <v>4</v>
      </c>
    </row>
    <row r="8317" spans="1:5" ht="33">
      <c r="A8317" s="36">
        <v>8315</v>
      </c>
      <c r="B8317" s="208"/>
      <c r="C8317" s="36" t="s">
        <v>20009</v>
      </c>
      <c r="D8317" s="6" t="s">
        <v>8175</v>
      </c>
      <c r="E8317" s="3">
        <v>4</v>
      </c>
    </row>
    <row r="8318" spans="1:5" ht="33">
      <c r="A8318" s="36">
        <v>8316</v>
      </c>
      <c r="B8318" s="208"/>
      <c r="C8318" s="36" t="s">
        <v>20010</v>
      </c>
      <c r="D8318" s="6" t="s">
        <v>8176</v>
      </c>
      <c r="E8318" s="3">
        <v>4</v>
      </c>
    </row>
    <row r="8319" spans="1:5" ht="49.5">
      <c r="A8319" s="36">
        <v>8317</v>
      </c>
      <c r="B8319" s="208"/>
      <c r="C8319" s="36" t="s">
        <v>20011</v>
      </c>
      <c r="D8319" s="6" t="s">
        <v>8177</v>
      </c>
      <c r="E8319" s="3">
        <v>4</v>
      </c>
    </row>
    <row r="8320" spans="1:5" ht="18.75">
      <c r="A8320" s="36">
        <v>8318</v>
      </c>
      <c r="B8320" s="208"/>
      <c r="C8320" s="36" t="s">
        <v>20012</v>
      </c>
      <c r="D8320" s="6" t="s">
        <v>8178</v>
      </c>
      <c r="E8320" s="3">
        <v>4</v>
      </c>
    </row>
    <row r="8321" spans="1:5" ht="18.75">
      <c r="A8321" s="36">
        <v>8319</v>
      </c>
      <c r="B8321" s="208"/>
      <c r="C8321" s="36" t="s">
        <v>20013</v>
      </c>
      <c r="D8321" s="6" t="s">
        <v>8179</v>
      </c>
      <c r="E8321" s="3">
        <v>4</v>
      </c>
    </row>
    <row r="8322" spans="1:5" ht="33">
      <c r="A8322" s="36">
        <v>8320</v>
      </c>
      <c r="B8322" s="208"/>
      <c r="C8322" s="36" t="s">
        <v>20014</v>
      </c>
      <c r="D8322" s="6" t="s">
        <v>8180</v>
      </c>
      <c r="E8322" s="3">
        <v>4</v>
      </c>
    </row>
    <row r="8323" spans="1:5" ht="18.75">
      <c r="A8323" s="36">
        <v>8321</v>
      </c>
      <c r="B8323" s="208"/>
      <c r="C8323" s="36" t="s">
        <v>20015</v>
      </c>
      <c r="D8323" s="6" t="s">
        <v>8181</v>
      </c>
      <c r="E8323" s="3">
        <v>4</v>
      </c>
    </row>
    <row r="8324" spans="1:5" ht="18.75">
      <c r="A8324" s="36">
        <v>8322</v>
      </c>
      <c r="B8324" s="208"/>
      <c r="C8324" s="36" t="s">
        <v>20016</v>
      </c>
      <c r="D8324" s="6" t="s">
        <v>8182</v>
      </c>
      <c r="E8324" s="3">
        <v>4</v>
      </c>
    </row>
    <row r="8325" spans="1:5" ht="33">
      <c r="A8325" s="36">
        <v>8323</v>
      </c>
      <c r="B8325" s="208"/>
      <c r="C8325" s="36" t="s">
        <v>20017</v>
      </c>
      <c r="D8325" s="6" t="s">
        <v>8183</v>
      </c>
      <c r="E8325" s="3">
        <v>4</v>
      </c>
    </row>
    <row r="8326" spans="1:5" ht="18.75">
      <c r="A8326" s="36">
        <v>8324</v>
      </c>
      <c r="B8326" s="208"/>
      <c r="C8326" s="36" t="s">
        <v>20018</v>
      </c>
      <c r="D8326" s="6" t="s">
        <v>8184</v>
      </c>
      <c r="E8326" s="3">
        <v>4</v>
      </c>
    </row>
    <row r="8327" spans="1:5" ht="49.5">
      <c r="A8327" s="36">
        <v>8325</v>
      </c>
      <c r="B8327" s="208"/>
      <c r="C8327" s="36" t="s">
        <v>20019</v>
      </c>
      <c r="D8327" s="6" t="s">
        <v>8185</v>
      </c>
      <c r="E8327" s="3">
        <v>4</v>
      </c>
    </row>
    <row r="8328" spans="1:5" ht="33">
      <c r="A8328" s="36">
        <v>8326</v>
      </c>
      <c r="B8328" s="208"/>
      <c r="C8328" s="36" t="s">
        <v>20020</v>
      </c>
      <c r="D8328" s="6" t="s">
        <v>8186</v>
      </c>
      <c r="E8328" s="3">
        <v>4</v>
      </c>
    </row>
    <row r="8329" spans="1:5" ht="33">
      <c r="A8329" s="36">
        <v>8327</v>
      </c>
      <c r="B8329" s="208"/>
      <c r="C8329" s="36" t="s">
        <v>20021</v>
      </c>
      <c r="D8329" s="6" t="s">
        <v>8187</v>
      </c>
      <c r="E8329" s="3">
        <v>4</v>
      </c>
    </row>
    <row r="8330" spans="1:5" ht="49.5">
      <c r="A8330" s="36">
        <v>8328</v>
      </c>
      <c r="B8330" s="208"/>
      <c r="C8330" s="36" t="s">
        <v>20022</v>
      </c>
      <c r="D8330" s="6" t="s">
        <v>8188</v>
      </c>
      <c r="E8330" s="3">
        <v>4</v>
      </c>
    </row>
    <row r="8331" spans="1:5" ht="33">
      <c r="A8331" s="36">
        <v>8329</v>
      </c>
      <c r="B8331" s="208"/>
      <c r="C8331" s="36" t="s">
        <v>20023</v>
      </c>
      <c r="D8331" s="6" t="s">
        <v>8189</v>
      </c>
      <c r="E8331" s="3">
        <v>4</v>
      </c>
    </row>
    <row r="8332" spans="1:5" ht="33">
      <c r="A8332" s="36">
        <v>8330</v>
      </c>
      <c r="B8332" s="208"/>
      <c r="C8332" s="36" t="s">
        <v>20024</v>
      </c>
      <c r="D8332" s="6" t="s">
        <v>8190</v>
      </c>
      <c r="E8332" s="3">
        <v>4</v>
      </c>
    </row>
    <row r="8333" spans="1:5" ht="18.75">
      <c r="A8333" s="36">
        <v>8331</v>
      </c>
      <c r="B8333" s="208"/>
      <c r="C8333" s="36" t="s">
        <v>20025</v>
      </c>
      <c r="D8333" s="6" t="s">
        <v>8191</v>
      </c>
      <c r="E8333" s="3">
        <v>4</v>
      </c>
    </row>
    <row r="8334" spans="1:5" ht="33">
      <c r="A8334" s="36">
        <v>8332</v>
      </c>
      <c r="B8334" s="208"/>
      <c r="C8334" s="36" t="s">
        <v>20026</v>
      </c>
      <c r="D8334" s="6" t="s">
        <v>8192</v>
      </c>
      <c r="E8334" s="3">
        <v>4</v>
      </c>
    </row>
    <row r="8335" spans="1:5" ht="33">
      <c r="A8335" s="36">
        <v>8333</v>
      </c>
      <c r="B8335" s="208"/>
      <c r="C8335" s="36" t="s">
        <v>20027</v>
      </c>
      <c r="D8335" s="6" t="s">
        <v>8193</v>
      </c>
      <c r="E8335" s="3">
        <v>4</v>
      </c>
    </row>
    <row r="8336" spans="1:5" ht="33">
      <c r="A8336" s="36">
        <v>8334</v>
      </c>
      <c r="B8336" s="208"/>
      <c r="C8336" s="36" t="s">
        <v>20028</v>
      </c>
      <c r="D8336" s="6" t="s">
        <v>8194</v>
      </c>
      <c r="E8336" s="3">
        <v>4</v>
      </c>
    </row>
    <row r="8337" spans="1:5" ht="18.75">
      <c r="A8337" s="36">
        <v>8335</v>
      </c>
      <c r="B8337" s="208"/>
      <c r="C8337" s="36" t="s">
        <v>20029</v>
      </c>
      <c r="D8337" s="6" t="s">
        <v>8195</v>
      </c>
      <c r="E8337" s="3">
        <v>4</v>
      </c>
    </row>
    <row r="8338" spans="1:5" ht="18.75">
      <c r="A8338" s="36">
        <v>8336</v>
      </c>
      <c r="B8338" s="208"/>
      <c r="C8338" s="36" t="s">
        <v>20030</v>
      </c>
      <c r="D8338" s="6" t="s">
        <v>8196</v>
      </c>
      <c r="E8338" s="3">
        <v>4</v>
      </c>
    </row>
    <row r="8339" spans="1:5" ht="33">
      <c r="A8339" s="36">
        <v>8337</v>
      </c>
      <c r="B8339" s="208"/>
      <c r="C8339" s="36" t="s">
        <v>20031</v>
      </c>
      <c r="D8339" s="6" t="s">
        <v>8197</v>
      </c>
      <c r="E8339" s="3">
        <v>4</v>
      </c>
    </row>
    <row r="8340" spans="1:5" ht="18.75">
      <c r="A8340" s="36">
        <v>8338</v>
      </c>
      <c r="B8340" s="208"/>
      <c r="C8340" s="36" t="s">
        <v>20032</v>
      </c>
      <c r="D8340" s="6" t="s">
        <v>8198</v>
      </c>
      <c r="E8340" s="3">
        <v>4</v>
      </c>
    </row>
    <row r="8341" spans="1:5" ht="33">
      <c r="A8341" s="36">
        <v>8339</v>
      </c>
      <c r="B8341" s="208"/>
      <c r="C8341" s="36" t="s">
        <v>20033</v>
      </c>
      <c r="D8341" s="6" t="s">
        <v>8199</v>
      </c>
      <c r="E8341" s="3">
        <v>4</v>
      </c>
    </row>
    <row r="8342" spans="1:5" ht="33">
      <c r="A8342" s="36">
        <v>8340</v>
      </c>
      <c r="B8342" s="208"/>
      <c r="C8342" s="36" t="s">
        <v>20034</v>
      </c>
      <c r="D8342" s="6" t="s">
        <v>8200</v>
      </c>
      <c r="E8342" s="3">
        <v>4</v>
      </c>
    </row>
    <row r="8343" spans="1:5" ht="49.5">
      <c r="A8343" s="36">
        <v>8341</v>
      </c>
      <c r="B8343" s="208"/>
      <c r="C8343" s="36" t="s">
        <v>20035</v>
      </c>
      <c r="D8343" s="6" t="s">
        <v>8201</v>
      </c>
      <c r="E8343" s="3">
        <v>4</v>
      </c>
    </row>
    <row r="8344" spans="1:5" ht="33">
      <c r="A8344" s="36">
        <v>8342</v>
      </c>
      <c r="B8344" s="208"/>
      <c r="C8344" s="36" t="s">
        <v>20036</v>
      </c>
      <c r="D8344" s="6" t="s">
        <v>8202</v>
      </c>
      <c r="E8344" s="3">
        <v>4</v>
      </c>
    </row>
    <row r="8345" spans="1:5" ht="33">
      <c r="A8345" s="36">
        <v>8343</v>
      </c>
      <c r="B8345" s="208"/>
      <c r="C8345" s="36" t="s">
        <v>20037</v>
      </c>
      <c r="D8345" s="6" t="s">
        <v>8203</v>
      </c>
      <c r="E8345" s="3">
        <v>4</v>
      </c>
    </row>
    <row r="8346" spans="1:5" ht="33">
      <c r="A8346" s="36">
        <v>8344</v>
      </c>
      <c r="B8346" s="208"/>
      <c r="C8346" s="36" t="s">
        <v>20038</v>
      </c>
      <c r="D8346" s="6" t="s">
        <v>8204</v>
      </c>
      <c r="E8346" s="3">
        <v>4</v>
      </c>
    </row>
    <row r="8347" spans="1:5" ht="33">
      <c r="A8347" s="36">
        <v>8345</v>
      </c>
      <c r="B8347" s="208"/>
      <c r="C8347" s="36" t="s">
        <v>20039</v>
      </c>
      <c r="D8347" s="6" t="s">
        <v>8205</v>
      </c>
      <c r="E8347" s="3">
        <v>4</v>
      </c>
    </row>
    <row r="8348" spans="1:5" ht="33">
      <c r="A8348" s="36">
        <v>8346</v>
      </c>
      <c r="B8348" s="208"/>
      <c r="C8348" s="36" t="s">
        <v>20040</v>
      </c>
      <c r="D8348" s="6" t="s">
        <v>8206</v>
      </c>
      <c r="E8348" s="3">
        <v>4</v>
      </c>
    </row>
    <row r="8349" spans="1:5" ht="33">
      <c r="A8349" s="36">
        <v>8347</v>
      </c>
      <c r="B8349" s="208"/>
      <c r="C8349" s="36" t="s">
        <v>20041</v>
      </c>
      <c r="D8349" s="6" t="s">
        <v>8207</v>
      </c>
      <c r="E8349" s="3">
        <v>4</v>
      </c>
    </row>
    <row r="8350" spans="1:5" ht="18.75">
      <c r="A8350" s="36">
        <v>8348</v>
      </c>
      <c r="B8350" s="208"/>
      <c r="C8350" s="36" t="s">
        <v>20042</v>
      </c>
      <c r="D8350" s="6" t="s">
        <v>8208</v>
      </c>
      <c r="E8350" s="3">
        <v>4</v>
      </c>
    </row>
    <row r="8351" spans="1:5" ht="33">
      <c r="A8351" s="36">
        <v>8349</v>
      </c>
      <c r="B8351" s="208"/>
      <c r="C8351" s="36" t="s">
        <v>20043</v>
      </c>
      <c r="D8351" s="6" t="s">
        <v>8209</v>
      </c>
      <c r="E8351" s="3">
        <v>4</v>
      </c>
    </row>
    <row r="8352" spans="1:5" ht="33">
      <c r="A8352" s="36">
        <v>8350</v>
      </c>
      <c r="B8352" s="208"/>
      <c r="C8352" s="36" t="s">
        <v>20044</v>
      </c>
      <c r="D8352" s="6" t="s">
        <v>8210</v>
      </c>
      <c r="E8352" s="3">
        <v>4</v>
      </c>
    </row>
    <row r="8353" spans="1:5" ht="33">
      <c r="A8353" s="36">
        <v>8351</v>
      </c>
      <c r="B8353" s="208"/>
      <c r="C8353" s="36" t="s">
        <v>20045</v>
      </c>
      <c r="D8353" s="6" t="s">
        <v>8211</v>
      </c>
      <c r="E8353" s="3">
        <v>4</v>
      </c>
    </row>
    <row r="8354" spans="1:5" ht="33">
      <c r="A8354" s="36">
        <v>8352</v>
      </c>
      <c r="B8354" s="208"/>
      <c r="C8354" s="36" t="s">
        <v>20046</v>
      </c>
      <c r="D8354" s="6" t="s">
        <v>8212</v>
      </c>
      <c r="E8354" s="3">
        <v>4</v>
      </c>
    </row>
    <row r="8355" spans="1:5" ht="18.75">
      <c r="A8355" s="36">
        <v>8353</v>
      </c>
      <c r="B8355" s="208"/>
      <c r="C8355" s="36" t="s">
        <v>20047</v>
      </c>
      <c r="D8355" s="6" t="s">
        <v>8213</v>
      </c>
      <c r="E8355" s="3">
        <v>4</v>
      </c>
    </row>
    <row r="8356" spans="1:5" ht="33">
      <c r="A8356" s="36">
        <v>8354</v>
      </c>
      <c r="B8356" s="208"/>
      <c r="C8356" s="36" t="s">
        <v>20048</v>
      </c>
      <c r="D8356" s="6" t="s">
        <v>8214</v>
      </c>
      <c r="E8356" s="3">
        <v>4</v>
      </c>
    </row>
    <row r="8357" spans="1:5" ht="33">
      <c r="A8357" s="36">
        <v>8355</v>
      </c>
      <c r="B8357" s="208"/>
      <c r="C8357" s="36" t="s">
        <v>20049</v>
      </c>
      <c r="D8357" s="6" t="s">
        <v>8215</v>
      </c>
      <c r="E8357" s="3">
        <v>4</v>
      </c>
    </row>
    <row r="8358" spans="1:5" ht="18.75">
      <c r="A8358" s="36">
        <v>8356</v>
      </c>
      <c r="B8358" s="208"/>
      <c r="C8358" s="36" t="s">
        <v>20050</v>
      </c>
      <c r="D8358" s="6" t="s">
        <v>8216</v>
      </c>
      <c r="E8358" s="3">
        <v>4</v>
      </c>
    </row>
    <row r="8359" spans="1:5" ht="49.5">
      <c r="A8359" s="36">
        <v>8357</v>
      </c>
      <c r="B8359" s="208"/>
      <c r="C8359" s="36" t="s">
        <v>20051</v>
      </c>
      <c r="D8359" s="6" t="s">
        <v>8217</v>
      </c>
      <c r="E8359" s="3">
        <v>4</v>
      </c>
    </row>
    <row r="8360" spans="1:5" ht="33">
      <c r="A8360" s="36">
        <v>8358</v>
      </c>
      <c r="B8360" s="208"/>
      <c r="C8360" s="36" t="s">
        <v>20052</v>
      </c>
      <c r="D8360" s="6" t="s">
        <v>8218</v>
      </c>
      <c r="E8360" s="3">
        <v>4</v>
      </c>
    </row>
    <row r="8361" spans="1:5" ht="33">
      <c r="A8361" s="36">
        <v>8359</v>
      </c>
      <c r="B8361" s="208"/>
      <c r="C8361" s="36" t="s">
        <v>20053</v>
      </c>
      <c r="D8361" s="6" t="s">
        <v>8219</v>
      </c>
      <c r="E8361" s="3">
        <v>4</v>
      </c>
    </row>
    <row r="8362" spans="1:5" ht="33">
      <c r="A8362" s="36">
        <v>8360</v>
      </c>
      <c r="B8362" s="208"/>
      <c r="C8362" s="36" t="s">
        <v>20054</v>
      </c>
      <c r="D8362" s="6" t="s">
        <v>8220</v>
      </c>
      <c r="E8362" s="3">
        <v>4</v>
      </c>
    </row>
    <row r="8363" spans="1:5" ht="33">
      <c r="A8363" s="36">
        <v>8361</v>
      </c>
      <c r="B8363" s="208"/>
      <c r="C8363" s="36" t="s">
        <v>20055</v>
      </c>
      <c r="D8363" s="6" t="s">
        <v>8221</v>
      </c>
      <c r="E8363" s="3">
        <v>4</v>
      </c>
    </row>
    <row r="8364" spans="1:5" ht="33">
      <c r="A8364" s="36">
        <v>8362</v>
      </c>
      <c r="B8364" s="208"/>
      <c r="C8364" s="36" t="s">
        <v>20056</v>
      </c>
      <c r="D8364" s="6" t="s">
        <v>8222</v>
      </c>
      <c r="E8364" s="3">
        <v>4</v>
      </c>
    </row>
    <row r="8365" spans="1:5" ht="33">
      <c r="A8365" s="36">
        <v>8363</v>
      </c>
      <c r="B8365" s="208"/>
      <c r="C8365" s="36" t="s">
        <v>20057</v>
      </c>
      <c r="D8365" s="6" t="s">
        <v>8223</v>
      </c>
      <c r="E8365" s="3">
        <v>4</v>
      </c>
    </row>
    <row r="8366" spans="1:5" ht="33">
      <c r="A8366" s="36">
        <v>8364</v>
      </c>
      <c r="B8366" s="208"/>
      <c r="C8366" s="36" t="s">
        <v>20058</v>
      </c>
      <c r="D8366" s="6" t="s">
        <v>8224</v>
      </c>
      <c r="E8366" s="3">
        <v>4</v>
      </c>
    </row>
    <row r="8367" spans="1:5" ht="33">
      <c r="A8367" s="36">
        <v>8365</v>
      </c>
      <c r="B8367" s="208"/>
      <c r="C8367" s="36" t="s">
        <v>20059</v>
      </c>
      <c r="D8367" s="6" t="s">
        <v>8225</v>
      </c>
      <c r="E8367" s="3">
        <v>4</v>
      </c>
    </row>
    <row r="8368" spans="1:5" ht="18.75">
      <c r="A8368" s="36">
        <v>8366</v>
      </c>
      <c r="B8368" s="208"/>
      <c r="C8368" s="36" t="s">
        <v>20060</v>
      </c>
      <c r="D8368" s="6" t="s">
        <v>8226</v>
      </c>
      <c r="E8368" s="3">
        <v>4</v>
      </c>
    </row>
    <row r="8369" spans="1:5" ht="49.5">
      <c r="A8369" s="36">
        <v>8367</v>
      </c>
      <c r="B8369" s="208"/>
      <c r="C8369" s="36" t="s">
        <v>20061</v>
      </c>
      <c r="D8369" s="6" t="s">
        <v>8227</v>
      </c>
      <c r="E8369" s="3">
        <v>4</v>
      </c>
    </row>
    <row r="8370" spans="1:5" ht="33">
      <c r="A8370" s="36">
        <v>8368</v>
      </c>
      <c r="B8370" s="208"/>
      <c r="C8370" s="36" t="s">
        <v>20062</v>
      </c>
      <c r="D8370" s="6" t="s">
        <v>8228</v>
      </c>
      <c r="E8370" s="3">
        <v>4</v>
      </c>
    </row>
    <row r="8371" spans="1:5" ht="33">
      <c r="A8371" s="36">
        <v>8369</v>
      </c>
      <c r="B8371" s="208"/>
      <c r="C8371" s="36" t="s">
        <v>20063</v>
      </c>
      <c r="D8371" s="6" t="s">
        <v>8229</v>
      </c>
      <c r="E8371" s="3">
        <v>4</v>
      </c>
    </row>
    <row r="8372" spans="1:5" ht="33">
      <c r="A8372" s="36">
        <v>8370</v>
      </c>
      <c r="B8372" s="208"/>
      <c r="C8372" s="36" t="s">
        <v>20064</v>
      </c>
      <c r="D8372" s="6" t="s">
        <v>8230</v>
      </c>
      <c r="E8372" s="3">
        <v>4</v>
      </c>
    </row>
    <row r="8373" spans="1:5" ht="18.75">
      <c r="A8373" s="36">
        <v>8371</v>
      </c>
      <c r="B8373" s="208"/>
      <c r="C8373" s="36" t="s">
        <v>20065</v>
      </c>
      <c r="D8373" s="6" t="s">
        <v>8231</v>
      </c>
      <c r="E8373" s="3">
        <v>4</v>
      </c>
    </row>
    <row r="8374" spans="1:5" ht="49.5">
      <c r="A8374" s="36">
        <v>8372</v>
      </c>
      <c r="B8374" s="208"/>
      <c r="C8374" s="36" t="s">
        <v>20066</v>
      </c>
      <c r="D8374" s="6" t="s">
        <v>8232</v>
      </c>
      <c r="E8374" s="3">
        <v>4</v>
      </c>
    </row>
    <row r="8375" spans="1:5" ht="49.5">
      <c r="A8375" s="36">
        <v>8373</v>
      </c>
      <c r="B8375" s="208"/>
      <c r="C8375" s="36" t="s">
        <v>13748</v>
      </c>
      <c r="D8375" s="6" t="s">
        <v>8233</v>
      </c>
      <c r="E8375" s="3">
        <v>4</v>
      </c>
    </row>
    <row r="8376" spans="1:5" ht="33">
      <c r="A8376" s="36">
        <v>8374</v>
      </c>
      <c r="B8376" s="208"/>
      <c r="C8376" s="36" t="s">
        <v>20067</v>
      </c>
      <c r="D8376" s="6" t="s">
        <v>8234</v>
      </c>
      <c r="E8376" s="3">
        <v>4</v>
      </c>
    </row>
    <row r="8377" spans="1:5" ht="18.75">
      <c r="A8377" s="36">
        <v>8375</v>
      </c>
      <c r="B8377" s="208"/>
      <c r="C8377" s="36" t="s">
        <v>20068</v>
      </c>
      <c r="D8377" s="6" t="s">
        <v>8235</v>
      </c>
      <c r="E8377" s="3">
        <v>4</v>
      </c>
    </row>
    <row r="8378" spans="1:5" ht="49.5">
      <c r="A8378" s="36">
        <v>8376</v>
      </c>
      <c r="B8378" s="208"/>
      <c r="C8378" s="36" t="s">
        <v>20069</v>
      </c>
      <c r="D8378" s="6" t="s">
        <v>8236</v>
      </c>
      <c r="E8378" s="3">
        <v>4</v>
      </c>
    </row>
    <row r="8379" spans="1:5" ht="18.75">
      <c r="A8379" s="36">
        <v>8377</v>
      </c>
      <c r="B8379" s="208"/>
      <c r="C8379" s="36" t="s">
        <v>20070</v>
      </c>
      <c r="D8379" s="6" t="s">
        <v>8237</v>
      </c>
      <c r="E8379" s="3">
        <v>4</v>
      </c>
    </row>
    <row r="8380" spans="1:5" ht="18.75">
      <c r="A8380" s="36">
        <v>8378</v>
      </c>
      <c r="B8380" s="208"/>
      <c r="C8380" s="36" t="s">
        <v>20071</v>
      </c>
      <c r="D8380" s="6" t="s">
        <v>8238</v>
      </c>
      <c r="E8380" s="3">
        <v>4</v>
      </c>
    </row>
    <row r="8381" spans="1:5" ht="18.75">
      <c r="A8381" s="36">
        <v>8379</v>
      </c>
      <c r="B8381" s="208"/>
      <c r="C8381" s="36" t="s">
        <v>20072</v>
      </c>
      <c r="D8381" s="6" t="s">
        <v>8239</v>
      </c>
      <c r="E8381" s="3">
        <v>4</v>
      </c>
    </row>
    <row r="8382" spans="1:5" ht="18.75">
      <c r="A8382" s="36">
        <v>8380</v>
      </c>
      <c r="B8382" s="208"/>
      <c r="C8382" s="36" t="s">
        <v>20073</v>
      </c>
      <c r="D8382" s="6" t="s">
        <v>8240</v>
      </c>
      <c r="E8382" s="3">
        <v>4</v>
      </c>
    </row>
    <row r="8383" spans="1:5" ht="18.75">
      <c r="A8383" s="36">
        <v>8381</v>
      </c>
      <c r="B8383" s="208"/>
      <c r="C8383" s="36" t="s">
        <v>20074</v>
      </c>
      <c r="D8383" s="6" t="s">
        <v>8241</v>
      </c>
      <c r="E8383" s="3">
        <v>4</v>
      </c>
    </row>
    <row r="8384" spans="1:5" ht="18.75">
      <c r="A8384" s="36">
        <v>8382</v>
      </c>
      <c r="B8384" s="208"/>
      <c r="C8384" s="36" t="s">
        <v>20075</v>
      </c>
      <c r="D8384" s="6" t="s">
        <v>8242</v>
      </c>
      <c r="E8384" s="3">
        <v>4</v>
      </c>
    </row>
    <row r="8385" spans="1:5" ht="18.75">
      <c r="A8385" s="36">
        <v>8383</v>
      </c>
      <c r="B8385" s="208"/>
      <c r="C8385" s="36" t="s">
        <v>20076</v>
      </c>
      <c r="D8385" s="6" t="s">
        <v>8243</v>
      </c>
      <c r="E8385" s="3">
        <v>4</v>
      </c>
    </row>
    <row r="8386" spans="1:5" ht="18.75">
      <c r="A8386" s="36">
        <v>8384</v>
      </c>
      <c r="B8386" s="208"/>
      <c r="C8386" s="36" t="s">
        <v>20077</v>
      </c>
      <c r="D8386" s="6" t="s">
        <v>8244</v>
      </c>
      <c r="E8386" s="3">
        <v>4</v>
      </c>
    </row>
    <row r="8387" spans="1:5" ht="18.75">
      <c r="A8387" s="36">
        <v>8385</v>
      </c>
      <c r="B8387" s="208"/>
      <c r="C8387" s="36" t="s">
        <v>20078</v>
      </c>
      <c r="D8387" s="6" t="s">
        <v>8245</v>
      </c>
      <c r="E8387" s="3">
        <v>4</v>
      </c>
    </row>
    <row r="8388" spans="1:5" ht="18.75">
      <c r="A8388" s="36">
        <v>8386</v>
      </c>
      <c r="B8388" s="208"/>
      <c r="C8388" s="36" t="s">
        <v>20079</v>
      </c>
      <c r="D8388" s="6" t="s">
        <v>8246</v>
      </c>
      <c r="E8388" s="3">
        <v>4</v>
      </c>
    </row>
    <row r="8389" spans="1:5" ht="18.75">
      <c r="A8389" s="36">
        <v>8387</v>
      </c>
      <c r="B8389" s="208"/>
      <c r="C8389" s="36" t="s">
        <v>20080</v>
      </c>
      <c r="D8389" s="6" t="s">
        <v>8247</v>
      </c>
      <c r="E8389" s="3">
        <v>4</v>
      </c>
    </row>
    <row r="8390" spans="1:5" ht="18.75">
      <c r="A8390" s="36">
        <v>8388</v>
      </c>
      <c r="B8390" s="208"/>
      <c r="C8390" s="36" t="s">
        <v>20081</v>
      </c>
      <c r="D8390" s="6" t="s">
        <v>8248</v>
      </c>
      <c r="E8390" s="3">
        <v>4</v>
      </c>
    </row>
    <row r="8391" spans="1:5" ht="18.75">
      <c r="A8391" s="36">
        <v>8389</v>
      </c>
      <c r="B8391" s="208"/>
      <c r="C8391" s="36" t="s">
        <v>20082</v>
      </c>
      <c r="D8391" s="6" t="s">
        <v>8249</v>
      </c>
      <c r="E8391" s="3">
        <v>4</v>
      </c>
    </row>
    <row r="8392" spans="1:5" ht="18.75">
      <c r="A8392" s="36">
        <v>8390</v>
      </c>
      <c r="B8392" s="208"/>
      <c r="C8392" s="36" t="s">
        <v>20083</v>
      </c>
      <c r="D8392" s="6" t="s">
        <v>8250</v>
      </c>
      <c r="E8392" s="3">
        <v>4</v>
      </c>
    </row>
    <row r="8393" spans="1:5" ht="18.75">
      <c r="A8393" s="36">
        <v>8391</v>
      </c>
      <c r="B8393" s="208"/>
      <c r="C8393" s="36" t="s">
        <v>20084</v>
      </c>
      <c r="D8393" s="6" t="s">
        <v>8251</v>
      </c>
      <c r="E8393" s="3">
        <v>4</v>
      </c>
    </row>
    <row r="8394" spans="1:5" ht="18.75">
      <c r="A8394" s="36">
        <v>8392</v>
      </c>
      <c r="B8394" s="208"/>
      <c r="C8394" s="36" t="s">
        <v>20084</v>
      </c>
      <c r="D8394" s="6" t="s">
        <v>8252</v>
      </c>
      <c r="E8394" s="3">
        <v>4</v>
      </c>
    </row>
    <row r="8395" spans="1:5" ht="18.75">
      <c r="A8395" s="36">
        <v>8393</v>
      </c>
      <c r="B8395" s="208"/>
      <c r="C8395" s="36" t="s">
        <v>20085</v>
      </c>
      <c r="D8395" s="6" t="s">
        <v>8253</v>
      </c>
      <c r="E8395" s="3">
        <v>4</v>
      </c>
    </row>
    <row r="8396" spans="1:5" ht="18.75">
      <c r="A8396" s="36">
        <v>8394</v>
      </c>
      <c r="B8396" s="208"/>
      <c r="C8396" s="36" t="s">
        <v>20086</v>
      </c>
      <c r="D8396" s="6" t="s">
        <v>8254</v>
      </c>
      <c r="E8396" s="3">
        <v>4</v>
      </c>
    </row>
    <row r="8397" spans="1:5" ht="18.75">
      <c r="A8397" s="36">
        <v>8395</v>
      </c>
      <c r="B8397" s="208"/>
      <c r="C8397" s="36" t="s">
        <v>20087</v>
      </c>
      <c r="D8397" s="6" t="s">
        <v>8255</v>
      </c>
      <c r="E8397" s="3">
        <v>4</v>
      </c>
    </row>
    <row r="8398" spans="1:5" ht="18.75">
      <c r="A8398" s="36">
        <v>8396</v>
      </c>
      <c r="B8398" s="208"/>
      <c r="C8398" s="36" t="s">
        <v>20088</v>
      </c>
      <c r="D8398" s="6" t="s">
        <v>8256</v>
      </c>
      <c r="E8398" s="3">
        <v>4</v>
      </c>
    </row>
    <row r="8399" spans="1:5" ht="18.75">
      <c r="A8399" s="36">
        <v>8397</v>
      </c>
      <c r="B8399" s="208"/>
      <c r="C8399" s="36" t="s">
        <v>20089</v>
      </c>
      <c r="D8399" s="6" t="s">
        <v>8257</v>
      </c>
      <c r="E8399" s="3">
        <v>4</v>
      </c>
    </row>
    <row r="8400" spans="1:5" ht="18.75">
      <c r="A8400" s="36">
        <v>8398</v>
      </c>
      <c r="B8400" s="208"/>
      <c r="C8400" s="36" t="s">
        <v>20089</v>
      </c>
      <c r="D8400" s="6" t="s">
        <v>8258</v>
      </c>
      <c r="E8400" s="3">
        <v>4</v>
      </c>
    </row>
    <row r="8401" spans="1:5" ht="18.75">
      <c r="A8401" s="36">
        <v>8399</v>
      </c>
      <c r="B8401" s="208"/>
      <c r="C8401" s="36" t="s">
        <v>20090</v>
      </c>
      <c r="D8401" s="6" t="s">
        <v>8259</v>
      </c>
      <c r="E8401" s="3">
        <v>4</v>
      </c>
    </row>
    <row r="8402" spans="1:5" ht="18.75">
      <c r="A8402" s="36">
        <v>8400</v>
      </c>
      <c r="B8402" s="208"/>
      <c r="C8402" s="36" t="s">
        <v>20091</v>
      </c>
      <c r="D8402" s="6" t="s">
        <v>8260</v>
      </c>
      <c r="E8402" s="3">
        <v>4</v>
      </c>
    </row>
    <row r="8403" spans="1:5" ht="18.75">
      <c r="A8403" s="36">
        <v>8401</v>
      </c>
      <c r="B8403" s="208"/>
      <c r="C8403" s="36" t="s">
        <v>20092</v>
      </c>
      <c r="D8403" s="6" t="s">
        <v>8261</v>
      </c>
      <c r="E8403" s="3">
        <v>4</v>
      </c>
    </row>
    <row r="8404" spans="1:5" ht="18.75">
      <c r="A8404" s="36">
        <v>8402</v>
      </c>
      <c r="B8404" s="208"/>
      <c r="C8404" s="36" t="s">
        <v>20093</v>
      </c>
      <c r="D8404" s="6" t="s">
        <v>8262</v>
      </c>
      <c r="E8404" s="3">
        <v>4</v>
      </c>
    </row>
    <row r="8405" spans="1:5" ht="18.75">
      <c r="A8405" s="36">
        <v>8403</v>
      </c>
      <c r="B8405" s="208"/>
      <c r="C8405" s="36" t="s">
        <v>20094</v>
      </c>
      <c r="D8405" s="6" t="s">
        <v>8263</v>
      </c>
      <c r="E8405" s="3">
        <v>4</v>
      </c>
    </row>
    <row r="8406" spans="1:5" ht="18.75">
      <c r="A8406" s="36">
        <v>8404</v>
      </c>
      <c r="B8406" s="208"/>
      <c r="C8406" s="36" t="s">
        <v>20095</v>
      </c>
      <c r="D8406" s="6" t="s">
        <v>8264</v>
      </c>
      <c r="E8406" s="3">
        <v>4</v>
      </c>
    </row>
    <row r="8407" spans="1:5" ht="18.75">
      <c r="A8407" s="36">
        <v>8405</v>
      </c>
      <c r="B8407" s="208"/>
      <c r="C8407" s="36" t="s">
        <v>20096</v>
      </c>
      <c r="D8407" s="6" t="s">
        <v>8265</v>
      </c>
      <c r="E8407" s="3">
        <v>4</v>
      </c>
    </row>
    <row r="8408" spans="1:5" ht="18.75">
      <c r="A8408" s="36">
        <v>8406</v>
      </c>
      <c r="B8408" s="208"/>
      <c r="C8408" s="36" t="s">
        <v>20097</v>
      </c>
      <c r="D8408" s="6" t="s">
        <v>8266</v>
      </c>
      <c r="E8408" s="3">
        <v>4</v>
      </c>
    </row>
    <row r="8409" spans="1:5" ht="18.75">
      <c r="A8409" s="36">
        <v>8407</v>
      </c>
      <c r="B8409" s="208"/>
      <c r="C8409" s="36" t="s">
        <v>20098</v>
      </c>
      <c r="D8409" s="6" t="s">
        <v>8267</v>
      </c>
      <c r="E8409" s="3">
        <v>4</v>
      </c>
    </row>
    <row r="8410" spans="1:5" ht="18.75">
      <c r="A8410" s="36">
        <v>8408</v>
      </c>
      <c r="B8410" s="208"/>
      <c r="C8410" s="36" t="s">
        <v>20099</v>
      </c>
      <c r="D8410" s="6" t="s">
        <v>8268</v>
      </c>
      <c r="E8410" s="3">
        <v>4</v>
      </c>
    </row>
    <row r="8411" spans="1:5" ht="18.75">
      <c r="A8411" s="36">
        <v>8409</v>
      </c>
      <c r="B8411" s="208"/>
      <c r="C8411" s="36" t="s">
        <v>20100</v>
      </c>
      <c r="D8411" s="6" t="s">
        <v>8269</v>
      </c>
      <c r="E8411" s="3">
        <v>4</v>
      </c>
    </row>
    <row r="8412" spans="1:5" ht="18.75">
      <c r="A8412" s="36">
        <v>8410</v>
      </c>
      <c r="B8412" s="208"/>
      <c r="C8412" s="36" t="s">
        <v>20101</v>
      </c>
      <c r="D8412" s="6" t="s">
        <v>8270</v>
      </c>
      <c r="E8412" s="3">
        <v>4</v>
      </c>
    </row>
    <row r="8413" spans="1:5" ht="18.75">
      <c r="A8413" s="36">
        <v>8411</v>
      </c>
      <c r="B8413" s="208"/>
      <c r="C8413" s="36" t="s">
        <v>20102</v>
      </c>
      <c r="D8413" s="6" t="s">
        <v>8271</v>
      </c>
      <c r="E8413" s="3">
        <v>4</v>
      </c>
    </row>
    <row r="8414" spans="1:5" ht="18.75">
      <c r="A8414" s="36">
        <v>8412</v>
      </c>
      <c r="B8414" s="208"/>
      <c r="C8414" s="36" t="s">
        <v>20103</v>
      </c>
      <c r="D8414" s="6" t="s">
        <v>8272</v>
      </c>
      <c r="E8414" s="3">
        <v>4</v>
      </c>
    </row>
    <row r="8415" spans="1:5" ht="18.75">
      <c r="A8415" s="36">
        <v>8413</v>
      </c>
      <c r="B8415" s="208"/>
      <c r="C8415" s="36" t="s">
        <v>20104</v>
      </c>
      <c r="D8415" s="6" t="s">
        <v>8273</v>
      </c>
      <c r="E8415" s="3">
        <v>4</v>
      </c>
    </row>
    <row r="8416" spans="1:5" ht="18.75">
      <c r="A8416" s="36">
        <v>8414</v>
      </c>
      <c r="B8416" s="208"/>
      <c r="C8416" s="36" t="s">
        <v>20105</v>
      </c>
      <c r="D8416" s="6" t="s">
        <v>8274</v>
      </c>
      <c r="E8416" s="3">
        <v>4</v>
      </c>
    </row>
    <row r="8417" spans="1:5" ht="18.75">
      <c r="A8417" s="36">
        <v>8415</v>
      </c>
      <c r="B8417" s="208"/>
      <c r="C8417" s="36" t="s">
        <v>20106</v>
      </c>
      <c r="D8417" s="6" t="s">
        <v>8275</v>
      </c>
      <c r="E8417" s="3">
        <v>4</v>
      </c>
    </row>
    <row r="8418" spans="1:5" ht="18.75">
      <c r="A8418" s="36">
        <v>8416</v>
      </c>
      <c r="B8418" s="208"/>
      <c r="C8418" s="36" t="s">
        <v>20107</v>
      </c>
      <c r="D8418" s="6" t="s">
        <v>8276</v>
      </c>
      <c r="E8418" s="3">
        <v>4</v>
      </c>
    </row>
    <row r="8419" spans="1:5" ht="18.75">
      <c r="A8419" s="36">
        <v>8417</v>
      </c>
      <c r="B8419" s="208"/>
      <c r="C8419" s="36" t="s">
        <v>20108</v>
      </c>
      <c r="D8419" s="6" t="s">
        <v>8277</v>
      </c>
      <c r="E8419" s="3">
        <v>4</v>
      </c>
    </row>
    <row r="8420" spans="1:5" ht="18.75">
      <c r="A8420" s="36">
        <v>8418</v>
      </c>
      <c r="B8420" s="208"/>
      <c r="C8420" s="36" t="s">
        <v>20109</v>
      </c>
      <c r="D8420" s="6" t="s">
        <v>8278</v>
      </c>
      <c r="E8420" s="3">
        <v>4</v>
      </c>
    </row>
    <row r="8421" spans="1:5" ht="18.75">
      <c r="A8421" s="36">
        <v>8419</v>
      </c>
      <c r="B8421" s="208"/>
      <c r="C8421" s="36" t="s">
        <v>20110</v>
      </c>
      <c r="D8421" s="6" t="s">
        <v>8279</v>
      </c>
      <c r="E8421" s="3">
        <v>4</v>
      </c>
    </row>
    <row r="8422" spans="1:5" ht="18.75">
      <c r="A8422" s="36">
        <v>8420</v>
      </c>
      <c r="B8422" s="208"/>
      <c r="C8422" s="36" t="s">
        <v>20111</v>
      </c>
      <c r="D8422" s="6" t="s">
        <v>8280</v>
      </c>
      <c r="E8422" s="3">
        <v>4</v>
      </c>
    </row>
    <row r="8423" spans="1:5" ht="18.75">
      <c r="A8423" s="36">
        <v>8421</v>
      </c>
      <c r="B8423" s="208"/>
      <c r="C8423" s="36" t="s">
        <v>20112</v>
      </c>
      <c r="D8423" s="6" t="s">
        <v>8281</v>
      </c>
      <c r="E8423" s="3">
        <v>4</v>
      </c>
    </row>
    <row r="8424" spans="1:5" ht="18.75">
      <c r="A8424" s="36">
        <v>8422</v>
      </c>
      <c r="B8424" s="208"/>
      <c r="C8424" s="36" t="s">
        <v>20113</v>
      </c>
      <c r="D8424" s="6" t="s">
        <v>8282</v>
      </c>
      <c r="E8424" s="3">
        <v>4</v>
      </c>
    </row>
    <row r="8425" spans="1:5" ht="18.75">
      <c r="A8425" s="36">
        <v>8423</v>
      </c>
      <c r="B8425" s="208"/>
      <c r="C8425" s="36" t="s">
        <v>20114</v>
      </c>
      <c r="D8425" s="6" t="s">
        <v>8283</v>
      </c>
      <c r="E8425" s="3">
        <v>4</v>
      </c>
    </row>
    <row r="8426" spans="1:5" ht="18.75">
      <c r="A8426" s="36">
        <v>8424</v>
      </c>
      <c r="B8426" s="208"/>
      <c r="C8426" s="36" t="s">
        <v>20115</v>
      </c>
      <c r="D8426" s="6" t="s">
        <v>8284</v>
      </c>
      <c r="E8426" s="3">
        <v>4</v>
      </c>
    </row>
    <row r="8427" spans="1:5" ht="18.75">
      <c r="A8427" s="36">
        <v>8425</v>
      </c>
      <c r="B8427" s="208"/>
      <c r="C8427" s="36" t="s">
        <v>20116</v>
      </c>
      <c r="D8427" s="6" t="s">
        <v>8285</v>
      </c>
      <c r="E8427" s="3">
        <v>4</v>
      </c>
    </row>
    <row r="8428" spans="1:5" ht="18.75">
      <c r="A8428" s="36">
        <v>8426</v>
      </c>
      <c r="B8428" s="208"/>
      <c r="C8428" s="36" t="s">
        <v>20117</v>
      </c>
      <c r="D8428" s="6" t="s">
        <v>8286</v>
      </c>
      <c r="E8428" s="3">
        <v>4</v>
      </c>
    </row>
    <row r="8429" spans="1:5" ht="18.75">
      <c r="A8429" s="36">
        <v>8427</v>
      </c>
      <c r="B8429" s="208"/>
      <c r="C8429" s="36" t="s">
        <v>20118</v>
      </c>
      <c r="D8429" s="6" t="s">
        <v>8287</v>
      </c>
      <c r="E8429" s="3">
        <v>4</v>
      </c>
    </row>
    <row r="8430" spans="1:5" ht="18.75">
      <c r="A8430" s="36">
        <v>8428</v>
      </c>
      <c r="B8430" s="208"/>
      <c r="C8430" s="36" t="s">
        <v>20119</v>
      </c>
      <c r="D8430" s="6" t="s">
        <v>8288</v>
      </c>
      <c r="E8430" s="3">
        <v>4</v>
      </c>
    </row>
    <row r="8431" spans="1:5" ht="18.75">
      <c r="A8431" s="36">
        <v>8429</v>
      </c>
      <c r="B8431" s="208"/>
      <c r="C8431" s="36" t="s">
        <v>20120</v>
      </c>
      <c r="D8431" s="6" t="s">
        <v>8289</v>
      </c>
      <c r="E8431" s="3">
        <v>4</v>
      </c>
    </row>
    <row r="8432" spans="1:5" ht="18.75">
      <c r="A8432" s="36">
        <v>8430</v>
      </c>
      <c r="B8432" s="208"/>
      <c r="C8432" s="36" t="s">
        <v>20121</v>
      </c>
      <c r="D8432" s="6" t="s">
        <v>8290</v>
      </c>
      <c r="E8432" s="3">
        <v>4</v>
      </c>
    </row>
    <row r="8433" spans="1:5" ht="18.75">
      <c r="A8433" s="36">
        <v>8431</v>
      </c>
      <c r="B8433" s="208"/>
      <c r="C8433" s="36" t="s">
        <v>20122</v>
      </c>
      <c r="D8433" s="6" t="s">
        <v>8291</v>
      </c>
      <c r="E8433" s="3">
        <v>4</v>
      </c>
    </row>
    <row r="8434" spans="1:5" ht="18.75">
      <c r="A8434" s="36">
        <v>8432</v>
      </c>
      <c r="B8434" s="208"/>
      <c r="C8434" s="36" t="s">
        <v>20123</v>
      </c>
      <c r="D8434" s="6" t="s">
        <v>8292</v>
      </c>
      <c r="E8434" s="3">
        <v>4</v>
      </c>
    </row>
    <row r="8435" spans="1:5" ht="18.75">
      <c r="A8435" s="36">
        <v>8433</v>
      </c>
      <c r="B8435" s="208"/>
      <c r="C8435" s="36" t="s">
        <v>20124</v>
      </c>
      <c r="D8435" s="6" t="s">
        <v>8293</v>
      </c>
      <c r="E8435" s="3">
        <v>4</v>
      </c>
    </row>
    <row r="8436" spans="1:5" ht="18.75">
      <c r="A8436" s="36">
        <v>8434</v>
      </c>
      <c r="B8436" s="208"/>
      <c r="C8436" s="36" t="s">
        <v>20125</v>
      </c>
      <c r="D8436" s="6" t="s">
        <v>8294</v>
      </c>
      <c r="E8436" s="3">
        <v>4</v>
      </c>
    </row>
    <row r="8437" spans="1:5" ht="18.75">
      <c r="A8437" s="36">
        <v>8435</v>
      </c>
      <c r="B8437" s="208"/>
      <c r="C8437" s="36" t="s">
        <v>20126</v>
      </c>
      <c r="D8437" s="6" t="s">
        <v>8295</v>
      </c>
      <c r="E8437" s="3">
        <v>4</v>
      </c>
    </row>
    <row r="8438" spans="1:5" ht="18.75">
      <c r="A8438" s="36">
        <v>8436</v>
      </c>
      <c r="B8438" s="208"/>
      <c r="C8438" s="36" t="s">
        <v>20127</v>
      </c>
      <c r="D8438" s="6" t="s">
        <v>8296</v>
      </c>
      <c r="E8438" s="3">
        <v>4</v>
      </c>
    </row>
    <row r="8439" spans="1:5" ht="18.75">
      <c r="A8439" s="36">
        <v>8437</v>
      </c>
      <c r="B8439" s="208"/>
      <c r="C8439" s="36" t="s">
        <v>20128</v>
      </c>
      <c r="D8439" s="6" t="s">
        <v>8297</v>
      </c>
      <c r="E8439" s="3">
        <v>4</v>
      </c>
    </row>
    <row r="8440" spans="1:5" ht="18.75">
      <c r="A8440" s="36">
        <v>8438</v>
      </c>
      <c r="B8440" s="208"/>
      <c r="C8440" s="36" t="s">
        <v>20129</v>
      </c>
      <c r="D8440" s="6" t="s">
        <v>8298</v>
      </c>
      <c r="E8440" s="3">
        <v>4</v>
      </c>
    </row>
    <row r="8441" spans="1:5" ht="18.75">
      <c r="A8441" s="36">
        <v>8439</v>
      </c>
      <c r="B8441" s="208"/>
      <c r="C8441" s="36" t="s">
        <v>20130</v>
      </c>
      <c r="D8441" s="6" t="s">
        <v>8299</v>
      </c>
      <c r="E8441" s="3">
        <v>4</v>
      </c>
    </row>
    <row r="8442" spans="1:5" ht="18.75">
      <c r="A8442" s="36">
        <v>8440</v>
      </c>
      <c r="B8442" s="208"/>
      <c r="C8442" s="36" t="s">
        <v>20131</v>
      </c>
      <c r="D8442" s="6" t="s">
        <v>8300</v>
      </c>
      <c r="E8442" s="3">
        <v>4</v>
      </c>
    </row>
    <row r="8443" spans="1:5" ht="18.75">
      <c r="A8443" s="36">
        <v>8441</v>
      </c>
      <c r="B8443" s="208"/>
      <c r="C8443" s="36" t="s">
        <v>20132</v>
      </c>
      <c r="D8443" s="6" t="s">
        <v>8301</v>
      </c>
      <c r="E8443" s="3">
        <v>4</v>
      </c>
    </row>
    <row r="8444" spans="1:5" ht="18.75">
      <c r="A8444" s="36">
        <v>8442</v>
      </c>
      <c r="B8444" s="208"/>
      <c r="C8444" s="36" t="s">
        <v>20133</v>
      </c>
      <c r="D8444" s="6" t="s">
        <v>8302</v>
      </c>
      <c r="E8444" s="3">
        <v>4</v>
      </c>
    </row>
    <row r="8445" spans="1:5" ht="18.75">
      <c r="A8445" s="36">
        <v>8443</v>
      </c>
      <c r="B8445" s="208"/>
      <c r="C8445" s="36" t="s">
        <v>20134</v>
      </c>
      <c r="D8445" s="6" t="s">
        <v>8303</v>
      </c>
      <c r="E8445" s="3">
        <v>4</v>
      </c>
    </row>
    <row r="8446" spans="1:5" ht="18.75">
      <c r="A8446" s="36">
        <v>8444</v>
      </c>
      <c r="B8446" s="208"/>
      <c r="C8446" s="36" t="s">
        <v>20135</v>
      </c>
      <c r="D8446" s="6" t="s">
        <v>8304</v>
      </c>
      <c r="E8446" s="3">
        <v>4</v>
      </c>
    </row>
    <row r="8447" spans="1:5" ht="18.75">
      <c r="A8447" s="36">
        <v>8445</v>
      </c>
      <c r="B8447" s="208"/>
      <c r="C8447" s="36" t="s">
        <v>20136</v>
      </c>
      <c r="D8447" s="6" t="s">
        <v>8305</v>
      </c>
      <c r="E8447" s="3">
        <v>4</v>
      </c>
    </row>
    <row r="8448" spans="1:5" ht="18.75">
      <c r="A8448" s="36">
        <v>8446</v>
      </c>
      <c r="B8448" s="208"/>
      <c r="C8448" s="36" t="s">
        <v>20137</v>
      </c>
      <c r="D8448" s="6" t="s">
        <v>8306</v>
      </c>
      <c r="E8448" s="3">
        <v>4</v>
      </c>
    </row>
    <row r="8449" spans="1:5" ht="18.75">
      <c r="A8449" s="36">
        <v>8447</v>
      </c>
      <c r="B8449" s="208"/>
      <c r="C8449" s="36" t="s">
        <v>20138</v>
      </c>
      <c r="D8449" s="6" t="s">
        <v>8307</v>
      </c>
      <c r="E8449" s="3">
        <v>4</v>
      </c>
    </row>
    <row r="8450" spans="1:5" ht="18.75">
      <c r="A8450" s="36">
        <v>8448</v>
      </c>
      <c r="B8450" s="208"/>
      <c r="C8450" s="36" t="s">
        <v>20139</v>
      </c>
      <c r="D8450" s="6" t="s">
        <v>8308</v>
      </c>
      <c r="E8450" s="3">
        <v>4</v>
      </c>
    </row>
    <row r="8451" spans="1:5" ht="18.75">
      <c r="A8451" s="36">
        <v>8449</v>
      </c>
      <c r="B8451" s="208"/>
      <c r="C8451" s="36" t="s">
        <v>20140</v>
      </c>
      <c r="D8451" s="6" t="s">
        <v>8309</v>
      </c>
      <c r="E8451" s="3">
        <v>4</v>
      </c>
    </row>
    <row r="8452" spans="1:5" ht="18.75">
      <c r="A8452" s="36">
        <v>8450</v>
      </c>
      <c r="B8452" s="208"/>
      <c r="C8452" s="36" t="s">
        <v>20141</v>
      </c>
      <c r="D8452" s="6" t="s">
        <v>8310</v>
      </c>
      <c r="E8452" s="3">
        <v>4</v>
      </c>
    </row>
    <row r="8453" spans="1:5" ht="18.75">
      <c r="A8453" s="36">
        <v>8451</v>
      </c>
      <c r="B8453" s="208"/>
      <c r="C8453" s="36" t="s">
        <v>20142</v>
      </c>
      <c r="D8453" s="6" t="s">
        <v>8311</v>
      </c>
      <c r="E8453" s="3">
        <v>4</v>
      </c>
    </row>
    <row r="8454" spans="1:5" ht="18.75">
      <c r="A8454" s="36">
        <v>8452</v>
      </c>
      <c r="B8454" s="208"/>
      <c r="C8454" s="36" t="s">
        <v>20143</v>
      </c>
      <c r="D8454" s="6" t="s">
        <v>8312</v>
      </c>
      <c r="E8454" s="3">
        <v>4</v>
      </c>
    </row>
    <row r="8455" spans="1:5" ht="18.75">
      <c r="A8455" s="36">
        <v>8453</v>
      </c>
      <c r="B8455" s="208"/>
      <c r="C8455" s="36" t="s">
        <v>20144</v>
      </c>
      <c r="D8455" s="6" t="s">
        <v>8313</v>
      </c>
      <c r="E8455" s="3">
        <v>4</v>
      </c>
    </row>
    <row r="8456" spans="1:5" ht="18.75">
      <c r="A8456" s="36">
        <v>8454</v>
      </c>
      <c r="B8456" s="208"/>
      <c r="C8456" s="36" t="s">
        <v>20145</v>
      </c>
      <c r="D8456" s="6" t="s">
        <v>8314</v>
      </c>
      <c r="E8456" s="3">
        <v>4</v>
      </c>
    </row>
    <row r="8457" spans="1:5" ht="18.75">
      <c r="A8457" s="36">
        <v>8455</v>
      </c>
      <c r="B8457" s="208"/>
      <c r="C8457" s="36" t="s">
        <v>20146</v>
      </c>
      <c r="D8457" s="6" t="s">
        <v>8315</v>
      </c>
      <c r="E8457" s="3">
        <v>4</v>
      </c>
    </row>
    <row r="8458" spans="1:5" ht="18.75">
      <c r="A8458" s="36">
        <v>8456</v>
      </c>
      <c r="B8458" s="208"/>
      <c r="C8458" s="36" t="s">
        <v>20147</v>
      </c>
      <c r="D8458" s="6" t="s">
        <v>8316</v>
      </c>
      <c r="E8458" s="3">
        <v>4</v>
      </c>
    </row>
    <row r="8459" spans="1:5" ht="18.75">
      <c r="A8459" s="36">
        <v>8457</v>
      </c>
      <c r="B8459" s="208"/>
      <c r="C8459" s="36" t="s">
        <v>20148</v>
      </c>
      <c r="D8459" s="6" t="s">
        <v>8317</v>
      </c>
      <c r="E8459" s="3">
        <v>4</v>
      </c>
    </row>
    <row r="8460" spans="1:5" ht="33">
      <c r="A8460" s="36">
        <v>8458</v>
      </c>
      <c r="B8460" s="208"/>
      <c r="C8460" s="36" t="s">
        <v>20149</v>
      </c>
      <c r="D8460" s="6" t="s">
        <v>8318</v>
      </c>
      <c r="E8460" s="3">
        <v>4</v>
      </c>
    </row>
    <row r="8461" spans="1:5" ht="33">
      <c r="A8461" s="36">
        <v>8459</v>
      </c>
      <c r="B8461" s="208"/>
      <c r="C8461" s="36" t="s">
        <v>20150</v>
      </c>
      <c r="D8461" s="6" t="s">
        <v>8319</v>
      </c>
      <c r="E8461" s="3">
        <v>4</v>
      </c>
    </row>
    <row r="8462" spans="1:5" ht="18.75">
      <c r="A8462" s="36">
        <v>8460</v>
      </c>
      <c r="B8462" s="208"/>
      <c r="C8462" s="36" t="s">
        <v>20151</v>
      </c>
      <c r="D8462" s="6" t="s">
        <v>8320</v>
      </c>
      <c r="E8462" s="3">
        <v>2</v>
      </c>
    </row>
    <row r="8463" spans="1:5" ht="18.75">
      <c r="A8463" s="36">
        <v>8461</v>
      </c>
      <c r="B8463" s="208"/>
      <c r="C8463" s="36" t="s">
        <v>20152</v>
      </c>
      <c r="D8463" s="6" t="s">
        <v>8321</v>
      </c>
      <c r="E8463" s="3">
        <v>2</v>
      </c>
    </row>
    <row r="8464" spans="1:5" ht="18.75">
      <c r="A8464" s="36">
        <v>8462</v>
      </c>
      <c r="B8464" s="208"/>
      <c r="C8464" s="36" t="s">
        <v>20153</v>
      </c>
      <c r="D8464" s="6" t="s">
        <v>8322</v>
      </c>
      <c r="E8464" s="3">
        <v>2</v>
      </c>
    </row>
    <row r="8465" spans="1:5" ht="18.75">
      <c r="A8465" s="36">
        <v>8463</v>
      </c>
      <c r="B8465" s="208"/>
      <c r="C8465" s="36" t="s">
        <v>20154</v>
      </c>
      <c r="D8465" s="6" t="s">
        <v>8323</v>
      </c>
      <c r="E8465" s="3">
        <v>2</v>
      </c>
    </row>
    <row r="8466" spans="1:5" ht="18.75">
      <c r="A8466" s="36">
        <v>8464</v>
      </c>
      <c r="B8466" s="208"/>
      <c r="C8466" s="36" t="s">
        <v>20155</v>
      </c>
      <c r="D8466" s="6" t="s">
        <v>8324</v>
      </c>
      <c r="E8466" s="3">
        <v>2</v>
      </c>
    </row>
    <row r="8467" spans="1:5" ht="18.75">
      <c r="A8467" s="36">
        <v>8465</v>
      </c>
      <c r="B8467" s="208"/>
      <c r="C8467" s="36" t="s">
        <v>20156</v>
      </c>
      <c r="D8467" s="6" t="s">
        <v>8325</v>
      </c>
      <c r="E8467" s="3">
        <v>2</v>
      </c>
    </row>
    <row r="8468" spans="1:5" ht="18.75">
      <c r="A8468" s="36">
        <v>8466</v>
      </c>
      <c r="B8468" s="208"/>
      <c r="C8468" s="36" t="s">
        <v>20157</v>
      </c>
      <c r="D8468" s="6" t="s">
        <v>8326</v>
      </c>
      <c r="E8468" s="3">
        <v>2</v>
      </c>
    </row>
    <row r="8469" spans="1:5" ht="18.75">
      <c r="A8469" s="36">
        <v>8467</v>
      </c>
      <c r="B8469" s="208"/>
      <c r="C8469" s="36" t="s">
        <v>20158</v>
      </c>
      <c r="D8469" s="6" t="s">
        <v>8327</v>
      </c>
      <c r="E8469" s="3">
        <v>2</v>
      </c>
    </row>
    <row r="8470" spans="1:5" ht="18.75">
      <c r="A8470" s="36">
        <v>8468</v>
      </c>
      <c r="B8470" s="208"/>
      <c r="C8470" s="36" t="s">
        <v>8328</v>
      </c>
      <c r="D8470" s="6" t="s">
        <v>8328</v>
      </c>
      <c r="E8470" s="3">
        <v>2</v>
      </c>
    </row>
    <row r="8471" spans="1:5" ht="18.75">
      <c r="A8471" s="36">
        <v>8469</v>
      </c>
      <c r="B8471" s="208"/>
      <c r="C8471" s="36" t="s">
        <v>8329</v>
      </c>
      <c r="D8471" s="6" t="s">
        <v>8329</v>
      </c>
      <c r="E8471" s="3">
        <v>2</v>
      </c>
    </row>
    <row r="8472" spans="1:5" ht="33">
      <c r="A8472" s="36">
        <v>8470</v>
      </c>
      <c r="B8472" s="208"/>
      <c r="C8472" s="36" t="s">
        <v>20159</v>
      </c>
      <c r="D8472" s="6" t="s">
        <v>8330</v>
      </c>
      <c r="E8472" s="3">
        <v>6</v>
      </c>
    </row>
    <row r="8473" spans="1:5" ht="33">
      <c r="A8473" s="36">
        <v>8471</v>
      </c>
      <c r="B8473" s="208"/>
      <c r="C8473" s="36" t="s">
        <v>20160</v>
      </c>
      <c r="D8473" s="6" t="s">
        <v>8331</v>
      </c>
      <c r="E8473" s="3">
        <v>6</v>
      </c>
    </row>
    <row r="8474" spans="1:5" ht="33">
      <c r="A8474" s="36">
        <v>8472</v>
      </c>
      <c r="B8474" s="208"/>
      <c r="C8474" s="36" t="s">
        <v>20161</v>
      </c>
      <c r="D8474" s="6" t="s">
        <v>8332</v>
      </c>
      <c r="E8474" s="3">
        <v>6</v>
      </c>
    </row>
    <row r="8475" spans="1:5" ht="33">
      <c r="A8475" s="36">
        <v>8473</v>
      </c>
      <c r="B8475" s="208"/>
      <c r="C8475" s="36" t="s">
        <v>20162</v>
      </c>
      <c r="D8475" s="6" t="s">
        <v>8333</v>
      </c>
      <c r="E8475" s="3">
        <v>6</v>
      </c>
    </row>
    <row r="8476" spans="1:5" ht="33">
      <c r="A8476" s="36">
        <v>8474</v>
      </c>
      <c r="B8476" s="208"/>
      <c r="C8476" s="36" t="s">
        <v>20163</v>
      </c>
      <c r="D8476" s="6" t="s">
        <v>8334</v>
      </c>
      <c r="E8476" s="3">
        <v>6</v>
      </c>
    </row>
    <row r="8477" spans="1:5" ht="33">
      <c r="A8477" s="36">
        <v>8475</v>
      </c>
      <c r="B8477" s="208"/>
      <c r="C8477" s="36" t="s">
        <v>20164</v>
      </c>
      <c r="D8477" s="6" t="s">
        <v>8335</v>
      </c>
      <c r="E8477" s="3">
        <v>6</v>
      </c>
    </row>
    <row r="8478" spans="1:5" ht="33">
      <c r="A8478" s="36">
        <v>8476</v>
      </c>
      <c r="B8478" s="208"/>
      <c r="C8478" s="36" t="s">
        <v>20165</v>
      </c>
      <c r="D8478" s="6" t="s">
        <v>8336</v>
      </c>
      <c r="E8478" s="3">
        <v>6</v>
      </c>
    </row>
    <row r="8479" spans="1:5" ht="33">
      <c r="A8479" s="36">
        <v>8477</v>
      </c>
      <c r="B8479" s="208"/>
      <c r="C8479" s="36" t="s">
        <v>20166</v>
      </c>
      <c r="D8479" s="6" t="s">
        <v>8337</v>
      </c>
      <c r="E8479" s="3">
        <v>6</v>
      </c>
    </row>
    <row r="8480" spans="1:5" ht="33">
      <c r="A8480" s="36">
        <v>8478</v>
      </c>
      <c r="B8480" s="208"/>
      <c r="C8480" s="36" t="s">
        <v>20167</v>
      </c>
      <c r="D8480" s="6" t="s">
        <v>8338</v>
      </c>
      <c r="E8480" s="3">
        <v>6</v>
      </c>
    </row>
    <row r="8481" spans="1:5" ht="33">
      <c r="A8481" s="36">
        <v>8479</v>
      </c>
      <c r="B8481" s="208"/>
      <c r="C8481" s="36" t="s">
        <v>20168</v>
      </c>
      <c r="D8481" s="6" t="s">
        <v>8339</v>
      </c>
      <c r="E8481" s="3">
        <v>6</v>
      </c>
    </row>
    <row r="8482" spans="1:5" ht="33">
      <c r="A8482" s="36">
        <v>8480</v>
      </c>
      <c r="B8482" s="208"/>
      <c r="C8482" s="36" t="s">
        <v>20169</v>
      </c>
      <c r="D8482" s="6" t="s">
        <v>8340</v>
      </c>
      <c r="E8482" s="3">
        <v>6</v>
      </c>
    </row>
    <row r="8483" spans="1:5" ht="33">
      <c r="A8483" s="36">
        <v>8481</v>
      </c>
      <c r="B8483" s="208"/>
      <c r="C8483" s="36" t="s">
        <v>20170</v>
      </c>
      <c r="D8483" s="6" t="s">
        <v>8341</v>
      </c>
      <c r="E8483" s="3">
        <v>6</v>
      </c>
    </row>
    <row r="8484" spans="1:5" ht="33">
      <c r="A8484" s="36">
        <v>8482</v>
      </c>
      <c r="B8484" s="208"/>
      <c r="C8484" s="36" t="s">
        <v>20171</v>
      </c>
      <c r="D8484" s="6" t="s">
        <v>8342</v>
      </c>
      <c r="E8484" s="3">
        <v>6</v>
      </c>
    </row>
    <row r="8485" spans="1:5" ht="33">
      <c r="A8485" s="36">
        <v>8483</v>
      </c>
      <c r="B8485" s="208"/>
      <c r="C8485" s="36" t="s">
        <v>20172</v>
      </c>
      <c r="D8485" s="6" t="s">
        <v>8343</v>
      </c>
      <c r="E8485" s="3">
        <v>6</v>
      </c>
    </row>
    <row r="8486" spans="1:5" ht="33">
      <c r="A8486" s="36">
        <v>8484</v>
      </c>
      <c r="B8486" s="208"/>
      <c r="C8486" s="36" t="s">
        <v>20173</v>
      </c>
      <c r="D8486" s="6" t="s">
        <v>8344</v>
      </c>
      <c r="E8486" s="3">
        <v>6</v>
      </c>
    </row>
    <row r="8487" spans="1:5" ht="33">
      <c r="A8487" s="36">
        <v>8485</v>
      </c>
      <c r="B8487" s="208"/>
      <c r="C8487" s="36" t="s">
        <v>20174</v>
      </c>
      <c r="D8487" s="6" t="s">
        <v>8345</v>
      </c>
      <c r="E8487" s="3">
        <v>6</v>
      </c>
    </row>
    <row r="8488" spans="1:5" ht="33">
      <c r="A8488" s="36">
        <v>8486</v>
      </c>
      <c r="B8488" s="208"/>
      <c r="C8488" s="36" t="s">
        <v>20175</v>
      </c>
      <c r="D8488" s="6" t="s">
        <v>8346</v>
      </c>
      <c r="E8488" s="3">
        <v>6</v>
      </c>
    </row>
    <row r="8489" spans="1:5" ht="33">
      <c r="A8489" s="36">
        <v>8487</v>
      </c>
      <c r="B8489" s="208"/>
      <c r="C8489" s="36" t="s">
        <v>20176</v>
      </c>
      <c r="D8489" s="6" t="s">
        <v>8347</v>
      </c>
      <c r="E8489" s="3">
        <v>6</v>
      </c>
    </row>
    <row r="8490" spans="1:5" ht="33">
      <c r="A8490" s="36">
        <v>8488</v>
      </c>
      <c r="B8490" s="208"/>
      <c r="C8490" s="36" t="s">
        <v>20177</v>
      </c>
      <c r="D8490" s="6" t="s">
        <v>8348</v>
      </c>
      <c r="E8490" s="3">
        <v>6</v>
      </c>
    </row>
    <row r="8491" spans="1:5" ht="33">
      <c r="A8491" s="36">
        <v>8489</v>
      </c>
      <c r="B8491" s="208"/>
      <c r="C8491" s="36" t="s">
        <v>20178</v>
      </c>
      <c r="D8491" s="6" t="s">
        <v>8349</v>
      </c>
      <c r="E8491" s="3">
        <v>6</v>
      </c>
    </row>
    <row r="8492" spans="1:5" ht="33">
      <c r="A8492" s="36">
        <v>8490</v>
      </c>
      <c r="B8492" s="208"/>
      <c r="C8492" s="36" t="s">
        <v>20179</v>
      </c>
      <c r="D8492" s="6" t="s">
        <v>8350</v>
      </c>
      <c r="E8492" s="3">
        <v>6</v>
      </c>
    </row>
    <row r="8493" spans="1:5" ht="33">
      <c r="A8493" s="36">
        <v>8491</v>
      </c>
      <c r="B8493" s="208"/>
      <c r="C8493" s="36" t="s">
        <v>20180</v>
      </c>
      <c r="D8493" s="6" t="s">
        <v>8351</v>
      </c>
      <c r="E8493" s="3">
        <v>6</v>
      </c>
    </row>
    <row r="8494" spans="1:5" ht="33">
      <c r="A8494" s="36">
        <v>8492</v>
      </c>
      <c r="B8494" s="208"/>
      <c r="C8494" s="36" t="s">
        <v>20181</v>
      </c>
      <c r="D8494" s="6" t="s">
        <v>8352</v>
      </c>
      <c r="E8494" s="3">
        <v>6</v>
      </c>
    </row>
    <row r="8495" spans="1:5" ht="33">
      <c r="A8495" s="36">
        <v>8493</v>
      </c>
      <c r="B8495" s="208"/>
      <c r="C8495" s="36" t="s">
        <v>20182</v>
      </c>
      <c r="D8495" s="6" t="s">
        <v>8353</v>
      </c>
      <c r="E8495" s="3">
        <v>6</v>
      </c>
    </row>
    <row r="8496" spans="1:5" ht="33">
      <c r="A8496" s="36">
        <v>8494</v>
      </c>
      <c r="B8496" s="208"/>
      <c r="C8496" s="36" t="s">
        <v>20183</v>
      </c>
      <c r="D8496" s="6" t="s">
        <v>8354</v>
      </c>
      <c r="E8496" s="3">
        <v>6</v>
      </c>
    </row>
    <row r="8497" spans="1:5" ht="33">
      <c r="A8497" s="36">
        <v>8495</v>
      </c>
      <c r="B8497" s="208"/>
      <c r="C8497" s="36" t="s">
        <v>20184</v>
      </c>
      <c r="D8497" s="6" t="s">
        <v>8355</v>
      </c>
      <c r="E8497" s="3">
        <v>6</v>
      </c>
    </row>
    <row r="8498" spans="1:5" ht="33">
      <c r="A8498" s="36">
        <v>8496</v>
      </c>
      <c r="B8498" s="208"/>
      <c r="C8498" s="36" t="s">
        <v>20185</v>
      </c>
      <c r="D8498" s="6" t="s">
        <v>8356</v>
      </c>
      <c r="E8498" s="3">
        <v>6</v>
      </c>
    </row>
    <row r="8499" spans="1:5" ht="33">
      <c r="A8499" s="36">
        <v>8497</v>
      </c>
      <c r="B8499" s="208"/>
      <c r="C8499" s="36" t="s">
        <v>20186</v>
      </c>
      <c r="D8499" s="6" t="s">
        <v>8357</v>
      </c>
      <c r="E8499" s="3">
        <v>6</v>
      </c>
    </row>
    <row r="8500" spans="1:5" ht="33">
      <c r="A8500" s="36">
        <v>8498</v>
      </c>
      <c r="B8500" s="208"/>
      <c r="C8500" s="36" t="s">
        <v>20187</v>
      </c>
      <c r="D8500" s="6" t="s">
        <v>8358</v>
      </c>
      <c r="E8500" s="3">
        <v>6</v>
      </c>
    </row>
    <row r="8501" spans="1:5" ht="33">
      <c r="A8501" s="36">
        <v>8499</v>
      </c>
      <c r="B8501" s="208"/>
      <c r="C8501" s="36" t="s">
        <v>20188</v>
      </c>
      <c r="D8501" s="6" t="s">
        <v>8359</v>
      </c>
      <c r="E8501" s="3">
        <v>6</v>
      </c>
    </row>
    <row r="8502" spans="1:5" ht="33">
      <c r="A8502" s="36">
        <v>8500</v>
      </c>
      <c r="B8502" s="208"/>
      <c r="C8502" s="36" t="s">
        <v>20189</v>
      </c>
      <c r="D8502" s="6" t="s">
        <v>8360</v>
      </c>
      <c r="E8502" s="3">
        <v>6</v>
      </c>
    </row>
    <row r="8503" spans="1:5" ht="33">
      <c r="A8503" s="36">
        <v>8501</v>
      </c>
      <c r="B8503" s="208"/>
      <c r="C8503" s="36" t="s">
        <v>20190</v>
      </c>
      <c r="D8503" s="6" t="s">
        <v>8361</v>
      </c>
      <c r="E8503" s="3">
        <v>6</v>
      </c>
    </row>
    <row r="8504" spans="1:5" ht="33">
      <c r="A8504" s="36">
        <v>8502</v>
      </c>
      <c r="B8504" s="208"/>
      <c r="C8504" s="36" t="s">
        <v>20191</v>
      </c>
      <c r="D8504" s="6" t="s">
        <v>8362</v>
      </c>
      <c r="E8504" s="3">
        <v>6</v>
      </c>
    </row>
    <row r="8505" spans="1:5" ht="33">
      <c r="A8505" s="36">
        <v>8503</v>
      </c>
      <c r="B8505" s="208"/>
      <c r="C8505" s="36" t="s">
        <v>20192</v>
      </c>
      <c r="D8505" s="6" t="s">
        <v>8363</v>
      </c>
      <c r="E8505" s="3">
        <v>6</v>
      </c>
    </row>
    <row r="8506" spans="1:5" ht="33">
      <c r="A8506" s="36">
        <v>8504</v>
      </c>
      <c r="B8506" s="208"/>
      <c r="C8506" s="36" t="s">
        <v>20193</v>
      </c>
      <c r="D8506" s="6" t="s">
        <v>8364</v>
      </c>
      <c r="E8506" s="3">
        <v>6</v>
      </c>
    </row>
    <row r="8507" spans="1:5" ht="33">
      <c r="A8507" s="36">
        <v>8505</v>
      </c>
      <c r="B8507" s="208"/>
      <c r="C8507" s="36" t="s">
        <v>20194</v>
      </c>
      <c r="D8507" s="6" t="s">
        <v>8365</v>
      </c>
      <c r="E8507" s="3">
        <v>6</v>
      </c>
    </row>
    <row r="8508" spans="1:5" ht="18.75">
      <c r="A8508" s="36">
        <v>8506</v>
      </c>
      <c r="B8508" s="208"/>
      <c r="C8508" s="36" t="s">
        <v>20195</v>
      </c>
      <c r="D8508" s="6" t="s">
        <v>8366</v>
      </c>
      <c r="E8508" s="3">
        <v>2</v>
      </c>
    </row>
    <row r="8509" spans="1:5" ht="33">
      <c r="A8509" s="36">
        <v>8507</v>
      </c>
      <c r="B8509" s="208"/>
      <c r="C8509" s="36" t="s">
        <v>20196</v>
      </c>
      <c r="D8509" s="6" t="s">
        <v>8367</v>
      </c>
      <c r="E8509" s="3">
        <v>2</v>
      </c>
    </row>
    <row r="8510" spans="1:5" ht="33">
      <c r="A8510" s="36">
        <v>8508</v>
      </c>
      <c r="B8510" s="208"/>
      <c r="C8510" s="36" t="s">
        <v>20197</v>
      </c>
      <c r="D8510" s="6" t="s">
        <v>8368</v>
      </c>
      <c r="E8510" s="3">
        <v>2</v>
      </c>
    </row>
    <row r="8511" spans="1:5" ht="33">
      <c r="A8511" s="36">
        <v>8509</v>
      </c>
      <c r="B8511" s="208"/>
      <c r="C8511" s="36" t="s">
        <v>20198</v>
      </c>
      <c r="D8511" s="6" t="s">
        <v>8369</v>
      </c>
      <c r="E8511" s="3">
        <v>2</v>
      </c>
    </row>
    <row r="8512" spans="1:5" ht="18.75">
      <c r="A8512" s="36">
        <v>8510</v>
      </c>
      <c r="B8512" s="208"/>
      <c r="C8512" s="36" t="s">
        <v>20199</v>
      </c>
      <c r="D8512" s="6" t="s">
        <v>8370</v>
      </c>
      <c r="E8512" s="3">
        <v>2</v>
      </c>
    </row>
    <row r="8513" spans="1:5" ht="33">
      <c r="A8513" s="36">
        <v>8511</v>
      </c>
      <c r="B8513" s="208"/>
      <c r="C8513" s="36" t="s">
        <v>20200</v>
      </c>
      <c r="D8513" s="6" t="s">
        <v>8371</v>
      </c>
      <c r="E8513" s="3">
        <v>2</v>
      </c>
    </row>
    <row r="8514" spans="1:5" ht="18.75">
      <c r="A8514" s="36">
        <v>8512</v>
      </c>
      <c r="B8514" s="208"/>
      <c r="C8514" s="36" t="s">
        <v>20201</v>
      </c>
      <c r="D8514" s="6" t="s">
        <v>8372</v>
      </c>
      <c r="E8514" s="3">
        <v>2</v>
      </c>
    </row>
    <row r="8515" spans="1:5" ht="18.75">
      <c r="A8515" s="36">
        <v>8513</v>
      </c>
      <c r="B8515" s="208"/>
      <c r="C8515" s="36" t="s">
        <v>20202</v>
      </c>
      <c r="D8515" s="6" t="s">
        <v>8373</v>
      </c>
      <c r="E8515" s="3">
        <v>2</v>
      </c>
    </row>
    <row r="8516" spans="1:5" ht="33">
      <c r="A8516" s="36">
        <v>8514</v>
      </c>
      <c r="B8516" s="208"/>
      <c r="C8516" s="36" t="s">
        <v>20203</v>
      </c>
      <c r="D8516" s="6" t="s">
        <v>8374</v>
      </c>
      <c r="E8516" s="3">
        <v>2</v>
      </c>
    </row>
    <row r="8517" spans="1:5" ht="33">
      <c r="A8517" s="36">
        <v>8515</v>
      </c>
      <c r="B8517" s="208"/>
      <c r="C8517" s="36" t="s">
        <v>20204</v>
      </c>
      <c r="D8517" s="6" t="s">
        <v>8375</v>
      </c>
      <c r="E8517" s="3">
        <v>2</v>
      </c>
    </row>
    <row r="8518" spans="1:5" ht="33">
      <c r="A8518" s="36">
        <v>8516</v>
      </c>
      <c r="B8518" s="208"/>
      <c r="C8518" s="36" t="s">
        <v>20205</v>
      </c>
      <c r="D8518" s="6" t="s">
        <v>8376</v>
      </c>
      <c r="E8518" s="3">
        <v>2</v>
      </c>
    </row>
    <row r="8519" spans="1:5" ht="33">
      <c r="A8519" s="36">
        <v>8517</v>
      </c>
      <c r="B8519" s="208"/>
      <c r="C8519" s="36" t="s">
        <v>20206</v>
      </c>
      <c r="D8519" s="6" t="s">
        <v>8377</v>
      </c>
      <c r="E8519" s="3">
        <v>2</v>
      </c>
    </row>
    <row r="8520" spans="1:5" ht="33">
      <c r="A8520" s="36">
        <v>8518</v>
      </c>
      <c r="B8520" s="208"/>
      <c r="C8520" s="36" t="s">
        <v>20207</v>
      </c>
      <c r="D8520" s="6" t="s">
        <v>8378</v>
      </c>
      <c r="E8520" s="3">
        <v>2</v>
      </c>
    </row>
    <row r="8521" spans="1:5" ht="33">
      <c r="A8521" s="36">
        <v>8519</v>
      </c>
      <c r="B8521" s="208"/>
      <c r="C8521" s="36" t="s">
        <v>20208</v>
      </c>
      <c r="D8521" s="6" t="s">
        <v>8379</v>
      </c>
      <c r="E8521" s="3">
        <v>2</v>
      </c>
    </row>
    <row r="8522" spans="1:5" ht="18.75">
      <c r="A8522" s="36">
        <v>8520</v>
      </c>
      <c r="B8522" s="208"/>
      <c r="C8522" s="36" t="s">
        <v>20209</v>
      </c>
      <c r="D8522" s="6" t="s">
        <v>8380</v>
      </c>
      <c r="E8522" s="3">
        <v>2</v>
      </c>
    </row>
    <row r="8523" spans="1:5" ht="33">
      <c r="A8523" s="36">
        <v>8521</v>
      </c>
      <c r="B8523" s="208"/>
      <c r="C8523" s="36" t="s">
        <v>20210</v>
      </c>
      <c r="D8523" s="6" t="s">
        <v>8381</v>
      </c>
      <c r="E8523" s="3">
        <v>2</v>
      </c>
    </row>
    <row r="8524" spans="1:5" ht="18.75">
      <c r="A8524" s="36">
        <v>8522</v>
      </c>
      <c r="B8524" s="208"/>
      <c r="C8524" s="36" t="s">
        <v>20211</v>
      </c>
      <c r="D8524" s="6" t="s">
        <v>8382</v>
      </c>
      <c r="E8524" s="3">
        <v>2</v>
      </c>
    </row>
    <row r="8525" spans="1:5" ht="33">
      <c r="A8525" s="36">
        <v>8523</v>
      </c>
      <c r="B8525" s="208"/>
      <c r="C8525" s="36" t="s">
        <v>20212</v>
      </c>
      <c r="D8525" s="6" t="s">
        <v>8383</v>
      </c>
      <c r="E8525" s="3">
        <v>2</v>
      </c>
    </row>
    <row r="8526" spans="1:5" ht="33">
      <c r="A8526" s="36">
        <v>8524</v>
      </c>
      <c r="B8526" s="208"/>
      <c r="C8526" s="36" t="s">
        <v>20213</v>
      </c>
      <c r="D8526" s="6" t="s">
        <v>8384</v>
      </c>
      <c r="E8526" s="3">
        <v>2</v>
      </c>
    </row>
    <row r="8527" spans="1:5" ht="18.75">
      <c r="A8527" s="36">
        <v>8525</v>
      </c>
      <c r="B8527" s="208"/>
      <c r="C8527" s="36" t="s">
        <v>20214</v>
      </c>
      <c r="D8527" s="6" t="s">
        <v>8385</v>
      </c>
      <c r="E8527" s="3">
        <v>2</v>
      </c>
    </row>
    <row r="8528" spans="1:5" ht="18.75">
      <c r="A8528" s="36">
        <v>8526</v>
      </c>
      <c r="B8528" s="208"/>
      <c r="C8528" s="36" t="s">
        <v>20215</v>
      </c>
      <c r="D8528" s="6" t="s">
        <v>8386</v>
      </c>
      <c r="E8528" s="3">
        <v>2</v>
      </c>
    </row>
    <row r="8529" spans="1:5" ht="33">
      <c r="A8529" s="36">
        <v>8527</v>
      </c>
      <c r="B8529" s="208"/>
      <c r="C8529" s="36" t="s">
        <v>20216</v>
      </c>
      <c r="D8529" s="6" t="s">
        <v>8387</v>
      </c>
      <c r="E8529" s="3">
        <v>2</v>
      </c>
    </row>
    <row r="8530" spans="1:5" ht="33">
      <c r="A8530" s="36">
        <v>8528</v>
      </c>
      <c r="B8530" s="208"/>
      <c r="C8530" s="36" t="s">
        <v>20217</v>
      </c>
      <c r="D8530" s="6" t="s">
        <v>8388</v>
      </c>
      <c r="E8530" s="3">
        <v>2</v>
      </c>
    </row>
    <row r="8531" spans="1:5" ht="18.75">
      <c r="A8531" s="36">
        <v>8529</v>
      </c>
      <c r="B8531" s="208"/>
      <c r="C8531" s="36" t="s">
        <v>20218</v>
      </c>
      <c r="D8531" s="6" t="s">
        <v>8389</v>
      </c>
      <c r="E8531" s="3">
        <v>2</v>
      </c>
    </row>
    <row r="8532" spans="1:5" ht="18.75">
      <c r="A8532" s="36">
        <v>8530</v>
      </c>
      <c r="B8532" s="208"/>
      <c r="C8532" s="36" t="s">
        <v>20219</v>
      </c>
      <c r="D8532" s="6" t="s">
        <v>8390</v>
      </c>
      <c r="E8532" s="3">
        <v>2</v>
      </c>
    </row>
    <row r="8533" spans="1:5" ht="33">
      <c r="A8533" s="36">
        <v>8531</v>
      </c>
      <c r="B8533" s="208"/>
      <c r="C8533" s="36" t="s">
        <v>20220</v>
      </c>
      <c r="D8533" s="6" t="s">
        <v>8391</v>
      </c>
      <c r="E8533" s="3">
        <v>2</v>
      </c>
    </row>
    <row r="8534" spans="1:5" ht="33">
      <c r="A8534" s="36">
        <v>8532</v>
      </c>
      <c r="B8534" s="208"/>
      <c r="C8534" s="36" t="s">
        <v>20221</v>
      </c>
      <c r="D8534" s="6" t="s">
        <v>8392</v>
      </c>
      <c r="E8534" s="3">
        <v>2</v>
      </c>
    </row>
    <row r="8535" spans="1:5" ht="18.75">
      <c r="A8535" s="36">
        <v>8533</v>
      </c>
      <c r="B8535" s="208"/>
      <c r="C8535" s="36" t="s">
        <v>20222</v>
      </c>
      <c r="D8535" s="6" t="s">
        <v>8393</v>
      </c>
      <c r="E8535" s="3">
        <v>2</v>
      </c>
    </row>
    <row r="8536" spans="1:5" ht="33">
      <c r="A8536" s="36">
        <v>8534</v>
      </c>
      <c r="B8536" s="208"/>
      <c r="C8536" s="36" t="s">
        <v>20223</v>
      </c>
      <c r="D8536" s="6" t="s">
        <v>8394</v>
      </c>
      <c r="E8536" s="3">
        <v>2</v>
      </c>
    </row>
    <row r="8537" spans="1:5" ht="33">
      <c r="A8537" s="36">
        <v>8535</v>
      </c>
      <c r="B8537" s="208"/>
      <c r="C8537" s="36" t="s">
        <v>20224</v>
      </c>
      <c r="D8537" s="6" t="s">
        <v>8395</v>
      </c>
      <c r="E8537" s="3">
        <v>2</v>
      </c>
    </row>
    <row r="8538" spans="1:5" ht="33">
      <c r="A8538" s="36">
        <v>8536</v>
      </c>
      <c r="B8538" s="208"/>
      <c r="C8538" s="36" t="s">
        <v>20225</v>
      </c>
      <c r="D8538" s="6" t="s">
        <v>8396</v>
      </c>
      <c r="E8538" s="3">
        <v>2</v>
      </c>
    </row>
    <row r="8539" spans="1:5" ht="33">
      <c r="A8539" s="36">
        <v>8537</v>
      </c>
      <c r="B8539" s="208"/>
      <c r="C8539" s="36" t="s">
        <v>20226</v>
      </c>
      <c r="D8539" s="6" t="s">
        <v>8397</v>
      </c>
      <c r="E8539" s="3">
        <v>2</v>
      </c>
    </row>
    <row r="8540" spans="1:5" ht="33">
      <c r="A8540" s="36">
        <v>8538</v>
      </c>
      <c r="B8540" s="208"/>
      <c r="C8540" s="36" t="s">
        <v>20227</v>
      </c>
      <c r="D8540" s="6" t="s">
        <v>8398</v>
      </c>
      <c r="E8540" s="3">
        <v>2</v>
      </c>
    </row>
    <row r="8541" spans="1:5" ht="33">
      <c r="A8541" s="36">
        <v>8539</v>
      </c>
      <c r="B8541" s="208"/>
      <c r="C8541" s="36" t="s">
        <v>20228</v>
      </c>
      <c r="D8541" s="6" t="s">
        <v>8399</v>
      </c>
      <c r="E8541" s="3">
        <v>2</v>
      </c>
    </row>
    <row r="8542" spans="1:5" ht="33">
      <c r="A8542" s="36">
        <v>8540</v>
      </c>
      <c r="B8542" s="208"/>
      <c r="C8542" s="36" t="s">
        <v>20229</v>
      </c>
      <c r="D8542" s="6" t="s">
        <v>8400</v>
      </c>
      <c r="E8542" s="3">
        <v>2</v>
      </c>
    </row>
    <row r="8543" spans="1:5" ht="33">
      <c r="A8543" s="36">
        <v>8541</v>
      </c>
      <c r="B8543" s="208"/>
      <c r="C8543" s="36" t="s">
        <v>20230</v>
      </c>
      <c r="D8543" s="6" t="s">
        <v>8401</v>
      </c>
      <c r="E8543" s="3">
        <v>2</v>
      </c>
    </row>
    <row r="8544" spans="1:5" ht="18.75">
      <c r="A8544" s="36">
        <v>8542</v>
      </c>
      <c r="B8544" s="208"/>
      <c r="C8544" s="36" t="s">
        <v>20231</v>
      </c>
      <c r="D8544" s="6" t="s">
        <v>8402</v>
      </c>
      <c r="E8544" s="3">
        <v>2</v>
      </c>
    </row>
    <row r="8545" spans="1:5" ht="18.75">
      <c r="A8545" s="36">
        <v>8543</v>
      </c>
      <c r="B8545" s="208"/>
      <c r="C8545" s="36" t="s">
        <v>20232</v>
      </c>
      <c r="D8545" s="6" t="s">
        <v>8403</v>
      </c>
      <c r="E8545" s="3">
        <v>2</v>
      </c>
    </row>
    <row r="8546" spans="1:5" ht="18.75">
      <c r="A8546" s="36">
        <v>8544</v>
      </c>
      <c r="B8546" s="208"/>
      <c r="C8546" s="36" t="s">
        <v>20233</v>
      </c>
      <c r="D8546" s="6" t="s">
        <v>8404</v>
      </c>
      <c r="E8546" s="3">
        <v>2</v>
      </c>
    </row>
    <row r="8547" spans="1:5" ht="18.75">
      <c r="A8547" s="36">
        <v>8545</v>
      </c>
      <c r="B8547" s="208"/>
      <c r="C8547" s="36" t="s">
        <v>20234</v>
      </c>
      <c r="D8547" s="6" t="s">
        <v>8405</v>
      </c>
      <c r="E8547" s="3">
        <v>2</v>
      </c>
    </row>
    <row r="8548" spans="1:5" ht="33">
      <c r="A8548" s="36">
        <v>8546</v>
      </c>
      <c r="B8548" s="208"/>
      <c r="C8548" s="36" t="s">
        <v>20235</v>
      </c>
      <c r="D8548" s="6" t="s">
        <v>8406</v>
      </c>
      <c r="E8548" s="3">
        <v>2</v>
      </c>
    </row>
    <row r="8549" spans="1:5" ht="33">
      <c r="A8549" s="36">
        <v>8547</v>
      </c>
      <c r="B8549" s="208"/>
      <c r="C8549" s="36" t="s">
        <v>20236</v>
      </c>
      <c r="D8549" s="6" t="s">
        <v>8407</v>
      </c>
      <c r="E8549" s="3">
        <v>2</v>
      </c>
    </row>
    <row r="8550" spans="1:5" ht="33">
      <c r="A8550" s="36">
        <v>8548</v>
      </c>
      <c r="B8550" s="208"/>
      <c r="C8550" s="36" t="s">
        <v>20237</v>
      </c>
      <c r="D8550" s="6" t="s">
        <v>8408</v>
      </c>
      <c r="E8550" s="3">
        <v>2</v>
      </c>
    </row>
    <row r="8551" spans="1:5" ht="33">
      <c r="A8551" s="36">
        <v>8549</v>
      </c>
      <c r="B8551" s="208"/>
      <c r="C8551" s="36" t="s">
        <v>20238</v>
      </c>
      <c r="D8551" s="6" t="s">
        <v>8409</v>
      </c>
      <c r="E8551" s="3">
        <v>2</v>
      </c>
    </row>
    <row r="8552" spans="1:5" ht="33">
      <c r="A8552" s="36">
        <v>8550</v>
      </c>
      <c r="B8552" s="208"/>
      <c r="C8552" s="36" t="s">
        <v>20239</v>
      </c>
      <c r="D8552" s="6" t="s">
        <v>8410</v>
      </c>
      <c r="E8552" s="3">
        <v>2</v>
      </c>
    </row>
    <row r="8553" spans="1:5" ht="33">
      <c r="A8553" s="36">
        <v>8551</v>
      </c>
      <c r="B8553" s="208"/>
      <c r="C8553" s="36" t="s">
        <v>20240</v>
      </c>
      <c r="D8553" s="6" t="s">
        <v>8411</v>
      </c>
      <c r="E8553" s="3">
        <v>2</v>
      </c>
    </row>
    <row r="8554" spans="1:5" ht="33">
      <c r="A8554" s="36">
        <v>8552</v>
      </c>
      <c r="B8554" s="208"/>
      <c r="C8554" s="36" t="s">
        <v>20241</v>
      </c>
      <c r="D8554" s="6" t="s">
        <v>8412</v>
      </c>
      <c r="E8554" s="3">
        <v>2</v>
      </c>
    </row>
    <row r="8555" spans="1:5" ht="33">
      <c r="A8555" s="36">
        <v>8553</v>
      </c>
      <c r="B8555" s="208"/>
      <c r="C8555" s="36" t="s">
        <v>20242</v>
      </c>
      <c r="D8555" s="6" t="s">
        <v>8413</v>
      </c>
      <c r="E8555" s="3">
        <v>2</v>
      </c>
    </row>
    <row r="8556" spans="1:5" ht="18.75">
      <c r="A8556" s="36">
        <v>8554</v>
      </c>
      <c r="B8556" s="208"/>
      <c r="C8556" s="36" t="s">
        <v>20243</v>
      </c>
      <c r="D8556" s="6" t="s">
        <v>8414</v>
      </c>
      <c r="E8556" s="3">
        <v>2</v>
      </c>
    </row>
    <row r="8557" spans="1:5" ht="18.75">
      <c r="A8557" s="36">
        <v>8555</v>
      </c>
      <c r="B8557" s="208"/>
      <c r="C8557" s="36" t="s">
        <v>20244</v>
      </c>
      <c r="D8557" s="6" t="s">
        <v>8415</v>
      </c>
      <c r="E8557" s="3">
        <v>2</v>
      </c>
    </row>
    <row r="8558" spans="1:5" ht="33">
      <c r="A8558" s="36">
        <v>8556</v>
      </c>
      <c r="B8558" s="208"/>
      <c r="C8558" s="36" t="s">
        <v>20245</v>
      </c>
      <c r="D8558" s="6" t="s">
        <v>8416</v>
      </c>
      <c r="E8558" s="3">
        <v>2</v>
      </c>
    </row>
    <row r="8559" spans="1:5" ht="18.75">
      <c r="A8559" s="36">
        <v>8557</v>
      </c>
      <c r="B8559" s="208"/>
      <c r="C8559" s="36" t="s">
        <v>20246</v>
      </c>
      <c r="D8559" s="6" t="s">
        <v>8417</v>
      </c>
      <c r="E8559" s="3">
        <v>2</v>
      </c>
    </row>
    <row r="8560" spans="1:5" ht="33">
      <c r="A8560" s="36">
        <v>8558</v>
      </c>
      <c r="B8560" s="208"/>
      <c r="C8560" s="36" t="s">
        <v>20247</v>
      </c>
      <c r="D8560" s="6" t="s">
        <v>8418</v>
      </c>
      <c r="E8560" s="3">
        <v>2</v>
      </c>
    </row>
    <row r="8561" spans="1:5" ht="33">
      <c r="A8561" s="36">
        <v>8559</v>
      </c>
      <c r="B8561" s="208"/>
      <c r="C8561" s="36" t="s">
        <v>20248</v>
      </c>
      <c r="D8561" s="6" t="s">
        <v>8419</v>
      </c>
      <c r="E8561" s="3">
        <v>2</v>
      </c>
    </row>
    <row r="8562" spans="1:5" ht="18.75">
      <c r="A8562" s="36">
        <v>8560</v>
      </c>
      <c r="B8562" s="208"/>
      <c r="C8562" s="36" t="s">
        <v>20249</v>
      </c>
      <c r="D8562" s="6" t="s">
        <v>8420</v>
      </c>
      <c r="E8562" s="3">
        <v>2</v>
      </c>
    </row>
    <row r="8563" spans="1:5" ht="33">
      <c r="A8563" s="36">
        <v>8561</v>
      </c>
      <c r="B8563" s="208"/>
      <c r="C8563" s="36" t="s">
        <v>20250</v>
      </c>
      <c r="D8563" s="6" t="s">
        <v>8421</v>
      </c>
      <c r="E8563" s="3">
        <v>2</v>
      </c>
    </row>
    <row r="8564" spans="1:5" ht="33">
      <c r="A8564" s="36">
        <v>8562</v>
      </c>
      <c r="B8564" s="208"/>
      <c r="C8564" s="36" t="s">
        <v>20251</v>
      </c>
      <c r="D8564" s="6" t="s">
        <v>8422</v>
      </c>
      <c r="E8564" s="3">
        <v>2</v>
      </c>
    </row>
    <row r="8565" spans="1:5" ht="33">
      <c r="A8565" s="36">
        <v>8563</v>
      </c>
      <c r="B8565" s="208"/>
      <c r="C8565" s="36" t="s">
        <v>20252</v>
      </c>
      <c r="D8565" s="6" t="s">
        <v>8423</v>
      </c>
      <c r="E8565" s="3">
        <v>2</v>
      </c>
    </row>
    <row r="8566" spans="1:5" ht="33">
      <c r="A8566" s="36">
        <v>8564</v>
      </c>
      <c r="B8566" s="208"/>
      <c r="C8566" s="36" t="s">
        <v>20253</v>
      </c>
      <c r="D8566" s="6" t="s">
        <v>8424</v>
      </c>
      <c r="E8566" s="3">
        <v>2</v>
      </c>
    </row>
    <row r="8567" spans="1:5" ht="33">
      <c r="A8567" s="36">
        <v>8565</v>
      </c>
      <c r="B8567" s="208"/>
      <c r="C8567" s="36" t="s">
        <v>20254</v>
      </c>
      <c r="D8567" s="6" t="s">
        <v>8425</v>
      </c>
      <c r="E8567" s="3">
        <v>2</v>
      </c>
    </row>
    <row r="8568" spans="1:5" ht="33">
      <c r="A8568" s="36">
        <v>8566</v>
      </c>
      <c r="B8568" s="208"/>
      <c r="C8568" s="36" t="s">
        <v>20255</v>
      </c>
      <c r="D8568" s="6" t="s">
        <v>8426</v>
      </c>
      <c r="E8568" s="3">
        <v>2</v>
      </c>
    </row>
    <row r="8569" spans="1:5" ht="33">
      <c r="A8569" s="36">
        <v>8567</v>
      </c>
      <c r="B8569" s="208"/>
      <c r="C8569" s="36" t="s">
        <v>20256</v>
      </c>
      <c r="D8569" s="6" t="s">
        <v>8427</v>
      </c>
      <c r="E8569" s="3">
        <v>2</v>
      </c>
    </row>
    <row r="8570" spans="1:5" ht="33">
      <c r="A8570" s="36">
        <v>8568</v>
      </c>
      <c r="B8570" s="208"/>
      <c r="C8570" s="36" t="s">
        <v>20257</v>
      </c>
      <c r="D8570" s="6" t="s">
        <v>8428</v>
      </c>
      <c r="E8570" s="3">
        <v>2</v>
      </c>
    </row>
    <row r="8571" spans="1:5" ht="33">
      <c r="A8571" s="36">
        <v>8569</v>
      </c>
      <c r="B8571" s="208"/>
      <c r="C8571" s="36" t="s">
        <v>20258</v>
      </c>
      <c r="D8571" s="6" t="s">
        <v>8429</v>
      </c>
      <c r="E8571" s="3">
        <v>2</v>
      </c>
    </row>
    <row r="8572" spans="1:5" ht="33">
      <c r="A8572" s="36">
        <v>8570</v>
      </c>
      <c r="B8572" s="208"/>
      <c r="C8572" s="36" t="s">
        <v>20259</v>
      </c>
      <c r="D8572" s="6" t="s">
        <v>8430</v>
      </c>
      <c r="E8572" s="3">
        <v>2</v>
      </c>
    </row>
    <row r="8573" spans="1:5" ht="18.75">
      <c r="A8573" s="36">
        <v>8571</v>
      </c>
      <c r="B8573" s="208"/>
      <c r="C8573" s="36" t="s">
        <v>20260</v>
      </c>
      <c r="D8573" s="6" t="s">
        <v>8431</v>
      </c>
      <c r="E8573" s="3">
        <v>2</v>
      </c>
    </row>
    <row r="8574" spans="1:5" ht="33">
      <c r="A8574" s="36">
        <v>8572</v>
      </c>
      <c r="B8574" s="208"/>
      <c r="C8574" s="36" t="s">
        <v>20261</v>
      </c>
      <c r="D8574" s="6" t="s">
        <v>8432</v>
      </c>
      <c r="E8574" s="3">
        <v>2</v>
      </c>
    </row>
    <row r="8575" spans="1:5" ht="49.5">
      <c r="A8575" s="36">
        <v>8573</v>
      </c>
      <c r="B8575" s="208"/>
      <c r="C8575" s="36" t="s">
        <v>20262</v>
      </c>
      <c r="D8575" s="6" t="s">
        <v>8433</v>
      </c>
      <c r="E8575" s="3">
        <v>2</v>
      </c>
    </row>
    <row r="8576" spans="1:5" ht="33">
      <c r="A8576" s="36">
        <v>8574</v>
      </c>
      <c r="B8576" s="208"/>
      <c r="C8576" s="36" t="s">
        <v>20263</v>
      </c>
      <c r="D8576" s="6" t="s">
        <v>8434</v>
      </c>
      <c r="E8576" s="3">
        <v>2</v>
      </c>
    </row>
    <row r="8577" spans="1:5" ht="33">
      <c r="A8577" s="36">
        <v>8575</v>
      </c>
      <c r="B8577" s="208"/>
      <c r="C8577" s="36" t="s">
        <v>20264</v>
      </c>
      <c r="D8577" s="6" t="s">
        <v>8435</v>
      </c>
      <c r="E8577" s="3">
        <v>2</v>
      </c>
    </row>
    <row r="8578" spans="1:5" ht="18.75">
      <c r="A8578" s="36">
        <v>8576</v>
      </c>
      <c r="B8578" s="208"/>
      <c r="C8578" s="36" t="s">
        <v>20265</v>
      </c>
      <c r="D8578" s="6" t="s">
        <v>8436</v>
      </c>
      <c r="E8578" s="3">
        <v>2</v>
      </c>
    </row>
    <row r="8579" spans="1:5" ht="33">
      <c r="A8579" s="36">
        <v>8577</v>
      </c>
      <c r="B8579" s="208"/>
      <c r="C8579" s="36" t="s">
        <v>20266</v>
      </c>
      <c r="D8579" s="6" t="s">
        <v>8437</v>
      </c>
      <c r="E8579" s="3">
        <v>2</v>
      </c>
    </row>
    <row r="8580" spans="1:5" ht="18.75">
      <c r="A8580" s="36">
        <v>8578</v>
      </c>
      <c r="B8580" s="208"/>
      <c r="C8580" s="36" t="s">
        <v>20267</v>
      </c>
      <c r="D8580" s="6" t="s">
        <v>8438</v>
      </c>
      <c r="E8580" s="3">
        <v>2</v>
      </c>
    </row>
    <row r="8581" spans="1:5" ht="18.75">
      <c r="A8581" s="36">
        <v>8579</v>
      </c>
      <c r="B8581" s="208"/>
      <c r="C8581" s="36" t="s">
        <v>20268</v>
      </c>
      <c r="D8581" s="6" t="s">
        <v>8439</v>
      </c>
      <c r="E8581" s="3">
        <v>2</v>
      </c>
    </row>
    <row r="8582" spans="1:5" ht="18.75">
      <c r="A8582" s="36">
        <v>8580</v>
      </c>
      <c r="B8582" s="208"/>
      <c r="C8582" s="36" t="s">
        <v>20269</v>
      </c>
      <c r="D8582" s="6" t="s">
        <v>8440</v>
      </c>
      <c r="E8582" s="3">
        <v>2</v>
      </c>
    </row>
    <row r="8583" spans="1:5" ht="18.75">
      <c r="A8583" s="36">
        <v>8581</v>
      </c>
      <c r="B8583" s="208"/>
      <c r="C8583" s="36" t="s">
        <v>20270</v>
      </c>
      <c r="D8583" s="6" t="s">
        <v>8441</v>
      </c>
      <c r="E8583" s="3">
        <v>2</v>
      </c>
    </row>
    <row r="8584" spans="1:5" ht="33">
      <c r="A8584" s="36">
        <v>8582</v>
      </c>
      <c r="B8584" s="208"/>
      <c r="C8584" s="36" t="s">
        <v>20271</v>
      </c>
      <c r="D8584" s="6" t="s">
        <v>8442</v>
      </c>
      <c r="E8584" s="3">
        <v>2</v>
      </c>
    </row>
    <row r="8585" spans="1:5" ht="49.5">
      <c r="A8585" s="36">
        <v>8583</v>
      </c>
      <c r="B8585" s="208"/>
      <c r="C8585" s="36" t="s">
        <v>20272</v>
      </c>
      <c r="D8585" s="6" t="s">
        <v>8443</v>
      </c>
      <c r="E8585" s="3">
        <v>2</v>
      </c>
    </row>
    <row r="8586" spans="1:5" ht="33">
      <c r="A8586" s="36">
        <v>8584</v>
      </c>
      <c r="B8586" s="208"/>
      <c r="C8586" s="36" t="s">
        <v>20273</v>
      </c>
      <c r="D8586" s="6" t="s">
        <v>8444</v>
      </c>
      <c r="E8586" s="3">
        <v>2</v>
      </c>
    </row>
    <row r="8587" spans="1:5" ht="33">
      <c r="A8587" s="36">
        <v>8585</v>
      </c>
      <c r="B8587" s="208"/>
      <c r="C8587" s="36" t="s">
        <v>20274</v>
      </c>
      <c r="D8587" s="6" t="s">
        <v>8445</v>
      </c>
      <c r="E8587" s="3">
        <v>2</v>
      </c>
    </row>
    <row r="8588" spans="1:5" ht="33">
      <c r="A8588" s="36">
        <v>8586</v>
      </c>
      <c r="B8588" s="208"/>
      <c r="C8588" s="36" t="s">
        <v>20275</v>
      </c>
      <c r="D8588" s="6" t="s">
        <v>8446</v>
      </c>
      <c r="E8588" s="3">
        <v>2</v>
      </c>
    </row>
    <row r="8589" spans="1:5" ht="33">
      <c r="A8589" s="36">
        <v>8587</v>
      </c>
      <c r="B8589" s="208"/>
      <c r="C8589" s="36" t="s">
        <v>20276</v>
      </c>
      <c r="D8589" s="6" t="s">
        <v>8447</v>
      </c>
      <c r="E8589" s="3">
        <v>2</v>
      </c>
    </row>
    <row r="8590" spans="1:5" ht="49.5">
      <c r="A8590" s="36">
        <v>8588</v>
      </c>
      <c r="B8590" s="208"/>
      <c r="C8590" s="36" t="s">
        <v>20277</v>
      </c>
      <c r="D8590" s="6" t="s">
        <v>8448</v>
      </c>
      <c r="E8590" s="3">
        <v>2</v>
      </c>
    </row>
    <row r="8591" spans="1:5" ht="33">
      <c r="A8591" s="36">
        <v>8589</v>
      </c>
      <c r="B8591" s="208"/>
      <c r="C8591" s="36" t="s">
        <v>20278</v>
      </c>
      <c r="D8591" s="6" t="s">
        <v>8449</v>
      </c>
      <c r="E8591" s="3">
        <v>2</v>
      </c>
    </row>
    <row r="8592" spans="1:5" ht="49.5">
      <c r="A8592" s="36">
        <v>8590</v>
      </c>
      <c r="B8592" s="208"/>
      <c r="C8592" s="36" t="s">
        <v>20279</v>
      </c>
      <c r="D8592" s="6" t="s">
        <v>8450</v>
      </c>
      <c r="E8592" s="3">
        <v>2</v>
      </c>
    </row>
    <row r="8593" spans="1:5" ht="33">
      <c r="A8593" s="36">
        <v>8591</v>
      </c>
      <c r="B8593" s="208"/>
      <c r="C8593" s="36" t="s">
        <v>20280</v>
      </c>
      <c r="D8593" s="6" t="s">
        <v>8451</v>
      </c>
      <c r="E8593" s="3">
        <v>2</v>
      </c>
    </row>
    <row r="8594" spans="1:5" ht="33">
      <c r="A8594" s="36">
        <v>8592</v>
      </c>
      <c r="B8594" s="208"/>
      <c r="C8594" s="36" t="s">
        <v>20281</v>
      </c>
      <c r="D8594" s="6" t="s">
        <v>8452</v>
      </c>
      <c r="E8594" s="3">
        <v>2</v>
      </c>
    </row>
    <row r="8595" spans="1:5" ht="33">
      <c r="A8595" s="36">
        <v>8593</v>
      </c>
      <c r="B8595" s="208"/>
      <c r="C8595" s="36" t="s">
        <v>20282</v>
      </c>
      <c r="D8595" s="6" t="s">
        <v>8453</v>
      </c>
      <c r="E8595" s="3">
        <v>2</v>
      </c>
    </row>
    <row r="8596" spans="1:5" ht="33">
      <c r="A8596" s="36">
        <v>8594</v>
      </c>
      <c r="B8596" s="208"/>
      <c r="C8596" s="36" t="s">
        <v>20283</v>
      </c>
      <c r="D8596" s="6" t="s">
        <v>8454</v>
      </c>
      <c r="E8596" s="3">
        <v>2</v>
      </c>
    </row>
    <row r="8597" spans="1:5" ht="33">
      <c r="A8597" s="36">
        <v>8595</v>
      </c>
      <c r="B8597" s="208"/>
      <c r="C8597" s="36" t="s">
        <v>20284</v>
      </c>
      <c r="D8597" s="6" t="s">
        <v>8455</v>
      </c>
      <c r="E8597" s="3">
        <v>2</v>
      </c>
    </row>
    <row r="8598" spans="1:5" ht="33">
      <c r="A8598" s="36">
        <v>8596</v>
      </c>
      <c r="B8598" s="208"/>
      <c r="C8598" s="36" t="s">
        <v>20285</v>
      </c>
      <c r="D8598" s="6" t="s">
        <v>8456</v>
      </c>
      <c r="E8598" s="3">
        <v>2</v>
      </c>
    </row>
    <row r="8599" spans="1:5" ht="33">
      <c r="A8599" s="36">
        <v>8597</v>
      </c>
      <c r="B8599" s="208"/>
      <c r="C8599" s="36" t="s">
        <v>20286</v>
      </c>
      <c r="D8599" s="6" t="s">
        <v>8457</v>
      </c>
      <c r="E8599" s="3">
        <v>2</v>
      </c>
    </row>
    <row r="8600" spans="1:5" ht="33">
      <c r="A8600" s="36">
        <v>8598</v>
      </c>
      <c r="B8600" s="208"/>
      <c r="C8600" s="36" t="s">
        <v>20287</v>
      </c>
      <c r="D8600" s="6" t="s">
        <v>8458</v>
      </c>
      <c r="E8600" s="3">
        <v>2</v>
      </c>
    </row>
    <row r="8601" spans="1:5" ht="49.5">
      <c r="A8601" s="36">
        <v>8599</v>
      </c>
      <c r="B8601" s="208"/>
      <c r="C8601" s="36" t="s">
        <v>20288</v>
      </c>
      <c r="D8601" s="6" t="s">
        <v>8459</v>
      </c>
      <c r="E8601" s="3">
        <v>2</v>
      </c>
    </row>
    <row r="8602" spans="1:5" ht="33">
      <c r="A8602" s="36">
        <v>8600</v>
      </c>
      <c r="B8602" s="208"/>
      <c r="C8602" s="36" t="s">
        <v>20289</v>
      </c>
      <c r="D8602" s="6" t="s">
        <v>8460</v>
      </c>
      <c r="E8602" s="3">
        <v>2</v>
      </c>
    </row>
    <row r="8603" spans="1:5" ht="33">
      <c r="A8603" s="36">
        <v>8601</v>
      </c>
      <c r="B8603" s="208"/>
      <c r="C8603" s="36" t="s">
        <v>20290</v>
      </c>
      <c r="D8603" s="6" t="s">
        <v>8461</v>
      </c>
      <c r="E8603" s="3">
        <v>2</v>
      </c>
    </row>
    <row r="8604" spans="1:5" ht="33">
      <c r="A8604" s="36">
        <v>8602</v>
      </c>
      <c r="B8604" s="208"/>
      <c r="C8604" s="36" t="s">
        <v>20291</v>
      </c>
      <c r="D8604" s="6" t="s">
        <v>8462</v>
      </c>
      <c r="E8604" s="3">
        <v>2</v>
      </c>
    </row>
    <row r="8605" spans="1:5" ht="33">
      <c r="A8605" s="36">
        <v>8603</v>
      </c>
      <c r="B8605" s="208"/>
      <c r="C8605" s="36" t="s">
        <v>20292</v>
      </c>
      <c r="D8605" s="6" t="s">
        <v>8463</v>
      </c>
      <c r="E8605" s="3">
        <v>2</v>
      </c>
    </row>
    <row r="8606" spans="1:5" ht="33">
      <c r="A8606" s="36">
        <v>8604</v>
      </c>
      <c r="B8606" s="208"/>
      <c r="C8606" s="36" t="s">
        <v>20293</v>
      </c>
      <c r="D8606" s="6" t="s">
        <v>8464</v>
      </c>
      <c r="E8606" s="3">
        <v>2</v>
      </c>
    </row>
    <row r="8607" spans="1:5" ht="33">
      <c r="A8607" s="36">
        <v>8605</v>
      </c>
      <c r="B8607" s="208"/>
      <c r="C8607" s="36" t="s">
        <v>20294</v>
      </c>
      <c r="D8607" s="6" t="s">
        <v>8465</v>
      </c>
      <c r="E8607" s="3">
        <v>2</v>
      </c>
    </row>
    <row r="8608" spans="1:5" ht="33">
      <c r="A8608" s="36">
        <v>8606</v>
      </c>
      <c r="B8608" s="208"/>
      <c r="C8608" s="36" t="s">
        <v>20295</v>
      </c>
      <c r="D8608" s="6" t="s">
        <v>8466</v>
      </c>
      <c r="E8608" s="3">
        <v>2</v>
      </c>
    </row>
    <row r="8609" spans="1:5" ht="33">
      <c r="A8609" s="36">
        <v>8607</v>
      </c>
      <c r="B8609" s="208"/>
      <c r="C8609" s="36" t="s">
        <v>20296</v>
      </c>
      <c r="D8609" s="6" t="s">
        <v>8467</v>
      </c>
      <c r="E8609" s="3">
        <v>2</v>
      </c>
    </row>
    <row r="8610" spans="1:5" ht="33">
      <c r="A8610" s="36">
        <v>8608</v>
      </c>
      <c r="B8610" s="208"/>
      <c r="C8610" s="36" t="s">
        <v>20297</v>
      </c>
      <c r="D8610" s="6" t="s">
        <v>8468</v>
      </c>
      <c r="E8610" s="3">
        <v>2</v>
      </c>
    </row>
    <row r="8611" spans="1:5" ht="33">
      <c r="A8611" s="36">
        <v>8609</v>
      </c>
      <c r="B8611" s="208"/>
      <c r="C8611" s="36" t="s">
        <v>20298</v>
      </c>
      <c r="D8611" s="6" t="s">
        <v>8469</v>
      </c>
      <c r="E8611" s="3">
        <v>2</v>
      </c>
    </row>
    <row r="8612" spans="1:5" ht="49.5">
      <c r="A8612" s="36">
        <v>8610</v>
      </c>
      <c r="B8612" s="208"/>
      <c r="C8612" s="36" t="s">
        <v>20299</v>
      </c>
      <c r="D8612" s="6" t="s">
        <v>8470</v>
      </c>
      <c r="E8612" s="3">
        <v>2</v>
      </c>
    </row>
    <row r="8613" spans="1:5" ht="33">
      <c r="A8613" s="36">
        <v>8611</v>
      </c>
      <c r="B8613" s="208"/>
      <c r="C8613" s="36" t="s">
        <v>20300</v>
      </c>
      <c r="D8613" s="6" t="s">
        <v>8471</v>
      </c>
      <c r="E8613" s="3">
        <v>2</v>
      </c>
    </row>
    <row r="8614" spans="1:5" ht="33">
      <c r="A8614" s="36">
        <v>8612</v>
      </c>
      <c r="B8614" s="208"/>
      <c r="C8614" s="36" t="s">
        <v>20301</v>
      </c>
      <c r="D8614" s="6" t="s">
        <v>8472</v>
      </c>
      <c r="E8614" s="3">
        <v>2</v>
      </c>
    </row>
    <row r="8615" spans="1:5" ht="33">
      <c r="A8615" s="36">
        <v>8613</v>
      </c>
      <c r="B8615" s="208"/>
      <c r="C8615" s="36" t="s">
        <v>20302</v>
      </c>
      <c r="D8615" s="6" t="s">
        <v>8473</v>
      </c>
      <c r="E8615" s="3">
        <v>2</v>
      </c>
    </row>
    <row r="8616" spans="1:5" ht="33">
      <c r="A8616" s="36">
        <v>8614</v>
      </c>
      <c r="B8616" s="208"/>
      <c r="C8616" s="36" t="s">
        <v>20303</v>
      </c>
      <c r="D8616" s="6" t="s">
        <v>8474</v>
      </c>
      <c r="E8616" s="3">
        <v>2</v>
      </c>
    </row>
    <row r="8617" spans="1:5" ht="33">
      <c r="A8617" s="36">
        <v>8615</v>
      </c>
      <c r="B8617" s="208"/>
      <c r="C8617" s="36" t="s">
        <v>20304</v>
      </c>
      <c r="D8617" s="6" t="s">
        <v>8475</v>
      </c>
      <c r="E8617" s="3">
        <v>2</v>
      </c>
    </row>
    <row r="8618" spans="1:5" ht="33">
      <c r="A8618" s="36">
        <v>8616</v>
      </c>
      <c r="B8618" s="208"/>
      <c r="C8618" s="36" t="s">
        <v>20305</v>
      </c>
      <c r="D8618" s="6" t="s">
        <v>8476</v>
      </c>
      <c r="E8618" s="3">
        <v>2</v>
      </c>
    </row>
    <row r="8619" spans="1:5" ht="33">
      <c r="A8619" s="36">
        <v>8617</v>
      </c>
      <c r="B8619" s="208"/>
      <c r="C8619" s="36" t="s">
        <v>20306</v>
      </c>
      <c r="D8619" s="6" t="s">
        <v>8477</v>
      </c>
      <c r="E8619" s="3">
        <v>2</v>
      </c>
    </row>
    <row r="8620" spans="1:5" ht="33">
      <c r="A8620" s="36">
        <v>8618</v>
      </c>
      <c r="B8620" s="208"/>
      <c r="C8620" s="36" t="s">
        <v>20307</v>
      </c>
      <c r="D8620" s="6" t="s">
        <v>8478</v>
      </c>
      <c r="E8620" s="3">
        <v>2</v>
      </c>
    </row>
    <row r="8621" spans="1:5" ht="33">
      <c r="A8621" s="36">
        <v>8619</v>
      </c>
      <c r="B8621" s="208"/>
      <c r="C8621" s="36" t="s">
        <v>20308</v>
      </c>
      <c r="D8621" s="6" t="s">
        <v>8479</v>
      </c>
      <c r="E8621" s="3">
        <v>2</v>
      </c>
    </row>
    <row r="8622" spans="1:5" ht="33">
      <c r="A8622" s="36">
        <v>8620</v>
      </c>
      <c r="B8622" s="208"/>
      <c r="C8622" s="36" t="s">
        <v>20309</v>
      </c>
      <c r="D8622" s="6" t="s">
        <v>8480</v>
      </c>
      <c r="E8622" s="3">
        <v>2</v>
      </c>
    </row>
    <row r="8623" spans="1:5" ht="33">
      <c r="A8623" s="36">
        <v>8621</v>
      </c>
      <c r="B8623" s="208"/>
      <c r="C8623" s="36" t="s">
        <v>20310</v>
      </c>
      <c r="D8623" s="6" t="s">
        <v>8481</v>
      </c>
      <c r="E8623" s="3">
        <v>2</v>
      </c>
    </row>
    <row r="8624" spans="1:5" ht="33">
      <c r="A8624" s="36">
        <v>8622</v>
      </c>
      <c r="B8624" s="208"/>
      <c r="C8624" s="36" t="s">
        <v>20311</v>
      </c>
      <c r="D8624" s="6" t="s">
        <v>8482</v>
      </c>
      <c r="E8624" s="3">
        <v>2</v>
      </c>
    </row>
    <row r="8625" spans="1:5" ht="33">
      <c r="A8625" s="36">
        <v>8623</v>
      </c>
      <c r="B8625" s="208"/>
      <c r="C8625" s="36" t="s">
        <v>20312</v>
      </c>
      <c r="D8625" s="6" t="s">
        <v>8483</v>
      </c>
      <c r="E8625" s="3">
        <v>2</v>
      </c>
    </row>
    <row r="8626" spans="1:5" ht="33">
      <c r="A8626" s="36">
        <v>8624</v>
      </c>
      <c r="B8626" s="208"/>
      <c r="C8626" s="36" t="s">
        <v>20313</v>
      </c>
      <c r="D8626" s="6" t="s">
        <v>8484</v>
      </c>
      <c r="E8626" s="3">
        <v>2</v>
      </c>
    </row>
    <row r="8627" spans="1:5" ht="33">
      <c r="A8627" s="36">
        <v>8625</v>
      </c>
      <c r="B8627" s="208"/>
      <c r="C8627" s="36" t="s">
        <v>20314</v>
      </c>
      <c r="D8627" s="6" t="s">
        <v>8485</v>
      </c>
      <c r="E8627" s="3">
        <v>2</v>
      </c>
    </row>
    <row r="8628" spans="1:5" ht="33">
      <c r="A8628" s="36">
        <v>8626</v>
      </c>
      <c r="B8628" s="208"/>
      <c r="C8628" s="36" t="s">
        <v>20315</v>
      </c>
      <c r="D8628" s="6" t="s">
        <v>8486</v>
      </c>
      <c r="E8628" s="3">
        <v>2</v>
      </c>
    </row>
    <row r="8629" spans="1:5" ht="33">
      <c r="A8629" s="36">
        <v>8627</v>
      </c>
      <c r="B8629" s="208"/>
      <c r="C8629" s="36" t="s">
        <v>20316</v>
      </c>
      <c r="D8629" s="6" t="s">
        <v>8487</v>
      </c>
      <c r="E8629" s="3">
        <v>2</v>
      </c>
    </row>
    <row r="8630" spans="1:5" ht="33">
      <c r="A8630" s="36">
        <v>8628</v>
      </c>
      <c r="B8630" s="208"/>
      <c r="C8630" s="36" t="s">
        <v>20317</v>
      </c>
      <c r="D8630" s="6" t="s">
        <v>8488</v>
      </c>
      <c r="E8630" s="3">
        <v>2</v>
      </c>
    </row>
    <row r="8631" spans="1:5" ht="33">
      <c r="A8631" s="36">
        <v>8629</v>
      </c>
      <c r="B8631" s="208"/>
      <c r="C8631" s="36" t="s">
        <v>20318</v>
      </c>
      <c r="D8631" s="6" t="s">
        <v>8489</v>
      </c>
      <c r="E8631" s="3">
        <v>2</v>
      </c>
    </row>
    <row r="8632" spans="1:5" ht="33">
      <c r="A8632" s="36">
        <v>8630</v>
      </c>
      <c r="B8632" s="208"/>
      <c r="C8632" s="36" t="s">
        <v>20319</v>
      </c>
      <c r="D8632" s="6" t="s">
        <v>8490</v>
      </c>
      <c r="E8632" s="3">
        <v>2</v>
      </c>
    </row>
    <row r="8633" spans="1:5" ht="33">
      <c r="A8633" s="36">
        <v>8631</v>
      </c>
      <c r="B8633" s="208"/>
      <c r="C8633" s="36" t="s">
        <v>20320</v>
      </c>
      <c r="D8633" s="6" t="s">
        <v>8491</v>
      </c>
      <c r="E8633" s="3">
        <v>2</v>
      </c>
    </row>
    <row r="8634" spans="1:5" ht="33">
      <c r="A8634" s="36">
        <v>8632</v>
      </c>
      <c r="B8634" s="208"/>
      <c r="C8634" s="36" t="s">
        <v>20321</v>
      </c>
      <c r="D8634" s="6" t="s">
        <v>8492</v>
      </c>
      <c r="E8634" s="3">
        <v>2</v>
      </c>
    </row>
    <row r="8635" spans="1:5" ht="33">
      <c r="A8635" s="36">
        <v>8633</v>
      </c>
      <c r="B8635" s="208"/>
      <c r="C8635" s="36" t="s">
        <v>20322</v>
      </c>
      <c r="D8635" s="6" t="s">
        <v>8493</v>
      </c>
      <c r="E8635" s="3">
        <v>2</v>
      </c>
    </row>
    <row r="8636" spans="1:5" ht="49.5">
      <c r="A8636" s="36">
        <v>8634</v>
      </c>
      <c r="B8636" s="208"/>
      <c r="C8636" s="36" t="s">
        <v>20323</v>
      </c>
      <c r="D8636" s="6" t="s">
        <v>8494</v>
      </c>
      <c r="E8636" s="3">
        <v>2</v>
      </c>
    </row>
    <row r="8637" spans="1:5" ht="49.5">
      <c r="A8637" s="36">
        <v>8635</v>
      </c>
      <c r="B8637" s="208"/>
      <c r="C8637" s="36" t="s">
        <v>20324</v>
      </c>
      <c r="D8637" s="6" t="s">
        <v>8495</v>
      </c>
      <c r="E8637" s="3">
        <v>2</v>
      </c>
    </row>
    <row r="8638" spans="1:5" ht="49.5">
      <c r="A8638" s="36">
        <v>8636</v>
      </c>
      <c r="B8638" s="208"/>
      <c r="C8638" s="36" t="s">
        <v>20325</v>
      </c>
      <c r="D8638" s="6" t="s">
        <v>8496</v>
      </c>
      <c r="E8638" s="3">
        <v>2</v>
      </c>
    </row>
    <row r="8639" spans="1:5" ht="33">
      <c r="A8639" s="36">
        <v>8637</v>
      </c>
      <c r="B8639" s="208"/>
      <c r="C8639" s="36" t="s">
        <v>20326</v>
      </c>
      <c r="D8639" s="6" t="s">
        <v>8497</v>
      </c>
      <c r="E8639" s="3">
        <v>2</v>
      </c>
    </row>
    <row r="8640" spans="1:5" ht="33">
      <c r="A8640" s="36">
        <v>8638</v>
      </c>
      <c r="B8640" s="208"/>
      <c r="C8640" s="36" t="s">
        <v>20327</v>
      </c>
      <c r="D8640" s="6" t="s">
        <v>8498</v>
      </c>
      <c r="E8640" s="3">
        <v>2</v>
      </c>
    </row>
    <row r="8641" spans="1:5" ht="49.5">
      <c r="A8641" s="36">
        <v>8639</v>
      </c>
      <c r="B8641" s="208"/>
      <c r="C8641" s="36" t="s">
        <v>20328</v>
      </c>
      <c r="D8641" s="6" t="s">
        <v>8499</v>
      </c>
      <c r="E8641" s="3">
        <v>2</v>
      </c>
    </row>
    <row r="8642" spans="1:5" ht="33">
      <c r="A8642" s="36">
        <v>8640</v>
      </c>
      <c r="B8642" s="208"/>
      <c r="C8642" s="36" t="s">
        <v>20329</v>
      </c>
      <c r="D8642" s="6" t="s">
        <v>8500</v>
      </c>
      <c r="E8642" s="3">
        <v>2</v>
      </c>
    </row>
    <row r="8643" spans="1:5" ht="33">
      <c r="A8643" s="36">
        <v>8641</v>
      </c>
      <c r="B8643" s="208"/>
      <c r="C8643" s="36" t="s">
        <v>20330</v>
      </c>
      <c r="D8643" s="6" t="s">
        <v>8501</v>
      </c>
      <c r="E8643" s="3">
        <v>2</v>
      </c>
    </row>
    <row r="8644" spans="1:5" ht="33">
      <c r="A8644" s="36">
        <v>8642</v>
      </c>
      <c r="B8644" s="208"/>
      <c r="C8644" s="36" t="s">
        <v>20331</v>
      </c>
      <c r="D8644" s="6" t="s">
        <v>8502</v>
      </c>
      <c r="E8644" s="3">
        <v>2</v>
      </c>
    </row>
    <row r="8645" spans="1:5" ht="33">
      <c r="A8645" s="36">
        <v>8643</v>
      </c>
      <c r="B8645" s="208"/>
      <c r="C8645" s="36" t="s">
        <v>20332</v>
      </c>
      <c r="D8645" s="6" t="s">
        <v>8503</v>
      </c>
      <c r="E8645" s="3">
        <v>2</v>
      </c>
    </row>
    <row r="8646" spans="1:5" ht="33">
      <c r="A8646" s="36">
        <v>8644</v>
      </c>
      <c r="B8646" s="208"/>
      <c r="C8646" s="36" t="s">
        <v>20333</v>
      </c>
      <c r="D8646" s="6" t="s">
        <v>8504</v>
      </c>
      <c r="E8646" s="3">
        <v>2</v>
      </c>
    </row>
    <row r="8647" spans="1:5" ht="33">
      <c r="A8647" s="36">
        <v>8645</v>
      </c>
      <c r="B8647" s="208"/>
      <c r="C8647" s="36" t="s">
        <v>20334</v>
      </c>
      <c r="D8647" s="6" t="s">
        <v>8505</v>
      </c>
      <c r="E8647" s="3">
        <v>2</v>
      </c>
    </row>
    <row r="8648" spans="1:5" ht="33">
      <c r="A8648" s="36">
        <v>8646</v>
      </c>
      <c r="B8648" s="208"/>
      <c r="C8648" s="36" t="s">
        <v>20335</v>
      </c>
      <c r="D8648" s="6" t="s">
        <v>8506</v>
      </c>
      <c r="E8648" s="3">
        <v>2</v>
      </c>
    </row>
    <row r="8649" spans="1:5" ht="33">
      <c r="A8649" s="36">
        <v>8647</v>
      </c>
      <c r="B8649" s="208"/>
      <c r="C8649" s="36" t="s">
        <v>20336</v>
      </c>
      <c r="D8649" s="6" t="s">
        <v>8507</v>
      </c>
      <c r="E8649" s="3">
        <v>2</v>
      </c>
    </row>
    <row r="8650" spans="1:5" ht="33">
      <c r="A8650" s="36">
        <v>8648</v>
      </c>
      <c r="B8650" s="208"/>
      <c r="C8650" s="36" t="s">
        <v>20337</v>
      </c>
      <c r="D8650" s="6" t="s">
        <v>8508</v>
      </c>
      <c r="E8650" s="3">
        <v>2</v>
      </c>
    </row>
    <row r="8651" spans="1:5" ht="33">
      <c r="A8651" s="36">
        <v>8649</v>
      </c>
      <c r="B8651" s="208"/>
      <c r="C8651" s="36" t="s">
        <v>20338</v>
      </c>
      <c r="D8651" s="6" t="s">
        <v>8509</v>
      </c>
      <c r="E8651" s="3">
        <v>2</v>
      </c>
    </row>
    <row r="8652" spans="1:5" ht="33">
      <c r="A8652" s="36">
        <v>8650</v>
      </c>
      <c r="B8652" s="208"/>
      <c r="C8652" s="36" t="s">
        <v>20339</v>
      </c>
      <c r="D8652" s="6" t="s">
        <v>8510</v>
      </c>
      <c r="E8652" s="3">
        <v>2</v>
      </c>
    </row>
    <row r="8653" spans="1:5" ht="33">
      <c r="A8653" s="36">
        <v>8651</v>
      </c>
      <c r="B8653" s="208"/>
      <c r="C8653" s="36" t="s">
        <v>20340</v>
      </c>
      <c r="D8653" s="6" t="s">
        <v>8511</v>
      </c>
      <c r="E8653" s="3">
        <v>2</v>
      </c>
    </row>
    <row r="8654" spans="1:5" ht="33">
      <c r="A8654" s="36">
        <v>8652</v>
      </c>
      <c r="B8654" s="208"/>
      <c r="C8654" s="36" t="s">
        <v>20341</v>
      </c>
      <c r="D8654" s="6" t="s">
        <v>8512</v>
      </c>
      <c r="E8654" s="3">
        <v>2</v>
      </c>
    </row>
    <row r="8655" spans="1:5" ht="33">
      <c r="A8655" s="36">
        <v>8653</v>
      </c>
      <c r="B8655" s="208"/>
      <c r="C8655" s="36" t="s">
        <v>20342</v>
      </c>
      <c r="D8655" s="6" t="s">
        <v>8513</v>
      </c>
      <c r="E8655" s="3">
        <v>2</v>
      </c>
    </row>
    <row r="8656" spans="1:5" ht="33">
      <c r="A8656" s="36">
        <v>8654</v>
      </c>
      <c r="B8656" s="208"/>
      <c r="C8656" s="36" t="s">
        <v>20343</v>
      </c>
      <c r="D8656" s="6" t="s">
        <v>8514</v>
      </c>
      <c r="E8656" s="3">
        <v>2</v>
      </c>
    </row>
    <row r="8657" spans="1:5" ht="33">
      <c r="A8657" s="36">
        <v>8655</v>
      </c>
      <c r="B8657" s="208"/>
      <c r="C8657" s="36" t="s">
        <v>20344</v>
      </c>
      <c r="D8657" s="6" t="s">
        <v>8515</v>
      </c>
      <c r="E8657" s="3">
        <v>2</v>
      </c>
    </row>
    <row r="8658" spans="1:5" ht="33">
      <c r="A8658" s="36">
        <v>8656</v>
      </c>
      <c r="B8658" s="208"/>
      <c r="C8658" s="36" t="s">
        <v>20345</v>
      </c>
      <c r="D8658" s="6" t="s">
        <v>8516</v>
      </c>
      <c r="E8658" s="3">
        <v>2</v>
      </c>
    </row>
    <row r="8659" spans="1:5" ht="33">
      <c r="A8659" s="36">
        <v>8657</v>
      </c>
      <c r="B8659" s="208"/>
      <c r="C8659" s="36" t="s">
        <v>20346</v>
      </c>
      <c r="D8659" s="6" t="s">
        <v>8517</v>
      </c>
      <c r="E8659" s="3">
        <v>2</v>
      </c>
    </row>
    <row r="8660" spans="1:5" ht="33">
      <c r="A8660" s="36">
        <v>8658</v>
      </c>
      <c r="B8660" s="208"/>
      <c r="C8660" s="36" t="s">
        <v>20347</v>
      </c>
      <c r="D8660" s="6" t="s">
        <v>8518</v>
      </c>
      <c r="E8660" s="3">
        <v>2</v>
      </c>
    </row>
    <row r="8661" spans="1:5" ht="33">
      <c r="A8661" s="36">
        <v>8659</v>
      </c>
      <c r="B8661" s="208"/>
      <c r="C8661" s="36" t="s">
        <v>20348</v>
      </c>
      <c r="D8661" s="6" t="s">
        <v>8519</v>
      </c>
      <c r="E8661" s="3">
        <v>2</v>
      </c>
    </row>
    <row r="8662" spans="1:5" ht="33">
      <c r="A8662" s="36">
        <v>8660</v>
      </c>
      <c r="B8662" s="208"/>
      <c r="C8662" s="36" t="s">
        <v>20349</v>
      </c>
      <c r="D8662" s="6" t="s">
        <v>8520</v>
      </c>
      <c r="E8662" s="3">
        <v>2</v>
      </c>
    </row>
    <row r="8663" spans="1:5" ht="33">
      <c r="A8663" s="36">
        <v>8661</v>
      </c>
      <c r="B8663" s="208"/>
      <c r="C8663" s="36" t="s">
        <v>20350</v>
      </c>
      <c r="D8663" s="6" t="s">
        <v>8521</v>
      </c>
      <c r="E8663" s="3">
        <v>2</v>
      </c>
    </row>
    <row r="8664" spans="1:5" ht="33">
      <c r="A8664" s="36">
        <v>8662</v>
      </c>
      <c r="B8664" s="208"/>
      <c r="C8664" s="36" t="s">
        <v>20351</v>
      </c>
      <c r="D8664" s="6" t="s">
        <v>8522</v>
      </c>
      <c r="E8664" s="3">
        <v>2</v>
      </c>
    </row>
    <row r="8665" spans="1:5" ht="33">
      <c r="A8665" s="36">
        <v>8663</v>
      </c>
      <c r="B8665" s="208"/>
      <c r="C8665" s="36" t="s">
        <v>20352</v>
      </c>
      <c r="D8665" s="6" t="s">
        <v>8523</v>
      </c>
      <c r="E8665" s="3">
        <v>2</v>
      </c>
    </row>
    <row r="8666" spans="1:5" ht="33">
      <c r="A8666" s="36">
        <v>8664</v>
      </c>
      <c r="B8666" s="208"/>
      <c r="C8666" s="36" t="s">
        <v>20353</v>
      </c>
      <c r="D8666" s="6" t="s">
        <v>8524</v>
      </c>
      <c r="E8666" s="3">
        <v>2</v>
      </c>
    </row>
    <row r="8667" spans="1:5" ht="33">
      <c r="A8667" s="36">
        <v>8665</v>
      </c>
      <c r="B8667" s="208"/>
      <c r="C8667" s="36" t="s">
        <v>20354</v>
      </c>
      <c r="D8667" s="6" t="s">
        <v>8525</v>
      </c>
      <c r="E8667" s="3">
        <v>2</v>
      </c>
    </row>
    <row r="8668" spans="1:5" ht="33">
      <c r="A8668" s="36">
        <v>8666</v>
      </c>
      <c r="B8668" s="208"/>
      <c r="C8668" s="36" t="s">
        <v>20355</v>
      </c>
      <c r="D8668" s="6" t="s">
        <v>8526</v>
      </c>
      <c r="E8668" s="3">
        <v>2</v>
      </c>
    </row>
    <row r="8669" spans="1:5" ht="33">
      <c r="A8669" s="36">
        <v>8667</v>
      </c>
      <c r="B8669" s="208"/>
      <c r="C8669" s="36" t="s">
        <v>20356</v>
      </c>
      <c r="D8669" s="6" t="s">
        <v>8527</v>
      </c>
      <c r="E8669" s="3">
        <v>2</v>
      </c>
    </row>
    <row r="8670" spans="1:5" ht="33">
      <c r="A8670" s="36">
        <v>8668</v>
      </c>
      <c r="B8670" s="208"/>
      <c r="C8670" s="36" t="s">
        <v>20357</v>
      </c>
      <c r="D8670" s="6" t="s">
        <v>8528</v>
      </c>
      <c r="E8670" s="3">
        <v>2</v>
      </c>
    </row>
    <row r="8671" spans="1:5" ht="33">
      <c r="A8671" s="36">
        <v>8669</v>
      </c>
      <c r="B8671" s="208"/>
      <c r="C8671" s="36" t="s">
        <v>20358</v>
      </c>
      <c r="D8671" s="6" t="s">
        <v>8529</v>
      </c>
      <c r="E8671" s="3">
        <v>2</v>
      </c>
    </row>
    <row r="8672" spans="1:5" ht="33">
      <c r="A8672" s="36">
        <v>8670</v>
      </c>
      <c r="B8672" s="208"/>
      <c r="C8672" s="36" t="s">
        <v>20359</v>
      </c>
      <c r="D8672" s="6" t="s">
        <v>8530</v>
      </c>
      <c r="E8672" s="3">
        <v>2</v>
      </c>
    </row>
    <row r="8673" spans="1:5" ht="33">
      <c r="A8673" s="36">
        <v>8671</v>
      </c>
      <c r="B8673" s="208"/>
      <c r="C8673" s="36" t="s">
        <v>20360</v>
      </c>
      <c r="D8673" s="6" t="s">
        <v>8531</v>
      </c>
      <c r="E8673" s="3">
        <v>2</v>
      </c>
    </row>
    <row r="8674" spans="1:5" ht="33">
      <c r="A8674" s="36">
        <v>8672</v>
      </c>
      <c r="B8674" s="208"/>
      <c r="C8674" s="36" t="s">
        <v>20361</v>
      </c>
      <c r="D8674" s="6" t="s">
        <v>8532</v>
      </c>
      <c r="E8674" s="3">
        <v>2</v>
      </c>
    </row>
    <row r="8675" spans="1:5" ht="33">
      <c r="A8675" s="36">
        <v>8673</v>
      </c>
      <c r="B8675" s="208"/>
      <c r="C8675" s="36" t="s">
        <v>20362</v>
      </c>
      <c r="D8675" s="6" t="s">
        <v>8533</v>
      </c>
      <c r="E8675" s="3">
        <v>2</v>
      </c>
    </row>
    <row r="8676" spans="1:5" ht="49.5">
      <c r="A8676" s="36">
        <v>8674</v>
      </c>
      <c r="B8676" s="208"/>
      <c r="C8676" s="36" t="s">
        <v>20363</v>
      </c>
      <c r="D8676" s="6" t="s">
        <v>8534</v>
      </c>
      <c r="E8676" s="3">
        <v>2</v>
      </c>
    </row>
    <row r="8677" spans="1:5" ht="33">
      <c r="A8677" s="36">
        <v>8675</v>
      </c>
      <c r="B8677" s="208"/>
      <c r="C8677" s="36" t="s">
        <v>20364</v>
      </c>
      <c r="D8677" s="6" t="s">
        <v>8535</v>
      </c>
      <c r="E8677" s="3">
        <v>2</v>
      </c>
    </row>
    <row r="8678" spans="1:5" ht="33">
      <c r="A8678" s="36">
        <v>8676</v>
      </c>
      <c r="B8678" s="208"/>
      <c r="C8678" s="36" t="s">
        <v>20365</v>
      </c>
      <c r="D8678" s="6" t="s">
        <v>8536</v>
      </c>
      <c r="E8678" s="3">
        <v>2</v>
      </c>
    </row>
    <row r="8679" spans="1:5" ht="33">
      <c r="A8679" s="36">
        <v>8677</v>
      </c>
      <c r="B8679" s="208"/>
      <c r="C8679" s="36" t="s">
        <v>20366</v>
      </c>
      <c r="D8679" s="6" t="s">
        <v>8537</v>
      </c>
      <c r="E8679" s="3">
        <v>2</v>
      </c>
    </row>
    <row r="8680" spans="1:5" ht="33">
      <c r="A8680" s="36">
        <v>8678</v>
      </c>
      <c r="B8680" s="208"/>
      <c r="C8680" s="36" t="s">
        <v>20367</v>
      </c>
      <c r="D8680" s="6" t="s">
        <v>8538</v>
      </c>
      <c r="E8680" s="3">
        <v>2</v>
      </c>
    </row>
    <row r="8681" spans="1:5" ht="33">
      <c r="A8681" s="36">
        <v>8679</v>
      </c>
      <c r="B8681" s="208"/>
      <c r="C8681" s="36" t="s">
        <v>20368</v>
      </c>
      <c r="D8681" s="6" t="s">
        <v>8539</v>
      </c>
      <c r="E8681" s="3">
        <v>2</v>
      </c>
    </row>
    <row r="8682" spans="1:5" ht="33">
      <c r="A8682" s="36">
        <v>8680</v>
      </c>
      <c r="B8682" s="208"/>
      <c r="C8682" s="36" t="s">
        <v>20369</v>
      </c>
      <c r="D8682" s="6" t="s">
        <v>8540</v>
      </c>
      <c r="E8682" s="3">
        <v>2</v>
      </c>
    </row>
    <row r="8683" spans="1:5" ht="33">
      <c r="A8683" s="36">
        <v>8681</v>
      </c>
      <c r="B8683" s="208"/>
      <c r="C8683" s="36" t="s">
        <v>20370</v>
      </c>
      <c r="D8683" s="6" t="s">
        <v>8541</v>
      </c>
      <c r="E8683" s="3">
        <v>2</v>
      </c>
    </row>
    <row r="8684" spans="1:5" ht="33">
      <c r="A8684" s="36">
        <v>8682</v>
      </c>
      <c r="B8684" s="208"/>
      <c r="C8684" s="36" t="s">
        <v>20371</v>
      </c>
      <c r="D8684" s="6" t="s">
        <v>8542</v>
      </c>
      <c r="E8684" s="3">
        <v>2</v>
      </c>
    </row>
    <row r="8685" spans="1:5" ht="33">
      <c r="A8685" s="36">
        <v>8683</v>
      </c>
      <c r="B8685" s="208"/>
      <c r="C8685" s="36" t="s">
        <v>20372</v>
      </c>
      <c r="D8685" s="6" t="s">
        <v>8543</v>
      </c>
      <c r="E8685" s="3">
        <v>2</v>
      </c>
    </row>
    <row r="8686" spans="1:5" ht="33">
      <c r="A8686" s="36">
        <v>8684</v>
      </c>
      <c r="B8686" s="208"/>
      <c r="C8686" s="36" t="s">
        <v>20373</v>
      </c>
      <c r="D8686" s="6" t="s">
        <v>8544</v>
      </c>
      <c r="E8686" s="3">
        <v>2</v>
      </c>
    </row>
    <row r="8687" spans="1:5" ht="33">
      <c r="A8687" s="36">
        <v>8685</v>
      </c>
      <c r="B8687" s="208"/>
      <c r="C8687" s="36" t="s">
        <v>20374</v>
      </c>
      <c r="D8687" s="6" t="s">
        <v>8545</v>
      </c>
      <c r="E8687" s="3">
        <v>2</v>
      </c>
    </row>
    <row r="8688" spans="1:5" ht="33">
      <c r="A8688" s="36">
        <v>8686</v>
      </c>
      <c r="B8688" s="208"/>
      <c r="C8688" s="36" t="s">
        <v>20375</v>
      </c>
      <c r="D8688" s="6" t="s">
        <v>8546</v>
      </c>
      <c r="E8688" s="3">
        <v>2</v>
      </c>
    </row>
    <row r="8689" spans="1:5" ht="33">
      <c r="A8689" s="36">
        <v>8687</v>
      </c>
      <c r="B8689" s="208"/>
      <c r="C8689" s="36" t="s">
        <v>20376</v>
      </c>
      <c r="D8689" s="6" t="s">
        <v>8547</v>
      </c>
      <c r="E8689" s="3">
        <v>2</v>
      </c>
    </row>
    <row r="8690" spans="1:5" ht="33">
      <c r="A8690" s="36">
        <v>8688</v>
      </c>
      <c r="B8690" s="208"/>
      <c r="C8690" s="36" t="s">
        <v>20377</v>
      </c>
      <c r="D8690" s="6" t="s">
        <v>8548</v>
      </c>
      <c r="E8690" s="3">
        <v>2</v>
      </c>
    </row>
    <row r="8691" spans="1:5" ht="33">
      <c r="A8691" s="36">
        <v>8689</v>
      </c>
      <c r="B8691" s="208"/>
      <c r="C8691" s="36" t="s">
        <v>20378</v>
      </c>
      <c r="D8691" s="6" t="s">
        <v>8549</v>
      </c>
      <c r="E8691" s="3">
        <v>2</v>
      </c>
    </row>
    <row r="8692" spans="1:5" ht="33">
      <c r="A8692" s="36">
        <v>8690</v>
      </c>
      <c r="B8692" s="208"/>
      <c r="C8692" s="36" t="s">
        <v>20379</v>
      </c>
      <c r="D8692" s="6" t="s">
        <v>8550</v>
      </c>
      <c r="E8692" s="3">
        <v>2</v>
      </c>
    </row>
    <row r="8693" spans="1:5" ht="33">
      <c r="A8693" s="36">
        <v>8691</v>
      </c>
      <c r="B8693" s="208"/>
      <c r="C8693" s="36" t="s">
        <v>20380</v>
      </c>
      <c r="D8693" s="6" t="s">
        <v>8551</v>
      </c>
      <c r="E8693" s="3">
        <v>2</v>
      </c>
    </row>
    <row r="8694" spans="1:5" ht="33">
      <c r="A8694" s="36">
        <v>8692</v>
      </c>
      <c r="B8694" s="208"/>
      <c r="C8694" s="36" t="s">
        <v>20381</v>
      </c>
      <c r="D8694" s="6" t="s">
        <v>8552</v>
      </c>
      <c r="E8694" s="3">
        <v>2</v>
      </c>
    </row>
    <row r="8695" spans="1:5" ht="18.75">
      <c r="A8695" s="36">
        <v>8693</v>
      </c>
      <c r="B8695" s="208"/>
      <c r="C8695" s="36" t="s">
        <v>8553</v>
      </c>
      <c r="D8695" s="6" t="s">
        <v>8553</v>
      </c>
      <c r="E8695" s="3">
        <v>1</v>
      </c>
    </row>
    <row r="8696" spans="1:5" ht="18.75">
      <c r="A8696" s="36">
        <v>8694</v>
      </c>
      <c r="B8696" s="208"/>
      <c r="C8696" s="36" t="s">
        <v>8554</v>
      </c>
      <c r="D8696" s="6" t="s">
        <v>8554</v>
      </c>
      <c r="E8696" s="3">
        <v>1</v>
      </c>
    </row>
    <row r="8697" spans="1:5" ht="18.75">
      <c r="A8697" s="36">
        <v>8695</v>
      </c>
      <c r="B8697" s="208"/>
      <c r="C8697" s="36" t="s">
        <v>8555</v>
      </c>
      <c r="D8697" s="6" t="s">
        <v>8555</v>
      </c>
      <c r="E8697" s="3">
        <v>1</v>
      </c>
    </row>
    <row r="8698" spans="1:5" ht="18.75">
      <c r="A8698" s="36">
        <v>8696</v>
      </c>
      <c r="B8698" s="208"/>
      <c r="C8698" s="36" t="s">
        <v>8556</v>
      </c>
      <c r="D8698" s="6" t="s">
        <v>8556</v>
      </c>
      <c r="E8698" s="3">
        <v>1</v>
      </c>
    </row>
    <row r="8699" spans="1:5" ht="18.75">
      <c r="A8699" s="36">
        <v>8697</v>
      </c>
      <c r="B8699" s="208"/>
      <c r="C8699" s="36" t="s">
        <v>8557</v>
      </c>
      <c r="D8699" s="6" t="s">
        <v>8557</v>
      </c>
      <c r="E8699" s="3">
        <v>1</v>
      </c>
    </row>
    <row r="8700" spans="1:5" ht="18.75">
      <c r="A8700" s="36">
        <v>8698</v>
      </c>
      <c r="B8700" s="208"/>
      <c r="C8700" s="36" t="s">
        <v>8558</v>
      </c>
      <c r="D8700" s="6" t="s">
        <v>8558</v>
      </c>
      <c r="E8700" s="3">
        <v>1</v>
      </c>
    </row>
    <row r="8701" spans="1:5" ht="18.75">
      <c r="A8701" s="36">
        <v>8699</v>
      </c>
      <c r="B8701" s="208"/>
      <c r="C8701" s="36" t="s">
        <v>8559</v>
      </c>
      <c r="D8701" s="6" t="s">
        <v>8559</v>
      </c>
      <c r="E8701" s="3">
        <v>1</v>
      </c>
    </row>
    <row r="8702" spans="1:5" ht="18.75">
      <c r="A8702" s="36">
        <v>8700</v>
      </c>
      <c r="B8702" s="208"/>
      <c r="C8702" s="36" t="s">
        <v>8560</v>
      </c>
      <c r="D8702" s="6" t="s">
        <v>8560</v>
      </c>
      <c r="E8702" s="3">
        <v>1</v>
      </c>
    </row>
    <row r="8703" spans="1:5" ht="18.75">
      <c r="A8703" s="36">
        <v>8701</v>
      </c>
      <c r="B8703" s="208"/>
      <c r="C8703" s="36" t="s">
        <v>8561</v>
      </c>
      <c r="D8703" s="6" t="s">
        <v>8561</v>
      </c>
      <c r="E8703" s="3">
        <v>1</v>
      </c>
    </row>
    <row r="8704" spans="1:5" ht="18.75">
      <c r="A8704" s="36">
        <v>8702</v>
      </c>
      <c r="B8704" s="208"/>
      <c r="C8704" s="36" t="s">
        <v>8562</v>
      </c>
      <c r="D8704" s="6" t="s">
        <v>8562</v>
      </c>
      <c r="E8704" s="3">
        <v>1</v>
      </c>
    </row>
    <row r="8705" spans="1:5" ht="18.75">
      <c r="A8705" s="36">
        <v>8703</v>
      </c>
      <c r="B8705" s="208"/>
      <c r="C8705" s="36" t="s">
        <v>8563</v>
      </c>
      <c r="D8705" s="6" t="s">
        <v>8563</v>
      </c>
      <c r="E8705" s="3">
        <v>1</v>
      </c>
    </row>
    <row r="8706" spans="1:5" ht="18.75">
      <c r="A8706" s="36">
        <v>8704</v>
      </c>
      <c r="B8706" s="208"/>
      <c r="C8706" s="36" t="s">
        <v>8564</v>
      </c>
      <c r="D8706" s="6" t="s">
        <v>8564</v>
      </c>
      <c r="E8706" s="3">
        <v>1</v>
      </c>
    </row>
    <row r="8707" spans="1:5" ht="18.75">
      <c r="A8707" s="36">
        <v>8705</v>
      </c>
      <c r="B8707" s="208"/>
      <c r="C8707" s="36" t="s">
        <v>8565</v>
      </c>
      <c r="D8707" s="6" t="s">
        <v>8565</v>
      </c>
      <c r="E8707" s="3">
        <v>1</v>
      </c>
    </row>
    <row r="8708" spans="1:5" ht="18.75">
      <c r="A8708" s="36">
        <v>8706</v>
      </c>
      <c r="B8708" s="208"/>
      <c r="C8708" s="36" t="s">
        <v>8566</v>
      </c>
      <c r="D8708" s="6" t="s">
        <v>8566</v>
      </c>
      <c r="E8708" s="3">
        <v>1</v>
      </c>
    </row>
    <row r="8709" spans="1:5" ht="18.75">
      <c r="A8709" s="36">
        <v>8707</v>
      </c>
      <c r="B8709" s="208"/>
      <c r="C8709" s="36" t="s">
        <v>8567</v>
      </c>
      <c r="D8709" s="6" t="s">
        <v>8567</v>
      </c>
      <c r="E8709" s="3">
        <v>1</v>
      </c>
    </row>
    <row r="8710" spans="1:5" ht="18.75">
      <c r="A8710" s="36">
        <v>8708</v>
      </c>
      <c r="B8710" s="208"/>
      <c r="C8710" s="36" t="s">
        <v>8568</v>
      </c>
      <c r="D8710" s="6" t="s">
        <v>8568</v>
      </c>
      <c r="E8710" s="3">
        <v>1</v>
      </c>
    </row>
    <row r="8711" spans="1:5" ht="18.75">
      <c r="A8711" s="36">
        <v>8709</v>
      </c>
      <c r="B8711" s="208"/>
      <c r="C8711" s="36" t="s">
        <v>8569</v>
      </c>
      <c r="D8711" s="6" t="s">
        <v>8569</v>
      </c>
      <c r="E8711" s="3">
        <v>1</v>
      </c>
    </row>
    <row r="8712" spans="1:5" ht="18.75">
      <c r="A8712" s="36">
        <v>8710</v>
      </c>
      <c r="B8712" s="208"/>
      <c r="C8712" s="36" t="s">
        <v>8570</v>
      </c>
      <c r="D8712" s="6" t="s">
        <v>8570</v>
      </c>
      <c r="E8712" s="3">
        <v>1</v>
      </c>
    </row>
    <row r="8713" spans="1:5" ht="18.75">
      <c r="A8713" s="36">
        <v>8711</v>
      </c>
      <c r="B8713" s="208"/>
      <c r="C8713" s="36" t="s">
        <v>8571</v>
      </c>
      <c r="D8713" s="6" t="s">
        <v>8571</v>
      </c>
      <c r="E8713" s="3">
        <v>1</v>
      </c>
    </row>
    <row r="8714" spans="1:5" ht="18.75">
      <c r="A8714" s="36">
        <v>8712</v>
      </c>
      <c r="B8714" s="208"/>
      <c r="C8714" s="36" t="s">
        <v>8572</v>
      </c>
      <c r="D8714" s="6" t="s">
        <v>8572</v>
      </c>
      <c r="E8714" s="3">
        <v>1</v>
      </c>
    </row>
    <row r="8715" spans="1:5" ht="18.75">
      <c r="A8715" s="36">
        <v>8713</v>
      </c>
      <c r="B8715" s="208"/>
      <c r="C8715" s="36" t="s">
        <v>8573</v>
      </c>
      <c r="D8715" s="6" t="s">
        <v>8573</v>
      </c>
      <c r="E8715" s="3">
        <v>1</v>
      </c>
    </row>
    <row r="8716" spans="1:5" ht="18.75">
      <c r="A8716" s="36">
        <v>8714</v>
      </c>
      <c r="B8716" s="208"/>
      <c r="C8716" s="36" t="s">
        <v>8574</v>
      </c>
      <c r="D8716" s="6" t="s">
        <v>8574</v>
      </c>
      <c r="E8716" s="3">
        <v>1</v>
      </c>
    </row>
    <row r="8717" spans="1:5" ht="18.75">
      <c r="A8717" s="36">
        <v>8715</v>
      </c>
      <c r="B8717" s="208"/>
      <c r="C8717" s="36" t="s">
        <v>8575</v>
      </c>
      <c r="D8717" s="6" t="s">
        <v>8575</v>
      </c>
      <c r="E8717" s="3">
        <v>1</v>
      </c>
    </row>
    <row r="8718" spans="1:5" ht="18.75">
      <c r="A8718" s="36">
        <v>8716</v>
      </c>
      <c r="B8718" s="208"/>
      <c r="C8718" s="36" t="s">
        <v>8576</v>
      </c>
      <c r="D8718" s="6" t="s">
        <v>8576</v>
      </c>
      <c r="E8718" s="3">
        <v>1</v>
      </c>
    </row>
    <row r="8719" spans="1:5" ht="18.75">
      <c r="A8719" s="36">
        <v>8717</v>
      </c>
      <c r="B8719" s="208"/>
      <c r="C8719" s="36" t="s">
        <v>8577</v>
      </c>
      <c r="D8719" s="6" t="s">
        <v>8577</v>
      </c>
      <c r="E8719" s="3">
        <v>1</v>
      </c>
    </row>
    <row r="8720" spans="1:5" ht="18.75">
      <c r="A8720" s="36">
        <v>8718</v>
      </c>
      <c r="B8720" s="208"/>
      <c r="C8720" s="36" t="s">
        <v>8578</v>
      </c>
      <c r="D8720" s="6" t="s">
        <v>8578</v>
      </c>
      <c r="E8720" s="3">
        <v>1</v>
      </c>
    </row>
    <row r="8721" spans="1:5" ht="18.75">
      <c r="A8721" s="36">
        <v>8719</v>
      </c>
      <c r="B8721" s="208"/>
      <c r="C8721" s="36" t="s">
        <v>8579</v>
      </c>
      <c r="D8721" s="6" t="s">
        <v>8579</v>
      </c>
      <c r="E8721" s="3">
        <v>1</v>
      </c>
    </row>
    <row r="8722" spans="1:5" ht="18.75">
      <c r="A8722" s="36">
        <v>8720</v>
      </c>
      <c r="B8722" s="208"/>
      <c r="C8722" s="36" t="s">
        <v>8580</v>
      </c>
      <c r="D8722" s="6" t="s">
        <v>8580</v>
      </c>
      <c r="E8722" s="3">
        <v>1</v>
      </c>
    </row>
    <row r="8723" spans="1:5" ht="18.75">
      <c r="A8723" s="36">
        <v>8721</v>
      </c>
      <c r="B8723" s="208"/>
      <c r="C8723" s="36" t="s">
        <v>8581</v>
      </c>
      <c r="D8723" s="6" t="s">
        <v>8581</v>
      </c>
      <c r="E8723" s="3">
        <v>1</v>
      </c>
    </row>
    <row r="8724" spans="1:5" ht="18.75">
      <c r="A8724" s="36">
        <v>8722</v>
      </c>
      <c r="B8724" s="208"/>
      <c r="C8724" s="36" t="s">
        <v>8582</v>
      </c>
      <c r="D8724" s="6" t="s">
        <v>8582</v>
      </c>
      <c r="E8724" s="3">
        <v>1</v>
      </c>
    </row>
    <row r="8725" spans="1:5" ht="18.75">
      <c r="A8725" s="36">
        <v>8723</v>
      </c>
      <c r="B8725" s="208"/>
      <c r="C8725" s="36" t="s">
        <v>8583</v>
      </c>
      <c r="D8725" s="6" t="s">
        <v>8583</v>
      </c>
      <c r="E8725" s="3">
        <v>1</v>
      </c>
    </row>
    <row r="8726" spans="1:5" ht="18.75">
      <c r="A8726" s="36">
        <v>8724</v>
      </c>
      <c r="B8726" s="208"/>
      <c r="C8726" s="36" t="s">
        <v>8584</v>
      </c>
      <c r="D8726" s="6" t="s">
        <v>8584</v>
      </c>
      <c r="E8726" s="3">
        <v>1</v>
      </c>
    </row>
    <row r="8727" spans="1:5" ht="18.75">
      <c r="A8727" s="36">
        <v>8725</v>
      </c>
      <c r="B8727" s="208"/>
      <c r="C8727" s="36" t="s">
        <v>8585</v>
      </c>
      <c r="D8727" s="6" t="s">
        <v>8585</v>
      </c>
      <c r="E8727" s="3">
        <v>1</v>
      </c>
    </row>
    <row r="8728" spans="1:5" ht="18.75">
      <c r="A8728" s="36">
        <v>8726</v>
      </c>
      <c r="B8728" s="208"/>
      <c r="C8728" s="36" t="s">
        <v>20382</v>
      </c>
      <c r="D8728" s="6" t="s">
        <v>8586</v>
      </c>
      <c r="E8728" s="3">
        <v>1</v>
      </c>
    </row>
    <row r="8729" spans="1:5" ht="18.75">
      <c r="A8729" s="36">
        <v>8727</v>
      </c>
      <c r="B8729" s="208"/>
      <c r="C8729" s="36" t="s">
        <v>20383</v>
      </c>
      <c r="D8729" s="6" t="s">
        <v>8587</v>
      </c>
      <c r="E8729" s="3">
        <v>1</v>
      </c>
    </row>
    <row r="8730" spans="1:5" ht="18.75">
      <c r="A8730" s="36">
        <v>8728</v>
      </c>
      <c r="B8730" s="208"/>
      <c r="C8730" s="36" t="s">
        <v>20384</v>
      </c>
      <c r="D8730" s="6" t="s">
        <v>8588</v>
      </c>
      <c r="E8730" s="3">
        <v>1</v>
      </c>
    </row>
    <row r="8731" spans="1:5" ht="18.75">
      <c r="A8731" s="36">
        <v>8729</v>
      </c>
      <c r="B8731" s="208"/>
      <c r="C8731" s="36" t="s">
        <v>20385</v>
      </c>
      <c r="D8731" s="6" t="s">
        <v>8589</v>
      </c>
      <c r="E8731" s="3">
        <v>1</v>
      </c>
    </row>
    <row r="8732" spans="1:5" ht="18.75">
      <c r="A8732" s="36">
        <v>8730</v>
      </c>
      <c r="B8732" s="208"/>
      <c r="C8732" s="36" t="s">
        <v>8590</v>
      </c>
      <c r="D8732" s="6" t="s">
        <v>8590</v>
      </c>
      <c r="E8732" s="3">
        <v>1</v>
      </c>
    </row>
    <row r="8733" spans="1:5" ht="18.75">
      <c r="A8733" s="36">
        <v>8731</v>
      </c>
      <c r="B8733" s="208"/>
      <c r="C8733" s="36" t="s">
        <v>8591</v>
      </c>
      <c r="D8733" s="6" t="s">
        <v>8591</v>
      </c>
      <c r="E8733" s="3">
        <v>1</v>
      </c>
    </row>
    <row r="8734" spans="1:5" ht="18.75">
      <c r="A8734" s="36">
        <v>8732</v>
      </c>
      <c r="B8734" s="208"/>
      <c r="C8734" s="36" t="s">
        <v>20386</v>
      </c>
      <c r="D8734" s="6" t="s">
        <v>8592</v>
      </c>
      <c r="E8734" s="3">
        <v>1</v>
      </c>
    </row>
    <row r="8735" spans="1:5" ht="18.75">
      <c r="A8735" s="36">
        <v>8733</v>
      </c>
      <c r="B8735" s="208"/>
      <c r="C8735" s="36" t="s">
        <v>20387</v>
      </c>
      <c r="D8735" s="6" t="s">
        <v>8593</v>
      </c>
      <c r="E8735" s="3">
        <v>1</v>
      </c>
    </row>
    <row r="8736" spans="1:5" ht="18.75">
      <c r="A8736" s="36">
        <v>8734</v>
      </c>
      <c r="B8736" s="208"/>
      <c r="C8736" s="36" t="s">
        <v>8594</v>
      </c>
      <c r="D8736" s="6" t="s">
        <v>8594</v>
      </c>
      <c r="E8736" s="3">
        <v>1</v>
      </c>
    </row>
    <row r="8737" spans="1:5" ht="18.75">
      <c r="A8737" s="36">
        <v>8735</v>
      </c>
      <c r="B8737" s="208"/>
      <c r="C8737" s="36" t="s">
        <v>8595</v>
      </c>
      <c r="D8737" s="6" t="s">
        <v>8595</v>
      </c>
      <c r="E8737" s="3">
        <v>1</v>
      </c>
    </row>
    <row r="8738" spans="1:5" ht="18.75">
      <c r="A8738" s="36">
        <v>8736</v>
      </c>
      <c r="B8738" s="208"/>
      <c r="C8738" s="36" t="s">
        <v>8596</v>
      </c>
      <c r="D8738" s="6" t="s">
        <v>8596</v>
      </c>
      <c r="E8738" s="3">
        <v>1</v>
      </c>
    </row>
    <row r="8739" spans="1:5" ht="33">
      <c r="A8739" s="36">
        <v>8737</v>
      </c>
      <c r="B8739" s="208"/>
      <c r="C8739" s="36" t="s">
        <v>20388</v>
      </c>
      <c r="D8739" s="6" t="s">
        <v>8597</v>
      </c>
      <c r="E8739" s="3">
        <v>2</v>
      </c>
    </row>
    <row r="8740" spans="1:5" ht="33">
      <c r="A8740" s="36">
        <v>8738</v>
      </c>
      <c r="B8740" s="208"/>
      <c r="C8740" s="36" t="s">
        <v>20389</v>
      </c>
      <c r="D8740" s="6" t="s">
        <v>8598</v>
      </c>
      <c r="E8740" s="3">
        <v>2</v>
      </c>
    </row>
    <row r="8741" spans="1:5" ht="33">
      <c r="A8741" s="36">
        <v>8739</v>
      </c>
      <c r="B8741" s="208"/>
      <c r="C8741" s="36" t="s">
        <v>20390</v>
      </c>
      <c r="D8741" s="6" t="s">
        <v>8599</v>
      </c>
      <c r="E8741" s="3">
        <v>2</v>
      </c>
    </row>
    <row r="8742" spans="1:5" ht="33">
      <c r="A8742" s="36">
        <v>8740</v>
      </c>
      <c r="B8742" s="208"/>
      <c r="C8742" s="36" t="s">
        <v>20391</v>
      </c>
      <c r="D8742" s="6" t="s">
        <v>8600</v>
      </c>
      <c r="E8742" s="3">
        <v>2</v>
      </c>
    </row>
    <row r="8743" spans="1:5" ht="33">
      <c r="A8743" s="36">
        <v>8741</v>
      </c>
      <c r="B8743" s="208"/>
      <c r="C8743" s="36" t="s">
        <v>20392</v>
      </c>
      <c r="D8743" s="6" t="s">
        <v>8601</v>
      </c>
      <c r="E8743" s="3">
        <v>2</v>
      </c>
    </row>
    <row r="8744" spans="1:5" ht="33">
      <c r="A8744" s="36">
        <v>8742</v>
      </c>
      <c r="B8744" s="208"/>
      <c r="C8744" s="36" t="s">
        <v>20393</v>
      </c>
      <c r="D8744" s="6" t="s">
        <v>8602</v>
      </c>
      <c r="E8744" s="3">
        <v>2</v>
      </c>
    </row>
    <row r="8745" spans="1:5" ht="33">
      <c r="A8745" s="36">
        <v>8743</v>
      </c>
      <c r="B8745" s="208"/>
      <c r="C8745" s="36" t="s">
        <v>20394</v>
      </c>
      <c r="D8745" s="6" t="s">
        <v>8603</v>
      </c>
      <c r="E8745" s="3">
        <v>2</v>
      </c>
    </row>
    <row r="8746" spans="1:5" ht="33">
      <c r="A8746" s="36">
        <v>8744</v>
      </c>
      <c r="B8746" s="208"/>
      <c r="C8746" s="36" t="s">
        <v>20395</v>
      </c>
      <c r="D8746" s="6" t="s">
        <v>8604</v>
      </c>
      <c r="E8746" s="3">
        <v>2</v>
      </c>
    </row>
    <row r="8747" spans="1:5" ht="33">
      <c r="A8747" s="36">
        <v>8745</v>
      </c>
      <c r="B8747" s="208"/>
      <c r="C8747" s="36" t="s">
        <v>20396</v>
      </c>
      <c r="D8747" s="6" t="s">
        <v>8605</v>
      </c>
      <c r="E8747" s="3">
        <v>2</v>
      </c>
    </row>
    <row r="8748" spans="1:5" ht="33">
      <c r="A8748" s="36">
        <v>8746</v>
      </c>
      <c r="B8748" s="208"/>
      <c r="C8748" s="36" t="s">
        <v>20397</v>
      </c>
      <c r="D8748" s="6" t="s">
        <v>8606</v>
      </c>
      <c r="E8748" s="3">
        <v>2</v>
      </c>
    </row>
    <row r="8749" spans="1:5" ht="33">
      <c r="A8749" s="36">
        <v>8747</v>
      </c>
      <c r="B8749" s="208"/>
      <c r="C8749" s="36" t="s">
        <v>20398</v>
      </c>
      <c r="D8749" s="6" t="s">
        <v>8607</v>
      </c>
      <c r="E8749" s="3">
        <v>2</v>
      </c>
    </row>
    <row r="8750" spans="1:5" ht="33">
      <c r="A8750" s="36">
        <v>8748</v>
      </c>
      <c r="B8750" s="208"/>
      <c r="C8750" s="36" t="s">
        <v>20399</v>
      </c>
      <c r="D8750" s="6" t="s">
        <v>8608</v>
      </c>
      <c r="E8750" s="3">
        <v>2</v>
      </c>
    </row>
    <row r="8751" spans="1:5" ht="49.5">
      <c r="A8751" s="36">
        <v>8749</v>
      </c>
      <c r="B8751" s="208"/>
      <c r="C8751" s="36" t="s">
        <v>20400</v>
      </c>
      <c r="D8751" s="6" t="s">
        <v>8609</v>
      </c>
      <c r="E8751" s="3">
        <v>2</v>
      </c>
    </row>
    <row r="8752" spans="1:5" ht="33">
      <c r="A8752" s="36">
        <v>8750</v>
      </c>
      <c r="B8752" s="208"/>
      <c r="C8752" s="36" t="s">
        <v>20401</v>
      </c>
      <c r="D8752" s="6" t="s">
        <v>8610</v>
      </c>
      <c r="E8752" s="3">
        <v>2</v>
      </c>
    </row>
    <row r="8753" spans="1:5" ht="33">
      <c r="A8753" s="36">
        <v>8751</v>
      </c>
      <c r="B8753" s="208"/>
      <c r="C8753" s="36" t="s">
        <v>20402</v>
      </c>
      <c r="D8753" s="6" t="s">
        <v>8611</v>
      </c>
      <c r="E8753" s="3">
        <v>2</v>
      </c>
    </row>
    <row r="8754" spans="1:5" ht="33">
      <c r="A8754" s="36">
        <v>8752</v>
      </c>
      <c r="B8754" s="208"/>
      <c r="C8754" s="36" t="s">
        <v>20403</v>
      </c>
      <c r="D8754" s="6" t="s">
        <v>8612</v>
      </c>
      <c r="E8754" s="3">
        <v>2</v>
      </c>
    </row>
    <row r="8755" spans="1:5" ht="33">
      <c r="A8755" s="36">
        <v>8753</v>
      </c>
      <c r="B8755" s="208"/>
      <c r="C8755" s="36" t="s">
        <v>20404</v>
      </c>
      <c r="D8755" s="6" t="s">
        <v>8613</v>
      </c>
      <c r="E8755" s="3">
        <v>2</v>
      </c>
    </row>
    <row r="8756" spans="1:5" ht="33">
      <c r="A8756" s="36">
        <v>8754</v>
      </c>
      <c r="B8756" s="208"/>
      <c r="C8756" s="36" t="s">
        <v>20405</v>
      </c>
      <c r="D8756" s="6" t="s">
        <v>8614</v>
      </c>
      <c r="E8756" s="3">
        <v>2</v>
      </c>
    </row>
    <row r="8757" spans="1:5" ht="33">
      <c r="A8757" s="36">
        <v>8755</v>
      </c>
      <c r="B8757" s="208"/>
      <c r="C8757" s="36" t="s">
        <v>20406</v>
      </c>
      <c r="D8757" s="6" t="s">
        <v>8615</v>
      </c>
      <c r="E8757" s="3">
        <v>2</v>
      </c>
    </row>
    <row r="8758" spans="1:5" ht="33">
      <c r="A8758" s="36">
        <v>8756</v>
      </c>
      <c r="B8758" s="208"/>
      <c r="C8758" s="36" t="s">
        <v>20407</v>
      </c>
      <c r="D8758" s="6" t="s">
        <v>8616</v>
      </c>
      <c r="E8758" s="3">
        <v>2</v>
      </c>
    </row>
    <row r="8759" spans="1:5" ht="33">
      <c r="A8759" s="36">
        <v>8757</v>
      </c>
      <c r="B8759" s="208"/>
      <c r="C8759" s="36" t="s">
        <v>20408</v>
      </c>
      <c r="D8759" s="6" t="s">
        <v>8617</v>
      </c>
      <c r="E8759" s="3">
        <v>2</v>
      </c>
    </row>
    <row r="8760" spans="1:5" ht="33">
      <c r="A8760" s="36">
        <v>8758</v>
      </c>
      <c r="B8760" s="208"/>
      <c r="C8760" s="36" t="s">
        <v>20409</v>
      </c>
      <c r="D8760" s="6" t="s">
        <v>8618</v>
      </c>
      <c r="E8760" s="3">
        <v>2</v>
      </c>
    </row>
    <row r="8761" spans="1:5" ht="33">
      <c r="A8761" s="36">
        <v>8759</v>
      </c>
      <c r="B8761" s="208"/>
      <c r="C8761" s="36" t="s">
        <v>20410</v>
      </c>
      <c r="D8761" s="6" t="s">
        <v>8619</v>
      </c>
      <c r="E8761" s="3">
        <v>2</v>
      </c>
    </row>
    <row r="8762" spans="1:5" ht="33">
      <c r="A8762" s="36">
        <v>8760</v>
      </c>
      <c r="B8762" s="208"/>
      <c r="C8762" s="36" t="s">
        <v>20411</v>
      </c>
      <c r="D8762" s="6" t="s">
        <v>8620</v>
      </c>
      <c r="E8762" s="3">
        <v>2</v>
      </c>
    </row>
    <row r="8763" spans="1:5" ht="49.5">
      <c r="A8763" s="36">
        <v>8761</v>
      </c>
      <c r="B8763" s="208"/>
      <c r="C8763" s="36" t="s">
        <v>20412</v>
      </c>
      <c r="D8763" s="6" t="s">
        <v>8621</v>
      </c>
      <c r="E8763" s="3">
        <v>2</v>
      </c>
    </row>
    <row r="8764" spans="1:5" ht="33">
      <c r="A8764" s="36">
        <v>8762</v>
      </c>
      <c r="B8764" s="208"/>
      <c r="C8764" s="36" t="s">
        <v>20413</v>
      </c>
      <c r="D8764" s="6" t="s">
        <v>8622</v>
      </c>
      <c r="E8764" s="3">
        <v>2</v>
      </c>
    </row>
    <row r="8765" spans="1:5" ht="33">
      <c r="A8765" s="36">
        <v>8763</v>
      </c>
      <c r="B8765" s="208"/>
      <c r="C8765" s="36" t="s">
        <v>20414</v>
      </c>
      <c r="D8765" s="6" t="s">
        <v>8623</v>
      </c>
      <c r="E8765" s="3">
        <v>2</v>
      </c>
    </row>
    <row r="8766" spans="1:5" ht="33">
      <c r="A8766" s="36">
        <v>8764</v>
      </c>
      <c r="B8766" s="208"/>
      <c r="C8766" s="36" t="s">
        <v>20415</v>
      </c>
      <c r="D8766" s="6" t="s">
        <v>8624</v>
      </c>
      <c r="E8766" s="3">
        <v>2</v>
      </c>
    </row>
    <row r="8767" spans="1:5" ht="33">
      <c r="A8767" s="36">
        <v>8765</v>
      </c>
      <c r="B8767" s="208"/>
      <c r="C8767" s="36" t="s">
        <v>20416</v>
      </c>
      <c r="D8767" s="6" t="s">
        <v>8625</v>
      </c>
      <c r="E8767" s="3">
        <v>2</v>
      </c>
    </row>
    <row r="8768" spans="1:5" ht="33">
      <c r="A8768" s="36">
        <v>8766</v>
      </c>
      <c r="B8768" s="208"/>
      <c r="C8768" s="36" t="s">
        <v>20417</v>
      </c>
      <c r="D8768" s="6" t="s">
        <v>8626</v>
      </c>
      <c r="E8768" s="3">
        <v>2</v>
      </c>
    </row>
    <row r="8769" spans="1:5" ht="33">
      <c r="A8769" s="36">
        <v>8767</v>
      </c>
      <c r="B8769" s="208"/>
      <c r="C8769" s="36" t="s">
        <v>20418</v>
      </c>
      <c r="D8769" s="6" t="s">
        <v>8627</v>
      </c>
      <c r="E8769" s="3">
        <v>2</v>
      </c>
    </row>
    <row r="8770" spans="1:5" ht="18.75">
      <c r="A8770" s="36">
        <v>8768</v>
      </c>
      <c r="B8770" s="208"/>
      <c r="C8770" s="36" t="s">
        <v>20419</v>
      </c>
      <c r="D8770" s="6" t="s">
        <v>8628</v>
      </c>
      <c r="E8770" s="3">
        <v>2</v>
      </c>
    </row>
    <row r="8771" spans="1:5" ht="18.75">
      <c r="A8771" s="36">
        <v>8769</v>
      </c>
      <c r="B8771" s="208"/>
      <c r="C8771" s="36" t="s">
        <v>20420</v>
      </c>
      <c r="D8771" s="6" t="s">
        <v>8629</v>
      </c>
      <c r="E8771" s="3">
        <v>2</v>
      </c>
    </row>
    <row r="8772" spans="1:5" ht="18.75">
      <c r="A8772" s="36">
        <v>8770</v>
      </c>
      <c r="B8772" s="208"/>
      <c r="C8772" s="36" t="s">
        <v>20421</v>
      </c>
      <c r="D8772" s="6" t="s">
        <v>8630</v>
      </c>
      <c r="E8772" s="3">
        <v>2</v>
      </c>
    </row>
    <row r="8773" spans="1:5" ht="33">
      <c r="A8773" s="36">
        <v>8771</v>
      </c>
      <c r="B8773" s="208"/>
      <c r="C8773" s="36" t="s">
        <v>20422</v>
      </c>
      <c r="D8773" s="6" t="s">
        <v>8631</v>
      </c>
      <c r="E8773" s="3">
        <v>2</v>
      </c>
    </row>
    <row r="8774" spans="1:5" ht="33">
      <c r="A8774" s="36">
        <v>8772</v>
      </c>
      <c r="B8774" s="208"/>
      <c r="C8774" s="36" t="s">
        <v>20423</v>
      </c>
      <c r="D8774" s="6" t="s">
        <v>8632</v>
      </c>
      <c r="E8774" s="3">
        <v>2</v>
      </c>
    </row>
    <row r="8775" spans="1:5" ht="33">
      <c r="A8775" s="36">
        <v>8773</v>
      </c>
      <c r="B8775" s="208"/>
      <c r="C8775" s="36" t="s">
        <v>20424</v>
      </c>
      <c r="D8775" s="6" t="s">
        <v>8633</v>
      </c>
      <c r="E8775" s="3">
        <v>2</v>
      </c>
    </row>
    <row r="8776" spans="1:5" ht="33">
      <c r="A8776" s="36">
        <v>8774</v>
      </c>
      <c r="B8776" s="208"/>
      <c r="C8776" s="36" t="s">
        <v>20425</v>
      </c>
      <c r="D8776" s="6" t="s">
        <v>8634</v>
      </c>
      <c r="E8776" s="3">
        <v>2</v>
      </c>
    </row>
    <row r="8777" spans="1:5" ht="33">
      <c r="A8777" s="36">
        <v>8775</v>
      </c>
      <c r="B8777" s="208"/>
      <c r="C8777" s="36" t="s">
        <v>20426</v>
      </c>
      <c r="D8777" s="6" t="s">
        <v>8635</v>
      </c>
      <c r="E8777" s="3">
        <v>2</v>
      </c>
    </row>
    <row r="8778" spans="1:5" ht="33">
      <c r="A8778" s="36">
        <v>8776</v>
      </c>
      <c r="B8778" s="208"/>
      <c r="C8778" s="36" t="s">
        <v>20427</v>
      </c>
      <c r="D8778" s="6" t="s">
        <v>8636</v>
      </c>
      <c r="E8778" s="3">
        <v>2</v>
      </c>
    </row>
    <row r="8779" spans="1:5" ht="33">
      <c r="A8779" s="36">
        <v>8777</v>
      </c>
      <c r="B8779" s="208"/>
      <c r="C8779" s="36" t="s">
        <v>20428</v>
      </c>
      <c r="D8779" s="6" t="s">
        <v>8637</v>
      </c>
      <c r="E8779" s="3">
        <v>2</v>
      </c>
    </row>
    <row r="8780" spans="1:5" ht="33">
      <c r="A8780" s="36">
        <v>8778</v>
      </c>
      <c r="B8780" s="208"/>
      <c r="C8780" s="36" t="s">
        <v>20429</v>
      </c>
      <c r="D8780" s="6" t="s">
        <v>8638</v>
      </c>
      <c r="E8780" s="3">
        <v>2</v>
      </c>
    </row>
    <row r="8781" spans="1:5" ht="33">
      <c r="A8781" s="36">
        <v>8779</v>
      </c>
      <c r="B8781" s="208"/>
      <c r="C8781" s="36" t="s">
        <v>20430</v>
      </c>
      <c r="D8781" s="6" t="s">
        <v>8639</v>
      </c>
      <c r="E8781" s="3">
        <v>2</v>
      </c>
    </row>
    <row r="8782" spans="1:5" ht="33">
      <c r="A8782" s="36">
        <v>8780</v>
      </c>
      <c r="B8782" s="208"/>
      <c r="C8782" s="36" t="s">
        <v>20431</v>
      </c>
      <c r="D8782" s="6" t="s">
        <v>8640</v>
      </c>
      <c r="E8782" s="3">
        <v>2</v>
      </c>
    </row>
    <row r="8783" spans="1:5" ht="33">
      <c r="A8783" s="36">
        <v>8781</v>
      </c>
      <c r="B8783" s="208"/>
      <c r="C8783" s="36" t="s">
        <v>20432</v>
      </c>
      <c r="D8783" s="6" t="s">
        <v>8641</v>
      </c>
      <c r="E8783" s="3">
        <v>2</v>
      </c>
    </row>
    <row r="8784" spans="1:5" ht="33">
      <c r="A8784" s="36">
        <v>8782</v>
      </c>
      <c r="B8784" s="208"/>
      <c r="C8784" s="36" t="s">
        <v>20433</v>
      </c>
      <c r="D8784" s="6" t="s">
        <v>8642</v>
      </c>
      <c r="E8784" s="3">
        <v>2</v>
      </c>
    </row>
    <row r="8785" spans="1:5" ht="33">
      <c r="A8785" s="36">
        <v>8783</v>
      </c>
      <c r="B8785" s="208"/>
      <c r="C8785" s="36" t="s">
        <v>20434</v>
      </c>
      <c r="D8785" s="6" t="s">
        <v>8643</v>
      </c>
      <c r="E8785" s="3">
        <v>2</v>
      </c>
    </row>
    <row r="8786" spans="1:5" ht="33">
      <c r="A8786" s="36">
        <v>8784</v>
      </c>
      <c r="B8786" s="208"/>
      <c r="C8786" s="36" t="s">
        <v>20435</v>
      </c>
      <c r="D8786" s="6" t="s">
        <v>8644</v>
      </c>
      <c r="E8786" s="3">
        <v>2</v>
      </c>
    </row>
    <row r="8787" spans="1:5" ht="33">
      <c r="A8787" s="36">
        <v>8785</v>
      </c>
      <c r="B8787" s="208"/>
      <c r="C8787" s="36" t="s">
        <v>20436</v>
      </c>
      <c r="D8787" s="6" t="s">
        <v>8645</v>
      </c>
      <c r="E8787" s="3">
        <v>2</v>
      </c>
    </row>
    <row r="8788" spans="1:5" ht="33">
      <c r="A8788" s="36">
        <v>8786</v>
      </c>
      <c r="B8788" s="208"/>
      <c r="C8788" s="36" t="s">
        <v>20437</v>
      </c>
      <c r="D8788" s="6" t="s">
        <v>8646</v>
      </c>
      <c r="E8788" s="3">
        <v>2</v>
      </c>
    </row>
    <row r="8789" spans="1:5" ht="33">
      <c r="A8789" s="36">
        <v>8787</v>
      </c>
      <c r="B8789" s="208"/>
      <c r="C8789" s="36" t="s">
        <v>20438</v>
      </c>
      <c r="D8789" s="6" t="s">
        <v>8647</v>
      </c>
      <c r="E8789" s="3">
        <v>2</v>
      </c>
    </row>
    <row r="8790" spans="1:5" ht="18.75">
      <c r="A8790" s="36">
        <v>8788</v>
      </c>
      <c r="B8790" s="208"/>
      <c r="C8790" s="36" t="s">
        <v>8648</v>
      </c>
      <c r="D8790" s="6" t="s">
        <v>8648</v>
      </c>
      <c r="E8790" s="3">
        <v>2</v>
      </c>
    </row>
    <row r="8791" spans="1:5" ht="49.5">
      <c r="A8791" s="36">
        <v>8789</v>
      </c>
      <c r="B8791" s="208"/>
      <c r="C8791" s="36" t="s">
        <v>20439</v>
      </c>
      <c r="D8791" s="6" t="s">
        <v>8649</v>
      </c>
      <c r="E8791" s="3">
        <v>10</v>
      </c>
    </row>
    <row r="8792" spans="1:5" ht="33">
      <c r="A8792" s="36">
        <v>8790</v>
      </c>
      <c r="B8792" s="208"/>
      <c r="C8792" s="36" t="s">
        <v>20440</v>
      </c>
      <c r="D8792" s="6" t="s">
        <v>8650</v>
      </c>
      <c r="E8792" s="3">
        <v>10</v>
      </c>
    </row>
    <row r="8793" spans="1:5" ht="49.5">
      <c r="A8793" s="36">
        <v>8791</v>
      </c>
      <c r="B8793" s="208"/>
      <c r="C8793" s="36" t="s">
        <v>20441</v>
      </c>
      <c r="D8793" s="6" t="s">
        <v>8651</v>
      </c>
      <c r="E8793" s="3">
        <v>10</v>
      </c>
    </row>
    <row r="8794" spans="1:5" ht="33">
      <c r="A8794" s="36">
        <v>8792</v>
      </c>
      <c r="B8794" s="208"/>
      <c r="C8794" s="36" t="s">
        <v>20442</v>
      </c>
      <c r="D8794" s="6" t="s">
        <v>8652</v>
      </c>
      <c r="E8794" s="3">
        <v>10</v>
      </c>
    </row>
    <row r="8795" spans="1:5" ht="49.5">
      <c r="A8795" s="36">
        <v>8793</v>
      </c>
      <c r="B8795" s="208"/>
      <c r="C8795" s="36" t="s">
        <v>20443</v>
      </c>
      <c r="D8795" s="6" t="s">
        <v>8653</v>
      </c>
      <c r="E8795" s="3">
        <v>10</v>
      </c>
    </row>
    <row r="8796" spans="1:5" ht="33">
      <c r="A8796" s="36">
        <v>8794</v>
      </c>
      <c r="B8796" s="208"/>
      <c r="C8796" s="36" t="s">
        <v>20444</v>
      </c>
      <c r="D8796" s="6" t="s">
        <v>8654</v>
      </c>
      <c r="E8796" s="3">
        <v>10</v>
      </c>
    </row>
    <row r="8797" spans="1:5" ht="49.5">
      <c r="A8797" s="36">
        <v>8795</v>
      </c>
      <c r="B8797" s="208"/>
      <c r="C8797" s="36" t="s">
        <v>20445</v>
      </c>
      <c r="D8797" s="6" t="s">
        <v>8655</v>
      </c>
      <c r="E8797" s="3">
        <v>10</v>
      </c>
    </row>
    <row r="8798" spans="1:5" ht="18.75">
      <c r="A8798" s="36">
        <v>8796</v>
      </c>
      <c r="B8798" s="208"/>
      <c r="C8798" s="36" t="s">
        <v>20446</v>
      </c>
      <c r="D8798" s="6" t="s">
        <v>8656</v>
      </c>
      <c r="E8798" s="3">
        <v>10</v>
      </c>
    </row>
    <row r="8799" spans="1:5" ht="49.5">
      <c r="A8799" s="36">
        <v>8797</v>
      </c>
      <c r="B8799" s="208"/>
      <c r="C8799" s="36" t="s">
        <v>20447</v>
      </c>
      <c r="D8799" s="6" t="s">
        <v>8657</v>
      </c>
      <c r="E8799" s="3">
        <v>10</v>
      </c>
    </row>
    <row r="8800" spans="1:5" ht="49.5">
      <c r="A8800" s="36">
        <v>8798</v>
      </c>
      <c r="B8800" s="208"/>
      <c r="C8800" s="36" t="s">
        <v>20448</v>
      </c>
      <c r="D8800" s="6" t="s">
        <v>8658</v>
      </c>
      <c r="E8800" s="3">
        <v>10</v>
      </c>
    </row>
    <row r="8801" spans="1:5" ht="33">
      <c r="A8801" s="36">
        <v>8799</v>
      </c>
      <c r="B8801" s="208"/>
      <c r="C8801" s="36" t="s">
        <v>20449</v>
      </c>
      <c r="D8801" s="6" t="s">
        <v>8659</v>
      </c>
      <c r="E8801" s="3">
        <v>10</v>
      </c>
    </row>
    <row r="8802" spans="1:5" ht="49.5">
      <c r="A8802" s="36">
        <v>8800</v>
      </c>
      <c r="B8802" s="208"/>
      <c r="C8802" s="36" t="s">
        <v>20450</v>
      </c>
      <c r="D8802" s="6" t="s">
        <v>8660</v>
      </c>
      <c r="E8802" s="3">
        <v>10</v>
      </c>
    </row>
    <row r="8803" spans="1:5" ht="49.5">
      <c r="A8803" s="36">
        <v>8801</v>
      </c>
      <c r="B8803" s="208"/>
      <c r="C8803" s="36" t="s">
        <v>20451</v>
      </c>
      <c r="D8803" s="6" t="s">
        <v>8661</v>
      </c>
      <c r="E8803" s="3">
        <v>10</v>
      </c>
    </row>
    <row r="8804" spans="1:5" ht="49.5">
      <c r="A8804" s="36">
        <v>8802</v>
      </c>
      <c r="B8804" s="208"/>
      <c r="C8804" s="36" t="s">
        <v>20452</v>
      </c>
      <c r="D8804" s="6" t="s">
        <v>8662</v>
      </c>
      <c r="E8804" s="3">
        <v>10</v>
      </c>
    </row>
    <row r="8805" spans="1:5" ht="33">
      <c r="A8805" s="36">
        <v>8803</v>
      </c>
      <c r="B8805" s="208"/>
      <c r="C8805" s="36" t="s">
        <v>20453</v>
      </c>
      <c r="D8805" s="6" t="s">
        <v>8663</v>
      </c>
      <c r="E8805" s="3">
        <v>10</v>
      </c>
    </row>
    <row r="8806" spans="1:5" ht="49.5">
      <c r="A8806" s="36">
        <v>8804</v>
      </c>
      <c r="B8806" s="208"/>
      <c r="C8806" s="36" t="s">
        <v>20454</v>
      </c>
      <c r="D8806" s="6" t="s">
        <v>8664</v>
      </c>
      <c r="E8806" s="3">
        <v>10</v>
      </c>
    </row>
    <row r="8807" spans="1:5" ht="49.5">
      <c r="A8807" s="36">
        <v>8805</v>
      </c>
      <c r="B8807" s="208"/>
      <c r="C8807" s="36" t="s">
        <v>20455</v>
      </c>
      <c r="D8807" s="6" t="s">
        <v>8665</v>
      </c>
      <c r="E8807" s="3">
        <v>10</v>
      </c>
    </row>
    <row r="8808" spans="1:5" ht="33">
      <c r="A8808" s="36">
        <v>8806</v>
      </c>
      <c r="B8808" s="208"/>
      <c r="C8808" s="36" t="s">
        <v>20456</v>
      </c>
      <c r="D8808" s="6" t="s">
        <v>8666</v>
      </c>
      <c r="E8808" s="3">
        <v>10</v>
      </c>
    </row>
    <row r="8809" spans="1:5" ht="49.5">
      <c r="A8809" s="36">
        <v>8807</v>
      </c>
      <c r="B8809" s="208"/>
      <c r="C8809" s="36" t="s">
        <v>20457</v>
      </c>
      <c r="D8809" s="6" t="s">
        <v>8667</v>
      </c>
      <c r="E8809" s="3">
        <v>10</v>
      </c>
    </row>
    <row r="8810" spans="1:5" ht="49.5">
      <c r="A8810" s="36">
        <v>8808</v>
      </c>
      <c r="B8810" s="208"/>
      <c r="C8810" s="36" t="s">
        <v>20458</v>
      </c>
      <c r="D8810" s="6" t="s">
        <v>8668</v>
      </c>
      <c r="E8810" s="3">
        <v>10</v>
      </c>
    </row>
    <row r="8811" spans="1:5" ht="49.5">
      <c r="A8811" s="36">
        <v>8809</v>
      </c>
      <c r="B8811" s="208"/>
      <c r="C8811" s="36" t="s">
        <v>20459</v>
      </c>
      <c r="D8811" s="6" t="s">
        <v>8669</v>
      </c>
      <c r="E8811" s="3">
        <v>10</v>
      </c>
    </row>
    <row r="8812" spans="1:5" ht="33">
      <c r="A8812" s="36">
        <v>8810</v>
      </c>
      <c r="B8812" s="208"/>
      <c r="C8812" s="36" t="s">
        <v>20460</v>
      </c>
      <c r="D8812" s="6" t="s">
        <v>8670</v>
      </c>
      <c r="E8812" s="3">
        <v>10</v>
      </c>
    </row>
    <row r="8813" spans="1:5" ht="33">
      <c r="A8813" s="36">
        <v>8811</v>
      </c>
      <c r="B8813" s="208"/>
      <c r="C8813" s="36" t="s">
        <v>20461</v>
      </c>
      <c r="D8813" s="6" t="s">
        <v>8671</v>
      </c>
      <c r="E8813" s="3">
        <v>10</v>
      </c>
    </row>
    <row r="8814" spans="1:5" ht="49.5">
      <c r="A8814" s="36">
        <v>8812</v>
      </c>
      <c r="B8814" s="208"/>
      <c r="C8814" s="36" t="s">
        <v>20462</v>
      </c>
      <c r="D8814" s="6" t="s">
        <v>8672</v>
      </c>
      <c r="E8814" s="3">
        <v>10</v>
      </c>
    </row>
    <row r="8815" spans="1:5" ht="33">
      <c r="A8815" s="36">
        <v>8813</v>
      </c>
      <c r="B8815" s="208"/>
      <c r="C8815" s="36" t="s">
        <v>20463</v>
      </c>
      <c r="D8815" s="6" t="s">
        <v>8673</v>
      </c>
      <c r="E8815" s="3">
        <v>10</v>
      </c>
    </row>
    <row r="8816" spans="1:5" ht="33">
      <c r="A8816" s="36">
        <v>8814</v>
      </c>
      <c r="B8816" s="208"/>
      <c r="C8816" s="36" t="s">
        <v>20464</v>
      </c>
      <c r="D8816" s="6" t="s">
        <v>8674</v>
      </c>
      <c r="E8816" s="3">
        <v>10</v>
      </c>
    </row>
    <row r="8817" spans="1:5" ht="49.5">
      <c r="A8817" s="36">
        <v>8815</v>
      </c>
      <c r="B8817" s="208"/>
      <c r="C8817" s="36" t="s">
        <v>20465</v>
      </c>
      <c r="D8817" s="6" t="s">
        <v>8675</v>
      </c>
      <c r="E8817" s="3">
        <v>10</v>
      </c>
    </row>
    <row r="8818" spans="1:5" ht="33">
      <c r="A8818" s="36">
        <v>8816</v>
      </c>
      <c r="B8818" s="208"/>
      <c r="C8818" s="36" t="s">
        <v>20466</v>
      </c>
      <c r="D8818" s="6" t="s">
        <v>8676</v>
      </c>
      <c r="E8818" s="3">
        <v>10</v>
      </c>
    </row>
    <row r="8819" spans="1:5" ht="49.5">
      <c r="A8819" s="36">
        <v>8817</v>
      </c>
      <c r="B8819" s="208"/>
      <c r="C8819" s="36" t="s">
        <v>20467</v>
      </c>
      <c r="D8819" s="6" t="s">
        <v>8677</v>
      </c>
      <c r="E8819" s="3">
        <v>10</v>
      </c>
    </row>
    <row r="8820" spans="1:5" ht="49.5">
      <c r="A8820" s="36">
        <v>8818</v>
      </c>
      <c r="B8820" s="208"/>
      <c r="C8820" s="36" t="s">
        <v>20468</v>
      </c>
      <c r="D8820" s="6" t="s">
        <v>8678</v>
      </c>
      <c r="E8820" s="3">
        <v>10</v>
      </c>
    </row>
    <row r="8821" spans="1:5" ht="33">
      <c r="A8821" s="36">
        <v>8819</v>
      </c>
      <c r="B8821" s="208"/>
      <c r="C8821" s="36" t="s">
        <v>20469</v>
      </c>
      <c r="D8821" s="6" t="s">
        <v>8679</v>
      </c>
      <c r="E8821" s="3">
        <v>10</v>
      </c>
    </row>
    <row r="8822" spans="1:5" ht="49.5">
      <c r="A8822" s="36">
        <v>8820</v>
      </c>
      <c r="B8822" s="208"/>
      <c r="C8822" s="36" t="s">
        <v>20470</v>
      </c>
      <c r="D8822" s="6" t="s">
        <v>8680</v>
      </c>
      <c r="E8822" s="3">
        <v>10</v>
      </c>
    </row>
    <row r="8823" spans="1:5" ht="33">
      <c r="A8823" s="36">
        <v>8821</v>
      </c>
      <c r="B8823" s="208"/>
      <c r="C8823" s="36" t="s">
        <v>20471</v>
      </c>
      <c r="D8823" s="6" t="s">
        <v>8681</v>
      </c>
      <c r="E8823" s="3">
        <v>10</v>
      </c>
    </row>
    <row r="8824" spans="1:5" ht="33">
      <c r="A8824" s="36">
        <v>8822</v>
      </c>
      <c r="B8824" s="208"/>
      <c r="C8824" s="36" t="s">
        <v>20472</v>
      </c>
      <c r="D8824" s="6" t="s">
        <v>8682</v>
      </c>
      <c r="E8824" s="3">
        <v>10</v>
      </c>
    </row>
    <row r="8825" spans="1:5" ht="33">
      <c r="A8825" s="36">
        <v>8823</v>
      </c>
      <c r="B8825" s="208"/>
      <c r="C8825" s="36" t="s">
        <v>20473</v>
      </c>
      <c r="D8825" s="6" t="s">
        <v>8683</v>
      </c>
      <c r="E8825" s="3">
        <v>10</v>
      </c>
    </row>
    <row r="8826" spans="1:5" ht="49.5">
      <c r="A8826" s="36">
        <v>8824</v>
      </c>
      <c r="B8826" s="208"/>
      <c r="C8826" s="36" t="s">
        <v>20474</v>
      </c>
      <c r="D8826" s="6" t="s">
        <v>8684</v>
      </c>
      <c r="E8826" s="3">
        <v>10</v>
      </c>
    </row>
    <row r="8827" spans="1:5" ht="49.5">
      <c r="A8827" s="36">
        <v>8825</v>
      </c>
      <c r="B8827" s="208"/>
      <c r="C8827" s="36" t="s">
        <v>20475</v>
      </c>
      <c r="D8827" s="6" t="s">
        <v>8685</v>
      </c>
      <c r="E8827" s="3">
        <v>10</v>
      </c>
    </row>
    <row r="8828" spans="1:5" ht="49.5">
      <c r="A8828" s="36">
        <v>8826</v>
      </c>
      <c r="B8828" s="208"/>
      <c r="C8828" s="36" t="s">
        <v>20476</v>
      </c>
      <c r="D8828" s="6" t="s">
        <v>8686</v>
      </c>
      <c r="E8828" s="3">
        <v>10</v>
      </c>
    </row>
    <row r="8829" spans="1:5" ht="33">
      <c r="A8829" s="36">
        <v>8827</v>
      </c>
      <c r="B8829" s="208"/>
      <c r="C8829" s="36" t="s">
        <v>20477</v>
      </c>
      <c r="D8829" s="6" t="s">
        <v>8687</v>
      </c>
      <c r="E8829" s="3">
        <v>10</v>
      </c>
    </row>
    <row r="8830" spans="1:5" ht="49.5">
      <c r="A8830" s="36">
        <v>8828</v>
      </c>
      <c r="B8830" s="208"/>
      <c r="C8830" s="36" t="s">
        <v>20478</v>
      </c>
      <c r="D8830" s="6" t="s">
        <v>8688</v>
      </c>
      <c r="E8830" s="3">
        <v>10</v>
      </c>
    </row>
    <row r="8831" spans="1:5" ht="49.5">
      <c r="A8831" s="36">
        <v>8829</v>
      </c>
      <c r="B8831" s="208"/>
      <c r="C8831" s="36" t="s">
        <v>20479</v>
      </c>
      <c r="D8831" s="6" t="s">
        <v>8689</v>
      </c>
      <c r="E8831" s="3">
        <v>10</v>
      </c>
    </row>
    <row r="8832" spans="1:5" ht="33">
      <c r="A8832" s="36">
        <v>8830</v>
      </c>
      <c r="B8832" s="208"/>
      <c r="C8832" s="36" t="s">
        <v>20480</v>
      </c>
      <c r="D8832" s="6" t="s">
        <v>8690</v>
      </c>
      <c r="E8832" s="3">
        <v>10</v>
      </c>
    </row>
    <row r="8833" spans="1:5" ht="49.5">
      <c r="A8833" s="36">
        <v>8831</v>
      </c>
      <c r="B8833" s="208"/>
      <c r="C8833" s="36" t="s">
        <v>20481</v>
      </c>
      <c r="D8833" s="6" t="s">
        <v>8691</v>
      </c>
      <c r="E8833" s="3">
        <v>10</v>
      </c>
    </row>
    <row r="8834" spans="1:5" ht="49.5">
      <c r="A8834" s="36">
        <v>8832</v>
      </c>
      <c r="B8834" s="208"/>
      <c r="C8834" s="36" t="s">
        <v>20482</v>
      </c>
      <c r="D8834" s="6" t="s">
        <v>8692</v>
      </c>
      <c r="E8834" s="3">
        <v>10</v>
      </c>
    </row>
    <row r="8835" spans="1:5" ht="49.5">
      <c r="A8835" s="36">
        <v>8833</v>
      </c>
      <c r="B8835" s="208"/>
      <c r="C8835" s="36" t="s">
        <v>20483</v>
      </c>
      <c r="D8835" s="6" t="s">
        <v>8693</v>
      </c>
      <c r="E8835" s="3">
        <v>10</v>
      </c>
    </row>
    <row r="8836" spans="1:5" ht="49.5">
      <c r="A8836" s="36">
        <v>8834</v>
      </c>
      <c r="B8836" s="208"/>
      <c r="C8836" s="36" t="s">
        <v>20484</v>
      </c>
      <c r="D8836" s="6" t="s">
        <v>8694</v>
      </c>
      <c r="E8836" s="3">
        <v>10</v>
      </c>
    </row>
    <row r="8837" spans="1:5" ht="49.5">
      <c r="A8837" s="36">
        <v>8835</v>
      </c>
      <c r="B8837" s="208"/>
      <c r="C8837" s="36" t="s">
        <v>20485</v>
      </c>
      <c r="D8837" s="6" t="s">
        <v>8695</v>
      </c>
      <c r="E8837" s="3">
        <v>10</v>
      </c>
    </row>
    <row r="8838" spans="1:5" ht="49.5">
      <c r="A8838" s="36">
        <v>8836</v>
      </c>
      <c r="B8838" s="208"/>
      <c r="C8838" s="36" t="s">
        <v>20486</v>
      </c>
      <c r="D8838" s="6" t="s">
        <v>8696</v>
      </c>
      <c r="E8838" s="3">
        <v>10</v>
      </c>
    </row>
    <row r="8839" spans="1:5" ht="49.5">
      <c r="A8839" s="36">
        <v>8837</v>
      </c>
      <c r="B8839" s="208"/>
      <c r="C8839" s="36" t="s">
        <v>20487</v>
      </c>
      <c r="D8839" s="6" t="s">
        <v>8697</v>
      </c>
      <c r="E8839" s="3">
        <v>10</v>
      </c>
    </row>
    <row r="8840" spans="1:5" ht="49.5">
      <c r="A8840" s="36">
        <v>8838</v>
      </c>
      <c r="B8840" s="208"/>
      <c r="C8840" s="36" t="s">
        <v>20488</v>
      </c>
      <c r="D8840" s="6" t="s">
        <v>8698</v>
      </c>
      <c r="E8840" s="3">
        <v>10</v>
      </c>
    </row>
    <row r="8841" spans="1:5" ht="49.5">
      <c r="A8841" s="36">
        <v>8839</v>
      </c>
      <c r="B8841" s="208"/>
      <c r="C8841" s="36" t="s">
        <v>20489</v>
      </c>
      <c r="D8841" s="6" t="s">
        <v>8699</v>
      </c>
      <c r="E8841" s="3">
        <v>10</v>
      </c>
    </row>
    <row r="8842" spans="1:5" ht="49.5">
      <c r="A8842" s="36">
        <v>8840</v>
      </c>
      <c r="B8842" s="208"/>
      <c r="C8842" s="36" t="s">
        <v>20490</v>
      </c>
      <c r="D8842" s="6" t="s">
        <v>8700</v>
      </c>
      <c r="E8842" s="3">
        <v>10</v>
      </c>
    </row>
    <row r="8843" spans="1:5" ht="49.5">
      <c r="A8843" s="36">
        <v>8841</v>
      </c>
      <c r="B8843" s="208"/>
      <c r="C8843" s="36" t="s">
        <v>20491</v>
      </c>
      <c r="D8843" s="6" t="s">
        <v>8701</v>
      </c>
      <c r="E8843" s="3">
        <v>10</v>
      </c>
    </row>
    <row r="8844" spans="1:5" ht="33">
      <c r="A8844" s="36">
        <v>8842</v>
      </c>
      <c r="B8844" s="208"/>
      <c r="C8844" s="36" t="s">
        <v>20492</v>
      </c>
      <c r="D8844" s="6" t="s">
        <v>8702</v>
      </c>
      <c r="E8844" s="3">
        <v>10</v>
      </c>
    </row>
    <row r="8845" spans="1:5" ht="49.5">
      <c r="A8845" s="36">
        <v>8843</v>
      </c>
      <c r="B8845" s="208"/>
      <c r="C8845" s="36" t="s">
        <v>20493</v>
      </c>
      <c r="D8845" s="6" t="s">
        <v>8703</v>
      </c>
      <c r="E8845" s="3">
        <v>10</v>
      </c>
    </row>
    <row r="8846" spans="1:5" ht="49.5">
      <c r="A8846" s="36">
        <v>8844</v>
      </c>
      <c r="B8846" s="208"/>
      <c r="C8846" s="36" t="s">
        <v>20494</v>
      </c>
      <c r="D8846" s="6" t="s">
        <v>8704</v>
      </c>
      <c r="E8846" s="3">
        <v>10</v>
      </c>
    </row>
    <row r="8847" spans="1:5" ht="66">
      <c r="A8847" s="36">
        <v>8845</v>
      </c>
      <c r="B8847" s="208"/>
      <c r="C8847" s="36" t="s">
        <v>20495</v>
      </c>
      <c r="D8847" s="6" t="s">
        <v>8705</v>
      </c>
      <c r="E8847" s="3">
        <v>10</v>
      </c>
    </row>
    <row r="8848" spans="1:5" ht="49.5">
      <c r="A8848" s="36">
        <v>8846</v>
      </c>
      <c r="B8848" s="208"/>
      <c r="C8848" s="36" t="s">
        <v>20496</v>
      </c>
      <c r="D8848" s="6" t="s">
        <v>8706</v>
      </c>
      <c r="E8848" s="3">
        <v>10</v>
      </c>
    </row>
    <row r="8849" spans="1:5" ht="49.5">
      <c r="A8849" s="36">
        <v>8847</v>
      </c>
      <c r="B8849" s="208"/>
      <c r="C8849" s="36" t="s">
        <v>20497</v>
      </c>
      <c r="D8849" s="6" t="s">
        <v>8707</v>
      </c>
      <c r="E8849" s="3">
        <v>10</v>
      </c>
    </row>
    <row r="8850" spans="1:5" ht="49.5">
      <c r="A8850" s="36">
        <v>8848</v>
      </c>
      <c r="B8850" s="208"/>
      <c r="C8850" s="36" t="s">
        <v>20498</v>
      </c>
      <c r="D8850" s="6" t="s">
        <v>8708</v>
      </c>
      <c r="E8850" s="3">
        <v>10</v>
      </c>
    </row>
    <row r="8851" spans="1:5" ht="49.5">
      <c r="A8851" s="36">
        <v>8849</v>
      </c>
      <c r="B8851" s="208"/>
      <c r="C8851" s="36" t="s">
        <v>20499</v>
      </c>
      <c r="D8851" s="6" t="s">
        <v>8709</v>
      </c>
      <c r="E8851" s="3">
        <v>10</v>
      </c>
    </row>
    <row r="8852" spans="1:5" ht="49.5">
      <c r="A8852" s="36">
        <v>8850</v>
      </c>
      <c r="B8852" s="208"/>
      <c r="C8852" s="36" t="s">
        <v>20500</v>
      </c>
      <c r="D8852" s="6" t="s">
        <v>8710</v>
      </c>
      <c r="E8852" s="3">
        <v>10</v>
      </c>
    </row>
    <row r="8853" spans="1:5" ht="49.5">
      <c r="A8853" s="36">
        <v>8851</v>
      </c>
      <c r="B8853" s="208"/>
      <c r="C8853" s="36" t="s">
        <v>20501</v>
      </c>
      <c r="D8853" s="6" t="s">
        <v>8711</v>
      </c>
      <c r="E8853" s="3">
        <v>10</v>
      </c>
    </row>
    <row r="8854" spans="1:5" ht="49.5">
      <c r="A8854" s="36">
        <v>8852</v>
      </c>
      <c r="B8854" s="208"/>
      <c r="C8854" s="36" t="s">
        <v>20502</v>
      </c>
      <c r="D8854" s="6" t="s">
        <v>8712</v>
      </c>
      <c r="E8854" s="3">
        <v>10</v>
      </c>
    </row>
    <row r="8855" spans="1:5" ht="49.5">
      <c r="A8855" s="36">
        <v>8853</v>
      </c>
      <c r="B8855" s="208"/>
      <c r="C8855" s="36" t="s">
        <v>20503</v>
      </c>
      <c r="D8855" s="6" t="s">
        <v>8713</v>
      </c>
      <c r="E8855" s="3">
        <v>10</v>
      </c>
    </row>
    <row r="8856" spans="1:5" ht="49.5">
      <c r="A8856" s="36">
        <v>8854</v>
      </c>
      <c r="B8856" s="208"/>
      <c r="C8856" s="36" t="s">
        <v>20504</v>
      </c>
      <c r="D8856" s="6" t="s">
        <v>8714</v>
      </c>
      <c r="E8856" s="3">
        <v>10</v>
      </c>
    </row>
    <row r="8857" spans="1:5" ht="49.5">
      <c r="A8857" s="36">
        <v>8855</v>
      </c>
      <c r="B8857" s="208"/>
      <c r="C8857" s="36" t="s">
        <v>20505</v>
      </c>
      <c r="D8857" s="6" t="s">
        <v>8715</v>
      </c>
      <c r="E8857" s="3">
        <v>10</v>
      </c>
    </row>
    <row r="8858" spans="1:5" ht="49.5">
      <c r="A8858" s="36">
        <v>8856</v>
      </c>
      <c r="B8858" s="208"/>
      <c r="C8858" s="36" t="s">
        <v>20506</v>
      </c>
      <c r="D8858" s="6" t="s">
        <v>8716</v>
      </c>
      <c r="E8858" s="3">
        <v>10</v>
      </c>
    </row>
    <row r="8859" spans="1:5" ht="49.5">
      <c r="A8859" s="36">
        <v>8857</v>
      </c>
      <c r="B8859" s="208"/>
      <c r="C8859" s="36" t="s">
        <v>20507</v>
      </c>
      <c r="D8859" s="6" t="s">
        <v>8717</v>
      </c>
      <c r="E8859" s="3">
        <v>10</v>
      </c>
    </row>
    <row r="8860" spans="1:5" ht="49.5">
      <c r="A8860" s="36">
        <v>8858</v>
      </c>
      <c r="B8860" s="208"/>
      <c r="C8860" s="36" t="s">
        <v>20508</v>
      </c>
      <c r="D8860" s="6" t="s">
        <v>8718</v>
      </c>
      <c r="E8860" s="3">
        <v>10</v>
      </c>
    </row>
    <row r="8861" spans="1:5" ht="49.5">
      <c r="A8861" s="36">
        <v>8859</v>
      </c>
      <c r="B8861" s="208"/>
      <c r="C8861" s="36" t="s">
        <v>20509</v>
      </c>
      <c r="D8861" s="6" t="s">
        <v>8719</v>
      </c>
      <c r="E8861" s="3">
        <v>10</v>
      </c>
    </row>
    <row r="8862" spans="1:5" ht="49.5">
      <c r="A8862" s="36">
        <v>8860</v>
      </c>
      <c r="B8862" s="208"/>
      <c r="C8862" s="36" t="s">
        <v>20510</v>
      </c>
      <c r="D8862" s="6" t="s">
        <v>8720</v>
      </c>
      <c r="E8862" s="3">
        <v>10</v>
      </c>
    </row>
    <row r="8863" spans="1:5" ht="49.5">
      <c r="A8863" s="36">
        <v>8861</v>
      </c>
      <c r="B8863" s="208"/>
      <c r="C8863" s="36" t="s">
        <v>20511</v>
      </c>
      <c r="D8863" s="6" t="s">
        <v>8721</v>
      </c>
      <c r="E8863" s="3">
        <v>10</v>
      </c>
    </row>
    <row r="8864" spans="1:5" ht="49.5">
      <c r="A8864" s="36">
        <v>8862</v>
      </c>
      <c r="B8864" s="208"/>
      <c r="C8864" s="36" t="s">
        <v>20512</v>
      </c>
      <c r="D8864" s="6" t="s">
        <v>8722</v>
      </c>
      <c r="E8864" s="3">
        <v>10</v>
      </c>
    </row>
    <row r="8865" spans="1:5" ht="66">
      <c r="A8865" s="36">
        <v>8863</v>
      </c>
      <c r="B8865" s="208"/>
      <c r="C8865" s="36" t="s">
        <v>20513</v>
      </c>
      <c r="D8865" s="6" t="s">
        <v>8723</v>
      </c>
      <c r="E8865" s="3">
        <v>10</v>
      </c>
    </row>
    <row r="8866" spans="1:5" ht="66">
      <c r="A8866" s="36">
        <v>8864</v>
      </c>
      <c r="B8866" s="208"/>
      <c r="C8866" s="36" t="s">
        <v>20514</v>
      </c>
      <c r="D8866" s="6" t="s">
        <v>8724</v>
      </c>
      <c r="E8866" s="3">
        <v>10</v>
      </c>
    </row>
    <row r="8867" spans="1:5" ht="66">
      <c r="A8867" s="36">
        <v>8865</v>
      </c>
      <c r="B8867" s="208"/>
      <c r="C8867" s="36" t="s">
        <v>20515</v>
      </c>
      <c r="D8867" s="6" t="s">
        <v>8725</v>
      </c>
      <c r="E8867" s="3">
        <v>10</v>
      </c>
    </row>
    <row r="8868" spans="1:5" ht="49.5">
      <c r="A8868" s="36">
        <v>8866</v>
      </c>
      <c r="B8868" s="208"/>
      <c r="C8868" s="36" t="s">
        <v>20516</v>
      </c>
      <c r="D8868" s="6" t="s">
        <v>8726</v>
      </c>
      <c r="E8868" s="3">
        <v>10</v>
      </c>
    </row>
    <row r="8869" spans="1:5" ht="49.5">
      <c r="A8869" s="36">
        <v>8867</v>
      </c>
      <c r="B8869" s="208"/>
      <c r="C8869" s="36" t="s">
        <v>20517</v>
      </c>
      <c r="D8869" s="6" t="s">
        <v>8727</v>
      </c>
      <c r="E8869" s="3">
        <v>10</v>
      </c>
    </row>
    <row r="8870" spans="1:5" ht="49.5">
      <c r="A8870" s="36">
        <v>8868</v>
      </c>
      <c r="B8870" s="208"/>
      <c r="C8870" s="36" t="s">
        <v>20518</v>
      </c>
      <c r="D8870" s="6" t="s">
        <v>8728</v>
      </c>
      <c r="E8870" s="3">
        <v>10</v>
      </c>
    </row>
    <row r="8871" spans="1:5" ht="49.5">
      <c r="A8871" s="36">
        <v>8869</v>
      </c>
      <c r="B8871" s="208"/>
      <c r="C8871" s="36" t="s">
        <v>20519</v>
      </c>
      <c r="D8871" s="6" t="s">
        <v>8729</v>
      </c>
      <c r="E8871" s="3">
        <v>10</v>
      </c>
    </row>
    <row r="8872" spans="1:5" ht="49.5">
      <c r="A8872" s="36">
        <v>8870</v>
      </c>
      <c r="B8872" s="208"/>
      <c r="C8872" s="36" t="s">
        <v>20520</v>
      </c>
      <c r="D8872" s="6" t="s">
        <v>8730</v>
      </c>
      <c r="E8872" s="3">
        <v>10</v>
      </c>
    </row>
    <row r="8873" spans="1:5" ht="49.5">
      <c r="A8873" s="36">
        <v>8871</v>
      </c>
      <c r="B8873" s="208"/>
      <c r="C8873" s="36" t="s">
        <v>20521</v>
      </c>
      <c r="D8873" s="6" t="s">
        <v>8731</v>
      </c>
      <c r="E8873" s="3">
        <v>10</v>
      </c>
    </row>
    <row r="8874" spans="1:5" ht="49.5">
      <c r="A8874" s="36">
        <v>8872</v>
      </c>
      <c r="B8874" s="208"/>
      <c r="C8874" s="36" t="s">
        <v>20522</v>
      </c>
      <c r="D8874" s="6" t="s">
        <v>8732</v>
      </c>
      <c r="E8874" s="3">
        <v>10</v>
      </c>
    </row>
    <row r="8875" spans="1:5" ht="49.5">
      <c r="A8875" s="36">
        <v>8873</v>
      </c>
      <c r="B8875" s="208"/>
      <c r="C8875" s="36" t="s">
        <v>20523</v>
      </c>
      <c r="D8875" s="6" t="s">
        <v>8733</v>
      </c>
      <c r="E8875" s="3">
        <v>10</v>
      </c>
    </row>
    <row r="8876" spans="1:5" ht="49.5">
      <c r="A8876" s="36">
        <v>8874</v>
      </c>
      <c r="B8876" s="208"/>
      <c r="C8876" s="36" t="s">
        <v>20524</v>
      </c>
      <c r="D8876" s="6" t="s">
        <v>8734</v>
      </c>
      <c r="E8876" s="3">
        <v>10</v>
      </c>
    </row>
    <row r="8877" spans="1:5" ht="49.5">
      <c r="A8877" s="36">
        <v>8875</v>
      </c>
      <c r="B8877" s="208"/>
      <c r="C8877" s="36" t="s">
        <v>20525</v>
      </c>
      <c r="D8877" s="6" t="s">
        <v>8735</v>
      </c>
      <c r="E8877" s="3">
        <v>10</v>
      </c>
    </row>
    <row r="8878" spans="1:5" ht="49.5">
      <c r="A8878" s="36">
        <v>8876</v>
      </c>
      <c r="B8878" s="208"/>
      <c r="C8878" s="36" t="s">
        <v>20526</v>
      </c>
      <c r="D8878" s="6" t="s">
        <v>8736</v>
      </c>
      <c r="E8878" s="3">
        <v>10</v>
      </c>
    </row>
    <row r="8879" spans="1:5" ht="49.5">
      <c r="A8879" s="36">
        <v>8877</v>
      </c>
      <c r="B8879" s="208"/>
      <c r="C8879" s="36" t="s">
        <v>20527</v>
      </c>
      <c r="D8879" s="6" t="s">
        <v>8737</v>
      </c>
      <c r="E8879" s="3">
        <v>10</v>
      </c>
    </row>
    <row r="8880" spans="1:5" ht="49.5">
      <c r="A8880" s="36">
        <v>8878</v>
      </c>
      <c r="B8880" s="208"/>
      <c r="C8880" s="36" t="s">
        <v>20528</v>
      </c>
      <c r="D8880" s="6" t="s">
        <v>8738</v>
      </c>
      <c r="E8880" s="3">
        <v>10</v>
      </c>
    </row>
    <row r="8881" spans="1:5" ht="49.5">
      <c r="A8881" s="36">
        <v>8879</v>
      </c>
      <c r="B8881" s="208"/>
      <c r="C8881" s="36" t="s">
        <v>20529</v>
      </c>
      <c r="D8881" s="6" t="s">
        <v>8739</v>
      </c>
      <c r="E8881" s="3">
        <v>0</v>
      </c>
    </row>
    <row r="8882" spans="1:5" ht="49.5">
      <c r="A8882" s="36">
        <v>8880</v>
      </c>
      <c r="B8882" s="208"/>
      <c r="C8882" s="36" t="s">
        <v>20530</v>
      </c>
      <c r="D8882" s="6" t="s">
        <v>8740</v>
      </c>
      <c r="E8882" s="3">
        <v>0</v>
      </c>
    </row>
    <row r="8883" spans="1:5" ht="49.5">
      <c r="A8883" s="36">
        <v>8881</v>
      </c>
      <c r="B8883" s="208"/>
      <c r="C8883" s="36" t="s">
        <v>20531</v>
      </c>
      <c r="D8883" s="6" t="s">
        <v>8741</v>
      </c>
      <c r="E8883" s="3">
        <v>10</v>
      </c>
    </row>
    <row r="8884" spans="1:5" ht="66">
      <c r="A8884" s="36">
        <v>8882</v>
      </c>
      <c r="B8884" s="208"/>
      <c r="C8884" s="36" t="s">
        <v>20532</v>
      </c>
      <c r="D8884" s="6" t="s">
        <v>8742</v>
      </c>
      <c r="E8884" s="3">
        <v>10</v>
      </c>
    </row>
    <row r="8885" spans="1:5" ht="49.5">
      <c r="A8885" s="36">
        <v>8883</v>
      </c>
      <c r="B8885" s="208"/>
      <c r="C8885" s="36" t="s">
        <v>20533</v>
      </c>
      <c r="D8885" s="6" t="s">
        <v>8743</v>
      </c>
      <c r="E8885" s="3">
        <v>10</v>
      </c>
    </row>
    <row r="8886" spans="1:5" ht="66">
      <c r="A8886" s="36">
        <v>8884</v>
      </c>
      <c r="B8886" s="208"/>
      <c r="C8886" s="36" t="s">
        <v>20534</v>
      </c>
      <c r="D8886" s="6" t="s">
        <v>8744</v>
      </c>
      <c r="E8886" s="3">
        <v>10</v>
      </c>
    </row>
    <row r="8887" spans="1:5" ht="49.5">
      <c r="A8887" s="36">
        <v>8885</v>
      </c>
      <c r="B8887" s="208"/>
      <c r="C8887" s="36" t="s">
        <v>20535</v>
      </c>
      <c r="D8887" s="6" t="s">
        <v>8745</v>
      </c>
      <c r="E8887" s="3">
        <v>10</v>
      </c>
    </row>
    <row r="8888" spans="1:5" ht="49.5">
      <c r="A8888" s="36">
        <v>8886</v>
      </c>
      <c r="B8888" s="208"/>
      <c r="C8888" s="36" t="s">
        <v>20536</v>
      </c>
      <c r="D8888" s="6" t="s">
        <v>8746</v>
      </c>
      <c r="E8888" s="3">
        <v>0</v>
      </c>
    </row>
    <row r="8889" spans="1:5" ht="49.5">
      <c r="A8889" s="36">
        <v>8887</v>
      </c>
      <c r="B8889" s="208"/>
      <c r="C8889" s="36" t="s">
        <v>20537</v>
      </c>
      <c r="D8889" s="6" t="s">
        <v>8747</v>
      </c>
      <c r="E8889" s="3">
        <v>10</v>
      </c>
    </row>
    <row r="8890" spans="1:5" ht="33">
      <c r="A8890" s="36">
        <v>8888</v>
      </c>
      <c r="B8890" s="208"/>
      <c r="C8890" s="36" t="s">
        <v>20538</v>
      </c>
      <c r="D8890" s="6" t="s">
        <v>8748</v>
      </c>
      <c r="E8890" s="3">
        <v>4</v>
      </c>
    </row>
    <row r="8891" spans="1:5" ht="33">
      <c r="A8891" s="36">
        <v>8889</v>
      </c>
      <c r="B8891" s="208"/>
      <c r="C8891" s="36" t="s">
        <v>20539</v>
      </c>
      <c r="D8891" s="6" t="s">
        <v>8749</v>
      </c>
      <c r="E8891" s="3">
        <v>4</v>
      </c>
    </row>
    <row r="8892" spans="1:5" ht="18.75">
      <c r="A8892" s="36">
        <v>8890</v>
      </c>
      <c r="B8892" s="208"/>
      <c r="C8892" s="36" t="s">
        <v>20540</v>
      </c>
      <c r="D8892" s="6" t="s">
        <v>8750</v>
      </c>
      <c r="E8892" s="3">
        <v>4</v>
      </c>
    </row>
    <row r="8893" spans="1:5" ht="18.75">
      <c r="A8893" s="36">
        <v>8891</v>
      </c>
      <c r="B8893" s="208"/>
      <c r="C8893" s="36" t="s">
        <v>20541</v>
      </c>
      <c r="D8893" s="6" t="s">
        <v>8751</v>
      </c>
      <c r="E8893" s="3">
        <v>4</v>
      </c>
    </row>
    <row r="8894" spans="1:5" ht="33">
      <c r="A8894" s="36">
        <v>8892</v>
      </c>
      <c r="B8894" s="208"/>
      <c r="C8894" s="36" t="s">
        <v>20542</v>
      </c>
      <c r="D8894" s="6" t="s">
        <v>8752</v>
      </c>
      <c r="E8894" s="3">
        <v>4</v>
      </c>
    </row>
    <row r="8895" spans="1:5" ht="18.75">
      <c r="A8895" s="36">
        <v>8893</v>
      </c>
      <c r="B8895" s="208"/>
      <c r="C8895" s="36" t="s">
        <v>20543</v>
      </c>
      <c r="D8895" s="6" t="s">
        <v>8753</v>
      </c>
      <c r="E8895" s="3">
        <v>4</v>
      </c>
    </row>
    <row r="8896" spans="1:5" ht="33">
      <c r="A8896" s="36">
        <v>8894</v>
      </c>
      <c r="B8896" s="208"/>
      <c r="C8896" s="36" t="s">
        <v>20544</v>
      </c>
      <c r="D8896" s="6" t="s">
        <v>8754</v>
      </c>
      <c r="E8896" s="3">
        <v>4</v>
      </c>
    </row>
    <row r="8897" spans="1:5" ht="33">
      <c r="A8897" s="36">
        <v>8895</v>
      </c>
      <c r="B8897" s="208"/>
      <c r="C8897" s="36" t="s">
        <v>20545</v>
      </c>
      <c r="D8897" s="6" t="s">
        <v>8755</v>
      </c>
      <c r="E8897" s="3">
        <v>4</v>
      </c>
    </row>
    <row r="8898" spans="1:5" ht="33">
      <c r="A8898" s="36">
        <v>8896</v>
      </c>
      <c r="B8898" s="208"/>
      <c r="C8898" s="36" t="s">
        <v>20546</v>
      </c>
      <c r="D8898" s="6" t="s">
        <v>8756</v>
      </c>
      <c r="E8898" s="3">
        <v>4</v>
      </c>
    </row>
    <row r="8899" spans="1:5" ht="33">
      <c r="A8899" s="36">
        <v>8897</v>
      </c>
      <c r="B8899" s="208"/>
      <c r="C8899" s="36" t="s">
        <v>20547</v>
      </c>
      <c r="D8899" s="6" t="s">
        <v>8757</v>
      </c>
      <c r="E8899" s="3">
        <v>4</v>
      </c>
    </row>
    <row r="8900" spans="1:5" ht="33">
      <c r="A8900" s="36">
        <v>8898</v>
      </c>
      <c r="B8900" s="208"/>
      <c r="C8900" s="36" t="s">
        <v>20548</v>
      </c>
      <c r="D8900" s="6" t="s">
        <v>8758</v>
      </c>
      <c r="E8900" s="3">
        <v>4</v>
      </c>
    </row>
    <row r="8901" spans="1:5" ht="49.5">
      <c r="A8901" s="36">
        <v>8899</v>
      </c>
      <c r="B8901" s="208"/>
      <c r="C8901" s="36" t="s">
        <v>20549</v>
      </c>
      <c r="D8901" s="6" t="s">
        <v>8759</v>
      </c>
      <c r="E8901" s="3">
        <v>4</v>
      </c>
    </row>
    <row r="8902" spans="1:5" ht="33">
      <c r="A8902" s="36">
        <v>8900</v>
      </c>
      <c r="B8902" s="208"/>
      <c r="C8902" s="36" t="s">
        <v>20550</v>
      </c>
      <c r="D8902" s="6" t="s">
        <v>8760</v>
      </c>
      <c r="E8902" s="3">
        <v>4</v>
      </c>
    </row>
    <row r="8903" spans="1:5" ht="33">
      <c r="A8903" s="36">
        <v>8901</v>
      </c>
      <c r="B8903" s="208"/>
      <c r="C8903" s="36" t="s">
        <v>20551</v>
      </c>
      <c r="D8903" s="6" t="s">
        <v>8761</v>
      </c>
      <c r="E8903" s="3">
        <v>4</v>
      </c>
    </row>
    <row r="8904" spans="1:5" ht="33">
      <c r="A8904" s="36">
        <v>8902</v>
      </c>
      <c r="B8904" s="208"/>
      <c r="C8904" s="36" t="s">
        <v>20552</v>
      </c>
      <c r="D8904" s="6" t="s">
        <v>8762</v>
      </c>
      <c r="E8904" s="3">
        <v>4</v>
      </c>
    </row>
    <row r="8905" spans="1:5" ht="18.75">
      <c r="A8905" s="36">
        <v>8903</v>
      </c>
      <c r="B8905" s="208"/>
      <c r="C8905" s="36" t="s">
        <v>20553</v>
      </c>
      <c r="D8905" s="6" t="s">
        <v>8763</v>
      </c>
      <c r="E8905" s="3">
        <v>4</v>
      </c>
    </row>
    <row r="8906" spans="1:5" ht="18.75">
      <c r="A8906" s="36">
        <v>8904</v>
      </c>
      <c r="B8906" s="208"/>
      <c r="C8906" s="36" t="s">
        <v>20554</v>
      </c>
      <c r="D8906" s="6" t="s">
        <v>8764</v>
      </c>
      <c r="E8906" s="3">
        <v>4</v>
      </c>
    </row>
    <row r="8907" spans="1:5" ht="18.75">
      <c r="A8907" s="36">
        <v>8905</v>
      </c>
      <c r="B8907" s="208"/>
      <c r="C8907" s="36" t="s">
        <v>20555</v>
      </c>
      <c r="D8907" s="6" t="s">
        <v>8765</v>
      </c>
      <c r="E8907" s="3">
        <v>4</v>
      </c>
    </row>
    <row r="8908" spans="1:5" ht="18.75">
      <c r="A8908" s="36">
        <v>8906</v>
      </c>
      <c r="B8908" s="208"/>
      <c r="C8908" s="36" t="s">
        <v>20556</v>
      </c>
      <c r="D8908" s="6" t="s">
        <v>8766</v>
      </c>
      <c r="E8908" s="3">
        <v>4</v>
      </c>
    </row>
    <row r="8909" spans="1:5" ht="33">
      <c r="A8909" s="36">
        <v>8907</v>
      </c>
      <c r="B8909" s="208"/>
      <c r="C8909" s="36" t="s">
        <v>20557</v>
      </c>
      <c r="D8909" s="6" t="s">
        <v>8767</v>
      </c>
      <c r="E8909" s="3">
        <v>4</v>
      </c>
    </row>
    <row r="8910" spans="1:5" ht="18.75">
      <c r="A8910" s="36">
        <v>8908</v>
      </c>
      <c r="B8910" s="208"/>
      <c r="C8910" s="36" t="s">
        <v>20558</v>
      </c>
      <c r="D8910" s="6" t="s">
        <v>8768</v>
      </c>
      <c r="E8910" s="3">
        <v>4</v>
      </c>
    </row>
    <row r="8911" spans="1:5" ht="33">
      <c r="A8911" s="36">
        <v>8909</v>
      </c>
      <c r="B8911" s="208"/>
      <c r="C8911" s="36" t="s">
        <v>20559</v>
      </c>
      <c r="D8911" s="6" t="s">
        <v>8769</v>
      </c>
      <c r="E8911" s="3">
        <v>4</v>
      </c>
    </row>
    <row r="8912" spans="1:5" ht="33">
      <c r="A8912" s="36">
        <v>8910</v>
      </c>
      <c r="B8912" s="208"/>
      <c r="C8912" s="36" t="s">
        <v>20560</v>
      </c>
      <c r="D8912" s="6" t="s">
        <v>8770</v>
      </c>
      <c r="E8912" s="3">
        <v>4</v>
      </c>
    </row>
    <row r="8913" spans="1:5" ht="33">
      <c r="A8913" s="36">
        <v>8911</v>
      </c>
      <c r="B8913" s="208"/>
      <c r="C8913" s="36" t="s">
        <v>20561</v>
      </c>
      <c r="D8913" s="6" t="s">
        <v>8771</v>
      </c>
      <c r="E8913" s="3">
        <v>4</v>
      </c>
    </row>
    <row r="8914" spans="1:5" ht="33">
      <c r="A8914" s="36">
        <v>8912</v>
      </c>
      <c r="B8914" s="208"/>
      <c r="C8914" s="36" t="s">
        <v>20562</v>
      </c>
      <c r="D8914" s="6" t="s">
        <v>8772</v>
      </c>
      <c r="E8914" s="3">
        <v>4</v>
      </c>
    </row>
    <row r="8915" spans="1:5" ht="33">
      <c r="A8915" s="36">
        <v>8913</v>
      </c>
      <c r="B8915" s="208"/>
      <c r="C8915" s="36" t="s">
        <v>20563</v>
      </c>
      <c r="D8915" s="6" t="s">
        <v>8773</v>
      </c>
      <c r="E8915" s="3">
        <v>4</v>
      </c>
    </row>
    <row r="8916" spans="1:5" ht="33">
      <c r="A8916" s="36">
        <v>8914</v>
      </c>
      <c r="B8916" s="208"/>
      <c r="C8916" s="36" t="s">
        <v>20564</v>
      </c>
      <c r="D8916" s="6" t="s">
        <v>8774</v>
      </c>
      <c r="E8916" s="3">
        <v>4</v>
      </c>
    </row>
    <row r="8917" spans="1:5" ht="33">
      <c r="A8917" s="36">
        <v>8915</v>
      </c>
      <c r="B8917" s="208"/>
      <c r="C8917" s="36" t="s">
        <v>20565</v>
      </c>
      <c r="D8917" s="6" t="s">
        <v>8775</v>
      </c>
      <c r="E8917" s="3">
        <v>4</v>
      </c>
    </row>
    <row r="8918" spans="1:5" ht="33">
      <c r="A8918" s="36">
        <v>8916</v>
      </c>
      <c r="B8918" s="208"/>
      <c r="C8918" s="36" t="s">
        <v>20566</v>
      </c>
      <c r="D8918" s="6" t="s">
        <v>8776</v>
      </c>
      <c r="E8918" s="3">
        <v>4</v>
      </c>
    </row>
    <row r="8919" spans="1:5" ht="49.5">
      <c r="A8919" s="36">
        <v>8917</v>
      </c>
      <c r="B8919" s="208"/>
      <c r="C8919" s="36" t="s">
        <v>20567</v>
      </c>
      <c r="D8919" s="6" t="s">
        <v>8777</v>
      </c>
      <c r="E8919" s="3">
        <v>4</v>
      </c>
    </row>
    <row r="8920" spans="1:5" ht="33">
      <c r="A8920" s="36">
        <v>8918</v>
      </c>
      <c r="B8920" s="208"/>
      <c r="C8920" s="36" t="s">
        <v>20568</v>
      </c>
      <c r="D8920" s="6" t="s">
        <v>8778</v>
      </c>
      <c r="E8920" s="3">
        <v>4</v>
      </c>
    </row>
    <row r="8921" spans="1:5" ht="33">
      <c r="A8921" s="36">
        <v>8919</v>
      </c>
      <c r="B8921" s="208"/>
      <c r="C8921" s="36" t="s">
        <v>20569</v>
      </c>
      <c r="D8921" s="6" t="s">
        <v>8779</v>
      </c>
      <c r="E8921" s="3">
        <v>4</v>
      </c>
    </row>
    <row r="8922" spans="1:5" ht="33">
      <c r="A8922" s="36">
        <v>8920</v>
      </c>
      <c r="B8922" s="208"/>
      <c r="C8922" s="36" t="s">
        <v>20570</v>
      </c>
      <c r="D8922" s="6" t="s">
        <v>8780</v>
      </c>
      <c r="E8922" s="3">
        <v>4</v>
      </c>
    </row>
    <row r="8923" spans="1:5" ht="33">
      <c r="A8923" s="36">
        <v>8921</v>
      </c>
      <c r="B8923" s="208"/>
      <c r="C8923" s="36" t="s">
        <v>20571</v>
      </c>
      <c r="D8923" s="6" t="s">
        <v>8781</v>
      </c>
      <c r="E8923" s="3">
        <v>4</v>
      </c>
    </row>
    <row r="8924" spans="1:5" ht="33">
      <c r="A8924" s="36">
        <v>8922</v>
      </c>
      <c r="B8924" s="208"/>
      <c r="C8924" s="36" t="s">
        <v>20572</v>
      </c>
      <c r="D8924" s="6" t="s">
        <v>8782</v>
      </c>
      <c r="E8924" s="3">
        <v>4</v>
      </c>
    </row>
    <row r="8925" spans="1:5" ht="33">
      <c r="A8925" s="36">
        <v>8923</v>
      </c>
      <c r="B8925" s="208"/>
      <c r="C8925" s="36" t="s">
        <v>20573</v>
      </c>
      <c r="D8925" s="6" t="s">
        <v>8783</v>
      </c>
      <c r="E8925" s="3">
        <v>4</v>
      </c>
    </row>
    <row r="8926" spans="1:5" ht="33">
      <c r="A8926" s="36">
        <v>8924</v>
      </c>
      <c r="B8926" s="208"/>
      <c r="C8926" s="36" t="s">
        <v>20574</v>
      </c>
      <c r="D8926" s="6" t="s">
        <v>8784</v>
      </c>
      <c r="E8926" s="3">
        <v>4</v>
      </c>
    </row>
    <row r="8927" spans="1:5" ht="33">
      <c r="A8927" s="36">
        <v>8925</v>
      </c>
      <c r="B8927" s="208"/>
      <c r="C8927" s="36" t="s">
        <v>20575</v>
      </c>
      <c r="D8927" s="6" t="s">
        <v>8785</v>
      </c>
      <c r="E8927" s="3">
        <v>4</v>
      </c>
    </row>
    <row r="8928" spans="1:5" ht="18.75">
      <c r="A8928" s="36">
        <v>8926</v>
      </c>
      <c r="B8928" s="208"/>
      <c r="C8928" s="36" t="s">
        <v>20576</v>
      </c>
      <c r="D8928" s="6" t="s">
        <v>8786</v>
      </c>
      <c r="E8928" s="3">
        <v>4</v>
      </c>
    </row>
    <row r="8929" spans="1:5" ht="33">
      <c r="A8929" s="36">
        <v>8927</v>
      </c>
      <c r="B8929" s="208"/>
      <c r="C8929" s="36" t="s">
        <v>20577</v>
      </c>
      <c r="D8929" s="6" t="s">
        <v>8787</v>
      </c>
      <c r="E8929" s="3">
        <v>4</v>
      </c>
    </row>
    <row r="8930" spans="1:5" ht="33">
      <c r="A8930" s="36">
        <v>8928</v>
      </c>
      <c r="B8930" s="208"/>
      <c r="C8930" s="36" t="s">
        <v>20578</v>
      </c>
      <c r="D8930" s="6" t="s">
        <v>8788</v>
      </c>
      <c r="E8930" s="3">
        <v>4</v>
      </c>
    </row>
    <row r="8931" spans="1:5" ht="18.75">
      <c r="A8931" s="36">
        <v>8929</v>
      </c>
      <c r="B8931" s="208"/>
      <c r="C8931" s="36" t="s">
        <v>20579</v>
      </c>
      <c r="D8931" s="6" t="s">
        <v>8789</v>
      </c>
      <c r="E8931" s="3">
        <v>4</v>
      </c>
    </row>
    <row r="8932" spans="1:5" ht="33">
      <c r="A8932" s="36">
        <v>8930</v>
      </c>
      <c r="B8932" s="208"/>
      <c r="C8932" s="36" t="s">
        <v>20580</v>
      </c>
      <c r="D8932" s="6" t="s">
        <v>8790</v>
      </c>
      <c r="E8932" s="3">
        <v>4</v>
      </c>
    </row>
    <row r="8933" spans="1:5" ht="33">
      <c r="A8933" s="36">
        <v>8931</v>
      </c>
      <c r="B8933" s="208"/>
      <c r="C8933" s="36" t="s">
        <v>20581</v>
      </c>
      <c r="D8933" s="6" t="s">
        <v>8791</v>
      </c>
      <c r="E8933" s="3">
        <v>4</v>
      </c>
    </row>
    <row r="8934" spans="1:5" ht="18.75">
      <c r="A8934" s="36">
        <v>8932</v>
      </c>
      <c r="B8934" s="208"/>
      <c r="C8934" s="36" t="s">
        <v>20582</v>
      </c>
      <c r="D8934" s="6" t="s">
        <v>8792</v>
      </c>
      <c r="E8934" s="3">
        <v>4</v>
      </c>
    </row>
    <row r="8935" spans="1:5" ht="18.75">
      <c r="A8935" s="36">
        <v>8933</v>
      </c>
      <c r="B8935" s="208"/>
      <c r="C8935" s="36" t="s">
        <v>20583</v>
      </c>
      <c r="D8935" s="6" t="s">
        <v>8793</v>
      </c>
      <c r="E8935" s="3">
        <v>4</v>
      </c>
    </row>
    <row r="8936" spans="1:5" ht="33">
      <c r="A8936" s="36">
        <v>8934</v>
      </c>
      <c r="B8936" s="208"/>
      <c r="C8936" s="36" t="s">
        <v>20584</v>
      </c>
      <c r="D8936" s="6" t="s">
        <v>8794</v>
      </c>
      <c r="E8936" s="3">
        <v>4</v>
      </c>
    </row>
    <row r="8937" spans="1:5" ht="33">
      <c r="A8937" s="36">
        <v>8935</v>
      </c>
      <c r="B8937" s="208"/>
      <c r="C8937" s="36" t="s">
        <v>20585</v>
      </c>
      <c r="D8937" s="6" t="s">
        <v>8795</v>
      </c>
      <c r="E8937" s="3">
        <v>4</v>
      </c>
    </row>
    <row r="8938" spans="1:5" ht="18.75">
      <c r="A8938" s="36">
        <v>8936</v>
      </c>
      <c r="B8938" s="208"/>
      <c r="C8938" s="36" t="s">
        <v>20586</v>
      </c>
      <c r="D8938" s="6" t="s">
        <v>8796</v>
      </c>
      <c r="E8938" s="3">
        <v>4</v>
      </c>
    </row>
    <row r="8939" spans="1:5" ht="33">
      <c r="A8939" s="36">
        <v>8937</v>
      </c>
      <c r="B8939" s="208"/>
      <c r="C8939" s="36" t="s">
        <v>20587</v>
      </c>
      <c r="D8939" s="6" t="s">
        <v>8797</v>
      </c>
      <c r="E8939" s="3">
        <v>4</v>
      </c>
    </row>
    <row r="8940" spans="1:5" ht="18.75">
      <c r="A8940" s="36">
        <v>8938</v>
      </c>
      <c r="B8940" s="208"/>
      <c r="C8940" s="36" t="s">
        <v>20588</v>
      </c>
      <c r="D8940" s="6" t="s">
        <v>8798</v>
      </c>
      <c r="E8940" s="3">
        <v>4</v>
      </c>
    </row>
    <row r="8941" spans="1:5" ht="33">
      <c r="A8941" s="36">
        <v>8939</v>
      </c>
      <c r="B8941" s="208"/>
      <c r="C8941" s="36" t="s">
        <v>20589</v>
      </c>
      <c r="D8941" s="6" t="s">
        <v>8799</v>
      </c>
      <c r="E8941" s="3">
        <v>4</v>
      </c>
    </row>
    <row r="8942" spans="1:5" ht="49.5">
      <c r="A8942" s="36">
        <v>8940</v>
      </c>
      <c r="B8942" s="208"/>
      <c r="C8942" s="36" t="s">
        <v>20590</v>
      </c>
      <c r="D8942" s="6" t="s">
        <v>8800</v>
      </c>
      <c r="E8942" s="3">
        <v>4</v>
      </c>
    </row>
    <row r="8943" spans="1:5" ht="18.75">
      <c r="A8943" s="36">
        <v>8941</v>
      </c>
      <c r="B8943" s="208"/>
      <c r="C8943" s="36" t="s">
        <v>20591</v>
      </c>
      <c r="D8943" s="6" t="s">
        <v>8801</v>
      </c>
      <c r="E8943" s="3">
        <v>4</v>
      </c>
    </row>
    <row r="8944" spans="1:5" ht="33">
      <c r="A8944" s="36">
        <v>8942</v>
      </c>
      <c r="B8944" s="208"/>
      <c r="C8944" s="36" t="s">
        <v>20592</v>
      </c>
      <c r="D8944" s="6" t="s">
        <v>8802</v>
      </c>
      <c r="E8944" s="3">
        <v>4</v>
      </c>
    </row>
    <row r="8945" spans="1:5" ht="33">
      <c r="A8945" s="36">
        <v>8943</v>
      </c>
      <c r="B8945" s="208"/>
      <c r="C8945" s="36" t="s">
        <v>20593</v>
      </c>
      <c r="D8945" s="6" t="s">
        <v>8803</v>
      </c>
      <c r="E8945" s="3">
        <v>4</v>
      </c>
    </row>
    <row r="8946" spans="1:5" ht="18.75">
      <c r="A8946" s="36">
        <v>8944</v>
      </c>
      <c r="B8946" s="208"/>
      <c r="C8946" s="36" t="s">
        <v>20594</v>
      </c>
      <c r="D8946" s="6" t="s">
        <v>8804</v>
      </c>
      <c r="E8946" s="3">
        <v>4</v>
      </c>
    </row>
    <row r="8947" spans="1:5" ht="18.75">
      <c r="A8947" s="36">
        <v>8945</v>
      </c>
      <c r="B8947" s="208"/>
      <c r="C8947" s="36" t="s">
        <v>20595</v>
      </c>
      <c r="D8947" s="6" t="s">
        <v>8805</v>
      </c>
      <c r="E8947" s="3">
        <v>4</v>
      </c>
    </row>
    <row r="8948" spans="1:5" ht="18.75">
      <c r="A8948" s="36">
        <v>8946</v>
      </c>
      <c r="B8948" s="208"/>
      <c r="C8948" s="36" t="s">
        <v>20596</v>
      </c>
      <c r="D8948" s="6" t="s">
        <v>8806</v>
      </c>
      <c r="E8948" s="3">
        <v>4</v>
      </c>
    </row>
    <row r="8949" spans="1:5" ht="49.5">
      <c r="A8949" s="36">
        <v>8947</v>
      </c>
      <c r="B8949" s="208"/>
      <c r="C8949" s="36" t="s">
        <v>20597</v>
      </c>
      <c r="D8949" s="6" t="s">
        <v>8807</v>
      </c>
      <c r="E8949" s="3">
        <v>4</v>
      </c>
    </row>
    <row r="8950" spans="1:5" ht="18.75">
      <c r="A8950" s="36">
        <v>8948</v>
      </c>
      <c r="B8950" s="208"/>
      <c r="C8950" s="36" t="s">
        <v>20598</v>
      </c>
      <c r="D8950" s="6" t="s">
        <v>8808</v>
      </c>
      <c r="E8950" s="3">
        <v>4</v>
      </c>
    </row>
    <row r="8951" spans="1:5" ht="18.75">
      <c r="A8951" s="36">
        <v>8949</v>
      </c>
      <c r="B8951" s="208"/>
      <c r="C8951" s="36" t="s">
        <v>20599</v>
      </c>
      <c r="D8951" s="6" t="s">
        <v>8809</v>
      </c>
      <c r="E8951" s="3">
        <v>4</v>
      </c>
    </row>
    <row r="8952" spans="1:5" ht="18.75">
      <c r="A8952" s="36">
        <v>8950</v>
      </c>
      <c r="B8952" s="208"/>
      <c r="C8952" s="36" t="s">
        <v>20600</v>
      </c>
      <c r="D8952" s="6" t="s">
        <v>8810</v>
      </c>
      <c r="E8952" s="3">
        <v>4</v>
      </c>
    </row>
    <row r="8953" spans="1:5" ht="18.75">
      <c r="A8953" s="36">
        <v>8951</v>
      </c>
      <c r="B8953" s="208"/>
      <c r="C8953" s="36" t="s">
        <v>20601</v>
      </c>
      <c r="D8953" s="6" t="s">
        <v>8811</v>
      </c>
      <c r="E8953" s="3">
        <v>4</v>
      </c>
    </row>
    <row r="8954" spans="1:5" ht="33">
      <c r="A8954" s="36">
        <v>8952</v>
      </c>
      <c r="B8954" s="208"/>
      <c r="C8954" s="36" t="s">
        <v>20602</v>
      </c>
      <c r="D8954" s="6" t="s">
        <v>8812</v>
      </c>
      <c r="E8954" s="3">
        <v>4</v>
      </c>
    </row>
    <row r="8955" spans="1:5" ht="18.75">
      <c r="A8955" s="36">
        <v>8953</v>
      </c>
      <c r="B8955" s="208"/>
      <c r="C8955" s="36" t="s">
        <v>20603</v>
      </c>
      <c r="D8955" s="6" t="s">
        <v>8813</v>
      </c>
      <c r="E8955" s="3">
        <v>4</v>
      </c>
    </row>
    <row r="8956" spans="1:5" ht="33">
      <c r="A8956" s="36">
        <v>8954</v>
      </c>
      <c r="B8956" s="208"/>
      <c r="C8956" s="36" t="s">
        <v>20604</v>
      </c>
      <c r="D8956" s="6" t="s">
        <v>8814</v>
      </c>
      <c r="E8956" s="3">
        <v>4</v>
      </c>
    </row>
    <row r="8957" spans="1:5" ht="33">
      <c r="A8957" s="36">
        <v>8955</v>
      </c>
      <c r="B8957" s="208"/>
      <c r="C8957" s="36" t="s">
        <v>20605</v>
      </c>
      <c r="D8957" s="6" t="s">
        <v>8815</v>
      </c>
      <c r="E8957" s="3">
        <v>4</v>
      </c>
    </row>
    <row r="8958" spans="1:5" ht="49.5">
      <c r="A8958" s="36">
        <v>8956</v>
      </c>
      <c r="B8958" s="208"/>
      <c r="C8958" s="36" t="s">
        <v>20606</v>
      </c>
      <c r="D8958" s="6" t="s">
        <v>8816</v>
      </c>
      <c r="E8958" s="3">
        <v>4</v>
      </c>
    </row>
    <row r="8959" spans="1:5" ht="33">
      <c r="A8959" s="36">
        <v>8957</v>
      </c>
      <c r="B8959" s="208"/>
      <c r="C8959" s="36" t="s">
        <v>20607</v>
      </c>
      <c r="D8959" s="6" t="s">
        <v>8817</v>
      </c>
      <c r="E8959" s="3">
        <v>4</v>
      </c>
    </row>
    <row r="8960" spans="1:5" ht="33">
      <c r="A8960" s="36">
        <v>8958</v>
      </c>
      <c r="B8960" s="208"/>
      <c r="C8960" s="36" t="s">
        <v>20608</v>
      </c>
      <c r="D8960" s="6" t="s">
        <v>8818</v>
      </c>
      <c r="E8960" s="3">
        <v>4</v>
      </c>
    </row>
    <row r="8961" spans="1:5" ht="33">
      <c r="A8961" s="36">
        <v>8959</v>
      </c>
      <c r="B8961" s="208"/>
      <c r="C8961" s="36" t="s">
        <v>20609</v>
      </c>
      <c r="D8961" s="6" t="s">
        <v>8819</v>
      </c>
      <c r="E8961" s="3">
        <v>4</v>
      </c>
    </row>
    <row r="8962" spans="1:5" ht="33">
      <c r="A8962" s="36">
        <v>8960</v>
      </c>
      <c r="B8962" s="208"/>
      <c r="C8962" s="36" t="s">
        <v>20610</v>
      </c>
      <c r="D8962" s="6" t="s">
        <v>8820</v>
      </c>
      <c r="E8962" s="3">
        <v>4</v>
      </c>
    </row>
    <row r="8963" spans="1:5" ht="33">
      <c r="A8963" s="36">
        <v>8961</v>
      </c>
      <c r="B8963" s="208"/>
      <c r="C8963" s="36" t="s">
        <v>20611</v>
      </c>
      <c r="D8963" s="6" t="s">
        <v>8821</v>
      </c>
      <c r="E8963" s="3">
        <v>4</v>
      </c>
    </row>
    <row r="8964" spans="1:5" ht="33">
      <c r="A8964" s="36">
        <v>8962</v>
      </c>
      <c r="B8964" s="208"/>
      <c r="C8964" s="36" t="s">
        <v>20612</v>
      </c>
      <c r="D8964" s="6" t="s">
        <v>8822</v>
      </c>
      <c r="E8964" s="3">
        <v>4</v>
      </c>
    </row>
    <row r="8965" spans="1:5" ht="33">
      <c r="A8965" s="36">
        <v>8963</v>
      </c>
      <c r="B8965" s="208"/>
      <c r="C8965" s="36" t="s">
        <v>20613</v>
      </c>
      <c r="D8965" s="6" t="s">
        <v>8823</v>
      </c>
      <c r="E8965" s="3">
        <v>4</v>
      </c>
    </row>
    <row r="8966" spans="1:5" ht="18.75">
      <c r="A8966" s="36">
        <v>8964</v>
      </c>
      <c r="B8966" s="208"/>
      <c r="C8966" s="36" t="s">
        <v>20614</v>
      </c>
      <c r="D8966" s="6" t="s">
        <v>8824</v>
      </c>
      <c r="E8966" s="3">
        <v>4</v>
      </c>
    </row>
    <row r="8967" spans="1:5" ht="33">
      <c r="A8967" s="36">
        <v>8965</v>
      </c>
      <c r="B8967" s="208"/>
      <c r="C8967" s="36" t="s">
        <v>20615</v>
      </c>
      <c r="D8967" s="6" t="s">
        <v>8825</v>
      </c>
      <c r="E8967" s="3">
        <v>4</v>
      </c>
    </row>
    <row r="8968" spans="1:5" ht="33">
      <c r="A8968" s="36">
        <v>8966</v>
      </c>
      <c r="B8968" s="208"/>
      <c r="C8968" s="36" t="s">
        <v>20616</v>
      </c>
      <c r="D8968" s="6" t="s">
        <v>8826</v>
      </c>
      <c r="E8968" s="3">
        <v>4</v>
      </c>
    </row>
    <row r="8969" spans="1:5" ht="33">
      <c r="A8969" s="36">
        <v>8967</v>
      </c>
      <c r="B8969" s="208"/>
      <c r="C8969" s="36" t="s">
        <v>20617</v>
      </c>
      <c r="D8969" s="6" t="s">
        <v>8827</v>
      </c>
      <c r="E8969" s="3">
        <v>4</v>
      </c>
    </row>
    <row r="8970" spans="1:5" ht="33">
      <c r="A8970" s="36">
        <v>8968</v>
      </c>
      <c r="B8970" s="208"/>
      <c r="C8970" s="36" t="s">
        <v>20618</v>
      </c>
      <c r="D8970" s="6" t="s">
        <v>8828</v>
      </c>
      <c r="E8970" s="3">
        <v>4</v>
      </c>
    </row>
    <row r="8971" spans="1:5" ht="33">
      <c r="A8971" s="36">
        <v>8969</v>
      </c>
      <c r="B8971" s="208"/>
      <c r="C8971" s="36" t="s">
        <v>20619</v>
      </c>
      <c r="D8971" s="6" t="s">
        <v>8829</v>
      </c>
      <c r="E8971" s="3">
        <v>4</v>
      </c>
    </row>
    <row r="8972" spans="1:5" ht="33">
      <c r="A8972" s="36">
        <v>8970</v>
      </c>
      <c r="B8972" s="208"/>
      <c r="C8972" s="36" t="s">
        <v>20620</v>
      </c>
      <c r="D8972" s="6" t="s">
        <v>8830</v>
      </c>
      <c r="E8972" s="3">
        <v>4</v>
      </c>
    </row>
    <row r="8973" spans="1:5" ht="33">
      <c r="A8973" s="36">
        <v>8971</v>
      </c>
      <c r="B8973" s="208"/>
      <c r="C8973" s="36" t="s">
        <v>20621</v>
      </c>
      <c r="D8973" s="6" t="s">
        <v>8831</v>
      </c>
      <c r="E8973" s="3">
        <v>4</v>
      </c>
    </row>
    <row r="8974" spans="1:5" ht="33">
      <c r="A8974" s="36">
        <v>8972</v>
      </c>
      <c r="B8974" s="208"/>
      <c r="C8974" s="36" t="s">
        <v>20622</v>
      </c>
      <c r="D8974" s="6" t="s">
        <v>8832</v>
      </c>
      <c r="E8974" s="3">
        <v>4</v>
      </c>
    </row>
    <row r="8975" spans="1:5" ht="33">
      <c r="A8975" s="36">
        <v>8973</v>
      </c>
      <c r="B8975" s="208"/>
      <c r="C8975" s="36" t="s">
        <v>20623</v>
      </c>
      <c r="D8975" s="6" t="s">
        <v>8833</v>
      </c>
      <c r="E8975" s="3">
        <v>4</v>
      </c>
    </row>
    <row r="8976" spans="1:5" ht="33">
      <c r="A8976" s="36">
        <v>8974</v>
      </c>
      <c r="B8976" s="208"/>
      <c r="C8976" s="36" t="s">
        <v>20624</v>
      </c>
      <c r="D8976" s="6" t="s">
        <v>8834</v>
      </c>
      <c r="E8976" s="3">
        <v>4</v>
      </c>
    </row>
    <row r="8977" spans="1:5" ht="18.75">
      <c r="A8977" s="36">
        <v>8975</v>
      </c>
      <c r="B8977" s="208"/>
      <c r="C8977" s="36" t="s">
        <v>20625</v>
      </c>
      <c r="D8977" s="6" t="s">
        <v>8835</v>
      </c>
      <c r="E8977" s="3">
        <v>4</v>
      </c>
    </row>
    <row r="8978" spans="1:5" ht="33">
      <c r="A8978" s="36">
        <v>8976</v>
      </c>
      <c r="B8978" s="208"/>
      <c r="C8978" s="36" t="s">
        <v>20626</v>
      </c>
      <c r="D8978" s="6" t="s">
        <v>8836</v>
      </c>
      <c r="E8978" s="3">
        <v>4</v>
      </c>
    </row>
    <row r="8979" spans="1:5" ht="33">
      <c r="A8979" s="36">
        <v>8977</v>
      </c>
      <c r="B8979" s="208"/>
      <c r="C8979" s="36" t="s">
        <v>20627</v>
      </c>
      <c r="D8979" s="6" t="s">
        <v>8837</v>
      </c>
      <c r="E8979" s="3">
        <v>4</v>
      </c>
    </row>
    <row r="8980" spans="1:5" ht="33">
      <c r="A8980" s="36">
        <v>8978</v>
      </c>
      <c r="B8980" s="208"/>
      <c r="C8980" s="36" t="s">
        <v>20628</v>
      </c>
      <c r="D8980" s="6" t="s">
        <v>8838</v>
      </c>
      <c r="E8980" s="3">
        <v>4</v>
      </c>
    </row>
    <row r="8981" spans="1:5" ht="18.75">
      <c r="A8981" s="36">
        <v>8979</v>
      </c>
      <c r="B8981" s="208"/>
      <c r="C8981" s="36" t="s">
        <v>20629</v>
      </c>
      <c r="D8981" s="6" t="s">
        <v>8839</v>
      </c>
      <c r="E8981" s="3">
        <v>4</v>
      </c>
    </row>
    <row r="8982" spans="1:5" ht="49.5">
      <c r="A8982" s="36">
        <v>8980</v>
      </c>
      <c r="B8982" s="208"/>
      <c r="C8982" s="36" t="s">
        <v>20630</v>
      </c>
      <c r="D8982" s="6" t="s">
        <v>8840</v>
      </c>
      <c r="E8982" s="3">
        <v>4</v>
      </c>
    </row>
    <row r="8983" spans="1:5" ht="18.75">
      <c r="A8983" s="36">
        <v>8981</v>
      </c>
      <c r="B8983" s="208"/>
      <c r="C8983" s="36" t="s">
        <v>20631</v>
      </c>
      <c r="D8983" s="6" t="s">
        <v>8841</v>
      </c>
      <c r="E8983" s="3">
        <v>4</v>
      </c>
    </row>
    <row r="8984" spans="1:5" ht="49.5">
      <c r="A8984" s="36">
        <v>8982</v>
      </c>
      <c r="B8984" s="208"/>
      <c r="C8984" s="36" t="s">
        <v>20632</v>
      </c>
      <c r="D8984" s="6" t="s">
        <v>8842</v>
      </c>
      <c r="E8984" s="3">
        <v>4</v>
      </c>
    </row>
    <row r="8985" spans="1:5" ht="33">
      <c r="A8985" s="36">
        <v>8983</v>
      </c>
      <c r="B8985" s="208"/>
      <c r="C8985" s="36" t="s">
        <v>20633</v>
      </c>
      <c r="D8985" s="6" t="s">
        <v>8843</v>
      </c>
      <c r="E8985" s="3">
        <v>4</v>
      </c>
    </row>
    <row r="8986" spans="1:5" ht="33">
      <c r="A8986" s="36">
        <v>8984</v>
      </c>
      <c r="B8986" s="208"/>
      <c r="C8986" s="36" t="s">
        <v>20634</v>
      </c>
      <c r="D8986" s="6" t="s">
        <v>8844</v>
      </c>
      <c r="E8986" s="3">
        <v>4</v>
      </c>
    </row>
    <row r="8987" spans="1:5" ht="33">
      <c r="A8987" s="36">
        <v>8985</v>
      </c>
      <c r="B8987" s="208"/>
      <c r="C8987" s="36" t="s">
        <v>20635</v>
      </c>
      <c r="D8987" s="6" t="s">
        <v>8845</v>
      </c>
      <c r="E8987" s="3">
        <v>4</v>
      </c>
    </row>
    <row r="8988" spans="1:5" ht="33">
      <c r="A8988" s="36">
        <v>8986</v>
      </c>
      <c r="B8988" s="208"/>
      <c r="C8988" s="36" t="s">
        <v>20636</v>
      </c>
      <c r="D8988" s="6" t="s">
        <v>8846</v>
      </c>
      <c r="E8988" s="3">
        <v>4</v>
      </c>
    </row>
    <row r="8989" spans="1:5" ht="33">
      <c r="A8989" s="36">
        <v>8987</v>
      </c>
      <c r="B8989" s="208"/>
      <c r="C8989" s="36" t="s">
        <v>20637</v>
      </c>
      <c r="D8989" s="6" t="s">
        <v>8847</v>
      </c>
      <c r="E8989" s="3">
        <v>4</v>
      </c>
    </row>
    <row r="8990" spans="1:5" ht="33">
      <c r="A8990" s="36">
        <v>8988</v>
      </c>
      <c r="B8990" s="208"/>
      <c r="C8990" s="36" t="s">
        <v>20638</v>
      </c>
      <c r="D8990" s="6" t="s">
        <v>8848</v>
      </c>
      <c r="E8990" s="3">
        <v>4</v>
      </c>
    </row>
    <row r="8991" spans="1:5" ht="49.5">
      <c r="A8991" s="36">
        <v>8989</v>
      </c>
      <c r="B8991" s="208"/>
      <c r="C8991" s="36" t="s">
        <v>20639</v>
      </c>
      <c r="D8991" s="6" t="s">
        <v>8849</v>
      </c>
      <c r="E8991" s="3">
        <v>4</v>
      </c>
    </row>
    <row r="8992" spans="1:5" ht="33">
      <c r="A8992" s="36">
        <v>8990</v>
      </c>
      <c r="B8992" s="208"/>
      <c r="C8992" s="36" t="s">
        <v>20640</v>
      </c>
      <c r="D8992" s="6" t="s">
        <v>8850</v>
      </c>
      <c r="E8992" s="3">
        <v>4</v>
      </c>
    </row>
    <row r="8993" spans="1:5" ht="33">
      <c r="A8993" s="36">
        <v>8991</v>
      </c>
      <c r="B8993" s="208"/>
      <c r="C8993" s="36" t="s">
        <v>20641</v>
      </c>
      <c r="D8993" s="6" t="s">
        <v>8851</v>
      </c>
      <c r="E8993" s="3">
        <v>4</v>
      </c>
    </row>
    <row r="8994" spans="1:5" ht="33">
      <c r="A8994" s="36">
        <v>8992</v>
      </c>
      <c r="B8994" s="208"/>
      <c r="C8994" s="36" t="s">
        <v>20642</v>
      </c>
      <c r="D8994" s="6" t="s">
        <v>8852</v>
      </c>
      <c r="E8994" s="3">
        <v>4</v>
      </c>
    </row>
    <row r="8995" spans="1:5" ht="49.5">
      <c r="A8995" s="36">
        <v>8993</v>
      </c>
      <c r="B8995" s="208"/>
      <c r="C8995" s="36" t="s">
        <v>20643</v>
      </c>
      <c r="D8995" s="6" t="s">
        <v>8853</v>
      </c>
      <c r="E8995" s="3">
        <v>4</v>
      </c>
    </row>
    <row r="8996" spans="1:5" ht="18.75">
      <c r="A8996" s="36">
        <v>8994</v>
      </c>
      <c r="B8996" s="208"/>
      <c r="C8996" s="36" t="s">
        <v>20644</v>
      </c>
      <c r="D8996" s="6" t="s">
        <v>8854</v>
      </c>
      <c r="E8996" s="3">
        <v>4</v>
      </c>
    </row>
    <row r="8997" spans="1:5" ht="49.5">
      <c r="A8997" s="36">
        <v>8995</v>
      </c>
      <c r="B8997" s="208"/>
      <c r="C8997" s="36" t="s">
        <v>20645</v>
      </c>
      <c r="D8997" s="6" t="s">
        <v>8855</v>
      </c>
      <c r="E8997" s="3">
        <v>4</v>
      </c>
    </row>
    <row r="8998" spans="1:5" ht="18.75">
      <c r="A8998" s="36">
        <v>8996</v>
      </c>
      <c r="B8998" s="208"/>
      <c r="C8998" s="36" t="s">
        <v>20646</v>
      </c>
      <c r="D8998" s="6" t="s">
        <v>8856</v>
      </c>
      <c r="E8998" s="3">
        <v>4</v>
      </c>
    </row>
    <row r="8999" spans="1:5" ht="18.75">
      <c r="A8999" s="36">
        <v>8997</v>
      </c>
      <c r="B8999" s="208"/>
      <c r="C8999" s="36" t="s">
        <v>20647</v>
      </c>
      <c r="D8999" s="6" t="s">
        <v>8857</v>
      </c>
      <c r="E8999" s="3">
        <v>4</v>
      </c>
    </row>
    <row r="9000" spans="1:5" ht="18.75">
      <c r="A9000" s="36">
        <v>8998</v>
      </c>
      <c r="B9000" s="208"/>
      <c r="C9000" s="36" t="s">
        <v>20648</v>
      </c>
      <c r="D9000" s="6" t="s">
        <v>8858</v>
      </c>
      <c r="E9000" s="3">
        <v>4</v>
      </c>
    </row>
    <row r="9001" spans="1:5" ht="33">
      <c r="A9001" s="36">
        <v>8999</v>
      </c>
      <c r="B9001" s="208"/>
      <c r="C9001" s="36" t="s">
        <v>20649</v>
      </c>
      <c r="D9001" s="6" t="s">
        <v>8859</v>
      </c>
      <c r="E9001" s="3">
        <v>4</v>
      </c>
    </row>
    <row r="9002" spans="1:5" ht="33">
      <c r="A9002" s="36">
        <v>9000</v>
      </c>
      <c r="B9002" s="208"/>
      <c r="C9002" s="36" t="s">
        <v>20650</v>
      </c>
      <c r="D9002" s="6" t="s">
        <v>8860</v>
      </c>
      <c r="E9002" s="3">
        <v>4</v>
      </c>
    </row>
    <row r="9003" spans="1:5" ht="33">
      <c r="A9003" s="36">
        <v>9001</v>
      </c>
      <c r="B9003" s="208"/>
      <c r="C9003" s="36" t="s">
        <v>20651</v>
      </c>
      <c r="D9003" s="6" t="s">
        <v>8861</v>
      </c>
      <c r="E9003" s="3">
        <v>4</v>
      </c>
    </row>
    <row r="9004" spans="1:5" ht="33">
      <c r="A9004" s="36">
        <v>9002</v>
      </c>
      <c r="B9004" s="208"/>
      <c r="C9004" s="36" t="s">
        <v>20652</v>
      </c>
      <c r="D9004" s="6" t="s">
        <v>8862</v>
      </c>
      <c r="E9004" s="3">
        <v>4</v>
      </c>
    </row>
    <row r="9005" spans="1:5" ht="49.5">
      <c r="A9005" s="36">
        <v>9003</v>
      </c>
      <c r="B9005" s="208"/>
      <c r="C9005" s="36" t="s">
        <v>20653</v>
      </c>
      <c r="D9005" s="6" t="s">
        <v>8863</v>
      </c>
      <c r="E9005" s="3">
        <v>4</v>
      </c>
    </row>
    <row r="9006" spans="1:5" ht="33">
      <c r="A9006" s="36">
        <v>9004</v>
      </c>
      <c r="B9006" s="208"/>
      <c r="C9006" s="36" t="s">
        <v>20654</v>
      </c>
      <c r="D9006" s="6" t="s">
        <v>8864</v>
      </c>
      <c r="E9006" s="3">
        <v>4</v>
      </c>
    </row>
    <row r="9007" spans="1:5" ht="18.75">
      <c r="A9007" s="36">
        <v>9005</v>
      </c>
      <c r="B9007" s="208"/>
      <c r="C9007" s="36" t="s">
        <v>20655</v>
      </c>
      <c r="D9007" s="6" t="s">
        <v>8865</v>
      </c>
      <c r="E9007" s="3">
        <v>4</v>
      </c>
    </row>
    <row r="9008" spans="1:5" ht="18.75">
      <c r="A9008" s="36">
        <v>9006</v>
      </c>
      <c r="B9008" s="208"/>
      <c r="C9008" s="36" t="s">
        <v>20656</v>
      </c>
      <c r="D9008" s="6" t="s">
        <v>8866</v>
      </c>
      <c r="E9008" s="3">
        <v>4</v>
      </c>
    </row>
    <row r="9009" spans="1:5" ht="33">
      <c r="A9009" s="36">
        <v>9007</v>
      </c>
      <c r="B9009" s="208"/>
      <c r="C9009" s="36" t="s">
        <v>20657</v>
      </c>
      <c r="D9009" s="6" t="s">
        <v>8867</v>
      </c>
      <c r="E9009" s="3">
        <v>4</v>
      </c>
    </row>
    <row r="9010" spans="1:5" ht="33">
      <c r="A9010" s="36">
        <v>9008</v>
      </c>
      <c r="B9010" s="208"/>
      <c r="C9010" s="36" t="s">
        <v>20658</v>
      </c>
      <c r="D9010" s="6" t="s">
        <v>8868</v>
      </c>
      <c r="E9010" s="3">
        <v>4</v>
      </c>
    </row>
    <row r="9011" spans="1:5" ht="18.75">
      <c r="A9011" s="36">
        <v>9009</v>
      </c>
      <c r="B9011" s="208"/>
      <c r="C9011" s="36" t="s">
        <v>20659</v>
      </c>
      <c r="D9011" s="6" t="s">
        <v>8869</v>
      </c>
      <c r="E9011" s="3">
        <v>4</v>
      </c>
    </row>
    <row r="9012" spans="1:5" ht="18.75">
      <c r="A9012" s="36">
        <v>9010</v>
      </c>
      <c r="B9012" s="208"/>
      <c r="C9012" s="36" t="s">
        <v>20660</v>
      </c>
      <c r="D9012" s="6" t="s">
        <v>8870</v>
      </c>
      <c r="E9012" s="3">
        <v>4</v>
      </c>
    </row>
    <row r="9013" spans="1:5" ht="33">
      <c r="A9013" s="36">
        <v>9011</v>
      </c>
      <c r="B9013" s="208"/>
      <c r="C9013" s="36" t="s">
        <v>20661</v>
      </c>
      <c r="D9013" s="6" t="s">
        <v>8871</v>
      </c>
      <c r="E9013" s="3">
        <v>4</v>
      </c>
    </row>
    <row r="9014" spans="1:5" ht="33">
      <c r="A9014" s="36">
        <v>9012</v>
      </c>
      <c r="B9014" s="208"/>
      <c r="C9014" s="36" t="s">
        <v>20662</v>
      </c>
      <c r="D9014" s="6" t="s">
        <v>8872</v>
      </c>
      <c r="E9014" s="3">
        <v>4</v>
      </c>
    </row>
    <row r="9015" spans="1:5" ht="18.75">
      <c r="A9015" s="36">
        <v>9013</v>
      </c>
      <c r="B9015" s="208"/>
      <c r="C9015" s="36" t="s">
        <v>20663</v>
      </c>
      <c r="D9015" s="6" t="s">
        <v>8873</v>
      </c>
      <c r="E9015" s="3">
        <v>4</v>
      </c>
    </row>
    <row r="9016" spans="1:5" ht="18.75">
      <c r="A9016" s="36">
        <v>9014</v>
      </c>
      <c r="B9016" s="208"/>
      <c r="C9016" s="36" t="s">
        <v>20664</v>
      </c>
      <c r="D9016" s="6" t="s">
        <v>8874</v>
      </c>
      <c r="E9016" s="3">
        <v>4</v>
      </c>
    </row>
    <row r="9017" spans="1:5" ht="18.75">
      <c r="A9017" s="36">
        <v>9015</v>
      </c>
      <c r="B9017" s="208"/>
      <c r="C9017" s="36" t="s">
        <v>20665</v>
      </c>
      <c r="D9017" s="6" t="s">
        <v>8875</v>
      </c>
      <c r="E9017" s="3">
        <v>4</v>
      </c>
    </row>
    <row r="9018" spans="1:5" ht="18.75">
      <c r="A9018" s="36">
        <v>9016</v>
      </c>
      <c r="B9018" s="208"/>
      <c r="C9018" s="36" t="s">
        <v>20666</v>
      </c>
      <c r="D9018" s="6" t="s">
        <v>8876</v>
      </c>
      <c r="E9018" s="3">
        <v>4</v>
      </c>
    </row>
    <row r="9019" spans="1:5" ht="33">
      <c r="A9019" s="36">
        <v>9017</v>
      </c>
      <c r="B9019" s="208"/>
      <c r="C9019" s="36" t="s">
        <v>20667</v>
      </c>
      <c r="D9019" s="6" t="s">
        <v>8877</v>
      </c>
      <c r="E9019" s="3">
        <v>4</v>
      </c>
    </row>
    <row r="9020" spans="1:5" ht="18.75">
      <c r="A9020" s="36">
        <v>9018</v>
      </c>
      <c r="B9020" s="208"/>
      <c r="C9020" s="36" t="s">
        <v>20668</v>
      </c>
      <c r="D9020" s="6" t="s">
        <v>8878</v>
      </c>
      <c r="E9020" s="3">
        <v>4</v>
      </c>
    </row>
    <row r="9021" spans="1:5" ht="18.75">
      <c r="A9021" s="36">
        <v>9019</v>
      </c>
      <c r="B9021" s="208"/>
      <c r="C9021" s="36" t="s">
        <v>20669</v>
      </c>
      <c r="D9021" s="6" t="s">
        <v>8879</v>
      </c>
      <c r="E9021" s="3">
        <v>4</v>
      </c>
    </row>
    <row r="9022" spans="1:5" ht="33">
      <c r="A9022" s="36">
        <v>9020</v>
      </c>
      <c r="B9022" s="208"/>
      <c r="C9022" s="36" t="s">
        <v>20670</v>
      </c>
      <c r="D9022" s="6" t="s">
        <v>8880</v>
      </c>
      <c r="E9022" s="3">
        <v>4</v>
      </c>
    </row>
    <row r="9023" spans="1:5" ht="18.75">
      <c r="A9023" s="36">
        <v>9021</v>
      </c>
      <c r="B9023" s="208"/>
      <c r="C9023" s="36" t="s">
        <v>20671</v>
      </c>
      <c r="D9023" s="6" t="s">
        <v>8881</v>
      </c>
      <c r="E9023" s="3">
        <v>4</v>
      </c>
    </row>
    <row r="9024" spans="1:5" ht="33">
      <c r="A9024" s="36">
        <v>9022</v>
      </c>
      <c r="B9024" s="208"/>
      <c r="C9024" s="36" t="s">
        <v>20672</v>
      </c>
      <c r="D9024" s="6" t="s">
        <v>8882</v>
      </c>
      <c r="E9024" s="3">
        <v>4</v>
      </c>
    </row>
    <row r="9025" spans="1:5" ht="33">
      <c r="A9025" s="36">
        <v>9023</v>
      </c>
      <c r="B9025" s="208"/>
      <c r="C9025" s="36" t="s">
        <v>20673</v>
      </c>
      <c r="D9025" s="6" t="s">
        <v>8883</v>
      </c>
      <c r="E9025" s="3">
        <v>4</v>
      </c>
    </row>
    <row r="9026" spans="1:5" ht="33">
      <c r="A9026" s="36">
        <v>9024</v>
      </c>
      <c r="B9026" s="208"/>
      <c r="C9026" s="36" t="s">
        <v>20674</v>
      </c>
      <c r="D9026" s="6" t="s">
        <v>8884</v>
      </c>
      <c r="E9026" s="3">
        <v>4</v>
      </c>
    </row>
    <row r="9027" spans="1:5" ht="18.75">
      <c r="A9027" s="36">
        <v>9025</v>
      </c>
      <c r="B9027" s="208"/>
      <c r="C9027" s="36" t="s">
        <v>20675</v>
      </c>
      <c r="D9027" s="6" t="s">
        <v>8885</v>
      </c>
      <c r="E9027" s="3">
        <v>4</v>
      </c>
    </row>
    <row r="9028" spans="1:5" ht="33">
      <c r="A9028" s="36">
        <v>9026</v>
      </c>
      <c r="B9028" s="208"/>
      <c r="C9028" s="36" t="s">
        <v>20676</v>
      </c>
      <c r="D9028" s="6" t="s">
        <v>8886</v>
      </c>
      <c r="E9028" s="3">
        <v>4</v>
      </c>
    </row>
    <row r="9029" spans="1:5" ht="49.5">
      <c r="A9029" s="36">
        <v>9027</v>
      </c>
      <c r="B9029" s="208"/>
      <c r="C9029" s="36" t="s">
        <v>20677</v>
      </c>
      <c r="D9029" s="6" t="s">
        <v>8887</v>
      </c>
      <c r="E9029" s="3">
        <v>4</v>
      </c>
    </row>
    <row r="9030" spans="1:5" ht="33">
      <c r="A9030" s="36">
        <v>9028</v>
      </c>
      <c r="B9030" s="208"/>
      <c r="C9030" s="36" t="s">
        <v>20678</v>
      </c>
      <c r="D9030" s="6" t="s">
        <v>8888</v>
      </c>
      <c r="E9030" s="3">
        <v>4</v>
      </c>
    </row>
    <row r="9031" spans="1:5" ht="18.75">
      <c r="A9031" s="36">
        <v>9029</v>
      </c>
      <c r="B9031" s="208"/>
      <c r="C9031" s="36" t="s">
        <v>20679</v>
      </c>
      <c r="D9031" s="6" t="s">
        <v>8889</v>
      </c>
      <c r="E9031" s="3">
        <v>4</v>
      </c>
    </row>
    <row r="9032" spans="1:5" ht="33">
      <c r="A9032" s="36">
        <v>9030</v>
      </c>
      <c r="B9032" s="208"/>
      <c r="C9032" s="36" t="s">
        <v>20680</v>
      </c>
      <c r="D9032" s="6" t="s">
        <v>8890</v>
      </c>
      <c r="E9032" s="3">
        <v>4</v>
      </c>
    </row>
    <row r="9033" spans="1:5" ht="18.75">
      <c r="A9033" s="36">
        <v>9031</v>
      </c>
      <c r="B9033" s="208"/>
      <c r="C9033" s="36" t="s">
        <v>20681</v>
      </c>
      <c r="D9033" s="6" t="s">
        <v>8891</v>
      </c>
      <c r="E9033" s="3">
        <v>4</v>
      </c>
    </row>
    <row r="9034" spans="1:5" ht="33">
      <c r="A9034" s="36">
        <v>9032</v>
      </c>
      <c r="B9034" s="208"/>
      <c r="C9034" s="36" t="s">
        <v>20682</v>
      </c>
      <c r="D9034" s="6" t="s">
        <v>8892</v>
      </c>
      <c r="E9034" s="3">
        <v>4</v>
      </c>
    </row>
    <row r="9035" spans="1:5" ht="33">
      <c r="A9035" s="36">
        <v>9033</v>
      </c>
      <c r="B9035" s="208"/>
      <c r="C9035" s="36" t="s">
        <v>20683</v>
      </c>
      <c r="D9035" s="6" t="s">
        <v>8893</v>
      </c>
      <c r="E9035" s="3">
        <v>4</v>
      </c>
    </row>
    <row r="9036" spans="1:5" ht="33">
      <c r="A9036" s="36">
        <v>9034</v>
      </c>
      <c r="B9036" s="208"/>
      <c r="C9036" s="36" t="s">
        <v>20684</v>
      </c>
      <c r="D9036" s="6" t="s">
        <v>8894</v>
      </c>
      <c r="E9036" s="3">
        <v>4</v>
      </c>
    </row>
    <row r="9037" spans="1:5" ht="33">
      <c r="A9037" s="36">
        <v>9035</v>
      </c>
      <c r="B9037" s="208"/>
      <c r="C9037" s="36" t="s">
        <v>20685</v>
      </c>
      <c r="D9037" s="6" t="s">
        <v>8895</v>
      </c>
      <c r="E9037" s="3">
        <v>4</v>
      </c>
    </row>
    <row r="9038" spans="1:5" ht="33">
      <c r="A9038" s="36">
        <v>9036</v>
      </c>
      <c r="B9038" s="208"/>
      <c r="C9038" s="36" t="s">
        <v>20686</v>
      </c>
      <c r="D9038" s="6" t="s">
        <v>8896</v>
      </c>
      <c r="E9038" s="3">
        <v>4</v>
      </c>
    </row>
    <row r="9039" spans="1:5" ht="33">
      <c r="A9039" s="36">
        <v>9037</v>
      </c>
      <c r="B9039" s="208"/>
      <c r="C9039" s="36" t="s">
        <v>20687</v>
      </c>
      <c r="D9039" s="6" t="s">
        <v>8897</v>
      </c>
      <c r="E9039" s="3">
        <v>4</v>
      </c>
    </row>
    <row r="9040" spans="1:5" ht="49.5">
      <c r="A9040" s="36">
        <v>9038</v>
      </c>
      <c r="B9040" s="208"/>
      <c r="C9040" s="36" t="s">
        <v>20688</v>
      </c>
      <c r="D9040" s="6" t="s">
        <v>8898</v>
      </c>
      <c r="E9040" s="3">
        <v>4</v>
      </c>
    </row>
    <row r="9041" spans="1:5" ht="33">
      <c r="A9041" s="36">
        <v>9039</v>
      </c>
      <c r="B9041" s="208"/>
      <c r="C9041" s="36" t="s">
        <v>20689</v>
      </c>
      <c r="D9041" s="6" t="s">
        <v>8899</v>
      </c>
      <c r="E9041" s="3">
        <v>4</v>
      </c>
    </row>
    <row r="9042" spans="1:5" ht="18.75">
      <c r="A9042" s="36">
        <v>9040</v>
      </c>
      <c r="B9042" s="208"/>
      <c r="C9042" s="36" t="s">
        <v>20690</v>
      </c>
      <c r="D9042" s="6" t="s">
        <v>8900</v>
      </c>
      <c r="E9042" s="3">
        <v>4</v>
      </c>
    </row>
    <row r="9043" spans="1:5" ht="18.75">
      <c r="A9043" s="36">
        <v>9041</v>
      </c>
      <c r="B9043" s="208"/>
      <c r="C9043" s="36" t="s">
        <v>20691</v>
      </c>
      <c r="D9043" s="6" t="s">
        <v>8901</v>
      </c>
      <c r="E9043" s="3">
        <v>4</v>
      </c>
    </row>
    <row r="9044" spans="1:5" ht="33">
      <c r="A9044" s="36">
        <v>9042</v>
      </c>
      <c r="B9044" s="208"/>
      <c r="C9044" s="36" t="s">
        <v>20692</v>
      </c>
      <c r="D9044" s="6" t="s">
        <v>8902</v>
      </c>
      <c r="E9044" s="3">
        <v>4</v>
      </c>
    </row>
    <row r="9045" spans="1:5" ht="33">
      <c r="A9045" s="36">
        <v>9043</v>
      </c>
      <c r="B9045" s="208"/>
      <c r="C9045" s="36" t="s">
        <v>20693</v>
      </c>
      <c r="D9045" s="6" t="s">
        <v>8903</v>
      </c>
      <c r="E9045" s="3">
        <v>4</v>
      </c>
    </row>
    <row r="9046" spans="1:5" ht="33">
      <c r="A9046" s="36">
        <v>9044</v>
      </c>
      <c r="B9046" s="208"/>
      <c r="C9046" s="36" t="s">
        <v>20694</v>
      </c>
      <c r="D9046" s="6" t="s">
        <v>8904</v>
      </c>
      <c r="E9046" s="3">
        <v>4</v>
      </c>
    </row>
    <row r="9047" spans="1:5" ht="33">
      <c r="A9047" s="36">
        <v>9045</v>
      </c>
      <c r="B9047" s="208"/>
      <c r="C9047" s="36" t="s">
        <v>20695</v>
      </c>
      <c r="D9047" s="6" t="s">
        <v>8905</v>
      </c>
      <c r="E9047" s="3">
        <v>4</v>
      </c>
    </row>
    <row r="9048" spans="1:5" ht="33">
      <c r="A9048" s="36">
        <v>9046</v>
      </c>
      <c r="B9048" s="208"/>
      <c r="C9048" s="36" t="s">
        <v>20696</v>
      </c>
      <c r="D9048" s="6" t="s">
        <v>8906</v>
      </c>
      <c r="E9048" s="3">
        <v>4</v>
      </c>
    </row>
    <row r="9049" spans="1:5" ht="33">
      <c r="A9049" s="36">
        <v>9047</v>
      </c>
      <c r="B9049" s="208"/>
      <c r="C9049" s="36" t="s">
        <v>20697</v>
      </c>
      <c r="D9049" s="6" t="s">
        <v>8907</v>
      </c>
      <c r="E9049" s="3">
        <v>4</v>
      </c>
    </row>
    <row r="9050" spans="1:5" ht="33">
      <c r="A9050" s="36">
        <v>9048</v>
      </c>
      <c r="B9050" s="208"/>
      <c r="C9050" s="36" t="s">
        <v>20698</v>
      </c>
      <c r="D9050" s="6" t="s">
        <v>8908</v>
      </c>
      <c r="E9050" s="3">
        <v>4</v>
      </c>
    </row>
    <row r="9051" spans="1:5" ht="33">
      <c r="A9051" s="36">
        <v>9049</v>
      </c>
      <c r="B9051" s="208"/>
      <c r="C9051" s="36" t="s">
        <v>20699</v>
      </c>
      <c r="D9051" s="6" t="s">
        <v>8909</v>
      </c>
      <c r="E9051" s="3">
        <v>4</v>
      </c>
    </row>
    <row r="9052" spans="1:5" ht="33">
      <c r="A9052" s="36">
        <v>9050</v>
      </c>
      <c r="B9052" s="208"/>
      <c r="C9052" s="36" t="s">
        <v>20700</v>
      </c>
      <c r="D9052" s="6" t="s">
        <v>8910</v>
      </c>
      <c r="E9052" s="3">
        <v>4</v>
      </c>
    </row>
    <row r="9053" spans="1:5" ht="33">
      <c r="A9053" s="36">
        <v>9051</v>
      </c>
      <c r="B9053" s="208"/>
      <c r="C9053" s="36" t="s">
        <v>20701</v>
      </c>
      <c r="D9053" s="6" t="s">
        <v>8911</v>
      </c>
      <c r="E9053" s="3">
        <v>4</v>
      </c>
    </row>
    <row r="9054" spans="1:5" ht="33">
      <c r="A9054" s="36">
        <v>9052</v>
      </c>
      <c r="B9054" s="208"/>
      <c r="C9054" s="36" t="s">
        <v>20702</v>
      </c>
      <c r="D9054" s="6" t="s">
        <v>8912</v>
      </c>
      <c r="E9054" s="3">
        <v>4</v>
      </c>
    </row>
    <row r="9055" spans="1:5" ht="49.5">
      <c r="A9055" s="36">
        <v>9053</v>
      </c>
      <c r="B9055" s="208"/>
      <c r="C9055" s="36" t="s">
        <v>20703</v>
      </c>
      <c r="D9055" s="6" t="s">
        <v>8913</v>
      </c>
      <c r="E9055" s="3">
        <v>4</v>
      </c>
    </row>
    <row r="9056" spans="1:5" ht="49.5">
      <c r="A9056" s="36">
        <v>9054</v>
      </c>
      <c r="B9056" s="208"/>
      <c r="C9056" s="36" t="s">
        <v>20704</v>
      </c>
      <c r="D9056" s="6" t="s">
        <v>8914</v>
      </c>
      <c r="E9056" s="3">
        <v>4</v>
      </c>
    </row>
    <row r="9057" spans="1:5" ht="33">
      <c r="A9057" s="36">
        <v>9055</v>
      </c>
      <c r="B9057" s="208"/>
      <c r="C9057" s="36" t="s">
        <v>20705</v>
      </c>
      <c r="D9057" s="6" t="s">
        <v>8915</v>
      </c>
      <c r="E9057" s="3">
        <v>4</v>
      </c>
    </row>
    <row r="9058" spans="1:5" ht="33">
      <c r="A9058" s="36">
        <v>9056</v>
      </c>
      <c r="B9058" s="208"/>
      <c r="C9058" s="36" t="s">
        <v>20706</v>
      </c>
      <c r="D9058" s="6" t="s">
        <v>8916</v>
      </c>
      <c r="E9058" s="3">
        <v>4</v>
      </c>
    </row>
    <row r="9059" spans="1:5" ht="33">
      <c r="A9059" s="36">
        <v>9057</v>
      </c>
      <c r="B9059" s="208"/>
      <c r="C9059" s="36" t="s">
        <v>20707</v>
      </c>
      <c r="D9059" s="6" t="s">
        <v>8917</v>
      </c>
      <c r="E9059" s="3">
        <v>4</v>
      </c>
    </row>
    <row r="9060" spans="1:5" ht="33">
      <c r="A9060" s="36">
        <v>9058</v>
      </c>
      <c r="B9060" s="208"/>
      <c r="C9060" s="36" t="s">
        <v>20708</v>
      </c>
      <c r="D9060" s="6" t="s">
        <v>8918</v>
      </c>
      <c r="E9060" s="3">
        <v>4</v>
      </c>
    </row>
    <row r="9061" spans="1:5" ht="33">
      <c r="A9061" s="36">
        <v>9059</v>
      </c>
      <c r="B9061" s="208"/>
      <c r="C9061" s="36" t="s">
        <v>20709</v>
      </c>
      <c r="D9061" s="6" t="s">
        <v>8919</v>
      </c>
      <c r="E9061" s="3">
        <v>4</v>
      </c>
    </row>
    <row r="9062" spans="1:5" ht="33">
      <c r="A9062" s="36">
        <v>9060</v>
      </c>
      <c r="B9062" s="208"/>
      <c r="C9062" s="36" t="s">
        <v>20710</v>
      </c>
      <c r="D9062" s="6" t="s">
        <v>8920</v>
      </c>
      <c r="E9062" s="3">
        <v>4</v>
      </c>
    </row>
    <row r="9063" spans="1:5" ht="33">
      <c r="A9063" s="36">
        <v>9061</v>
      </c>
      <c r="B9063" s="208"/>
      <c r="C9063" s="36" t="s">
        <v>20711</v>
      </c>
      <c r="D9063" s="6" t="s">
        <v>8921</v>
      </c>
      <c r="E9063" s="3">
        <v>4</v>
      </c>
    </row>
    <row r="9064" spans="1:5" ht="33">
      <c r="A9064" s="36">
        <v>9062</v>
      </c>
      <c r="B9064" s="208"/>
      <c r="C9064" s="36" t="s">
        <v>20712</v>
      </c>
      <c r="D9064" s="6" t="s">
        <v>8922</v>
      </c>
      <c r="E9064" s="3">
        <v>4</v>
      </c>
    </row>
    <row r="9065" spans="1:5" ht="33">
      <c r="A9065" s="36">
        <v>9063</v>
      </c>
      <c r="B9065" s="208"/>
      <c r="C9065" s="36" t="s">
        <v>20713</v>
      </c>
      <c r="D9065" s="6" t="s">
        <v>8923</v>
      </c>
      <c r="E9065" s="3">
        <v>4</v>
      </c>
    </row>
    <row r="9066" spans="1:5" ht="18.75">
      <c r="A9066" s="36">
        <v>9064</v>
      </c>
      <c r="B9066" s="208"/>
      <c r="C9066" s="36" t="s">
        <v>20714</v>
      </c>
      <c r="D9066" s="6" t="s">
        <v>8924</v>
      </c>
      <c r="E9066" s="3">
        <v>4</v>
      </c>
    </row>
    <row r="9067" spans="1:5" ht="33">
      <c r="A9067" s="36">
        <v>9065</v>
      </c>
      <c r="B9067" s="208"/>
      <c r="C9067" s="36" t="s">
        <v>20715</v>
      </c>
      <c r="D9067" s="6" t="s">
        <v>8925</v>
      </c>
      <c r="E9067" s="3">
        <v>4</v>
      </c>
    </row>
    <row r="9068" spans="1:5" ht="33">
      <c r="A9068" s="36">
        <v>9066</v>
      </c>
      <c r="B9068" s="208"/>
      <c r="C9068" s="36" t="s">
        <v>20716</v>
      </c>
      <c r="D9068" s="6" t="s">
        <v>8926</v>
      </c>
      <c r="E9068" s="3">
        <v>4</v>
      </c>
    </row>
    <row r="9069" spans="1:5" ht="33">
      <c r="A9069" s="36">
        <v>9067</v>
      </c>
      <c r="B9069" s="208"/>
      <c r="C9069" s="36" t="s">
        <v>20717</v>
      </c>
      <c r="D9069" s="6" t="s">
        <v>8927</v>
      </c>
      <c r="E9069" s="3">
        <v>4</v>
      </c>
    </row>
    <row r="9070" spans="1:5" ht="33">
      <c r="A9070" s="36">
        <v>9068</v>
      </c>
      <c r="B9070" s="208"/>
      <c r="C9070" s="36" t="s">
        <v>20718</v>
      </c>
      <c r="D9070" s="6" t="s">
        <v>8928</v>
      </c>
      <c r="E9070" s="3">
        <v>4</v>
      </c>
    </row>
    <row r="9071" spans="1:5" ht="33">
      <c r="A9071" s="36">
        <v>9069</v>
      </c>
      <c r="B9071" s="208"/>
      <c r="C9071" s="36" t="s">
        <v>20719</v>
      </c>
      <c r="D9071" s="6" t="s">
        <v>8929</v>
      </c>
      <c r="E9071" s="3">
        <v>4</v>
      </c>
    </row>
    <row r="9072" spans="1:5" ht="33">
      <c r="A9072" s="36">
        <v>9070</v>
      </c>
      <c r="B9072" s="208"/>
      <c r="C9072" s="36" t="s">
        <v>20720</v>
      </c>
      <c r="D9072" s="6" t="s">
        <v>8930</v>
      </c>
      <c r="E9072" s="3">
        <v>4</v>
      </c>
    </row>
    <row r="9073" spans="1:5" ht="18.75">
      <c r="A9073" s="36">
        <v>9071</v>
      </c>
      <c r="B9073" s="208"/>
      <c r="C9073" s="36" t="s">
        <v>20721</v>
      </c>
      <c r="D9073" s="6" t="s">
        <v>8931</v>
      </c>
      <c r="E9073" s="3">
        <v>4</v>
      </c>
    </row>
    <row r="9074" spans="1:5" ht="18.75">
      <c r="A9074" s="36">
        <v>9072</v>
      </c>
      <c r="B9074" s="208"/>
      <c r="C9074" s="36" t="s">
        <v>20722</v>
      </c>
      <c r="D9074" s="6" t="s">
        <v>8932</v>
      </c>
      <c r="E9074" s="3">
        <v>4</v>
      </c>
    </row>
    <row r="9075" spans="1:5" ht="18.75">
      <c r="A9075" s="36">
        <v>9073</v>
      </c>
      <c r="B9075" s="208"/>
      <c r="C9075" s="36" t="s">
        <v>20723</v>
      </c>
      <c r="D9075" s="6" t="s">
        <v>8933</v>
      </c>
      <c r="E9075" s="3">
        <v>4</v>
      </c>
    </row>
    <row r="9076" spans="1:5" ht="33">
      <c r="A9076" s="36">
        <v>9074</v>
      </c>
      <c r="B9076" s="208"/>
      <c r="C9076" s="36" t="s">
        <v>20724</v>
      </c>
      <c r="D9076" s="6" t="s">
        <v>8934</v>
      </c>
      <c r="E9076" s="3">
        <v>4</v>
      </c>
    </row>
    <row r="9077" spans="1:5" ht="33">
      <c r="A9077" s="36">
        <v>9075</v>
      </c>
      <c r="B9077" s="208"/>
      <c r="C9077" s="36" t="s">
        <v>20725</v>
      </c>
      <c r="D9077" s="6" t="s">
        <v>8935</v>
      </c>
      <c r="E9077" s="3">
        <v>4</v>
      </c>
    </row>
    <row r="9078" spans="1:5" ht="33">
      <c r="A9078" s="36">
        <v>9076</v>
      </c>
      <c r="B9078" s="208"/>
      <c r="C9078" s="36" t="s">
        <v>20726</v>
      </c>
      <c r="D9078" s="6" t="s">
        <v>8936</v>
      </c>
      <c r="E9078" s="3">
        <v>4</v>
      </c>
    </row>
    <row r="9079" spans="1:5" ht="33">
      <c r="A9079" s="36">
        <v>9077</v>
      </c>
      <c r="B9079" s="208"/>
      <c r="C9079" s="36" t="s">
        <v>20727</v>
      </c>
      <c r="D9079" s="6" t="s">
        <v>8937</v>
      </c>
      <c r="E9079" s="3">
        <v>4</v>
      </c>
    </row>
    <row r="9080" spans="1:5" ht="49.5">
      <c r="A9080" s="36">
        <v>9078</v>
      </c>
      <c r="B9080" s="208"/>
      <c r="C9080" s="36" t="s">
        <v>20728</v>
      </c>
      <c r="D9080" s="6" t="s">
        <v>8938</v>
      </c>
      <c r="E9080" s="3">
        <v>4</v>
      </c>
    </row>
    <row r="9081" spans="1:5" ht="49.5">
      <c r="A9081" s="36">
        <v>9079</v>
      </c>
      <c r="B9081" s="208"/>
      <c r="C9081" s="36" t="s">
        <v>20729</v>
      </c>
      <c r="D9081" s="6" t="s">
        <v>8939</v>
      </c>
      <c r="E9081" s="3">
        <v>4</v>
      </c>
    </row>
    <row r="9082" spans="1:5" ht="49.5">
      <c r="A9082" s="36">
        <v>9080</v>
      </c>
      <c r="B9082" s="208"/>
      <c r="C9082" s="36" t="s">
        <v>20730</v>
      </c>
      <c r="D9082" s="6" t="s">
        <v>8940</v>
      </c>
      <c r="E9082" s="3">
        <v>4</v>
      </c>
    </row>
    <row r="9083" spans="1:5" ht="49.5">
      <c r="A9083" s="36">
        <v>9081</v>
      </c>
      <c r="B9083" s="208"/>
      <c r="C9083" s="36" t="s">
        <v>20731</v>
      </c>
      <c r="D9083" s="6" t="s">
        <v>8941</v>
      </c>
      <c r="E9083" s="3">
        <v>4</v>
      </c>
    </row>
    <row r="9084" spans="1:5" ht="49.5">
      <c r="A9084" s="36">
        <v>9082</v>
      </c>
      <c r="B9084" s="208"/>
      <c r="C9084" s="36" t="s">
        <v>20732</v>
      </c>
      <c r="D9084" s="6" t="s">
        <v>8942</v>
      </c>
      <c r="E9084" s="3">
        <v>4</v>
      </c>
    </row>
    <row r="9085" spans="1:5" ht="33">
      <c r="A9085" s="36">
        <v>9083</v>
      </c>
      <c r="B9085" s="208"/>
      <c r="C9085" s="36" t="s">
        <v>20733</v>
      </c>
      <c r="D9085" s="6" t="s">
        <v>8943</v>
      </c>
      <c r="E9085" s="3">
        <v>4</v>
      </c>
    </row>
    <row r="9086" spans="1:5" ht="49.5">
      <c r="A9086" s="36">
        <v>9084</v>
      </c>
      <c r="B9086" s="208"/>
      <c r="C9086" s="36" t="s">
        <v>20734</v>
      </c>
      <c r="D9086" s="6" t="s">
        <v>8944</v>
      </c>
      <c r="E9086" s="3">
        <v>4</v>
      </c>
    </row>
    <row r="9087" spans="1:5" ht="49.5">
      <c r="A9087" s="36">
        <v>9085</v>
      </c>
      <c r="B9087" s="208"/>
      <c r="C9087" s="36" t="s">
        <v>20735</v>
      </c>
      <c r="D9087" s="6" t="s">
        <v>8945</v>
      </c>
      <c r="E9087" s="3">
        <v>4</v>
      </c>
    </row>
    <row r="9088" spans="1:5" ht="49.5">
      <c r="A9088" s="36">
        <v>9086</v>
      </c>
      <c r="B9088" s="208"/>
      <c r="C9088" s="36" t="s">
        <v>20736</v>
      </c>
      <c r="D9088" s="6" t="s">
        <v>8946</v>
      </c>
      <c r="E9088" s="3">
        <v>4</v>
      </c>
    </row>
    <row r="9089" spans="1:5" ht="49.5">
      <c r="A9089" s="36">
        <v>9087</v>
      </c>
      <c r="B9089" s="208"/>
      <c r="C9089" s="36" t="s">
        <v>20737</v>
      </c>
      <c r="D9089" s="6" t="s">
        <v>8947</v>
      </c>
      <c r="E9089" s="3">
        <v>4</v>
      </c>
    </row>
    <row r="9090" spans="1:5" ht="49.5">
      <c r="A9090" s="36">
        <v>9088</v>
      </c>
      <c r="B9090" s="208"/>
      <c r="C9090" s="36" t="s">
        <v>20738</v>
      </c>
      <c r="D9090" s="6" t="s">
        <v>8948</v>
      </c>
      <c r="E9090" s="3">
        <v>4</v>
      </c>
    </row>
    <row r="9091" spans="1:5" ht="49.5">
      <c r="A9091" s="36">
        <v>9089</v>
      </c>
      <c r="B9091" s="208"/>
      <c r="C9091" s="36" t="s">
        <v>20739</v>
      </c>
      <c r="D9091" s="6" t="s">
        <v>8949</v>
      </c>
      <c r="E9091" s="3">
        <v>4</v>
      </c>
    </row>
    <row r="9092" spans="1:5" ht="33">
      <c r="A9092" s="36">
        <v>9090</v>
      </c>
      <c r="B9092" s="208"/>
      <c r="C9092" s="36" t="s">
        <v>20740</v>
      </c>
      <c r="D9092" s="6" t="s">
        <v>8950</v>
      </c>
      <c r="E9092" s="3">
        <v>4</v>
      </c>
    </row>
    <row r="9093" spans="1:5" ht="49.5">
      <c r="A9093" s="36">
        <v>9091</v>
      </c>
      <c r="B9093" s="208"/>
      <c r="C9093" s="36" t="s">
        <v>20741</v>
      </c>
      <c r="D9093" s="6" t="s">
        <v>8951</v>
      </c>
      <c r="E9093" s="3">
        <v>4</v>
      </c>
    </row>
    <row r="9094" spans="1:5" ht="49.5">
      <c r="A9094" s="36">
        <v>9092</v>
      </c>
      <c r="B9094" s="208"/>
      <c r="C9094" s="36" t="s">
        <v>20742</v>
      </c>
      <c r="D9094" s="6" t="s">
        <v>8952</v>
      </c>
      <c r="E9094" s="3">
        <v>4</v>
      </c>
    </row>
    <row r="9095" spans="1:5" ht="33">
      <c r="A9095" s="36">
        <v>9093</v>
      </c>
      <c r="B9095" s="208"/>
      <c r="C9095" s="36" t="s">
        <v>20743</v>
      </c>
      <c r="D9095" s="6" t="s">
        <v>8953</v>
      </c>
      <c r="E9095" s="3">
        <v>2</v>
      </c>
    </row>
    <row r="9096" spans="1:5" ht="33">
      <c r="A9096" s="36">
        <v>9094</v>
      </c>
      <c r="B9096" s="208"/>
      <c r="C9096" s="36" t="s">
        <v>20744</v>
      </c>
      <c r="D9096" s="6" t="s">
        <v>8954</v>
      </c>
      <c r="E9096" s="3">
        <v>2</v>
      </c>
    </row>
    <row r="9097" spans="1:5" ht="33">
      <c r="A9097" s="36">
        <v>9095</v>
      </c>
      <c r="B9097" s="208"/>
      <c r="C9097" s="36" t="s">
        <v>20745</v>
      </c>
      <c r="D9097" s="6" t="s">
        <v>8955</v>
      </c>
      <c r="E9097" s="3">
        <v>2</v>
      </c>
    </row>
    <row r="9098" spans="1:5" ht="49.5">
      <c r="A9098" s="36">
        <v>9096</v>
      </c>
      <c r="B9098" s="208"/>
      <c r="C9098" s="36" t="s">
        <v>20746</v>
      </c>
      <c r="D9098" s="6" t="s">
        <v>8956</v>
      </c>
      <c r="E9098" s="3">
        <v>4</v>
      </c>
    </row>
    <row r="9099" spans="1:5" ht="49.5">
      <c r="A9099" s="36">
        <v>9097</v>
      </c>
      <c r="B9099" s="208"/>
      <c r="C9099" s="36" t="s">
        <v>20747</v>
      </c>
      <c r="D9099" s="6" t="s">
        <v>8957</v>
      </c>
      <c r="E9099" s="3">
        <v>4</v>
      </c>
    </row>
    <row r="9100" spans="1:5" ht="33">
      <c r="A9100" s="36">
        <v>9098</v>
      </c>
      <c r="B9100" s="208"/>
      <c r="C9100" s="36" t="s">
        <v>20748</v>
      </c>
      <c r="D9100" s="6" t="s">
        <v>8958</v>
      </c>
      <c r="E9100" s="3">
        <v>4</v>
      </c>
    </row>
    <row r="9101" spans="1:5" ht="33">
      <c r="A9101" s="36">
        <v>9099</v>
      </c>
      <c r="B9101" s="208"/>
      <c r="C9101" s="36" t="s">
        <v>20749</v>
      </c>
      <c r="D9101" s="6" t="s">
        <v>8959</v>
      </c>
      <c r="E9101" s="3">
        <v>4</v>
      </c>
    </row>
    <row r="9102" spans="1:5" ht="33">
      <c r="A9102" s="36">
        <v>9100</v>
      </c>
      <c r="B9102" s="208"/>
      <c r="C9102" s="36" t="s">
        <v>20750</v>
      </c>
      <c r="D9102" s="6" t="s">
        <v>8943</v>
      </c>
      <c r="E9102" s="3">
        <v>4</v>
      </c>
    </row>
    <row r="9103" spans="1:5" ht="49.5">
      <c r="A9103" s="36">
        <v>9101</v>
      </c>
      <c r="B9103" s="208"/>
      <c r="C9103" s="36" t="s">
        <v>20751</v>
      </c>
      <c r="D9103" s="6" t="s">
        <v>8960</v>
      </c>
      <c r="E9103" s="3">
        <v>4</v>
      </c>
    </row>
    <row r="9104" spans="1:5" ht="49.5">
      <c r="A9104" s="36">
        <v>9102</v>
      </c>
      <c r="B9104" s="208"/>
      <c r="C9104" s="36" t="s">
        <v>20752</v>
      </c>
      <c r="D9104" s="6" t="s">
        <v>8961</v>
      </c>
      <c r="E9104" s="3">
        <v>4</v>
      </c>
    </row>
    <row r="9105" spans="1:5" ht="33">
      <c r="A9105" s="36">
        <v>9103</v>
      </c>
      <c r="B9105" s="208"/>
      <c r="C9105" s="36" t="s">
        <v>20753</v>
      </c>
      <c r="D9105" s="6" t="s">
        <v>8962</v>
      </c>
      <c r="E9105" s="3">
        <v>4</v>
      </c>
    </row>
    <row r="9106" spans="1:5" ht="49.5">
      <c r="A9106" s="36">
        <v>9104</v>
      </c>
      <c r="B9106" s="208"/>
      <c r="C9106" s="36" t="s">
        <v>20754</v>
      </c>
      <c r="D9106" s="6" t="s">
        <v>8963</v>
      </c>
      <c r="E9106" s="3">
        <v>4</v>
      </c>
    </row>
    <row r="9107" spans="1:5" ht="33">
      <c r="A9107" s="36">
        <v>9105</v>
      </c>
      <c r="B9107" s="208"/>
      <c r="C9107" s="36" t="s">
        <v>20755</v>
      </c>
      <c r="D9107" s="6" t="s">
        <v>8964</v>
      </c>
      <c r="E9107" s="3">
        <v>4</v>
      </c>
    </row>
    <row r="9108" spans="1:5" ht="33">
      <c r="A9108" s="36">
        <v>9106</v>
      </c>
      <c r="B9108" s="208"/>
      <c r="C9108" s="36" t="s">
        <v>20756</v>
      </c>
      <c r="D9108" s="6" t="s">
        <v>8965</v>
      </c>
      <c r="E9108" s="3">
        <v>4</v>
      </c>
    </row>
    <row r="9109" spans="1:5" ht="33">
      <c r="A9109" s="36">
        <v>9107</v>
      </c>
      <c r="B9109" s="208"/>
      <c r="C9109" s="36" t="s">
        <v>20757</v>
      </c>
      <c r="D9109" s="6" t="s">
        <v>644</v>
      </c>
      <c r="E9109" s="3">
        <v>6</v>
      </c>
    </row>
    <row r="9110" spans="1:5" ht="33">
      <c r="A9110" s="36">
        <v>9108</v>
      </c>
      <c r="B9110" s="208"/>
      <c r="C9110" s="36" t="s">
        <v>20758</v>
      </c>
      <c r="D9110" s="6" t="s">
        <v>7062</v>
      </c>
      <c r="E9110" s="3">
        <v>2</v>
      </c>
    </row>
    <row r="9111" spans="1:5" ht="33">
      <c r="A9111" s="36">
        <v>9109</v>
      </c>
      <c r="B9111" s="208"/>
      <c r="C9111" s="36" t="s">
        <v>20759</v>
      </c>
      <c r="D9111" s="6" t="s">
        <v>8966</v>
      </c>
      <c r="E9111" s="3">
        <v>6</v>
      </c>
    </row>
    <row r="9112" spans="1:5" ht="33">
      <c r="A9112" s="36">
        <v>9110</v>
      </c>
      <c r="B9112" s="208"/>
      <c r="C9112" s="36" t="s">
        <v>20760</v>
      </c>
      <c r="D9112" s="6" t="s">
        <v>8967</v>
      </c>
      <c r="E9112" s="3">
        <v>2</v>
      </c>
    </row>
    <row r="9113" spans="1:5" ht="33">
      <c r="A9113" s="36">
        <v>9111</v>
      </c>
      <c r="B9113" s="208"/>
      <c r="C9113" s="36" t="s">
        <v>20761</v>
      </c>
      <c r="D9113" s="6" t="s">
        <v>8968</v>
      </c>
      <c r="E9113" s="3">
        <v>2</v>
      </c>
    </row>
    <row r="9114" spans="1:5" ht="18.75">
      <c r="A9114" s="36">
        <v>9112</v>
      </c>
      <c r="B9114" s="208"/>
      <c r="C9114" s="36" t="s">
        <v>20762</v>
      </c>
      <c r="D9114" s="6" t="s">
        <v>8969</v>
      </c>
      <c r="E9114" s="3">
        <v>2</v>
      </c>
    </row>
    <row r="9115" spans="1:5" ht="33">
      <c r="A9115" s="36">
        <v>9113</v>
      </c>
      <c r="B9115" s="208"/>
      <c r="C9115" s="36" t="s">
        <v>20763</v>
      </c>
      <c r="D9115" s="6" t="s">
        <v>8970</v>
      </c>
      <c r="E9115" s="3">
        <v>2</v>
      </c>
    </row>
    <row r="9116" spans="1:5" ht="18.75">
      <c r="A9116" s="36">
        <v>9114</v>
      </c>
      <c r="B9116" s="208"/>
      <c r="C9116" s="36" t="s">
        <v>20764</v>
      </c>
      <c r="D9116" s="6" t="s">
        <v>8971</v>
      </c>
      <c r="E9116" s="3">
        <v>2</v>
      </c>
    </row>
    <row r="9117" spans="1:5" ht="33">
      <c r="A9117" s="36">
        <v>9115</v>
      </c>
      <c r="B9117" s="208"/>
      <c r="C9117" s="36" t="s">
        <v>20765</v>
      </c>
      <c r="D9117" s="6" t="s">
        <v>8972</v>
      </c>
      <c r="E9117" s="3">
        <v>2</v>
      </c>
    </row>
    <row r="9118" spans="1:5" ht="33">
      <c r="A9118" s="36">
        <v>9116</v>
      </c>
      <c r="B9118" s="208"/>
      <c r="C9118" s="36" t="s">
        <v>20766</v>
      </c>
      <c r="D9118" s="6" t="s">
        <v>8973</v>
      </c>
      <c r="E9118" s="3">
        <v>2</v>
      </c>
    </row>
    <row r="9119" spans="1:5" ht="33">
      <c r="A9119" s="36">
        <v>9117</v>
      </c>
      <c r="B9119" s="208"/>
      <c r="C9119" s="36" t="s">
        <v>20767</v>
      </c>
      <c r="D9119" s="6" t="s">
        <v>8974</v>
      </c>
      <c r="E9119" s="3">
        <v>2</v>
      </c>
    </row>
    <row r="9120" spans="1:5" ht="18.75">
      <c r="A9120" s="36">
        <v>9118</v>
      </c>
      <c r="B9120" s="208"/>
      <c r="C9120" s="36" t="s">
        <v>20768</v>
      </c>
      <c r="D9120" s="6" t="s">
        <v>8975</v>
      </c>
      <c r="E9120" s="3">
        <v>2</v>
      </c>
    </row>
    <row r="9121" spans="1:5" ht="33">
      <c r="A9121" s="36">
        <v>9119</v>
      </c>
      <c r="B9121" s="208"/>
      <c r="C9121" s="36" t="s">
        <v>20769</v>
      </c>
      <c r="D9121" s="6" t="s">
        <v>8976</v>
      </c>
      <c r="E9121" s="3">
        <v>2</v>
      </c>
    </row>
    <row r="9122" spans="1:5" ht="33">
      <c r="A9122" s="36">
        <v>9120</v>
      </c>
      <c r="B9122" s="208"/>
      <c r="C9122" s="36" t="s">
        <v>20770</v>
      </c>
      <c r="D9122" s="6" t="s">
        <v>8977</v>
      </c>
      <c r="E9122" s="3">
        <v>2</v>
      </c>
    </row>
    <row r="9123" spans="1:5" ht="33">
      <c r="A9123" s="36">
        <v>9121</v>
      </c>
      <c r="B9123" s="208"/>
      <c r="C9123" s="36" t="s">
        <v>20771</v>
      </c>
      <c r="D9123" s="6" t="s">
        <v>8978</v>
      </c>
      <c r="E9123" s="3">
        <v>2</v>
      </c>
    </row>
    <row r="9124" spans="1:5" ht="33">
      <c r="A9124" s="36">
        <v>9122</v>
      </c>
      <c r="B9124" s="208"/>
      <c r="C9124" s="36" t="s">
        <v>20772</v>
      </c>
      <c r="D9124" s="6" t="s">
        <v>8979</v>
      </c>
      <c r="E9124" s="3">
        <v>2</v>
      </c>
    </row>
    <row r="9125" spans="1:5" ht="18.75">
      <c r="A9125" s="36">
        <v>9123</v>
      </c>
      <c r="B9125" s="208"/>
      <c r="C9125" s="36" t="s">
        <v>20773</v>
      </c>
      <c r="D9125" s="6" t="s">
        <v>8980</v>
      </c>
      <c r="E9125" s="3">
        <v>2</v>
      </c>
    </row>
    <row r="9126" spans="1:5" ht="33">
      <c r="A9126" s="36">
        <v>9124</v>
      </c>
      <c r="B9126" s="208"/>
      <c r="C9126" s="36" t="s">
        <v>20774</v>
      </c>
      <c r="D9126" s="6" t="s">
        <v>8981</v>
      </c>
      <c r="E9126" s="3">
        <v>2</v>
      </c>
    </row>
    <row r="9127" spans="1:5" ht="33">
      <c r="A9127" s="36">
        <v>9125</v>
      </c>
      <c r="B9127" s="208"/>
      <c r="C9127" s="36" t="s">
        <v>20775</v>
      </c>
      <c r="D9127" s="6" t="s">
        <v>8982</v>
      </c>
      <c r="E9127" s="3">
        <v>2</v>
      </c>
    </row>
    <row r="9128" spans="1:5" ht="18.75">
      <c r="A9128" s="36">
        <v>9126</v>
      </c>
      <c r="B9128" s="208"/>
      <c r="C9128" s="36" t="s">
        <v>20776</v>
      </c>
      <c r="D9128" s="6" t="s">
        <v>8983</v>
      </c>
      <c r="E9128" s="3">
        <v>2</v>
      </c>
    </row>
    <row r="9129" spans="1:5" ht="33">
      <c r="A9129" s="36">
        <v>9127</v>
      </c>
      <c r="B9129" s="208"/>
      <c r="C9129" s="36" t="s">
        <v>20777</v>
      </c>
      <c r="D9129" s="6" t="s">
        <v>8984</v>
      </c>
      <c r="E9129" s="3">
        <v>2</v>
      </c>
    </row>
    <row r="9130" spans="1:5" ht="33">
      <c r="A9130" s="36">
        <v>9128</v>
      </c>
      <c r="B9130" s="208"/>
      <c r="C9130" s="36" t="s">
        <v>20778</v>
      </c>
      <c r="D9130" s="6" t="s">
        <v>8985</v>
      </c>
      <c r="E9130" s="3">
        <v>2</v>
      </c>
    </row>
    <row r="9131" spans="1:5" ht="33">
      <c r="A9131" s="36">
        <v>9129</v>
      </c>
      <c r="B9131" s="208"/>
      <c r="C9131" s="36" t="s">
        <v>20779</v>
      </c>
      <c r="D9131" s="6" t="s">
        <v>8986</v>
      </c>
      <c r="E9131" s="3">
        <v>2</v>
      </c>
    </row>
    <row r="9132" spans="1:5" ht="33">
      <c r="A9132" s="36">
        <v>9130</v>
      </c>
      <c r="B9132" s="208"/>
      <c r="C9132" s="36" t="s">
        <v>20780</v>
      </c>
      <c r="D9132" s="6" t="s">
        <v>8987</v>
      </c>
      <c r="E9132" s="3">
        <v>2</v>
      </c>
    </row>
    <row r="9133" spans="1:5" ht="33">
      <c r="A9133" s="36">
        <v>9131</v>
      </c>
      <c r="B9133" s="208"/>
      <c r="C9133" s="36" t="s">
        <v>20781</v>
      </c>
      <c r="D9133" s="6" t="s">
        <v>8988</v>
      </c>
      <c r="E9133" s="3">
        <v>2</v>
      </c>
    </row>
    <row r="9134" spans="1:5" ht="33">
      <c r="A9134" s="36">
        <v>9132</v>
      </c>
      <c r="B9134" s="208"/>
      <c r="C9134" s="36" t="s">
        <v>20782</v>
      </c>
      <c r="D9134" s="6" t="s">
        <v>8989</v>
      </c>
      <c r="E9134" s="3">
        <v>2</v>
      </c>
    </row>
    <row r="9135" spans="1:5" ht="33">
      <c r="A9135" s="36">
        <v>9133</v>
      </c>
      <c r="B9135" s="208"/>
      <c r="C9135" s="36" t="s">
        <v>20783</v>
      </c>
      <c r="D9135" s="6" t="s">
        <v>8990</v>
      </c>
      <c r="E9135" s="3">
        <v>2</v>
      </c>
    </row>
    <row r="9136" spans="1:5" ht="33">
      <c r="A9136" s="36">
        <v>9134</v>
      </c>
      <c r="B9136" s="208"/>
      <c r="C9136" s="36" t="s">
        <v>20784</v>
      </c>
      <c r="D9136" s="6" t="s">
        <v>8991</v>
      </c>
      <c r="E9136" s="3">
        <v>2</v>
      </c>
    </row>
    <row r="9137" spans="1:5" ht="33">
      <c r="A9137" s="36">
        <v>9135</v>
      </c>
      <c r="B9137" s="208"/>
      <c r="C9137" s="36" t="s">
        <v>20785</v>
      </c>
      <c r="D9137" s="6" t="s">
        <v>8992</v>
      </c>
      <c r="E9137" s="3">
        <v>2</v>
      </c>
    </row>
    <row r="9138" spans="1:5" ht="18.75">
      <c r="A9138" s="36">
        <v>9136</v>
      </c>
      <c r="B9138" s="208"/>
      <c r="C9138" s="36" t="s">
        <v>20786</v>
      </c>
      <c r="D9138" s="6" t="s">
        <v>8993</v>
      </c>
      <c r="E9138" s="3">
        <v>2</v>
      </c>
    </row>
    <row r="9139" spans="1:5" ht="18.75">
      <c r="A9139" s="36">
        <v>9137</v>
      </c>
      <c r="B9139" s="208"/>
      <c r="C9139" s="36" t="s">
        <v>20787</v>
      </c>
      <c r="D9139" s="6" t="s">
        <v>8994</v>
      </c>
      <c r="E9139" s="3">
        <v>2</v>
      </c>
    </row>
    <row r="9140" spans="1:5" ht="33">
      <c r="A9140" s="36">
        <v>9138</v>
      </c>
      <c r="B9140" s="208"/>
      <c r="C9140" s="36" t="s">
        <v>20788</v>
      </c>
      <c r="D9140" s="6" t="s">
        <v>8995</v>
      </c>
      <c r="E9140" s="3">
        <v>2</v>
      </c>
    </row>
    <row r="9141" spans="1:5" ht="18.75">
      <c r="A9141" s="36">
        <v>9139</v>
      </c>
      <c r="B9141" s="208"/>
      <c r="C9141" s="36" t="s">
        <v>20789</v>
      </c>
      <c r="D9141" s="6" t="s">
        <v>8996</v>
      </c>
      <c r="E9141" s="3">
        <v>2</v>
      </c>
    </row>
    <row r="9142" spans="1:5" ht="33">
      <c r="A9142" s="36">
        <v>9140</v>
      </c>
      <c r="B9142" s="208"/>
      <c r="C9142" s="36" t="s">
        <v>20790</v>
      </c>
      <c r="D9142" s="6" t="s">
        <v>8997</v>
      </c>
      <c r="E9142" s="3">
        <v>2</v>
      </c>
    </row>
    <row r="9143" spans="1:5" ht="18.75">
      <c r="A9143" s="36">
        <v>9141</v>
      </c>
      <c r="B9143" s="208"/>
      <c r="C9143" s="36" t="s">
        <v>20791</v>
      </c>
      <c r="D9143" s="6" t="s">
        <v>8998</v>
      </c>
      <c r="E9143" s="3">
        <v>2</v>
      </c>
    </row>
    <row r="9144" spans="1:5" ht="18.75">
      <c r="A9144" s="36">
        <v>9142</v>
      </c>
      <c r="B9144" s="208"/>
      <c r="C9144" s="36" t="s">
        <v>20792</v>
      </c>
      <c r="D9144" s="6" t="s">
        <v>8999</v>
      </c>
      <c r="E9144" s="3">
        <v>2</v>
      </c>
    </row>
    <row r="9145" spans="1:5" ht="18.75">
      <c r="A9145" s="36">
        <v>9143</v>
      </c>
      <c r="B9145" s="208"/>
      <c r="C9145" s="36" t="s">
        <v>20793</v>
      </c>
      <c r="D9145" s="6" t="s">
        <v>9000</v>
      </c>
      <c r="E9145" s="3">
        <v>2</v>
      </c>
    </row>
    <row r="9146" spans="1:5" ht="18.75">
      <c r="A9146" s="36">
        <v>9144</v>
      </c>
      <c r="B9146" s="208"/>
      <c r="C9146" s="36" t="s">
        <v>20794</v>
      </c>
      <c r="D9146" s="6" t="s">
        <v>9001</v>
      </c>
      <c r="E9146" s="3">
        <v>2</v>
      </c>
    </row>
    <row r="9147" spans="1:5" ht="33">
      <c r="A9147" s="36">
        <v>9145</v>
      </c>
      <c r="B9147" s="208"/>
      <c r="C9147" s="36" t="s">
        <v>20795</v>
      </c>
      <c r="D9147" s="6" t="s">
        <v>9002</v>
      </c>
      <c r="E9147" s="3">
        <v>2</v>
      </c>
    </row>
    <row r="9148" spans="1:5" ht="33">
      <c r="A9148" s="36">
        <v>9146</v>
      </c>
      <c r="B9148" s="208"/>
      <c r="C9148" s="36" t="s">
        <v>20796</v>
      </c>
      <c r="D9148" s="6" t="s">
        <v>9003</v>
      </c>
      <c r="E9148" s="3">
        <v>2</v>
      </c>
    </row>
    <row r="9149" spans="1:5" ht="18.75">
      <c r="A9149" s="36">
        <v>9147</v>
      </c>
      <c r="B9149" s="208"/>
      <c r="C9149" s="36" t="s">
        <v>20797</v>
      </c>
      <c r="D9149" s="6" t="s">
        <v>9004</v>
      </c>
      <c r="E9149" s="3">
        <v>2</v>
      </c>
    </row>
    <row r="9150" spans="1:5" ht="33">
      <c r="A9150" s="36">
        <v>9148</v>
      </c>
      <c r="B9150" s="208"/>
      <c r="C9150" s="36" t="s">
        <v>20798</v>
      </c>
      <c r="D9150" s="6" t="s">
        <v>9005</v>
      </c>
      <c r="E9150" s="3">
        <v>2</v>
      </c>
    </row>
    <row r="9151" spans="1:5" ht="18.75">
      <c r="A9151" s="36">
        <v>9149</v>
      </c>
      <c r="B9151" s="208"/>
      <c r="C9151" s="36" t="s">
        <v>20799</v>
      </c>
      <c r="D9151" s="6" t="s">
        <v>9006</v>
      </c>
      <c r="E9151" s="3">
        <v>2</v>
      </c>
    </row>
    <row r="9152" spans="1:5" ht="33">
      <c r="A9152" s="36">
        <v>9150</v>
      </c>
      <c r="B9152" s="208"/>
      <c r="C9152" s="36" t="s">
        <v>20800</v>
      </c>
      <c r="D9152" s="6" t="s">
        <v>9007</v>
      </c>
      <c r="E9152" s="3">
        <v>2</v>
      </c>
    </row>
    <row r="9153" spans="1:5" ht="18.75">
      <c r="A9153" s="36">
        <v>9151</v>
      </c>
      <c r="B9153" s="208"/>
      <c r="C9153" s="36" t="s">
        <v>20801</v>
      </c>
      <c r="D9153" s="6" t="s">
        <v>9008</v>
      </c>
      <c r="E9153" s="3">
        <v>2</v>
      </c>
    </row>
    <row r="9154" spans="1:5" ht="33">
      <c r="A9154" s="36">
        <v>9152</v>
      </c>
      <c r="B9154" s="208"/>
      <c r="C9154" s="36" t="s">
        <v>20802</v>
      </c>
      <c r="D9154" s="6" t="s">
        <v>9009</v>
      </c>
      <c r="E9154" s="3">
        <v>2</v>
      </c>
    </row>
    <row r="9155" spans="1:5" ht="18.75">
      <c r="A9155" s="36">
        <v>9153</v>
      </c>
      <c r="B9155" s="208"/>
      <c r="C9155" s="36" t="s">
        <v>20803</v>
      </c>
      <c r="D9155" s="6" t="s">
        <v>9010</v>
      </c>
      <c r="E9155" s="3">
        <v>2</v>
      </c>
    </row>
    <row r="9156" spans="1:5" ht="33">
      <c r="A9156" s="36">
        <v>9154</v>
      </c>
      <c r="B9156" s="208"/>
      <c r="C9156" s="36" t="s">
        <v>20804</v>
      </c>
      <c r="D9156" s="6" t="s">
        <v>9011</v>
      </c>
      <c r="E9156" s="3">
        <v>2</v>
      </c>
    </row>
    <row r="9157" spans="1:5" ht="33">
      <c r="A9157" s="36">
        <v>9155</v>
      </c>
      <c r="B9157" s="208"/>
      <c r="C9157" s="36" t="s">
        <v>20805</v>
      </c>
      <c r="D9157" s="6" t="s">
        <v>9012</v>
      </c>
      <c r="E9157" s="3">
        <v>2</v>
      </c>
    </row>
    <row r="9158" spans="1:5" ht="18.75">
      <c r="A9158" s="36">
        <v>9156</v>
      </c>
      <c r="B9158" s="208"/>
      <c r="C9158" s="36" t="s">
        <v>20806</v>
      </c>
      <c r="D9158" s="6" t="s">
        <v>9013</v>
      </c>
      <c r="E9158" s="3">
        <v>2</v>
      </c>
    </row>
    <row r="9159" spans="1:5" ht="33">
      <c r="A9159" s="36">
        <v>9157</v>
      </c>
      <c r="B9159" s="208"/>
      <c r="C9159" s="36" t="s">
        <v>20807</v>
      </c>
      <c r="D9159" s="6" t="s">
        <v>9014</v>
      </c>
      <c r="E9159" s="3">
        <v>2</v>
      </c>
    </row>
    <row r="9160" spans="1:5" ht="18.75">
      <c r="A9160" s="36">
        <v>9158</v>
      </c>
      <c r="B9160" s="208"/>
      <c r="C9160" s="36" t="s">
        <v>20808</v>
      </c>
      <c r="D9160" s="6" t="s">
        <v>9015</v>
      </c>
      <c r="E9160" s="3">
        <v>2</v>
      </c>
    </row>
    <row r="9161" spans="1:5" ht="33">
      <c r="A9161" s="36">
        <v>9159</v>
      </c>
      <c r="B9161" s="208"/>
      <c r="C9161" s="36" t="s">
        <v>20809</v>
      </c>
      <c r="D9161" s="6" t="s">
        <v>9016</v>
      </c>
      <c r="E9161" s="3">
        <v>2</v>
      </c>
    </row>
    <row r="9162" spans="1:5" ht="33">
      <c r="A9162" s="36">
        <v>9160</v>
      </c>
      <c r="B9162" s="208"/>
      <c r="C9162" s="36" t="s">
        <v>20810</v>
      </c>
      <c r="D9162" s="6" t="s">
        <v>9017</v>
      </c>
      <c r="E9162" s="3">
        <v>2</v>
      </c>
    </row>
    <row r="9163" spans="1:5" ht="33">
      <c r="A9163" s="36">
        <v>9161</v>
      </c>
      <c r="B9163" s="208"/>
      <c r="C9163" s="36" t="s">
        <v>20811</v>
      </c>
      <c r="D9163" s="6" t="s">
        <v>9018</v>
      </c>
      <c r="E9163" s="3">
        <v>2</v>
      </c>
    </row>
    <row r="9164" spans="1:5" ht="18.75">
      <c r="A9164" s="36">
        <v>9162</v>
      </c>
      <c r="B9164" s="208"/>
      <c r="C9164" s="36" t="s">
        <v>20812</v>
      </c>
      <c r="D9164" s="6" t="s">
        <v>9019</v>
      </c>
      <c r="E9164" s="3">
        <v>2</v>
      </c>
    </row>
    <row r="9165" spans="1:5" ht="18.75">
      <c r="A9165" s="36">
        <v>9163</v>
      </c>
      <c r="B9165" s="208"/>
      <c r="C9165" s="36" t="s">
        <v>20813</v>
      </c>
      <c r="D9165" s="6" t="s">
        <v>9020</v>
      </c>
      <c r="E9165" s="3">
        <v>2</v>
      </c>
    </row>
    <row r="9166" spans="1:5" ht="18.75">
      <c r="A9166" s="36">
        <v>9164</v>
      </c>
      <c r="B9166" s="208"/>
      <c r="C9166" s="36" t="s">
        <v>20814</v>
      </c>
      <c r="D9166" s="6" t="s">
        <v>9021</v>
      </c>
      <c r="E9166" s="3">
        <v>2</v>
      </c>
    </row>
    <row r="9167" spans="1:5" ht="33">
      <c r="A9167" s="36">
        <v>9165</v>
      </c>
      <c r="B9167" s="208"/>
      <c r="C9167" s="36" t="s">
        <v>20815</v>
      </c>
      <c r="D9167" s="6" t="s">
        <v>9022</v>
      </c>
      <c r="E9167" s="3">
        <v>2</v>
      </c>
    </row>
    <row r="9168" spans="1:5" ht="18.75">
      <c r="A9168" s="36">
        <v>9166</v>
      </c>
      <c r="B9168" s="208"/>
      <c r="C9168" s="36" t="s">
        <v>20816</v>
      </c>
      <c r="D9168" s="6" t="s">
        <v>9023</v>
      </c>
      <c r="E9168" s="3">
        <v>2</v>
      </c>
    </row>
    <row r="9169" spans="1:5" ht="18.75">
      <c r="A9169" s="36">
        <v>9167</v>
      </c>
      <c r="B9169" s="208"/>
      <c r="C9169" s="36" t="s">
        <v>20817</v>
      </c>
      <c r="D9169" s="6" t="s">
        <v>9024</v>
      </c>
      <c r="E9169" s="3">
        <v>2</v>
      </c>
    </row>
    <row r="9170" spans="1:5" ht="33">
      <c r="A9170" s="36">
        <v>9168</v>
      </c>
      <c r="B9170" s="208"/>
      <c r="C9170" s="36" t="s">
        <v>20818</v>
      </c>
      <c r="D9170" s="6" t="s">
        <v>9025</v>
      </c>
      <c r="E9170" s="3">
        <v>2</v>
      </c>
    </row>
    <row r="9171" spans="1:5" ht="33">
      <c r="A9171" s="36">
        <v>9169</v>
      </c>
      <c r="B9171" s="208"/>
      <c r="C9171" s="36" t="s">
        <v>20819</v>
      </c>
      <c r="D9171" s="6" t="s">
        <v>9026</v>
      </c>
      <c r="E9171" s="3">
        <v>2</v>
      </c>
    </row>
    <row r="9172" spans="1:5" ht="33">
      <c r="A9172" s="36">
        <v>9170</v>
      </c>
      <c r="B9172" s="208"/>
      <c r="C9172" s="36" t="s">
        <v>20820</v>
      </c>
      <c r="D9172" s="6" t="s">
        <v>9027</v>
      </c>
      <c r="E9172" s="3">
        <v>2</v>
      </c>
    </row>
    <row r="9173" spans="1:5" ht="33">
      <c r="A9173" s="36">
        <v>9171</v>
      </c>
      <c r="B9173" s="208"/>
      <c r="C9173" s="36" t="s">
        <v>20821</v>
      </c>
      <c r="D9173" s="6" t="s">
        <v>9028</v>
      </c>
      <c r="E9173" s="3">
        <v>2</v>
      </c>
    </row>
    <row r="9174" spans="1:5" ht="49.5">
      <c r="A9174" s="36">
        <v>9172</v>
      </c>
      <c r="B9174" s="208"/>
      <c r="C9174" s="36" t="s">
        <v>20822</v>
      </c>
      <c r="D9174" s="6" t="s">
        <v>9029</v>
      </c>
      <c r="E9174" s="3">
        <v>2</v>
      </c>
    </row>
    <row r="9175" spans="1:5" ht="33">
      <c r="A9175" s="36">
        <v>9173</v>
      </c>
      <c r="B9175" s="208"/>
      <c r="C9175" s="36" t="s">
        <v>20823</v>
      </c>
      <c r="D9175" s="6" t="s">
        <v>9030</v>
      </c>
      <c r="E9175" s="3">
        <v>2</v>
      </c>
    </row>
    <row r="9176" spans="1:5" ht="33">
      <c r="A9176" s="36">
        <v>9174</v>
      </c>
      <c r="B9176" s="208"/>
      <c r="C9176" s="36" t="s">
        <v>20824</v>
      </c>
      <c r="D9176" s="6" t="s">
        <v>9031</v>
      </c>
      <c r="E9176" s="3">
        <v>2</v>
      </c>
    </row>
    <row r="9177" spans="1:5" ht="33">
      <c r="A9177" s="36">
        <v>9175</v>
      </c>
      <c r="B9177" s="208"/>
      <c r="C9177" s="36" t="s">
        <v>20825</v>
      </c>
      <c r="D9177" s="6" t="s">
        <v>9032</v>
      </c>
      <c r="E9177" s="3">
        <v>2</v>
      </c>
    </row>
    <row r="9178" spans="1:5" ht="18.75">
      <c r="A9178" s="36">
        <v>9176</v>
      </c>
      <c r="B9178" s="208"/>
      <c r="C9178" s="36" t="s">
        <v>20826</v>
      </c>
      <c r="D9178" s="6" t="s">
        <v>9033</v>
      </c>
      <c r="E9178" s="3">
        <v>2</v>
      </c>
    </row>
    <row r="9179" spans="1:5" ht="18.75">
      <c r="A9179" s="36">
        <v>9177</v>
      </c>
      <c r="B9179" s="208"/>
      <c r="C9179" s="36" t="s">
        <v>20827</v>
      </c>
      <c r="D9179" s="6" t="s">
        <v>9034</v>
      </c>
      <c r="E9179" s="3">
        <v>2</v>
      </c>
    </row>
    <row r="9180" spans="1:5" ht="33">
      <c r="A9180" s="36">
        <v>9178</v>
      </c>
      <c r="B9180" s="208"/>
      <c r="C9180" s="36" t="s">
        <v>20828</v>
      </c>
      <c r="D9180" s="6" t="s">
        <v>9035</v>
      </c>
      <c r="E9180" s="3">
        <v>2</v>
      </c>
    </row>
    <row r="9181" spans="1:5" ht="18.75">
      <c r="A9181" s="36">
        <v>9179</v>
      </c>
      <c r="B9181" s="208"/>
      <c r="C9181" s="36" t="s">
        <v>20829</v>
      </c>
      <c r="D9181" s="6" t="s">
        <v>9036</v>
      </c>
      <c r="E9181" s="3">
        <v>2</v>
      </c>
    </row>
    <row r="9182" spans="1:5" ht="18.75">
      <c r="A9182" s="36">
        <v>9180</v>
      </c>
      <c r="B9182" s="208"/>
      <c r="C9182" s="36" t="s">
        <v>20830</v>
      </c>
      <c r="D9182" s="6" t="s">
        <v>9037</v>
      </c>
      <c r="E9182" s="3">
        <v>2</v>
      </c>
    </row>
    <row r="9183" spans="1:5" ht="18.75">
      <c r="A9183" s="36">
        <v>9181</v>
      </c>
      <c r="B9183" s="208"/>
      <c r="C9183" s="36" t="s">
        <v>20831</v>
      </c>
      <c r="D9183" s="6" t="s">
        <v>9038</v>
      </c>
      <c r="E9183" s="3">
        <v>2</v>
      </c>
    </row>
    <row r="9184" spans="1:5" ht="33">
      <c r="A9184" s="36">
        <v>9182</v>
      </c>
      <c r="B9184" s="208"/>
      <c r="C9184" s="36" t="s">
        <v>20832</v>
      </c>
      <c r="D9184" s="6" t="s">
        <v>9039</v>
      </c>
      <c r="E9184" s="3">
        <v>2</v>
      </c>
    </row>
    <row r="9185" spans="1:5" ht="33">
      <c r="A9185" s="36">
        <v>9183</v>
      </c>
      <c r="B9185" s="208"/>
      <c r="C9185" s="36" t="s">
        <v>20833</v>
      </c>
      <c r="D9185" s="6" t="s">
        <v>9040</v>
      </c>
      <c r="E9185" s="3">
        <v>2</v>
      </c>
    </row>
    <row r="9186" spans="1:5" ht="33">
      <c r="A9186" s="36">
        <v>9184</v>
      </c>
      <c r="B9186" s="208"/>
      <c r="C9186" s="36" t="s">
        <v>20834</v>
      </c>
      <c r="D9186" s="6" t="s">
        <v>9041</v>
      </c>
      <c r="E9186" s="3">
        <v>2</v>
      </c>
    </row>
    <row r="9187" spans="1:5" ht="33">
      <c r="A9187" s="36">
        <v>9185</v>
      </c>
      <c r="B9187" s="208"/>
      <c r="C9187" s="36" t="s">
        <v>20835</v>
      </c>
      <c r="D9187" s="6" t="s">
        <v>9042</v>
      </c>
      <c r="E9187" s="3">
        <v>2</v>
      </c>
    </row>
    <row r="9188" spans="1:5" ht="18.75">
      <c r="A9188" s="36">
        <v>9186</v>
      </c>
      <c r="B9188" s="208"/>
      <c r="C9188" s="36" t="s">
        <v>20836</v>
      </c>
      <c r="D9188" s="6" t="s">
        <v>9043</v>
      </c>
      <c r="E9188" s="3">
        <v>2</v>
      </c>
    </row>
    <row r="9189" spans="1:5" ht="33">
      <c r="A9189" s="36">
        <v>9187</v>
      </c>
      <c r="B9189" s="208"/>
      <c r="C9189" s="36" t="s">
        <v>20837</v>
      </c>
      <c r="D9189" s="6" t="s">
        <v>9044</v>
      </c>
      <c r="E9189" s="3">
        <v>2</v>
      </c>
    </row>
    <row r="9190" spans="1:5" ht="33">
      <c r="A9190" s="36">
        <v>9188</v>
      </c>
      <c r="B9190" s="208"/>
      <c r="C9190" s="36" t="s">
        <v>20838</v>
      </c>
      <c r="D9190" s="6" t="s">
        <v>9045</v>
      </c>
      <c r="E9190" s="3">
        <v>2</v>
      </c>
    </row>
    <row r="9191" spans="1:5" ht="33">
      <c r="A9191" s="36">
        <v>9189</v>
      </c>
      <c r="B9191" s="208"/>
      <c r="C9191" s="36" t="s">
        <v>20839</v>
      </c>
      <c r="D9191" s="6" t="s">
        <v>9046</v>
      </c>
      <c r="E9191" s="3">
        <v>2</v>
      </c>
    </row>
    <row r="9192" spans="1:5" ht="18.75">
      <c r="A9192" s="36">
        <v>9190</v>
      </c>
      <c r="B9192" s="208"/>
      <c r="C9192" s="36" t="s">
        <v>20840</v>
      </c>
      <c r="D9192" s="6" t="s">
        <v>9047</v>
      </c>
      <c r="E9192" s="3">
        <v>2</v>
      </c>
    </row>
    <row r="9193" spans="1:5" ht="33">
      <c r="A9193" s="36">
        <v>9191</v>
      </c>
      <c r="B9193" s="208"/>
      <c r="C9193" s="36" t="s">
        <v>20841</v>
      </c>
      <c r="D9193" s="6" t="s">
        <v>9048</v>
      </c>
      <c r="E9193" s="3">
        <v>2</v>
      </c>
    </row>
    <row r="9194" spans="1:5" ht="33">
      <c r="A9194" s="36">
        <v>9192</v>
      </c>
      <c r="B9194" s="208"/>
      <c r="C9194" s="36" t="s">
        <v>20842</v>
      </c>
      <c r="D9194" s="6" t="s">
        <v>9049</v>
      </c>
      <c r="E9194" s="3">
        <v>2</v>
      </c>
    </row>
    <row r="9195" spans="1:5" ht="33">
      <c r="A9195" s="36">
        <v>9193</v>
      </c>
      <c r="B9195" s="208"/>
      <c r="C9195" s="36" t="s">
        <v>20843</v>
      </c>
      <c r="D9195" s="6" t="s">
        <v>9050</v>
      </c>
      <c r="E9195" s="3">
        <v>2</v>
      </c>
    </row>
    <row r="9196" spans="1:5" ht="33">
      <c r="A9196" s="36">
        <v>9194</v>
      </c>
      <c r="B9196" s="208"/>
      <c r="C9196" s="36" t="s">
        <v>20844</v>
      </c>
      <c r="D9196" s="6" t="s">
        <v>9051</v>
      </c>
      <c r="E9196" s="3">
        <v>2</v>
      </c>
    </row>
    <row r="9197" spans="1:5" ht="33">
      <c r="A9197" s="36">
        <v>9195</v>
      </c>
      <c r="B9197" s="208"/>
      <c r="C9197" s="36" t="s">
        <v>20845</v>
      </c>
      <c r="D9197" s="6" t="s">
        <v>9052</v>
      </c>
      <c r="E9197" s="3">
        <v>2</v>
      </c>
    </row>
    <row r="9198" spans="1:5" ht="18.75">
      <c r="A9198" s="36">
        <v>9196</v>
      </c>
      <c r="B9198" s="208"/>
      <c r="C9198" s="36" t="s">
        <v>20846</v>
      </c>
      <c r="D9198" s="6" t="s">
        <v>9053</v>
      </c>
      <c r="E9198" s="3">
        <v>2</v>
      </c>
    </row>
    <row r="9199" spans="1:5" ht="33">
      <c r="A9199" s="36">
        <v>9197</v>
      </c>
      <c r="B9199" s="208"/>
      <c r="C9199" s="36" t="s">
        <v>20847</v>
      </c>
      <c r="D9199" s="6" t="s">
        <v>9054</v>
      </c>
      <c r="E9199" s="3">
        <v>2</v>
      </c>
    </row>
    <row r="9200" spans="1:5" ht="18.75">
      <c r="A9200" s="36">
        <v>9198</v>
      </c>
      <c r="B9200" s="208"/>
      <c r="C9200" s="36" t="s">
        <v>20848</v>
      </c>
      <c r="D9200" s="6" t="s">
        <v>9055</v>
      </c>
      <c r="E9200" s="3">
        <v>2</v>
      </c>
    </row>
    <row r="9201" spans="1:5" ht="18.75">
      <c r="A9201" s="36">
        <v>9199</v>
      </c>
      <c r="B9201" s="208"/>
      <c r="C9201" s="36" t="s">
        <v>20849</v>
      </c>
      <c r="D9201" s="6" t="s">
        <v>9056</v>
      </c>
      <c r="E9201" s="3">
        <v>2</v>
      </c>
    </row>
    <row r="9202" spans="1:5" ht="18.75">
      <c r="A9202" s="36">
        <v>9200</v>
      </c>
      <c r="B9202" s="208"/>
      <c r="C9202" s="36" t="s">
        <v>20850</v>
      </c>
      <c r="D9202" s="6" t="s">
        <v>9057</v>
      </c>
      <c r="E9202" s="3">
        <v>2</v>
      </c>
    </row>
    <row r="9203" spans="1:5" ht="18.75">
      <c r="A9203" s="36">
        <v>9201</v>
      </c>
      <c r="B9203" s="208"/>
      <c r="C9203" s="36" t="s">
        <v>20851</v>
      </c>
      <c r="D9203" s="6" t="s">
        <v>9058</v>
      </c>
      <c r="E9203" s="3">
        <v>2</v>
      </c>
    </row>
    <row r="9204" spans="1:5" ht="18.75">
      <c r="A9204" s="36">
        <v>9202</v>
      </c>
      <c r="B9204" s="208"/>
      <c r="C9204" s="36" t="s">
        <v>20852</v>
      </c>
      <c r="D9204" s="6" t="s">
        <v>9059</v>
      </c>
      <c r="E9204" s="3">
        <v>2</v>
      </c>
    </row>
    <row r="9205" spans="1:5" ht="18.75">
      <c r="A9205" s="36">
        <v>9203</v>
      </c>
      <c r="B9205" s="208"/>
      <c r="C9205" s="36" t="s">
        <v>20853</v>
      </c>
      <c r="D9205" s="6" t="s">
        <v>9060</v>
      </c>
      <c r="E9205" s="3">
        <v>2</v>
      </c>
    </row>
    <row r="9206" spans="1:5" ht="33">
      <c r="A9206" s="36">
        <v>9204</v>
      </c>
      <c r="B9206" s="208"/>
      <c r="C9206" s="36" t="s">
        <v>20854</v>
      </c>
      <c r="D9206" s="6" t="s">
        <v>9061</v>
      </c>
      <c r="E9206" s="3">
        <v>2</v>
      </c>
    </row>
    <row r="9207" spans="1:5" ht="33">
      <c r="A9207" s="36">
        <v>9205</v>
      </c>
      <c r="B9207" s="208"/>
      <c r="C9207" s="36" t="s">
        <v>20855</v>
      </c>
      <c r="D9207" s="6" t="s">
        <v>9062</v>
      </c>
      <c r="E9207" s="3">
        <v>2</v>
      </c>
    </row>
    <row r="9208" spans="1:5" ht="33">
      <c r="A9208" s="36">
        <v>9206</v>
      </c>
      <c r="B9208" s="208"/>
      <c r="C9208" s="36" t="s">
        <v>20856</v>
      </c>
      <c r="D9208" s="6" t="s">
        <v>9063</v>
      </c>
      <c r="E9208" s="3">
        <v>2</v>
      </c>
    </row>
    <row r="9209" spans="1:5" ht="33">
      <c r="A9209" s="36">
        <v>9207</v>
      </c>
      <c r="B9209" s="208"/>
      <c r="C9209" s="36" t="s">
        <v>20857</v>
      </c>
      <c r="D9209" s="6" t="s">
        <v>9064</v>
      </c>
      <c r="E9209" s="3">
        <v>2</v>
      </c>
    </row>
    <row r="9210" spans="1:5" ht="33">
      <c r="A9210" s="36">
        <v>9208</v>
      </c>
      <c r="B9210" s="208"/>
      <c r="C9210" s="36" t="s">
        <v>20858</v>
      </c>
      <c r="D9210" s="6" t="s">
        <v>9065</v>
      </c>
      <c r="E9210" s="3">
        <v>2</v>
      </c>
    </row>
    <row r="9211" spans="1:5" ht="33">
      <c r="A9211" s="36">
        <v>9209</v>
      </c>
      <c r="B9211" s="208"/>
      <c r="C9211" s="36" t="s">
        <v>20859</v>
      </c>
      <c r="D9211" s="6" t="s">
        <v>9066</v>
      </c>
      <c r="E9211" s="3">
        <v>2</v>
      </c>
    </row>
    <row r="9212" spans="1:5" ht="33">
      <c r="A9212" s="36">
        <v>9210</v>
      </c>
      <c r="B9212" s="208"/>
      <c r="C9212" s="36" t="s">
        <v>20860</v>
      </c>
      <c r="D9212" s="6" t="s">
        <v>9067</v>
      </c>
      <c r="E9212" s="3">
        <v>2</v>
      </c>
    </row>
    <row r="9213" spans="1:5" ht="33">
      <c r="A9213" s="36">
        <v>9211</v>
      </c>
      <c r="B9213" s="208"/>
      <c r="C9213" s="36" t="s">
        <v>20861</v>
      </c>
      <c r="D9213" s="6" t="s">
        <v>9068</v>
      </c>
      <c r="E9213" s="3">
        <v>2</v>
      </c>
    </row>
    <row r="9214" spans="1:5" ht="33">
      <c r="A9214" s="36">
        <v>9212</v>
      </c>
      <c r="B9214" s="208"/>
      <c r="C9214" s="36" t="s">
        <v>20862</v>
      </c>
      <c r="D9214" s="6" t="s">
        <v>9069</v>
      </c>
      <c r="E9214" s="3">
        <v>2</v>
      </c>
    </row>
    <row r="9215" spans="1:5" ht="33">
      <c r="A9215" s="36">
        <v>9213</v>
      </c>
      <c r="B9215" s="208"/>
      <c r="C9215" s="36" t="s">
        <v>20863</v>
      </c>
      <c r="D9215" s="6" t="s">
        <v>9070</v>
      </c>
      <c r="E9215" s="3">
        <v>2</v>
      </c>
    </row>
    <row r="9216" spans="1:5" ht="33">
      <c r="A9216" s="36">
        <v>9214</v>
      </c>
      <c r="B9216" s="208"/>
      <c r="C9216" s="36" t="s">
        <v>20864</v>
      </c>
      <c r="D9216" s="6" t="s">
        <v>9071</v>
      </c>
      <c r="E9216" s="3">
        <v>2</v>
      </c>
    </row>
    <row r="9217" spans="1:5" ht="33">
      <c r="A9217" s="36">
        <v>9215</v>
      </c>
      <c r="B9217" s="208"/>
      <c r="C9217" s="36" t="s">
        <v>20865</v>
      </c>
      <c r="D9217" s="6" t="s">
        <v>9072</v>
      </c>
      <c r="E9217" s="3">
        <v>2</v>
      </c>
    </row>
    <row r="9218" spans="1:5" ht="18.75">
      <c r="A9218" s="36">
        <v>9216</v>
      </c>
      <c r="B9218" s="208"/>
      <c r="C9218" s="36" t="s">
        <v>20866</v>
      </c>
      <c r="D9218" s="6" t="s">
        <v>9073</v>
      </c>
      <c r="E9218" s="3">
        <v>2</v>
      </c>
    </row>
    <row r="9219" spans="1:5" ht="33">
      <c r="A9219" s="36">
        <v>9217</v>
      </c>
      <c r="B9219" s="208"/>
      <c r="C9219" s="36" t="s">
        <v>20867</v>
      </c>
      <c r="D9219" s="6" t="s">
        <v>9074</v>
      </c>
      <c r="E9219" s="3">
        <v>2</v>
      </c>
    </row>
    <row r="9220" spans="1:5" ht="33">
      <c r="A9220" s="36">
        <v>9218</v>
      </c>
      <c r="B9220" s="208"/>
      <c r="C9220" s="36" t="s">
        <v>20868</v>
      </c>
      <c r="D9220" s="6" t="s">
        <v>9075</v>
      </c>
      <c r="E9220" s="3">
        <v>2</v>
      </c>
    </row>
    <row r="9221" spans="1:5" ht="33">
      <c r="A9221" s="36">
        <v>9219</v>
      </c>
      <c r="B9221" s="208"/>
      <c r="C9221" s="36" t="s">
        <v>20869</v>
      </c>
      <c r="D9221" s="6" t="s">
        <v>9076</v>
      </c>
      <c r="E9221" s="3">
        <v>2</v>
      </c>
    </row>
    <row r="9222" spans="1:5" ht="18.75">
      <c r="A9222" s="36">
        <v>9220</v>
      </c>
      <c r="B9222" s="208"/>
      <c r="C9222" s="36" t="s">
        <v>20870</v>
      </c>
      <c r="D9222" s="6" t="s">
        <v>9077</v>
      </c>
      <c r="E9222" s="3">
        <v>2</v>
      </c>
    </row>
    <row r="9223" spans="1:5" ht="33">
      <c r="A9223" s="36">
        <v>9221</v>
      </c>
      <c r="B9223" s="208"/>
      <c r="C9223" s="36" t="s">
        <v>20871</v>
      </c>
      <c r="D9223" s="6" t="s">
        <v>9078</v>
      </c>
      <c r="E9223" s="3">
        <v>2</v>
      </c>
    </row>
    <row r="9224" spans="1:5" ht="18.75">
      <c r="A9224" s="36">
        <v>9222</v>
      </c>
      <c r="B9224" s="208"/>
      <c r="C9224" s="36" t="s">
        <v>20872</v>
      </c>
      <c r="D9224" s="6" t="s">
        <v>9079</v>
      </c>
      <c r="E9224" s="3">
        <v>2</v>
      </c>
    </row>
    <row r="9225" spans="1:5" ht="33">
      <c r="A9225" s="36">
        <v>9223</v>
      </c>
      <c r="B9225" s="208"/>
      <c r="C9225" s="36" t="s">
        <v>20873</v>
      </c>
      <c r="D9225" s="6" t="s">
        <v>9080</v>
      </c>
      <c r="E9225" s="3">
        <v>2</v>
      </c>
    </row>
    <row r="9226" spans="1:5" ht="33">
      <c r="A9226" s="36">
        <v>9224</v>
      </c>
      <c r="B9226" s="208"/>
      <c r="C9226" s="36" t="s">
        <v>20874</v>
      </c>
      <c r="D9226" s="6" t="s">
        <v>9081</v>
      </c>
      <c r="E9226" s="3">
        <v>2</v>
      </c>
    </row>
    <row r="9227" spans="1:5" ht="18.75">
      <c r="A9227" s="36">
        <v>9225</v>
      </c>
      <c r="B9227" s="208"/>
      <c r="C9227" s="36" t="s">
        <v>20875</v>
      </c>
      <c r="D9227" s="6" t="s">
        <v>9082</v>
      </c>
      <c r="E9227" s="3">
        <v>2</v>
      </c>
    </row>
    <row r="9228" spans="1:5" ht="18.75">
      <c r="A9228" s="36">
        <v>9226</v>
      </c>
      <c r="B9228" s="208"/>
      <c r="C9228" s="36" t="s">
        <v>20876</v>
      </c>
      <c r="D9228" s="6" t="s">
        <v>9083</v>
      </c>
      <c r="E9228" s="3">
        <v>2</v>
      </c>
    </row>
    <row r="9229" spans="1:5" ht="33">
      <c r="A9229" s="36">
        <v>9227</v>
      </c>
      <c r="B9229" s="208"/>
      <c r="C9229" s="36" t="s">
        <v>20877</v>
      </c>
      <c r="D9229" s="6" t="s">
        <v>9084</v>
      </c>
      <c r="E9229" s="3">
        <v>2</v>
      </c>
    </row>
    <row r="9230" spans="1:5" ht="49.5">
      <c r="A9230" s="36">
        <v>9228</v>
      </c>
      <c r="B9230" s="208"/>
      <c r="C9230" s="36" t="s">
        <v>20878</v>
      </c>
      <c r="D9230" s="6" t="s">
        <v>9085</v>
      </c>
      <c r="E9230" s="3">
        <v>2</v>
      </c>
    </row>
    <row r="9231" spans="1:5" ht="33">
      <c r="A9231" s="36">
        <v>9229</v>
      </c>
      <c r="B9231" s="208"/>
      <c r="C9231" s="36" t="s">
        <v>20879</v>
      </c>
      <c r="D9231" s="6" t="s">
        <v>9086</v>
      </c>
      <c r="E9231" s="3">
        <v>2</v>
      </c>
    </row>
    <row r="9232" spans="1:5" ht="18.75">
      <c r="A9232" s="36">
        <v>9230</v>
      </c>
      <c r="B9232" s="208"/>
      <c r="C9232" s="36" t="s">
        <v>20880</v>
      </c>
      <c r="D9232" s="6" t="s">
        <v>9087</v>
      </c>
      <c r="E9232" s="3">
        <v>2</v>
      </c>
    </row>
    <row r="9233" spans="1:5" ht="49.5">
      <c r="A9233" s="36">
        <v>9231</v>
      </c>
      <c r="B9233" s="208"/>
      <c r="C9233" s="36" t="s">
        <v>20881</v>
      </c>
      <c r="D9233" s="6" t="s">
        <v>9088</v>
      </c>
      <c r="E9233" s="3">
        <v>2</v>
      </c>
    </row>
    <row r="9234" spans="1:5" ht="33">
      <c r="A9234" s="36">
        <v>9232</v>
      </c>
      <c r="B9234" s="208"/>
      <c r="C9234" s="36" t="s">
        <v>20882</v>
      </c>
      <c r="D9234" s="6" t="s">
        <v>9089</v>
      </c>
      <c r="E9234" s="3">
        <v>2</v>
      </c>
    </row>
    <row r="9235" spans="1:5" ht="33">
      <c r="A9235" s="36">
        <v>9233</v>
      </c>
      <c r="B9235" s="208"/>
      <c r="C9235" s="36" t="s">
        <v>20883</v>
      </c>
      <c r="D9235" s="6" t="s">
        <v>9090</v>
      </c>
      <c r="E9235" s="3">
        <v>2</v>
      </c>
    </row>
    <row r="9236" spans="1:5" ht="18.75">
      <c r="A9236" s="36">
        <v>9234</v>
      </c>
      <c r="B9236" s="208"/>
      <c r="C9236" s="36" t="s">
        <v>20884</v>
      </c>
      <c r="D9236" s="6" t="s">
        <v>9091</v>
      </c>
      <c r="E9236" s="3">
        <v>2</v>
      </c>
    </row>
    <row r="9237" spans="1:5" ht="18.75">
      <c r="A9237" s="36">
        <v>9235</v>
      </c>
      <c r="B9237" s="208"/>
      <c r="C9237" s="36" t="s">
        <v>20885</v>
      </c>
      <c r="D9237" s="6" t="s">
        <v>9092</v>
      </c>
      <c r="E9237" s="3">
        <v>2</v>
      </c>
    </row>
    <row r="9238" spans="1:5" ht="33">
      <c r="A9238" s="36">
        <v>9236</v>
      </c>
      <c r="B9238" s="208"/>
      <c r="C9238" s="36" t="s">
        <v>20886</v>
      </c>
      <c r="D9238" s="6" t="s">
        <v>9093</v>
      </c>
      <c r="E9238" s="3">
        <v>2</v>
      </c>
    </row>
    <row r="9239" spans="1:5" ht="18.75">
      <c r="A9239" s="36">
        <v>9237</v>
      </c>
      <c r="B9239" s="208"/>
      <c r="C9239" s="36" t="s">
        <v>20887</v>
      </c>
      <c r="D9239" s="6" t="s">
        <v>9094</v>
      </c>
      <c r="E9239" s="3">
        <v>2</v>
      </c>
    </row>
    <row r="9240" spans="1:5" ht="18.75">
      <c r="A9240" s="36">
        <v>9238</v>
      </c>
      <c r="B9240" s="208"/>
      <c r="C9240" s="36" t="s">
        <v>20888</v>
      </c>
      <c r="D9240" s="6" t="s">
        <v>9095</v>
      </c>
      <c r="E9240" s="3">
        <v>2</v>
      </c>
    </row>
    <row r="9241" spans="1:5" ht="18.75">
      <c r="A9241" s="36">
        <v>9239</v>
      </c>
      <c r="B9241" s="208"/>
      <c r="C9241" s="36" t="s">
        <v>20889</v>
      </c>
      <c r="D9241" s="6" t="s">
        <v>9096</v>
      </c>
      <c r="E9241" s="3">
        <v>2</v>
      </c>
    </row>
    <row r="9242" spans="1:5" ht="33">
      <c r="A9242" s="36">
        <v>9240</v>
      </c>
      <c r="B9242" s="208"/>
      <c r="C9242" s="36" t="s">
        <v>20890</v>
      </c>
      <c r="D9242" s="6" t="s">
        <v>9097</v>
      </c>
      <c r="E9242" s="3">
        <v>2</v>
      </c>
    </row>
    <row r="9243" spans="1:5" ht="18.75">
      <c r="A9243" s="36">
        <v>9241</v>
      </c>
      <c r="B9243" s="208"/>
      <c r="C9243" s="36" t="s">
        <v>20891</v>
      </c>
      <c r="D9243" s="6" t="s">
        <v>9098</v>
      </c>
      <c r="E9243" s="3">
        <v>2</v>
      </c>
    </row>
    <row r="9244" spans="1:5" ht="33">
      <c r="A9244" s="36">
        <v>9242</v>
      </c>
      <c r="B9244" s="208"/>
      <c r="C9244" s="36" t="s">
        <v>20892</v>
      </c>
      <c r="D9244" s="6" t="s">
        <v>9099</v>
      </c>
      <c r="E9244" s="3">
        <v>2</v>
      </c>
    </row>
    <row r="9245" spans="1:5" ht="33">
      <c r="A9245" s="36">
        <v>9243</v>
      </c>
      <c r="B9245" s="208"/>
      <c r="C9245" s="36" t="s">
        <v>20893</v>
      </c>
      <c r="D9245" s="6" t="s">
        <v>9100</v>
      </c>
      <c r="E9245" s="3">
        <v>2</v>
      </c>
    </row>
    <row r="9246" spans="1:5" ht="33">
      <c r="A9246" s="36">
        <v>9244</v>
      </c>
      <c r="B9246" s="208"/>
      <c r="C9246" s="36" t="s">
        <v>20894</v>
      </c>
      <c r="D9246" s="6" t="s">
        <v>9101</v>
      </c>
      <c r="E9246" s="3">
        <v>2</v>
      </c>
    </row>
    <row r="9247" spans="1:5" ht="33">
      <c r="A9247" s="36">
        <v>9245</v>
      </c>
      <c r="B9247" s="208"/>
      <c r="C9247" s="36" t="s">
        <v>20895</v>
      </c>
      <c r="D9247" s="6" t="s">
        <v>9102</v>
      </c>
      <c r="E9247" s="3">
        <v>2</v>
      </c>
    </row>
    <row r="9248" spans="1:5" ht="33">
      <c r="A9248" s="36">
        <v>9246</v>
      </c>
      <c r="B9248" s="208"/>
      <c r="C9248" s="36" t="s">
        <v>20896</v>
      </c>
      <c r="D9248" s="6" t="s">
        <v>9103</v>
      </c>
      <c r="E9248" s="3">
        <v>2</v>
      </c>
    </row>
    <row r="9249" spans="1:5" ht="33">
      <c r="A9249" s="36">
        <v>9247</v>
      </c>
      <c r="B9249" s="208"/>
      <c r="C9249" s="36" t="s">
        <v>20897</v>
      </c>
      <c r="D9249" s="6" t="s">
        <v>9104</v>
      </c>
      <c r="E9249" s="3">
        <v>2</v>
      </c>
    </row>
    <row r="9250" spans="1:5" ht="18.75">
      <c r="A9250" s="36">
        <v>9248</v>
      </c>
      <c r="B9250" s="208"/>
      <c r="C9250" s="36" t="s">
        <v>20898</v>
      </c>
      <c r="D9250" s="6" t="s">
        <v>9105</v>
      </c>
      <c r="E9250" s="3">
        <v>2</v>
      </c>
    </row>
    <row r="9251" spans="1:5" ht="33">
      <c r="A9251" s="36">
        <v>9249</v>
      </c>
      <c r="B9251" s="208"/>
      <c r="C9251" s="36" t="s">
        <v>20899</v>
      </c>
      <c r="D9251" s="6" t="s">
        <v>9106</v>
      </c>
      <c r="E9251" s="3">
        <v>2</v>
      </c>
    </row>
    <row r="9252" spans="1:5" ht="18.75">
      <c r="A9252" s="36">
        <v>9250</v>
      </c>
      <c r="B9252" s="208"/>
      <c r="C9252" s="36" t="s">
        <v>20900</v>
      </c>
      <c r="D9252" s="6" t="s">
        <v>9107</v>
      </c>
      <c r="E9252" s="3">
        <v>2</v>
      </c>
    </row>
    <row r="9253" spans="1:5" ht="18.75">
      <c r="A9253" s="36">
        <v>9251</v>
      </c>
      <c r="B9253" s="208"/>
      <c r="C9253" s="36" t="s">
        <v>20901</v>
      </c>
      <c r="D9253" s="6" t="s">
        <v>9108</v>
      </c>
      <c r="E9253" s="3">
        <v>2</v>
      </c>
    </row>
    <row r="9254" spans="1:5" ht="18.75">
      <c r="A9254" s="36">
        <v>9252</v>
      </c>
      <c r="B9254" s="208"/>
      <c r="C9254" s="36" t="s">
        <v>20902</v>
      </c>
      <c r="D9254" s="6" t="s">
        <v>9109</v>
      </c>
      <c r="E9254" s="3">
        <v>2</v>
      </c>
    </row>
    <row r="9255" spans="1:5" ht="18.75">
      <c r="A9255" s="36">
        <v>9253</v>
      </c>
      <c r="B9255" s="208"/>
      <c r="C9255" s="36" t="s">
        <v>20903</v>
      </c>
      <c r="D9255" s="6" t="s">
        <v>9110</v>
      </c>
      <c r="E9255" s="3">
        <v>2</v>
      </c>
    </row>
    <row r="9256" spans="1:5" ht="33">
      <c r="A9256" s="36">
        <v>9254</v>
      </c>
      <c r="B9256" s="208"/>
      <c r="C9256" s="36" t="s">
        <v>20904</v>
      </c>
      <c r="D9256" s="6" t="s">
        <v>9111</v>
      </c>
      <c r="E9256" s="3">
        <v>2</v>
      </c>
    </row>
    <row r="9257" spans="1:5" ht="18.75">
      <c r="A9257" s="36">
        <v>9255</v>
      </c>
      <c r="B9257" s="208"/>
      <c r="C9257" s="36" t="s">
        <v>20905</v>
      </c>
      <c r="D9257" s="6" t="s">
        <v>9112</v>
      </c>
      <c r="E9257" s="3">
        <v>2</v>
      </c>
    </row>
    <row r="9258" spans="1:5" ht="18.75">
      <c r="A9258" s="36">
        <v>9256</v>
      </c>
      <c r="B9258" s="208"/>
      <c r="C9258" s="36" t="s">
        <v>20906</v>
      </c>
      <c r="D9258" s="6" t="s">
        <v>9113</v>
      </c>
      <c r="E9258" s="3">
        <v>2</v>
      </c>
    </row>
    <row r="9259" spans="1:5" ht="33">
      <c r="A9259" s="36">
        <v>9257</v>
      </c>
      <c r="B9259" s="208"/>
      <c r="C9259" s="36" t="s">
        <v>20907</v>
      </c>
      <c r="D9259" s="6" t="s">
        <v>9114</v>
      </c>
      <c r="E9259" s="3">
        <v>2</v>
      </c>
    </row>
    <row r="9260" spans="1:5" ht="33">
      <c r="A9260" s="36">
        <v>9258</v>
      </c>
      <c r="B9260" s="208"/>
      <c r="C9260" s="36" t="s">
        <v>20908</v>
      </c>
      <c r="D9260" s="6" t="s">
        <v>9115</v>
      </c>
      <c r="E9260" s="3">
        <v>2</v>
      </c>
    </row>
    <row r="9261" spans="1:5" ht="18.75">
      <c r="A9261" s="36">
        <v>9259</v>
      </c>
      <c r="B9261" s="208"/>
      <c r="C9261" s="36" t="s">
        <v>20909</v>
      </c>
      <c r="D9261" s="6" t="s">
        <v>9116</v>
      </c>
      <c r="E9261" s="3">
        <v>2</v>
      </c>
    </row>
    <row r="9262" spans="1:5" ht="33">
      <c r="A9262" s="36">
        <v>9260</v>
      </c>
      <c r="B9262" s="208"/>
      <c r="C9262" s="36" t="s">
        <v>20910</v>
      </c>
      <c r="D9262" s="6" t="s">
        <v>9117</v>
      </c>
      <c r="E9262" s="3">
        <v>2</v>
      </c>
    </row>
    <row r="9263" spans="1:5" ht="33">
      <c r="A9263" s="36">
        <v>9261</v>
      </c>
      <c r="B9263" s="208"/>
      <c r="C9263" s="36" t="s">
        <v>20911</v>
      </c>
      <c r="D9263" s="6" t="s">
        <v>9118</v>
      </c>
      <c r="E9263" s="3">
        <v>2</v>
      </c>
    </row>
    <row r="9264" spans="1:5" ht="33">
      <c r="A9264" s="36">
        <v>9262</v>
      </c>
      <c r="B9264" s="208"/>
      <c r="C9264" s="36" t="s">
        <v>20912</v>
      </c>
      <c r="D9264" s="6" t="s">
        <v>9119</v>
      </c>
      <c r="E9264" s="3">
        <v>2</v>
      </c>
    </row>
    <row r="9265" spans="1:5" ht="33">
      <c r="A9265" s="36">
        <v>9263</v>
      </c>
      <c r="B9265" s="208"/>
      <c r="C9265" s="36" t="s">
        <v>20913</v>
      </c>
      <c r="D9265" s="6" t="s">
        <v>9120</v>
      </c>
      <c r="E9265" s="3">
        <v>2</v>
      </c>
    </row>
    <row r="9266" spans="1:5" ht="18.75">
      <c r="A9266" s="36">
        <v>9264</v>
      </c>
      <c r="B9266" s="208"/>
      <c r="C9266" s="36" t="s">
        <v>20914</v>
      </c>
      <c r="D9266" s="6" t="s">
        <v>9121</v>
      </c>
      <c r="E9266" s="3">
        <v>2</v>
      </c>
    </row>
    <row r="9267" spans="1:5" ht="18.75">
      <c r="A9267" s="36">
        <v>9265</v>
      </c>
      <c r="B9267" s="208"/>
      <c r="C9267" s="36" t="s">
        <v>20915</v>
      </c>
      <c r="D9267" s="6" t="s">
        <v>9122</v>
      </c>
      <c r="E9267" s="3">
        <v>2</v>
      </c>
    </row>
    <row r="9268" spans="1:5" ht="33">
      <c r="A9268" s="36">
        <v>9266</v>
      </c>
      <c r="B9268" s="208"/>
      <c r="C9268" s="36" t="s">
        <v>20916</v>
      </c>
      <c r="D9268" s="6" t="s">
        <v>9123</v>
      </c>
      <c r="E9268" s="3">
        <v>2</v>
      </c>
    </row>
    <row r="9269" spans="1:5" ht="18.75">
      <c r="A9269" s="36">
        <v>9267</v>
      </c>
      <c r="B9269" s="208"/>
      <c r="C9269" s="36" t="s">
        <v>20917</v>
      </c>
      <c r="D9269" s="6" t="s">
        <v>9124</v>
      </c>
      <c r="E9269" s="3">
        <v>2</v>
      </c>
    </row>
    <row r="9270" spans="1:5" ht="18.75">
      <c r="A9270" s="36">
        <v>9268</v>
      </c>
      <c r="B9270" s="208"/>
      <c r="C9270" s="36" t="s">
        <v>20918</v>
      </c>
      <c r="D9270" s="6" t="s">
        <v>9125</v>
      </c>
      <c r="E9270" s="3">
        <v>2</v>
      </c>
    </row>
    <row r="9271" spans="1:5" ht="33">
      <c r="A9271" s="36">
        <v>9269</v>
      </c>
      <c r="B9271" s="208"/>
      <c r="C9271" s="36" t="s">
        <v>20919</v>
      </c>
      <c r="D9271" s="6" t="s">
        <v>9126</v>
      </c>
      <c r="E9271" s="3">
        <v>2</v>
      </c>
    </row>
    <row r="9272" spans="1:5" ht="33">
      <c r="A9272" s="36">
        <v>9270</v>
      </c>
      <c r="B9272" s="208"/>
      <c r="C9272" s="36" t="s">
        <v>20920</v>
      </c>
      <c r="D9272" s="6" t="s">
        <v>9127</v>
      </c>
      <c r="E9272" s="3">
        <v>2</v>
      </c>
    </row>
    <row r="9273" spans="1:5" ht="18.75">
      <c r="A9273" s="36">
        <v>9271</v>
      </c>
      <c r="B9273" s="208"/>
      <c r="C9273" s="36" t="s">
        <v>20921</v>
      </c>
      <c r="D9273" s="6" t="s">
        <v>9128</v>
      </c>
      <c r="E9273" s="3">
        <v>2</v>
      </c>
    </row>
    <row r="9274" spans="1:5" ht="18.75">
      <c r="A9274" s="36">
        <v>9272</v>
      </c>
      <c r="B9274" s="208"/>
      <c r="C9274" s="36" t="s">
        <v>20922</v>
      </c>
      <c r="D9274" s="6" t="s">
        <v>9129</v>
      </c>
      <c r="E9274" s="3">
        <v>2</v>
      </c>
    </row>
    <row r="9275" spans="1:5" ht="33">
      <c r="A9275" s="36">
        <v>9273</v>
      </c>
      <c r="B9275" s="208"/>
      <c r="C9275" s="36" t="s">
        <v>20923</v>
      </c>
      <c r="D9275" s="6" t="s">
        <v>9130</v>
      </c>
      <c r="E9275" s="3">
        <v>2</v>
      </c>
    </row>
    <row r="9276" spans="1:5" ht="18.75">
      <c r="A9276" s="36">
        <v>9274</v>
      </c>
      <c r="B9276" s="208"/>
      <c r="C9276" s="36" t="s">
        <v>20924</v>
      </c>
      <c r="D9276" s="6" t="s">
        <v>9131</v>
      </c>
      <c r="E9276" s="3">
        <v>2</v>
      </c>
    </row>
    <row r="9277" spans="1:5" ht="18.75">
      <c r="A9277" s="36">
        <v>9275</v>
      </c>
      <c r="B9277" s="208"/>
      <c r="C9277" s="36" t="s">
        <v>20925</v>
      </c>
      <c r="D9277" s="6" t="s">
        <v>9132</v>
      </c>
      <c r="E9277" s="3">
        <v>2</v>
      </c>
    </row>
    <row r="9278" spans="1:5" ht="18.75">
      <c r="A9278" s="36">
        <v>9276</v>
      </c>
      <c r="B9278" s="208"/>
      <c r="C9278" s="36" t="s">
        <v>20926</v>
      </c>
      <c r="D9278" s="6" t="s">
        <v>9133</v>
      </c>
      <c r="E9278" s="3">
        <v>2</v>
      </c>
    </row>
    <row r="9279" spans="1:5" ht="33">
      <c r="A9279" s="36">
        <v>9277</v>
      </c>
      <c r="B9279" s="208"/>
      <c r="C9279" s="36" t="s">
        <v>20927</v>
      </c>
      <c r="D9279" s="6" t="s">
        <v>9134</v>
      </c>
      <c r="E9279" s="3">
        <v>2</v>
      </c>
    </row>
    <row r="9280" spans="1:5" ht="18.75">
      <c r="A9280" s="36">
        <v>9278</v>
      </c>
      <c r="B9280" s="208"/>
      <c r="C9280" s="36" t="s">
        <v>20928</v>
      </c>
      <c r="D9280" s="6" t="s">
        <v>9135</v>
      </c>
      <c r="E9280" s="3">
        <v>2</v>
      </c>
    </row>
    <row r="9281" spans="1:5" ht="33">
      <c r="A9281" s="36">
        <v>9279</v>
      </c>
      <c r="B9281" s="208"/>
      <c r="C9281" s="36" t="s">
        <v>20929</v>
      </c>
      <c r="D9281" s="6" t="s">
        <v>9136</v>
      </c>
      <c r="E9281" s="3">
        <v>2</v>
      </c>
    </row>
    <row r="9282" spans="1:5" ht="33">
      <c r="A9282" s="36">
        <v>9280</v>
      </c>
      <c r="B9282" s="208"/>
      <c r="C9282" s="36" t="s">
        <v>20930</v>
      </c>
      <c r="D9282" s="6" t="s">
        <v>9137</v>
      </c>
      <c r="E9282" s="3">
        <v>2</v>
      </c>
    </row>
    <row r="9283" spans="1:5" ht="33">
      <c r="A9283" s="36">
        <v>9281</v>
      </c>
      <c r="B9283" s="208"/>
      <c r="C9283" s="36" t="s">
        <v>20931</v>
      </c>
      <c r="D9283" s="6" t="s">
        <v>9138</v>
      </c>
      <c r="E9283" s="3">
        <v>2</v>
      </c>
    </row>
    <row r="9284" spans="1:5" ht="18.75">
      <c r="A9284" s="36">
        <v>9282</v>
      </c>
      <c r="B9284" s="208"/>
      <c r="C9284" s="36" t="s">
        <v>20932</v>
      </c>
      <c r="D9284" s="6" t="s">
        <v>9139</v>
      </c>
      <c r="E9284" s="3">
        <v>2</v>
      </c>
    </row>
    <row r="9285" spans="1:5" ht="33">
      <c r="A9285" s="36">
        <v>9283</v>
      </c>
      <c r="B9285" s="208"/>
      <c r="C9285" s="36" t="s">
        <v>20933</v>
      </c>
      <c r="D9285" s="6" t="s">
        <v>9140</v>
      </c>
      <c r="E9285" s="3">
        <v>2</v>
      </c>
    </row>
    <row r="9286" spans="1:5" ht="33">
      <c r="A9286" s="36">
        <v>9284</v>
      </c>
      <c r="B9286" s="208"/>
      <c r="C9286" s="36" t="s">
        <v>20934</v>
      </c>
      <c r="D9286" s="6" t="s">
        <v>9141</v>
      </c>
      <c r="E9286" s="3">
        <v>2</v>
      </c>
    </row>
    <row r="9287" spans="1:5" ht="33">
      <c r="A9287" s="36">
        <v>9285</v>
      </c>
      <c r="B9287" s="208"/>
      <c r="C9287" s="36" t="s">
        <v>20935</v>
      </c>
      <c r="D9287" s="6" t="s">
        <v>9142</v>
      </c>
      <c r="E9287" s="3">
        <v>2</v>
      </c>
    </row>
    <row r="9288" spans="1:5" ht="33">
      <c r="A9288" s="36">
        <v>9286</v>
      </c>
      <c r="B9288" s="208"/>
      <c r="C9288" s="36" t="s">
        <v>20936</v>
      </c>
      <c r="D9288" s="6" t="s">
        <v>9143</v>
      </c>
      <c r="E9288" s="3">
        <v>2</v>
      </c>
    </row>
    <row r="9289" spans="1:5" ht="33">
      <c r="A9289" s="36">
        <v>9287</v>
      </c>
      <c r="B9289" s="208"/>
      <c r="C9289" s="36" t="s">
        <v>20937</v>
      </c>
      <c r="D9289" s="6" t="s">
        <v>9144</v>
      </c>
      <c r="E9289" s="3">
        <v>2</v>
      </c>
    </row>
    <row r="9290" spans="1:5" ht="33">
      <c r="A9290" s="36">
        <v>9288</v>
      </c>
      <c r="B9290" s="208"/>
      <c r="C9290" s="36" t="s">
        <v>20938</v>
      </c>
      <c r="D9290" s="6" t="s">
        <v>9145</v>
      </c>
      <c r="E9290" s="3">
        <v>2</v>
      </c>
    </row>
    <row r="9291" spans="1:5" ht="33">
      <c r="A9291" s="36">
        <v>9289</v>
      </c>
      <c r="B9291" s="208"/>
      <c r="C9291" s="36" t="s">
        <v>20939</v>
      </c>
      <c r="D9291" s="6" t="s">
        <v>9146</v>
      </c>
      <c r="E9291" s="3">
        <v>2</v>
      </c>
    </row>
    <row r="9292" spans="1:5" ht="18.75">
      <c r="A9292" s="36">
        <v>9290</v>
      </c>
      <c r="B9292" s="208"/>
      <c r="C9292" s="36" t="s">
        <v>20940</v>
      </c>
      <c r="D9292" s="6" t="s">
        <v>9147</v>
      </c>
      <c r="E9292" s="3">
        <v>2</v>
      </c>
    </row>
    <row r="9293" spans="1:5" ht="18.75">
      <c r="A9293" s="36">
        <v>9291</v>
      </c>
      <c r="B9293" s="208"/>
      <c r="C9293" s="36" t="s">
        <v>20941</v>
      </c>
      <c r="D9293" s="6" t="s">
        <v>9148</v>
      </c>
      <c r="E9293" s="3">
        <v>2</v>
      </c>
    </row>
    <row r="9294" spans="1:5" ht="18.75">
      <c r="A9294" s="36">
        <v>9292</v>
      </c>
      <c r="B9294" s="208"/>
      <c r="C9294" s="36" t="s">
        <v>20942</v>
      </c>
      <c r="D9294" s="6" t="s">
        <v>9149</v>
      </c>
      <c r="E9294" s="3">
        <v>2</v>
      </c>
    </row>
    <row r="9295" spans="1:5" ht="18.75">
      <c r="A9295" s="36">
        <v>9293</v>
      </c>
      <c r="B9295" s="208"/>
      <c r="C9295" s="36" t="s">
        <v>20932</v>
      </c>
      <c r="D9295" s="6" t="s">
        <v>9139</v>
      </c>
      <c r="E9295" s="3">
        <v>2</v>
      </c>
    </row>
    <row r="9296" spans="1:5" ht="33">
      <c r="A9296" s="36">
        <v>9294</v>
      </c>
      <c r="B9296" s="208"/>
      <c r="C9296" s="36" t="s">
        <v>20943</v>
      </c>
      <c r="D9296" s="6" t="s">
        <v>9140</v>
      </c>
      <c r="E9296" s="3">
        <v>2</v>
      </c>
    </row>
    <row r="9297" spans="1:5" ht="33">
      <c r="A9297" s="36">
        <v>9295</v>
      </c>
      <c r="B9297" s="208"/>
      <c r="C9297" s="36" t="s">
        <v>20934</v>
      </c>
      <c r="D9297" s="6" t="s">
        <v>9141</v>
      </c>
      <c r="E9297" s="3">
        <v>2</v>
      </c>
    </row>
    <row r="9298" spans="1:5" ht="18.75">
      <c r="A9298" s="36">
        <v>9296</v>
      </c>
      <c r="B9298" s="208"/>
      <c r="C9298" s="36" t="s">
        <v>20944</v>
      </c>
      <c r="D9298" s="6" t="s">
        <v>9150</v>
      </c>
      <c r="E9298" s="3">
        <v>2</v>
      </c>
    </row>
    <row r="9299" spans="1:5" ht="18.75">
      <c r="A9299" s="36">
        <v>9297</v>
      </c>
      <c r="B9299" s="208"/>
      <c r="C9299" s="36" t="s">
        <v>9151</v>
      </c>
      <c r="D9299" s="6" t="s">
        <v>9152</v>
      </c>
      <c r="E9299" s="3">
        <v>2</v>
      </c>
    </row>
    <row r="9300" spans="1:5" ht="49.5">
      <c r="A9300" s="36">
        <v>9298</v>
      </c>
      <c r="B9300" s="208"/>
      <c r="C9300" s="36" t="s">
        <v>20945</v>
      </c>
      <c r="D9300" s="6" t="s">
        <v>9153</v>
      </c>
      <c r="E9300" s="3">
        <v>2</v>
      </c>
    </row>
    <row r="9301" spans="1:5" ht="18.75">
      <c r="A9301" s="36">
        <v>9299</v>
      </c>
      <c r="B9301" s="208"/>
      <c r="C9301" s="36" t="s">
        <v>9154</v>
      </c>
      <c r="D9301" s="6" t="s">
        <v>9155</v>
      </c>
      <c r="E9301" s="3">
        <v>2</v>
      </c>
    </row>
    <row r="9302" spans="1:5" ht="18.75">
      <c r="A9302" s="36">
        <v>9300</v>
      </c>
      <c r="B9302" s="208"/>
      <c r="C9302" s="36" t="s">
        <v>20946</v>
      </c>
      <c r="D9302" s="6" t="s">
        <v>9156</v>
      </c>
      <c r="E9302" s="3">
        <v>2</v>
      </c>
    </row>
    <row r="9303" spans="1:5" ht="18.75">
      <c r="A9303" s="36">
        <v>9301</v>
      </c>
      <c r="B9303" s="208"/>
      <c r="C9303" s="36" t="s">
        <v>20947</v>
      </c>
      <c r="D9303" s="6" t="s">
        <v>9157</v>
      </c>
      <c r="E9303" s="3">
        <v>2</v>
      </c>
    </row>
    <row r="9304" spans="1:5" ht="18.75">
      <c r="A9304" s="36">
        <v>9302</v>
      </c>
      <c r="B9304" s="208"/>
      <c r="C9304" s="36" t="s">
        <v>20948</v>
      </c>
      <c r="D9304" s="6" t="s">
        <v>9158</v>
      </c>
      <c r="E9304" s="3">
        <v>2</v>
      </c>
    </row>
    <row r="9305" spans="1:5" ht="33">
      <c r="A9305" s="36">
        <v>9303</v>
      </c>
      <c r="B9305" s="208"/>
      <c r="C9305" s="36" t="s">
        <v>20949</v>
      </c>
      <c r="D9305" s="6" t="s">
        <v>9159</v>
      </c>
      <c r="E9305" s="3">
        <v>2</v>
      </c>
    </row>
    <row r="9306" spans="1:5" ht="33">
      <c r="A9306" s="36">
        <v>9304</v>
      </c>
      <c r="B9306" s="208"/>
      <c r="C9306" s="36" t="s">
        <v>20950</v>
      </c>
      <c r="D9306" s="6" t="s">
        <v>9160</v>
      </c>
      <c r="E9306" s="3">
        <v>2</v>
      </c>
    </row>
    <row r="9307" spans="1:5" ht="33">
      <c r="A9307" s="36">
        <v>9305</v>
      </c>
      <c r="B9307" s="208"/>
      <c r="C9307" s="36" t="s">
        <v>20951</v>
      </c>
      <c r="D9307" s="6" t="s">
        <v>9161</v>
      </c>
      <c r="E9307" s="3">
        <v>2</v>
      </c>
    </row>
    <row r="9308" spans="1:5" ht="49.5">
      <c r="A9308" s="36">
        <v>9306</v>
      </c>
      <c r="B9308" s="208"/>
      <c r="C9308" s="36" t="s">
        <v>20952</v>
      </c>
      <c r="D9308" s="6" t="s">
        <v>9162</v>
      </c>
      <c r="E9308" s="3">
        <v>2</v>
      </c>
    </row>
    <row r="9309" spans="1:5" ht="49.5">
      <c r="A9309" s="36">
        <v>9307</v>
      </c>
      <c r="B9309" s="208"/>
      <c r="C9309" s="36" t="s">
        <v>20953</v>
      </c>
      <c r="D9309" s="6" t="s">
        <v>9163</v>
      </c>
      <c r="E9309" s="3">
        <v>2</v>
      </c>
    </row>
    <row r="9310" spans="1:5" ht="33">
      <c r="A9310" s="36">
        <v>9308</v>
      </c>
      <c r="B9310" s="208"/>
      <c r="C9310" s="36" t="s">
        <v>20954</v>
      </c>
      <c r="D9310" s="6" t="s">
        <v>9164</v>
      </c>
      <c r="E9310" s="3">
        <v>2</v>
      </c>
    </row>
    <row r="9311" spans="1:5" ht="33">
      <c r="A9311" s="36">
        <v>9309</v>
      </c>
      <c r="B9311" s="208"/>
      <c r="C9311" s="36" t="s">
        <v>20955</v>
      </c>
      <c r="D9311" s="6" t="s">
        <v>9165</v>
      </c>
      <c r="E9311" s="3">
        <v>2</v>
      </c>
    </row>
    <row r="9312" spans="1:5" ht="49.5">
      <c r="A9312" s="36">
        <v>9310</v>
      </c>
      <c r="B9312" s="208"/>
      <c r="C9312" s="36" t="s">
        <v>20956</v>
      </c>
      <c r="D9312" s="6" t="s">
        <v>9166</v>
      </c>
      <c r="E9312" s="3">
        <v>2</v>
      </c>
    </row>
    <row r="9313" spans="1:5" ht="33">
      <c r="A9313" s="36">
        <v>9311</v>
      </c>
      <c r="B9313" s="208"/>
      <c r="C9313" s="36" t="s">
        <v>20957</v>
      </c>
      <c r="D9313" s="6" t="s">
        <v>9167</v>
      </c>
      <c r="E9313" s="3">
        <v>2</v>
      </c>
    </row>
    <row r="9314" spans="1:5" ht="33">
      <c r="A9314" s="36">
        <v>9312</v>
      </c>
      <c r="B9314" s="208"/>
      <c r="C9314" s="36" t="s">
        <v>9168</v>
      </c>
      <c r="D9314" s="6" t="s">
        <v>9168</v>
      </c>
      <c r="E9314" s="3">
        <v>2</v>
      </c>
    </row>
    <row r="9315" spans="1:5" ht="18.75">
      <c r="A9315" s="36">
        <v>9313</v>
      </c>
      <c r="B9315" s="208"/>
      <c r="C9315" s="36" t="s">
        <v>20958</v>
      </c>
      <c r="D9315" s="6" t="s">
        <v>9169</v>
      </c>
      <c r="E9315" s="3">
        <v>2</v>
      </c>
    </row>
    <row r="9316" spans="1:5" ht="33">
      <c r="A9316" s="36">
        <v>9314</v>
      </c>
      <c r="B9316" s="208"/>
      <c r="C9316" s="36" t="s">
        <v>20950</v>
      </c>
      <c r="D9316" s="6" t="s">
        <v>9170</v>
      </c>
      <c r="E9316" s="3">
        <v>2</v>
      </c>
    </row>
    <row r="9317" spans="1:5" ht="49.5">
      <c r="A9317" s="36">
        <v>9315</v>
      </c>
      <c r="B9317" s="208"/>
      <c r="C9317" s="36" t="s">
        <v>20959</v>
      </c>
      <c r="D9317" s="6" t="s">
        <v>9171</v>
      </c>
      <c r="E9317" s="3">
        <v>4</v>
      </c>
    </row>
    <row r="9318" spans="1:5" ht="49.5">
      <c r="A9318" s="36">
        <v>9316</v>
      </c>
      <c r="B9318" s="208"/>
      <c r="C9318" s="36" t="s">
        <v>20960</v>
      </c>
      <c r="D9318" s="6" t="s">
        <v>9172</v>
      </c>
      <c r="E9318" s="3">
        <v>4</v>
      </c>
    </row>
    <row r="9319" spans="1:5" ht="33">
      <c r="A9319" s="36">
        <v>9317</v>
      </c>
      <c r="B9319" s="208"/>
      <c r="C9319" s="36" t="s">
        <v>20961</v>
      </c>
      <c r="D9319" s="6" t="s">
        <v>9173</v>
      </c>
      <c r="E9319" s="3">
        <v>4</v>
      </c>
    </row>
    <row r="9320" spans="1:5" ht="33">
      <c r="A9320" s="36">
        <v>9318</v>
      </c>
      <c r="B9320" s="208"/>
      <c r="C9320" s="36" t="s">
        <v>20962</v>
      </c>
      <c r="D9320" s="6" t="s">
        <v>9174</v>
      </c>
      <c r="E9320" s="3">
        <v>4</v>
      </c>
    </row>
    <row r="9321" spans="1:5" ht="33">
      <c r="A9321" s="36">
        <v>9319</v>
      </c>
      <c r="B9321" s="208"/>
      <c r="C9321" s="36" t="s">
        <v>20963</v>
      </c>
      <c r="D9321" s="6" t="s">
        <v>9175</v>
      </c>
      <c r="E9321" s="3">
        <v>4</v>
      </c>
    </row>
    <row r="9322" spans="1:5" ht="33">
      <c r="A9322" s="36">
        <v>9320</v>
      </c>
      <c r="B9322" s="208"/>
      <c r="C9322" s="36" t="s">
        <v>20964</v>
      </c>
      <c r="D9322" s="6" t="s">
        <v>9176</v>
      </c>
      <c r="E9322" s="3">
        <v>4</v>
      </c>
    </row>
    <row r="9323" spans="1:5" ht="33">
      <c r="A9323" s="36">
        <v>9321</v>
      </c>
      <c r="B9323" s="208"/>
      <c r="C9323" s="36" t="s">
        <v>20965</v>
      </c>
      <c r="D9323" s="6" t="s">
        <v>9177</v>
      </c>
      <c r="E9323" s="3">
        <v>4</v>
      </c>
    </row>
    <row r="9324" spans="1:5" ht="33">
      <c r="A9324" s="36">
        <v>9322</v>
      </c>
      <c r="B9324" s="208"/>
      <c r="C9324" s="36" t="s">
        <v>20966</v>
      </c>
      <c r="D9324" s="6" t="s">
        <v>9178</v>
      </c>
      <c r="E9324" s="3">
        <v>4</v>
      </c>
    </row>
    <row r="9325" spans="1:5" ht="33">
      <c r="A9325" s="36">
        <v>9323</v>
      </c>
      <c r="B9325" s="208"/>
      <c r="C9325" s="36" t="s">
        <v>20967</v>
      </c>
      <c r="D9325" s="6" t="s">
        <v>9179</v>
      </c>
      <c r="E9325" s="3">
        <v>4</v>
      </c>
    </row>
    <row r="9326" spans="1:5" ht="33">
      <c r="A9326" s="36">
        <v>9324</v>
      </c>
      <c r="B9326" s="208"/>
      <c r="C9326" s="36" t="s">
        <v>20968</v>
      </c>
      <c r="D9326" s="6" t="s">
        <v>9180</v>
      </c>
      <c r="E9326" s="3">
        <v>4</v>
      </c>
    </row>
    <row r="9327" spans="1:5" ht="33">
      <c r="A9327" s="36">
        <v>9325</v>
      </c>
      <c r="B9327" s="208"/>
      <c r="C9327" s="36" t="s">
        <v>20969</v>
      </c>
      <c r="D9327" s="6" t="s">
        <v>9181</v>
      </c>
      <c r="E9327" s="3">
        <v>4</v>
      </c>
    </row>
    <row r="9328" spans="1:5" ht="33">
      <c r="A9328" s="36">
        <v>9326</v>
      </c>
      <c r="B9328" s="208"/>
      <c r="C9328" s="36" t="s">
        <v>20970</v>
      </c>
      <c r="D9328" s="6" t="s">
        <v>9182</v>
      </c>
      <c r="E9328" s="3">
        <v>4</v>
      </c>
    </row>
    <row r="9329" spans="1:5" ht="33">
      <c r="A9329" s="36">
        <v>9327</v>
      </c>
      <c r="B9329" s="208"/>
      <c r="C9329" s="36" t="s">
        <v>20971</v>
      </c>
      <c r="D9329" s="6" t="s">
        <v>9183</v>
      </c>
      <c r="E9329" s="3">
        <v>4</v>
      </c>
    </row>
    <row r="9330" spans="1:5" ht="18.75">
      <c r="A9330" s="36">
        <v>9328</v>
      </c>
      <c r="B9330" s="208"/>
      <c r="C9330" s="36" t="s">
        <v>20972</v>
      </c>
      <c r="D9330" s="6" t="s">
        <v>9184</v>
      </c>
      <c r="E9330" s="3">
        <v>2</v>
      </c>
    </row>
    <row r="9331" spans="1:5" ht="33">
      <c r="A9331" s="36">
        <v>9329</v>
      </c>
      <c r="B9331" s="208"/>
      <c r="C9331" s="36" t="s">
        <v>20973</v>
      </c>
      <c r="D9331" s="6" t="s">
        <v>9185</v>
      </c>
      <c r="E9331" s="3">
        <v>2</v>
      </c>
    </row>
    <row r="9332" spans="1:5" ht="33">
      <c r="A9332" s="36">
        <v>9330</v>
      </c>
      <c r="B9332" s="208"/>
      <c r="C9332" s="36" t="s">
        <v>20974</v>
      </c>
      <c r="D9332" s="6" t="s">
        <v>9186</v>
      </c>
      <c r="E9332" s="3">
        <v>2</v>
      </c>
    </row>
    <row r="9333" spans="1:5" ht="33">
      <c r="A9333" s="36">
        <v>9331</v>
      </c>
      <c r="B9333" s="208"/>
      <c r="C9333" s="36" t="s">
        <v>20975</v>
      </c>
      <c r="D9333" s="6" t="s">
        <v>9187</v>
      </c>
      <c r="E9333" s="3">
        <v>2</v>
      </c>
    </row>
    <row r="9334" spans="1:5" ht="33">
      <c r="A9334" s="36">
        <v>9332</v>
      </c>
      <c r="B9334" s="208"/>
      <c r="C9334" s="36" t="s">
        <v>20976</v>
      </c>
      <c r="D9334" s="6" t="s">
        <v>9188</v>
      </c>
      <c r="E9334" s="3">
        <v>2</v>
      </c>
    </row>
    <row r="9335" spans="1:5" ht="33">
      <c r="A9335" s="36">
        <v>9333</v>
      </c>
      <c r="B9335" s="208"/>
      <c r="C9335" s="36" t="s">
        <v>20977</v>
      </c>
      <c r="D9335" s="6" t="s">
        <v>9189</v>
      </c>
      <c r="E9335" s="3">
        <v>2</v>
      </c>
    </row>
    <row r="9336" spans="1:5" ht="33">
      <c r="A9336" s="36">
        <v>9334</v>
      </c>
      <c r="B9336" s="208"/>
      <c r="C9336" s="36" t="s">
        <v>20978</v>
      </c>
      <c r="D9336" s="6" t="s">
        <v>9190</v>
      </c>
      <c r="E9336" s="3">
        <v>2</v>
      </c>
    </row>
    <row r="9337" spans="1:5" ht="33">
      <c r="A9337" s="36">
        <v>9335</v>
      </c>
      <c r="B9337" s="208"/>
      <c r="C9337" s="36" t="s">
        <v>20979</v>
      </c>
      <c r="D9337" s="6" t="s">
        <v>9191</v>
      </c>
      <c r="E9337" s="3">
        <v>2</v>
      </c>
    </row>
    <row r="9338" spans="1:5" ht="33">
      <c r="A9338" s="36">
        <v>9336</v>
      </c>
      <c r="B9338" s="208"/>
      <c r="C9338" s="36" t="s">
        <v>20980</v>
      </c>
      <c r="D9338" s="6" t="s">
        <v>9192</v>
      </c>
      <c r="E9338" s="3">
        <v>2</v>
      </c>
    </row>
    <row r="9339" spans="1:5" ht="33">
      <c r="A9339" s="36">
        <v>9337</v>
      </c>
      <c r="B9339" s="208"/>
      <c r="C9339" s="36" t="s">
        <v>20981</v>
      </c>
      <c r="D9339" s="6" t="s">
        <v>9193</v>
      </c>
      <c r="E9339" s="3">
        <v>2</v>
      </c>
    </row>
    <row r="9340" spans="1:5" ht="33">
      <c r="A9340" s="36">
        <v>9338</v>
      </c>
      <c r="B9340" s="208"/>
      <c r="C9340" s="36" t="s">
        <v>20982</v>
      </c>
      <c r="D9340" s="6" t="s">
        <v>9194</v>
      </c>
      <c r="E9340" s="3">
        <v>2</v>
      </c>
    </row>
    <row r="9341" spans="1:5" ht="33">
      <c r="A9341" s="36">
        <v>9339</v>
      </c>
      <c r="B9341" s="208"/>
      <c r="C9341" s="36" t="s">
        <v>20983</v>
      </c>
      <c r="D9341" s="6" t="s">
        <v>9195</v>
      </c>
      <c r="E9341" s="3">
        <v>2</v>
      </c>
    </row>
    <row r="9342" spans="1:5" ht="33">
      <c r="A9342" s="36">
        <v>9340</v>
      </c>
      <c r="B9342" s="208"/>
      <c r="C9342" s="36" t="s">
        <v>20984</v>
      </c>
      <c r="D9342" s="6" t="s">
        <v>9196</v>
      </c>
      <c r="E9342" s="3">
        <v>2</v>
      </c>
    </row>
    <row r="9343" spans="1:5" ht="33">
      <c r="A9343" s="36">
        <v>9341</v>
      </c>
      <c r="B9343" s="208"/>
      <c r="C9343" s="36" t="s">
        <v>20985</v>
      </c>
      <c r="D9343" s="6" t="s">
        <v>9197</v>
      </c>
      <c r="E9343" s="3">
        <v>2</v>
      </c>
    </row>
    <row r="9344" spans="1:5" ht="33">
      <c r="A9344" s="36">
        <v>9342</v>
      </c>
      <c r="B9344" s="208"/>
      <c r="C9344" s="36" t="s">
        <v>20986</v>
      </c>
      <c r="D9344" s="6" t="s">
        <v>9198</v>
      </c>
      <c r="E9344" s="3">
        <v>2</v>
      </c>
    </row>
    <row r="9345" spans="1:5" ht="33">
      <c r="A9345" s="36">
        <v>9343</v>
      </c>
      <c r="B9345" s="208"/>
      <c r="C9345" s="36" t="s">
        <v>20987</v>
      </c>
      <c r="D9345" s="6" t="s">
        <v>9199</v>
      </c>
      <c r="E9345" s="3">
        <v>2</v>
      </c>
    </row>
    <row r="9346" spans="1:5" ht="33">
      <c r="A9346" s="36">
        <v>9344</v>
      </c>
      <c r="B9346" s="208"/>
      <c r="C9346" s="36" t="s">
        <v>20988</v>
      </c>
      <c r="D9346" s="6" t="s">
        <v>9200</v>
      </c>
      <c r="E9346" s="3">
        <v>2</v>
      </c>
    </row>
    <row r="9347" spans="1:5" ht="33">
      <c r="A9347" s="36">
        <v>9345</v>
      </c>
      <c r="B9347" s="208"/>
      <c r="C9347" s="36" t="s">
        <v>20989</v>
      </c>
      <c r="D9347" s="6" t="s">
        <v>9201</v>
      </c>
      <c r="E9347" s="3">
        <v>2</v>
      </c>
    </row>
    <row r="9348" spans="1:5" ht="33">
      <c r="A9348" s="36">
        <v>9346</v>
      </c>
      <c r="B9348" s="208"/>
      <c r="C9348" s="36" t="s">
        <v>20990</v>
      </c>
      <c r="D9348" s="6" t="s">
        <v>9202</v>
      </c>
      <c r="E9348" s="3">
        <v>2</v>
      </c>
    </row>
    <row r="9349" spans="1:5" ht="18.75">
      <c r="A9349" s="36">
        <v>9347</v>
      </c>
      <c r="B9349" s="208"/>
      <c r="C9349" s="36" t="s">
        <v>20991</v>
      </c>
      <c r="D9349" s="6" t="s">
        <v>9203</v>
      </c>
      <c r="E9349" s="3">
        <v>2</v>
      </c>
    </row>
    <row r="9350" spans="1:5" ht="33">
      <c r="A9350" s="36">
        <v>9348</v>
      </c>
      <c r="B9350" s="208"/>
      <c r="C9350" s="36" t="s">
        <v>20992</v>
      </c>
      <c r="D9350" s="6" t="s">
        <v>9204</v>
      </c>
      <c r="E9350" s="3">
        <v>2</v>
      </c>
    </row>
    <row r="9351" spans="1:5" ht="33">
      <c r="A9351" s="36">
        <v>9349</v>
      </c>
      <c r="B9351" s="208"/>
      <c r="C9351" s="36" t="s">
        <v>20993</v>
      </c>
      <c r="D9351" s="6" t="s">
        <v>9205</v>
      </c>
      <c r="E9351" s="3">
        <v>2</v>
      </c>
    </row>
    <row r="9352" spans="1:5" ht="18.75">
      <c r="A9352" s="36">
        <v>9350</v>
      </c>
      <c r="B9352" s="208"/>
      <c r="C9352" s="36" t="s">
        <v>20994</v>
      </c>
      <c r="D9352" s="6" t="s">
        <v>9206</v>
      </c>
      <c r="E9352" s="3">
        <v>2</v>
      </c>
    </row>
    <row r="9353" spans="1:5" ht="33">
      <c r="A9353" s="36">
        <v>9351</v>
      </c>
      <c r="B9353" s="208"/>
      <c r="C9353" s="36" t="s">
        <v>20995</v>
      </c>
      <c r="D9353" s="6" t="s">
        <v>9207</v>
      </c>
      <c r="E9353" s="3">
        <v>2</v>
      </c>
    </row>
    <row r="9354" spans="1:5" ht="33">
      <c r="A9354" s="36">
        <v>9352</v>
      </c>
      <c r="B9354" s="208"/>
      <c r="C9354" s="36" t="s">
        <v>20996</v>
      </c>
      <c r="D9354" s="6" t="s">
        <v>9208</v>
      </c>
      <c r="E9354" s="3">
        <v>2</v>
      </c>
    </row>
    <row r="9355" spans="1:5" ht="33">
      <c r="A9355" s="36">
        <v>9353</v>
      </c>
      <c r="B9355" s="208"/>
      <c r="C9355" s="36" t="s">
        <v>20997</v>
      </c>
      <c r="D9355" s="6" t="s">
        <v>9209</v>
      </c>
      <c r="E9355" s="3">
        <v>2</v>
      </c>
    </row>
    <row r="9356" spans="1:5" ht="33">
      <c r="A9356" s="36">
        <v>9354</v>
      </c>
      <c r="B9356" s="208"/>
      <c r="C9356" s="36" t="s">
        <v>20998</v>
      </c>
      <c r="D9356" s="6" t="s">
        <v>9210</v>
      </c>
      <c r="E9356" s="3">
        <v>2</v>
      </c>
    </row>
    <row r="9357" spans="1:5" ht="33">
      <c r="A9357" s="36">
        <v>9355</v>
      </c>
      <c r="B9357" s="208"/>
      <c r="C9357" s="36" t="s">
        <v>20999</v>
      </c>
      <c r="D9357" s="6" t="s">
        <v>9211</v>
      </c>
      <c r="E9357" s="3">
        <v>2</v>
      </c>
    </row>
    <row r="9358" spans="1:5" ht="33">
      <c r="A9358" s="36">
        <v>9356</v>
      </c>
      <c r="B9358" s="208"/>
      <c r="C9358" s="36" t="s">
        <v>21000</v>
      </c>
      <c r="D9358" s="6" t="s">
        <v>9212</v>
      </c>
      <c r="E9358" s="3">
        <v>2</v>
      </c>
    </row>
    <row r="9359" spans="1:5" ht="33">
      <c r="A9359" s="36">
        <v>9357</v>
      </c>
      <c r="B9359" s="208"/>
      <c r="C9359" s="36" t="s">
        <v>21001</v>
      </c>
      <c r="D9359" s="6" t="s">
        <v>9213</v>
      </c>
      <c r="E9359" s="3">
        <v>2</v>
      </c>
    </row>
    <row r="9360" spans="1:5" ht="33">
      <c r="A9360" s="36">
        <v>9358</v>
      </c>
      <c r="B9360" s="208"/>
      <c r="C9360" s="36" t="s">
        <v>21002</v>
      </c>
      <c r="D9360" s="6" t="s">
        <v>9214</v>
      </c>
      <c r="E9360" s="3">
        <v>2</v>
      </c>
    </row>
    <row r="9361" spans="1:5" ht="33">
      <c r="A9361" s="36">
        <v>9359</v>
      </c>
      <c r="B9361" s="208"/>
      <c r="C9361" s="36" t="s">
        <v>21003</v>
      </c>
      <c r="D9361" s="6" t="s">
        <v>9215</v>
      </c>
      <c r="E9361" s="3">
        <v>2</v>
      </c>
    </row>
    <row r="9362" spans="1:5" ht="33">
      <c r="A9362" s="36">
        <v>9360</v>
      </c>
      <c r="B9362" s="208"/>
      <c r="C9362" s="36" t="s">
        <v>21004</v>
      </c>
      <c r="D9362" s="6" t="s">
        <v>9216</v>
      </c>
      <c r="E9362" s="3">
        <v>2</v>
      </c>
    </row>
    <row r="9363" spans="1:5" ht="33">
      <c r="A9363" s="36">
        <v>9361</v>
      </c>
      <c r="B9363" s="208"/>
      <c r="C9363" s="36" t="s">
        <v>21005</v>
      </c>
      <c r="D9363" s="6" t="s">
        <v>9217</v>
      </c>
      <c r="E9363" s="3">
        <v>2</v>
      </c>
    </row>
    <row r="9364" spans="1:5" ht="33">
      <c r="A9364" s="36">
        <v>9362</v>
      </c>
      <c r="B9364" s="208"/>
      <c r="C9364" s="36" t="s">
        <v>21006</v>
      </c>
      <c r="D9364" s="6" t="s">
        <v>9218</v>
      </c>
      <c r="E9364" s="3">
        <v>2</v>
      </c>
    </row>
    <row r="9365" spans="1:5" ht="33">
      <c r="A9365" s="36">
        <v>9363</v>
      </c>
      <c r="B9365" s="208"/>
      <c r="C9365" s="36" t="s">
        <v>21007</v>
      </c>
      <c r="D9365" s="6" t="s">
        <v>9219</v>
      </c>
      <c r="E9365" s="3">
        <v>2</v>
      </c>
    </row>
    <row r="9366" spans="1:5" ht="33">
      <c r="A9366" s="36">
        <v>9364</v>
      </c>
      <c r="B9366" s="208"/>
      <c r="C9366" s="36" t="s">
        <v>21008</v>
      </c>
      <c r="D9366" s="6" t="s">
        <v>9220</v>
      </c>
      <c r="E9366" s="3">
        <v>2</v>
      </c>
    </row>
    <row r="9367" spans="1:5" ht="33">
      <c r="A9367" s="36">
        <v>9365</v>
      </c>
      <c r="B9367" s="208"/>
      <c r="C9367" s="36" t="s">
        <v>21009</v>
      </c>
      <c r="D9367" s="6" t="s">
        <v>9221</v>
      </c>
      <c r="E9367" s="3">
        <v>2</v>
      </c>
    </row>
    <row r="9368" spans="1:5" ht="33">
      <c r="A9368" s="36">
        <v>9366</v>
      </c>
      <c r="B9368" s="208"/>
      <c r="C9368" s="36" t="s">
        <v>21010</v>
      </c>
      <c r="D9368" s="6" t="s">
        <v>9222</v>
      </c>
      <c r="E9368" s="3">
        <v>2</v>
      </c>
    </row>
    <row r="9369" spans="1:5" ht="33">
      <c r="A9369" s="36">
        <v>9367</v>
      </c>
      <c r="B9369" s="208"/>
      <c r="C9369" s="36" t="s">
        <v>21011</v>
      </c>
      <c r="D9369" s="6" t="s">
        <v>9223</v>
      </c>
      <c r="E9369" s="3">
        <v>2</v>
      </c>
    </row>
    <row r="9370" spans="1:5" ht="33">
      <c r="A9370" s="36">
        <v>9368</v>
      </c>
      <c r="B9370" s="208"/>
      <c r="C9370" s="36" t="s">
        <v>21012</v>
      </c>
      <c r="D9370" s="6" t="s">
        <v>9224</v>
      </c>
      <c r="E9370" s="3">
        <v>2</v>
      </c>
    </row>
    <row r="9371" spans="1:5" ht="33">
      <c r="A9371" s="36">
        <v>9369</v>
      </c>
      <c r="B9371" s="208"/>
      <c r="C9371" s="36" t="s">
        <v>21013</v>
      </c>
      <c r="D9371" s="6" t="s">
        <v>9225</v>
      </c>
      <c r="E9371" s="3">
        <v>2</v>
      </c>
    </row>
    <row r="9372" spans="1:5" ht="33">
      <c r="A9372" s="36">
        <v>9370</v>
      </c>
      <c r="B9372" s="208"/>
      <c r="C9372" s="36" t="s">
        <v>21014</v>
      </c>
      <c r="D9372" s="6" t="s">
        <v>9226</v>
      </c>
      <c r="E9372" s="3">
        <v>2</v>
      </c>
    </row>
    <row r="9373" spans="1:5" ht="33">
      <c r="A9373" s="36">
        <v>9371</v>
      </c>
      <c r="B9373" s="208"/>
      <c r="C9373" s="36" t="s">
        <v>21015</v>
      </c>
      <c r="D9373" s="6" t="s">
        <v>9227</v>
      </c>
      <c r="E9373" s="3">
        <v>2</v>
      </c>
    </row>
    <row r="9374" spans="1:5" ht="33">
      <c r="A9374" s="36">
        <v>9372</v>
      </c>
      <c r="B9374" s="208"/>
      <c r="C9374" s="36" t="s">
        <v>21016</v>
      </c>
      <c r="D9374" s="6" t="s">
        <v>9228</v>
      </c>
      <c r="E9374" s="3">
        <v>2</v>
      </c>
    </row>
    <row r="9375" spans="1:5" ht="33">
      <c r="A9375" s="36">
        <v>9373</v>
      </c>
      <c r="B9375" s="208"/>
      <c r="C9375" s="36" t="s">
        <v>21017</v>
      </c>
      <c r="D9375" s="6" t="s">
        <v>9229</v>
      </c>
      <c r="E9375" s="3">
        <v>2</v>
      </c>
    </row>
    <row r="9376" spans="1:5" ht="33">
      <c r="A9376" s="36">
        <v>9374</v>
      </c>
      <c r="B9376" s="208"/>
      <c r="C9376" s="36" t="s">
        <v>21018</v>
      </c>
      <c r="D9376" s="6" t="s">
        <v>9230</v>
      </c>
      <c r="E9376" s="3">
        <v>2</v>
      </c>
    </row>
    <row r="9377" spans="1:5" ht="33">
      <c r="A9377" s="36">
        <v>9375</v>
      </c>
      <c r="B9377" s="208"/>
      <c r="C9377" s="36" t="s">
        <v>21019</v>
      </c>
      <c r="D9377" s="6" t="s">
        <v>9231</v>
      </c>
      <c r="E9377" s="3">
        <v>2</v>
      </c>
    </row>
    <row r="9378" spans="1:5" ht="33">
      <c r="A9378" s="36">
        <v>9376</v>
      </c>
      <c r="B9378" s="208"/>
      <c r="C9378" s="36" t="s">
        <v>21020</v>
      </c>
      <c r="D9378" s="6" t="s">
        <v>9232</v>
      </c>
      <c r="E9378" s="3">
        <v>2</v>
      </c>
    </row>
    <row r="9379" spans="1:5" ht="33">
      <c r="A9379" s="36">
        <v>9377</v>
      </c>
      <c r="B9379" s="208"/>
      <c r="C9379" s="36" t="s">
        <v>21021</v>
      </c>
      <c r="D9379" s="6" t="s">
        <v>9233</v>
      </c>
      <c r="E9379" s="3">
        <v>2</v>
      </c>
    </row>
    <row r="9380" spans="1:5" ht="33">
      <c r="A9380" s="36">
        <v>9378</v>
      </c>
      <c r="B9380" s="208"/>
      <c r="C9380" s="36" t="s">
        <v>21022</v>
      </c>
      <c r="D9380" s="6" t="s">
        <v>9234</v>
      </c>
      <c r="E9380" s="3">
        <v>2</v>
      </c>
    </row>
    <row r="9381" spans="1:5" ht="49.5">
      <c r="A9381" s="36">
        <v>9379</v>
      </c>
      <c r="B9381" s="208"/>
      <c r="C9381" s="36" t="s">
        <v>9235</v>
      </c>
      <c r="D9381" s="6" t="s">
        <v>9235</v>
      </c>
      <c r="E9381" s="3">
        <v>2</v>
      </c>
    </row>
    <row r="9382" spans="1:5" ht="49.5">
      <c r="A9382" s="36">
        <v>9380</v>
      </c>
      <c r="B9382" s="208"/>
      <c r="C9382" s="36" t="s">
        <v>9236</v>
      </c>
      <c r="D9382" s="6" t="s">
        <v>9236</v>
      </c>
      <c r="E9382" s="3">
        <v>2</v>
      </c>
    </row>
    <row r="9383" spans="1:5" ht="49.5">
      <c r="A9383" s="36">
        <v>9381</v>
      </c>
      <c r="B9383" s="208"/>
      <c r="C9383" s="36" t="s">
        <v>21023</v>
      </c>
      <c r="D9383" s="6" t="s">
        <v>9237</v>
      </c>
      <c r="E9383" s="3">
        <v>4</v>
      </c>
    </row>
    <row r="9384" spans="1:5" ht="33">
      <c r="A9384" s="36">
        <v>9382</v>
      </c>
      <c r="B9384" s="208"/>
      <c r="C9384" s="36" t="s">
        <v>21024</v>
      </c>
      <c r="D9384" s="6" t="s">
        <v>9238</v>
      </c>
      <c r="E9384" s="3">
        <v>2</v>
      </c>
    </row>
    <row r="9385" spans="1:5" ht="33">
      <c r="A9385" s="36">
        <v>9383</v>
      </c>
      <c r="B9385" s="208"/>
      <c r="C9385" s="36" t="s">
        <v>21025</v>
      </c>
      <c r="D9385" s="6" t="s">
        <v>9239</v>
      </c>
      <c r="E9385" s="3">
        <v>2</v>
      </c>
    </row>
    <row r="9386" spans="1:5" ht="33">
      <c r="A9386" s="36">
        <v>9384</v>
      </c>
      <c r="B9386" s="208"/>
      <c r="C9386" s="36" t="s">
        <v>21026</v>
      </c>
      <c r="D9386" s="6" t="s">
        <v>9240</v>
      </c>
      <c r="E9386" s="3">
        <v>2</v>
      </c>
    </row>
    <row r="9387" spans="1:5" ht="49.5">
      <c r="A9387" s="36">
        <v>9385</v>
      </c>
      <c r="B9387" s="208"/>
      <c r="C9387" s="36" t="s">
        <v>21027</v>
      </c>
      <c r="D9387" s="6" t="s">
        <v>9241</v>
      </c>
      <c r="E9387" s="3">
        <v>2</v>
      </c>
    </row>
    <row r="9388" spans="1:5" ht="33">
      <c r="A9388" s="36">
        <v>9386</v>
      </c>
      <c r="B9388" s="208"/>
      <c r="C9388" s="36" t="s">
        <v>21028</v>
      </c>
      <c r="D9388" s="6" t="s">
        <v>9242</v>
      </c>
      <c r="E9388" s="3">
        <v>2</v>
      </c>
    </row>
    <row r="9389" spans="1:5" ht="49.5">
      <c r="A9389" s="36">
        <v>9387</v>
      </c>
      <c r="B9389" s="208"/>
      <c r="C9389" s="36" t="s">
        <v>21029</v>
      </c>
      <c r="D9389" s="6" t="s">
        <v>9243</v>
      </c>
      <c r="E9389" s="3">
        <v>2</v>
      </c>
    </row>
    <row r="9390" spans="1:5" ht="49.5">
      <c r="A9390" s="36">
        <v>9388</v>
      </c>
      <c r="B9390" s="208"/>
      <c r="C9390" s="36" t="s">
        <v>21030</v>
      </c>
      <c r="D9390" s="6" t="s">
        <v>9244</v>
      </c>
      <c r="E9390" s="3">
        <v>2</v>
      </c>
    </row>
    <row r="9391" spans="1:5" ht="49.5">
      <c r="A9391" s="36">
        <v>9389</v>
      </c>
      <c r="B9391" s="208"/>
      <c r="C9391" s="36" t="s">
        <v>21031</v>
      </c>
      <c r="D9391" s="6" t="s">
        <v>9245</v>
      </c>
      <c r="E9391" s="3">
        <v>2</v>
      </c>
    </row>
    <row r="9392" spans="1:5" ht="33">
      <c r="A9392" s="36">
        <v>9390</v>
      </c>
      <c r="B9392" s="208"/>
      <c r="C9392" s="36" t="s">
        <v>21032</v>
      </c>
      <c r="D9392" s="6" t="s">
        <v>9246</v>
      </c>
      <c r="E9392" s="3">
        <v>2</v>
      </c>
    </row>
    <row r="9393" spans="1:5" ht="33">
      <c r="A9393" s="36">
        <v>9391</v>
      </c>
      <c r="B9393" s="208"/>
      <c r="C9393" s="36" t="s">
        <v>21033</v>
      </c>
      <c r="D9393" s="6" t="s">
        <v>9247</v>
      </c>
      <c r="E9393" s="3">
        <v>2</v>
      </c>
    </row>
    <row r="9394" spans="1:5" ht="33">
      <c r="A9394" s="36">
        <v>9392</v>
      </c>
      <c r="B9394" s="208"/>
      <c r="C9394" s="36" t="s">
        <v>21034</v>
      </c>
      <c r="D9394" s="6" t="s">
        <v>9248</v>
      </c>
      <c r="E9394" s="3">
        <v>2</v>
      </c>
    </row>
    <row r="9395" spans="1:5" ht="49.5">
      <c r="A9395" s="36">
        <v>9393</v>
      </c>
      <c r="B9395" s="208"/>
      <c r="C9395" s="36" t="s">
        <v>21035</v>
      </c>
      <c r="D9395" s="6" t="s">
        <v>9249</v>
      </c>
      <c r="E9395" s="3">
        <v>2</v>
      </c>
    </row>
    <row r="9396" spans="1:5" ht="33">
      <c r="A9396" s="36">
        <v>9394</v>
      </c>
      <c r="B9396" s="208"/>
      <c r="C9396" s="36" t="s">
        <v>21036</v>
      </c>
      <c r="D9396" s="6" t="s">
        <v>9250</v>
      </c>
      <c r="E9396" s="3">
        <v>2</v>
      </c>
    </row>
    <row r="9397" spans="1:5" ht="18.75">
      <c r="A9397" s="36">
        <v>9395</v>
      </c>
      <c r="B9397" s="208"/>
      <c r="C9397" s="36" t="s">
        <v>21037</v>
      </c>
      <c r="D9397" s="6" t="s">
        <v>9251</v>
      </c>
      <c r="E9397" s="3">
        <v>2</v>
      </c>
    </row>
    <row r="9398" spans="1:5" ht="49.5">
      <c r="A9398" s="36">
        <v>9396</v>
      </c>
      <c r="B9398" s="208"/>
      <c r="C9398" s="36" t="s">
        <v>21038</v>
      </c>
      <c r="D9398" s="6" t="s">
        <v>9252</v>
      </c>
      <c r="E9398" s="3">
        <v>2</v>
      </c>
    </row>
    <row r="9399" spans="1:5" ht="18.75">
      <c r="A9399" s="36">
        <v>9397</v>
      </c>
      <c r="B9399" s="208"/>
      <c r="C9399" s="36" t="s">
        <v>21039</v>
      </c>
      <c r="D9399" s="6" t="s">
        <v>9253</v>
      </c>
      <c r="E9399" s="3">
        <v>2</v>
      </c>
    </row>
    <row r="9400" spans="1:5" ht="18.75">
      <c r="A9400" s="36">
        <v>9398</v>
      </c>
      <c r="B9400" s="208"/>
      <c r="C9400" s="36" t="s">
        <v>21040</v>
      </c>
      <c r="D9400" s="6" t="s">
        <v>9254</v>
      </c>
      <c r="E9400" s="3">
        <v>2</v>
      </c>
    </row>
    <row r="9401" spans="1:5" ht="18.75">
      <c r="A9401" s="36">
        <v>9399</v>
      </c>
      <c r="B9401" s="208"/>
      <c r="C9401" s="36" t="s">
        <v>21041</v>
      </c>
      <c r="D9401" s="6" t="s">
        <v>9255</v>
      </c>
      <c r="E9401" s="3">
        <v>2</v>
      </c>
    </row>
    <row r="9402" spans="1:5" ht="18.75">
      <c r="A9402" s="36">
        <v>9400</v>
      </c>
      <c r="B9402" s="208"/>
      <c r="C9402" s="36" t="s">
        <v>21042</v>
      </c>
      <c r="D9402" s="6" t="s">
        <v>9256</v>
      </c>
      <c r="E9402" s="3">
        <v>2</v>
      </c>
    </row>
    <row r="9403" spans="1:5" ht="18.75">
      <c r="A9403" s="36">
        <v>9401</v>
      </c>
      <c r="B9403" s="208"/>
      <c r="C9403" s="36" t="s">
        <v>21043</v>
      </c>
      <c r="D9403" s="6" t="s">
        <v>9257</v>
      </c>
      <c r="E9403" s="3">
        <v>2</v>
      </c>
    </row>
    <row r="9404" spans="1:5" ht="18.75">
      <c r="A9404" s="36">
        <v>9402</v>
      </c>
      <c r="B9404" s="208"/>
      <c r="C9404" s="36" t="s">
        <v>21044</v>
      </c>
      <c r="D9404" s="6" t="s">
        <v>9258</v>
      </c>
      <c r="E9404" s="3">
        <v>2</v>
      </c>
    </row>
    <row r="9405" spans="1:5" ht="18.75">
      <c r="A9405" s="36">
        <v>9403</v>
      </c>
      <c r="B9405" s="208"/>
      <c r="C9405" s="36" t="s">
        <v>21045</v>
      </c>
      <c r="D9405" s="6" t="s">
        <v>9259</v>
      </c>
      <c r="E9405" s="3">
        <v>2</v>
      </c>
    </row>
    <row r="9406" spans="1:5" ht="18.75">
      <c r="A9406" s="36">
        <v>9404</v>
      </c>
      <c r="B9406" s="208"/>
      <c r="C9406" s="36" t="s">
        <v>21046</v>
      </c>
      <c r="D9406" s="6" t="s">
        <v>9260</v>
      </c>
      <c r="E9406" s="3">
        <v>2</v>
      </c>
    </row>
    <row r="9407" spans="1:5" ht="18.75">
      <c r="A9407" s="36">
        <v>9405</v>
      </c>
      <c r="B9407" s="208"/>
      <c r="C9407" s="36" t="s">
        <v>21047</v>
      </c>
      <c r="D9407" s="6" t="s">
        <v>9261</v>
      </c>
      <c r="E9407" s="3">
        <v>2</v>
      </c>
    </row>
    <row r="9408" spans="1:5" ht="33">
      <c r="A9408" s="36">
        <v>9406</v>
      </c>
      <c r="B9408" s="208"/>
      <c r="C9408" s="36" t="s">
        <v>21048</v>
      </c>
      <c r="D9408" s="6" t="s">
        <v>9262</v>
      </c>
      <c r="E9408" s="3">
        <v>2</v>
      </c>
    </row>
    <row r="9409" spans="1:5" ht="18.75">
      <c r="A9409" s="36">
        <v>9407</v>
      </c>
      <c r="B9409" s="208"/>
      <c r="C9409" s="36" t="s">
        <v>21049</v>
      </c>
      <c r="D9409" s="6" t="s">
        <v>9263</v>
      </c>
      <c r="E9409" s="3">
        <v>2</v>
      </c>
    </row>
    <row r="9410" spans="1:5" ht="18.75">
      <c r="A9410" s="36">
        <v>9408</v>
      </c>
      <c r="B9410" s="208"/>
      <c r="C9410" s="36" t="s">
        <v>21050</v>
      </c>
      <c r="D9410" s="6" t="s">
        <v>9264</v>
      </c>
      <c r="E9410" s="3">
        <v>2</v>
      </c>
    </row>
    <row r="9411" spans="1:5" ht="18.75">
      <c r="A9411" s="36">
        <v>9409</v>
      </c>
      <c r="B9411" s="208"/>
      <c r="C9411" s="36" t="s">
        <v>21051</v>
      </c>
      <c r="D9411" s="6" t="s">
        <v>9265</v>
      </c>
      <c r="E9411" s="3">
        <v>2</v>
      </c>
    </row>
    <row r="9412" spans="1:5" ht="18.75">
      <c r="A9412" s="36">
        <v>9410</v>
      </c>
      <c r="B9412" s="208"/>
      <c r="C9412" s="36" t="s">
        <v>21052</v>
      </c>
      <c r="D9412" s="6" t="s">
        <v>9266</v>
      </c>
      <c r="E9412" s="3">
        <v>2</v>
      </c>
    </row>
    <row r="9413" spans="1:5" ht="18.75">
      <c r="A9413" s="36">
        <v>9411</v>
      </c>
      <c r="B9413" s="208"/>
      <c r="C9413" s="36" t="s">
        <v>21053</v>
      </c>
      <c r="D9413" s="6" t="s">
        <v>9267</v>
      </c>
      <c r="E9413" s="3">
        <v>2</v>
      </c>
    </row>
    <row r="9414" spans="1:5" ht="18.75">
      <c r="A9414" s="36">
        <v>9412</v>
      </c>
      <c r="B9414" s="208"/>
      <c r="C9414" s="36" t="s">
        <v>21053</v>
      </c>
      <c r="D9414" s="6" t="s">
        <v>9268</v>
      </c>
      <c r="E9414" s="3">
        <v>2</v>
      </c>
    </row>
    <row r="9415" spans="1:5" ht="18.75">
      <c r="A9415" s="36">
        <v>9413</v>
      </c>
      <c r="B9415" s="208"/>
      <c r="C9415" s="36" t="s">
        <v>21054</v>
      </c>
      <c r="D9415" s="6" t="s">
        <v>9269</v>
      </c>
      <c r="E9415" s="3">
        <v>2</v>
      </c>
    </row>
    <row r="9416" spans="1:5" ht="18.75">
      <c r="A9416" s="36">
        <v>9414</v>
      </c>
      <c r="B9416" s="208"/>
      <c r="C9416" s="36" t="s">
        <v>21055</v>
      </c>
      <c r="D9416" s="6" t="s">
        <v>9270</v>
      </c>
      <c r="E9416" s="3">
        <v>2</v>
      </c>
    </row>
    <row r="9417" spans="1:5" ht="18.75">
      <c r="A9417" s="36">
        <v>9415</v>
      </c>
      <c r="B9417" s="208"/>
      <c r="C9417" s="36" t="s">
        <v>21056</v>
      </c>
      <c r="D9417" s="6" t="s">
        <v>9271</v>
      </c>
      <c r="E9417" s="3">
        <v>2</v>
      </c>
    </row>
    <row r="9418" spans="1:5" ht="18.75">
      <c r="A9418" s="36">
        <v>9416</v>
      </c>
      <c r="B9418" s="208"/>
      <c r="C9418" s="36" t="s">
        <v>21057</v>
      </c>
      <c r="D9418" s="6" t="s">
        <v>9272</v>
      </c>
      <c r="E9418" s="3">
        <v>2</v>
      </c>
    </row>
    <row r="9419" spans="1:5" ht="18.75">
      <c r="A9419" s="36">
        <v>9417</v>
      </c>
      <c r="B9419" s="208"/>
      <c r="C9419" s="36" t="s">
        <v>21058</v>
      </c>
      <c r="D9419" s="6" t="s">
        <v>9273</v>
      </c>
      <c r="E9419" s="3">
        <v>2</v>
      </c>
    </row>
    <row r="9420" spans="1:5" ht="18.75">
      <c r="A9420" s="36">
        <v>9418</v>
      </c>
      <c r="B9420" s="208"/>
      <c r="C9420" s="36" t="s">
        <v>21058</v>
      </c>
      <c r="D9420" s="6" t="s">
        <v>9274</v>
      </c>
      <c r="E9420" s="3">
        <v>2</v>
      </c>
    </row>
    <row r="9421" spans="1:5" ht="18.75">
      <c r="A9421" s="36">
        <v>9419</v>
      </c>
      <c r="B9421" s="208"/>
      <c r="C9421" s="36" t="s">
        <v>21059</v>
      </c>
      <c r="D9421" s="6" t="s">
        <v>9275</v>
      </c>
      <c r="E9421" s="3">
        <v>2</v>
      </c>
    </row>
    <row r="9422" spans="1:5" ht="18.75">
      <c r="A9422" s="36">
        <v>9420</v>
      </c>
      <c r="B9422" s="208"/>
      <c r="C9422" s="36" t="s">
        <v>21060</v>
      </c>
      <c r="D9422" s="6" t="s">
        <v>9276</v>
      </c>
      <c r="E9422" s="3">
        <v>2</v>
      </c>
    </row>
    <row r="9423" spans="1:5" ht="18.75">
      <c r="A9423" s="36">
        <v>9421</v>
      </c>
      <c r="B9423" s="208"/>
      <c r="C9423" s="36" t="s">
        <v>21061</v>
      </c>
      <c r="D9423" s="6" t="s">
        <v>9277</v>
      </c>
      <c r="E9423" s="3">
        <v>2</v>
      </c>
    </row>
    <row r="9424" spans="1:5" ht="18.75">
      <c r="A9424" s="36">
        <v>9422</v>
      </c>
      <c r="B9424" s="208"/>
      <c r="C9424" s="36" t="s">
        <v>21062</v>
      </c>
      <c r="D9424" s="6" t="s">
        <v>9278</v>
      </c>
      <c r="E9424" s="3">
        <v>2</v>
      </c>
    </row>
    <row r="9425" spans="1:5" ht="18.75">
      <c r="A9425" s="36">
        <v>9423</v>
      </c>
      <c r="B9425" s="208"/>
      <c r="C9425" s="36" t="s">
        <v>21063</v>
      </c>
      <c r="D9425" s="6" t="s">
        <v>9279</v>
      </c>
      <c r="E9425" s="3">
        <v>2</v>
      </c>
    </row>
    <row r="9426" spans="1:5" ht="18.75">
      <c r="A9426" s="36">
        <v>9424</v>
      </c>
      <c r="B9426" s="208"/>
      <c r="C9426" s="36" t="s">
        <v>21064</v>
      </c>
      <c r="D9426" s="6" t="s">
        <v>9280</v>
      </c>
      <c r="E9426" s="3">
        <v>2</v>
      </c>
    </row>
    <row r="9427" spans="1:5" ht="18.75">
      <c r="A9427" s="36">
        <v>9425</v>
      </c>
      <c r="B9427" s="208"/>
      <c r="C9427" s="36" t="s">
        <v>21065</v>
      </c>
      <c r="D9427" s="6" t="s">
        <v>9281</v>
      </c>
      <c r="E9427" s="3">
        <v>2</v>
      </c>
    </row>
    <row r="9428" spans="1:5" ht="18.75">
      <c r="A9428" s="36">
        <v>9426</v>
      </c>
      <c r="B9428" s="208"/>
      <c r="C9428" s="36" t="s">
        <v>21066</v>
      </c>
      <c r="D9428" s="6" t="s">
        <v>9282</v>
      </c>
      <c r="E9428" s="3">
        <v>2</v>
      </c>
    </row>
    <row r="9429" spans="1:5" ht="18.75">
      <c r="A9429" s="36">
        <v>9427</v>
      </c>
      <c r="B9429" s="208"/>
      <c r="C9429" s="36" t="s">
        <v>21067</v>
      </c>
      <c r="D9429" s="6" t="s">
        <v>9283</v>
      </c>
      <c r="E9429" s="3">
        <v>2</v>
      </c>
    </row>
    <row r="9430" spans="1:5" ht="18.75">
      <c r="A9430" s="36">
        <v>9428</v>
      </c>
      <c r="B9430" s="208"/>
      <c r="C9430" s="36" t="s">
        <v>21068</v>
      </c>
      <c r="D9430" s="6" t="s">
        <v>9284</v>
      </c>
      <c r="E9430" s="3">
        <v>2</v>
      </c>
    </row>
    <row r="9431" spans="1:5" ht="18.75">
      <c r="A9431" s="36">
        <v>9429</v>
      </c>
      <c r="B9431" s="208"/>
      <c r="C9431" s="36" t="s">
        <v>21069</v>
      </c>
      <c r="D9431" s="6" t="s">
        <v>9285</v>
      </c>
      <c r="E9431" s="3">
        <v>2</v>
      </c>
    </row>
    <row r="9432" spans="1:5" ht="18.75">
      <c r="A9432" s="36">
        <v>9430</v>
      </c>
      <c r="B9432" s="208"/>
      <c r="C9432" s="36" t="s">
        <v>21070</v>
      </c>
      <c r="D9432" s="6" t="s">
        <v>9286</v>
      </c>
      <c r="E9432" s="3">
        <v>2</v>
      </c>
    </row>
    <row r="9433" spans="1:5" ht="18.75">
      <c r="A9433" s="36">
        <v>9431</v>
      </c>
      <c r="B9433" s="208"/>
      <c r="C9433" s="36" t="s">
        <v>21071</v>
      </c>
      <c r="D9433" s="6" t="s">
        <v>9287</v>
      </c>
      <c r="E9433" s="3">
        <v>2</v>
      </c>
    </row>
    <row r="9434" spans="1:5" ht="18.75">
      <c r="A9434" s="36">
        <v>9432</v>
      </c>
      <c r="B9434" s="208"/>
      <c r="C9434" s="36" t="s">
        <v>21072</v>
      </c>
      <c r="D9434" s="6" t="s">
        <v>9288</v>
      </c>
      <c r="E9434" s="3">
        <v>2</v>
      </c>
    </row>
    <row r="9435" spans="1:5" ht="18.75">
      <c r="A9435" s="36">
        <v>9433</v>
      </c>
      <c r="B9435" s="208"/>
      <c r="C9435" s="36" t="s">
        <v>21073</v>
      </c>
      <c r="D9435" s="6" t="s">
        <v>9289</v>
      </c>
      <c r="E9435" s="3">
        <v>2</v>
      </c>
    </row>
    <row r="9436" spans="1:5" ht="18.75">
      <c r="A9436" s="36">
        <v>9434</v>
      </c>
      <c r="B9436" s="208"/>
      <c r="C9436" s="36" t="s">
        <v>21074</v>
      </c>
      <c r="D9436" s="6" t="s">
        <v>9290</v>
      </c>
      <c r="E9436" s="3">
        <v>2</v>
      </c>
    </row>
    <row r="9437" spans="1:5" ht="18.75">
      <c r="A9437" s="36">
        <v>9435</v>
      </c>
      <c r="B9437" s="208"/>
      <c r="C9437" s="36" t="s">
        <v>21075</v>
      </c>
      <c r="D9437" s="6" t="s">
        <v>9291</v>
      </c>
      <c r="E9437" s="3">
        <v>2</v>
      </c>
    </row>
    <row r="9438" spans="1:5" ht="18.75">
      <c r="A9438" s="36">
        <v>9436</v>
      </c>
      <c r="B9438" s="208"/>
      <c r="C9438" s="36" t="s">
        <v>21076</v>
      </c>
      <c r="D9438" s="6" t="s">
        <v>9292</v>
      </c>
      <c r="E9438" s="3">
        <v>2</v>
      </c>
    </row>
    <row r="9439" spans="1:5" ht="18.75">
      <c r="A9439" s="36">
        <v>9437</v>
      </c>
      <c r="B9439" s="208"/>
      <c r="C9439" s="36" t="s">
        <v>21077</v>
      </c>
      <c r="D9439" s="6" t="s">
        <v>9293</v>
      </c>
      <c r="E9439" s="3">
        <v>2</v>
      </c>
    </row>
    <row r="9440" spans="1:5" ht="18.75">
      <c r="A9440" s="36">
        <v>9438</v>
      </c>
      <c r="B9440" s="208"/>
      <c r="C9440" s="36" t="s">
        <v>21078</v>
      </c>
      <c r="D9440" s="6" t="s">
        <v>9294</v>
      </c>
      <c r="E9440" s="3">
        <v>2</v>
      </c>
    </row>
    <row r="9441" spans="1:5" ht="33">
      <c r="A9441" s="36">
        <v>9439</v>
      </c>
      <c r="B9441" s="208"/>
      <c r="C9441" s="36" t="s">
        <v>21079</v>
      </c>
      <c r="D9441" s="6" t="s">
        <v>9295</v>
      </c>
      <c r="E9441" s="3">
        <v>2</v>
      </c>
    </row>
    <row r="9442" spans="1:5" ht="18.75">
      <c r="A9442" s="36">
        <v>9440</v>
      </c>
      <c r="B9442" s="208"/>
      <c r="C9442" s="36" t="s">
        <v>21080</v>
      </c>
      <c r="D9442" s="6" t="s">
        <v>9296</v>
      </c>
      <c r="E9442" s="3">
        <v>2</v>
      </c>
    </row>
    <row r="9443" spans="1:5" ht="18.75">
      <c r="A9443" s="36">
        <v>9441</v>
      </c>
      <c r="B9443" s="208"/>
      <c r="C9443" s="36" t="s">
        <v>21081</v>
      </c>
      <c r="D9443" s="6" t="s">
        <v>9297</v>
      </c>
      <c r="E9443" s="3">
        <v>2</v>
      </c>
    </row>
    <row r="9444" spans="1:5" ht="18.75">
      <c r="A9444" s="36">
        <v>9442</v>
      </c>
      <c r="B9444" s="208"/>
      <c r="C9444" s="36" t="s">
        <v>21082</v>
      </c>
      <c r="D9444" s="6" t="s">
        <v>9298</v>
      </c>
      <c r="E9444" s="3">
        <v>2</v>
      </c>
    </row>
    <row r="9445" spans="1:5" ht="18.75">
      <c r="A9445" s="36">
        <v>9443</v>
      </c>
      <c r="B9445" s="208"/>
      <c r="C9445" s="36" t="s">
        <v>21083</v>
      </c>
      <c r="D9445" s="6" t="s">
        <v>9299</v>
      </c>
      <c r="E9445" s="3">
        <v>2</v>
      </c>
    </row>
    <row r="9446" spans="1:5" ht="18.75">
      <c r="A9446" s="36">
        <v>9444</v>
      </c>
      <c r="B9446" s="208"/>
      <c r="C9446" s="36" t="s">
        <v>21084</v>
      </c>
      <c r="D9446" s="6" t="s">
        <v>9300</v>
      </c>
      <c r="E9446" s="3">
        <v>2</v>
      </c>
    </row>
    <row r="9447" spans="1:5" ht="18.75">
      <c r="A9447" s="36">
        <v>9445</v>
      </c>
      <c r="B9447" s="208"/>
      <c r="C9447" s="36" t="s">
        <v>21085</v>
      </c>
      <c r="D9447" s="6" t="s">
        <v>9301</v>
      </c>
      <c r="E9447" s="3">
        <v>2</v>
      </c>
    </row>
    <row r="9448" spans="1:5" ht="18.75">
      <c r="A9448" s="36">
        <v>9446</v>
      </c>
      <c r="B9448" s="208"/>
      <c r="C9448" s="36" t="s">
        <v>21086</v>
      </c>
      <c r="D9448" s="6" t="s">
        <v>9302</v>
      </c>
      <c r="E9448" s="3">
        <v>2</v>
      </c>
    </row>
    <row r="9449" spans="1:5" ht="33">
      <c r="A9449" s="36">
        <v>9447</v>
      </c>
      <c r="B9449" s="208"/>
      <c r="C9449" s="36" t="s">
        <v>21087</v>
      </c>
      <c r="D9449" s="6" t="s">
        <v>9303</v>
      </c>
      <c r="E9449" s="3">
        <v>2</v>
      </c>
    </row>
    <row r="9450" spans="1:5" ht="33">
      <c r="A9450" s="36">
        <v>9448</v>
      </c>
      <c r="B9450" s="208"/>
      <c r="C9450" s="36" t="s">
        <v>21088</v>
      </c>
      <c r="D9450" s="6" t="s">
        <v>9304</v>
      </c>
      <c r="E9450" s="3">
        <v>2</v>
      </c>
    </row>
    <row r="9451" spans="1:5" ht="18.75">
      <c r="A9451" s="36">
        <v>9449</v>
      </c>
      <c r="B9451" s="208"/>
      <c r="C9451" s="36" t="s">
        <v>21089</v>
      </c>
      <c r="D9451" s="6" t="s">
        <v>9305</v>
      </c>
      <c r="E9451" s="3">
        <v>2</v>
      </c>
    </row>
    <row r="9452" spans="1:5" ht="18.75">
      <c r="A9452" s="36">
        <v>9450</v>
      </c>
      <c r="B9452" s="208"/>
      <c r="C9452" s="36" t="s">
        <v>21090</v>
      </c>
      <c r="D9452" s="6" t="s">
        <v>9306</v>
      </c>
      <c r="E9452" s="3">
        <v>2</v>
      </c>
    </row>
    <row r="9453" spans="1:5" ht="18.75">
      <c r="A9453" s="36">
        <v>9451</v>
      </c>
      <c r="B9453" s="208"/>
      <c r="C9453" s="36" t="s">
        <v>21091</v>
      </c>
      <c r="D9453" s="6" t="s">
        <v>9307</v>
      </c>
      <c r="E9453" s="3">
        <v>2</v>
      </c>
    </row>
    <row r="9454" spans="1:5" ht="33">
      <c r="A9454" s="36">
        <v>9452</v>
      </c>
      <c r="B9454" s="208"/>
      <c r="C9454" s="36" t="s">
        <v>21092</v>
      </c>
      <c r="D9454" s="6" t="s">
        <v>9308</v>
      </c>
      <c r="E9454" s="3">
        <v>2</v>
      </c>
    </row>
    <row r="9455" spans="1:5" ht="18.75">
      <c r="A9455" s="36">
        <v>9453</v>
      </c>
      <c r="B9455" s="208"/>
      <c r="C9455" s="36" t="s">
        <v>21093</v>
      </c>
      <c r="D9455" s="6" t="s">
        <v>9309</v>
      </c>
      <c r="E9455" s="3">
        <v>2</v>
      </c>
    </row>
    <row r="9456" spans="1:5" ht="18.75">
      <c r="A9456" s="36">
        <v>9454</v>
      </c>
      <c r="B9456" s="208"/>
      <c r="C9456" s="36" t="s">
        <v>21094</v>
      </c>
      <c r="D9456" s="6" t="s">
        <v>9310</v>
      </c>
      <c r="E9456" s="3">
        <v>2</v>
      </c>
    </row>
    <row r="9457" spans="1:5" ht="18.75">
      <c r="A9457" s="36">
        <v>9455</v>
      </c>
      <c r="B9457" s="208"/>
      <c r="C9457" s="36" t="s">
        <v>21095</v>
      </c>
      <c r="D9457" s="6" t="s">
        <v>9311</v>
      </c>
      <c r="E9457" s="3">
        <v>2</v>
      </c>
    </row>
    <row r="9458" spans="1:5" ht="18.75">
      <c r="A9458" s="36">
        <v>9456</v>
      </c>
      <c r="B9458" s="208"/>
      <c r="C9458" s="36" t="s">
        <v>21096</v>
      </c>
      <c r="D9458" s="6" t="s">
        <v>9312</v>
      </c>
      <c r="E9458" s="3">
        <v>2</v>
      </c>
    </row>
    <row r="9459" spans="1:5" ht="18.75">
      <c r="A9459" s="36">
        <v>9457</v>
      </c>
      <c r="B9459" s="208"/>
      <c r="C9459" s="36" t="s">
        <v>21097</v>
      </c>
      <c r="D9459" s="6" t="s">
        <v>9313</v>
      </c>
      <c r="E9459" s="3">
        <v>2</v>
      </c>
    </row>
    <row r="9460" spans="1:5" ht="18.75">
      <c r="A9460" s="36">
        <v>9458</v>
      </c>
      <c r="B9460" s="208"/>
      <c r="C9460" s="36" t="s">
        <v>21098</v>
      </c>
      <c r="D9460" s="6" t="s">
        <v>9314</v>
      </c>
      <c r="E9460" s="3">
        <v>2</v>
      </c>
    </row>
    <row r="9461" spans="1:5" ht="18.75">
      <c r="A9461" s="36">
        <v>9459</v>
      </c>
      <c r="B9461" s="208"/>
      <c r="C9461" s="36" t="s">
        <v>21097</v>
      </c>
      <c r="D9461" s="6" t="s">
        <v>9315</v>
      </c>
      <c r="E9461" s="3">
        <v>2</v>
      </c>
    </row>
    <row r="9462" spans="1:5" ht="18.75">
      <c r="A9462" s="36">
        <v>9460</v>
      </c>
      <c r="B9462" s="208"/>
      <c r="C9462" s="36" t="s">
        <v>21099</v>
      </c>
      <c r="D9462" s="6" t="s">
        <v>9316</v>
      </c>
      <c r="E9462" s="3">
        <v>2</v>
      </c>
    </row>
    <row r="9463" spans="1:5" ht="33">
      <c r="A9463" s="36">
        <v>9461</v>
      </c>
      <c r="B9463" s="208"/>
      <c r="C9463" s="36" t="s">
        <v>21100</v>
      </c>
      <c r="D9463" s="6" t="s">
        <v>9317</v>
      </c>
      <c r="E9463" s="3">
        <v>2</v>
      </c>
    </row>
    <row r="9464" spans="1:5" ht="18.75">
      <c r="A9464" s="36">
        <v>9462</v>
      </c>
      <c r="B9464" s="208"/>
      <c r="C9464" s="36" t="s">
        <v>21101</v>
      </c>
      <c r="D9464" s="6" t="s">
        <v>9318</v>
      </c>
      <c r="E9464" s="3">
        <v>2</v>
      </c>
    </row>
    <row r="9465" spans="1:5" ht="49.5">
      <c r="A9465" s="36">
        <v>9463</v>
      </c>
      <c r="B9465" s="208"/>
      <c r="C9465" s="36" t="s">
        <v>21102</v>
      </c>
      <c r="D9465" s="6" t="s">
        <v>9319</v>
      </c>
      <c r="E9465" s="3">
        <v>2</v>
      </c>
    </row>
    <row r="9466" spans="1:5" ht="33">
      <c r="A9466" s="36">
        <v>9464</v>
      </c>
      <c r="B9466" s="208"/>
      <c r="C9466" s="36" t="s">
        <v>21103</v>
      </c>
      <c r="D9466" s="6" t="s">
        <v>9320</v>
      </c>
      <c r="E9466" s="3">
        <v>2</v>
      </c>
    </row>
    <row r="9467" spans="1:5" ht="33">
      <c r="A9467" s="36">
        <v>9465</v>
      </c>
      <c r="B9467" s="208"/>
      <c r="C9467" s="36" t="s">
        <v>21104</v>
      </c>
      <c r="D9467" s="6" t="s">
        <v>9321</v>
      </c>
      <c r="E9467" s="3">
        <v>2</v>
      </c>
    </row>
    <row r="9468" spans="1:5" ht="33">
      <c r="A9468" s="36">
        <v>9466</v>
      </c>
      <c r="B9468" s="208"/>
      <c r="C9468" s="36" t="s">
        <v>21105</v>
      </c>
      <c r="D9468" s="6" t="s">
        <v>9322</v>
      </c>
      <c r="E9468" s="3">
        <v>2</v>
      </c>
    </row>
    <row r="9469" spans="1:5" ht="33">
      <c r="A9469" s="36">
        <v>9467</v>
      </c>
      <c r="B9469" s="208"/>
      <c r="C9469" s="36" t="s">
        <v>21106</v>
      </c>
      <c r="D9469" s="6" t="s">
        <v>9323</v>
      </c>
      <c r="E9469" s="3">
        <v>2</v>
      </c>
    </row>
    <row r="9470" spans="1:5" ht="33">
      <c r="A9470" s="36">
        <v>9468</v>
      </c>
      <c r="B9470" s="208"/>
      <c r="C9470" s="36" t="s">
        <v>21107</v>
      </c>
      <c r="D9470" s="6" t="s">
        <v>9324</v>
      </c>
      <c r="E9470" s="3">
        <v>2</v>
      </c>
    </row>
    <row r="9471" spans="1:5" ht="49.5">
      <c r="A9471" s="36">
        <v>9469</v>
      </c>
      <c r="B9471" s="208"/>
      <c r="C9471" s="36" t="s">
        <v>21108</v>
      </c>
      <c r="D9471" s="6" t="s">
        <v>9325</v>
      </c>
      <c r="E9471" s="3">
        <v>2</v>
      </c>
    </row>
    <row r="9472" spans="1:5" ht="33">
      <c r="A9472" s="36">
        <v>9470</v>
      </c>
      <c r="B9472" s="208"/>
      <c r="C9472" s="36" t="s">
        <v>21109</v>
      </c>
      <c r="D9472" s="6" t="s">
        <v>9326</v>
      </c>
      <c r="E9472" s="3">
        <v>2</v>
      </c>
    </row>
    <row r="9473" spans="1:5" ht="33">
      <c r="A9473" s="36">
        <v>9471</v>
      </c>
      <c r="B9473" s="208"/>
      <c r="C9473" s="36" t="s">
        <v>21110</v>
      </c>
      <c r="D9473" s="6" t="s">
        <v>9327</v>
      </c>
      <c r="E9473" s="3">
        <v>2</v>
      </c>
    </row>
    <row r="9474" spans="1:5" ht="33">
      <c r="A9474" s="36">
        <v>9472</v>
      </c>
      <c r="B9474" s="208"/>
      <c r="C9474" s="36" t="s">
        <v>21111</v>
      </c>
      <c r="D9474" s="6" t="s">
        <v>9328</v>
      </c>
      <c r="E9474" s="3">
        <v>2</v>
      </c>
    </row>
    <row r="9475" spans="1:5" ht="33">
      <c r="A9475" s="36">
        <v>9473</v>
      </c>
      <c r="B9475" s="208"/>
      <c r="C9475" s="36" t="s">
        <v>21112</v>
      </c>
      <c r="D9475" s="6" t="s">
        <v>9329</v>
      </c>
      <c r="E9475" s="3">
        <v>2</v>
      </c>
    </row>
    <row r="9476" spans="1:5" ht="18.75">
      <c r="A9476" s="36">
        <v>9474</v>
      </c>
      <c r="B9476" s="208"/>
      <c r="C9476" s="36" t="s">
        <v>21113</v>
      </c>
      <c r="D9476" s="6" t="s">
        <v>9330</v>
      </c>
      <c r="E9476" s="3">
        <v>2</v>
      </c>
    </row>
    <row r="9477" spans="1:5" ht="18.75">
      <c r="A9477" s="36">
        <v>9475</v>
      </c>
      <c r="B9477" s="208"/>
      <c r="C9477" s="36" t="s">
        <v>21114</v>
      </c>
      <c r="D9477" s="6" t="s">
        <v>9331</v>
      </c>
      <c r="E9477" s="3">
        <v>2</v>
      </c>
    </row>
    <row r="9478" spans="1:5" ht="18.75">
      <c r="A9478" s="36">
        <v>9476</v>
      </c>
      <c r="B9478" s="208"/>
      <c r="C9478" s="36" t="s">
        <v>21115</v>
      </c>
      <c r="D9478" s="6" t="s">
        <v>9332</v>
      </c>
      <c r="E9478" s="3">
        <v>0</v>
      </c>
    </row>
    <row r="9479" spans="1:5" ht="33">
      <c r="A9479" s="36">
        <v>9477</v>
      </c>
      <c r="B9479" s="208"/>
      <c r="C9479" s="36" t="s">
        <v>21116</v>
      </c>
      <c r="D9479" s="6" t="s">
        <v>9333</v>
      </c>
      <c r="E9479" s="3">
        <v>2</v>
      </c>
    </row>
    <row r="9480" spans="1:5" ht="33">
      <c r="A9480" s="36">
        <v>9478</v>
      </c>
      <c r="B9480" s="208"/>
      <c r="C9480" s="36" t="s">
        <v>21117</v>
      </c>
      <c r="D9480" s="6" t="s">
        <v>9334</v>
      </c>
      <c r="E9480" s="3">
        <v>2</v>
      </c>
    </row>
    <row r="9481" spans="1:5" ht="33">
      <c r="A9481" s="36">
        <v>9479</v>
      </c>
      <c r="B9481" s="208"/>
      <c r="C9481" s="36" t="s">
        <v>21118</v>
      </c>
      <c r="D9481" s="6" t="s">
        <v>9335</v>
      </c>
      <c r="E9481" s="3">
        <v>2</v>
      </c>
    </row>
    <row r="9482" spans="1:5" ht="33">
      <c r="A9482" s="36">
        <v>9480</v>
      </c>
      <c r="B9482" s="208"/>
      <c r="C9482" s="36" t="s">
        <v>21119</v>
      </c>
      <c r="D9482" s="6" t="s">
        <v>9336</v>
      </c>
      <c r="E9482" s="3">
        <v>2</v>
      </c>
    </row>
    <row r="9483" spans="1:5" ht="33">
      <c r="A9483" s="36">
        <v>9481</v>
      </c>
      <c r="B9483" s="208"/>
      <c r="C9483" s="36" t="s">
        <v>21120</v>
      </c>
      <c r="D9483" s="6" t="s">
        <v>9337</v>
      </c>
      <c r="E9483" s="3">
        <v>2</v>
      </c>
    </row>
    <row r="9484" spans="1:5" ht="49.5">
      <c r="A9484" s="36">
        <v>9482</v>
      </c>
      <c r="B9484" s="208"/>
      <c r="C9484" s="36" t="s">
        <v>21121</v>
      </c>
      <c r="D9484" s="6" t="s">
        <v>9338</v>
      </c>
      <c r="E9484" s="3">
        <v>2</v>
      </c>
    </row>
    <row r="9485" spans="1:5" ht="49.5">
      <c r="A9485" s="36">
        <v>9483</v>
      </c>
      <c r="B9485" s="208"/>
      <c r="C9485" s="36" t="s">
        <v>21122</v>
      </c>
      <c r="D9485" s="6" t="s">
        <v>9339</v>
      </c>
      <c r="E9485" s="3">
        <v>2</v>
      </c>
    </row>
    <row r="9486" spans="1:5" ht="49.5">
      <c r="A9486" s="36">
        <v>9484</v>
      </c>
      <c r="B9486" s="208"/>
      <c r="C9486" s="36" t="s">
        <v>21123</v>
      </c>
      <c r="D9486" s="6" t="s">
        <v>9340</v>
      </c>
      <c r="E9486" s="3">
        <v>2</v>
      </c>
    </row>
    <row r="9487" spans="1:5" ht="33">
      <c r="A9487" s="36">
        <v>9485</v>
      </c>
      <c r="B9487" s="208"/>
      <c r="C9487" s="36" t="s">
        <v>21124</v>
      </c>
      <c r="D9487" s="6" t="s">
        <v>9341</v>
      </c>
      <c r="E9487" s="3">
        <v>2</v>
      </c>
    </row>
    <row r="9488" spans="1:5" ht="49.5">
      <c r="A9488" s="36">
        <v>9486</v>
      </c>
      <c r="B9488" s="208"/>
      <c r="C9488" s="36" t="s">
        <v>21125</v>
      </c>
      <c r="D9488" s="6" t="s">
        <v>9342</v>
      </c>
      <c r="E9488" s="3">
        <v>2</v>
      </c>
    </row>
    <row r="9489" spans="1:5" ht="33">
      <c r="A9489" s="36">
        <v>9487</v>
      </c>
      <c r="B9489" s="208"/>
      <c r="C9489" s="36" t="s">
        <v>21126</v>
      </c>
      <c r="D9489" s="6" t="s">
        <v>9343</v>
      </c>
      <c r="E9489" s="3">
        <v>2</v>
      </c>
    </row>
    <row r="9490" spans="1:5" ht="33">
      <c r="A9490" s="36">
        <v>9488</v>
      </c>
      <c r="B9490" s="208"/>
      <c r="C9490" s="36" t="s">
        <v>21127</v>
      </c>
      <c r="D9490" s="6" t="s">
        <v>9344</v>
      </c>
      <c r="E9490" s="3">
        <v>2</v>
      </c>
    </row>
    <row r="9491" spans="1:5" ht="33">
      <c r="A9491" s="36">
        <v>9489</v>
      </c>
      <c r="B9491" s="208"/>
      <c r="C9491" s="36" t="s">
        <v>21128</v>
      </c>
      <c r="D9491" s="6" t="s">
        <v>9345</v>
      </c>
      <c r="E9491" s="3">
        <v>2</v>
      </c>
    </row>
    <row r="9492" spans="1:5" ht="33">
      <c r="A9492" s="36">
        <v>9490</v>
      </c>
      <c r="B9492" s="208"/>
      <c r="C9492" s="36" t="s">
        <v>21129</v>
      </c>
      <c r="D9492" s="6" t="s">
        <v>9346</v>
      </c>
      <c r="E9492" s="3">
        <v>2</v>
      </c>
    </row>
    <row r="9493" spans="1:5" ht="49.5">
      <c r="A9493" s="36">
        <v>9491</v>
      </c>
      <c r="B9493" s="208"/>
      <c r="C9493" s="36" t="s">
        <v>21130</v>
      </c>
      <c r="D9493" s="6" t="s">
        <v>9347</v>
      </c>
      <c r="E9493" s="3">
        <v>2</v>
      </c>
    </row>
    <row r="9494" spans="1:5" ht="49.5">
      <c r="A9494" s="36">
        <v>9492</v>
      </c>
      <c r="B9494" s="208"/>
      <c r="C9494" s="36" t="s">
        <v>21131</v>
      </c>
      <c r="D9494" s="6" t="s">
        <v>9348</v>
      </c>
      <c r="E9494" s="3">
        <v>2</v>
      </c>
    </row>
    <row r="9495" spans="1:5" ht="49.5">
      <c r="A9495" s="36">
        <v>9493</v>
      </c>
      <c r="B9495" s="208"/>
      <c r="C9495" s="36" t="s">
        <v>21132</v>
      </c>
      <c r="D9495" s="6" t="s">
        <v>9349</v>
      </c>
      <c r="E9495" s="3">
        <v>2</v>
      </c>
    </row>
    <row r="9496" spans="1:5" ht="33">
      <c r="A9496" s="36">
        <v>9494</v>
      </c>
      <c r="B9496" s="208"/>
      <c r="C9496" s="36" t="s">
        <v>21133</v>
      </c>
      <c r="D9496" s="6" t="s">
        <v>9350</v>
      </c>
      <c r="E9496" s="3">
        <v>2</v>
      </c>
    </row>
    <row r="9497" spans="1:5" ht="49.5">
      <c r="A9497" s="36">
        <v>9495</v>
      </c>
      <c r="B9497" s="208"/>
      <c r="C9497" s="36" t="s">
        <v>21134</v>
      </c>
      <c r="D9497" s="6" t="s">
        <v>9351</v>
      </c>
      <c r="E9497" s="3">
        <v>2</v>
      </c>
    </row>
    <row r="9498" spans="1:5" ht="33">
      <c r="A9498" s="36">
        <v>9496</v>
      </c>
      <c r="B9498" s="208"/>
      <c r="C9498" s="36" t="s">
        <v>21135</v>
      </c>
      <c r="D9498" s="6" t="s">
        <v>9352</v>
      </c>
      <c r="E9498" s="3">
        <v>2</v>
      </c>
    </row>
    <row r="9499" spans="1:5" ht="49.5">
      <c r="A9499" s="36">
        <v>9497</v>
      </c>
      <c r="B9499" s="208"/>
      <c r="C9499" s="36" t="s">
        <v>21136</v>
      </c>
      <c r="D9499" s="6" t="s">
        <v>9353</v>
      </c>
      <c r="E9499" s="3">
        <v>2</v>
      </c>
    </row>
    <row r="9500" spans="1:5" ht="49.5">
      <c r="A9500" s="36">
        <v>9498</v>
      </c>
      <c r="B9500" s="208"/>
      <c r="C9500" s="36" t="s">
        <v>21137</v>
      </c>
      <c r="D9500" s="6" t="s">
        <v>9354</v>
      </c>
      <c r="E9500" s="3">
        <v>2</v>
      </c>
    </row>
    <row r="9501" spans="1:5" ht="49.5">
      <c r="A9501" s="36">
        <v>9499</v>
      </c>
      <c r="B9501" s="208"/>
      <c r="C9501" s="36" t="s">
        <v>21138</v>
      </c>
      <c r="D9501" s="6" t="s">
        <v>9355</v>
      </c>
      <c r="E9501" s="3">
        <v>2</v>
      </c>
    </row>
    <row r="9502" spans="1:5" ht="33">
      <c r="A9502" s="36">
        <v>9500</v>
      </c>
      <c r="B9502" s="208"/>
      <c r="C9502" s="36" t="s">
        <v>21139</v>
      </c>
      <c r="D9502" s="6" t="s">
        <v>9356</v>
      </c>
      <c r="E9502" s="3">
        <v>2</v>
      </c>
    </row>
    <row r="9503" spans="1:5" ht="33">
      <c r="A9503" s="36">
        <v>9501</v>
      </c>
      <c r="B9503" s="208"/>
      <c r="C9503" s="36" t="s">
        <v>21140</v>
      </c>
      <c r="D9503" s="6" t="s">
        <v>9357</v>
      </c>
      <c r="E9503" s="3">
        <v>2</v>
      </c>
    </row>
    <row r="9504" spans="1:5" ht="33">
      <c r="A9504" s="36">
        <v>9502</v>
      </c>
      <c r="B9504" s="208"/>
      <c r="C9504" s="36" t="s">
        <v>21141</v>
      </c>
      <c r="D9504" s="6" t="s">
        <v>9358</v>
      </c>
      <c r="E9504" s="3">
        <v>2</v>
      </c>
    </row>
    <row r="9505" spans="1:5" ht="33">
      <c r="A9505" s="36">
        <v>9503</v>
      </c>
      <c r="B9505" s="208"/>
      <c r="C9505" s="36" t="s">
        <v>21142</v>
      </c>
      <c r="D9505" s="6" t="s">
        <v>9359</v>
      </c>
      <c r="E9505" s="3">
        <v>2</v>
      </c>
    </row>
    <row r="9506" spans="1:5" ht="49.5">
      <c r="A9506" s="36">
        <v>9504</v>
      </c>
      <c r="B9506" s="208"/>
      <c r="C9506" s="36" t="s">
        <v>21143</v>
      </c>
      <c r="D9506" s="6" t="s">
        <v>9360</v>
      </c>
      <c r="E9506" s="3">
        <v>2</v>
      </c>
    </row>
    <row r="9507" spans="1:5" ht="33">
      <c r="A9507" s="36">
        <v>9505</v>
      </c>
      <c r="B9507" s="208"/>
      <c r="C9507" s="36" t="s">
        <v>21144</v>
      </c>
      <c r="D9507" s="6" t="s">
        <v>9361</v>
      </c>
      <c r="E9507" s="3">
        <v>2</v>
      </c>
    </row>
    <row r="9508" spans="1:5" ht="49.5">
      <c r="A9508" s="36">
        <v>9506</v>
      </c>
      <c r="B9508" s="208"/>
      <c r="C9508" s="36" t="s">
        <v>21145</v>
      </c>
      <c r="D9508" s="6" t="s">
        <v>9362</v>
      </c>
      <c r="E9508" s="3">
        <v>2</v>
      </c>
    </row>
    <row r="9509" spans="1:5" ht="18.75">
      <c r="A9509" s="36">
        <v>9507</v>
      </c>
      <c r="B9509" s="208"/>
      <c r="C9509" s="36" t="s">
        <v>21146</v>
      </c>
      <c r="D9509" s="6" t="s">
        <v>9363</v>
      </c>
      <c r="E9509" s="3">
        <v>2</v>
      </c>
    </row>
    <row r="9510" spans="1:5" ht="49.5">
      <c r="A9510" s="36">
        <v>9508</v>
      </c>
      <c r="B9510" s="208"/>
      <c r="C9510" s="36" t="s">
        <v>21147</v>
      </c>
      <c r="D9510" s="6" t="s">
        <v>9364</v>
      </c>
      <c r="E9510" s="3">
        <v>2</v>
      </c>
    </row>
    <row r="9511" spans="1:5" ht="33">
      <c r="A9511" s="36">
        <v>9509</v>
      </c>
      <c r="B9511" s="208"/>
      <c r="C9511" s="36" t="s">
        <v>21148</v>
      </c>
      <c r="D9511" s="6" t="s">
        <v>9365</v>
      </c>
      <c r="E9511" s="3">
        <v>2</v>
      </c>
    </row>
    <row r="9512" spans="1:5" ht="33">
      <c r="A9512" s="36">
        <v>9510</v>
      </c>
      <c r="B9512" s="208"/>
      <c r="C9512" s="36" t="s">
        <v>21149</v>
      </c>
      <c r="D9512" s="6" t="s">
        <v>9366</v>
      </c>
      <c r="E9512" s="3">
        <v>2</v>
      </c>
    </row>
    <row r="9513" spans="1:5" ht="33">
      <c r="A9513" s="36">
        <v>9511</v>
      </c>
      <c r="B9513" s="208"/>
      <c r="C9513" s="36" t="s">
        <v>21150</v>
      </c>
      <c r="D9513" s="6" t="s">
        <v>9367</v>
      </c>
      <c r="E9513" s="3">
        <v>2</v>
      </c>
    </row>
    <row r="9514" spans="1:5" ht="18.75">
      <c r="A9514" s="36">
        <v>9512</v>
      </c>
      <c r="B9514" s="208"/>
      <c r="C9514" s="36" t="s">
        <v>21151</v>
      </c>
      <c r="D9514" s="6" t="s">
        <v>9368</v>
      </c>
      <c r="E9514" s="3">
        <v>2</v>
      </c>
    </row>
    <row r="9515" spans="1:5" ht="49.5">
      <c r="A9515" s="36">
        <v>9513</v>
      </c>
      <c r="B9515" s="208"/>
      <c r="C9515" s="36" t="s">
        <v>21152</v>
      </c>
      <c r="D9515" s="6" t="s">
        <v>9369</v>
      </c>
      <c r="E9515" s="3">
        <v>2</v>
      </c>
    </row>
    <row r="9516" spans="1:5" ht="49.5">
      <c r="A9516" s="36">
        <v>9514</v>
      </c>
      <c r="B9516" s="208"/>
      <c r="C9516" s="36" t="s">
        <v>21153</v>
      </c>
      <c r="D9516" s="6" t="s">
        <v>9370</v>
      </c>
      <c r="E9516" s="3">
        <v>2</v>
      </c>
    </row>
    <row r="9517" spans="1:5" ht="49.5">
      <c r="A9517" s="36">
        <v>9515</v>
      </c>
      <c r="B9517" s="208"/>
      <c r="C9517" s="36" t="s">
        <v>21154</v>
      </c>
      <c r="D9517" s="6" t="s">
        <v>9371</v>
      </c>
      <c r="E9517" s="3">
        <v>2</v>
      </c>
    </row>
    <row r="9518" spans="1:5" ht="33">
      <c r="A9518" s="36">
        <v>9516</v>
      </c>
      <c r="B9518" s="208"/>
      <c r="C9518" s="36" t="s">
        <v>21155</v>
      </c>
      <c r="D9518" s="6" t="s">
        <v>9372</v>
      </c>
      <c r="E9518" s="3">
        <v>2</v>
      </c>
    </row>
    <row r="9519" spans="1:5" ht="49.5">
      <c r="A9519" s="36">
        <v>9517</v>
      </c>
      <c r="B9519" s="208"/>
      <c r="C9519" s="36" t="s">
        <v>21156</v>
      </c>
      <c r="D9519" s="6" t="s">
        <v>9373</v>
      </c>
      <c r="E9519" s="3">
        <v>2</v>
      </c>
    </row>
    <row r="9520" spans="1:5" ht="49.5">
      <c r="A9520" s="36">
        <v>9518</v>
      </c>
      <c r="B9520" s="208"/>
      <c r="C9520" s="36" t="s">
        <v>21157</v>
      </c>
      <c r="D9520" s="6" t="s">
        <v>9374</v>
      </c>
      <c r="E9520" s="3">
        <v>2</v>
      </c>
    </row>
    <row r="9521" spans="1:5" ht="33">
      <c r="A9521" s="36">
        <v>9519</v>
      </c>
      <c r="B9521" s="208"/>
      <c r="C9521" s="36" t="s">
        <v>21158</v>
      </c>
      <c r="D9521" s="6" t="s">
        <v>9375</v>
      </c>
      <c r="E9521" s="3">
        <v>2</v>
      </c>
    </row>
    <row r="9522" spans="1:5" ht="18.75">
      <c r="A9522" s="36">
        <v>9520</v>
      </c>
      <c r="B9522" s="208"/>
      <c r="C9522" s="36" t="s">
        <v>21159</v>
      </c>
      <c r="D9522" s="6" t="s">
        <v>9376</v>
      </c>
      <c r="E9522" s="3">
        <v>2</v>
      </c>
    </row>
    <row r="9523" spans="1:5" ht="33">
      <c r="A9523" s="36">
        <v>9521</v>
      </c>
      <c r="B9523" s="208"/>
      <c r="C9523" s="36" t="s">
        <v>21160</v>
      </c>
      <c r="D9523" s="6" t="s">
        <v>9377</v>
      </c>
      <c r="E9523" s="3">
        <v>2</v>
      </c>
    </row>
    <row r="9524" spans="1:5" ht="18.75">
      <c r="A9524" s="36">
        <v>9522</v>
      </c>
      <c r="B9524" s="208"/>
      <c r="C9524" s="36" t="s">
        <v>21161</v>
      </c>
      <c r="D9524" s="6" t="s">
        <v>9378</v>
      </c>
      <c r="E9524" s="3">
        <v>2</v>
      </c>
    </row>
    <row r="9525" spans="1:5" ht="49.5">
      <c r="A9525" s="36">
        <v>9523</v>
      </c>
      <c r="B9525" s="208"/>
      <c r="C9525" s="36" t="s">
        <v>21162</v>
      </c>
      <c r="D9525" s="6" t="s">
        <v>9379</v>
      </c>
      <c r="E9525" s="3">
        <v>2</v>
      </c>
    </row>
    <row r="9526" spans="1:5" ht="33">
      <c r="A9526" s="36">
        <v>9524</v>
      </c>
      <c r="B9526" s="208"/>
      <c r="C9526" s="36" t="s">
        <v>21163</v>
      </c>
      <c r="D9526" s="6" t="s">
        <v>9380</v>
      </c>
      <c r="E9526" s="3">
        <v>2</v>
      </c>
    </row>
    <row r="9527" spans="1:5" ht="18.75">
      <c r="A9527" s="36">
        <v>9525</v>
      </c>
      <c r="B9527" s="208"/>
      <c r="C9527" s="36" t="s">
        <v>21164</v>
      </c>
      <c r="D9527" s="6" t="s">
        <v>9381</v>
      </c>
      <c r="E9527" s="3">
        <v>2</v>
      </c>
    </row>
    <row r="9528" spans="1:5" ht="33">
      <c r="A9528" s="36">
        <v>9526</v>
      </c>
      <c r="B9528" s="208"/>
      <c r="C9528" s="36" t="s">
        <v>21165</v>
      </c>
      <c r="D9528" s="6" t="s">
        <v>9382</v>
      </c>
      <c r="E9528" s="3">
        <v>2</v>
      </c>
    </row>
    <row r="9529" spans="1:5" ht="33">
      <c r="A9529" s="36">
        <v>9527</v>
      </c>
      <c r="B9529" s="208"/>
      <c r="C9529" s="36" t="s">
        <v>21166</v>
      </c>
      <c r="D9529" s="6" t="s">
        <v>9383</v>
      </c>
      <c r="E9529" s="3">
        <v>2</v>
      </c>
    </row>
    <row r="9530" spans="1:5" ht="33">
      <c r="A9530" s="36">
        <v>9528</v>
      </c>
      <c r="B9530" s="208"/>
      <c r="C9530" s="36" t="s">
        <v>21167</v>
      </c>
      <c r="D9530" s="6" t="s">
        <v>9384</v>
      </c>
      <c r="E9530" s="3">
        <v>2</v>
      </c>
    </row>
    <row r="9531" spans="1:5" ht="33">
      <c r="A9531" s="36">
        <v>9529</v>
      </c>
      <c r="B9531" s="208"/>
      <c r="C9531" s="36" t="s">
        <v>21168</v>
      </c>
      <c r="D9531" s="6" t="s">
        <v>9385</v>
      </c>
      <c r="E9531" s="3">
        <v>2</v>
      </c>
    </row>
    <row r="9532" spans="1:5" ht="49.5">
      <c r="A9532" s="36">
        <v>9530</v>
      </c>
      <c r="B9532" s="208"/>
      <c r="C9532" s="36" t="s">
        <v>21169</v>
      </c>
      <c r="D9532" s="6" t="s">
        <v>9386</v>
      </c>
      <c r="E9532" s="3">
        <v>2</v>
      </c>
    </row>
    <row r="9533" spans="1:5" ht="33">
      <c r="A9533" s="36">
        <v>9531</v>
      </c>
      <c r="B9533" s="208"/>
      <c r="C9533" s="36" t="s">
        <v>21170</v>
      </c>
      <c r="D9533" s="6" t="s">
        <v>9387</v>
      </c>
      <c r="E9533" s="3">
        <v>2</v>
      </c>
    </row>
    <row r="9534" spans="1:5" ht="33">
      <c r="A9534" s="36">
        <v>9532</v>
      </c>
      <c r="B9534" s="208"/>
      <c r="C9534" s="36" t="s">
        <v>21171</v>
      </c>
      <c r="D9534" s="6" t="s">
        <v>9388</v>
      </c>
      <c r="E9534" s="3">
        <v>2</v>
      </c>
    </row>
    <row r="9535" spans="1:5" ht="33">
      <c r="A9535" s="36">
        <v>9533</v>
      </c>
      <c r="B9535" s="208"/>
      <c r="C9535" s="36" t="s">
        <v>21172</v>
      </c>
      <c r="D9535" s="6" t="s">
        <v>9389</v>
      </c>
      <c r="E9535" s="3">
        <v>2</v>
      </c>
    </row>
    <row r="9536" spans="1:5" ht="33">
      <c r="A9536" s="36">
        <v>9534</v>
      </c>
      <c r="B9536" s="208"/>
      <c r="C9536" s="36" t="s">
        <v>21173</v>
      </c>
      <c r="D9536" s="6" t="s">
        <v>9390</v>
      </c>
      <c r="E9536" s="3">
        <v>2</v>
      </c>
    </row>
    <row r="9537" spans="1:5" ht="33">
      <c r="A9537" s="36">
        <v>9535</v>
      </c>
      <c r="B9537" s="208"/>
      <c r="C9537" s="36" t="s">
        <v>21174</v>
      </c>
      <c r="D9537" s="6" t="s">
        <v>9391</v>
      </c>
      <c r="E9537" s="3">
        <v>2</v>
      </c>
    </row>
    <row r="9538" spans="1:5" ht="33">
      <c r="A9538" s="36">
        <v>9536</v>
      </c>
      <c r="B9538" s="208"/>
      <c r="C9538" s="36" t="s">
        <v>21175</v>
      </c>
      <c r="D9538" s="6" t="s">
        <v>9392</v>
      </c>
      <c r="E9538" s="3">
        <v>2</v>
      </c>
    </row>
    <row r="9539" spans="1:5" ht="18.75">
      <c r="A9539" s="36">
        <v>9537</v>
      </c>
      <c r="B9539" s="208"/>
      <c r="C9539" s="36" t="s">
        <v>21176</v>
      </c>
      <c r="D9539" s="6" t="s">
        <v>9393</v>
      </c>
      <c r="E9539" s="3">
        <v>2</v>
      </c>
    </row>
    <row r="9540" spans="1:5" ht="33">
      <c r="A9540" s="36">
        <v>9538</v>
      </c>
      <c r="B9540" s="208"/>
      <c r="C9540" s="36" t="s">
        <v>21177</v>
      </c>
      <c r="D9540" s="6" t="s">
        <v>9394</v>
      </c>
      <c r="E9540" s="3">
        <v>2</v>
      </c>
    </row>
    <row r="9541" spans="1:5" ht="18.75">
      <c r="A9541" s="36">
        <v>9539</v>
      </c>
      <c r="B9541" s="208"/>
      <c r="C9541" s="36" t="s">
        <v>21178</v>
      </c>
      <c r="D9541" s="6" t="s">
        <v>9395</v>
      </c>
      <c r="E9541" s="3">
        <v>2</v>
      </c>
    </row>
    <row r="9542" spans="1:5" ht="33">
      <c r="A9542" s="36">
        <v>9540</v>
      </c>
      <c r="B9542" s="208"/>
      <c r="C9542" s="36" t="s">
        <v>21179</v>
      </c>
      <c r="D9542" s="6" t="s">
        <v>9396</v>
      </c>
      <c r="E9542" s="3">
        <v>2</v>
      </c>
    </row>
    <row r="9543" spans="1:5" ht="33">
      <c r="A9543" s="36">
        <v>9541</v>
      </c>
      <c r="B9543" s="208"/>
      <c r="C9543" s="36" t="s">
        <v>21180</v>
      </c>
      <c r="D9543" s="6" t="s">
        <v>9397</v>
      </c>
      <c r="E9543" s="3">
        <v>2</v>
      </c>
    </row>
    <row r="9544" spans="1:5" ht="49.5">
      <c r="A9544" s="36">
        <v>9542</v>
      </c>
      <c r="B9544" s="208"/>
      <c r="C9544" s="36" t="s">
        <v>21181</v>
      </c>
      <c r="D9544" s="6" t="s">
        <v>9398</v>
      </c>
      <c r="E9544" s="3">
        <v>2</v>
      </c>
    </row>
    <row r="9545" spans="1:5" ht="18.75">
      <c r="A9545" s="36">
        <v>9543</v>
      </c>
      <c r="B9545" s="208"/>
      <c r="C9545" s="36" t="s">
        <v>21182</v>
      </c>
      <c r="D9545" s="6" t="s">
        <v>9399</v>
      </c>
      <c r="E9545" s="3">
        <v>2</v>
      </c>
    </row>
    <row r="9546" spans="1:5" ht="49.5">
      <c r="A9546" s="36">
        <v>9544</v>
      </c>
      <c r="B9546" s="208"/>
      <c r="C9546" s="36" t="s">
        <v>21183</v>
      </c>
      <c r="D9546" s="6" t="s">
        <v>9400</v>
      </c>
      <c r="E9546" s="3">
        <v>2</v>
      </c>
    </row>
    <row r="9547" spans="1:5" ht="33">
      <c r="A9547" s="36">
        <v>9545</v>
      </c>
      <c r="B9547" s="208"/>
      <c r="C9547" s="36" t="s">
        <v>21184</v>
      </c>
      <c r="D9547" s="6" t="s">
        <v>9401</v>
      </c>
      <c r="E9547" s="3">
        <v>2</v>
      </c>
    </row>
    <row r="9548" spans="1:5" ht="18.75">
      <c r="A9548" s="36">
        <v>9546</v>
      </c>
      <c r="B9548" s="208"/>
      <c r="C9548" s="36" t="s">
        <v>21185</v>
      </c>
      <c r="D9548" s="6" t="s">
        <v>9402</v>
      </c>
      <c r="E9548" s="3">
        <v>2</v>
      </c>
    </row>
    <row r="9549" spans="1:5" ht="33">
      <c r="A9549" s="36">
        <v>9547</v>
      </c>
      <c r="B9549" s="208"/>
      <c r="C9549" s="36" t="s">
        <v>21186</v>
      </c>
      <c r="D9549" s="6" t="s">
        <v>9403</v>
      </c>
      <c r="E9549" s="3">
        <v>2</v>
      </c>
    </row>
    <row r="9550" spans="1:5" ht="33">
      <c r="A9550" s="36">
        <v>9548</v>
      </c>
      <c r="B9550" s="208"/>
      <c r="C9550" s="36" t="s">
        <v>21187</v>
      </c>
      <c r="D9550" s="6" t="s">
        <v>9404</v>
      </c>
      <c r="E9550" s="3">
        <v>2</v>
      </c>
    </row>
    <row r="9551" spans="1:5" ht="33">
      <c r="A9551" s="36">
        <v>9549</v>
      </c>
      <c r="B9551" s="208"/>
      <c r="C9551" s="36" t="s">
        <v>21188</v>
      </c>
      <c r="D9551" s="6" t="s">
        <v>9405</v>
      </c>
      <c r="E9551" s="3">
        <v>2</v>
      </c>
    </row>
    <row r="9552" spans="1:5" ht="18.75">
      <c r="A9552" s="36">
        <v>9550</v>
      </c>
      <c r="B9552" s="208"/>
      <c r="C9552" s="36" t="s">
        <v>21189</v>
      </c>
      <c r="D9552" s="6" t="s">
        <v>9406</v>
      </c>
      <c r="E9552" s="3">
        <v>2</v>
      </c>
    </row>
    <row r="9553" spans="1:5" ht="33">
      <c r="A9553" s="36">
        <v>9551</v>
      </c>
      <c r="B9553" s="208"/>
      <c r="C9553" s="36" t="s">
        <v>21190</v>
      </c>
      <c r="D9553" s="6" t="s">
        <v>9407</v>
      </c>
      <c r="E9553" s="3">
        <v>2</v>
      </c>
    </row>
    <row r="9554" spans="1:5" ht="49.5">
      <c r="A9554" s="36">
        <v>9552</v>
      </c>
      <c r="B9554" s="208"/>
      <c r="C9554" s="36" t="s">
        <v>21191</v>
      </c>
      <c r="D9554" s="6" t="s">
        <v>9408</v>
      </c>
      <c r="E9554" s="3">
        <v>2</v>
      </c>
    </row>
    <row r="9555" spans="1:5" ht="49.5">
      <c r="A9555" s="36">
        <v>9553</v>
      </c>
      <c r="B9555" s="208"/>
      <c r="C9555" s="36" t="s">
        <v>21192</v>
      </c>
      <c r="D9555" s="6" t="s">
        <v>9409</v>
      </c>
      <c r="E9555" s="3">
        <v>2</v>
      </c>
    </row>
    <row r="9556" spans="1:5" ht="33">
      <c r="A9556" s="36">
        <v>9554</v>
      </c>
      <c r="B9556" s="208"/>
      <c r="C9556" s="36" t="s">
        <v>21193</v>
      </c>
      <c r="D9556" s="6" t="s">
        <v>9410</v>
      </c>
      <c r="E9556" s="3">
        <v>2</v>
      </c>
    </row>
    <row r="9557" spans="1:5" ht="33">
      <c r="A9557" s="36">
        <v>9555</v>
      </c>
      <c r="B9557" s="208"/>
      <c r="C9557" s="36" t="s">
        <v>21194</v>
      </c>
      <c r="D9557" s="6" t="s">
        <v>9411</v>
      </c>
      <c r="E9557" s="3">
        <v>2</v>
      </c>
    </row>
    <row r="9558" spans="1:5" ht="18.75">
      <c r="A9558" s="36">
        <v>9556</v>
      </c>
      <c r="B9558" s="208"/>
      <c r="C9558" s="36" t="s">
        <v>21195</v>
      </c>
      <c r="D9558" s="6" t="s">
        <v>9412</v>
      </c>
      <c r="E9558" s="3">
        <v>2</v>
      </c>
    </row>
    <row r="9559" spans="1:5" ht="49.5">
      <c r="A9559" s="36">
        <v>9557</v>
      </c>
      <c r="B9559" s="208"/>
      <c r="C9559" s="36" t="s">
        <v>21196</v>
      </c>
      <c r="D9559" s="6" t="s">
        <v>9413</v>
      </c>
      <c r="E9559" s="3">
        <v>2</v>
      </c>
    </row>
    <row r="9560" spans="1:5" ht="33">
      <c r="A9560" s="36">
        <v>9558</v>
      </c>
      <c r="B9560" s="208"/>
      <c r="C9560" s="36" t="s">
        <v>21197</v>
      </c>
      <c r="D9560" s="6" t="s">
        <v>9414</v>
      </c>
      <c r="E9560" s="3">
        <v>2</v>
      </c>
    </row>
    <row r="9561" spans="1:5" ht="33">
      <c r="A9561" s="36">
        <v>9559</v>
      </c>
      <c r="B9561" s="208"/>
      <c r="C9561" s="36" t="s">
        <v>21198</v>
      </c>
      <c r="D9561" s="6" t="s">
        <v>9415</v>
      </c>
      <c r="E9561" s="3">
        <v>2</v>
      </c>
    </row>
    <row r="9562" spans="1:5" ht="33">
      <c r="A9562" s="36">
        <v>9560</v>
      </c>
      <c r="B9562" s="208"/>
      <c r="C9562" s="36" t="s">
        <v>21199</v>
      </c>
      <c r="D9562" s="6" t="s">
        <v>9416</v>
      </c>
      <c r="E9562" s="3">
        <v>2</v>
      </c>
    </row>
    <row r="9563" spans="1:5" ht="33">
      <c r="A9563" s="36">
        <v>9561</v>
      </c>
      <c r="B9563" s="208"/>
      <c r="C9563" s="36" t="s">
        <v>21200</v>
      </c>
      <c r="D9563" s="6" t="s">
        <v>9417</v>
      </c>
      <c r="E9563" s="3">
        <v>2</v>
      </c>
    </row>
    <row r="9564" spans="1:5" ht="33">
      <c r="A9564" s="36">
        <v>9562</v>
      </c>
      <c r="B9564" s="208"/>
      <c r="C9564" s="36" t="s">
        <v>21201</v>
      </c>
      <c r="D9564" s="6" t="s">
        <v>9418</v>
      </c>
      <c r="E9564" s="3">
        <v>2</v>
      </c>
    </row>
    <row r="9565" spans="1:5" ht="33">
      <c r="A9565" s="36">
        <v>9563</v>
      </c>
      <c r="B9565" s="208"/>
      <c r="C9565" s="36" t="s">
        <v>21202</v>
      </c>
      <c r="D9565" s="6" t="s">
        <v>9419</v>
      </c>
      <c r="E9565" s="3">
        <v>2</v>
      </c>
    </row>
    <row r="9566" spans="1:5" ht="33">
      <c r="A9566" s="36">
        <v>9564</v>
      </c>
      <c r="B9566" s="208"/>
      <c r="C9566" s="36" t="s">
        <v>21203</v>
      </c>
      <c r="D9566" s="6" t="s">
        <v>9420</v>
      </c>
      <c r="E9566" s="3">
        <v>2</v>
      </c>
    </row>
    <row r="9567" spans="1:5" ht="33">
      <c r="A9567" s="36">
        <v>9565</v>
      </c>
      <c r="B9567" s="208"/>
      <c r="C9567" s="36" t="s">
        <v>21204</v>
      </c>
      <c r="D9567" s="6" t="s">
        <v>9421</v>
      </c>
      <c r="E9567" s="3">
        <v>2</v>
      </c>
    </row>
    <row r="9568" spans="1:5" ht="33">
      <c r="A9568" s="36">
        <v>9566</v>
      </c>
      <c r="B9568" s="208"/>
      <c r="C9568" s="36" t="s">
        <v>21205</v>
      </c>
      <c r="D9568" s="6" t="s">
        <v>9422</v>
      </c>
      <c r="E9568" s="3">
        <v>2</v>
      </c>
    </row>
    <row r="9569" spans="1:5" ht="33">
      <c r="A9569" s="36">
        <v>9567</v>
      </c>
      <c r="B9569" s="208"/>
      <c r="C9569" s="36" t="s">
        <v>21206</v>
      </c>
      <c r="D9569" s="6" t="s">
        <v>9423</v>
      </c>
      <c r="E9569" s="3">
        <v>2</v>
      </c>
    </row>
    <row r="9570" spans="1:5" ht="33">
      <c r="A9570" s="36">
        <v>9568</v>
      </c>
      <c r="B9570" s="208"/>
      <c r="C9570" s="36" t="s">
        <v>21207</v>
      </c>
      <c r="D9570" s="6" t="s">
        <v>9424</v>
      </c>
      <c r="E9570" s="3">
        <v>2</v>
      </c>
    </row>
    <row r="9571" spans="1:5" ht="33">
      <c r="A9571" s="36">
        <v>9569</v>
      </c>
      <c r="B9571" s="208"/>
      <c r="C9571" s="36" t="s">
        <v>21208</v>
      </c>
      <c r="D9571" s="6" t="s">
        <v>9425</v>
      </c>
      <c r="E9571" s="3">
        <v>2</v>
      </c>
    </row>
    <row r="9572" spans="1:5" ht="18.75">
      <c r="A9572" s="36">
        <v>9570</v>
      </c>
      <c r="B9572" s="208"/>
      <c r="C9572" s="36" t="s">
        <v>21209</v>
      </c>
      <c r="D9572" s="6" t="s">
        <v>9426</v>
      </c>
      <c r="E9572" s="3">
        <v>2</v>
      </c>
    </row>
    <row r="9573" spans="1:5" ht="49.5">
      <c r="A9573" s="36">
        <v>9571</v>
      </c>
      <c r="B9573" s="208"/>
      <c r="C9573" s="36" t="s">
        <v>21210</v>
      </c>
      <c r="D9573" s="6" t="s">
        <v>9427</v>
      </c>
      <c r="E9573" s="3">
        <v>2</v>
      </c>
    </row>
    <row r="9574" spans="1:5" ht="33">
      <c r="A9574" s="36">
        <v>9572</v>
      </c>
      <c r="B9574" s="208"/>
      <c r="C9574" s="36" t="s">
        <v>21211</v>
      </c>
      <c r="D9574" s="6" t="s">
        <v>9428</v>
      </c>
      <c r="E9574" s="3">
        <v>2</v>
      </c>
    </row>
    <row r="9575" spans="1:5" ht="33">
      <c r="A9575" s="36">
        <v>9573</v>
      </c>
      <c r="B9575" s="208"/>
      <c r="C9575" s="36" t="s">
        <v>21212</v>
      </c>
      <c r="D9575" s="6" t="s">
        <v>9429</v>
      </c>
      <c r="E9575" s="3">
        <v>2</v>
      </c>
    </row>
    <row r="9576" spans="1:5" ht="18.75">
      <c r="A9576" s="36">
        <v>9574</v>
      </c>
      <c r="B9576" s="208"/>
      <c r="C9576" s="36" t="s">
        <v>21213</v>
      </c>
      <c r="D9576" s="6" t="s">
        <v>9430</v>
      </c>
      <c r="E9576" s="3">
        <v>2</v>
      </c>
    </row>
    <row r="9577" spans="1:5" ht="33">
      <c r="A9577" s="36">
        <v>9575</v>
      </c>
      <c r="B9577" s="208"/>
      <c r="C9577" s="36" t="s">
        <v>21214</v>
      </c>
      <c r="D9577" s="6" t="s">
        <v>9431</v>
      </c>
      <c r="E9577" s="3">
        <v>2</v>
      </c>
    </row>
    <row r="9578" spans="1:5" ht="18.75">
      <c r="A9578" s="36">
        <v>9576</v>
      </c>
      <c r="B9578" s="208"/>
      <c r="C9578" s="36" t="s">
        <v>21215</v>
      </c>
      <c r="D9578" s="6" t="s">
        <v>9432</v>
      </c>
      <c r="E9578" s="3">
        <v>2</v>
      </c>
    </row>
    <row r="9579" spans="1:5" ht="33">
      <c r="A9579" s="36">
        <v>9577</v>
      </c>
      <c r="B9579" s="208"/>
      <c r="C9579" s="36" t="s">
        <v>21216</v>
      </c>
      <c r="D9579" s="6" t="s">
        <v>9433</v>
      </c>
      <c r="E9579" s="3">
        <v>2</v>
      </c>
    </row>
    <row r="9580" spans="1:5" ht="18.75">
      <c r="A9580" s="36">
        <v>9578</v>
      </c>
      <c r="B9580" s="208"/>
      <c r="C9580" s="36" t="s">
        <v>21217</v>
      </c>
      <c r="D9580" s="6" t="s">
        <v>9434</v>
      </c>
      <c r="E9580" s="3">
        <v>2</v>
      </c>
    </row>
    <row r="9581" spans="1:5" ht="18.75">
      <c r="A9581" s="36">
        <v>9579</v>
      </c>
      <c r="B9581" s="208"/>
      <c r="C9581" s="36" t="s">
        <v>21218</v>
      </c>
      <c r="D9581" s="6" t="s">
        <v>9435</v>
      </c>
      <c r="E9581" s="3">
        <v>1</v>
      </c>
    </row>
    <row r="9582" spans="1:5" ht="33">
      <c r="A9582" s="36">
        <v>9580</v>
      </c>
      <c r="B9582" s="208"/>
      <c r="C9582" s="36" t="s">
        <v>21219</v>
      </c>
      <c r="D9582" s="6" t="s">
        <v>9436</v>
      </c>
      <c r="E9582" s="3">
        <v>1</v>
      </c>
    </row>
    <row r="9583" spans="1:5" ht="33">
      <c r="A9583" s="36">
        <v>9581</v>
      </c>
      <c r="B9583" s="208"/>
      <c r="C9583" s="36" t="s">
        <v>21220</v>
      </c>
      <c r="D9583" s="6" t="s">
        <v>9437</v>
      </c>
      <c r="E9583" s="3">
        <v>1</v>
      </c>
    </row>
    <row r="9584" spans="1:5" ht="33">
      <c r="A9584" s="36">
        <v>9582</v>
      </c>
      <c r="B9584" s="208"/>
      <c r="C9584" s="36" t="s">
        <v>21221</v>
      </c>
      <c r="D9584" s="6" t="s">
        <v>9438</v>
      </c>
      <c r="E9584" s="3">
        <v>1</v>
      </c>
    </row>
    <row r="9585" spans="1:5" ht="18.75">
      <c r="A9585" s="36">
        <v>9583</v>
      </c>
      <c r="B9585" s="208"/>
      <c r="C9585" s="36" t="s">
        <v>21222</v>
      </c>
      <c r="D9585" s="6" t="s">
        <v>9439</v>
      </c>
      <c r="E9585" s="3">
        <v>1</v>
      </c>
    </row>
    <row r="9586" spans="1:5" ht="18.75">
      <c r="A9586" s="36">
        <v>9584</v>
      </c>
      <c r="B9586" s="208"/>
      <c r="C9586" s="36" t="s">
        <v>21223</v>
      </c>
      <c r="D9586" s="6" t="s">
        <v>9440</v>
      </c>
      <c r="E9586" s="3">
        <v>1</v>
      </c>
    </row>
    <row r="9587" spans="1:5" ht="18.75">
      <c r="A9587" s="36">
        <v>9585</v>
      </c>
      <c r="B9587" s="208"/>
      <c r="C9587" s="36" t="s">
        <v>21224</v>
      </c>
      <c r="D9587" s="6" t="s">
        <v>9441</v>
      </c>
      <c r="E9587" s="3">
        <v>1</v>
      </c>
    </row>
    <row r="9588" spans="1:5" ht="18.75">
      <c r="A9588" s="36">
        <v>9586</v>
      </c>
      <c r="B9588" s="208"/>
      <c r="C9588" s="36" t="s">
        <v>21225</v>
      </c>
      <c r="D9588" s="6" t="s">
        <v>9442</v>
      </c>
      <c r="E9588" s="3">
        <v>1</v>
      </c>
    </row>
    <row r="9589" spans="1:5" ht="18.75">
      <c r="A9589" s="36">
        <v>9587</v>
      </c>
      <c r="B9589" s="208"/>
      <c r="C9589" s="36" t="s">
        <v>21226</v>
      </c>
      <c r="D9589" s="6" t="s">
        <v>9443</v>
      </c>
      <c r="E9589" s="3">
        <v>1</v>
      </c>
    </row>
    <row r="9590" spans="1:5" ht="18.75">
      <c r="A9590" s="36">
        <v>9588</v>
      </c>
      <c r="B9590" s="208"/>
      <c r="C9590" s="36" t="s">
        <v>21227</v>
      </c>
      <c r="D9590" s="6" t="s">
        <v>9444</v>
      </c>
      <c r="E9590" s="3">
        <v>1</v>
      </c>
    </row>
    <row r="9591" spans="1:5" ht="18.75">
      <c r="A9591" s="36">
        <v>9589</v>
      </c>
      <c r="B9591" s="208"/>
      <c r="C9591" s="36" t="s">
        <v>21228</v>
      </c>
      <c r="D9591" s="6" t="s">
        <v>9445</v>
      </c>
      <c r="E9591" s="3">
        <v>1</v>
      </c>
    </row>
    <row r="9592" spans="1:5" ht="18.75">
      <c r="A9592" s="36">
        <v>9590</v>
      </c>
      <c r="B9592" s="208"/>
      <c r="C9592" s="36" t="s">
        <v>21229</v>
      </c>
      <c r="D9592" s="6" t="s">
        <v>9446</v>
      </c>
      <c r="E9592" s="3">
        <v>1</v>
      </c>
    </row>
    <row r="9593" spans="1:5" ht="18.75">
      <c r="A9593" s="36">
        <v>9591</v>
      </c>
      <c r="B9593" s="208"/>
      <c r="C9593" s="36" t="s">
        <v>21230</v>
      </c>
      <c r="D9593" s="6" t="s">
        <v>9447</v>
      </c>
      <c r="E9593" s="3">
        <v>1</v>
      </c>
    </row>
    <row r="9594" spans="1:5" ht="18.75">
      <c r="A9594" s="36">
        <v>9592</v>
      </c>
      <c r="B9594" s="208"/>
      <c r="C9594" s="36" t="s">
        <v>21231</v>
      </c>
      <c r="D9594" s="6" t="s">
        <v>9448</v>
      </c>
      <c r="E9594" s="3">
        <v>1</v>
      </c>
    </row>
    <row r="9595" spans="1:5" ht="18.75">
      <c r="A9595" s="36">
        <v>9593</v>
      </c>
      <c r="B9595" s="208"/>
      <c r="C9595" s="36" t="s">
        <v>21232</v>
      </c>
      <c r="D9595" s="6" t="s">
        <v>9449</v>
      </c>
      <c r="E9595" s="3">
        <v>1</v>
      </c>
    </row>
    <row r="9596" spans="1:5" ht="18.75">
      <c r="A9596" s="36">
        <v>9594</v>
      </c>
      <c r="B9596" s="208"/>
      <c r="C9596" s="36" t="s">
        <v>21233</v>
      </c>
      <c r="D9596" s="6" t="s">
        <v>9450</v>
      </c>
      <c r="E9596" s="3">
        <v>1</v>
      </c>
    </row>
    <row r="9597" spans="1:5" ht="18.75">
      <c r="A9597" s="36">
        <v>9595</v>
      </c>
      <c r="B9597" s="208"/>
      <c r="C9597" s="36" t="s">
        <v>21234</v>
      </c>
      <c r="D9597" s="6" t="s">
        <v>9451</v>
      </c>
      <c r="E9597" s="3">
        <v>1</v>
      </c>
    </row>
    <row r="9598" spans="1:5" ht="18.75">
      <c r="A9598" s="36">
        <v>9596</v>
      </c>
      <c r="B9598" s="208"/>
      <c r="C9598" s="36" t="s">
        <v>21235</v>
      </c>
      <c r="D9598" s="6" t="s">
        <v>9452</v>
      </c>
      <c r="E9598" s="3">
        <v>1</v>
      </c>
    </row>
    <row r="9599" spans="1:5" ht="18.75">
      <c r="A9599" s="36">
        <v>9597</v>
      </c>
      <c r="B9599" s="208"/>
      <c r="C9599" s="36" t="s">
        <v>21236</v>
      </c>
      <c r="D9599" s="6" t="s">
        <v>9453</v>
      </c>
      <c r="E9599" s="3">
        <v>1</v>
      </c>
    </row>
    <row r="9600" spans="1:5" ht="18.75">
      <c r="A9600" s="36">
        <v>9598</v>
      </c>
      <c r="B9600" s="208"/>
      <c r="C9600" s="36" t="s">
        <v>21237</v>
      </c>
      <c r="D9600" s="6" t="s">
        <v>9454</v>
      </c>
      <c r="E9600" s="3">
        <v>1</v>
      </c>
    </row>
    <row r="9601" spans="1:5" ht="18.75">
      <c r="A9601" s="36">
        <v>9599</v>
      </c>
      <c r="B9601" s="208"/>
      <c r="C9601" s="36" t="s">
        <v>21238</v>
      </c>
      <c r="D9601" s="6" t="s">
        <v>9455</v>
      </c>
      <c r="E9601" s="3">
        <v>1</v>
      </c>
    </row>
    <row r="9602" spans="1:5" ht="18.75">
      <c r="A9602" s="36">
        <v>9600</v>
      </c>
      <c r="B9602" s="208"/>
      <c r="C9602" s="36" t="s">
        <v>21239</v>
      </c>
      <c r="D9602" s="6" t="s">
        <v>9456</v>
      </c>
      <c r="E9602" s="3">
        <v>1</v>
      </c>
    </row>
    <row r="9603" spans="1:5" ht="18.75">
      <c r="A9603" s="36">
        <v>9601</v>
      </c>
      <c r="B9603" s="208"/>
      <c r="C9603" s="36" t="s">
        <v>21240</v>
      </c>
      <c r="D9603" s="6" t="s">
        <v>9457</v>
      </c>
      <c r="E9603" s="3">
        <v>1</v>
      </c>
    </row>
    <row r="9604" spans="1:5" ht="18.75">
      <c r="A9604" s="36">
        <v>9602</v>
      </c>
      <c r="B9604" s="208"/>
      <c r="C9604" s="36" t="s">
        <v>21241</v>
      </c>
      <c r="D9604" s="6" t="s">
        <v>9458</v>
      </c>
      <c r="E9604" s="3">
        <v>1</v>
      </c>
    </row>
    <row r="9605" spans="1:5" ht="18.75">
      <c r="A9605" s="36">
        <v>9603</v>
      </c>
      <c r="B9605" s="208"/>
      <c r="C9605" s="36" t="s">
        <v>21242</v>
      </c>
      <c r="D9605" s="6" t="s">
        <v>9459</v>
      </c>
      <c r="E9605" s="3">
        <v>1</v>
      </c>
    </row>
    <row r="9606" spans="1:5" ht="18.75">
      <c r="A9606" s="36">
        <v>9604</v>
      </c>
      <c r="B9606" s="208"/>
      <c r="C9606" s="36" t="s">
        <v>21243</v>
      </c>
      <c r="D9606" s="6" t="s">
        <v>9460</v>
      </c>
      <c r="E9606" s="3">
        <v>1</v>
      </c>
    </row>
    <row r="9607" spans="1:5" ht="18.75">
      <c r="A9607" s="36">
        <v>9605</v>
      </c>
      <c r="B9607" s="208"/>
      <c r="C9607" s="36" t="s">
        <v>21244</v>
      </c>
      <c r="D9607" s="6" t="s">
        <v>9461</v>
      </c>
      <c r="E9607" s="3">
        <v>1</v>
      </c>
    </row>
    <row r="9608" spans="1:5" ht="18.75">
      <c r="A9608" s="36">
        <v>9606</v>
      </c>
      <c r="B9608" s="208"/>
      <c r="C9608" s="36" t="s">
        <v>21245</v>
      </c>
      <c r="D9608" s="6" t="s">
        <v>9462</v>
      </c>
      <c r="E9608" s="3">
        <v>1</v>
      </c>
    </row>
    <row r="9609" spans="1:5" ht="18.75">
      <c r="A9609" s="36">
        <v>9607</v>
      </c>
      <c r="B9609" s="208"/>
      <c r="C9609" s="36" t="s">
        <v>21246</v>
      </c>
      <c r="D9609" s="6" t="s">
        <v>9463</v>
      </c>
      <c r="E9609" s="3">
        <v>1</v>
      </c>
    </row>
    <row r="9610" spans="1:5" ht="18.75">
      <c r="A9610" s="36">
        <v>9608</v>
      </c>
      <c r="B9610" s="208"/>
      <c r="C9610" s="36" t="s">
        <v>21247</v>
      </c>
      <c r="D9610" s="6" t="s">
        <v>9464</v>
      </c>
      <c r="E9610" s="3">
        <v>1</v>
      </c>
    </row>
    <row r="9611" spans="1:5" ht="18.75">
      <c r="A9611" s="36">
        <v>9609</v>
      </c>
      <c r="B9611" s="208"/>
      <c r="C9611" s="36" t="s">
        <v>21248</v>
      </c>
      <c r="D9611" s="6" t="s">
        <v>9465</v>
      </c>
      <c r="E9611" s="3">
        <v>1</v>
      </c>
    </row>
    <row r="9612" spans="1:5" ht="18.75">
      <c r="A9612" s="36">
        <v>9610</v>
      </c>
      <c r="B9612" s="208"/>
      <c r="C9612" s="36" t="s">
        <v>21249</v>
      </c>
      <c r="D9612" s="6" t="s">
        <v>9466</v>
      </c>
      <c r="E9612" s="3">
        <v>1</v>
      </c>
    </row>
    <row r="9613" spans="1:5" ht="18.75">
      <c r="A9613" s="36">
        <v>9611</v>
      </c>
      <c r="B9613" s="208"/>
      <c r="C9613" s="36" t="s">
        <v>21250</v>
      </c>
      <c r="D9613" s="6" t="s">
        <v>9467</v>
      </c>
      <c r="E9613" s="3">
        <v>1</v>
      </c>
    </row>
    <row r="9614" spans="1:5" ht="18.75">
      <c r="A9614" s="36">
        <v>9612</v>
      </c>
      <c r="B9614" s="208"/>
      <c r="C9614" s="36" t="s">
        <v>21251</v>
      </c>
      <c r="D9614" s="6" t="s">
        <v>9468</v>
      </c>
      <c r="E9614" s="3">
        <v>1</v>
      </c>
    </row>
    <row r="9615" spans="1:5" ht="18.75">
      <c r="A9615" s="36">
        <v>9613</v>
      </c>
      <c r="B9615" s="208"/>
      <c r="C9615" s="36" t="s">
        <v>21252</v>
      </c>
      <c r="D9615" s="6" t="s">
        <v>9469</v>
      </c>
      <c r="E9615" s="3">
        <v>1</v>
      </c>
    </row>
    <row r="9616" spans="1:5" ht="18.75">
      <c r="A9616" s="36">
        <v>9614</v>
      </c>
      <c r="B9616" s="208"/>
      <c r="C9616" s="36" t="s">
        <v>21253</v>
      </c>
      <c r="D9616" s="6" t="s">
        <v>9470</v>
      </c>
      <c r="E9616" s="3">
        <v>1</v>
      </c>
    </row>
    <row r="9617" spans="1:5" ht="18.75">
      <c r="A9617" s="36">
        <v>9615</v>
      </c>
      <c r="B9617" s="208"/>
      <c r="C9617" s="36" t="s">
        <v>21254</v>
      </c>
      <c r="D9617" s="6" t="s">
        <v>9471</v>
      </c>
      <c r="E9617" s="3">
        <v>1</v>
      </c>
    </row>
    <row r="9618" spans="1:5" ht="18.75">
      <c r="A9618" s="36">
        <v>9616</v>
      </c>
      <c r="B9618" s="208"/>
      <c r="C9618" s="36" t="s">
        <v>21255</v>
      </c>
      <c r="D9618" s="6" t="s">
        <v>9472</v>
      </c>
      <c r="E9618" s="3">
        <v>1</v>
      </c>
    </row>
    <row r="9619" spans="1:5" ht="18.75">
      <c r="A9619" s="36">
        <v>9617</v>
      </c>
      <c r="B9619" s="208"/>
      <c r="C9619" s="36" t="s">
        <v>21256</v>
      </c>
      <c r="D9619" s="6" t="s">
        <v>9473</v>
      </c>
      <c r="E9619" s="3">
        <v>1</v>
      </c>
    </row>
    <row r="9620" spans="1:5" ht="18.75">
      <c r="A9620" s="36">
        <v>9618</v>
      </c>
      <c r="B9620" s="208"/>
      <c r="C9620" s="36" t="s">
        <v>21257</v>
      </c>
      <c r="D9620" s="6" t="s">
        <v>9474</v>
      </c>
      <c r="E9620" s="3">
        <v>1</v>
      </c>
    </row>
    <row r="9621" spans="1:5" ht="18.75">
      <c r="A9621" s="36">
        <v>9619</v>
      </c>
      <c r="B9621" s="208"/>
      <c r="C9621" s="36" t="s">
        <v>21258</v>
      </c>
      <c r="D9621" s="6" t="s">
        <v>9475</v>
      </c>
      <c r="E9621" s="3">
        <v>1</v>
      </c>
    </row>
    <row r="9622" spans="1:5" ht="18.75">
      <c r="A9622" s="36">
        <v>9620</v>
      </c>
      <c r="B9622" s="208"/>
      <c r="C9622" s="36" t="s">
        <v>21259</v>
      </c>
      <c r="D9622" s="6" t="s">
        <v>9476</v>
      </c>
      <c r="E9622" s="3">
        <v>1</v>
      </c>
    </row>
    <row r="9623" spans="1:5" ht="18.75">
      <c r="A9623" s="36">
        <v>9621</v>
      </c>
      <c r="B9623" s="208"/>
      <c r="C9623" s="36" t="s">
        <v>21260</v>
      </c>
      <c r="D9623" s="6" t="s">
        <v>9477</v>
      </c>
      <c r="E9623" s="3">
        <v>1</v>
      </c>
    </row>
    <row r="9624" spans="1:5" ht="18.75">
      <c r="A9624" s="36">
        <v>9622</v>
      </c>
      <c r="B9624" s="208"/>
      <c r="C9624" s="36" t="s">
        <v>21261</v>
      </c>
      <c r="D9624" s="6" t="s">
        <v>9478</v>
      </c>
      <c r="E9624" s="3">
        <v>1</v>
      </c>
    </row>
    <row r="9625" spans="1:5" ht="18.75">
      <c r="A9625" s="36">
        <v>9623</v>
      </c>
      <c r="B9625" s="208"/>
      <c r="C9625" s="36" t="s">
        <v>21262</v>
      </c>
      <c r="D9625" s="6" t="s">
        <v>9479</v>
      </c>
      <c r="E9625" s="3">
        <v>1</v>
      </c>
    </row>
    <row r="9626" spans="1:5" ht="18.75">
      <c r="A9626" s="36">
        <v>9624</v>
      </c>
      <c r="B9626" s="208"/>
      <c r="C9626" s="36" t="s">
        <v>21263</v>
      </c>
      <c r="D9626" s="6" t="s">
        <v>9480</v>
      </c>
      <c r="E9626" s="3">
        <v>1</v>
      </c>
    </row>
    <row r="9627" spans="1:5" ht="18.75">
      <c r="A9627" s="36">
        <v>9625</v>
      </c>
      <c r="B9627" s="208"/>
      <c r="C9627" s="36" t="s">
        <v>21264</v>
      </c>
      <c r="D9627" s="6" t="s">
        <v>9481</v>
      </c>
      <c r="E9627" s="3">
        <v>1</v>
      </c>
    </row>
    <row r="9628" spans="1:5" ht="18.75">
      <c r="A9628" s="36">
        <v>9626</v>
      </c>
      <c r="B9628" s="208"/>
      <c r="C9628" s="36" t="s">
        <v>21265</v>
      </c>
      <c r="D9628" s="6" t="s">
        <v>9482</v>
      </c>
      <c r="E9628" s="3">
        <v>1</v>
      </c>
    </row>
    <row r="9629" spans="1:5" ht="18.75">
      <c r="A9629" s="36">
        <v>9627</v>
      </c>
      <c r="B9629" s="208"/>
      <c r="C9629" s="36" t="s">
        <v>21266</v>
      </c>
      <c r="D9629" s="6" t="s">
        <v>9483</v>
      </c>
      <c r="E9629" s="3">
        <v>1</v>
      </c>
    </row>
    <row r="9630" spans="1:5" ht="18.75">
      <c r="A9630" s="36">
        <v>9628</v>
      </c>
      <c r="B9630" s="208"/>
      <c r="C9630" s="36" t="s">
        <v>21267</v>
      </c>
      <c r="D9630" s="6" t="s">
        <v>9484</v>
      </c>
      <c r="E9630" s="3">
        <v>1</v>
      </c>
    </row>
    <row r="9631" spans="1:5" ht="18.75">
      <c r="A9631" s="36">
        <v>9629</v>
      </c>
      <c r="B9631" s="208"/>
      <c r="C9631" s="36" t="s">
        <v>21268</v>
      </c>
      <c r="D9631" s="6" t="s">
        <v>9485</v>
      </c>
      <c r="E9631" s="3">
        <v>1</v>
      </c>
    </row>
    <row r="9632" spans="1:5" ht="18.75">
      <c r="A9632" s="36">
        <v>9630</v>
      </c>
      <c r="B9632" s="208"/>
      <c r="C9632" s="36" t="s">
        <v>21269</v>
      </c>
      <c r="D9632" s="6" t="s">
        <v>9486</v>
      </c>
      <c r="E9632" s="3">
        <v>1</v>
      </c>
    </row>
    <row r="9633" spans="1:5" ht="18.75">
      <c r="A9633" s="36">
        <v>9631</v>
      </c>
      <c r="B9633" s="208"/>
      <c r="C9633" s="36" t="s">
        <v>21270</v>
      </c>
      <c r="D9633" s="6" t="s">
        <v>9487</v>
      </c>
      <c r="E9633" s="3">
        <v>1</v>
      </c>
    </row>
    <row r="9634" spans="1:5" ht="18.75">
      <c r="A9634" s="36">
        <v>9632</v>
      </c>
      <c r="B9634" s="208"/>
      <c r="C9634" s="36" t="s">
        <v>21271</v>
      </c>
      <c r="D9634" s="6" t="s">
        <v>9488</v>
      </c>
      <c r="E9634" s="3">
        <v>1</v>
      </c>
    </row>
    <row r="9635" spans="1:5" ht="18.75">
      <c r="A9635" s="36">
        <v>9633</v>
      </c>
      <c r="B9635" s="208"/>
      <c r="C9635" s="36" t="s">
        <v>21272</v>
      </c>
      <c r="D9635" s="6" t="s">
        <v>9489</v>
      </c>
      <c r="E9635" s="3">
        <v>1</v>
      </c>
    </row>
    <row r="9636" spans="1:5" ht="18.75">
      <c r="A9636" s="36">
        <v>9634</v>
      </c>
      <c r="B9636" s="208"/>
      <c r="C9636" s="36" t="s">
        <v>21273</v>
      </c>
      <c r="D9636" s="6" t="s">
        <v>9490</v>
      </c>
      <c r="E9636" s="3">
        <v>1</v>
      </c>
    </row>
    <row r="9637" spans="1:5" ht="18.75">
      <c r="A9637" s="36">
        <v>9635</v>
      </c>
      <c r="B9637" s="208"/>
      <c r="C9637" s="36" t="s">
        <v>21274</v>
      </c>
      <c r="D9637" s="6" t="s">
        <v>9491</v>
      </c>
      <c r="E9637" s="3">
        <v>1</v>
      </c>
    </row>
    <row r="9638" spans="1:5" ht="18.75">
      <c r="A9638" s="36">
        <v>9636</v>
      </c>
      <c r="B9638" s="208"/>
      <c r="C9638" s="36" t="s">
        <v>21275</v>
      </c>
      <c r="D9638" s="6" t="s">
        <v>9492</v>
      </c>
      <c r="E9638" s="3">
        <v>1</v>
      </c>
    </row>
    <row r="9639" spans="1:5" ht="18.75">
      <c r="A9639" s="36">
        <v>9637</v>
      </c>
      <c r="B9639" s="208"/>
      <c r="C9639" s="36" t="s">
        <v>21276</v>
      </c>
      <c r="D9639" s="6" t="s">
        <v>9493</v>
      </c>
      <c r="E9639" s="3">
        <v>1</v>
      </c>
    </row>
    <row r="9640" spans="1:5" ht="18.75">
      <c r="A9640" s="36">
        <v>9638</v>
      </c>
      <c r="B9640" s="208"/>
      <c r="C9640" s="36" t="s">
        <v>21277</v>
      </c>
      <c r="D9640" s="6" t="s">
        <v>9494</v>
      </c>
      <c r="E9640" s="3">
        <v>1</v>
      </c>
    </row>
    <row r="9641" spans="1:5" ht="18.75">
      <c r="A9641" s="36">
        <v>9639</v>
      </c>
      <c r="B9641" s="208"/>
      <c r="C9641" s="36" t="s">
        <v>21278</v>
      </c>
      <c r="D9641" s="6" t="s">
        <v>9495</v>
      </c>
      <c r="E9641" s="3">
        <v>1</v>
      </c>
    </row>
    <row r="9642" spans="1:5" ht="18.75">
      <c r="A9642" s="36">
        <v>9640</v>
      </c>
      <c r="B9642" s="208"/>
      <c r="C9642" s="36" t="s">
        <v>21279</v>
      </c>
      <c r="D9642" s="6" t="s">
        <v>9496</v>
      </c>
      <c r="E9642" s="3">
        <v>1</v>
      </c>
    </row>
    <row r="9643" spans="1:5" ht="18.75">
      <c r="A9643" s="36">
        <v>9641</v>
      </c>
      <c r="B9643" s="208"/>
      <c r="C9643" s="36" t="s">
        <v>21280</v>
      </c>
      <c r="D9643" s="6" t="s">
        <v>9497</v>
      </c>
      <c r="E9643" s="3">
        <v>1</v>
      </c>
    </row>
    <row r="9644" spans="1:5" ht="18.75">
      <c r="A9644" s="36">
        <v>9642</v>
      </c>
      <c r="B9644" s="208"/>
      <c r="C9644" s="36" t="s">
        <v>21281</v>
      </c>
      <c r="D9644" s="6" t="s">
        <v>9498</v>
      </c>
      <c r="E9644" s="3">
        <v>1</v>
      </c>
    </row>
    <row r="9645" spans="1:5" ht="33">
      <c r="A9645" s="36">
        <v>9643</v>
      </c>
      <c r="B9645" s="208"/>
      <c r="C9645" s="36" t="s">
        <v>21282</v>
      </c>
      <c r="D9645" s="6" t="s">
        <v>9499</v>
      </c>
      <c r="E9645" s="3">
        <v>1</v>
      </c>
    </row>
    <row r="9646" spans="1:5" ht="33">
      <c r="A9646" s="36">
        <v>9644</v>
      </c>
      <c r="B9646" s="208"/>
      <c r="C9646" s="36" t="s">
        <v>21283</v>
      </c>
      <c r="D9646" s="6" t="s">
        <v>9500</v>
      </c>
      <c r="E9646" s="3">
        <v>1</v>
      </c>
    </row>
    <row r="9647" spans="1:5" ht="33">
      <c r="A9647" s="36">
        <v>9645</v>
      </c>
      <c r="B9647" s="208"/>
      <c r="C9647" s="36" t="s">
        <v>21284</v>
      </c>
      <c r="D9647" s="6" t="s">
        <v>9501</v>
      </c>
      <c r="E9647" s="3">
        <v>1</v>
      </c>
    </row>
    <row r="9648" spans="1:5" ht="33">
      <c r="A9648" s="36">
        <v>9646</v>
      </c>
      <c r="B9648" s="208"/>
      <c r="C9648" s="36" t="s">
        <v>21285</v>
      </c>
      <c r="D9648" s="6" t="s">
        <v>9502</v>
      </c>
      <c r="E9648" s="3">
        <v>1</v>
      </c>
    </row>
    <row r="9649" spans="1:5" ht="33">
      <c r="A9649" s="36">
        <v>9647</v>
      </c>
      <c r="B9649" s="208"/>
      <c r="C9649" s="36" t="s">
        <v>21286</v>
      </c>
      <c r="D9649" s="6" t="s">
        <v>9503</v>
      </c>
      <c r="E9649" s="3">
        <v>1</v>
      </c>
    </row>
    <row r="9650" spans="1:5" ht="33">
      <c r="A9650" s="36">
        <v>9648</v>
      </c>
      <c r="B9650" s="208"/>
      <c r="C9650" s="36" t="s">
        <v>21287</v>
      </c>
      <c r="D9650" s="6" t="s">
        <v>9504</v>
      </c>
      <c r="E9650" s="3">
        <v>2</v>
      </c>
    </row>
    <row r="9651" spans="1:5" ht="18.75">
      <c r="A9651" s="36">
        <v>9649</v>
      </c>
      <c r="B9651" s="208"/>
      <c r="C9651" s="36" t="s">
        <v>21288</v>
      </c>
      <c r="D9651" s="6" t="s">
        <v>9505</v>
      </c>
      <c r="E9651" s="3">
        <v>2</v>
      </c>
    </row>
    <row r="9652" spans="1:5" ht="33">
      <c r="A9652" s="36">
        <v>9650</v>
      </c>
      <c r="B9652" s="208"/>
      <c r="C9652" s="36" t="s">
        <v>21289</v>
      </c>
      <c r="D9652" s="6" t="s">
        <v>9506</v>
      </c>
      <c r="E9652" s="3">
        <v>2</v>
      </c>
    </row>
    <row r="9653" spans="1:5" ht="33">
      <c r="A9653" s="36">
        <v>9651</v>
      </c>
      <c r="B9653" s="208"/>
      <c r="C9653" s="36" t="s">
        <v>21290</v>
      </c>
      <c r="D9653" s="6" t="s">
        <v>9507</v>
      </c>
      <c r="E9653" s="3">
        <v>2</v>
      </c>
    </row>
    <row r="9654" spans="1:5" ht="18.75">
      <c r="A9654" s="36">
        <v>9652</v>
      </c>
      <c r="B9654" s="208"/>
      <c r="C9654" s="36" t="s">
        <v>21291</v>
      </c>
      <c r="D9654" s="6" t="s">
        <v>9508</v>
      </c>
      <c r="E9654" s="3">
        <v>2</v>
      </c>
    </row>
    <row r="9655" spans="1:5" ht="33">
      <c r="A9655" s="36">
        <v>9653</v>
      </c>
      <c r="B9655" s="208"/>
      <c r="C9655" s="36" t="s">
        <v>21292</v>
      </c>
      <c r="D9655" s="6" t="s">
        <v>9509</v>
      </c>
      <c r="E9655" s="3">
        <v>2</v>
      </c>
    </row>
    <row r="9656" spans="1:5" ht="33">
      <c r="A9656" s="36">
        <v>9654</v>
      </c>
      <c r="B9656" s="208"/>
      <c r="C9656" s="36" t="s">
        <v>21293</v>
      </c>
      <c r="D9656" s="6" t="s">
        <v>9510</v>
      </c>
      <c r="E9656" s="3">
        <v>2</v>
      </c>
    </row>
    <row r="9657" spans="1:5" ht="33">
      <c r="A9657" s="36">
        <v>9655</v>
      </c>
      <c r="B9657" s="208"/>
      <c r="C9657" s="36" t="s">
        <v>21294</v>
      </c>
      <c r="D9657" s="6" t="s">
        <v>9511</v>
      </c>
      <c r="E9657" s="3">
        <v>2</v>
      </c>
    </row>
    <row r="9658" spans="1:5" ht="33">
      <c r="A9658" s="36">
        <v>9656</v>
      </c>
      <c r="B9658" s="208"/>
      <c r="C9658" s="36" t="s">
        <v>21295</v>
      </c>
      <c r="D9658" s="6" t="s">
        <v>9512</v>
      </c>
      <c r="E9658" s="3">
        <v>2</v>
      </c>
    </row>
    <row r="9659" spans="1:5" ht="33">
      <c r="A9659" s="36">
        <v>9657</v>
      </c>
      <c r="B9659" s="208"/>
      <c r="C9659" s="36" t="s">
        <v>21296</v>
      </c>
      <c r="D9659" s="6" t="s">
        <v>9513</v>
      </c>
      <c r="E9659" s="3">
        <v>2</v>
      </c>
    </row>
    <row r="9660" spans="1:5" ht="33">
      <c r="A9660" s="36">
        <v>9658</v>
      </c>
      <c r="B9660" s="208"/>
      <c r="C9660" s="36" t="s">
        <v>21297</v>
      </c>
      <c r="D9660" s="6" t="s">
        <v>9514</v>
      </c>
      <c r="E9660" s="3">
        <v>2</v>
      </c>
    </row>
    <row r="9661" spans="1:5" ht="33">
      <c r="A9661" s="36">
        <v>9659</v>
      </c>
      <c r="B9661" s="208"/>
      <c r="C9661" s="36" t="s">
        <v>21298</v>
      </c>
      <c r="D9661" s="6" t="s">
        <v>9515</v>
      </c>
      <c r="E9661" s="3">
        <v>2</v>
      </c>
    </row>
    <row r="9662" spans="1:5" ht="33">
      <c r="A9662" s="36">
        <v>9660</v>
      </c>
      <c r="B9662" s="208"/>
      <c r="C9662" s="36" t="s">
        <v>21299</v>
      </c>
      <c r="D9662" s="6" t="s">
        <v>9516</v>
      </c>
      <c r="E9662" s="3">
        <v>2</v>
      </c>
    </row>
    <row r="9663" spans="1:5" ht="33">
      <c r="A9663" s="36">
        <v>9661</v>
      </c>
      <c r="B9663" s="208"/>
      <c r="C9663" s="36" t="s">
        <v>21300</v>
      </c>
      <c r="D9663" s="6" t="s">
        <v>9517</v>
      </c>
      <c r="E9663" s="3">
        <v>2</v>
      </c>
    </row>
    <row r="9664" spans="1:5" ht="33">
      <c r="A9664" s="36">
        <v>9662</v>
      </c>
      <c r="B9664" s="208"/>
      <c r="C9664" s="36" t="s">
        <v>21301</v>
      </c>
      <c r="D9664" s="6" t="s">
        <v>9518</v>
      </c>
      <c r="E9664" s="3">
        <v>2</v>
      </c>
    </row>
    <row r="9665" spans="1:5" ht="33">
      <c r="A9665" s="36">
        <v>9663</v>
      </c>
      <c r="B9665" s="208"/>
      <c r="C9665" s="36" t="s">
        <v>21302</v>
      </c>
      <c r="D9665" s="6" t="s">
        <v>9519</v>
      </c>
      <c r="E9665" s="3">
        <v>2</v>
      </c>
    </row>
    <row r="9666" spans="1:5" ht="33">
      <c r="A9666" s="36">
        <v>9664</v>
      </c>
      <c r="B9666" s="208"/>
      <c r="C9666" s="36" t="s">
        <v>21303</v>
      </c>
      <c r="D9666" s="6" t="s">
        <v>9520</v>
      </c>
      <c r="E9666" s="3">
        <v>2</v>
      </c>
    </row>
    <row r="9667" spans="1:5" ht="33">
      <c r="A9667" s="36">
        <v>9665</v>
      </c>
      <c r="B9667" s="208"/>
      <c r="C9667" s="36" t="s">
        <v>21304</v>
      </c>
      <c r="D9667" s="6" t="s">
        <v>9521</v>
      </c>
      <c r="E9667" s="3">
        <v>2</v>
      </c>
    </row>
    <row r="9668" spans="1:5" ht="33">
      <c r="A9668" s="36">
        <v>9666</v>
      </c>
      <c r="B9668" s="208"/>
      <c r="C9668" s="36" t="s">
        <v>21305</v>
      </c>
      <c r="D9668" s="6" t="s">
        <v>9522</v>
      </c>
      <c r="E9668" s="3">
        <v>2</v>
      </c>
    </row>
    <row r="9669" spans="1:5" ht="33">
      <c r="A9669" s="36">
        <v>9667</v>
      </c>
      <c r="B9669" s="208"/>
      <c r="C9669" s="36" t="s">
        <v>21306</v>
      </c>
      <c r="D9669" s="6" t="s">
        <v>9523</v>
      </c>
      <c r="E9669" s="3">
        <v>2</v>
      </c>
    </row>
    <row r="9670" spans="1:5" ht="18.75">
      <c r="A9670" s="36">
        <v>9668</v>
      </c>
      <c r="B9670" s="208"/>
      <c r="C9670" s="36" t="s">
        <v>21307</v>
      </c>
      <c r="D9670" s="6" t="s">
        <v>9524</v>
      </c>
      <c r="E9670" s="3">
        <v>2</v>
      </c>
    </row>
    <row r="9671" spans="1:5" ht="18.75">
      <c r="A9671" s="36">
        <v>9669</v>
      </c>
      <c r="B9671" s="208"/>
      <c r="C9671" s="36" t="s">
        <v>21308</v>
      </c>
      <c r="D9671" s="6" t="s">
        <v>9525</v>
      </c>
      <c r="E9671" s="3">
        <v>2</v>
      </c>
    </row>
    <row r="9672" spans="1:5" ht="33">
      <c r="A9672" s="36">
        <v>9670</v>
      </c>
      <c r="B9672" s="208"/>
      <c r="C9672" s="36" t="s">
        <v>21309</v>
      </c>
      <c r="D9672" s="6" t="s">
        <v>9526</v>
      </c>
      <c r="E9672" s="3">
        <v>2</v>
      </c>
    </row>
    <row r="9673" spans="1:5" ht="18.75">
      <c r="A9673" s="36">
        <v>9671</v>
      </c>
      <c r="B9673" s="208"/>
      <c r="C9673" s="36" t="s">
        <v>21310</v>
      </c>
      <c r="D9673" s="6" t="s">
        <v>9527</v>
      </c>
      <c r="E9673" s="3">
        <v>2</v>
      </c>
    </row>
    <row r="9674" spans="1:5" ht="18.75">
      <c r="A9674" s="36">
        <v>9672</v>
      </c>
      <c r="B9674" s="208"/>
      <c r="C9674" s="36" t="s">
        <v>21311</v>
      </c>
      <c r="D9674" s="6" t="s">
        <v>9528</v>
      </c>
      <c r="E9674" s="3">
        <v>2</v>
      </c>
    </row>
    <row r="9675" spans="1:5" ht="18.75">
      <c r="A9675" s="36">
        <v>9673</v>
      </c>
      <c r="B9675" s="208"/>
      <c r="C9675" s="36" t="s">
        <v>21312</v>
      </c>
      <c r="D9675" s="6" t="s">
        <v>9529</v>
      </c>
      <c r="E9675" s="3">
        <v>2</v>
      </c>
    </row>
    <row r="9676" spans="1:5" ht="18.75">
      <c r="A9676" s="36">
        <v>9674</v>
      </c>
      <c r="B9676" s="208"/>
      <c r="C9676" s="36" t="s">
        <v>21313</v>
      </c>
      <c r="D9676" s="6" t="s">
        <v>9530</v>
      </c>
      <c r="E9676" s="3">
        <v>2</v>
      </c>
    </row>
    <row r="9677" spans="1:5" ht="18.75">
      <c r="A9677" s="36">
        <v>9675</v>
      </c>
      <c r="B9677" s="208"/>
      <c r="C9677" s="36" t="s">
        <v>21314</v>
      </c>
      <c r="D9677" s="6" t="s">
        <v>9531</v>
      </c>
      <c r="E9677" s="3">
        <v>2</v>
      </c>
    </row>
    <row r="9678" spans="1:5" ht="33">
      <c r="A9678" s="36">
        <v>9676</v>
      </c>
      <c r="B9678" s="208"/>
      <c r="C9678" s="36" t="s">
        <v>21315</v>
      </c>
      <c r="D9678" s="6" t="s">
        <v>9532</v>
      </c>
      <c r="E9678" s="3">
        <v>2</v>
      </c>
    </row>
    <row r="9679" spans="1:5" ht="33">
      <c r="A9679" s="36">
        <v>9677</v>
      </c>
      <c r="B9679" s="208"/>
      <c r="C9679" s="36" t="s">
        <v>21316</v>
      </c>
      <c r="D9679" s="6" t="s">
        <v>9533</v>
      </c>
      <c r="E9679" s="3">
        <v>2</v>
      </c>
    </row>
    <row r="9680" spans="1:5" ht="18.75">
      <c r="A9680" s="36">
        <v>9678</v>
      </c>
      <c r="B9680" s="208"/>
      <c r="C9680" s="36" t="s">
        <v>21317</v>
      </c>
      <c r="D9680" s="6" t="s">
        <v>9534</v>
      </c>
      <c r="E9680" s="3">
        <v>2</v>
      </c>
    </row>
    <row r="9681" spans="1:5" ht="33">
      <c r="A9681" s="36">
        <v>9679</v>
      </c>
      <c r="B9681" s="208"/>
      <c r="C9681" s="36" t="s">
        <v>21318</v>
      </c>
      <c r="D9681" s="6" t="s">
        <v>9535</v>
      </c>
      <c r="E9681" s="3">
        <v>2</v>
      </c>
    </row>
    <row r="9682" spans="1:5" ht="33">
      <c r="A9682" s="36">
        <v>9680</v>
      </c>
      <c r="B9682" s="208"/>
      <c r="C9682" s="36" t="s">
        <v>21319</v>
      </c>
      <c r="D9682" s="6" t="s">
        <v>9536</v>
      </c>
      <c r="E9682" s="3">
        <v>2</v>
      </c>
    </row>
    <row r="9683" spans="1:5" ht="33">
      <c r="A9683" s="36">
        <v>9681</v>
      </c>
      <c r="B9683" s="208"/>
      <c r="C9683" s="36" t="s">
        <v>21320</v>
      </c>
      <c r="D9683" s="6" t="s">
        <v>9537</v>
      </c>
      <c r="E9683" s="3">
        <v>2</v>
      </c>
    </row>
    <row r="9684" spans="1:5" ht="33">
      <c r="A9684" s="36">
        <v>9682</v>
      </c>
      <c r="B9684" s="208"/>
      <c r="C9684" s="36" t="s">
        <v>21321</v>
      </c>
      <c r="D9684" s="6" t="s">
        <v>9538</v>
      </c>
      <c r="E9684" s="3">
        <v>2</v>
      </c>
    </row>
    <row r="9685" spans="1:5" ht="33">
      <c r="A9685" s="36">
        <v>9683</v>
      </c>
      <c r="B9685" s="208"/>
      <c r="C9685" s="36" t="s">
        <v>21322</v>
      </c>
      <c r="D9685" s="6" t="s">
        <v>9539</v>
      </c>
      <c r="E9685" s="3">
        <v>2</v>
      </c>
    </row>
    <row r="9686" spans="1:5" ht="33">
      <c r="A9686" s="36">
        <v>9684</v>
      </c>
      <c r="B9686" s="208"/>
      <c r="C9686" s="36" t="s">
        <v>21323</v>
      </c>
      <c r="D9686" s="6" t="s">
        <v>9540</v>
      </c>
      <c r="E9686" s="3">
        <v>2</v>
      </c>
    </row>
    <row r="9687" spans="1:5" ht="33">
      <c r="A9687" s="36">
        <v>9685</v>
      </c>
      <c r="B9687" s="208"/>
      <c r="C9687" s="36" t="s">
        <v>21324</v>
      </c>
      <c r="D9687" s="6" t="s">
        <v>9541</v>
      </c>
      <c r="E9687" s="3">
        <v>2</v>
      </c>
    </row>
    <row r="9688" spans="1:5" ht="33">
      <c r="A9688" s="36">
        <v>9686</v>
      </c>
      <c r="B9688" s="208"/>
      <c r="C9688" s="36" t="s">
        <v>21325</v>
      </c>
      <c r="D9688" s="6" t="s">
        <v>9542</v>
      </c>
      <c r="E9688" s="3">
        <v>2</v>
      </c>
    </row>
    <row r="9689" spans="1:5" ht="33">
      <c r="A9689" s="36">
        <v>9687</v>
      </c>
      <c r="B9689" s="208"/>
      <c r="C9689" s="36" t="s">
        <v>21326</v>
      </c>
      <c r="D9689" s="6" t="s">
        <v>9543</v>
      </c>
      <c r="E9689" s="3">
        <v>2</v>
      </c>
    </row>
    <row r="9690" spans="1:5" ht="33">
      <c r="A9690" s="36">
        <v>9688</v>
      </c>
      <c r="B9690" s="208"/>
      <c r="C9690" s="36" t="s">
        <v>21327</v>
      </c>
      <c r="D9690" s="6" t="s">
        <v>9544</v>
      </c>
      <c r="E9690" s="3">
        <v>2</v>
      </c>
    </row>
    <row r="9691" spans="1:5" ht="33">
      <c r="A9691" s="36">
        <v>9689</v>
      </c>
      <c r="B9691" s="208"/>
      <c r="C9691" s="36" t="s">
        <v>21328</v>
      </c>
      <c r="D9691" s="6" t="s">
        <v>9545</v>
      </c>
      <c r="E9691" s="3">
        <v>2</v>
      </c>
    </row>
    <row r="9692" spans="1:5" ht="33">
      <c r="A9692" s="36">
        <v>9690</v>
      </c>
      <c r="B9692" s="208"/>
      <c r="C9692" s="36" t="s">
        <v>21329</v>
      </c>
      <c r="D9692" s="6" t="s">
        <v>9546</v>
      </c>
      <c r="E9692" s="3">
        <v>2</v>
      </c>
    </row>
    <row r="9693" spans="1:5" ht="18.75">
      <c r="A9693" s="36">
        <v>9691</v>
      </c>
      <c r="B9693" s="208"/>
      <c r="C9693" s="36" t="s">
        <v>21330</v>
      </c>
      <c r="D9693" s="6" t="s">
        <v>9547</v>
      </c>
      <c r="E9693" s="3">
        <v>2</v>
      </c>
    </row>
    <row r="9694" spans="1:5" ht="33">
      <c r="A9694" s="36">
        <v>9692</v>
      </c>
      <c r="B9694" s="208"/>
      <c r="C9694" s="36" t="s">
        <v>21331</v>
      </c>
      <c r="D9694" s="6" t="s">
        <v>9548</v>
      </c>
      <c r="E9694" s="3">
        <v>2</v>
      </c>
    </row>
    <row r="9695" spans="1:5" ht="33">
      <c r="A9695" s="36">
        <v>9693</v>
      </c>
      <c r="B9695" s="208"/>
      <c r="C9695" s="36" t="s">
        <v>21332</v>
      </c>
      <c r="D9695" s="6" t="s">
        <v>9549</v>
      </c>
      <c r="E9695" s="3">
        <v>2</v>
      </c>
    </row>
    <row r="9696" spans="1:5" ht="18.75">
      <c r="A9696" s="36">
        <v>9694</v>
      </c>
      <c r="B9696" s="208"/>
      <c r="C9696" s="36" t="s">
        <v>21333</v>
      </c>
      <c r="D9696" s="6" t="s">
        <v>9550</v>
      </c>
      <c r="E9696" s="3">
        <v>2</v>
      </c>
    </row>
    <row r="9697" spans="1:5" ht="18.75">
      <c r="A9697" s="36">
        <v>9695</v>
      </c>
      <c r="B9697" s="208"/>
      <c r="C9697" s="36" t="s">
        <v>21334</v>
      </c>
      <c r="D9697" s="6" t="s">
        <v>9551</v>
      </c>
      <c r="E9697" s="3">
        <v>2</v>
      </c>
    </row>
    <row r="9698" spans="1:5" ht="18.75">
      <c r="A9698" s="36">
        <v>9696</v>
      </c>
      <c r="B9698" s="208"/>
      <c r="C9698" s="36" t="s">
        <v>21335</v>
      </c>
      <c r="D9698" s="6" t="s">
        <v>9552</v>
      </c>
      <c r="E9698" s="3">
        <v>2</v>
      </c>
    </row>
    <row r="9699" spans="1:5" ht="18.75">
      <c r="A9699" s="36">
        <v>9697</v>
      </c>
      <c r="B9699" s="208"/>
      <c r="C9699" s="36" t="s">
        <v>21336</v>
      </c>
      <c r="D9699" s="6" t="s">
        <v>9553</v>
      </c>
      <c r="E9699" s="3">
        <v>2</v>
      </c>
    </row>
    <row r="9700" spans="1:5" ht="18.75">
      <c r="A9700" s="36">
        <v>9698</v>
      </c>
      <c r="B9700" s="208"/>
      <c r="C9700" s="36" t="s">
        <v>21337</v>
      </c>
      <c r="D9700" s="6" t="s">
        <v>9554</v>
      </c>
      <c r="E9700" s="3">
        <v>2</v>
      </c>
    </row>
    <row r="9701" spans="1:5" ht="18.75">
      <c r="A9701" s="36">
        <v>9699</v>
      </c>
      <c r="B9701" s="208"/>
      <c r="C9701" s="36" t="s">
        <v>21338</v>
      </c>
      <c r="D9701" s="6" t="s">
        <v>9555</v>
      </c>
      <c r="E9701" s="3">
        <v>2</v>
      </c>
    </row>
    <row r="9702" spans="1:5" ht="18.75">
      <c r="A9702" s="36">
        <v>9700</v>
      </c>
      <c r="B9702" s="208"/>
      <c r="C9702" s="36" t="s">
        <v>21339</v>
      </c>
      <c r="D9702" s="6" t="s">
        <v>9556</v>
      </c>
      <c r="E9702" s="3">
        <v>2</v>
      </c>
    </row>
    <row r="9703" spans="1:5" ht="18.75">
      <c r="A9703" s="36">
        <v>9701</v>
      </c>
      <c r="B9703" s="208"/>
      <c r="C9703" s="36" t="s">
        <v>21340</v>
      </c>
      <c r="D9703" s="6" t="s">
        <v>9557</v>
      </c>
      <c r="E9703" s="3">
        <v>2</v>
      </c>
    </row>
    <row r="9704" spans="1:5" ht="33">
      <c r="A9704" s="36">
        <v>9702</v>
      </c>
      <c r="B9704" s="208"/>
      <c r="C9704" s="36" t="s">
        <v>21341</v>
      </c>
      <c r="D9704" s="6" t="s">
        <v>9558</v>
      </c>
      <c r="E9704" s="3">
        <v>2</v>
      </c>
    </row>
    <row r="9705" spans="1:5" ht="33">
      <c r="A9705" s="36">
        <v>9703</v>
      </c>
      <c r="B9705" s="208"/>
      <c r="C9705" s="36" t="s">
        <v>21342</v>
      </c>
      <c r="D9705" s="6" t="s">
        <v>9559</v>
      </c>
      <c r="E9705" s="3">
        <v>2</v>
      </c>
    </row>
    <row r="9706" spans="1:5" ht="18.75">
      <c r="A9706" s="36">
        <v>9704</v>
      </c>
      <c r="B9706" s="208"/>
      <c r="C9706" s="36" t="s">
        <v>21343</v>
      </c>
      <c r="D9706" s="6" t="s">
        <v>9560</v>
      </c>
      <c r="E9706" s="3">
        <v>2</v>
      </c>
    </row>
    <row r="9707" spans="1:5" ht="18.75">
      <c r="A9707" s="36">
        <v>9705</v>
      </c>
      <c r="B9707" s="208"/>
      <c r="C9707" s="36" t="s">
        <v>21344</v>
      </c>
      <c r="D9707" s="6" t="s">
        <v>9561</v>
      </c>
      <c r="E9707" s="3">
        <v>2</v>
      </c>
    </row>
    <row r="9708" spans="1:5" ht="33">
      <c r="A9708" s="36">
        <v>9706</v>
      </c>
      <c r="B9708" s="208"/>
      <c r="C9708" s="36" t="s">
        <v>21345</v>
      </c>
      <c r="D9708" s="6" t="s">
        <v>9562</v>
      </c>
      <c r="E9708" s="3">
        <v>2</v>
      </c>
    </row>
    <row r="9709" spans="1:5" ht="18.75">
      <c r="A9709" s="36">
        <v>9707</v>
      </c>
      <c r="B9709" s="208"/>
      <c r="C9709" s="36" t="s">
        <v>21346</v>
      </c>
      <c r="D9709" s="6" t="s">
        <v>9563</v>
      </c>
      <c r="E9709" s="3">
        <v>2</v>
      </c>
    </row>
    <row r="9710" spans="1:5" ht="18.75">
      <c r="A9710" s="36">
        <v>9708</v>
      </c>
      <c r="B9710" s="208"/>
      <c r="C9710" s="36" t="s">
        <v>9564</v>
      </c>
      <c r="D9710" s="6" t="s">
        <v>9565</v>
      </c>
      <c r="E9710" s="3">
        <v>2</v>
      </c>
    </row>
    <row r="9711" spans="1:5" ht="18.75">
      <c r="A9711" s="36">
        <v>9709</v>
      </c>
      <c r="B9711" s="208"/>
      <c r="C9711" s="36" t="s">
        <v>9566</v>
      </c>
      <c r="D9711" s="6" t="s">
        <v>9567</v>
      </c>
      <c r="E9711" s="3">
        <v>2</v>
      </c>
    </row>
    <row r="9712" spans="1:5" ht="18.75">
      <c r="A9712" s="36">
        <v>9710</v>
      </c>
      <c r="B9712" s="208"/>
      <c r="C9712" s="36" t="s">
        <v>21347</v>
      </c>
      <c r="D9712" s="6" t="s">
        <v>9568</v>
      </c>
      <c r="E9712" s="3">
        <v>2</v>
      </c>
    </row>
    <row r="9713" spans="1:5" ht="33">
      <c r="A9713" s="36">
        <v>9711</v>
      </c>
      <c r="B9713" s="208"/>
      <c r="C9713" s="36" t="s">
        <v>21348</v>
      </c>
      <c r="D9713" s="6" t="s">
        <v>9569</v>
      </c>
      <c r="E9713" s="3">
        <v>2</v>
      </c>
    </row>
    <row r="9714" spans="1:5" ht="18.75">
      <c r="A9714" s="36">
        <v>9712</v>
      </c>
      <c r="B9714" s="208"/>
      <c r="C9714" s="36" t="s">
        <v>21349</v>
      </c>
      <c r="D9714" s="6" t="s">
        <v>9570</v>
      </c>
      <c r="E9714" s="3">
        <v>2</v>
      </c>
    </row>
    <row r="9715" spans="1:5" ht="18.75">
      <c r="A9715" s="36">
        <v>9713</v>
      </c>
      <c r="B9715" s="208"/>
      <c r="C9715" s="36" t="s">
        <v>21350</v>
      </c>
      <c r="D9715" s="6" t="s">
        <v>9571</v>
      </c>
      <c r="E9715" s="3">
        <v>2</v>
      </c>
    </row>
    <row r="9716" spans="1:5" ht="18.75">
      <c r="A9716" s="36">
        <v>9714</v>
      </c>
      <c r="B9716" s="208"/>
      <c r="C9716" s="36" t="s">
        <v>21351</v>
      </c>
      <c r="D9716" s="6" t="s">
        <v>9572</v>
      </c>
      <c r="E9716" s="3">
        <v>2</v>
      </c>
    </row>
    <row r="9717" spans="1:5" ht="33">
      <c r="A9717" s="36">
        <v>9715</v>
      </c>
      <c r="B9717" s="208"/>
      <c r="C9717" s="36" t="s">
        <v>21352</v>
      </c>
      <c r="D9717" s="6" t="s">
        <v>9573</v>
      </c>
      <c r="E9717" s="3">
        <v>2</v>
      </c>
    </row>
    <row r="9718" spans="1:5" ht="33">
      <c r="A9718" s="36">
        <v>9716</v>
      </c>
      <c r="B9718" s="208"/>
      <c r="C9718" s="36" t="s">
        <v>21353</v>
      </c>
      <c r="D9718" s="6" t="s">
        <v>9574</v>
      </c>
      <c r="E9718" s="3">
        <v>2</v>
      </c>
    </row>
    <row r="9719" spans="1:5" ht="18.75">
      <c r="A9719" s="36">
        <v>9717</v>
      </c>
      <c r="B9719" s="208"/>
      <c r="C9719" s="36" t="s">
        <v>21354</v>
      </c>
      <c r="D9719" s="6" t="s">
        <v>9575</v>
      </c>
      <c r="E9719" s="3">
        <v>2</v>
      </c>
    </row>
    <row r="9720" spans="1:5" ht="18.75">
      <c r="A9720" s="36">
        <v>9718</v>
      </c>
      <c r="B9720" s="208"/>
      <c r="C9720" s="36" t="s">
        <v>21355</v>
      </c>
      <c r="D9720" s="6" t="s">
        <v>9576</v>
      </c>
      <c r="E9720" s="3">
        <v>2</v>
      </c>
    </row>
    <row r="9721" spans="1:5" ht="33">
      <c r="A9721" s="36">
        <v>9719</v>
      </c>
      <c r="B9721" s="208"/>
      <c r="C9721" s="36" t="s">
        <v>21356</v>
      </c>
      <c r="D9721" s="6" t="s">
        <v>9577</v>
      </c>
      <c r="E9721" s="3">
        <v>2</v>
      </c>
    </row>
    <row r="9722" spans="1:5" ht="33">
      <c r="A9722" s="36">
        <v>9720</v>
      </c>
      <c r="B9722" s="208"/>
      <c r="C9722" s="36" t="s">
        <v>21357</v>
      </c>
      <c r="D9722" s="6" t="s">
        <v>9578</v>
      </c>
      <c r="E9722" s="3">
        <v>2</v>
      </c>
    </row>
    <row r="9723" spans="1:5" ht="18.75">
      <c r="A9723" s="36">
        <v>9721</v>
      </c>
      <c r="B9723" s="208"/>
      <c r="C9723" s="36" t="s">
        <v>21358</v>
      </c>
      <c r="D9723" s="6" t="s">
        <v>9579</v>
      </c>
      <c r="E9723" s="3">
        <v>2</v>
      </c>
    </row>
    <row r="9724" spans="1:5" ht="18.75">
      <c r="A9724" s="36">
        <v>9722</v>
      </c>
      <c r="B9724" s="208"/>
      <c r="C9724" s="36" t="s">
        <v>21359</v>
      </c>
      <c r="D9724" s="6" t="s">
        <v>9580</v>
      </c>
      <c r="E9724" s="3">
        <v>2</v>
      </c>
    </row>
    <row r="9725" spans="1:5" ht="33">
      <c r="A9725" s="36">
        <v>9723</v>
      </c>
      <c r="B9725" s="208"/>
      <c r="C9725" s="36" t="s">
        <v>21360</v>
      </c>
      <c r="D9725" s="6" t="s">
        <v>9581</v>
      </c>
      <c r="E9725" s="3">
        <v>2</v>
      </c>
    </row>
    <row r="9726" spans="1:5" ht="18.75">
      <c r="A9726" s="36">
        <v>9724</v>
      </c>
      <c r="B9726" s="208"/>
      <c r="C9726" s="36" t="s">
        <v>21361</v>
      </c>
      <c r="D9726" s="6" t="s">
        <v>9582</v>
      </c>
      <c r="E9726" s="3">
        <v>2</v>
      </c>
    </row>
    <row r="9727" spans="1:5" ht="18.75">
      <c r="A9727" s="36">
        <v>9725</v>
      </c>
      <c r="B9727" s="208"/>
      <c r="C9727" s="36" t="s">
        <v>21362</v>
      </c>
      <c r="D9727" s="6" t="s">
        <v>9583</v>
      </c>
      <c r="E9727" s="3">
        <v>2</v>
      </c>
    </row>
    <row r="9728" spans="1:5" ht="18.75">
      <c r="A9728" s="36">
        <v>9726</v>
      </c>
      <c r="B9728" s="208"/>
      <c r="C9728" s="36" t="s">
        <v>21363</v>
      </c>
      <c r="D9728" s="6" t="s">
        <v>9584</v>
      </c>
      <c r="E9728" s="3">
        <v>2</v>
      </c>
    </row>
    <row r="9729" spans="1:5" ht="33">
      <c r="A9729" s="36">
        <v>9727</v>
      </c>
      <c r="B9729" s="208"/>
      <c r="C9729" s="36" t="s">
        <v>21364</v>
      </c>
      <c r="D9729" s="6" t="s">
        <v>9585</v>
      </c>
      <c r="E9729" s="3">
        <v>2</v>
      </c>
    </row>
    <row r="9730" spans="1:5" ht="33">
      <c r="A9730" s="36">
        <v>9728</v>
      </c>
      <c r="B9730" s="208"/>
      <c r="C9730" s="36" t="s">
        <v>21365</v>
      </c>
      <c r="D9730" s="6" t="s">
        <v>9586</v>
      </c>
      <c r="E9730" s="3">
        <v>2</v>
      </c>
    </row>
    <row r="9731" spans="1:5" ht="33">
      <c r="A9731" s="36">
        <v>9729</v>
      </c>
      <c r="B9731" s="208"/>
      <c r="C9731" s="36" t="s">
        <v>21366</v>
      </c>
      <c r="D9731" s="6" t="s">
        <v>9587</v>
      </c>
      <c r="E9731" s="3">
        <v>2</v>
      </c>
    </row>
    <row r="9732" spans="1:5" ht="33">
      <c r="A9732" s="36">
        <v>9730</v>
      </c>
      <c r="B9732" s="208"/>
      <c r="C9732" s="36" t="s">
        <v>21367</v>
      </c>
      <c r="D9732" s="6" t="s">
        <v>9588</v>
      </c>
      <c r="E9732" s="3">
        <v>2</v>
      </c>
    </row>
    <row r="9733" spans="1:5" ht="33">
      <c r="A9733" s="36">
        <v>9731</v>
      </c>
      <c r="B9733" s="208"/>
      <c r="C9733" s="36" t="s">
        <v>21368</v>
      </c>
      <c r="D9733" s="6" t="s">
        <v>9589</v>
      </c>
      <c r="E9733" s="3">
        <v>2</v>
      </c>
    </row>
    <row r="9734" spans="1:5" ht="18.75">
      <c r="A9734" s="36">
        <v>9732</v>
      </c>
      <c r="B9734" s="208"/>
      <c r="C9734" s="36" t="s">
        <v>21369</v>
      </c>
      <c r="D9734" s="6" t="s">
        <v>9590</v>
      </c>
      <c r="E9734" s="3">
        <v>2</v>
      </c>
    </row>
    <row r="9735" spans="1:5" ht="18.75">
      <c r="A9735" s="36">
        <v>9733</v>
      </c>
      <c r="B9735" s="208"/>
      <c r="C9735" s="36" t="s">
        <v>21370</v>
      </c>
      <c r="D9735" s="6" t="s">
        <v>9591</v>
      </c>
      <c r="E9735" s="3">
        <v>2</v>
      </c>
    </row>
    <row r="9736" spans="1:5" ht="18.75">
      <c r="A9736" s="36">
        <v>9734</v>
      </c>
      <c r="B9736" s="208"/>
      <c r="C9736" s="36" t="s">
        <v>21371</v>
      </c>
      <c r="D9736" s="6" t="s">
        <v>9592</v>
      </c>
      <c r="E9736" s="3">
        <v>2</v>
      </c>
    </row>
    <row r="9737" spans="1:5" ht="18.75">
      <c r="A9737" s="36">
        <v>9735</v>
      </c>
      <c r="B9737" s="208"/>
      <c r="C9737" s="36" t="s">
        <v>9593</v>
      </c>
      <c r="D9737" s="6" t="s">
        <v>9594</v>
      </c>
      <c r="E9737" s="3">
        <v>2</v>
      </c>
    </row>
    <row r="9738" spans="1:5" ht="33">
      <c r="A9738" s="36">
        <v>9736</v>
      </c>
      <c r="B9738" s="208"/>
      <c r="C9738" s="36" t="s">
        <v>21372</v>
      </c>
      <c r="D9738" s="6" t="s">
        <v>9595</v>
      </c>
      <c r="E9738" s="3">
        <v>2</v>
      </c>
    </row>
    <row r="9739" spans="1:5" ht="33">
      <c r="A9739" s="36">
        <v>9737</v>
      </c>
      <c r="B9739" s="208"/>
      <c r="C9739" s="36" t="s">
        <v>21373</v>
      </c>
      <c r="D9739" s="6" t="s">
        <v>9596</v>
      </c>
      <c r="E9739" s="3">
        <v>2</v>
      </c>
    </row>
    <row r="9740" spans="1:5" ht="33">
      <c r="A9740" s="36">
        <v>9738</v>
      </c>
      <c r="B9740" s="208"/>
      <c r="C9740" s="36" t="s">
        <v>21374</v>
      </c>
      <c r="D9740" s="6" t="s">
        <v>9597</v>
      </c>
      <c r="E9740" s="3">
        <v>2</v>
      </c>
    </row>
    <row r="9741" spans="1:5" ht="18.75">
      <c r="A9741" s="36">
        <v>9739</v>
      </c>
      <c r="B9741" s="208"/>
      <c r="C9741" s="36" t="s">
        <v>21375</v>
      </c>
      <c r="D9741" s="6" t="s">
        <v>9598</v>
      </c>
      <c r="E9741" s="3">
        <v>2</v>
      </c>
    </row>
    <row r="9742" spans="1:5" ht="18.75">
      <c r="A9742" s="36">
        <v>9740</v>
      </c>
      <c r="B9742" s="208"/>
      <c r="C9742" s="36" t="s">
        <v>21376</v>
      </c>
      <c r="D9742" s="6" t="s">
        <v>9599</v>
      </c>
      <c r="E9742" s="3">
        <v>2</v>
      </c>
    </row>
    <row r="9743" spans="1:5" ht="18.75">
      <c r="A9743" s="36">
        <v>9741</v>
      </c>
      <c r="B9743" s="208"/>
      <c r="C9743" s="36" t="s">
        <v>21377</v>
      </c>
      <c r="D9743" s="6" t="s">
        <v>9600</v>
      </c>
      <c r="E9743" s="3">
        <v>2</v>
      </c>
    </row>
    <row r="9744" spans="1:5" ht="18.75">
      <c r="A9744" s="36">
        <v>9742</v>
      </c>
      <c r="B9744" s="208"/>
      <c r="C9744" s="36" t="s">
        <v>21378</v>
      </c>
      <c r="D9744" s="6" t="s">
        <v>9601</v>
      </c>
      <c r="E9744" s="3">
        <v>2</v>
      </c>
    </row>
    <row r="9745" spans="1:5" ht="33">
      <c r="A9745" s="36">
        <v>9743</v>
      </c>
      <c r="B9745" s="208"/>
      <c r="C9745" s="36" t="s">
        <v>21379</v>
      </c>
      <c r="D9745" s="6" t="s">
        <v>9602</v>
      </c>
      <c r="E9745" s="3">
        <v>2</v>
      </c>
    </row>
    <row r="9746" spans="1:5" ht="18.75">
      <c r="A9746" s="36">
        <v>9744</v>
      </c>
      <c r="B9746" s="208"/>
      <c r="C9746" s="36" t="s">
        <v>21380</v>
      </c>
      <c r="D9746" s="6" t="s">
        <v>9603</v>
      </c>
      <c r="E9746" s="3">
        <v>2</v>
      </c>
    </row>
    <row r="9747" spans="1:5" ht="33">
      <c r="A9747" s="36">
        <v>9745</v>
      </c>
      <c r="B9747" s="208"/>
      <c r="C9747" s="36" t="s">
        <v>21381</v>
      </c>
      <c r="D9747" s="6" t="s">
        <v>9604</v>
      </c>
      <c r="E9747" s="3">
        <v>2</v>
      </c>
    </row>
    <row r="9748" spans="1:5" ht="18.75">
      <c r="A9748" s="36">
        <v>9746</v>
      </c>
      <c r="B9748" s="208"/>
      <c r="C9748" s="36" t="s">
        <v>21382</v>
      </c>
      <c r="D9748" s="6" t="s">
        <v>9605</v>
      </c>
      <c r="E9748" s="3">
        <v>2</v>
      </c>
    </row>
    <row r="9749" spans="1:5" ht="33">
      <c r="A9749" s="36">
        <v>9747</v>
      </c>
      <c r="B9749" s="208"/>
      <c r="C9749" s="36" t="s">
        <v>21383</v>
      </c>
      <c r="D9749" s="6" t="s">
        <v>9606</v>
      </c>
      <c r="E9749" s="3">
        <v>2</v>
      </c>
    </row>
    <row r="9750" spans="1:5" ht="18.75">
      <c r="A9750" s="36">
        <v>9748</v>
      </c>
      <c r="B9750" s="208"/>
      <c r="C9750" s="36" t="s">
        <v>21384</v>
      </c>
      <c r="D9750" s="6" t="s">
        <v>9607</v>
      </c>
      <c r="E9750" s="3">
        <v>2</v>
      </c>
    </row>
    <row r="9751" spans="1:5" ht="33">
      <c r="A9751" s="36">
        <v>9749</v>
      </c>
      <c r="B9751" s="208"/>
      <c r="C9751" s="36" t="s">
        <v>21385</v>
      </c>
      <c r="D9751" s="6" t="s">
        <v>9608</v>
      </c>
      <c r="E9751" s="3">
        <v>2</v>
      </c>
    </row>
    <row r="9752" spans="1:5" ht="33">
      <c r="A9752" s="36">
        <v>9750</v>
      </c>
      <c r="B9752" s="208"/>
      <c r="C9752" s="36" t="s">
        <v>21386</v>
      </c>
      <c r="D9752" s="6" t="s">
        <v>9609</v>
      </c>
      <c r="E9752" s="3">
        <v>2</v>
      </c>
    </row>
    <row r="9753" spans="1:5" ht="18.75">
      <c r="A9753" s="36">
        <v>9751</v>
      </c>
      <c r="B9753" s="208"/>
      <c r="C9753" s="36" t="s">
        <v>21387</v>
      </c>
      <c r="D9753" s="6" t="s">
        <v>9610</v>
      </c>
      <c r="E9753" s="3">
        <v>2</v>
      </c>
    </row>
    <row r="9754" spans="1:5" ht="18.75">
      <c r="A9754" s="36">
        <v>9752</v>
      </c>
      <c r="B9754" s="208"/>
      <c r="C9754" s="36" t="s">
        <v>21388</v>
      </c>
      <c r="D9754" s="6" t="s">
        <v>9611</v>
      </c>
      <c r="E9754" s="3">
        <v>2</v>
      </c>
    </row>
    <row r="9755" spans="1:5" ht="18.75">
      <c r="A9755" s="36">
        <v>9753</v>
      </c>
      <c r="B9755" s="208"/>
      <c r="C9755" s="36" t="s">
        <v>21389</v>
      </c>
      <c r="D9755" s="6" t="s">
        <v>9612</v>
      </c>
      <c r="E9755" s="3">
        <v>2</v>
      </c>
    </row>
    <row r="9756" spans="1:5" ht="33">
      <c r="A9756" s="36">
        <v>9754</v>
      </c>
      <c r="B9756" s="208"/>
      <c r="C9756" s="36" t="s">
        <v>21390</v>
      </c>
      <c r="D9756" s="6" t="s">
        <v>9613</v>
      </c>
      <c r="E9756" s="3">
        <v>2</v>
      </c>
    </row>
    <row r="9757" spans="1:5" ht="33">
      <c r="A9757" s="36">
        <v>9755</v>
      </c>
      <c r="B9757" s="208"/>
      <c r="C9757" s="36" t="s">
        <v>21391</v>
      </c>
      <c r="D9757" s="6" t="s">
        <v>9614</v>
      </c>
      <c r="E9757" s="3">
        <v>2</v>
      </c>
    </row>
    <row r="9758" spans="1:5" ht="18.75">
      <c r="A9758" s="36">
        <v>9756</v>
      </c>
      <c r="B9758" s="208"/>
      <c r="C9758" s="36" t="s">
        <v>21392</v>
      </c>
      <c r="D9758" s="6" t="s">
        <v>9615</v>
      </c>
      <c r="E9758" s="3">
        <v>2</v>
      </c>
    </row>
    <row r="9759" spans="1:5" ht="18.75">
      <c r="A9759" s="36">
        <v>9757</v>
      </c>
      <c r="B9759" s="208"/>
      <c r="C9759" s="36" t="s">
        <v>21393</v>
      </c>
      <c r="D9759" s="6" t="s">
        <v>9616</v>
      </c>
      <c r="E9759" s="3">
        <v>2</v>
      </c>
    </row>
    <row r="9760" spans="1:5" ht="33">
      <c r="A9760" s="36">
        <v>9758</v>
      </c>
      <c r="B9760" s="208"/>
      <c r="C9760" s="36" t="s">
        <v>21394</v>
      </c>
      <c r="D9760" s="6" t="s">
        <v>9617</v>
      </c>
      <c r="E9760" s="3">
        <v>2</v>
      </c>
    </row>
    <row r="9761" spans="1:5" ht="33">
      <c r="A9761" s="36">
        <v>9759</v>
      </c>
      <c r="B9761" s="208"/>
      <c r="C9761" s="36" t="s">
        <v>21395</v>
      </c>
      <c r="D9761" s="6" t="s">
        <v>9618</v>
      </c>
      <c r="E9761" s="3">
        <v>2</v>
      </c>
    </row>
    <row r="9762" spans="1:5" ht="33">
      <c r="A9762" s="36">
        <v>9760</v>
      </c>
      <c r="B9762" s="208"/>
      <c r="C9762" s="36" t="s">
        <v>21396</v>
      </c>
      <c r="D9762" s="6" t="s">
        <v>9619</v>
      </c>
      <c r="E9762" s="3">
        <v>2</v>
      </c>
    </row>
    <row r="9763" spans="1:5" ht="18.75">
      <c r="A9763" s="36">
        <v>9761</v>
      </c>
      <c r="B9763" s="208"/>
      <c r="C9763" s="36" t="s">
        <v>21397</v>
      </c>
      <c r="D9763" s="6" t="s">
        <v>9620</v>
      </c>
      <c r="E9763" s="3">
        <v>2</v>
      </c>
    </row>
    <row r="9764" spans="1:5" ht="18.75">
      <c r="A9764" s="36">
        <v>9762</v>
      </c>
      <c r="B9764" s="208"/>
      <c r="C9764" s="36" t="s">
        <v>21398</v>
      </c>
      <c r="D9764" s="6" t="s">
        <v>9621</v>
      </c>
      <c r="E9764" s="3">
        <v>2</v>
      </c>
    </row>
    <row r="9765" spans="1:5" ht="18.75">
      <c r="A9765" s="36">
        <v>9763</v>
      </c>
      <c r="B9765" s="208"/>
      <c r="C9765" s="36" t="s">
        <v>21399</v>
      </c>
      <c r="D9765" s="6" t="s">
        <v>9622</v>
      </c>
      <c r="E9765" s="3">
        <v>2</v>
      </c>
    </row>
    <row r="9766" spans="1:5" ht="18.75">
      <c r="A9766" s="36">
        <v>9764</v>
      </c>
      <c r="B9766" s="208"/>
      <c r="C9766" s="36" t="s">
        <v>21400</v>
      </c>
      <c r="D9766" s="6" t="s">
        <v>9623</v>
      </c>
      <c r="E9766" s="3">
        <v>2</v>
      </c>
    </row>
    <row r="9767" spans="1:5" ht="18.75">
      <c r="A9767" s="36">
        <v>9765</v>
      </c>
      <c r="B9767" s="208"/>
      <c r="C9767" s="36" t="s">
        <v>21401</v>
      </c>
      <c r="D9767" s="6" t="s">
        <v>9624</v>
      </c>
      <c r="E9767" s="3">
        <v>2</v>
      </c>
    </row>
    <row r="9768" spans="1:5" ht="33">
      <c r="A9768" s="36">
        <v>9766</v>
      </c>
      <c r="B9768" s="208"/>
      <c r="C9768" s="36" t="s">
        <v>21402</v>
      </c>
      <c r="D9768" s="6" t="s">
        <v>9625</v>
      </c>
      <c r="E9768" s="3">
        <v>2</v>
      </c>
    </row>
    <row r="9769" spans="1:5" ht="18.75">
      <c r="A9769" s="36">
        <v>9767</v>
      </c>
      <c r="B9769" s="208"/>
      <c r="C9769" s="36" t="s">
        <v>21403</v>
      </c>
      <c r="D9769" s="6" t="s">
        <v>9626</v>
      </c>
      <c r="E9769" s="3">
        <v>2</v>
      </c>
    </row>
    <row r="9770" spans="1:5" ht="18.75">
      <c r="A9770" s="36">
        <v>9768</v>
      </c>
      <c r="B9770" s="208"/>
      <c r="C9770" s="36" t="s">
        <v>21404</v>
      </c>
      <c r="D9770" s="6" t="s">
        <v>9627</v>
      </c>
      <c r="E9770" s="3">
        <v>2</v>
      </c>
    </row>
    <row r="9771" spans="1:5" ht="18.75">
      <c r="A9771" s="36">
        <v>9769</v>
      </c>
      <c r="B9771" s="208"/>
      <c r="C9771" s="36" t="s">
        <v>21405</v>
      </c>
      <c r="D9771" s="6" t="s">
        <v>9628</v>
      </c>
      <c r="E9771" s="3">
        <v>2</v>
      </c>
    </row>
    <row r="9772" spans="1:5" ht="18.75">
      <c r="A9772" s="36">
        <v>9770</v>
      </c>
      <c r="B9772" s="208"/>
      <c r="C9772" s="36" t="s">
        <v>21406</v>
      </c>
      <c r="D9772" s="6" t="s">
        <v>9629</v>
      </c>
      <c r="E9772" s="3">
        <v>2</v>
      </c>
    </row>
    <row r="9773" spans="1:5" ht="18.75">
      <c r="A9773" s="36">
        <v>9771</v>
      </c>
      <c r="B9773" s="208"/>
      <c r="C9773" s="36" t="s">
        <v>21407</v>
      </c>
      <c r="D9773" s="6" t="s">
        <v>9630</v>
      </c>
      <c r="E9773" s="3">
        <v>2</v>
      </c>
    </row>
    <row r="9774" spans="1:5" ht="18.75">
      <c r="A9774" s="36">
        <v>9772</v>
      </c>
      <c r="B9774" s="208"/>
      <c r="C9774" s="36" t="s">
        <v>21408</v>
      </c>
      <c r="D9774" s="6" t="s">
        <v>9631</v>
      </c>
      <c r="E9774" s="3">
        <v>2</v>
      </c>
    </row>
    <row r="9775" spans="1:5" ht="18.75">
      <c r="A9775" s="36">
        <v>9773</v>
      </c>
      <c r="B9775" s="208"/>
      <c r="C9775" s="36" t="s">
        <v>21409</v>
      </c>
      <c r="D9775" s="6" t="s">
        <v>9632</v>
      </c>
      <c r="E9775" s="3">
        <v>2</v>
      </c>
    </row>
    <row r="9776" spans="1:5" ht="18.75">
      <c r="A9776" s="36">
        <v>9774</v>
      </c>
      <c r="B9776" s="208"/>
      <c r="C9776" s="36" t="s">
        <v>21410</v>
      </c>
      <c r="D9776" s="6" t="s">
        <v>9633</v>
      </c>
      <c r="E9776" s="3">
        <v>2</v>
      </c>
    </row>
    <row r="9777" spans="1:5" ht="18.75">
      <c r="A9777" s="36">
        <v>9775</v>
      </c>
      <c r="B9777" s="208"/>
      <c r="C9777" s="36" t="s">
        <v>21411</v>
      </c>
      <c r="D9777" s="6" t="s">
        <v>9634</v>
      </c>
      <c r="E9777" s="3">
        <v>2</v>
      </c>
    </row>
    <row r="9778" spans="1:5" ht="18.75">
      <c r="A9778" s="36">
        <v>9776</v>
      </c>
      <c r="B9778" s="208"/>
      <c r="C9778" s="36" t="s">
        <v>21412</v>
      </c>
      <c r="D9778" s="6" t="s">
        <v>9635</v>
      </c>
      <c r="E9778" s="3">
        <v>2</v>
      </c>
    </row>
    <row r="9779" spans="1:5" ht="33">
      <c r="A9779" s="36">
        <v>9777</v>
      </c>
      <c r="B9779" s="208"/>
      <c r="C9779" s="36" t="s">
        <v>21413</v>
      </c>
      <c r="D9779" s="6" t="s">
        <v>9636</v>
      </c>
      <c r="E9779" s="3">
        <v>2</v>
      </c>
    </row>
    <row r="9780" spans="1:5" ht="33">
      <c r="A9780" s="36">
        <v>9778</v>
      </c>
      <c r="B9780" s="208"/>
      <c r="C9780" s="36" t="s">
        <v>21414</v>
      </c>
      <c r="D9780" s="6" t="s">
        <v>9637</v>
      </c>
      <c r="E9780" s="3">
        <v>2</v>
      </c>
    </row>
    <row r="9781" spans="1:5" ht="33">
      <c r="A9781" s="36">
        <v>9779</v>
      </c>
      <c r="B9781" s="208"/>
      <c r="C9781" s="36" t="s">
        <v>21415</v>
      </c>
      <c r="D9781" s="6" t="s">
        <v>9638</v>
      </c>
      <c r="E9781" s="3">
        <v>2</v>
      </c>
    </row>
    <row r="9782" spans="1:5" ht="33">
      <c r="A9782" s="36">
        <v>9780</v>
      </c>
      <c r="B9782" s="208"/>
      <c r="C9782" s="36" t="s">
        <v>21416</v>
      </c>
      <c r="D9782" s="6" t="s">
        <v>9639</v>
      </c>
      <c r="E9782" s="3">
        <v>2</v>
      </c>
    </row>
    <row r="9783" spans="1:5" ht="18.75">
      <c r="A9783" s="36">
        <v>9781</v>
      </c>
      <c r="B9783" s="208"/>
      <c r="C9783" s="36" t="s">
        <v>21417</v>
      </c>
      <c r="D9783" s="6" t="s">
        <v>9640</v>
      </c>
      <c r="E9783" s="3">
        <v>2</v>
      </c>
    </row>
    <row r="9784" spans="1:5" ht="33">
      <c r="A9784" s="36">
        <v>9782</v>
      </c>
      <c r="B9784" s="208"/>
      <c r="C9784" s="36" t="s">
        <v>21418</v>
      </c>
      <c r="D9784" s="6" t="s">
        <v>9641</v>
      </c>
      <c r="E9784" s="3">
        <v>2</v>
      </c>
    </row>
    <row r="9785" spans="1:5" ht="33">
      <c r="A9785" s="36">
        <v>9783</v>
      </c>
      <c r="B9785" s="208"/>
      <c r="C9785" s="36" t="s">
        <v>21419</v>
      </c>
      <c r="D9785" s="6" t="s">
        <v>9642</v>
      </c>
      <c r="E9785" s="3">
        <v>2</v>
      </c>
    </row>
    <row r="9786" spans="1:5" ht="18.75">
      <c r="A9786" s="36">
        <v>9784</v>
      </c>
      <c r="B9786" s="208"/>
      <c r="C9786" s="36" t="s">
        <v>21420</v>
      </c>
      <c r="D9786" s="6" t="s">
        <v>9643</v>
      </c>
      <c r="E9786" s="3">
        <v>2</v>
      </c>
    </row>
    <row r="9787" spans="1:5" ht="18.75">
      <c r="A9787" s="36">
        <v>9785</v>
      </c>
      <c r="B9787" s="208"/>
      <c r="C9787" s="36" t="s">
        <v>21421</v>
      </c>
      <c r="D9787" s="6" t="s">
        <v>9644</v>
      </c>
      <c r="E9787" s="3">
        <v>2</v>
      </c>
    </row>
    <row r="9788" spans="1:5" ht="18.75">
      <c r="A9788" s="36">
        <v>9786</v>
      </c>
      <c r="B9788" s="208"/>
      <c r="C9788" s="36" t="s">
        <v>21422</v>
      </c>
      <c r="D9788" s="6" t="s">
        <v>9645</v>
      </c>
      <c r="E9788" s="3">
        <v>2</v>
      </c>
    </row>
    <row r="9789" spans="1:5" ht="33">
      <c r="A9789" s="36">
        <v>9787</v>
      </c>
      <c r="B9789" s="208"/>
      <c r="C9789" s="36" t="s">
        <v>21423</v>
      </c>
      <c r="D9789" s="6" t="s">
        <v>9646</v>
      </c>
      <c r="E9789" s="3">
        <v>2</v>
      </c>
    </row>
    <row r="9790" spans="1:5" ht="18.75">
      <c r="A9790" s="36">
        <v>9788</v>
      </c>
      <c r="B9790" s="208"/>
      <c r="C9790" s="36" t="s">
        <v>21424</v>
      </c>
      <c r="D9790" s="6" t="s">
        <v>9647</v>
      </c>
      <c r="E9790" s="3">
        <v>2</v>
      </c>
    </row>
    <row r="9791" spans="1:5" ht="18.75">
      <c r="A9791" s="36">
        <v>9789</v>
      </c>
      <c r="B9791" s="208"/>
      <c r="C9791" s="36" t="s">
        <v>21425</v>
      </c>
      <c r="D9791" s="6" t="s">
        <v>9648</v>
      </c>
      <c r="E9791" s="3">
        <v>2</v>
      </c>
    </row>
    <row r="9792" spans="1:5" ht="18.75">
      <c r="A9792" s="36">
        <v>9790</v>
      </c>
      <c r="B9792" s="208"/>
      <c r="C9792" s="36" t="s">
        <v>21426</v>
      </c>
      <c r="D9792" s="6" t="s">
        <v>9649</v>
      </c>
      <c r="E9792" s="3">
        <v>2</v>
      </c>
    </row>
    <row r="9793" spans="1:5" ht="18.75">
      <c r="A9793" s="36">
        <v>9791</v>
      </c>
      <c r="B9793" s="208"/>
      <c r="C9793" s="36" t="s">
        <v>21427</v>
      </c>
      <c r="D9793" s="6" t="s">
        <v>9650</v>
      </c>
      <c r="E9793" s="3">
        <v>1</v>
      </c>
    </row>
    <row r="9794" spans="1:5" ht="18.75">
      <c r="A9794" s="36">
        <v>9792</v>
      </c>
      <c r="B9794" s="208"/>
      <c r="C9794" s="36" t="s">
        <v>21428</v>
      </c>
      <c r="D9794" s="6" t="s">
        <v>9651</v>
      </c>
      <c r="E9794" s="3">
        <v>1</v>
      </c>
    </row>
    <row r="9795" spans="1:5" ht="18.75">
      <c r="A9795" s="36">
        <v>9793</v>
      </c>
      <c r="B9795" s="208"/>
      <c r="C9795" s="36" t="s">
        <v>21429</v>
      </c>
      <c r="D9795" s="6" t="s">
        <v>9652</v>
      </c>
      <c r="E9795" s="3">
        <v>1</v>
      </c>
    </row>
    <row r="9796" spans="1:5" ht="18.75">
      <c r="A9796" s="36">
        <v>9794</v>
      </c>
      <c r="B9796" s="208"/>
      <c r="C9796" s="36" t="s">
        <v>21430</v>
      </c>
      <c r="D9796" s="6" t="s">
        <v>9653</v>
      </c>
      <c r="E9796" s="3">
        <v>1</v>
      </c>
    </row>
    <row r="9797" spans="1:5" ht="18.75">
      <c r="A9797" s="36">
        <v>9795</v>
      </c>
      <c r="B9797" s="208"/>
      <c r="C9797" s="36" t="s">
        <v>21431</v>
      </c>
      <c r="D9797" s="6" t="s">
        <v>9654</v>
      </c>
      <c r="E9797" s="3">
        <v>1</v>
      </c>
    </row>
    <row r="9798" spans="1:5" ht="18.75">
      <c r="A9798" s="36">
        <v>9796</v>
      </c>
      <c r="B9798" s="208"/>
      <c r="C9798" s="36" t="s">
        <v>21432</v>
      </c>
      <c r="D9798" s="6" t="s">
        <v>9655</v>
      </c>
      <c r="E9798" s="3">
        <v>1</v>
      </c>
    </row>
    <row r="9799" spans="1:5" ht="18.75">
      <c r="A9799" s="36">
        <v>9797</v>
      </c>
      <c r="B9799" s="208"/>
      <c r="C9799" s="36" t="s">
        <v>21433</v>
      </c>
      <c r="D9799" s="6" t="s">
        <v>9656</v>
      </c>
      <c r="E9799" s="3">
        <v>1</v>
      </c>
    </row>
    <row r="9800" spans="1:5" ht="33">
      <c r="A9800" s="36">
        <v>9798</v>
      </c>
      <c r="B9800" s="208"/>
      <c r="C9800" s="36" t="s">
        <v>21434</v>
      </c>
      <c r="D9800" s="6" t="s">
        <v>9657</v>
      </c>
      <c r="E9800" s="3">
        <v>1</v>
      </c>
    </row>
    <row r="9801" spans="1:5" ht="18.75">
      <c r="A9801" s="36">
        <v>9799</v>
      </c>
      <c r="B9801" s="208"/>
      <c r="C9801" s="36" t="s">
        <v>21435</v>
      </c>
      <c r="D9801" s="6" t="s">
        <v>9658</v>
      </c>
      <c r="E9801" s="3">
        <v>1</v>
      </c>
    </row>
    <row r="9802" spans="1:5" ht="18.75">
      <c r="A9802" s="36">
        <v>9800</v>
      </c>
      <c r="B9802" s="208"/>
      <c r="C9802" s="36" t="s">
        <v>21436</v>
      </c>
      <c r="D9802" s="6" t="s">
        <v>9659</v>
      </c>
      <c r="E9802" s="3">
        <v>1</v>
      </c>
    </row>
    <row r="9803" spans="1:5" ht="18.75">
      <c r="A9803" s="36">
        <v>9801</v>
      </c>
      <c r="B9803" s="208"/>
      <c r="C9803" s="36" t="s">
        <v>21437</v>
      </c>
      <c r="D9803" s="6" t="s">
        <v>9660</v>
      </c>
      <c r="E9803" s="3">
        <v>1</v>
      </c>
    </row>
    <row r="9804" spans="1:5" ht="18.75">
      <c r="A9804" s="36">
        <v>9802</v>
      </c>
      <c r="B9804" s="208"/>
      <c r="C9804" s="36" t="s">
        <v>21438</v>
      </c>
      <c r="D9804" s="6" t="s">
        <v>9661</v>
      </c>
      <c r="E9804" s="3">
        <v>1</v>
      </c>
    </row>
    <row r="9805" spans="1:5" ht="18.75">
      <c r="A9805" s="36">
        <v>9803</v>
      </c>
      <c r="B9805" s="208"/>
      <c r="C9805" s="36" t="s">
        <v>21439</v>
      </c>
      <c r="D9805" s="6" t="s">
        <v>9662</v>
      </c>
      <c r="E9805" s="3">
        <v>1</v>
      </c>
    </row>
    <row r="9806" spans="1:5" ht="18.75">
      <c r="A9806" s="36">
        <v>9804</v>
      </c>
      <c r="B9806" s="208"/>
      <c r="C9806" s="36" t="s">
        <v>21440</v>
      </c>
      <c r="D9806" s="6" t="s">
        <v>9663</v>
      </c>
      <c r="E9806" s="3">
        <v>1</v>
      </c>
    </row>
    <row r="9807" spans="1:5" ht="18.75">
      <c r="A9807" s="36">
        <v>9805</v>
      </c>
      <c r="B9807" s="208"/>
      <c r="C9807" s="36" t="s">
        <v>21441</v>
      </c>
      <c r="D9807" s="6" t="s">
        <v>9664</v>
      </c>
      <c r="E9807" s="3">
        <v>1</v>
      </c>
    </row>
    <row r="9808" spans="1:5" ht="18.75">
      <c r="A9808" s="36">
        <v>9806</v>
      </c>
      <c r="B9808" s="208"/>
      <c r="C9808" s="36" t="s">
        <v>21442</v>
      </c>
      <c r="D9808" s="6" t="s">
        <v>9665</v>
      </c>
      <c r="E9808" s="3">
        <v>1</v>
      </c>
    </row>
    <row r="9809" spans="1:5" ht="18.75">
      <c r="A9809" s="36">
        <v>9807</v>
      </c>
      <c r="B9809" s="208"/>
      <c r="C9809" s="36" t="s">
        <v>21443</v>
      </c>
      <c r="D9809" s="6" t="s">
        <v>9666</v>
      </c>
      <c r="E9809" s="3">
        <v>1</v>
      </c>
    </row>
    <row r="9810" spans="1:5" ht="33">
      <c r="A9810" s="36">
        <v>9808</v>
      </c>
      <c r="B9810" s="208"/>
      <c r="C9810" s="36" t="s">
        <v>21444</v>
      </c>
      <c r="D9810" s="6" t="s">
        <v>9667</v>
      </c>
      <c r="E9810" s="3">
        <v>1</v>
      </c>
    </row>
    <row r="9811" spans="1:5" ht="18.75">
      <c r="A9811" s="36">
        <v>9809</v>
      </c>
      <c r="B9811" s="208"/>
      <c r="C9811" s="36" t="s">
        <v>21445</v>
      </c>
      <c r="D9811" s="6" t="s">
        <v>9668</v>
      </c>
      <c r="E9811" s="3">
        <v>1</v>
      </c>
    </row>
    <row r="9812" spans="1:5" ht="33">
      <c r="A9812" s="36">
        <v>9810</v>
      </c>
      <c r="B9812" s="208"/>
      <c r="C9812" s="36" t="s">
        <v>21446</v>
      </c>
      <c r="D9812" s="6" t="s">
        <v>9669</v>
      </c>
      <c r="E9812" s="3">
        <v>1</v>
      </c>
    </row>
    <row r="9813" spans="1:5" ht="18.75">
      <c r="A9813" s="36">
        <v>9811</v>
      </c>
      <c r="B9813" s="208"/>
      <c r="C9813" s="36" t="s">
        <v>21447</v>
      </c>
      <c r="D9813" s="6" t="s">
        <v>9670</v>
      </c>
      <c r="E9813" s="3">
        <v>1</v>
      </c>
    </row>
    <row r="9814" spans="1:5" ht="18.75">
      <c r="A9814" s="36">
        <v>9812</v>
      </c>
      <c r="B9814" s="208"/>
      <c r="C9814" s="36" t="s">
        <v>21448</v>
      </c>
      <c r="D9814" s="6" t="s">
        <v>9671</v>
      </c>
      <c r="E9814" s="3">
        <v>1</v>
      </c>
    </row>
    <row r="9815" spans="1:5" ht="18.75">
      <c r="A9815" s="36">
        <v>9813</v>
      </c>
      <c r="B9815" s="208"/>
      <c r="C9815" s="36" t="s">
        <v>21449</v>
      </c>
      <c r="D9815" s="6" t="s">
        <v>9672</v>
      </c>
      <c r="E9815" s="3">
        <v>1</v>
      </c>
    </row>
    <row r="9816" spans="1:5" ht="18.75">
      <c r="A9816" s="36">
        <v>9814</v>
      </c>
      <c r="B9816" s="208"/>
      <c r="C9816" s="36" t="s">
        <v>21450</v>
      </c>
      <c r="D9816" s="6" t="s">
        <v>9673</v>
      </c>
      <c r="E9816" s="3">
        <v>1</v>
      </c>
    </row>
    <row r="9817" spans="1:5" ht="18.75">
      <c r="A9817" s="36">
        <v>9815</v>
      </c>
      <c r="B9817" s="208"/>
      <c r="C9817" s="36" t="s">
        <v>21451</v>
      </c>
      <c r="D9817" s="6" t="s">
        <v>9674</v>
      </c>
      <c r="E9817" s="3">
        <v>1</v>
      </c>
    </row>
    <row r="9818" spans="1:5" ht="18.75">
      <c r="A9818" s="36">
        <v>9816</v>
      </c>
      <c r="B9818" s="208"/>
      <c r="C9818" s="36" t="s">
        <v>21452</v>
      </c>
      <c r="D9818" s="6" t="s">
        <v>9675</v>
      </c>
      <c r="E9818" s="3">
        <v>1</v>
      </c>
    </row>
    <row r="9819" spans="1:5" ht="18.75">
      <c r="A9819" s="36">
        <v>9817</v>
      </c>
      <c r="B9819" s="208"/>
      <c r="C9819" s="36" t="s">
        <v>21453</v>
      </c>
      <c r="D9819" s="6" t="s">
        <v>9676</v>
      </c>
      <c r="E9819" s="3">
        <v>1</v>
      </c>
    </row>
    <row r="9820" spans="1:5" ht="18.75">
      <c r="A9820" s="36">
        <v>9818</v>
      </c>
      <c r="B9820" s="208"/>
      <c r="C9820" s="36" t="s">
        <v>9677</v>
      </c>
      <c r="D9820" s="6" t="s">
        <v>9678</v>
      </c>
      <c r="E9820" s="3">
        <v>1</v>
      </c>
    </row>
    <row r="9821" spans="1:5" ht="33">
      <c r="A9821" s="36">
        <v>9819</v>
      </c>
      <c r="B9821" s="208"/>
      <c r="C9821" s="36" t="s">
        <v>21454</v>
      </c>
      <c r="D9821" s="6" t="s">
        <v>9679</v>
      </c>
      <c r="E9821" s="3">
        <v>1</v>
      </c>
    </row>
    <row r="9822" spans="1:5" ht="18.75">
      <c r="A9822" s="36">
        <v>9820</v>
      </c>
      <c r="B9822" s="208"/>
      <c r="C9822" s="36" t="s">
        <v>21455</v>
      </c>
      <c r="D9822" s="6" t="s">
        <v>9680</v>
      </c>
      <c r="E9822" s="3">
        <v>1</v>
      </c>
    </row>
    <row r="9823" spans="1:5" ht="18.75">
      <c r="A9823" s="36">
        <v>9821</v>
      </c>
      <c r="B9823" s="208"/>
      <c r="C9823" s="36" t="s">
        <v>21456</v>
      </c>
      <c r="D9823" s="6" t="s">
        <v>9681</v>
      </c>
      <c r="E9823" s="3">
        <v>1</v>
      </c>
    </row>
    <row r="9824" spans="1:5" ht="18.75">
      <c r="A9824" s="36">
        <v>9822</v>
      </c>
      <c r="B9824" s="208"/>
      <c r="C9824" s="36" t="s">
        <v>21457</v>
      </c>
      <c r="D9824" s="6" t="s">
        <v>9682</v>
      </c>
      <c r="E9824" s="3">
        <v>1</v>
      </c>
    </row>
    <row r="9825" spans="1:5" ht="18.75">
      <c r="A9825" s="36">
        <v>9823</v>
      </c>
      <c r="B9825" s="208"/>
      <c r="C9825" s="36" t="s">
        <v>21458</v>
      </c>
      <c r="D9825" s="6" t="s">
        <v>9683</v>
      </c>
      <c r="E9825" s="3">
        <v>1</v>
      </c>
    </row>
    <row r="9826" spans="1:5" ht="18.75">
      <c r="A9826" s="36">
        <v>9824</v>
      </c>
      <c r="B9826" s="208"/>
      <c r="C9826" s="36" t="s">
        <v>21459</v>
      </c>
      <c r="D9826" s="6" t="s">
        <v>9684</v>
      </c>
      <c r="E9826" s="3">
        <v>1</v>
      </c>
    </row>
    <row r="9827" spans="1:5" ht="33">
      <c r="A9827" s="36">
        <v>9825</v>
      </c>
      <c r="B9827" s="208"/>
      <c r="C9827" s="36" t="s">
        <v>21460</v>
      </c>
      <c r="D9827" s="6" t="s">
        <v>9685</v>
      </c>
      <c r="E9827" s="3">
        <v>1</v>
      </c>
    </row>
    <row r="9828" spans="1:5" ht="33">
      <c r="A9828" s="36">
        <v>9826</v>
      </c>
      <c r="B9828" s="208"/>
      <c r="C9828" s="36" t="s">
        <v>21461</v>
      </c>
      <c r="D9828" s="6" t="s">
        <v>9686</v>
      </c>
      <c r="E9828" s="3">
        <v>1</v>
      </c>
    </row>
    <row r="9829" spans="1:5" ht="33">
      <c r="A9829" s="36">
        <v>9827</v>
      </c>
      <c r="B9829" s="208"/>
      <c r="C9829" s="36" t="s">
        <v>21462</v>
      </c>
      <c r="D9829" s="6" t="s">
        <v>9687</v>
      </c>
      <c r="E9829" s="3">
        <v>1</v>
      </c>
    </row>
    <row r="9830" spans="1:5" ht="33">
      <c r="A9830" s="36">
        <v>9828</v>
      </c>
      <c r="B9830" s="208"/>
      <c r="C9830" s="36" t="s">
        <v>21463</v>
      </c>
      <c r="D9830" s="6" t="s">
        <v>9688</v>
      </c>
      <c r="E9830" s="3">
        <v>1</v>
      </c>
    </row>
    <row r="9831" spans="1:5" ht="33">
      <c r="A9831" s="36">
        <v>9829</v>
      </c>
      <c r="B9831" s="208"/>
      <c r="C9831" s="36" t="s">
        <v>21464</v>
      </c>
      <c r="D9831" s="6" t="s">
        <v>9689</v>
      </c>
      <c r="E9831" s="3">
        <v>1</v>
      </c>
    </row>
    <row r="9832" spans="1:5" ht="33">
      <c r="A9832" s="36">
        <v>9830</v>
      </c>
      <c r="B9832" s="208"/>
      <c r="C9832" s="36" t="s">
        <v>21465</v>
      </c>
      <c r="D9832" s="6" t="s">
        <v>9690</v>
      </c>
      <c r="E9832" s="3">
        <v>1</v>
      </c>
    </row>
    <row r="9833" spans="1:5" ht="33">
      <c r="A9833" s="36">
        <v>9831</v>
      </c>
      <c r="B9833" s="208"/>
      <c r="C9833" s="36" t="s">
        <v>21466</v>
      </c>
      <c r="D9833" s="6" t="s">
        <v>9691</v>
      </c>
      <c r="E9833" s="3">
        <v>1</v>
      </c>
    </row>
    <row r="9834" spans="1:5" ht="33">
      <c r="A9834" s="36">
        <v>9832</v>
      </c>
      <c r="B9834" s="208"/>
      <c r="C9834" s="36" t="s">
        <v>21467</v>
      </c>
      <c r="D9834" s="6" t="s">
        <v>9692</v>
      </c>
      <c r="E9834" s="3">
        <v>1</v>
      </c>
    </row>
    <row r="9835" spans="1:5" ht="33">
      <c r="A9835" s="36">
        <v>9833</v>
      </c>
      <c r="B9835" s="208"/>
      <c r="C9835" s="36" t="s">
        <v>21468</v>
      </c>
      <c r="D9835" s="6" t="s">
        <v>9693</v>
      </c>
      <c r="E9835" s="3">
        <v>1</v>
      </c>
    </row>
    <row r="9836" spans="1:5" ht="33">
      <c r="A9836" s="36">
        <v>9834</v>
      </c>
      <c r="B9836" s="208"/>
      <c r="C9836" s="36" t="s">
        <v>21469</v>
      </c>
      <c r="D9836" s="6" t="s">
        <v>9694</v>
      </c>
      <c r="E9836" s="3">
        <v>1</v>
      </c>
    </row>
    <row r="9837" spans="1:5" ht="33">
      <c r="A9837" s="36">
        <v>9835</v>
      </c>
      <c r="B9837" s="208"/>
      <c r="C9837" s="36" t="s">
        <v>21470</v>
      </c>
      <c r="D9837" s="6" t="s">
        <v>9695</v>
      </c>
      <c r="E9837" s="3">
        <v>1</v>
      </c>
    </row>
    <row r="9838" spans="1:5" ht="33">
      <c r="A9838" s="36">
        <v>9836</v>
      </c>
      <c r="B9838" s="208"/>
      <c r="C9838" s="36" t="s">
        <v>21471</v>
      </c>
      <c r="D9838" s="6" t="s">
        <v>9696</v>
      </c>
      <c r="E9838" s="3">
        <v>1</v>
      </c>
    </row>
    <row r="9839" spans="1:5" ht="33">
      <c r="A9839" s="36">
        <v>9837</v>
      </c>
      <c r="B9839" s="208"/>
      <c r="C9839" s="36" t="s">
        <v>21472</v>
      </c>
      <c r="D9839" s="6" t="s">
        <v>9697</v>
      </c>
      <c r="E9839" s="3">
        <v>1</v>
      </c>
    </row>
    <row r="9840" spans="1:5" ht="33">
      <c r="A9840" s="36">
        <v>9838</v>
      </c>
      <c r="B9840" s="208"/>
      <c r="C9840" s="36" t="s">
        <v>21473</v>
      </c>
      <c r="D9840" s="6" t="s">
        <v>9698</v>
      </c>
      <c r="E9840" s="3">
        <v>1</v>
      </c>
    </row>
    <row r="9841" spans="1:5" ht="33">
      <c r="A9841" s="36">
        <v>9839</v>
      </c>
      <c r="B9841" s="208"/>
      <c r="C9841" s="36" t="s">
        <v>21474</v>
      </c>
      <c r="D9841" s="6" t="s">
        <v>9699</v>
      </c>
      <c r="E9841" s="3">
        <v>1</v>
      </c>
    </row>
    <row r="9842" spans="1:5" ht="33">
      <c r="A9842" s="36">
        <v>9840</v>
      </c>
      <c r="B9842" s="208"/>
      <c r="C9842" s="36" t="s">
        <v>21475</v>
      </c>
      <c r="D9842" s="6" t="s">
        <v>9700</v>
      </c>
      <c r="E9842" s="3">
        <v>1</v>
      </c>
    </row>
    <row r="9843" spans="1:5" ht="49.5">
      <c r="A9843" s="36">
        <v>9841</v>
      </c>
      <c r="B9843" s="208"/>
      <c r="C9843" s="36" t="s">
        <v>21476</v>
      </c>
      <c r="D9843" s="6" t="s">
        <v>9701</v>
      </c>
      <c r="E9843" s="3">
        <v>1</v>
      </c>
    </row>
    <row r="9844" spans="1:5" ht="33">
      <c r="A9844" s="36">
        <v>9842</v>
      </c>
      <c r="B9844" s="208"/>
      <c r="C9844" s="36" t="s">
        <v>21477</v>
      </c>
      <c r="D9844" s="6" t="s">
        <v>9702</v>
      </c>
      <c r="E9844" s="3">
        <v>1</v>
      </c>
    </row>
    <row r="9845" spans="1:5" ht="49.5">
      <c r="A9845" s="36">
        <v>9843</v>
      </c>
      <c r="B9845" s="208"/>
      <c r="C9845" s="36" t="s">
        <v>21478</v>
      </c>
      <c r="D9845" s="6" t="s">
        <v>9703</v>
      </c>
      <c r="E9845" s="3">
        <v>1</v>
      </c>
    </row>
    <row r="9846" spans="1:5" ht="33">
      <c r="A9846" s="36">
        <v>9844</v>
      </c>
      <c r="B9846" s="208"/>
      <c r="C9846" s="36" t="s">
        <v>21479</v>
      </c>
      <c r="D9846" s="6" t="s">
        <v>9704</v>
      </c>
      <c r="E9846" s="3">
        <v>1</v>
      </c>
    </row>
    <row r="9847" spans="1:5" ht="33">
      <c r="A9847" s="36">
        <v>9845</v>
      </c>
      <c r="B9847" s="208"/>
      <c r="C9847" s="36" t="s">
        <v>21480</v>
      </c>
      <c r="D9847" s="6" t="s">
        <v>9705</v>
      </c>
      <c r="E9847" s="3">
        <v>2</v>
      </c>
    </row>
    <row r="9848" spans="1:5" ht="18.75">
      <c r="A9848" s="36">
        <v>9846</v>
      </c>
      <c r="B9848" s="208"/>
      <c r="C9848" s="36" t="s">
        <v>21481</v>
      </c>
      <c r="D9848" s="6" t="s">
        <v>9706</v>
      </c>
      <c r="E9848" s="3">
        <v>2</v>
      </c>
    </row>
    <row r="9849" spans="1:5" ht="33">
      <c r="A9849" s="36">
        <v>9847</v>
      </c>
      <c r="B9849" s="208"/>
      <c r="C9849" s="36" t="s">
        <v>21482</v>
      </c>
      <c r="D9849" s="6" t="s">
        <v>9707</v>
      </c>
      <c r="E9849" s="3">
        <v>2</v>
      </c>
    </row>
    <row r="9850" spans="1:5" ht="33">
      <c r="A9850" s="36">
        <v>9848</v>
      </c>
      <c r="B9850" s="208"/>
      <c r="C9850" s="36" t="s">
        <v>21483</v>
      </c>
      <c r="D9850" s="6" t="s">
        <v>9708</v>
      </c>
      <c r="E9850" s="3">
        <v>2</v>
      </c>
    </row>
    <row r="9851" spans="1:5" ht="33">
      <c r="A9851" s="36">
        <v>9849</v>
      </c>
      <c r="B9851" s="208"/>
      <c r="C9851" s="36" t="s">
        <v>9709</v>
      </c>
      <c r="D9851" s="6" t="s">
        <v>9710</v>
      </c>
      <c r="E9851" s="3">
        <v>2</v>
      </c>
    </row>
    <row r="9852" spans="1:5" ht="33">
      <c r="A9852" s="36">
        <v>9850</v>
      </c>
      <c r="B9852" s="208"/>
      <c r="C9852" s="36" t="s">
        <v>21484</v>
      </c>
      <c r="D9852" s="6" t="s">
        <v>9711</v>
      </c>
      <c r="E9852" s="3">
        <v>2</v>
      </c>
    </row>
    <row r="9853" spans="1:5" ht="18.75">
      <c r="A9853" s="36">
        <v>9851</v>
      </c>
      <c r="B9853" s="208"/>
      <c r="C9853" s="36" t="s">
        <v>21485</v>
      </c>
      <c r="D9853" s="6" t="s">
        <v>9712</v>
      </c>
      <c r="E9853" s="3">
        <v>2</v>
      </c>
    </row>
    <row r="9854" spans="1:5" ht="18.75">
      <c r="A9854" s="36">
        <v>9852</v>
      </c>
      <c r="B9854" s="208"/>
      <c r="C9854" s="36" t="s">
        <v>21486</v>
      </c>
      <c r="D9854" s="6" t="s">
        <v>9713</v>
      </c>
      <c r="E9854" s="3">
        <v>2</v>
      </c>
    </row>
    <row r="9855" spans="1:5" ht="18.75">
      <c r="A9855" s="36">
        <v>9853</v>
      </c>
      <c r="B9855" s="208"/>
      <c r="C9855" s="36" t="s">
        <v>21487</v>
      </c>
      <c r="D9855" s="6" t="s">
        <v>9714</v>
      </c>
      <c r="E9855" s="3">
        <v>2</v>
      </c>
    </row>
    <row r="9856" spans="1:5" ht="18.75">
      <c r="A9856" s="36">
        <v>9854</v>
      </c>
      <c r="B9856" s="208"/>
      <c r="C9856" s="36" t="s">
        <v>21488</v>
      </c>
      <c r="D9856" s="6" t="s">
        <v>9715</v>
      </c>
      <c r="E9856" s="3">
        <v>2</v>
      </c>
    </row>
    <row r="9857" spans="1:5" ht="33">
      <c r="A9857" s="36">
        <v>9855</v>
      </c>
      <c r="B9857" s="208"/>
      <c r="C9857" s="36" t="s">
        <v>21489</v>
      </c>
      <c r="D9857" s="6" t="s">
        <v>9716</v>
      </c>
      <c r="E9857" s="3">
        <v>2</v>
      </c>
    </row>
    <row r="9858" spans="1:5" ht="33">
      <c r="A9858" s="36">
        <v>9856</v>
      </c>
      <c r="B9858" s="208"/>
      <c r="C9858" s="36" t="s">
        <v>21490</v>
      </c>
      <c r="D9858" s="6" t="s">
        <v>9717</v>
      </c>
      <c r="E9858" s="3">
        <v>2</v>
      </c>
    </row>
    <row r="9859" spans="1:5" ht="18.75">
      <c r="A9859" s="36">
        <v>9857</v>
      </c>
      <c r="B9859" s="208"/>
      <c r="C9859" s="36" t="s">
        <v>21491</v>
      </c>
      <c r="D9859" s="6" t="s">
        <v>9718</v>
      </c>
      <c r="E9859" s="3">
        <v>2</v>
      </c>
    </row>
    <row r="9860" spans="1:5" ht="33">
      <c r="A9860" s="36">
        <v>9858</v>
      </c>
      <c r="B9860" s="208"/>
      <c r="C9860" s="36" t="s">
        <v>21492</v>
      </c>
      <c r="D9860" s="6" t="s">
        <v>9719</v>
      </c>
      <c r="E9860" s="3">
        <v>2</v>
      </c>
    </row>
    <row r="9861" spans="1:5" ht="18.75">
      <c r="A9861" s="36">
        <v>9859</v>
      </c>
      <c r="B9861" s="208"/>
      <c r="C9861" s="36" t="s">
        <v>21493</v>
      </c>
      <c r="D9861" s="6" t="s">
        <v>9720</v>
      </c>
      <c r="E9861" s="3">
        <v>2</v>
      </c>
    </row>
    <row r="9862" spans="1:5" ht="18.75">
      <c r="A9862" s="36">
        <v>9860</v>
      </c>
      <c r="B9862" s="208"/>
      <c r="C9862" s="36" t="s">
        <v>21494</v>
      </c>
      <c r="D9862" s="6" t="s">
        <v>9721</v>
      </c>
      <c r="E9862" s="3">
        <v>2</v>
      </c>
    </row>
    <row r="9863" spans="1:5" ht="18.75">
      <c r="A9863" s="36">
        <v>9861</v>
      </c>
      <c r="B9863" s="208"/>
      <c r="C9863" s="36" t="s">
        <v>21495</v>
      </c>
      <c r="D9863" s="6" t="s">
        <v>9722</v>
      </c>
      <c r="E9863" s="3">
        <v>2</v>
      </c>
    </row>
    <row r="9864" spans="1:5" ht="18.75">
      <c r="A9864" s="36">
        <v>9862</v>
      </c>
      <c r="B9864" s="208"/>
      <c r="C9864" s="36" t="s">
        <v>21496</v>
      </c>
      <c r="D9864" s="6" t="s">
        <v>9723</v>
      </c>
      <c r="E9864" s="3">
        <v>2</v>
      </c>
    </row>
    <row r="9865" spans="1:5" ht="33">
      <c r="A9865" s="36">
        <v>9863</v>
      </c>
      <c r="B9865" s="208"/>
      <c r="C9865" s="36" t="s">
        <v>21497</v>
      </c>
      <c r="D9865" s="6" t="s">
        <v>9724</v>
      </c>
      <c r="E9865" s="3">
        <v>2</v>
      </c>
    </row>
    <row r="9866" spans="1:5" ht="33">
      <c r="A9866" s="36">
        <v>9864</v>
      </c>
      <c r="B9866" s="208"/>
      <c r="C9866" s="36" t="s">
        <v>21498</v>
      </c>
      <c r="D9866" s="6" t="s">
        <v>9725</v>
      </c>
      <c r="E9866" s="3">
        <v>2</v>
      </c>
    </row>
    <row r="9867" spans="1:5" ht="33">
      <c r="A9867" s="36">
        <v>9865</v>
      </c>
      <c r="B9867" s="208"/>
      <c r="C9867" s="36" t="s">
        <v>21499</v>
      </c>
      <c r="D9867" s="6" t="s">
        <v>9726</v>
      </c>
      <c r="E9867" s="3">
        <v>2</v>
      </c>
    </row>
    <row r="9868" spans="1:5" ht="18.75">
      <c r="A9868" s="36">
        <v>9866</v>
      </c>
      <c r="B9868" s="208"/>
      <c r="C9868" s="36" t="s">
        <v>21500</v>
      </c>
      <c r="D9868" s="6" t="s">
        <v>9727</v>
      </c>
      <c r="E9868" s="3">
        <v>2</v>
      </c>
    </row>
    <row r="9869" spans="1:5" ht="18.75">
      <c r="A9869" s="36">
        <v>9867</v>
      </c>
      <c r="B9869" s="208"/>
      <c r="C9869" s="36" t="s">
        <v>21501</v>
      </c>
      <c r="D9869" s="6" t="s">
        <v>9728</v>
      </c>
      <c r="E9869" s="3">
        <v>2</v>
      </c>
    </row>
    <row r="9870" spans="1:5" ht="49.5">
      <c r="A9870" s="36">
        <v>9868</v>
      </c>
      <c r="B9870" s="208"/>
      <c r="C9870" s="36" t="s">
        <v>21502</v>
      </c>
      <c r="D9870" s="6" t="s">
        <v>9729</v>
      </c>
      <c r="E9870" s="3">
        <v>4</v>
      </c>
    </row>
    <row r="9871" spans="1:5" ht="33">
      <c r="A9871" s="36">
        <v>9869</v>
      </c>
      <c r="B9871" s="208"/>
      <c r="C9871" s="36" t="s">
        <v>21503</v>
      </c>
      <c r="D9871" s="6" t="s">
        <v>9730</v>
      </c>
      <c r="E9871" s="3">
        <v>4</v>
      </c>
    </row>
    <row r="9872" spans="1:5" ht="49.5">
      <c r="A9872" s="36">
        <v>9870</v>
      </c>
      <c r="B9872" s="208"/>
      <c r="C9872" s="36" t="s">
        <v>21504</v>
      </c>
      <c r="D9872" s="6" t="s">
        <v>9731</v>
      </c>
      <c r="E9872" s="3">
        <v>4</v>
      </c>
    </row>
    <row r="9873" spans="1:5" ht="33">
      <c r="A9873" s="36">
        <v>9871</v>
      </c>
      <c r="B9873" s="208"/>
      <c r="C9873" s="36" t="s">
        <v>21505</v>
      </c>
      <c r="D9873" s="6" t="s">
        <v>9732</v>
      </c>
      <c r="E9873" s="3">
        <v>4</v>
      </c>
    </row>
    <row r="9874" spans="1:5" ht="33">
      <c r="A9874" s="36">
        <v>9872</v>
      </c>
      <c r="B9874" s="208"/>
      <c r="C9874" s="36" t="s">
        <v>21506</v>
      </c>
      <c r="D9874" s="6" t="s">
        <v>9733</v>
      </c>
      <c r="E9874" s="3">
        <v>4</v>
      </c>
    </row>
    <row r="9875" spans="1:5" ht="49.5">
      <c r="A9875" s="36">
        <v>9873</v>
      </c>
      <c r="B9875" s="208"/>
      <c r="C9875" s="36" t="s">
        <v>21507</v>
      </c>
      <c r="D9875" s="6" t="s">
        <v>9734</v>
      </c>
      <c r="E9875" s="3">
        <v>4</v>
      </c>
    </row>
    <row r="9876" spans="1:5" ht="33">
      <c r="A9876" s="36">
        <v>9874</v>
      </c>
      <c r="B9876" s="208"/>
      <c r="C9876" s="36" t="s">
        <v>21508</v>
      </c>
      <c r="D9876" s="6" t="s">
        <v>9735</v>
      </c>
      <c r="E9876" s="3">
        <v>4</v>
      </c>
    </row>
    <row r="9877" spans="1:5" ht="33">
      <c r="A9877" s="36">
        <v>9875</v>
      </c>
      <c r="B9877" s="208"/>
      <c r="C9877" s="36" t="s">
        <v>21509</v>
      </c>
      <c r="D9877" s="6" t="s">
        <v>9736</v>
      </c>
      <c r="E9877" s="3">
        <v>4</v>
      </c>
    </row>
    <row r="9878" spans="1:5" ht="49.5">
      <c r="A9878" s="36">
        <v>9876</v>
      </c>
      <c r="B9878" s="208"/>
      <c r="C9878" s="36" t="s">
        <v>21510</v>
      </c>
      <c r="D9878" s="6" t="s">
        <v>9737</v>
      </c>
      <c r="E9878" s="3">
        <v>4</v>
      </c>
    </row>
    <row r="9879" spans="1:5" ht="49.5">
      <c r="A9879" s="36">
        <v>9877</v>
      </c>
      <c r="B9879" s="208"/>
      <c r="C9879" s="36" t="s">
        <v>21511</v>
      </c>
      <c r="D9879" s="6" t="s">
        <v>9738</v>
      </c>
      <c r="E9879" s="3">
        <v>4</v>
      </c>
    </row>
    <row r="9880" spans="1:5" ht="18.75">
      <c r="A9880" s="36">
        <v>9878</v>
      </c>
      <c r="B9880" s="208"/>
      <c r="C9880" s="36" t="s">
        <v>21512</v>
      </c>
      <c r="D9880" s="6" t="s">
        <v>9739</v>
      </c>
      <c r="E9880" s="3">
        <v>4</v>
      </c>
    </row>
    <row r="9881" spans="1:5" ht="18.75">
      <c r="A9881" s="36">
        <v>9879</v>
      </c>
      <c r="B9881" s="208"/>
      <c r="C9881" s="36" t="s">
        <v>21513</v>
      </c>
      <c r="D9881" s="6" t="s">
        <v>9740</v>
      </c>
      <c r="E9881" s="3">
        <v>4</v>
      </c>
    </row>
    <row r="9882" spans="1:5" ht="18.75">
      <c r="A9882" s="36">
        <v>9880</v>
      </c>
      <c r="B9882" s="208"/>
      <c r="C9882" s="36" t="s">
        <v>21514</v>
      </c>
      <c r="D9882" s="6" t="s">
        <v>9741</v>
      </c>
      <c r="E9882" s="3">
        <v>10</v>
      </c>
    </row>
    <row r="9883" spans="1:5" ht="18.75">
      <c r="A9883" s="36">
        <v>9881</v>
      </c>
      <c r="B9883" s="208"/>
      <c r="C9883" s="36" t="s">
        <v>21515</v>
      </c>
      <c r="D9883" s="6" t="s">
        <v>9742</v>
      </c>
      <c r="E9883" s="3">
        <v>10</v>
      </c>
    </row>
    <row r="9884" spans="1:5" ht="18.75">
      <c r="A9884" s="36">
        <v>9882</v>
      </c>
      <c r="B9884" s="208"/>
      <c r="C9884" s="36" t="s">
        <v>21516</v>
      </c>
      <c r="D9884" s="6" t="s">
        <v>9743</v>
      </c>
      <c r="E9884" s="3">
        <v>10</v>
      </c>
    </row>
    <row r="9885" spans="1:5" ht="18.75">
      <c r="A9885" s="36">
        <v>9883</v>
      </c>
      <c r="B9885" s="208"/>
      <c r="C9885" s="36" t="s">
        <v>21517</v>
      </c>
      <c r="D9885" s="6" t="s">
        <v>9744</v>
      </c>
      <c r="E9885" s="3">
        <v>10</v>
      </c>
    </row>
    <row r="9886" spans="1:5" ht="18.75">
      <c r="A9886" s="36">
        <v>9884</v>
      </c>
      <c r="B9886" s="208"/>
      <c r="C9886" s="36" t="s">
        <v>21518</v>
      </c>
      <c r="D9886" s="6" t="s">
        <v>9745</v>
      </c>
      <c r="E9886" s="3">
        <v>10</v>
      </c>
    </row>
    <row r="9887" spans="1:5" ht="18.75">
      <c r="A9887" s="36">
        <v>9885</v>
      </c>
      <c r="B9887" s="208"/>
      <c r="C9887" s="36" t="s">
        <v>21519</v>
      </c>
      <c r="D9887" s="6" t="s">
        <v>9746</v>
      </c>
      <c r="E9887" s="3">
        <v>10</v>
      </c>
    </row>
    <row r="9888" spans="1:5" ht="18.75">
      <c r="A9888" s="36">
        <v>9886</v>
      </c>
      <c r="B9888" s="208"/>
      <c r="C9888" s="36" t="s">
        <v>21520</v>
      </c>
      <c r="D9888" s="6" t="s">
        <v>9747</v>
      </c>
      <c r="E9888" s="3">
        <v>10</v>
      </c>
    </row>
    <row r="9889" spans="1:5" ht="18.75">
      <c r="A9889" s="36">
        <v>9887</v>
      </c>
      <c r="B9889" s="208"/>
      <c r="C9889" s="36" t="s">
        <v>21521</v>
      </c>
      <c r="D9889" s="6" t="s">
        <v>9748</v>
      </c>
      <c r="E9889" s="3">
        <v>10</v>
      </c>
    </row>
    <row r="9890" spans="1:5" ht="49.5">
      <c r="A9890" s="36">
        <v>9888</v>
      </c>
      <c r="B9890" s="208"/>
      <c r="C9890" s="36" t="s">
        <v>21522</v>
      </c>
      <c r="D9890" s="6" t="s">
        <v>9749</v>
      </c>
      <c r="E9890" s="3">
        <v>10</v>
      </c>
    </row>
    <row r="9891" spans="1:5" ht="49.5">
      <c r="A9891" s="36">
        <v>9889</v>
      </c>
      <c r="B9891" s="208"/>
      <c r="C9891" s="36" t="s">
        <v>21523</v>
      </c>
      <c r="D9891" s="6" t="s">
        <v>9750</v>
      </c>
      <c r="E9891" s="3">
        <v>10</v>
      </c>
    </row>
    <row r="9892" spans="1:5" ht="33">
      <c r="A9892" s="36">
        <v>9890</v>
      </c>
      <c r="B9892" s="208"/>
      <c r="C9892" s="36" t="s">
        <v>21524</v>
      </c>
      <c r="D9892" s="6" t="s">
        <v>9751</v>
      </c>
      <c r="E9892" s="3">
        <v>4</v>
      </c>
    </row>
    <row r="9893" spans="1:5" ht="18.75">
      <c r="A9893" s="36">
        <v>9891</v>
      </c>
      <c r="B9893" s="208"/>
      <c r="C9893" s="36" t="s">
        <v>21525</v>
      </c>
      <c r="D9893" s="6" t="s">
        <v>9752</v>
      </c>
      <c r="E9893" s="3">
        <v>4</v>
      </c>
    </row>
    <row r="9894" spans="1:5" ht="18.75">
      <c r="A9894" s="36">
        <v>9892</v>
      </c>
      <c r="B9894" s="208"/>
      <c r="C9894" s="36" t="s">
        <v>21526</v>
      </c>
      <c r="D9894" s="6" t="s">
        <v>9753</v>
      </c>
      <c r="E9894" s="3">
        <v>4</v>
      </c>
    </row>
    <row r="9895" spans="1:5" ht="18.75">
      <c r="A9895" s="36">
        <v>9893</v>
      </c>
      <c r="B9895" s="208"/>
      <c r="C9895" s="36" t="s">
        <v>21527</v>
      </c>
      <c r="D9895" s="6" t="s">
        <v>9754</v>
      </c>
      <c r="E9895" s="3">
        <v>4</v>
      </c>
    </row>
    <row r="9896" spans="1:5" ht="18.75">
      <c r="A9896" s="36">
        <v>9894</v>
      </c>
      <c r="B9896" s="208"/>
      <c r="C9896" s="36" t="s">
        <v>21528</v>
      </c>
      <c r="D9896" s="6" t="s">
        <v>9755</v>
      </c>
      <c r="E9896" s="3">
        <v>4</v>
      </c>
    </row>
    <row r="9897" spans="1:5" ht="18.75">
      <c r="A9897" s="36">
        <v>9895</v>
      </c>
      <c r="B9897" s="208"/>
      <c r="C9897" s="36" t="s">
        <v>21529</v>
      </c>
      <c r="D9897" s="6" t="s">
        <v>9756</v>
      </c>
      <c r="E9897" s="3">
        <v>4</v>
      </c>
    </row>
    <row r="9898" spans="1:5" ht="18.75">
      <c r="A9898" s="36">
        <v>9896</v>
      </c>
      <c r="B9898" s="208"/>
      <c r="C9898" s="36" t="s">
        <v>21530</v>
      </c>
      <c r="D9898" s="6" t="s">
        <v>9757</v>
      </c>
      <c r="E9898" s="3">
        <v>4</v>
      </c>
    </row>
    <row r="9899" spans="1:5" ht="49.5">
      <c r="A9899" s="36">
        <v>9897</v>
      </c>
      <c r="B9899" s="208"/>
      <c r="C9899" s="36" t="s">
        <v>21531</v>
      </c>
      <c r="D9899" s="6" t="s">
        <v>9758</v>
      </c>
      <c r="E9899" s="3">
        <v>4</v>
      </c>
    </row>
    <row r="9900" spans="1:5" ht="33">
      <c r="A9900" s="36">
        <v>9898</v>
      </c>
      <c r="B9900" s="208"/>
      <c r="C9900" s="36" t="s">
        <v>21532</v>
      </c>
      <c r="D9900" s="6" t="s">
        <v>9759</v>
      </c>
      <c r="E9900" s="3">
        <v>4</v>
      </c>
    </row>
    <row r="9901" spans="1:5" ht="49.5">
      <c r="A9901" s="36">
        <v>9899</v>
      </c>
      <c r="B9901" s="208"/>
      <c r="C9901" s="36" t="s">
        <v>21533</v>
      </c>
      <c r="D9901" s="6" t="s">
        <v>9760</v>
      </c>
      <c r="E9901" s="3">
        <v>4</v>
      </c>
    </row>
    <row r="9902" spans="1:5" ht="33">
      <c r="A9902" s="36">
        <v>9900</v>
      </c>
      <c r="B9902" s="208"/>
      <c r="C9902" s="36" t="s">
        <v>21534</v>
      </c>
      <c r="D9902" s="6" t="s">
        <v>9761</v>
      </c>
      <c r="E9902" s="3">
        <v>4</v>
      </c>
    </row>
    <row r="9903" spans="1:5" ht="18.75">
      <c r="A9903" s="36">
        <v>9901</v>
      </c>
      <c r="B9903" s="208"/>
      <c r="C9903" s="36" t="s">
        <v>21535</v>
      </c>
      <c r="D9903" s="6" t="s">
        <v>9762</v>
      </c>
      <c r="E9903" s="3">
        <v>4</v>
      </c>
    </row>
    <row r="9904" spans="1:5" ht="18.75">
      <c r="A9904" s="36">
        <v>9902</v>
      </c>
      <c r="B9904" s="208"/>
      <c r="C9904" s="36" t="s">
        <v>21536</v>
      </c>
      <c r="D9904" s="6" t="s">
        <v>9763</v>
      </c>
      <c r="E9904" s="3">
        <v>4</v>
      </c>
    </row>
    <row r="9905" spans="1:5" ht="18.75">
      <c r="A9905" s="36">
        <v>9903</v>
      </c>
      <c r="B9905" s="208"/>
      <c r="C9905" s="36" t="s">
        <v>21537</v>
      </c>
      <c r="D9905" s="6" t="s">
        <v>9764</v>
      </c>
      <c r="E9905" s="3">
        <v>4</v>
      </c>
    </row>
    <row r="9906" spans="1:5" ht="49.5">
      <c r="A9906" s="36">
        <v>9904</v>
      </c>
      <c r="B9906" s="208"/>
      <c r="C9906" s="36" t="s">
        <v>21538</v>
      </c>
      <c r="D9906" s="6" t="s">
        <v>9765</v>
      </c>
      <c r="E9906" s="3">
        <v>10</v>
      </c>
    </row>
    <row r="9907" spans="1:5" ht="49.5">
      <c r="A9907" s="36">
        <v>9905</v>
      </c>
      <c r="B9907" s="208"/>
      <c r="C9907" s="36" t="s">
        <v>21539</v>
      </c>
      <c r="D9907" s="6" t="s">
        <v>9766</v>
      </c>
      <c r="E9907" s="3">
        <v>6</v>
      </c>
    </row>
    <row r="9908" spans="1:5" ht="49.5">
      <c r="A9908" s="36">
        <v>9906</v>
      </c>
      <c r="B9908" s="208"/>
      <c r="C9908" s="36" t="s">
        <v>21540</v>
      </c>
      <c r="D9908" s="6" t="s">
        <v>9767</v>
      </c>
      <c r="E9908" s="3">
        <v>6</v>
      </c>
    </row>
    <row r="9909" spans="1:5" ht="33">
      <c r="A9909" s="36">
        <v>9907</v>
      </c>
      <c r="B9909" s="208"/>
      <c r="C9909" s="36" t="s">
        <v>21541</v>
      </c>
      <c r="D9909" s="6" t="s">
        <v>9768</v>
      </c>
      <c r="E9909" s="3">
        <v>6</v>
      </c>
    </row>
    <row r="9910" spans="1:5" ht="18.75">
      <c r="A9910" s="36">
        <v>9908</v>
      </c>
      <c r="B9910" s="208"/>
      <c r="C9910" s="36" t="s">
        <v>21542</v>
      </c>
      <c r="D9910" s="6" t="s">
        <v>9769</v>
      </c>
      <c r="E9910" s="3">
        <v>2</v>
      </c>
    </row>
    <row r="9911" spans="1:5" ht="18.75">
      <c r="A9911" s="36">
        <v>9909</v>
      </c>
      <c r="B9911" s="208"/>
      <c r="C9911" s="36" t="s">
        <v>21543</v>
      </c>
      <c r="D9911" s="6" t="s">
        <v>9770</v>
      </c>
      <c r="E9911" s="3">
        <v>2</v>
      </c>
    </row>
    <row r="9912" spans="1:5" ht="18.75">
      <c r="A9912" s="36">
        <v>9910</v>
      </c>
      <c r="B9912" s="208"/>
      <c r="C9912" s="36" t="s">
        <v>21544</v>
      </c>
      <c r="D9912" s="6" t="s">
        <v>9771</v>
      </c>
      <c r="E9912" s="3">
        <v>2</v>
      </c>
    </row>
    <row r="9913" spans="1:5" ht="18.75">
      <c r="A9913" s="36">
        <v>9911</v>
      </c>
      <c r="B9913" s="208"/>
      <c r="C9913" s="36" t="s">
        <v>21545</v>
      </c>
      <c r="D9913" s="6" t="s">
        <v>9772</v>
      </c>
      <c r="E9913" s="3">
        <v>2</v>
      </c>
    </row>
    <row r="9914" spans="1:5" ht="18.75">
      <c r="A9914" s="36">
        <v>9912</v>
      </c>
      <c r="B9914" s="208"/>
      <c r="C9914" s="36" t="s">
        <v>21546</v>
      </c>
      <c r="D9914" s="6" t="s">
        <v>9773</v>
      </c>
      <c r="E9914" s="3">
        <v>2</v>
      </c>
    </row>
    <row r="9915" spans="1:5" ht="18.75">
      <c r="A9915" s="36">
        <v>9913</v>
      </c>
      <c r="B9915" s="208"/>
      <c r="C9915" s="36" t="s">
        <v>21547</v>
      </c>
      <c r="D9915" s="6" t="s">
        <v>9774</v>
      </c>
      <c r="E9915" s="3">
        <v>2</v>
      </c>
    </row>
    <row r="9916" spans="1:5" ht="18.75">
      <c r="A9916" s="36">
        <v>9914</v>
      </c>
      <c r="B9916" s="208"/>
      <c r="C9916" s="36" t="s">
        <v>21548</v>
      </c>
      <c r="D9916" s="6" t="s">
        <v>9775</v>
      </c>
      <c r="E9916" s="3">
        <v>2</v>
      </c>
    </row>
    <row r="9917" spans="1:5" ht="18.75">
      <c r="A9917" s="36">
        <v>9915</v>
      </c>
      <c r="B9917" s="208"/>
      <c r="C9917" s="36" t="s">
        <v>21549</v>
      </c>
      <c r="D9917" s="6" t="s">
        <v>9776</v>
      </c>
      <c r="E9917" s="3">
        <v>2</v>
      </c>
    </row>
    <row r="9918" spans="1:5" ht="18.75">
      <c r="A9918" s="36">
        <v>9916</v>
      </c>
      <c r="B9918" s="208"/>
      <c r="C9918" s="36" t="s">
        <v>21550</v>
      </c>
      <c r="D9918" s="6" t="s">
        <v>9777</v>
      </c>
      <c r="E9918" s="3">
        <v>2</v>
      </c>
    </row>
    <row r="9919" spans="1:5" ht="18.75">
      <c r="A9919" s="36">
        <v>9917</v>
      </c>
      <c r="B9919" s="208"/>
      <c r="C9919" s="36" t="s">
        <v>21551</v>
      </c>
      <c r="D9919" s="6" t="s">
        <v>9778</v>
      </c>
      <c r="E9919" s="3">
        <v>2</v>
      </c>
    </row>
    <row r="9920" spans="1:5" ht="18.75">
      <c r="A9920" s="36">
        <v>9918</v>
      </c>
      <c r="B9920" s="208"/>
      <c r="C9920" s="36" t="s">
        <v>21552</v>
      </c>
      <c r="D9920" s="6" t="s">
        <v>9779</v>
      </c>
      <c r="E9920" s="3">
        <v>2</v>
      </c>
    </row>
    <row r="9921" spans="1:5" ht="18.75">
      <c r="A9921" s="36">
        <v>9919</v>
      </c>
      <c r="B9921" s="208"/>
      <c r="C9921" s="36" t="s">
        <v>21553</v>
      </c>
      <c r="D9921" s="6" t="s">
        <v>9780</v>
      </c>
      <c r="E9921" s="3">
        <v>2</v>
      </c>
    </row>
    <row r="9922" spans="1:5" ht="33">
      <c r="A9922" s="36">
        <v>9920</v>
      </c>
      <c r="B9922" s="208"/>
      <c r="C9922" s="36" t="s">
        <v>21554</v>
      </c>
      <c r="D9922" s="6" t="s">
        <v>9781</v>
      </c>
      <c r="E9922" s="3">
        <v>2</v>
      </c>
    </row>
    <row r="9923" spans="1:5" ht="33">
      <c r="A9923" s="36">
        <v>9921</v>
      </c>
      <c r="B9923" s="208"/>
      <c r="C9923" s="36" t="s">
        <v>21555</v>
      </c>
      <c r="D9923" s="6" t="s">
        <v>9782</v>
      </c>
      <c r="E9923" s="3">
        <v>2</v>
      </c>
    </row>
    <row r="9924" spans="1:5" ht="33">
      <c r="A9924" s="36">
        <v>9922</v>
      </c>
      <c r="B9924" s="208"/>
      <c r="C9924" s="36" t="s">
        <v>21556</v>
      </c>
      <c r="D9924" s="6" t="s">
        <v>9783</v>
      </c>
      <c r="E9924" s="3">
        <v>2</v>
      </c>
    </row>
    <row r="9925" spans="1:5" ht="18.75">
      <c r="A9925" s="36">
        <v>9923</v>
      </c>
      <c r="B9925" s="208"/>
      <c r="C9925" s="36" t="s">
        <v>21557</v>
      </c>
      <c r="D9925" s="6" t="s">
        <v>9784</v>
      </c>
      <c r="E9925" s="3">
        <v>2</v>
      </c>
    </row>
    <row r="9926" spans="1:5" ht="18.75">
      <c r="A9926" s="36">
        <v>9924</v>
      </c>
      <c r="B9926" s="208"/>
      <c r="C9926" s="36" t="s">
        <v>21558</v>
      </c>
      <c r="D9926" s="6" t="s">
        <v>9785</v>
      </c>
      <c r="E9926" s="3">
        <v>2</v>
      </c>
    </row>
    <row r="9927" spans="1:5" ht="18.75">
      <c r="A9927" s="36">
        <v>9925</v>
      </c>
      <c r="B9927" s="208"/>
      <c r="C9927" s="36" t="s">
        <v>21559</v>
      </c>
      <c r="D9927" s="6" t="s">
        <v>9786</v>
      </c>
      <c r="E9927" s="3">
        <v>2</v>
      </c>
    </row>
    <row r="9928" spans="1:5" ht="18.75">
      <c r="A9928" s="36">
        <v>9926</v>
      </c>
      <c r="B9928" s="208"/>
      <c r="C9928" s="36" t="s">
        <v>21560</v>
      </c>
      <c r="D9928" s="6" t="s">
        <v>9787</v>
      </c>
      <c r="E9928" s="3">
        <v>2</v>
      </c>
    </row>
    <row r="9929" spans="1:5" ht="18.75">
      <c r="A9929" s="36">
        <v>9927</v>
      </c>
      <c r="B9929" s="208"/>
      <c r="C9929" s="36" t="s">
        <v>21561</v>
      </c>
      <c r="D9929" s="6" t="s">
        <v>9788</v>
      </c>
      <c r="E9929" s="3">
        <v>2</v>
      </c>
    </row>
    <row r="9930" spans="1:5" ht="18.75">
      <c r="A9930" s="36">
        <v>9928</v>
      </c>
      <c r="B9930" s="208"/>
      <c r="C9930" s="36" t="s">
        <v>21562</v>
      </c>
      <c r="D9930" s="6" t="s">
        <v>9789</v>
      </c>
      <c r="E9930" s="3">
        <v>2</v>
      </c>
    </row>
    <row r="9931" spans="1:5" ht="18.75">
      <c r="A9931" s="36">
        <v>9929</v>
      </c>
      <c r="B9931" s="208"/>
      <c r="C9931" s="36" t="s">
        <v>21563</v>
      </c>
      <c r="D9931" s="6" t="s">
        <v>9790</v>
      </c>
      <c r="E9931" s="3">
        <v>2</v>
      </c>
    </row>
    <row r="9932" spans="1:5" ht="18.75">
      <c r="A9932" s="36">
        <v>9930</v>
      </c>
      <c r="B9932" s="208"/>
      <c r="C9932" s="36" t="s">
        <v>21564</v>
      </c>
      <c r="D9932" s="6" t="s">
        <v>9791</v>
      </c>
      <c r="E9932" s="3">
        <v>2</v>
      </c>
    </row>
    <row r="9933" spans="1:5" ht="18.75">
      <c r="A9933" s="36">
        <v>9931</v>
      </c>
      <c r="B9933" s="208"/>
      <c r="C9933" s="36" t="s">
        <v>21565</v>
      </c>
      <c r="D9933" s="6" t="s">
        <v>9792</v>
      </c>
      <c r="E9933" s="3">
        <v>2</v>
      </c>
    </row>
    <row r="9934" spans="1:5" ht="33">
      <c r="A9934" s="36">
        <v>9932</v>
      </c>
      <c r="B9934" s="208"/>
      <c r="C9934" s="36" t="s">
        <v>21566</v>
      </c>
      <c r="D9934" s="6" t="s">
        <v>9793</v>
      </c>
      <c r="E9934" s="3">
        <v>2</v>
      </c>
    </row>
    <row r="9935" spans="1:5" ht="18.75">
      <c r="A9935" s="36">
        <v>9933</v>
      </c>
      <c r="B9935" s="208"/>
      <c r="C9935" s="36" t="s">
        <v>21567</v>
      </c>
      <c r="D9935" s="6" t="s">
        <v>9794</v>
      </c>
      <c r="E9935" s="3">
        <v>2</v>
      </c>
    </row>
    <row r="9936" spans="1:5" ht="18.75">
      <c r="A9936" s="36">
        <v>9934</v>
      </c>
      <c r="B9936" s="208"/>
      <c r="C9936" s="36" t="s">
        <v>21568</v>
      </c>
      <c r="D9936" s="6" t="s">
        <v>9795</v>
      </c>
      <c r="E9936" s="3">
        <v>2</v>
      </c>
    </row>
    <row r="9937" spans="1:5" ht="18.75">
      <c r="A9937" s="36">
        <v>9935</v>
      </c>
      <c r="B9937" s="208"/>
      <c r="C9937" s="36" t="s">
        <v>21569</v>
      </c>
      <c r="D9937" s="6" t="s">
        <v>9796</v>
      </c>
      <c r="E9937" s="3">
        <v>2</v>
      </c>
    </row>
    <row r="9938" spans="1:5" ht="33">
      <c r="A9938" s="36">
        <v>9936</v>
      </c>
      <c r="B9938" s="208"/>
      <c r="C9938" s="36" t="s">
        <v>21570</v>
      </c>
      <c r="D9938" s="6" t="s">
        <v>9797</v>
      </c>
      <c r="E9938" s="3">
        <v>2</v>
      </c>
    </row>
    <row r="9939" spans="1:5" ht="18.75">
      <c r="A9939" s="36">
        <v>9937</v>
      </c>
      <c r="B9939" s="208"/>
      <c r="C9939" s="36" t="s">
        <v>21571</v>
      </c>
      <c r="D9939" s="6" t="s">
        <v>9798</v>
      </c>
      <c r="E9939" s="3">
        <v>2</v>
      </c>
    </row>
    <row r="9940" spans="1:5" ht="18.75">
      <c r="A9940" s="36">
        <v>9938</v>
      </c>
      <c r="B9940" s="208"/>
      <c r="C9940" s="36" t="s">
        <v>21572</v>
      </c>
      <c r="D9940" s="6" t="s">
        <v>9799</v>
      </c>
      <c r="E9940" s="3">
        <v>2</v>
      </c>
    </row>
    <row r="9941" spans="1:5" ht="18.75">
      <c r="A9941" s="36">
        <v>9939</v>
      </c>
      <c r="B9941" s="208"/>
      <c r="C9941" s="36" t="s">
        <v>21573</v>
      </c>
      <c r="D9941" s="6" t="s">
        <v>9800</v>
      </c>
      <c r="E9941" s="3">
        <v>2</v>
      </c>
    </row>
    <row r="9942" spans="1:5" ht="33">
      <c r="A9942" s="36">
        <v>9940</v>
      </c>
      <c r="B9942" s="208"/>
      <c r="C9942" s="36" t="s">
        <v>21574</v>
      </c>
      <c r="D9942" s="6" t="s">
        <v>9801</v>
      </c>
      <c r="E9942" s="3">
        <v>2</v>
      </c>
    </row>
    <row r="9943" spans="1:5" ht="33">
      <c r="A9943" s="36">
        <v>9941</v>
      </c>
      <c r="B9943" s="208"/>
      <c r="C9943" s="36" t="s">
        <v>21575</v>
      </c>
      <c r="D9943" s="6" t="s">
        <v>9802</v>
      </c>
      <c r="E9943" s="3">
        <v>2</v>
      </c>
    </row>
    <row r="9944" spans="1:5" ht="18.75">
      <c r="A9944" s="36">
        <v>9942</v>
      </c>
      <c r="B9944" s="208"/>
      <c r="C9944" s="36" t="s">
        <v>21576</v>
      </c>
      <c r="D9944" s="6" t="s">
        <v>9803</v>
      </c>
      <c r="E9944" s="3">
        <v>2</v>
      </c>
    </row>
    <row r="9945" spans="1:5" ht="18.75">
      <c r="A9945" s="36">
        <v>9943</v>
      </c>
      <c r="B9945" s="208"/>
      <c r="C9945" s="36" t="s">
        <v>21577</v>
      </c>
      <c r="D9945" s="6" t="s">
        <v>9804</v>
      </c>
      <c r="E9945" s="3">
        <v>2</v>
      </c>
    </row>
    <row r="9946" spans="1:5" ht="18.75">
      <c r="A9946" s="36">
        <v>9944</v>
      </c>
      <c r="B9946" s="208"/>
      <c r="C9946" s="36" t="s">
        <v>21578</v>
      </c>
      <c r="D9946" s="6" t="s">
        <v>9805</v>
      </c>
      <c r="E9946" s="3">
        <v>2</v>
      </c>
    </row>
    <row r="9947" spans="1:5" ht="18.75">
      <c r="A9947" s="36">
        <v>9945</v>
      </c>
      <c r="B9947" s="208"/>
      <c r="C9947" s="36" t="s">
        <v>21579</v>
      </c>
      <c r="D9947" s="6" t="s">
        <v>9806</v>
      </c>
      <c r="E9947" s="3">
        <v>2</v>
      </c>
    </row>
    <row r="9948" spans="1:5" ht="18.75">
      <c r="A9948" s="36">
        <v>9946</v>
      </c>
      <c r="B9948" s="208"/>
      <c r="C9948" s="36" t="s">
        <v>21580</v>
      </c>
      <c r="D9948" s="6" t="s">
        <v>9807</v>
      </c>
      <c r="E9948" s="3">
        <v>2</v>
      </c>
    </row>
    <row r="9949" spans="1:5" ht="18.75">
      <c r="A9949" s="36">
        <v>9947</v>
      </c>
      <c r="B9949" s="208"/>
      <c r="C9949" s="36" t="s">
        <v>21581</v>
      </c>
      <c r="D9949" s="6" t="s">
        <v>9808</v>
      </c>
      <c r="E9949" s="3">
        <v>2</v>
      </c>
    </row>
    <row r="9950" spans="1:5" ht="18.75">
      <c r="A9950" s="36">
        <v>9948</v>
      </c>
      <c r="B9950" s="208"/>
      <c r="C9950" s="36" t="s">
        <v>21582</v>
      </c>
      <c r="D9950" s="6" t="s">
        <v>9809</v>
      </c>
      <c r="E9950" s="3">
        <v>2</v>
      </c>
    </row>
    <row r="9951" spans="1:5" ht="18.75">
      <c r="A9951" s="36">
        <v>9949</v>
      </c>
      <c r="B9951" s="208"/>
      <c r="C9951" s="36" t="s">
        <v>21583</v>
      </c>
      <c r="D9951" s="6" t="s">
        <v>9810</v>
      </c>
      <c r="E9951" s="3">
        <v>2</v>
      </c>
    </row>
    <row r="9952" spans="1:5" ht="18.75">
      <c r="A9952" s="36">
        <v>9950</v>
      </c>
      <c r="B9952" s="208"/>
      <c r="C9952" s="36" t="s">
        <v>21584</v>
      </c>
      <c r="D9952" s="6" t="s">
        <v>9811</v>
      </c>
      <c r="E9952" s="3">
        <v>2</v>
      </c>
    </row>
    <row r="9953" spans="1:5" ht="18.75">
      <c r="A9953" s="36">
        <v>9951</v>
      </c>
      <c r="B9953" s="208"/>
      <c r="C9953" s="36" t="s">
        <v>21585</v>
      </c>
      <c r="D9953" s="6" t="s">
        <v>9812</v>
      </c>
      <c r="E9953" s="3">
        <v>2</v>
      </c>
    </row>
    <row r="9954" spans="1:5" ht="18.75">
      <c r="A9954" s="36">
        <v>9952</v>
      </c>
      <c r="B9954" s="208"/>
      <c r="C9954" s="36" t="s">
        <v>21586</v>
      </c>
      <c r="D9954" s="6" t="s">
        <v>9813</v>
      </c>
      <c r="E9954" s="3">
        <v>2</v>
      </c>
    </row>
    <row r="9955" spans="1:5" ht="18.75">
      <c r="A9955" s="36">
        <v>9953</v>
      </c>
      <c r="B9955" s="208"/>
      <c r="C9955" s="36" t="s">
        <v>21587</v>
      </c>
      <c r="D9955" s="6" t="s">
        <v>9814</v>
      </c>
      <c r="E9955" s="3">
        <v>2</v>
      </c>
    </row>
    <row r="9956" spans="1:5" ht="18.75">
      <c r="A9956" s="36">
        <v>9954</v>
      </c>
      <c r="B9956" s="208"/>
      <c r="C9956" s="36" t="s">
        <v>21588</v>
      </c>
      <c r="D9956" s="6" t="s">
        <v>9815</v>
      </c>
      <c r="E9956" s="3">
        <v>2</v>
      </c>
    </row>
    <row r="9957" spans="1:5" ht="18.75">
      <c r="A9957" s="36">
        <v>9955</v>
      </c>
      <c r="B9957" s="208"/>
      <c r="C9957" s="36" t="s">
        <v>21589</v>
      </c>
      <c r="D9957" s="6" t="s">
        <v>9816</v>
      </c>
      <c r="E9957" s="3">
        <v>2</v>
      </c>
    </row>
    <row r="9958" spans="1:5" ht="18.75">
      <c r="A9958" s="36">
        <v>9956</v>
      </c>
      <c r="B9958" s="208"/>
      <c r="C9958" s="36" t="s">
        <v>21590</v>
      </c>
      <c r="D9958" s="6" t="s">
        <v>9817</v>
      </c>
      <c r="E9958" s="3">
        <v>2</v>
      </c>
    </row>
    <row r="9959" spans="1:5" ht="18.75">
      <c r="A9959" s="36">
        <v>9957</v>
      </c>
      <c r="B9959" s="208"/>
      <c r="C9959" s="36" t="s">
        <v>21591</v>
      </c>
      <c r="D9959" s="6" t="s">
        <v>9818</v>
      </c>
      <c r="E9959" s="3">
        <v>2</v>
      </c>
    </row>
    <row r="9960" spans="1:5" ht="33">
      <c r="A9960" s="36">
        <v>9958</v>
      </c>
      <c r="B9960" s="208"/>
      <c r="C9960" s="36" t="s">
        <v>21592</v>
      </c>
      <c r="D9960" s="6" t="s">
        <v>9819</v>
      </c>
      <c r="E9960" s="3">
        <v>2</v>
      </c>
    </row>
    <row r="9961" spans="1:5" ht="33">
      <c r="A9961" s="36">
        <v>9959</v>
      </c>
      <c r="B9961" s="208"/>
      <c r="C9961" s="36" t="s">
        <v>21593</v>
      </c>
      <c r="D9961" s="6" t="s">
        <v>9820</v>
      </c>
      <c r="E9961" s="3">
        <v>2</v>
      </c>
    </row>
    <row r="9962" spans="1:5" ht="18.75">
      <c r="A9962" s="36">
        <v>9960</v>
      </c>
      <c r="B9962" s="208"/>
      <c r="C9962" s="36" t="s">
        <v>21594</v>
      </c>
      <c r="D9962" s="6" t="s">
        <v>9821</v>
      </c>
      <c r="E9962" s="3">
        <v>2</v>
      </c>
    </row>
    <row r="9963" spans="1:5" ht="18.75">
      <c r="A9963" s="36">
        <v>9961</v>
      </c>
      <c r="B9963" s="208"/>
      <c r="C9963" s="36" t="s">
        <v>21595</v>
      </c>
      <c r="D9963" s="6" t="s">
        <v>9822</v>
      </c>
      <c r="E9963" s="3">
        <v>2</v>
      </c>
    </row>
    <row r="9964" spans="1:5" ht="18.75">
      <c r="A9964" s="36">
        <v>9962</v>
      </c>
      <c r="B9964" s="208"/>
      <c r="C9964" s="36" t="s">
        <v>21596</v>
      </c>
      <c r="D9964" s="6" t="s">
        <v>9823</v>
      </c>
      <c r="E9964" s="3">
        <v>2</v>
      </c>
    </row>
    <row r="9965" spans="1:5" ht="18.75">
      <c r="A9965" s="36">
        <v>9963</v>
      </c>
      <c r="B9965" s="208"/>
      <c r="C9965" s="36" t="s">
        <v>21597</v>
      </c>
      <c r="D9965" s="6" t="s">
        <v>9824</v>
      </c>
      <c r="E9965" s="3">
        <v>2</v>
      </c>
    </row>
    <row r="9966" spans="1:5" ht="18.75">
      <c r="A9966" s="36">
        <v>9964</v>
      </c>
      <c r="B9966" s="208"/>
      <c r="C9966" s="36" t="s">
        <v>21598</v>
      </c>
      <c r="D9966" s="6" t="s">
        <v>9825</v>
      </c>
      <c r="E9966" s="3">
        <v>2</v>
      </c>
    </row>
    <row r="9967" spans="1:5" ht="33">
      <c r="A9967" s="36">
        <v>9965</v>
      </c>
      <c r="B9967" s="208"/>
      <c r="C9967" s="36" t="s">
        <v>21599</v>
      </c>
      <c r="D9967" s="6" t="s">
        <v>9826</v>
      </c>
      <c r="E9967" s="3">
        <v>2</v>
      </c>
    </row>
    <row r="9968" spans="1:5" ht="18.75">
      <c r="A9968" s="36">
        <v>9966</v>
      </c>
      <c r="B9968" s="208"/>
      <c r="C9968" s="36" t="s">
        <v>21600</v>
      </c>
      <c r="D9968" s="6" t="s">
        <v>9827</v>
      </c>
      <c r="E9968" s="3">
        <v>2</v>
      </c>
    </row>
    <row r="9969" spans="1:5" ht="18.75">
      <c r="A9969" s="36">
        <v>9967</v>
      </c>
      <c r="B9969" s="208"/>
      <c r="C9969" s="36" t="s">
        <v>21601</v>
      </c>
      <c r="D9969" s="6" t="s">
        <v>9828</v>
      </c>
      <c r="E9969" s="3">
        <v>2</v>
      </c>
    </row>
    <row r="9970" spans="1:5" ht="18.75">
      <c r="A9970" s="36">
        <v>9968</v>
      </c>
      <c r="B9970" s="208"/>
      <c r="C9970" s="36" t="s">
        <v>21602</v>
      </c>
      <c r="D9970" s="6" t="s">
        <v>9829</v>
      </c>
      <c r="E9970" s="3">
        <v>2</v>
      </c>
    </row>
    <row r="9971" spans="1:5" ht="18.75">
      <c r="A9971" s="36">
        <v>9969</v>
      </c>
      <c r="B9971" s="208"/>
      <c r="C9971" s="36" t="s">
        <v>21603</v>
      </c>
      <c r="D9971" s="6" t="s">
        <v>9830</v>
      </c>
      <c r="E9971" s="3">
        <v>2</v>
      </c>
    </row>
    <row r="9972" spans="1:5" ht="18.75">
      <c r="A9972" s="36">
        <v>9970</v>
      </c>
      <c r="B9972" s="208"/>
      <c r="C9972" s="36" t="s">
        <v>21604</v>
      </c>
      <c r="D9972" s="6" t="s">
        <v>9831</v>
      </c>
      <c r="E9972" s="3">
        <v>2</v>
      </c>
    </row>
    <row r="9973" spans="1:5" ht="18.75">
      <c r="A9973" s="36">
        <v>9971</v>
      </c>
      <c r="B9973" s="208"/>
      <c r="C9973" s="36" t="s">
        <v>21605</v>
      </c>
      <c r="D9973" s="6" t="s">
        <v>9832</v>
      </c>
      <c r="E9973" s="3">
        <v>2</v>
      </c>
    </row>
    <row r="9974" spans="1:5" ht="18.75">
      <c r="A9974" s="36">
        <v>9972</v>
      </c>
      <c r="B9974" s="208"/>
      <c r="C9974" s="36" t="s">
        <v>21606</v>
      </c>
      <c r="D9974" s="6" t="s">
        <v>9833</v>
      </c>
      <c r="E9974" s="3">
        <v>2</v>
      </c>
    </row>
    <row r="9975" spans="1:5" ht="18.75">
      <c r="A9975" s="36">
        <v>9973</v>
      </c>
      <c r="B9975" s="208"/>
      <c r="C9975" s="36" t="s">
        <v>21607</v>
      </c>
      <c r="D9975" s="6" t="s">
        <v>9834</v>
      </c>
      <c r="E9975" s="3">
        <v>2</v>
      </c>
    </row>
    <row r="9976" spans="1:5" ht="18.75">
      <c r="A9976" s="36">
        <v>9974</v>
      </c>
      <c r="B9976" s="208"/>
      <c r="C9976" s="36" t="s">
        <v>21608</v>
      </c>
      <c r="D9976" s="6" t="s">
        <v>9835</v>
      </c>
      <c r="E9976" s="3">
        <v>2</v>
      </c>
    </row>
    <row r="9977" spans="1:5" ht="33">
      <c r="A9977" s="36">
        <v>9975</v>
      </c>
      <c r="B9977" s="208"/>
      <c r="C9977" s="36" t="s">
        <v>21609</v>
      </c>
      <c r="D9977" s="6" t="s">
        <v>9836</v>
      </c>
      <c r="E9977" s="3">
        <v>2</v>
      </c>
    </row>
    <row r="9978" spans="1:5" ht="33">
      <c r="A9978" s="36">
        <v>9976</v>
      </c>
      <c r="B9978" s="208"/>
      <c r="C9978" s="36" t="s">
        <v>21610</v>
      </c>
      <c r="D9978" s="6" t="s">
        <v>9837</v>
      </c>
      <c r="E9978" s="3">
        <v>2</v>
      </c>
    </row>
    <row r="9979" spans="1:5" ht="33">
      <c r="A9979" s="36">
        <v>9977</v>
      </c>
      <c r="B9979" s="208"/>
      <c r="C9979" s="36" t="s">
        <v>21611</v>
      </c>
      <c r="D9979" s="6" t="s">
        <v>9838</v>
      </c>
      <c r="E9979" s="3">
        <v>2</v>
      </c>
    </row>
    <row r="9980" spans="1:5" ht="33">
      <c r="A9980" s="36">
        <v>9978</v>
      </c>
      <c r="B9980" s="208"/>
      <c r="C9980" s="36" t="s">
        <v>21612</v>
      </c>
      <c r="D9980" s="6" t="s">
        <v>9839</v>
      </c>
      <c r="E9980" s="3">
        <v>2</v>
      </c>
    </row>
    <row r="9981" spans="1:5" ht="18.75">
      <c r="A9981" s="36">
        <v>9979</v>
      </c>
      <c r="B9981" s="208"/>
      <c r="C9981" s="36" t="s">
        <v>21613</v>
      </c>
      <c r="D9981" s="6" t="s">
        <v>9840</v>
      </c>
      <c r="E9981" s="3">
        <v>2</v>
      </c>
    </row>
    <row r="9982" spans="1:5" ht="18.75">
      <c r="A9982" s="36">
        <v>9980</v>
      </c>
      <c r="B9982" s="208"/>
      <c r="C9982" s="36" t="s">
        <v>21614</v>
      </c>
      <c r="D9982" s="6" t="s">
        <v>9841</v>
      </c>
      <c r="E9982" s="3">
        <v>2</v>
      </c>
    </row>
    <row r="9983" spans="1:5" ht="18.75">
      <c r="A9983" s="36">
        <v>9981</v>
      </c>
      <c r="B9983" s="208"/>
      <c r="C9983" s="36" t="s">
        <v>21615</v>
      </c>
      <c r="D9983" s="6" t="s">
        <v>9842</v>
      </c>
      <c r="E9983" s="3">
        <v>2</v>
      </c>
    </row>
    <row r="9984" spans="1:5" ht="18.75">
      <c r="A9984" s="36">
        <v>9982</v>
      </c>
      <c r="B9984" s="208"/>
      <c r="C9984" s="36" t="s">
        <v>21616</v>
      </c>
      <c r="D9984" s="6" t="s">
        <v>9843</v>
      </c>
      <c r="E9984" s="3">
        <v>2</v>
      </c>
    </row>
    <row r="9985" spans="1:5" ht="18.75">
      <c r="A9985" s="36">
        <v>9983</v>
      </c>
      <c r="B9985" s="208"/>
      <c r="C9985" s="36" t="s">
        <v>21617</v>
      </c>
      <c r="D9985" s="6" t="s">
        <v>9844</v>
      </c>
      <c r="E9985" s="3">
        <v>2</v>
      </c>
    </row>
    <row r="9986" spans="1:5" ht="18.75">
      <c r="A9986" s="36">
        <v>9984</v>
      </c>
      <c r="B9986" s="208"/>
      <c r="C9986" s="36" t="s">
        <v>21618</v>
      </c>
      <c r="D9986" s="6" t="s">
        <v>9845</v>
      </c>
      <c r="E9986" s="3">
        <v>2</v>
      </c>
    </row>
    <row r="9987" spans="1:5" ht="18.75">
      <c r="A9987" s="36">
        <v>9985</v>
      </c>
      <c r="B9987" s="208"/>
      <c r="C9987" s="36" t="s">
        <v>21619</v>
      </c>
      <c r="D9987" s="6" t="s">
        <v>9846</v>
      </c>
      <c r="E9987" s="3">
        <v>2</v>
      </c>
    </row>
    <row r="9988" spans="1:5" ht="18.75">
      <c r="A9988" s="36">
        <v>9986</v>
      </c>
      <c r="B9988" s="208"/>
      <c r="C9988" s="36" t="s">
        <v>21620</v>
      </c>
      <c r="D9988" s="6" t="s">
        <v>9847</v>
      </c>
      <c r="E9988" s="3">
        <v>2</v>
      </c>
    </row>
    <row r="9989" spans="1:5" ht="18.75">
      <c r="A9989" s="36">
        <v>9987</v>
      </c>
      <c r="B9989" s="208"/>
      <c r="C9989" s="36" t="s">
        <v>21621</v>
      </c>
      <c r="D9989" s="6" t="s">
        <v>9848</v>
      </c>
      <c r="E9989" s="3">
        <v>2</v>
      </c>
    </row>
    <row r="9990" spans="1:5" ht="33">
      <c r="A9990" s="36">
        <v>9988</v>
      </c>
      <c r="B9990" s="208"/>
      <c r="C9990" s="36" t="s">
        <v>21622</v>
      </c>
      <c r="D9990" s="6" t="s">
        <v>9849</v>
      </c>
      <c r="E9990" s="3">
        <v>2</v>
      </c>
    </row>
    <row r="9991" spans="1:5" ht="33">
      <c r="A9991" s="36">
        <v>9989</v>
      </c>
      <c r="B9991" s="208"/>
      <c r="C9991" s="36" t="s">
        <v>21623</v>
      </c>
      <c r="D9991" s="6" t="s">
        <v>9850</v>
      </c>
      <c r="E9991" s="3">
        <v>2</v>
      </c>
    </row>
    <row r="9992" spans="1:5" ht="33">
      <c r="A9992" s="36">
        <v>9990</v>
      </c>
      <c r="B9992" s="208"/>
      <c r="C9992" s="36" t="s">
        <v>21624</v>
      </c>
      <c r="D9992" s="6" t="s">
        <v>9851</v>
      </c>
      <c r="E9992" s="3">
        <v>2</v>
      </c>
    </row>
    <row r="9993" spans="1:5" ht="33">
      <c r="A9993" s="36">
        <v>9991</v>
      </c>
      <c r="B9993" s="208"/>
      <c r="C9993" s="36" t="s">
        <v>21625</v>
      </c>
      <c r="D9993" s="6" t="s">
        <v>9852</v>
      </c>
      <c r="E9993" s="3">
        <v>2</v>
      </c>
    </row>
    <row r="9994" spans="1:5" ht="33">
      <c r="A9994" s="36">
        <v>9992</v>
      </c>
      <c r="B9994" s="208"/>
      <c r="C9994" s="36" t="s">
        <v>21626</v>
      </c>
      <c r="D9994" s="6" t="s">
        <v>9853</v>
      </c>
      <c r="E9994" s="3">
        <v>2</v>
      </c>
    </row>
    <row r="9995" spans="1:5" ht="33">
      <c r="A9995" s="36">
        <v>9993</v>
      </c>
      <c r="B9995" s="208"/>
      <c r="C9995" s="36" t="s">
        <v>21627</v>
      </c>
      <c r="D9995" s="6" t="s">
        <v>9854</v>
      </c>
      <c r="E9995" s="3">
        <v>2</v>
      </c>
    </row>
    <row r="9996" spans="1:5" ht="33">
      <c r="A9996" s="36">
        <v>9994</v>
      </c>
      <c r="B9996" s="208"/>
      <c r="C9996" s="36" t="s">
        <v>21628</v>
      </c>
      <c r="D9996" s="6" t="s">
        <v>9855</v>
      </c>
      <c r="E9996" s="3">
        <v>2</v>
      </c>
    </row>
    <row r="9997" spans="1:5" ht="33">
      <c r="A9997" s="36">
        <v>9995</v>
      </c>
      <c r="B9997" s="208"/>
      <c r="C9997" s="36" t="s">
        <v>21629</v>
      </c>
      <c r="D9997" s="6" t="s">
        <v>9856</v>
      </c>
      <c r="E9997" s="3">
        <v>2</v>
      </c>
    </row>
    <row r="9998" spans="1:5" ht="33">
      <c r="A9998" s="36">
        <v>9996</v>
      </c>
      <c r="B9998" s="208"/>
      <c r="C9998" s="36" t="s">
        <v>21630</v>
      </c>
      <c r="D9998" s="6" t="s">
        <v>9857</v>
      </c>
      <c r="E9998" s="3">
        <v>2</v>
      </c>
    </row>
    <row r="9999" spans="1:5" ht="33">
      <c r="A9999" s="36">
        <v>9997</v>
      </c>
      <c r="B9999" s="208"/>
      <c r="C9999" s="36" t="s">
        <v>21631</v>
      </c>
      <c r="D9999" s="6" t="s">
        <v>9858</v>
      </c>
      <c r="E9999" s="3">
        <v>2</v>
      </c>
    </row>
    <row r="10000" spans="1:5" ht="33">
      <c r="A10000" s="36">
        <v>9998</v>
      </c>
      <c r="B10000" s="208"/>
      <c r="C10000" s="36" t="s">
        <v>21632</v>
      </c>
      <c r="D10000" s="6" t="s">
        <v>9859</v>
      </c>
      <c r="E10000" s="3">
        <v>2</v>
      </c>
    </row>
    <row r="10001" spans="1:5" ht="33">
      <c r="A10001" s="36">
        <v>9999</v>
      </c>
      <c r="B10001" s="208"/>
      <c r="C10001" s="36" t="s">
        <v>21633</v>
      </c>
      <c r="D10001" s="6" t="s">
        <v>9860</v>
      </c>
      <c r="E10001" s="3">
        <v>2</v>
      </c>
    </row>
    <row r="10002" spans="1:5" ht="33">
      <c r="A10002" s="36">
        <v>10000</v>
      </c>
      <c r="B10002" s="208"/>
      <c r="C10002" s="36" t="s">
        <v>21634</v>
      </c>
      <c r="D10002" s="6" t="s">
        <v>9861</v>
      </c>
      <c r="E10002" s="3">
        <v>2</v>
      </c>
    </row>
    <row r="10003" spans="1:5" ht="33">
      <c r="A10003" s="36">
        <v>10001</v>
      </c>
      <c r="B10003" s="208"/>
      <c r="C10003" s="36" t="s">
        <v>21635</v>
      </c>
      <c r="D10003" s="6" t="s">
        <v>9862</v>
      </c>
      <c r="E10003" s="3">
        <v>2</v>
      </c>
    </row>
    <row r="10004" spans="1:5" ht="33">
      <c r="A10004" s="36">
        <v>10002</v>
      </c>
      <c r="B10004" s="208"/>
      <c r="C10004" s="36" t="s">
        <v>21636</v>
      </c>
      <c r="D10004" s="6" t="s">
        <v>9863</v>
      </c>
      <c r="E10004" s="3">
        <v>2</v>
      </c>
    </row>
    <row r="10005" spans="1:5" ht="33">
      <c r="A10005" s="36">
        <v>10003</v>
      </c>
      <c r="B10005" s="208"/>
      <c r="C10005" s="36" t="s">
        <v>21637</v>
      </c>
      <c r="D10005" s="6" t="s">
        <v>9864</v>
      </c>
      <c r="E10005" s="3">
        <v>2</v>
      </c>
    </row>
    <row r="10006" spans="1:5" ht="33">
      <c r="A10006" s="36">
        <v>10004</v>
      </c>
      <c r="B10006" s="208"/>
      <c r="C10006" s="36" t="s">
        <v>21638</v>
      </c>
      <c r="D10006" s="6" t="s">
        <v>9865</v>
      </c>
      <c r="E10006" s="3">
        <v>2</v>
      </c>
    </row>
    <row r="10007" spans="1:5" ht="33">
      <c r="A10007" s="36">
        <v>10005</v>
      </c>
      <c r="B10007" s="208"/>
      <c r="C10007" s="36" t="s">
        <v>21639</v>
      </c>
      <c r="D10007" s="6" t="s">
        <v>9866</v>
      </c>
      <c r="E10007" s="3">
        <v>2</v>
      </c>
    </row>
    <row r="10008" spans="1:5" ht="33">
      <c r="A10008" s="36">
        <v>10006</v>
      </c>
      <c r="B10008" s="208"/>
      <c r="C10008" s="36" t="s">
        <v>21640</v>
      </c>
      <c r="D10008" s="6" t="s">
        <v>9867</v>
      </c>
      <c r="E10008" s="3">
        <v>2</v>
      </c>
    </row>
    <row r="10009" spans="1:5" ht="33">
      <c r="A10009" s="36">
        <v>10007</v>
      </c>
      <c r="B10009" s="208"/>
      <c r="C10009" s="36" t="s">
        <v>21641</v>
      </c>
      <c r="D10009" s="6" t="s">
        <v>9868</v>
      </c>
      <c r="E10009" s="3">
        <v>2</v>
      </c>
    </row>
    <row r="10010" spans="1:5" ht="33">
      <c r="A10010" s="36">
        <v>10008</v>
      </c>
      <c r="B10010" s="208"/>
      <c r="C10010" s="36" t="s">
        <v>21642</v>
      </c>
      <c r="D10010" s="6" t="s">
        <v>9869</v>
      </c>
      <c r="E10010" s="3">
        <v>2</v>
      </c>
    </row>
    <row r="10011" spans="1:5" ht="33">
      <c r="A10011" s="36">
        <v>10009</v>
      </c>
      <c r="B10011" s="208"/>
      <c r="C10011" s="36" t="s">
        <v>21643</v>
      </c>
      <c r="D10011" s="6" t="s">
        <v>9870</v>
      </c>
      <c r="E10011" s="3">
        <v>2</v>
      </c>
    </row>
    <row r="10012" spans="1:5" ht="33">
      <c r="A10012" s="36">
        <v>10010</v>
      </c>
      <c r="B10012" s="208"/>
      <c r="C10012" s="36" t="s">
        <v>21644</v>
      </c>
      <c r="D10012" s="6" t="s">
        <v>9871</v>
      </c>
      <c r="E10012" s="3">
        <v>2</v>
      </c>
    </row>
    <row r="10013" spans="1:5" ht="33">
      <c r="A10013" s="36">
        <v>10011</v>
      </c>
      <c r="B10013" s="208"/>
      <c r="C10013" s="36" t="s">
        <v>21645</v>
      </c>
      <c r="D10013" s="6" t="s">
        <v>9872</v>
      </c>
      <c r="E10013" s="3">
        <v>2</v>
      </c>
    </row>
    <row r="10014" spans="1:5" ht="33">
      <c r="A10014" s="36">
        <v>10012</v>
      </c>
      <c r="B10014" s="208"/>
      <c r="C10014" s="36" t="s">
        <v>21646</v>
      </c>
      <c r="D10014" s="6" t="s">
        <v>9873</v>
      </c>
      <c r="E10014" s="3">
        <v>2</v>
      </c>
    </row>
    <row r="10015" spans="1:5" ht="33">
      <c r="A10015" s="36">
        <v>10013</v>
      </c>
      <c r="B10015" s="208"/>
      <c r="C10015" s="36" t="s">
        <v>21647</v>
      </c>
      <c r="D10015" s="6" t="s">
        <v>9874</v>
      </c>
      <c r="E10015" s="3">
        <v>2</v>
      </c>
    </row>
    <row r="10016" spans="1:5" ht="33">
      <c r="A10016" s="36">
        <v>10014</v>
      </c>
      <c r="B10016" s="208"/>
      <c r="C10016" s="36" t="s">
        <v>21648</v>
      </c>
      <c r="D10016" s="6" t="s">
        <v>9875</v>
      </c>
      <c r="E10016" s="3">
        <v>2</v>
      </c>
    </row>
    <row r="10017" spans="1:5" ht="33">
      <c r="A10017" s="36">
        <v>10015</v>
      </c>
      <c r="B10017" s="208"/>
      <c r="C10017" s="36" t="s">
        <v>21649</v>
      </c>
      <c r="D10017" s="6" t="s">
        <v>9876</v>
      </c>
      <c r="E10017" s="3">
        <v>2</v>
      </c>
    </row>
    <row r="10018" spans="1:5" ht="33">
      <c r="A10018" s="36">
        <v>10016</v>
      </c>
      <c r="B10018" s="208"/>
      <c r="C10018" s="36" t="s">
        <v>21650</v>
      </c>
      <c r="D10018" s="6" t="s">
        <v>9877</v>
      </c>
      <c r="E10018" s="3">
        <v>2</v>
      </c>
    </row>
    <row r="10019" spans="1:5" ht="33">
      <c r="A10019" s="36">
        <v>10017</v>
      </c>
      <c r="B10019" s="208"/>
      <c r="C10019" s="36" t="s">
        <v>21651</v>
      </c>
      <c r="D10019" s="6" t="s">
        <v>9878</v>
      </c>
      <c r="E10019" s="3">
        <v>2</v>
      </c>
    </row>
    <row r="10020" spans="1:5" ht="33">
      <c r="A10020" s="36">
        <v>10018</v>
      </c>
      <c r="B10020" s="208"/>
      <c r="C10020" s="36" t="s">
        <v>21652</v>
      </c>
      <c r="D10020" s="6" t="s">
        <v>9879</v>
      </c>
      <c r="E10020" s="3">
        <v>2</v>
      </c>
    </row>
    <row r="10021" spans="1:5" ht="33">
      <c r="A10021" s="36">
        <v>10019</v>
      </c>
      <c r="B10021" s="208"/>
      <c r="C10021" s="36" t="s">
        <v>21653</v>
      </c>
      <c r="D10021" s="6" t="s">
        <v>9880</v>
      </c>
      <c r="E10021" s="3">
        <v>2</v>
      </c>
    </row>
    <row r="10022" spans="1:5" ht="33">
      <c r="A10022" s="36">
        <v>10020</v>
      </c>
      <c r="B10022" s="208"/>
      <c r="C10022" s="36" t="s">
        <v>21654</v>
      </c>
      <c r="D10022" s="6" t="s">
        <v>9881</v>
      </c>
      <c r="E10022" s="3">
        <v>2</v>
      </c>
    </row>
    <row r="10023" spans="1:5" ht="18.75">
      <c r="A10023" s="36">
        <v>10021</v>
      </c>
      <c r="B10023" s="208"/>
      <c r="C10023" s="36" t="s">
        <v>21655</v>
      </c>
      <c r="D10023" s="6" t="s">
        <v>9882</v>
      </c>
      <c r="E10023" s="3">
        <v>2</v>
      </c>
    </row>
    <row r="10024" spans="1:5" ht="18.75">
      <c r="A10024" s="36">
        <v>10022</v>
      </c>
      <c r="B10024" s="208"/>
      <c r="C10024" s="36" t="s">
        <v>21656</v>
      </c>
      <c r="D10024" s="6" t="s">
        <v>9883</v>
      </c>
      <c r="E10024" s="3">
        <v>2</v>
      </c>
    </row>
    <row r="10025" spans="1:5" ht="33">
      <c r="A10025" s="36">
        <v>10023</v>
      </c>
      <c r="B10025" s="208"/>
      <c r="C10025" s="36" t="s">
        <v>21657</v>
      </c>
      <c r="D10025" s="6" t="s">
        <v>9884</v>
      </c>
      <c r="E10025" s="3">
        <v>2</v>
      </c>
    </row>
    <row r="10026" spans="1:5" ht="33">
      <c r="A10026" s="36">
        <v>10024</v>
      </c>
      <c r="B10026" s="208"/>
      <c r="C10026" s="36" t="s">
        <v>21658</v>
      </c>
      <c r="D10026" s="6" t="s">
        <v>9885</v>
      </c>
      <c r="E10026" s="3">
        <v>2</v>
      </c>
    </row>
    <row r="10027" spans="1:5" ht="33">
      <c r="A10027" s="36">
        <v>10025</v>
      </c>
      <c r="B10027" s="208"/>
      <c r="C10027" s="36" t="s">
        <v>21659</v>
      </c>
      <c r="D10027" s="6" t="s">
        <v>9886</v>
      </c>
      <c r="E10027" s="3">
        <v>2</v>
      </c>
    </row>
    <row r="10028" spans="1:5" ht="33">
      <c r="A10028" s="36">
        <v>10026</v>
      </c>
      <c r="B10028" s="208"/>
      <c r="C10028" s="36" t="s">
        <v>21660</v>
      </c>
      <c r="D10028" s="6" t="s">
        <v>9887</v>
      </c>
      <c r="E10028" s="3">
        <v>2</v>
      </c>
    </row>
    <row r="10029" spans="1:5" ht="33">
      <c r="A10029" s="36">
        <v>10027</v>
      </c>
      <c r="B10029" s="208"/>
      <c r="C10029" s="36" t="s">
        <v>21661</v>
      </c>
      <c r="D10029" s="6" t="s">
        <v>9888</v>
      </c>
      <c r="E10029" s="3">
        <v>2</v>
      </c>
    </row>
    <row r="10030" spans="1:5" ht="33">
      <c r="A10030" s="36">
        <v>10028</v>
      </c>
      <c r="B10030" s="208"/>
      <c r="C10030" s="36" t="s">
        <v>21662</v>
      </c>
      <c r="D10030" s="6" t="s">
        <v>9889</v>
      </c>
      <c r="E10030" s="3">
        <v>2</v>
      </c>
    </row>
    <row r="10031" spans="1:5" ht="33">
      <c r="A10031" s="36">
        <v>10029</v>
      </c>
      <c r="B10031" s="208"/>
      <c r="C10031" s="36" t="s">
        <v>21663</v>
      </c>
      <c r="D10031" s="6" t="s">
        <v>9890</v>
      </c>
      <c r="E10031" s="3">
        <v>2</v>
      </c>
    </row>
    <row r="10032" spans="1:5" ht="33">
      <c r="A10032" s="36">
        <v>10030</v>
      </c>
      <c r="B10032" s="208"/>
      <c r="C10032" s="36" t="s">
        <v>21664</v>
      </c>
      <c r="D10032" s="6" t="s">
        <v>9891</v>
      </c>
      <c r="E10032" s="3">
        <v>2</v>
      </c>
    </row>
    <row r="10033" spans="1:5" ht="33">
      <c r="A10033" s="36">
        <v>10031</v>
      </c>
      <c r="B10033" s="208"/>
      <c r="C10033" s="36" t="s">
        <v>21665</v>
      </c>
      <c r="D10033" s="6" t="s">
        <v>9892</v>
      </c>
      <c r="E10033" s="3">
        <v>2</v>
      </c>
    </row>
    <row r="10034" spans="1:5" ht="33">
      <c r="A10034" s="36">
        <v>10032</v>
      </c>
      <c r="B10034" s="208"/>
      <c r="C10034" s="36" t="s">
        <v>21666</v>
      </c>
      <c r="D10034" s="6" t="s">
        <v>9893</v>
      </c>
      <c r="E10034" s="3">
        <v>2</v>
      </c>
    </row>
    <row r="10035" spans="1:5" ht="18.75">
      <c r="A10035" s="36">
        <v>10033</v>
      </c>
      <c r="B10035" s="208"/>
      <c r="C10035" s="36" t="s">
        <v>21667</v>
      </c>
      <c r="D10035" s="6" t="s">
        <v>9894</v>
      </c>
      <c r="E10035" s="3">
        <v>2</v>
      </c>
    </row>
    <row r="10036" spans="1:5" ht="18.75">
      <c r="A10036" s="36">
        <v>10034</v>
      </c>
      <c r="B10036" s="208"/>
      <c r="C10036" s="36" t="s">
        <v>21668</v>
      </c>
      <c r="D10036" s="6" t="s">
        <v>9895</v>
      </c>
      <c r="E10036" s="3">
        <v>2</v>
      </c>
    </row>
    <row r="10037" spans="1:5" ht="18.75">
      <c r="A10037" s="36">
        <v>10035</v>
      </c>
      <c r="B10037" s="208"/>
      <c r="C10037" s="36" t="s">
        <v>21669</v>
      </c>
      <c r="D10037" s="6" t="s">
        <v>9896</v>
      </c>
      <c r="E10037" s="3">
        <v>2</v>
      </c>
    </row>
    <row r="10038" spans="1:5" ht="33">
      <c r="A10038" s="36">
        <v>10036</v>
      </c>
      <c r="B10038" s="208"/>
      <c r="C10038" s="36" t="s">
        <v>21670</v>
      </c>
      <c r="D10038" s="6" t="s">
        <v>9897</v>
      </c>
      <c r="E10038" s="3">
        <v>2</v>
      </c>
    </row>
    <row r="10039" spans="1:5" ht="33">
      <c r="A10039" s="36">
        <v>10037</v>
      </c>
      <c r="B10039" s="208"/>
      <c r="C10039" s="36" t="s">
        <v>21671</v>
      </c>
      <c r="D10039" s="6" t="s">
        <v>9898</v>
      </c>
      <c r="E10039" s="3">
        <v>2</v>
      </c>
    </row>
    <row r="10040" spans="1:5" ht="33">
      <c r="A10040" s="36">
        <v>10038</v>
      </c>
      <c r="B10040" s="208"/>
      <c r="C10040" s="36" t="s">
        <v>21672</v>
      </c>
      <c r="D10040" s="6" t="s">
        <v>9899</v>
      </c>
      <c r="E10040" s="3">
        <v>2</v>
      </c>
    </row>
    <row r="10041" spans="1:5" ht="33">
      <c r="A10041" s="36">
        <v>10039</v>
      </c>
      <c r="B10041" s="208"/>
      <c r="C10041" s="36" t="s">
        <v>21673</v>
      </c>
      <c r="D10041" s="6" t="s">
        <v>9900</v>
      </c>
      <c r="E10041" s="3">
        <v>2</v>
      </c>
    </row>
    <row r="10042" spans="1:5" ht="33">
      <c r="A10042" s="36">
        <v>10040</v>
      </c>
      <c r="B10042" s="208"/>
      <c r="C10042" s="36" t="s">
        <v>21674</v>
      </c>
      <c r="D10042" s="6" t="s">
        <v>9901</v>
      </c>
      <c r="E10042" s="3">
        <v>2</v>
      </c>
    </row>
    <row r="10043" spans="1:5" ht="33">
      <c r="A10043" s="36">
        <v>10041</v>
      </c>
      <c r="B10043" s="208"/>
      <c r="C10043" s="36" t="s">
        <v>21675</v>
      </c>
      <c r="D10043" s="6" t="s">
        <v>9902</v>
      </c>
      <c r="E10043" s="3">
        <v>2</v>
      </c>
    </row>
    <row r="10044" spans="1:5" ht="49.5">
      <c r="A10044" s="36">
        <v>10042</v>
      </c>
      <c r="B10044" s="208"/>
      <c r="C10044" s="36" t="s">
        <v>21676</v>
      </c>
      <c r="D10044" s="6" t="s">
        <v>9903</v>
      </c>
      <c r="E10044" s="3">
        <v>2</v>
      </c>
    </row>
    <row r="10045" spans="1:5" ht="33">
      <c r="A10045" s="36">
        <v>10043</v>
      </c>
      <c r="B10045" s="208"/>
      <c r="C10045" s="36" t="s">
        <v>21677</v>
      </c>
      <c r="D10045" s="6" t="s">
        <v>9904</v>
      </c>
      <c r="E10045" s="3">
        <v>2</v>
      </c>
    </row>
    <row r="10046" spans="1:5" ht="33">
      <c r="A10046" s="36">
        <v>10044</v>
      </c>
      <c r="B10046" s="208"/>
      <c r="C10046" s="36" t="s">
        <v>21678</v>
      </c>
      <c r="D10046" s="6" t="s">
        <v>9905</v>
      </c>
      <c r="E10046" s="3">
        <v>2</v>
      </c>
    </row>
    <row r="10047" spans="1:5" ht="33">
      <c r="A10047" s="36">
        <v>10045</v>
      </c>
      <c r="B10047" s="208"/>
      <c r="C10047" s="36" t="s">
        <v>21679</v>
      </c>
      <c r="D10047" s="6" t="s">
        <v>9906</v>
      </c>
      <c r="E10047" s="3">
        <v>2</v>
      </c>
    </row>
    <row r="10048" spans="1:5" ht="33">
      <c r="A10048" s="36">
        <v>10046</v>
      </c>
      <c r="B10048" s="208"/>
      <c r="C10048" s="36" t="s">
        <v>21680</v>
      </c>
      <c r="D10048" s="6" t="s">
        <v>9907</v>
      </c>
      <c r="E10048" s="3">
        <v>2</v>
      </c>
    </row>
    <row r="10049" spans="1:5" ht="33">
      <c r="A10049" s="36">
        <v>10047</v>
      </c>
      <c r="B10049" s="208"/>
      <c r="C10049" s="36" t="s">
        <v>21681</v>
      </c>
      <c r="D10049" s="6" t="s">
        <v>9908</v>
      </c>
      <c r="E10049" s="3">
        <v>2</v>
      </c>
    </row>
    <row r="10050" spans="1:5" ht="33">
      <c r="A10050" s="36">
        <v>10048</v>
      </c>
      <c r="B10050" s="208"/>
      <c r="C10050" s="36" t="s">
        <v>21682</v>
      </c>
      <c r="D10050" s="6" t="s">
        <v>9909</v>
      </c>
      <c r="E10050" s="3">
        <v>2</v>
      </c>
    </row>
    <row r="10051" spans="1:5" ht="33">
      <c r="A10051" s="36">
        <v>10049</v>
      </c>
      <c r="B10051" s="208"/>
      <c r="C10051" s="36" t="s">
        <v>21683</v>
      </c>
      <c r="D10051" s="6" t="s">
        <v>9910</v>
      </c>
      <c r="E10051" s="3">
        <v>2</v>
      </c>
    </row>
    <row r="10052" spans="1:5" ht="33">
      <c r="A10052" s="36">
        <v>10050</v>
      </c>
      <c r="B10052" s="208"/>
      <c r="C10052" s="36" t="s">
        <v>21684</v>
      </c>
      <c r="D10052" s="6" t="s">
        <v>9911</v>
      </c>
      <c r="E10052" s="3">
        <v>2</v>
      </c>
    </row>
    <row r="10053" spans="1:5" ht="33">
      <c r="A10053" s="36">
        <v>10051</v>
      </c>
      <c r="B10053" s="208"/>
      <c r="C10053" s="36" t="s">
        <v>21685</v>
      </c>
      <c r="D10053" s="6" t="s">
        <v>9912</v>
      </c>
      <c r="E10053" s="3">
        <v>2</v>
      </c>
    </row>
    <row r="10054" spans="1:5" ht="33">
      <c r="A10054" s="36">
        <v>10052</v>
      </c>
      <c r="B10054" s="208"/>
      <c r="C10054" s="36" t="s">
        <v>21686</v>
      </c>
      <c r="D10054" s="6" t="s">
        <v>9913</v>
      </c>
      <c r="E10054" s="3">
        <v>2</v>
      </c>
    </row>
    <row r="10055" spans="1:5" ht="33">
      <c r="A10055" s="36">
        <v>10053</v>
      </c>
      <c r="B10055" s="208"/>
      <c r="C10055" s="36" t="s">
        <v>21687</v>
      </c>
      <c r="D10055" s="6" t="s">
        <v>9914</v>
      </c>
      <c r="E10055" s="3">
        <v>2</v>
      </c>
    </row>
    <row r="10056" spans="1:5" ht="33">
      <c r="A10056" s="36">
        <v>10054</v>
      </c>
      <c r="B10056" s="208"/>
      <c r="C10056" s="36" t="s">
        <v>21688</v>
      </c>
      <c r="D10056" s="6" t="s">
        <v>9915</v>
      </c>
      <c r="E10056" s="3">
        <v>2</v>
      </c>
    </row>
    <row r="10057" spans="1:5" ht="33">
      <c r="A10057" s="36">
        <v>10055</v>
      </c>
      <c r="B10057" s="208"/>
      <c r="C10057" s="36" t="s">
        <v>21689</v>
      </c>
      <c r="D10057" s="6" t="s">
        <v>9916</v>
      </c>
      <c r="E10057" s="3">
        <v>2</v>
      </c>
    </row>
    <row r="10058" spans="1:5" ht="33">
      <c r="A10058" s="36">
        <v>10056</v>
      </c>
      <c r="B10058" s="208"/>
      <c r="C10058" s="36" t="s">
        <v>21690</v>
      </c>
      <c r="D10058" s="6" t="s">
        <v>9917</v>
      </c>
      <c r="E10058" s="3">
        <v>2</v>
      </c>
    </row>
    <row r="10059" spans="1:5" ht="33">
      <c r="A10059" s="36">
        <v>10057</v>
      </c>
      <c r="B10059" s="208"/>
      <c r="C10059" s="36" t="s">
        <v>21691</v>
      </c>
      <c r="D10059" s="6" t="s">
        <v>9918</v>
      </c>
      <c r="E10059" s="3">
        <v>2</v>
      </c>
    </row>
    <row r="10060" spans="1:5" ht="40.5">
      <c r="A10060" s="36">
        <v>10058</v>
      </c>
      <c r="B10060" s="208"/>
      <c r="C10060" s="36" t="s">
        <v>21692</v>
      </c>
      <c r="D10060" s="5" t="s">
        <v>9919</v>
      </c>
      <c r="E10060" s="3">
        <v>1</v>
      </c>
    </row>
    <row r="10061" spans="1:5" ht="40.5">
      <c r="A10061" s="36">
        <v>10059</v>
      </c>
      <c r="B10061" s="208"/>
      <c r="C10061" s="36" t="s">
        <v>21693</v>
      </c>
      <c r="D10061" s="5" t="s">
        <v>9920</v>
      </c>
      <c r="E10061" s="3">
        <v>1</v>
      </c>
    </row>
    <row r="10062" spans="1:5" ht="40.5">
      <c r="A10062" s="36">
        <v>10060</v>
      </c>
      <c r="B10062" s="208"/>
      <c r="C10062" s="36" t="s">
        <v>21694</v>
      </c>
      <c r="D10062" s="5" t="s">
        <v>9921</v>
      </c>
      <c r="E10062" s="3">
        <v>1</v>
      </c>
    </row>
    <row r="10063" spans="1:5" ht="40.5">
      <c r="A10063" s="36">
        <v>10061</v>
      </c>
      <c r="B10063" s="208"/>
      <c r="C10063" s="36" t="s">
        <v>9922</v>
      </c>
      <c r="D10063" s="5" t="s">
        <v>9922</v>
      </c>
      <c r="E10063" s="3">
        <v>1</v>
      </c>
    </row>
    <row r="10064" spans="1:5" ht="40.5">
      <c r="A10064" s="36">
        <v>10062</v>
      </c>
      <c r="B10064" s="208"/>
      <c r="C10064" s="36" t="s">
        <v>9923</v>
      </c>
      <c r="D10064" s="5" t="s">
        <v>9923</v>
      </c>
      <c r="E10064" s="3">
        <v>1</v>
      </c>
    </row>
    <row r="10065" spans="1:5" ht="40.5">
      <c r="A10065" s="36">
        <v>10063</v>
      </c>
      <c r="B10065" s="208"/>
      <c r="C10065" s="36" t="s">
        <v>9924</v>
      </c>
      <c r="D10065" s="5" t="s">
        <v>9924</v>
      </c>
      <c r="E10065" s="3">
        <v>1</v>
      </c>
    </row>
    <row r="10066" spans="1:5" ht="40.5">
      <c r="A10066" s="36">
        <v>10064</v>
      </c>
      <c r="B10066" s="208"/>
      <c r="C10066" s="36" t="s">
        <v>9925</v>
      </c>
      <c r="D10066" s="5" t="s">
        <v>9925</v>
      </c>
      <c r="E10066" s="3">
        <v>1</v>
      </c>
    </row>
    <row r="10067" spans="1:5" ht="40.5">
      <c r="A10067" s="36">
        <v>10065</v>
      </c>
      <c r="B10067" s="208"/>
      <c r="C10067" s="36" t="s">
        <v>9926</v>
      </c>
      <c r="D10067" s="5" t="s">
        <v>9926</v>
      </c>
      <c r="E10067" s="3">
        <v>1</v>
      </c>
    </row>
    <row r="10068" spans="1:5" ht="40.5">
      <c r="A10068" s="36">
        <v>10066</v>
      </c>
      <c r="B10068" s="208"/>
      <c r="C10068" s="36" t="s">
        <v>9927</v>
      </c>
      <c r="D10068" s="5" t="s">
        <v>9927</v>
      </c>
      <c r="E10068" s="3">
        <v>1</v>
      </c>
    </row>
    <row r="10069" spans="1:5" ht="40.5">
      <c r="A10069" s="36">
        <v>10067</v>
      </c>
      <c r="B10069" s="208"/>
      <c r="C10069" s="36" t="s">
        <v>9928</v>
      </c>
      <c r="D10069" s="5" t="s">
        <v>9928</v>
      </c>
      <c r="E10069" s="3">
        <v>1</v>
      </c>
    </row>
    <row r="10070" spans="1:5" ht="40.5">
      <c r="A10070" s="36">
        <v>10068</v>
      </c>
      <c r="B10070" s="208"/>
      <c r="C10070" s="36" t="s">
        <v>9929</v>
      </c>
      <c r="D10070" s="5" t="s">
        <v>9929</v>
      </c>
      <c r="E10070" s="3">
        <v>1</v>
      </c>
    </row>
    <row r="10071" spans="1:5" ht="40.5">
      <c r="A10071" s="36">
        <v>10069</v>
      </c>
      <c r="B10071" s="208"/>
      <c r="C10071" s="36" t="s">
        <v>9930</v>
      </c>
      <c r="D10071" s="5" t="s">
        <v>9930</v>
      </c>
      <c r="E10071" s="3">
        <v>1</v>
      </c>
    </row>
    <row r="10072" spans="1:5" ht="40.5">
      <c r="A10072" s="36">
        <v>10070</v>
      </c>
      <c r="B10072" s="208"/>
      <c r="C10072" s="36" t="s">
        <v>9931</v>
      </c>
      <c r="D10072" s="5" t="s">
        <v>9931</v>
      </c>
      <c r="E10072" s="3">
        <v>1</v>
      </c>
    </row>
    <row r="10073" spans="1:5" ht="40.5">
      <c r="A10073" s="36">
        <v>10071</v>
      </c>
      <c r="B10073" s="208"/>
      <c r="C10073" s="36" t="s">
        <v>9932</v>
      </c>
      <c r="D10073" s="5" t="s">
        <v>9932</v>
      </c>
      <c r="E10073" s="3">
        <v>1</v>
      </c>
    </row>
    <row r="10074" spans="1:5" ht="40.5">
      <c r="A10074" s="36">
        <v>10072</v>
      </c>
      <c r="B10074" s="208"/>
      <c r="C10074" s="36" t="s">
        <v>9933</v>
      </c>
      <c r="D10074" s="5" t="s">
        <v>9933</v>
      </c>
      <c r="E10074" s="3">
        <v>1</v>
      </c>
    </row>
    <row r="10075" spans="1:5">
      <c r="A10075" s="36">
        <v>10073</v>
      </c>
      <c r="B10075" s="208"/>
      <c r="C10075" s="36" t="s">
        <v>9934</v>
      </c>
      <c r="D10075" s="5" t="s">
        <v>9934</v>
      </c>
      <c r="E10075" s="3">
        <v>1</v>
      </c>
    </row>
    <row r="10076" spans="1:5" ht="40.5">
      <c r="A10076" s="36">
        <v>10074</v>
      </c>
      <c r="B10076" s="208"/>
      <c r="C10076" s="36" t="s">
        <v>9935</v>
      </c>
      <c r="D10076" s="5" t="s">
        <v>9935</v>
      </c>
      <c r="E10076" s="3">
        <v>1</v>
      </c>
    </row>
    <row r="10077" spans="1:5" ht="40.5">
      <c r="A10077" s="36">
        <v>10075</v>
      </c>
      <c r="B10077" s="208"/>
      <c r="C10077" s="36" t="s">
        <v>9936</v>
      </c>
      <c r="D10077" s="5" t="s">
        <v>9936</v>
      </c>
      <c r="E10077" s="3">
        <v>1</v>
      </c>
    </row>
    <row r="10078" spans="1:5" ht="40.5">
      <c r="A10078" s="36">
        <v>10076</v>
      </c>
      <c r="B10078" s="208"/>
      <c r="C10078" s="36" t="s">
        <v>9937</v>
      </c>
      <c r="D10078" s="5" t="s">
        <v>9937</v>
      </c>
      <c r="E10078" s="3">
        <v>1</v>
      </c>
    </row>
    <row r="10079" spans="1:5" ht="40.5">
      <c r="A10079" s="36">
        <v>10077</v>
      </c>
      <c r="B10079" s="208"/>
      <c r="C10079" s="36" t="s">
        <v>9938</v>
      </c>
      <c r="D10079" s="5" t="s">
        <v>9938</v>
      </c>
      <c r="E10079" s="3">
        <v>1</v>
      </c>
    </row>
    <row r="10080" spans="1:5" ht="40.5">
      <c r="A10080" s="36">
        <v>10078</v>
      </c>
      <c r="B10080" s="208"/>
      <c r="C10080" s="36" t="s">
        <v>9939</v>
      </c>
      <c r="D10080" s="5" t="s">
        <v>9939</v>
      </c>
      <c r="E10080" s="3">
        <v>1</v>
      </c>
    </row>
    <row r="10081" spans="1:5" ht="40.5">
      <c r="A10081" s="36">
        <v>10079</v>
      </c>
      <c r="B10081" s="208"/>
      <c r="C10081" s="36" t="s">
        <v>9940</v>
      </c>
      <c r="D10081" s="5" t="s">
        <v>9940</v>
      </c>
      <c r="E10081" s="3">
        <v>1</v>
      </c>
    </row>
    <row r="10082" spans="1:5" ht="40.5">
      <c r="A10082" s="36">
        <v>10080</v>
      </c>
      <c r="B10082" s="208"/>
      <c r="C10082" s="36" t="s">
        <v>9941</v>
      </c>
      <c r="D10082" s="5" t="s">
        <v>9941</v>
      </c>
      <c r="E10082" s="3">
        <v>1</v>
      </c>
    </row>
    <row r="10083" spans="1:5" ht="40.5">
      <c r="A10083" s="36">
        <v>10081</v>
      </c>
      <c r="B10083" s="208"/>
      <c r="C10083" s="36" t="s">
        <v>9942</v>
      </c>
      <c r="D10083" s="5" t="s">
        <v>9942</v>
      </c>
      <c r="E10083" s="3">
        <v>1</v>
      </c>
    </row>
    <row r="10084" spans="1:5" ht="40.5">
      <c r="A10084" s="36">
        <v>10082</v>
      </c>
      <c r="B10084" s="208"/>
      <c r="C10084" s="36" t="s">
        <v>9943</v>
      </c>
      <c r="D10084" s="5" t="s">
        <v>9943</v>
      </c>
      <c r="E10084" s="3">
        <v>1</v>
      </c>
    </row>
    <row r="10085" spans="1:5" ht="40.5">
      <c r="A10085" s="36">
        <v>10083</v>
      </c>
      <c r="B10085" s="208"/>
      <c r="C10085" s="36" t="s">
        <v>9944</v>
      </c>
      <c r="D10085" s="5" t="s">
        <v>9944</v>
      </c>
      <c r="E10085" s="3">
        <v>1</v>
      </c>
    </row>
    <row r="10086" spans="1:5" ht="40.5">
      <c r="A10086" s="36">
        <v>10084</v>
      </c>
      <c r="B10086" s="208"/>
      <c r="C10086" s="36" t="s">
        <v>9945</v>
      </c>
      <c r="D10086" s="5" t="s">
        <v>9945</v>
      </c>
      <c r="E10086" s="3">
        <v>1</v>
      </c>
    </row>
    <row r="10087" spans="1:5" ht="40.5">
      <c r="A10087" s="36">
        <v>10085</v>
      </c>
      <c r="B10087" s="208"/>
      <c r="C10087" s="36" t="s">
        <v>9946</v>
      </c>
      <c r="D10087" s="5" t="s">
        <v>9946</v>
      </c>
      <c r="E10087" s="3">
        <v>1</v>
      </c>
    </row>
    <row r="10088" spans="1:5" ht="40.5">
      <c r="A10088" s="36">
        <v>10086</v>
      </c>
      <c r="B10088" s="208"/>
      <c r="C10088" s="36" t="s">
        <v>9947</v>
      </c>
      <c r="D10088" s="5" t="s">
        <v>9947</v>
      </c>
      <c r="E10088" s="3">
        <v>1</v>
      </c>
    </row>
    <row r="10089" spans="1:5" ht="40.5">
      <c r="A10089" s="36">
        <v>10087</v>
      </c>
      <c r="B10089" s="208"/>
      <c r="C10089" s="36" t="s">
        <v>9948</v>
      </c>
      <c r="D10089" s="5" t="s">
        <v>9948</v>
      </c>
      <c r="E10089" s="3">
        <v>1</v>
      </c>
    </row>
    <row r="10090" spans="1:5" ht="40.5">
      <c r="A10090" s="36">
        <v>10088</v>
      </c>
      <c r="B10090" s="208"/>
      <c r="C10090" s="36" t="s">
        <v>9949</v>
      </c>
      <c r="D10090" s="5" t="s">
        <v>9949</v>
      </c>
      <c r="E10090" s="3">
        <v>1</v>
      </c>
    </row>
    <row r="10091" spans="1:5" ht="40.5">
      <c r="A10091" s="36">
        <v>10089</v>
      </c>
      <c r="B10091" s="208"/>
      <c r="C10091" s="36" t="s">
        <v>9950</v>
      </c>
      <c r="D10091" s="5" t="s">
        <v>9950</v>
      </c>
      <c r="E10091" s="3">
        <v>1</v>
      </c>
    </row>
    <row r="10092" spans="1:5" ht="40.5">
      <c r="A10092" s="36">
        <v>10090</v>
      </c>
      <c r="B10092" s="208"/>
      <c r="C10092" s="36" t="s">
        <v>9951</v>
      </c>
      <c r="D10092" s="5" t="s">
        <v>9951</v>
      </c>
      <c r="E10092" s="3">
        <v>1</v>
      </c>
    </row>
    <row r="10093" spans="1:5" ht="40.5">
      <c r="A10093" s="36">
        <v>10091</v>
      </c>
      <c r="B10093" s="208"/>
      <c r="C10093" s="36" t="s">
        <v>9952</v>
      </c>
      <c r="D10093" s="5" t="s">
        <v>9952</v>
      </c>
      <c r="E10093" s="3">
        <v>1</v>
      </c>
    </row>
    <row r="10094" spans="1:5" ht="40.5">
      <c r="A10094" s="36">
        <v>10092</v>
      </c>
      <c r="B10094" s="208"/>
      <c r="C10094" s="36" t="s">
        <v>9953</v>
      </c>
      <c r="D10094" s="5" t="s">
        <v>9953</v>
      </c>
      <c r="E10094" s="3">
        <v>1</v>
      </c>
    </row>
    <row r="10095" spans="1:5" ht="40.5">
      <c r="A10095" s="36">
        <v>10093</v>
      </c>
      <c r="B10095" s="208"/>
      <c r="C10095" s="36" t="s">
        <v>9954</v>
      </c>
      <c r="D10095" s="5" t="s">
        <v>9954</v>
      </c>
      <c r="E10095" s="3">
        <v>1</v>
      </c>
    </row>
    <row r="10096" spans="1:5" ht="40.5">
      <c r="A10096" s="36">
        <v>10094</v>
      </c>
      <c r="B10096" s="208"/>
      <c r="C10096" s="36" t="s">
        <v>9955</v>
      </c>
      <c r="D10096" s="5" t="s">
        <v>9955</v>
      </c>
      <c r="E10096" s="3">
        <v>1</v>
      </c>
    </row>
    <row r="10097" spans="1:5" ht="40.5">
      <c r="A10097" s="36">
        <v>10095</v>
      </c>
      <c r="B10097" s="208"/>
      <c r="C10097" s="36" t="s">
        <v>9956</v>
      </c>
      <c r="D10097" s="5" t="s">
        <v>9956</v>
      </c>
      <c r="E10097" s="3">
        <v>1</v>
      </c>
    </row>
    <row r="10098" spans="1:5" ht="40.5">
      <c r="A10098" s="36">
        <v>10096</v>
      </c>
      <c r="B10098" s="208"/>
      <c r="C10098" s="36" t="s">
        <v>9957</v>
      </c>
      <c r="D10098" s="5" t="s">
        <v>9957</v>
      </c>
      <c r="E10098" s="3">
        <v>1</v>
      </c>
    </row>
    <row r="10099" spans="1:5" ht="40.5">
      <c r="A10099" s="36">
        <v>10097</v>
      </c>
      <c r="B10099" s="208"/>
      <c r="C10099" s="36" t="s">
        <v>9958</v>
      </c>
      <c r="D10099" s="5" t="s">
        <v>9958</v>
      </c>
      <c r="E10099" s="3">
        <v>1</v>
      </c>
    </row>
    <row r="10100" spans="1:5" ht="40.5">
      <c r="A10100" s="36">
        <v>10098</v>
      </c>
      <c r="B10100" s="208"/>
      <c r="C10100" s="36" t="s">
        <v>9959</v>
      </c>
      <c r="D10100" s="5" t="s">
        <v>9959</v>
      </c>
      <c r="E10100" s="3">
        <v>1</v>
      </c>
    </row>
    <row r="10101" spans="1:5" ht="40.5">
      <c r="A10101" s="36">
        <v>10099</v>
      </c>
      <c r="B10101" s="208"/>
      <c r="C10101" s="36" t="s">
        <v>9960</v>
      </c>
      <c r="D10101" s="5" t="s">
        <v>9960</v>
      </c>
      <c r="E10101" s="3">
        <v>1</v>
      </c>
    </row>
    <row r="10102" spans="1:5" ht="40.5">
      <c r="A10102" s="36">
        <v>10100</v>
      </c>
      <c r="B10102" s="208"/>
      <c r="C10102" s="36" t="s">
        <v>9961</v>
      </c>
      <c r="D10102" s="5" t="s">
        <v>9961</v>
      </c>
      <c r="E10102" s="3">
        <v>1</v>
      </c>
    </row>
    <row r="10103" spans="1:5" ht="40.5">
      <c r="A10103" s="36">
        <v>10101</v>
      </c>
      <c r="B10103" s="208"/>
      <c r="C10103" s="36" t="s">
        <v>9962</v>
      </c>
      <c r="D10103" s="5" t="s">
        <v>9962</v>
      </c>
      <c r="E10103" s="3">
        <v>1</v>
      </c>
    </row>
    <row r="10104" spans="1:5" ht="40.5">
      <c r="A10104" s="36">
        <v>10102</v>
      </c>
      <c r="B10104" s="208"/>
      <c r="C10104" s="36" t="s">
        <v>9963</v>
      </c>
      <c r="D10104" s="5" t="s">
        <v>9963</v>
      </c>
      <c r="E10104" s="3">
        <v>1</v>
      </c>
    </row>
    <row r="10105" spans="1:5" ht="40.5">
      <c r="A10105" s="36">
        <v>10103</v>
      </c>
      <c r="B10105" s="208"/>
      <c r="C10105" s="36" t="s">
        <v>9964</v>
      </c>
      <c r="D10105" s="5" t="s">
        <v>9964</v>
      </c>
      <c r="E10105" s="3">
        <v>1</v>
      </c>
    </row>
    <row r="10106" spans="1:5" ht="40.5">
      <c r="A10106" s="36">
        <v>10104</v>
      </c>
      <c r="B10106" s="208"/>
      <c r="C10106" s="36" t="s">
        <v>9965</v>
      </c>
      <c r="D10106" s="5" t="s">
        <v>9965</v>
      </c>
      <c r="E10106" s="3">
        <v>1</v>
      </c>
    </row>
    <row r="10107" spans="1:5" ht="40.5">
      <c r="A10107" s="36">
        <v>10105</v>
      </c>
      <c r="B10107" s="208"/>
      <c r="C10107" s="36" t="s">
        <v>9966</v>
      </c>
      <c r="D10107" s="5" t="s">
        <v>9966</v>
      </c>
      <c r="E10107" s="3">
        <v>1</v>
      </c>
    </row>
    <row r="10108" spans="1:5" ht="40.5">
      <c r="A10108" s="36">
        <v>10106</v>
      </c>
      <c r="B10108" s="208"/>
      <c r="C10108" s="36" t="s">
        <v>9967</v>
      </c>
      <c r="D10108" s="5" t="s">
        <v>9967</v>
      </c>
      <c r="E10108" s="3">
        <v>1</v>
      </c>
    </row>
    <row r="10109" spans="1:5" ht="40.5">
      <c r="A10109" s="36">
        <v>10107</v>
      </c>
      <c r="B10109" s="208"/>
      <c r="C10109" s="36" t="s">
        <v>9968</v>
      </c>
      <c r="D10109" s="5" t="s">
        <v>9968</v>
      </c>
      <c r="E10109" s="3">
        <v>1</v>
      </c>
    </row>
    <row r="10110" spans="1:5" ht="40.5">
      <c r="A10110" s="36">
        <v>10108</v>
      </c>
      <c r="B10110" s="208"/>
      <c r="C10110" s="36" t="s">
        <v>9969</v>
      </c>
      <c r="D10110" s="5" t="s">
        <v>9969</v>
      </c>
      <c r="E10110" s="3">
        <v>1</v>
      </c>
    </row>
    <row r="10111" spans="1:5" ht="40.5">
      <c r="A10111" s="36">
        <v>10109</v>
      </c>
      <c r="B10111" s="208"/>
      <c r="C10111" s="36" t="s">
        <v>9970</v>
      </c>
      <c r="D10111" s="5" t="s">
        <v>9970</v>
      </c>
      <c r="E10111" s="3">
        <v>1</v>
      </c>
    </row>
    <row r="10112" spans="1:5" ht="40.5">
      <c r="A10112" s="36">
        <v>10110</v>
      </c>
      <c r="B10112" s="208"/>
      <c r="C10112" s="36" t="s">
        <v>9971</v>
      </c>
      <c r="D10112" s="5" t="s">
        <v>9971</v>
      </c>
      <c r="E10112" s="3">
        <v>1</v>
      </c>
    </row>
    <row r="10113" spans="1:5" ht="40.5">
      <c r="A10113" s="36">
        <v>10111</v>
      </c>
      <c r="B10113" s="208"/>
      <c r="C10113" s="36" t="s">
        <v>9972</v>
      </c>
      <c r="D10113" s="5" t="s">
        <v>9972</v>
      </c>
      <c r="E10113" s="3">
        <v>1</v>
      </c>
    </row>
    <row r="10114" spans="1:5" ht="40.5">
      <c r="A10114" s="36">
        <v>10112</v>
      </c>
      <c r="B10114" s="208"/>
      <c r="C10114" s="36" t="s">
        <v>9973</v>
      </c>
      <c r="D10114" s="5" t="s">
        <v>9973</v>
      </c>
      <c r="E10114" s="3">
        <v>1</v>
      </c>
    </row>
    <row r="10115" spans="1:5" ht="40.5">
      <c r="A10115" s="36">
        <v>10113</v>
      </c>
      <c r="B10115" s="208"/>
      <c r="C10115" s="36" t="s">
        <v>9974</v>
      </c>
      <c r="D10115" s="5" t="s">
        <v>9974</v>
      </c>
      <c r="E10115" s="3">
        <v>1</v>
      </c>
    </row>
    <row r="10116" spans="1:5" ht="40.5">
      <c r="A10116" s="36">
        <v>10114</v>
      </c>
      <c r="B10116" s="208"/>
      <c r="C10116" s="36" t="s">
        <v>9975</v>
      </c>
      <c r="D10116" s="5" t="s">
        <v>9975</v>
      </c>
      <c r="E10116" s="3">
        <v>1</v>
      </c>
    </row>
    <row r="10117" spans="1:5" ht="40.5">
      <c r="A10117" s="36">
        <v>10115</v>
      </c>
      <c r="B10117" s="208"/>
      <c r="C10117" s="36" t="s">
        <v>9976</v>
      </c>
      <c r="D10117" s="5" t="s">
        <v>9976</v>
      </c>
      <c r="E10117" s="3">
        <v>1</v>
      </c>
    </row>
    <row r="10118" spans="1:5" ht="40.5">
      <c r="A10118" s="36">
        <v>10116</v>
      </c>
      <c r="B10118" s="208"/>
      <c r="C10118" s="36" t="s">
        <v>9977</v>
      </c>
      <c r="D10118" s="5" t="s">
        <v>9977</v>
      </c>
      <c r="E10118" s="3">
        <v>1</v>
      </c>
    </row>
    <row r="10119" spans="1:5" ht="40.5">
      <c r="A10119" s="36">
        <v>10117</v>
      </c>
      <c r="B10119" s="208"/>
      <c r="C10119" s="36" t="s">
        <v>9978</v>
      </c>
      <c r="D10119" s="5" t="s">
        <v>9978</v>
      </c>
      <c r="E10119" s="3">
        <v>1</v>
      </c>
    </row>
    <row r="10120" spans="1:5" ht="40.5">
      <c r="A10120" s="36">
        <v>10118</v>
      </c>
      <c r="B10120" s="208"/>
      <c r="C10120" s="36" t="s">
        <v>9979</v>
      </c>
      <c r="D10120" s="5" t="s">
        <v>9979</v>
      </c>
      <c r="E10120" s="3">
        <v>1</v>
      </c>
    </row>
    <row r="10121" spans="1:5" ht="40.5">
      <c r="A10121" s="36">
        <v>10119</v>
      </c>
      <c r="B10121" s="208"/>
      <c r="C10121" s="36" t="s">
        <v>9980</v>
      </c>
      <c r="D10121" s="5" t="s">
        <v>9980</v>
      </c>
      <c r="E10121" s="3">
        <v>1</v>
      </c>
    </row>
    <row r="10122" spans="1:5" ht="40.5">
      <c r="A10122" s="36">
        <v>10120</v>
      </c>
      <c r="B10122" s="208"/>
      <c r="C10122" s="36" t="s">
        <v>9981</v>
      </c>
      <c r="D10122" s="5" t="s">
        <v>9981</v>
      </c>
      <c r="E10122" s="3">
        <v>1</v>
      </c>
    </row>
    <row r="10123" spans="1:5" ht="40.5">
      <c r="A10123" s="36">
        <v>10121</v>
      </c>
      <c r="B10123" s="208"/>
      <c r="C10123" s="36" t="s">
        <v>9982</v>
      </c>
      <c r="D10123" s="5" t="s">
        <v>9982</v>
      </c>
      <c r="E10123" s="3">
        <v>1</v>
      </c>
    </row>
    <row r="10124" spans="1:5" ht="40.5">
      <c r="A10124" s="36">
        <v>10122</v>
      </c>
      <c r="B10124" s="208"/>
      <c r="C10124" s="36" t="s">
        <v>9983</v>
      </c>
      <c r="D10124" s="5" t="s">
        <v>9983</v>
      </c>
      <c r="E10124" s="3">
        <v>1</v>
      </c>
    </row>
    <row r="10125" spans="1:5" ht="40.5">
      <c r="A10125" s="36">
        <v>10123</v>
      </c>
      <c r="B10125" s="208"/>
      <c r="C10125" s="36" t="s">
        <v>9984</v>
      </c>
      <c r="D10125" s="5" t="s">
        <v>9984</v>
      </c>
      <c r="E10125" s="3">
        <v>1</v>
      </c>
    </row>
    <row r="10126" spans="1:5" ht="40.5">
      <c r="A10126" s="36">
        <v>10124</v>
      </c>
      <c r="B10126" s="208"/>
      <c r="C10126" s="36" t="s">
        <v>9985</v>
      </c>
      <c r="D10126" s="5" t="s">
        <v>9985</v>
      </c>
      <c r="E10126" s="3">
        <v>1</v>
      </c>
    </row>
    <row r="10127" spans="1:5" ht="40.5">
      <c r="A10127" s="36">
        <v>10125</v>
      </c>
      <c r="B10127" s="208"/>
      <c r="C10127" s="36" t="s">
        <v>9986</v>
      </c>
      <c r="D10127" s="5" t="s">
        <v>9986</v>
      </c>
      <c r="E10127" s="3">
        <v>1</v>
      </c>
    </row>
    <row r="10128" spans="1:5" ht="40.5">
      <c r="A10128" s="36">
        <v>10126</v>
      </c>
      <c r="B10128" s="208"/>
      <c r="C10128" s="36" t="s">
        <v>9987</v>
      </c>
      <c r="D10128" s="5" t="s">
        <v>9987</v>
      </c>
      <c r="E10128" s="3">
        <v>1</v>
      </c>
    </row>
    <row r="10129" spans="1:5" ht="40.5">
      <c r="A10129" s="36">
        <v>10127</v>
      </c>
      <c r="B10129" s="208"/>
      <c r="C10129" s="36" t="s">
        <v>9988</v>
      </c>
      <c r="D10129" s="5" t="s">
        <v>9988</v>
      </c>
      <c r="E10129" s="3">
        <v>1</v>
      </c>
    </row>
    <row r="10130" spans="1:5" ht="40.5">
      <c r="A10130" s="36">
        <v>10128</v>
      </c>
      <c r="B10130" s="208"/>
      <c r="C10130" s="36" t="s">
        <v>9989</v>
      </c>
      <c r="D10130" s="5" t="s">
        <v>9989</v>
      </c>
      <c r="E10130" s="3">
        <v>1</v>
      </c>
    </row>
    <row r="10131" spans="1:5" ht="40.5">
      <c r="A10131" s="36">
        <v>10129</v>
      </c>
      <c r="B10131" s="208"/>
      <c r="C10131" s="36" t="s">
        <v>9990</v>
      </c>
      <c r="D10131" s="5" t="s">
        <v>9990</v>
      </c>
      <c r="E10131" s="3">
        <v>1</v>
      </c>
    </row>
    <row r="10132" spans="1:5" ht="40.5">
      <c r="A10132" s="36">
        <v>10130</v>
      </c>
      <c r="B10132" s="208"/>
      <c r="C10132" s="36" t="s">
        <v>9991</v>
      </c>
      <c r="D10132" s="5" t="s">
        <v>9991</v>
      </c>
      <c r="E10132" s="3">
        <v>1</v>
      </c>
    </row>
    <row r="10133" spans="1:5" ht="40.5">
      <c r="A10133" s="36">
        <v>10131</v>
      </c>
      <c r="B10133" s="208"/>
      <c r="C10133" s="36" t="s">
        <v>9992</v>
      </c>
      <c r="D10133" s="5" t="s">
        <v>9992</v>
      </c>
      <c r="E10133" s="3">
        <v>1</v>
      </c>
    </row>
    <row r="10134" spans="1:5" ht="40.5">
      <c r="A10134" s="36">
        <v>10132</v>
      </c>
      <c r="B10134" s="208"/>
      <c r="C10134" s="36" t="s">
        <v>9993</v>
      </c>
      <c r="D10134" s="5" t="s">
        <v>9993</v>
      </c>
      <c r="E10134" s="3">
        <v>1</v>
      </c>
    </row>
    <row r="10135" spans="1:5" ht="40.5">
      <c r="A10135" s="36">
        <v>10133</v>
      </c>
      <c r="B10135" s="208"/>
      <c r="C10135" s="36" t="s">
        <v>9994</v>
      </c>
      <c r="D10135" s="5" t="s">
        <v>9994</v>
      </c>
      <c r="E10135" s="3">
        <v>1</v>
      </c>
    </row>
    <row r="10136" spans="1:5" ht="40.5">
      <c r="A10136" s="36">
        <v>10134</v>
      </c>
      <c r="B10136" s="208"/>
      <c r="C10136" s="36" t="s">
        <v>9995</v>
      </c>
      <c r="D10136" s="5" t="s">
        <v>9995</v>
      </c>
      <c r="E10136" s="3">
        <v>1</v>
      </c>
    </row>
    <row r="10137" spans="1:5" ht="40.5">
      <c r="A10137" s="36">
        <v>10135</v>
      </c>
      <c r="B10137" s="208"/>
      <c r="C10137" s="36" t="s">
        <v>9996</v>
      </c>
      <c r="D10137" s="5" t="s">
        <v>9996</v>
      </c>
      <c r="E10137" s="3">
        <v>1</v>
      </c>
    </row>
    <row r="10138" spans="1:5" ht="40.5">
      <c r="A10138" s="36">
        <v>10136</v>
      </c>
      <c r="B10138" s="208"/>
      <c r="C10138" s="36" t="s">
        <v>9997</v>
      </c>
      <c r="D10138" s="5" t="s">
        <v>9997</v>
      </c>
      <c r="E10138" s="3">
        <v>1</v>
      </c>
    </row>
    <row r="10139" spans="1:5" ht="40.5">
      <c r="A10139" s="36">
        <v>10137</v>
      </c>
      <c r="B10139" s="208"/>
      <c r="C10139" s="36" t="s">
        <v>9998</v>
      </c>
      <c r="D10139" s="5" t="s">
        <v>9998</v>
      </c>
      <c r="E10139" s="3">
        <v>1</v>
      </c>
    </row>
    <row r="10140" spans="1:5" ht="40.5">
      <c r="A10140" s="36">
        <v>10138</v>
      </c>
      <c r="B10140" s="208"/>
      <c r="C10140" s="36" t="s">
        <v>9999</v>
      </c>
      <c r="D10140" s="5" t="s">
        <v>9999</v>
      </c>
      <c r="E10140" s="3">
        <v>1</v>
      </c>
    </row>
    <row r="10141" spans="1:5" ht="40.5">
      <c r="A10141" s="36">
        <v>10139</v>
      </c>
      <c r="B10141" s="208"/>
      <c r="C10141" s="36" t="s">
        <v>10000</v>
      </c>
      <c r="D10141" s="5" t="s">
        <v>10000</v>
      </c>
      <c r="E10141" s="3">
        <v>1</v>
      </c>
    </row>
    <row r="10142" spans="1:5" ht="40.5">
      <c r="A10142" s="36">
        <v>10140</v>
      </c>
      <c r="B10142" s="208"/>
      <c r="C10142" s="36" t="s">
        <v>10001</v>
      </c>
      <c r="D10142" s="5" t="s">
        <v>10001</v>
      </c>
      <c r="E10142" s="3">
        <v>1</v>
      </c>
    </row>
    <row r="10143" spans="1:5" ht="40.5">
      <c r="A10143" s="36">
        <v>10141</v>
      </c>
      <c r="B10143" s="208"/>
      <c r="C10143" s="36" t="s">
        <v>10002</v>
      </c>
      <c r="D10143" s="5" t="s">
        <v>10002</v>
      </c>
      <c r="E10143" s="3">
        <v>1</v>
      </c>
    </row>
    <row r="10144" spans="1:5" ht="40.5">
      <c r="A10144" s="36">
        <v>10142</v>
      </c>
      <c r="B10144" s="208"/>
      <c r="C10144" s="36" t="s">
        <v>10003</v>
      </c>
      <c r="D10144" s="5" t="s">
        <v>10003</v>
      </c>
      <c r="E10144" s="3">
        <v>1</v>
      </c>
    </row>
    <row r="10145" spans="1:5" ht="40.5">
      <c r="A10145" s="36">
        <v>10143</v>
      </c>
      <c r="B10145" s="208"/>
      <c r="C10145" s="36" t="s">
        <v>10004</v>
      </c>
      <c r="D10145" s="5" t="s">
        <v>10004</v>
      </c>
      <c r="E10145" s="3">
        <v>1</v>
      </c>
    </row>
    <row r="10146" spans="1:5" ht="40.5">
      <c r="A10146" s="36">
        <v>10144</v>
      </c>
      <c r="B10146" s="208"/>
      <c r="C10146" s="36" t="s">
        <v>10005</v>
      </c>
      <c r="D10146" s="5" t="s">
        <v>10005</v>
      </c>
      <c r="E10146" s="3">
        <v>1</v>
      </c>
    </row>
    <row r="10147" spans="1:5" ht="40.5">
      <c r="A10147" s="36">
        <v>10145</v>
      </c>
      <c r="B10147" s="208"/>
      <c r="C10147" s="36" t="s">
        <v>10006</v>
      </c>
      <c r="D10147" s="5" t="s">
        <v>10006</v>
      </c>
      <c r="E10147" s="3">
        <v>1</v>
      </c>
    </row>
    <row r="10148" spans="1:5" ht="40.5">
      <c r="A10148" s="36">
        <v>10146</v>
      </c>
      <c r="B10148" s="208"/>
      <c r="C10148" s="36" t="s">
        <v>10007</v>
      </c>
      <c r="D10148" s="5" t="s">
        <v>10007</v>
      </c>
      <c r="E10148" s="3">
        <v>1</v>
      </c>
    </row>
    <row r="10149" spans="1:5" ht="40.5">
      <c r="A10149" s="36">
        <v>10147</v>
      </c>
      <c r="B10149" s="208"/>
      <c r="C10149" s="36" t="s">
        <v>10008</v>
      </c>
      <c r="D10149" s="5" t="s">
        <v>10008</v>
      </c>
      <c r="E10149" s="3">
        <v>1</v>
      </c>
    </row>
    <row r="10150" spans="1:5" ht="40.5">
      <c r="A10150" s="36">
        <v>10148</v>
      </c>
      <c r="B10150" s="208"/>
      <c r="C10150" s="36" t="s">
        <v>10009</v>
      </c>
      <c r="D10150" s="5" t="s">
        <v>10009</v>
      </c>
      <c r="E10150" s="3">
        <v>1</v>
      </c>
    </row>
    <row r="10151" spans="1:5" ht="40.5">
      <c r="A10151" s="36">
        <v>10149</v>
      </c>
      <c r="B10151" s="208"/>
      <c r="C10151" s="36" t="s">
        <v>10010</v>
      </c>
      <c r="D10151" s="5" t="s">
        <v>10010</v>
      </c>
      <c r="E10151" s="3">
        <v>1</v>
      </c>
    </row>
    <row r="10152" spans="1:5" ht="40.5">
      <c r="A10152" s="36">
        <v>10150</v>
      </c>
      <c r="B10152" s="208"/>
      <c r="C10152" s="36" t="s">
        <v>10011</v>
      </c>
      <c r="D10152" s="5" t="s">
        <v>10011</v>
      </c>
      <c r="E10152" s="3">
        <v>1</v>
      </c>
    </row>
    <row r="10153" spans="1:5" ht="40.5">
      <c r="A10153" s="36">
        <v>10151</v>
      </c>
      <c r="B10153" s="208"/>
      <c r="C10153" s="36" t="s">
        <v>10012</v>
      </c>
      <c r="D10153" s="5" t="s">
        <v>10012</v>
      </c>
      <c r="E10153" s="3">
        <v>1</v>
      </c>
    </row>
    <row r="10154" spans="1:5" ht="40.5">
      <c r="A10154" s="36">
        <v>10152</v>
      </c>
      <c r="B10154" s="208"/>
      <c r="C10154" s="36" t="s">
        <v>10013</v>
      </c>
      <c r="D10154" s="5" t="s">
        <v>10013</v>
      </c>
      <c r="E10154" s="3">
        <v>1</v>
      </c>
    </row>
    <row r="10155" spans="1:5" ht="40.5">
      <c r="A10155" s="36">
        <v>10153</v>
      </c>
      <c r="B10155" s="208"/>
      <c r="C10155" s="36" t="s">
        <v>10014</v>
      </c>
      <c r="D10155" s="5" t="s">
        <v>10014</v>
      </c>
      <c r="E10155" s="3">
        <v>1</v>
      </c>
    </row>
    <row r="10156" spans="1:5" ht="40.5">
      <c r="A10156" s="36">
        <v>10154</v>
      </c>
      <c r="B10156" s="208"/>
      <c r="C10156" s="36" t="s">
        <v>10015</v>
      </c>
      <c r="D10156" s="5" t="s">
        <v>10015</v>
      </c>
      <c r="E10156" s="3">
        <v>1</v>
      </c>
    </row>
    <row r="10157" spans="1:5" ht="40.5">
      <c r="A10157" s="36">
        <v>10155</v>
      </c>
      <c r="B10157" s="208"/>
      <c r="C10157" s="36" t="s">
        <v>10016</v>
      </c>
      <c r="D10157" s="5" t="s">
        <v>10016</v>
      </c>
      <c r="E10157" s="3">
        <v>1</v>
      </c>
    </row>
    <row r="10158" spans="1:5" ht="40.5">
      <c r="A10158" s="36">
        <v>10156</v>
      </c>
      <c r="B10158" s="208"/>
      <c r="C10158" s="36" t="s">
        <v>10017</v>
      </c>
      <c r="D10158" s="5" t="s">
        <v>10017</v>
      </c>
      <c r="E10158" s="3">
        <v>1</v>
      </c>
    </row>
    <row r="10159" spans="1:5" ht="40.5">
      <c r="A10159" s="36">
        <v>10157</v>
      </c>
      <c r="B10159" s="208"/>
      <c r="C10159" s="36" t="s">
        <v>10018</v>
      </c>
      <c r="D10159" s="5" t="s">
        <v>10018</v>
      </c>
      <c r="E10159" s="3">
        <v>1</v>
      </c>
    </row>
    <row r="10160" spans="1:5" ht="40.5">
      <c r="A10160" s="36">
        <v>10158</v>
      </c>
      <c r="B10160" s="208"/>
      <c r="C10160" s="36" t="s">
        <v>10019</v>
      </c>
      <c r="D10160" s="5" t="s">
        <v>10019</v>
      </c>
      <c r="E10160" s="3">
        <v>1</v>
      </c>
    </row>
    <row r="10161" spans="1:5" ht="40.5">
      <c r="A10161" s="36">
        <v>10159</v>
      </c>
      <c r="B10161" s="208"/>
      <c r="C10161" s="36" t="s">
        <v>10020</v>
      </c>
      <c r="D10161" s="5" t="s">
        <v>10020</v>
      </c>
      <c r="E10161" s="3">
        <v>1</v>
      </c>
    </row>
    <row r="10162" spans="1:5" ht="40.5">
      <c r="A10162" s="36">
        <v>10160</v>
      </c>
      <c r="B10162" s="208"/>
      <c r="C10162" s="36" t="s">
        <v>10021</v>
      </c>
      <c r="D10162" s="5" t="s">
        <v>10021</v>
      </c>
      <c r="E10162" s="3">
        <v>1</v>
      </c>
    </row>
    <row r="10163" spans="1:5" ht="40.5">
      <c r="A10163" s="36">
        <v>10161</v>
      </c>
      <c r="B10163" s="208"/>
      <c r="C10163" s="36" t="s">
        <v>10022</v>
      </c>
      <c r="D10163" s="5" t="s">
        <v>10022</v>
      </c>
      <c r="E10163" s="3">
        <v>1</v>
      </c>
    </row>
    <row r="10164" spans="1:5" ht="40.5">
      <c r="A10164" s="36">
        <v>10162</v>
      </c>
      <c r="B10164" s="208"/>
      <c r="C10164" s="36" t="s">
        <v>10023</v>
      </c>
      <c r="D10164" s="5" t="s">
        <v>10023</v>
      </c>
      <c r="E10164" s="3">
        <v>1</v>
      </c>
    </row>
    <row r="10165" spans="1:5" ht="40.5">
      <c r="A10165" s="36">
        <v>10163</v>
      </c>
      <c r="B10165" s="208"/>
      <c r="C10165" s="36" t="s">
        <v>10024</v>
      </c>
      <c r="D10165" s="5" t="s">
        <v>10024</v>
      </c>
      <c r="E10165" s="3">
        <v>1</v>
      </c>
    </row>
    <row r="10166" spans="1:5" ht="40.5">
      <c r="A10166" s="36">
        <v>10164</v>
      </c>
      <c r="B10166" s="208"/>
      <c r="C10166" s="36" t="s">
        <v>10025</v>
      </c>
      <c r="D10166" s="5" t="s">
        <v>10025</v>
      </c>
      <c r="E10166" s="3">
        <v>1</v>
      </c>
    </row>
    <row r="10167" spans="1:5">
      <c r="A10167" s="36">
        <v>10165</v>
      </c>
      <c r="B10167" s="208"/>
      <c r="C10167" s="36" t="s">
        <v>10026</v>
      </c>
      <c r="D10167" s="5" t="s">
        <v>10026</v>
      </c>
      <c r="E10167" s="3">
        <v>1</v>
      </c>
    </row>
    <row r="10168" spans="1:5" ht="40.5">
      <c r="A10168" s="36">
        <v>10166</v>
      </c>
      <c r="B10168" s="208"/>
      <c r="C10168" s="36" t="s">
        <v>10027</v>
      </c>
      <c r="D10168" s="5" t="s">
        <v>10027</v>
      </c>
      <c r="E10168" s="3">
        <v>1</v>
      </c>
    </row>
    <row r="10169" spans="1:5" ht="40.5">
      <c r="A10169" s="36">
        <v>10167</v>
      </c>
      <c r="B10169" s="208"/>
      <c r="C10169" s="36" t="s">
        <v>10028</v>
      </c>
      <c r="D10169" s="5" t="s">
        <v>10028</v>
      </c>
      <c r="E10169" s="3">
        <v>1</v>
      </c>
    </row>
    <row r="10170" spans="1:5" ht="40.5">
      <c r="A10170" s="36">
        <v>10168</v>
      </c>
      <c r="B10170" s="208"/>
      <c r="C10170" s="36" t="s">
        <v>10029</v>
      </c>
      <c r="D10170" s="5" t="s">
        <v>10029</v>
      </c>
      <c r="E10170" s="3">
        <v>1</v>
      </c>
    </row>
    <row r="10171" spans="1:5" ht="40.5">
      <c r="A10171" s="36">
        <v>10169</v>
      </c>
      <c r="B10171" s="208"/>
      <c r="C10171" s="36" t="s">
        <v>10030</v>
      </c>
      <c r="D10171" s="5" t="s">
        <v>10030</v>
      </c>
      <c r="E10171" s="3">
        <v>1</v>
      </c>
    </row>
    <row r="10172" spans="1:5" ht="40.5">
      <c r="A10172" s="36">
        <v>10170</v>
      </c>
      <c r="B10172" s="208"/>
      <c r="C10172" s="36" t="s">
        <v>10031</v>
      </c>
      <c r="D10172" s="5" t="s">
        <v>10031</v>
      </c>
      <c r="E10172" s="3">
        <v>1</v>
      </c>
    </row>
    <row r="10173" spans="1:5" ht="40.5">
      <c r="A10173" s="36">
        <v>10171</v>
      </c>
      <c r="B10173" s="208"/>
      <c r="C10173" s="36" t="s">
        <v>10032</v>
      </c>
      <c r="D10173" s="5" t="s">
        <v>10032</v>
      </c>
      <c r="E10173" s="3">
        <v>1</v>
      </c>
    </row>
    <row r="10174" spans="1:5" ht="40.5">
      <c r="A10174" s="36">
        <v>10172</v>
      </c>
      <c r="B10174" s="208"/>
      <c r="C10174" s="36" t="s">
        <v>10033</v>
      </c>
      <c r="D10174" s="5" t="s">
        <v>10033</v>
      </c>
      <c r="E10174" s="3">
        <v>1</v>
      </c>
    </row>
    <row r="10175" spans="1:5" ht="40.5">
      <c r="A10175" s="36">
        <v>10173</v>
      </c>
      <c r="B10175" s="208"/>
      <c r="C10175" s="36" t="s">
        <v>10034</v>
      </c>
      <c r="D10175" s="5" t="s">
        <v>10034</v>
      </c>
      <c r="E10175" s="3">
        <v>1</v>
      </c>
    </row>
    <row r="10176" spans="1:5" ht="40.5">
      <c r="A10176" s="36">
        <v>10174</v>
      </c>
      <c r="B10176" s="208"/>
      <c r="C10176" s="36" t="s">
        <v>10035</v>
      </c>
      <c r="D10176" s="5" t="s">
        <v>10035</v>
      </c>
      <c r="E10176" s="3">
        <v>1</v>
      </c>
    </row>
    <row r="10177" spans="1:5" ht="40.5">
      <c r="A10177" s="36">
        <v>10175</v>
      </c>
      <c r="B10177" s="208"/>
      <c r="C10177" s="36" t="s">
        <v>10036</v>
      </c>
      <c r="D10177" s="5" t="s">
        <v>10036</v>
      </c>
      <c r="E10177" s="3">
        <v>1</v>
      </c>
    </row>
    <row r="10178" spans="1:5" ht="40.5">
      <c r="A10178" s="36">
        <v>10176</v>
      </c>
      <c r="B10178" s="208"/>
      <c r="C10178" s="36" t="s">
        <v>10037</v>
      </c>
      <c r="D10178" s="5" t="s">
        <v>10037</v>
      </c>
      <c r="E10178" s="3">
        <v>1</v>
      </c>
    </row>
    <row r="10179" spans="1:5" ht="40.5">
      <c r="A10179" s="36">
        <v>10177</v>
      </c>
      <c r="B10179" s="208"/>
      <c r="C10179" s="36" t="s">
        <v>10038</v>
      </c>
      <c r="D10179" s="5" t="s">
        <v>10038</v>
      </c>
      <c r="E10179" s="3">
        <v>1</v>
      </c>
    </row>
    <row r="10180" spans="1:5" ht="40.5">
      <c r="A10180" s="36">
        <v>10178</v>
      </c>
      <c r="B10180" s="208"/>
      <c r="C10180" s="36" t="s">
        <v>10039</v>
      </c>
      <c r="D10180" s="5" t="s">
        <v>10039</v>
      </c>
      <c r="E10180" s="3">
        <v>1</v>
      </c>
    </row>
    <row r="10181" spans="1:5" ht="40.5">
      <c r="A10181" s="36">
        <v>10179</v>
      </c>
      <c r="B10181" s="208"/>
      <c r="C10181" s="36" t="s">
        <v>10040</v>
      </c>
      <c r="D10181" s="5" t="s">
        <v>10040</v>
      </c>
      <c r="E10181" s="3">
        <v>1</v>
      </c>
    </row>
    <row r="10182" spans="1:5" ht="40.5">
      <c r="A10182" s="36">
        <v>10180</v>
      </c>
      <c r="B10182" s="208"/>
      <c r="C10182" s="36" t="s">
        <v>10041</v>
      </c>
      <c r="D10182" s="5" t="s">
        <v>10041</v>
      </c>
      <c r="E10182" s="3">
        <v>1</v>
      </c>
    </row>
    <row r="10183" spans="1:5" ht="40.5">
      <c r="A10183" s="36">
        <v>10181</v>
      </c>
      <c r="B10183" s="208"/>
      <c r="C10183" s="36" t="s">
        <v>10042</v>
      </c>
      <c r="D10183" s="5" t="s">
        <v>10042</v>
      </c>
      <c r="E10183" s="3">
        <v>1</v>
      </c>
    </row>
    <row r="10184" spans="1:5" ht="40.5">
      <c r="A10184" s="36">
        <v>10182</v>
      </c>
      <c r="B10184" s="208"/>
      <c r="C10184" s="36" t="s">
        <v>10043</v>
      </c>
      <c r="D10184" s="5" t="s">
        <v>10043</v>
      </c>
      <c r="E10184" s="3">
        <v>1</v>
      </c>
    </row>
    <row r="10185" spans="1:5" ht="40.5">
      <c r="A10185" s="36">
        <v>10183</v>
      </c>
      <c r="B10185" s="208"/>
      <c r="C10185" s="36" t="s">
        <v>10044</v>
      </c>
      <c r="D10185" s="5" t="s">
        <v>10044</v>
      </c>
      <c r="E10185" s="3">
        <v>1</v>
      </c>
    </row>
    <row r="10186" spans="1:5" ht="40.5">
      <c r="A10186" s="36">
        <v>10184</v>
      </c>
      <c r="B10186" s="208"/>
      <c r="C10186" s="36" t="s">
        <v>10045</v>
      </c>
      <c r="D10186" s="5" t="s">
        <v>10045</v>
      </c>
      <c r="E10186" s="3">
        <v>1</v>
      </c>
    </row>
    <row r="10187" spans="1:5" ht="40.5">
      <c r="A10187" s="36">
        <v>10185</v>
      </c>
      <c r="B10187" s="208"/>
      <c r="C10187" s="36" t="s">
        <v>10046</v>
      </c>
      <c r="D10187" s="5" t="s">
        <v>10046</v>
      </c>
      <c r="E10187" s="3">
        <v>1</v>
      </c>
    </row>
    <row r="10188" spans="1:5" ht="40.5">
      <c r="A10188" s="36">
        <v>10186</v>
      </c>
      <c r="B10188" s="208"/>
      <c r="C10188" s="36" t="s">
        <v>10047</v>
      </c>
      <c r="D10188" s="5" t="s">
        <v>10047</v>
      </c>
      <c r="E10188" s="3">
        <v>1</v>
      </c>
    </row>
    <row r="10189" spans="1:5" ht="40.5">
      <c r="A10189" s="36">
        <v>10187</v>
      </c>
      <c r="B10189" s="208"/>
      <c r="C10189" s="36" t="s">
        <v>10048</v>
      </c>
      <c r="D10189" s="5" t="s">
        <v>10048</v>
      </c>
      <c r="E10189" s="3">
        <v>1</v>
      </c>
    </row>
    <row r="10190" spans="1:5" ht="40.5">
      <c r="A10190" s="36">
        <v>10188</v>
      </c>
      <c r="B10190" s="208"/>
      <c r="C10190" s="36" t="s">
        <v>10049</v>
      </c>
      <c r="D10190" s="5" t="s">
        <v>10049</v>
      </c>
      <c r="E10190" s="3">
        <v>1</v>
      </c>
    </row>
    <row r="10191" spans="1:5" ht="40.5">
      <c r="A10191" s="36">
        <v>10189</v>
      </c>
      <c r="B10191" s="208"/>
      <c r="C10191" s="36" t="s">
        <v>10050</v>
      </c>
      <c r="D10191" s="5" t="s">
        <v>10050</v>
      </c>
      <c r="E10191" s="3">
        <v>1</v>
      </c>
    </row>
    <row r="10192" spans="1:5" ht="40.5">
      <c r="A10192" s="36">
        <v>10190</v>
      </c>
      <c r="B10192" s="208"/>
      <c r="C10192" s="36" t="s">
        <v>10051</v>
      </c>
      <c r="D10192" s="5" t="s">
        <v>10051</v>
      </c>
      <c r="E10192" s="3">
        <v>1</v>
      </c>
    </row>
    <row r="10193" spans="1:5" ht="40.5">
      <c r="A10193" s="36">
        <v>10191</v>
      </c>
      <c r="B10193" s="208"/>
      <c r="C10193" s="36" t="s">
        <v>10052</v>
      </c>
      <c r="D10193" s="5" t="s">
        <v>10052</v>
      </c>
      <c r="E10193" s="3">
        <v>1</v>
      </c>
    </row>
    <row r="10194" spans="1:5" ht="40.5">
      <c r="A10194" s="36">
        <v>10192</v>
      </c>
      <c r="B10194" s="208"/>
      <c r="C10194" s="36" t="s">
        <v>10053</v>
      </c>
      <c r="D10194" s="5" t="s">
        <v>10053</v>
      </c>
      <c r="E10194" s="3">
        <v>1</v>
      </c>
    </row>
    <row r="10195" spans="1:5" ht="40.5">
      <c r="A10195" s="36">
        <v>10193</v>
      </c>
      <c r="B10195" s="208"/>
      <c r="C10195" s="36" t="s">
        <v>10054</v>
      </c>
      <c r="D10195" s="5" t="s">
        <v>10054</v>
      </c>
      <c r="E10195" s="3">
        <v>1</v>
      </c>
    </row>
    <row r="10196" spans="1:5" ht="40.5">
      <c r="A10196" s="36">
        <v>10194</v>
      </c>
      <c r="B10196" s="208"/>
      <c r="C10196" s="36" t="s">
        <v>10055</v>
      </c>
      <c r="D10196" s="5" t="s">
        <v>10055</v>
      </c>
      <c r="E10196" s="3">
        <v>1</v>
      </c>
    </row>
    <row r="10197" spans="1:5" ht="60.75">
      <c r="A10197" s="36">
        <v>10195</v>
      </c>
      <c r="B10197" s="208"/>
      <c r="C10197" s="36" t="s">
        <v>10056</v>
      </c>
      <c r="D10197" s="5" t="s">
        <v>10056</v>
      </c>
      <c r="E10197" s="3">
        <v>1</v>
      </c>
    </row>
    <row r="10198" spans="1:5" ht="60.75">
      <c r="A10198" s="36">
        <v>10196</v>
      </c>
      <c r="B10198" s="208"/>
      <c r="C10198" s="36" t="s">
        <v>10057</v>
      </c>
      <c r="D10198" s="5" t="s">
        <v>10057</v>
      </c>
      <c r="E10198" s="3">
        <v>1</v>
      </c>
    </row>
    <row r="10199" spans="1:5" ht="40.5">
      <c r="A10199" s="36">
        <v>10197</v>
      </c>
      <c r="B10199" s="208"/>
      <c r="C10199" s="36" t="s">
        <v>10058</v>
      </c>
      <c r="D10199" s="5" t="s">
        <v>10058</v>
      </c>
      <c r="E10199" s="3">
        <v>1</v>
      </c>
    </row>
    <row r="10200" spans="1:5" ht="60.75">
      <c r="A10200" s="36">
        <v>10198</v>
      </c>
      <c r="B10200" s="208"/>
      <c r="C10200" s="36" t="s">
        <v>10059</v>
      </c>
      <c r="D10200" s="5" t="s">
        <v>10059</v>
      </c>
      <c r="E10200" s="3">
        <v>1</v>
      </c>
    </row>
    <row r="10201" spans="1:5" ht="60.75">
      <c r="A10201" s="36">
        <v>10199</v>
      </c>
      <c r="B10201" s="208"/>
      <c r="C10201" s="36" t="s">
        <v>10060</v>
      </c>
      <c r="D10201" s="5" t="s">
        <v>10060</v>
      </c>
      <c r="E10201" s="3">
        <v>1</v>
      </c>
    </row>
    <row r="10202" spans="1:5" ht="60.75">
      <c r="A10202" s="36">
        <v>10200</v>
      </c>
      <c r="B10202" s="208"/>
      <c r="C10202" s="36" t="s">
        <v>10061</v>
      </c>
      <c r="D10202" s="5" t="s">
        <v>10061</v>
      </c>
      <c r="E10202" s="3">
        <v>1</v>
      </c>
    </row>
    <row r="10203" spans="1:5" ht="60.75">
      <c r="A10203" s="36">
        <v>10201</v>
      </c>
      <c r="B10203" s="208"/>
      <c r="C10203" s="36" t="s">
        <v>10062</v>
      </c>
      <c r="D10203" s="5" t="s">
        <v>10062</v>
      </c>
      <c r="E10203" s="3">
        <v>1</v>
      </c>
    </row>
    <row r="10204" spans="1:5" ht="60.75">
      <c r="A10204" s="36">
        <v>10202</v>
      </c>
      <c r="B10204" s="208"/>
      <c r="C10204" s="36" t="s">
        <v>10063</v>
      </c>
      <c r="D10204" s="5" t="s">
        <v>10063</v>
      </c>
      <c r="E10204" s="3">
        <v>1</v>
      </c>
    </row>
    <row r="10205" spans="1:5" ht="60.75">
      <c r="A10205" s="36">
        <v>10203</v>
      </c>
      <c r="B10205" s="208"/>
      <c r="C10205" s="36" t="s">
        <v>10064</v>
      </c>
      <c r="D10205" s="5" t="s">
        <v>10064</v>
      </c>
      <c r="E10205" s="3">
        <v>1</v>
      </c>
    </row>
    <row r="10206" spans="1:5" ht="60.75">
      <c r="A10206" s="36">
        <v>10204</v>
      </c>
      <c r="B10206" s="208"/>
      <c r="C10206" s="36" t="s">
        <v>10065</v>
      </c>
      <c r="D10206" s="5" t="s">
        <v>10065</v>
      </c>
      <c r="E10206" s="3">
        <v>1</v>
      </c>
    </row>
    <row r="10207" spans="1:5" ht="60.75">
      <c r="A10207" s="36">
        <v>10205</v>
      </c>
      <c r="B10207" s="208"/>
      <c r="C10207" s="36" t="s">
        <v>10066</v>
      </c>
      <c r="D10207" s="5" t="s">
        <v>10066</v>
      </c>
      <c r="E10207" s="3">
        <v>1</v>
      </c>
    </row>
    <row r="10208" spans="1:5" ht="60.75">
      <c r="A10208" s="36">
        <v>10206</v>
      </c>
      <c r="B10208" s="208"/>
      <c r="C10208" s="36" t="s">
        <v>10067</v>
      </c>
      <c r="D10208" s="5" t="s">
        <v>10067</v>
      </c>
      <c r="E10208" s="3">
        <v>1</v>
      </c>
    </row>
    <row r="10209" spans="1:5" ht="60.75">
      <c r="A10209" s="36">
        <v>10207</v>
      </c>
      <c r="B10209" s="208"/>
      <c r="C10209" s="36" t="s">
        <v>10068</v>
      </c>
      <c r="D10209" s="5" t="s">
        <v>10068</v>
      </c>
      <c r="E10209" s="3">
        <v>1</v>
      </c>
    </row>
    <row r="10210" spans="1:5" ht="60.75">
      <c r="A10210" s="36">
        <v>10208</v>
      </c>
      <c r="B10210" s="208"/>
      <c r="C10210" s="36" t="s">
        <v>10069</v>
      </c>
      <c r="D10210" s="5" t="s">
        <v>10069</v>
      </c>
      <c r="E10210" s="3">
        <v>1</v>
      </c>
    </row>
    <row r="10211" spans="1:5" ht="60.75">
      <c r="A10211" s="36">
        <v>10209</v>
      </c>
      <c r="B10211" s="208"/>
      <c r="C10211" s="36" t="s">
        <v>10070</v>
      </c>
      <c r="D10211" s="5" t="s">
        <v>10070</v>
      </c>
      <c r="E10211" s="3">
        <v>1</v>
      </c>
    </row>
    <row r="10212" spans="1:5" ht="40.5">
      <c r="A10212" s="36">
        <v>10210</v>
      </c>
      <c r="B10212" s="208"/>
      <c r="C10212" s="36" t="s">
        <v>10071</v>
      </c>
      <c r="D10212" s="5" t="s">
        <v>10071</v>
      </c>
      <c r="E10212" s="3">
        <v>1</v>
      </c>
    </row>
    <row r="10213" spans="1:5" ht="60.75">
      <c r="A10213" s="36">
        <v>10211</v>
      </c>
      <c r="B10213" s="208"/>
      <c r="C10213" s="36" t="s">
        <v>10072</v>
      </c>
      <c r="D10213" s="5" t="s">
        <v>10072</v>
      </c>
      <c r="E10213" s="3">
        <v>1</v>
      </c>
    </row>
    <row r="10214" spans="1:5" ht="40.5">
      <c r="A10214" s="36">
        <v>10212</v>
      </c>
      <c r="B10214" s="208"/>
      <c r="C10214" s="36" t="s">
        <v>10073</v>
      </c>
      <c r="D10214" s="5" t="s">
        <v>10073</v>
      </c>
      <c r="E10214" s="3">
        <v>1</v>
      </c>
    </row>
    <row r="10215" spans="1:5" ht="60.75">
      <c r="A10215" s="36">
        <v>10213</v>
      </c>
      <c r="B10215" s="208"/>
      <c r="C10215" s="36" t="s">
        <v>10074</v>
      </c>
      <c r="D10215" s="5" t="s">
        <v>10074</v>
      </c>
      <c r="E10215" s="3">
        <v>1</v>
      </c>
    </row>
    <row r="10216" spans="1:5" ht="60.75">
      <c r="A10216" s="36">
        <v>10214</v>
      </c>
      <c r="B10216" s="208"/>
      <c r="C10216" s="36" t="s">
        <v>10075</v>
      </c>
      <c r="D10216" s="5" t="s">
        <v>10075</v>
      </c>
      <c r="E10216" s="3">
        <v>1</v>
      </c>
    </row>
    <row r="10217" spans="1:5" ht="60.75">
      <c r="A10217" s="36">
        <v>10215</v>
      </c>
      <c r="B10217" s="208"/>
      <c r="C10217" s="36" t="s">
        <v>10076</v>
      </c>
      <c r="D10217" s="5" t="s">
        <v>10076</v>
      </c>
      <c r="E10217" s="3">
        <v>1</v>
      </c>
    </row>
    <row r="10218" spans="1:5" ht="60.75">
      <c r="A10218" s="36">
        <v>10216</v>
      </c>
      <c r="B10218" s="208"/>
      <c r="C10218" s="36" t="s">
        <v>10077</v>
      </c>
      <c r="D10218" s="5" t="s">
        <v>10077</v>
      </c>
      <c r="E10218" s="3">
        <v>1</v>
      </c>
    </row>
    <row r="10219" spans="1:5" ht="60.75">
      <c r="A10219" s="36">
        <v>10217</v>
      </c>
      <c r="B10219" s="208"/>
      <c r="C10219" s="36" t="s">
        <v>10078</v>
      </c>
      <c r="D10219" s="5" t="s">
        <v>10078</v>
      </c>
      <c r="E10219" s="3">
        <v>1</v>
      </c>
    </row>
    <row r="10220" spans="1:5" ht="60.75">
      <c r="A10220" s="36">
        <v>10218</v>
      </c>
      <c r="B10220" s="208"/>
      <c r="C10220" s="36" t="s">
        <v>10079</v>
      </c>
      <c r="D10220" s="5" t="s">
        <v>10079</v>
      </c>
      <c r="E10220" s="3">
        <v>1</v>
      </c>
    </row>
    <row r="10221" spans="1:5" ht="40.5">
      <c r="A10221" s="36">
        <v>10219</v>
      </c>
      <c r="B10221" s="208"/>
      <c r="C10221" s="36" t="s">
        <v>10080</v>
      </c>
      <c r="D10221" s="5" t="s">
        <v>10080</v>
      </c>
      <c r="E10221" s="3">
        <v>1</v>
      </c>
    </row>
    <row r="10222" spans="1:5" ht="60.75">
      <c r="A10222" s="36">
        <v>10220</v>
      </c>
      <c r="B10222" s="208"/>
      <c r="C10222" s="36" t="s">
        <v>10081</v>
      </c>
      <c r="D10222" s="5" t="s">
        <v>10081</v>
      </c>
      <c r="E10222" s="3">
        <v>1</v>
      </c>
    </row>
    <row r="10223" spans="1:5" ht="60.75">
      <c r="A10223" s="36">
        <v>10221</v>
      </c>
      <c r="B10223" s="208"/>
      <c r="C10223" s="36" t="s">
        <v>10082</v>
      </c>
      <c r="D10223" s="5" t="s">
        <v>10082</v>
      </c>
      <c r="E10223" s="3">
        <v>1</v>
      </c>
    </row>
    <row r="10224" spans="1:5" ht="40.5">
      <c r="A10224" s="36">
        <v>10222</v>
      </c>
      <c r="B10224" s="208"/>
      <c r="C10224" s="36" t="s">
        <v>10083</v>
      </c>
      <c r="D10224" s="5" t="s">
        <v>10083</v>
      </c>
      <c r="E10224" s="3">
        <v>1</v>
      </c>
    </row>
    <row r="10225" spans="1:5" ht="60.75">
      <c r="A10225" s="36">
        <v>10223</v>
      </c>
      <c r="B10225" s="208"/>
      <c r="C10225" s="36" t="s">
        <v>10084</v>
      </c>
      <c r="D10225" s="5" t="s">
        <v>10084</v>
      </c>
      <c r="E10225" s="3">
        <v>1</v>
      </c>
    </row>
    <row r="10226" spans="1:5" ht="60.75">
      <c r="A10226" s="36">
        <v>10224</v>
      </c>
      <c r="B10226" s="208"/>
      <c r="C10226" s="36" t="s">
        <v>10085</v>
      </c>
      <c r="D10226" s="5" t="s">
        <v>10085</v>
      </c>
      <c r="E10226" s="3">
        <v>1</v>
      </c>
    </row>
    <row r="10227" spans="1:5" ht="60.75">
      <c r="A10227" s="36">
        <v>10225</v>
      </c>
      <c r="B10227" s="208"/>
      <c r="C10227" s="36" t="s">
        <v>10086</v>
      </c>
      <c r="D10227" s="5" t="s">
        <v>10086</v>
      </c>
      <c r="E10227" s="3">
        <v>1</v>
      </c>
    </row>
    <row r="10228" spans="1:5" ht="60.75">
      <c r="A10228" s="36">
        <v>10226</v>
      </c>
      <c r="B10228" s="208"/>
      <c r="C10228" s="36" t="s">
        <v>10087</v>
      </c>
      <c r="D10228" s="5" t="s">
        <v>10087</v>
      </c>
      <c r="E10228" s="3">
        <v>1</v>
      </c>
    </row>
    <row r="10229" spans="1:5" ht="60.75">
      <c r="A10229" s="36">
        <v>10227</v>
      </c>
      <c r="B10229" s="208"/>
      <c r="C10229" s="36" t="s">
        <v>10088</v>
      </c>
      <c r="D10229" s="5" t="s">
        <v>10088</v>
      </c>
      <c r="E10229" s="3">
        <v>1</v>
      </c>
    </row>
    <row r="10230" spans="1:5" ht="40.5">
      <c r="A10230" s="36">
        <v>10228</v>
      </c>
      <c r="B10230" s="208"/>
      <c r="C10230" s="36" t="s">
        <v>10089</v>
      </c>
      <c r="D10230" s="5" t="s">
        <v>10089</v>
      </c>
      <c r="E10230" s="3">
        <v>1</v>
      </c>
    </row>
    <row r="10231" spans="1:5" ht="60.75">
      <c r="A10231" s="36">
        <v>10229</v>
      </c>
      <c r="B10231" s="208"/>
      <c r="C10231" s="36" t="s">
        <v>10090</v>
      </c>
      <c r="D10231" s="5" t="s">
        <v>10090</v>
      </c>
      <c r="E10231" s="3">
        <v>1</v>
      </c>
    </row>
    <row r="10232" spans="1:5" ht="60.75">
      <c r="A10232" s="36">
        <v>10230</v>
      </c>
      <c r="B10232" s="208"/>
      <c r="C10232" s="36" t="s">
        <v>10091</v>
      </c>
      <c r="D10232" s="5" t="s">
        <v>10091</v>
      </c>
      <c r="E10232" s="3">
        <v>1</v>
      </c>
    </row>
    <row r="10233" spans="1:5" ht="60.75">
      <c r="A10233" s="36">
        <v>10231</v>
      </c>
      <c r="B10233" s="208"/>
      <c r="C10233" s="36" t="s">
        <v>10092</v>
      </c>
      <c r="D10233" s="5" t="s">
        <v>10092</v>
      </c>
      <c r="E10233" s="3">
        <v>1</v>
      </c>
    </row>
    <row r="10234" spans="1:5" ht="60.75">
      <c r="A10234" s="36">
        <v>10232</v>
      </c>
      <c r="B10234" s="208"/>
      <c r="C10234" s="36" t="s">
        <v>10093</v>
      </c>
      <c r="D10234" s="5" t="s">
        <v>10093</v>
      </c>
      <c r="E10234" s="3">
        <v>1</v>
      </c>
    </row>
    <row r="10235" spans="1:5" ht="60.75">
      <c r="A10235" s="36">
        <v>10233</v>
      </c>
      <c r="B10235" s="208"/>
      <c r="C10235" s="36" t="s">
        <v>10094</v>
      </c>
      <c r="D10235" s="5" t="s">
        <v>10094</v>
      </c>
      <c r="E10235" s="3">
        <v>1</v>
      </c>
    </row>
    <row r="10236" spans="1:5" ht="60.75">
      <c r="A10236" s="36">
        <v>10234</v>
      </c>
      <c r="B10236" s="208"/>
      <c r="C10236" s="36" t="s">
        <v>10095</v>
      </c>
      <c r="D10236" s="5" t="s">
        <v>10095</v>
      </c>
      <c r="E10236" s="3">
        <v>1</v>
      </c>
    </row>
    <row r="10237" spans="1:5" ht="60.75">
      <c r="A10237" s="36">
        <v>10235</v>
      </c>
      <c r="B10237" s="208"/>
      <c r="C10237" s="36" t="s">
        <v>10096</v>
      </c>
      <c r="D10237" s="5" t="s">
        <v>10096</v>
      </c>
      <c r="E10237" s="3">
        <v>1</v>
      </c>
    </row>
    <row r="10238" spans="1:5" ht="60.75">
      <c r="A10238" s="36">
        <v>10236</v>
      </c>
      <c r="B10238" s="208"/>
      <c r="C10238" s="36" t="s">
        <v>10097</v>
      </c>
      <c r="D10238" s="5" t="s">
        <v>10097</v>
      </c>
      <c r="E10238" s="3">
        <v>1</v>
      </c>
    </row>
    <row r="10239" spans="1:5" ht="60.75">
      <c r="A10239" s="36">
        <v>10237</v>
      </c>
      <c r="B10239" s="208"/>
      <c r="C10239" s="36" t="s">
        <v>10098</v>
      </c>
      <c r="D10239" s="5" t="s">
        <v>10098</v>
      </c>
      <c r="E10239" s="3">
        <v>1</v>
      </c>
    </row>
    <row r="10240" spans="1:5" ht="60.75">
      <c r="A10240" s="36">
        <v>10238</v>
      </c>
      <c r="B10240" s="208"/>
      <c r="C10240" s="36" t="s">
        <v>10099</v>
      </c>
      <c r="D10240" s="5" t="s">
        <v>10099</v>
      </c>
      <c r="E10240" s="3">
        <v>1</v>
      </c>
    </row>
    <row r="10241" spans="1:5" ht="60.75">
      <c r="A10241" s="36">
        <v>10239</v>
      </c>
      <c r="B10241" s="208"/>
      <c r="C10241" s="36" t="s">
        <v>10100</v>
      </c>
      <c r="D10241" s="5" t="s">
        <v>10100</v>
      </c>
      <c r="E10241" s="3">
        <v>1</v>
      </c>
    </row>
    <row r="10242" spans="1:5" ht="60.75">
      <c r="A10242" s="36">
        <v>10240</v>
      </c>
      <c r="B10242" s="208"/>
      <c r="C10242" s="36" t="s">
        <v>10101</v>
      </c>
      <c r="D10242" s="5" t="s">
        <v>10101</v>
      </c>
      <c r="E10242" s="3">
        <v>1</v>
      </c>
    </row>
    <row r="10243" spans="1:5" ht="60.75">
      <c r="A10243" s="36">
        <v>10241</v>
      </c>
      <c r="B10243" s="208"/>
      <c r="C10243" s="36" t="s">
        <v>10102</v>
      </c>
      <c r="D10243" s="5" t="s">
        <v>10102</v>
      </c>
      <c r="E10243" s="3">
        <v>1</v>
      </c>
    </row>
    <row r="10244" spans="1:5" ht="60.75">
      <c r="A10244" s="36">
        <v>10242</v>
      </c>
      <c r="B10244" s="208"/>
      <c r="C10244" s="36" t="s">
        <v>10103</v>
      </c>
      <c r="D10244" s="5" t="s">
        <v>10103</v>
      </c>
      <c r="E10244" s="3">
        <v>1</v>
      </c>
    </row>
    <row r="10245" spans="1:5" ht="60.75">
      <c r="A10245" s="36">
        <v>10243</v>
      </c>
      <c r="B10245" s="208"/>
      <c r="C10245" s="36" t="s">
        <v>10104</v>
      </c>
      <c r="D10245" s="5" t="s">
        <v>10104</v>
      </c>
      <c r="E10245" s="3">
        <v>1</v>
      </c>
    </row>
    <row r="10246" spans="1:5" ht="60.75">
      <c r="A10246" s="36">
        <v>10244</v>
      </c>
      <c r="B10246" s="208"/>
      <c r="C10246" s="36" t="s">
        <v>10105</v>
      </c>
      <c r="D10246" s="5" t="s">
        <v>10105</v>
      </c>
      <c r="E10246" s="3">
        <v>1</v>
      </c>
    </row>
    <row r="10247" spans="1:5" ht="60.75">
      <c r="A10247" s="36">
        <v>10245</v>
      </c>
      <c r="B10247" s="208"/>
      <c r="C10247" s="36" t="s">
        <v>10106</v>
      </c>
      <c r="D10247" s="5" t="s">
        <v>10106</v>
      </c>
      <c r="E10247" s="3">
        <v>1</v>
      </c>
    </row>
    <row r="10248" spans="1:5" ht="60.75">
      <c r="A10248" s="36">
        <v>10246</v>
      </c>
      <c r="B10248" s="208"/>
      <c r="C10248" s="36" t="s">
        <v>10107</v>
      </c>
      <c r="D10248" s="5" t="s">
        <v>10107</v>
      </c>
      <c r="E10248" s="3">
        <v>1</v>
      </c>
    </row>
    <row r="10249" spans="1:5" ht="60.75">
      <c r="A10249" s="36">
        <v>10247</v>
      </c>
      <c r="B10249" s="208"/>
      <c r="C10249" s="36" t="s">
        <v>10108</v>
      </c>
      <c r="D10249" s="5" t="s">
        <v>10108</v>
      </c>
      <c r="E10249" s="3">
        <v>1</v>
      </c>
    </row>
    <row r="10250" spans="1:5" ht="60.75">
      <c r="A10250" s="36">
        <v>10248</v>
      </c>
      <c r="B10250" s="208"/>
      <c r="C10250" s="36" t="s">
        <v>10109</v>
      </c>
      <c r="D10250" s="5" t="s">
        <v>10109</v>
      </c>
      <c r="E10250" s="3">
        <v>1</v>
      </c>
    </row>
    <row r="10251" spans="1:5" ht="60.75">
      <c r="A10251" s="36">
        <v>10249</v>
      </c>
      <c r="B10251" s="208"/>
      <c r="C10251" s="36" t="s">
        <v>10110</v>
      </c>
      <c r="D10251" s="5" t="s">
        <v>10110</v>
      </c>
      <c r="E10251" s="3">
        <v>1</v>
      </c>
    </row>
    <row r="10252" spans="1:5" ht="60.75">
      <c r="A10252" s="36">
        <v>10250</v>
      </c>
      <c r="B10252" s="208"/>
      <c r="C10252" s="36" t="s">
        <v>10111</v>
      </c>
      <c r="D10252" s="5" t="s">
        <v>10111</v>
      </c>
      <c r="E10252" s="3">
        <v>1</v>
      </c>
    </row>
    <row r="10253" spans="1:5" ht="60.75">
      <c r="A10253" s="36">
        <v>10251</v>
      </c>
      <c r="B10253" s="208"/>
      <c r="C10253" s="36" t="s">
        <v>10112</v>
      </c>
      <c r="D10253" s="5" t="s">
        <v>10112</v>
      </c>
      <c r="E10253" s="3">
        <v>1</v>
      </c>
    </row>
    <row r="10254" spans="1:5" ht="60.75">
      <c r="A10254" s="36">
        <v>10252</v>
      </c>
      <c r="B10254" s="208"/>
      <c r="C10254" s="36" t="s">
        <v>10113</v>
      </c>
      <c r="D10254" s="5" t="s">
        <v>10113</v>
      </c>
      <c r="E10254" s="3">
        <v>1</v>
      </c>
    </row>
    <row r="10255" spans="1:5" ht="60.75">
      <c r="A10255" s="36">
        <v>10253</v>
      </c>
      <c r="B10255" s="208"/>
      <c r="C10255" s="36" t="s">
        <v>10114</v>
      </c>
      <c r="D10255" s="5" t="s">
        <v>10114</v>
      </c>
      <c r="E10255" s="3">
        <v>1</v>
      </c>
    </row>
    <row r="10256" spans="1:5" ht="60.75">
      <c r="A10256" s="36">
        <v>10254</v>
      </c>
      <c r="B10256" s="208"/>
      <c r="C10256" s="36" t="s">
        <v>10115</v>
      </c>
      <c r="D10256" s="5" t="s">
        <v>10115</v>
      </c>
      <c r="E10256" s="3">
        <v>1</v>
      </c>
    </row>
    <row r="10257" spans="1:5" ht="60.75">
      <c r="A10257" s="36">
        <v>10255</v>
      </c>
      <c r="B10257" s="208"/>
      <c r="C10257" s="36" t="s">
        <v>10116</v>
      </c>
      <c r="D10257" s="5" t="s">
        <v>10116</v>
      </c>
      <c r="E10257" s="3">
        <v>1</v>
      </c>
    </row>
    <row r="10258" spans="1:5" ht="60.75">
      <c r="A10258" s="36">
        <v>10256</v>
      </c>
      <c r="B10258" s="208"/>
      <c r="C10258" s="36" t="s">
        <v>10117</v>
      </c>
      <c r="D10258" s="5" t="s">
        <v>10117</v>
      </c>
      <c r="E10258" s="3">
        <v>1</v>
      </c>
    </row>
    <row r="10259" spans="1:5" ht="60.75">
      <c r="A10259" s="36">
        <v>10257</v>
      </c>
      <c r="B10259" s="208"/>
      <c r="C10259" s="36" t="s">
        <v>10118</v>
      </c>
      <c r="D10259" s="5" t="s">
        <v>10118</v>
      </c>
      <c r="E10259" s="3">
        <v>1</v>
      </c>
    </row>
    <row r="10260" spans="1:5" ht="60.75">
      <c r="A10260" s="36">
        <v>10258</v>
      </c>
      <c r="B10260" s="208"/>
      <c r="C10260" s="36" t="s">
        <v>10119</v>
      </c>
      <c r="D10260" s="5" t="s">
        <v>10119</v>
      </c>
      <c r="E10260" s="3">
        <v>1</v>
      </c>
    </row>
    <row r="10261" spans="1:5" ht="60.75">
      <c r="A10261" s="36">
        <v>10259</v>
      </c>
      <c r="B10261" s="208"/>
      <c r="C10261" s="36" t="s">
        <v>10120</v>
      </c>
      <c r="D10261" s="5" t="s">
        <v>10120</v>
      </c>
      <c r="E10261" s="3">
        <v>1</v>
      </c>
    </row>
    <row r="10262" spans="1:5" ht="60.75">
      <c r="A10262" s="36">
        <v>10260</v>
      </c>
      <c r="B10262" s="208"/>
      <c r="C10262" s="36" t="s">
        <v>10121</v>
      </c>
      <c r="D10262" s="5" t="s">
        <v>10121</v>
      </c>
      <c r="E10262" s="3">
        <v>1</v>
      </c>
    </row>
    <row r="10263" spans="1:5" ht="60.75">
      <c r="A10263" s="36">
        <v>10261</v>
      </c>
      <c r="B10263" s="208"/>
      <c r="C10263" s="36" t="s">
        <v>10122</v>
      </c>
      <c r="D10263" s="5" t="s">
        <v>10122</v>
      </c>
      <c r="E10263" s="3">
        <v>1</v>
      </c>
    </row>
    <row r="10264" spans="1:5" ht="60.75">
      <c r="A10264" s="36">
        <v>10262</v>
      </c>
      <c r="B10264" s="208"/>
      <c r="C10264" s="36" t="s">
        <v>10123</v>
      </c>
      <c r="D10264" s="5" t="s">
        <v>10123</v>
      </c>
      <c r="E10264" s="3">
        <v>1</v>
      </c>
    </row>
    <row r="10265" spans="1:5" ht="60.75">
      <c r="A10265" s="36">
        <v>10263</v>
      </c>
      <c r="B10265" s="208"/>
      <c r="C10265" s="36" t="s">
        <v>10124</v>
      </c>
      <c r="D10265" s="5" t="s">
        <v>10124</v>
      </c>
      <c r="E10265" s="3">
        <v>1</v>
      </c>
    </row>
    <row r="10266" spans="1:5" ht="60.75">
      <c r="A10266" s="36">
        <v>10264</v>
      </c>
      <c r="B10266" s="208"/>
      <c r="C10266" s="36" t="s">
        <v>10125</v>
      </c>
      <c r="D10266" s="5" t="s">
        <v>10125</v>
      </c>
      <c r="E10266" s="3">
        <v>1</v>
      </c>
    </row>
    <row r="10267" spans="1:5" ht="60.75">
      <c r="A10267" s="36">
        <v>10265</v>
      </c>
      <c r="B10267" s="208"/>
      <c r="C10267" s="36" t="s">
        <v>10126</v>
      </c>
      <c r="D10267" s="5" t="s">
        <v>10126</v>
      </c>
      <c r="E10267" s="3">
        <v>1</v>
      </c>
    </row>
    <row r="10268" spans="1:5" ht="60.75">
      <c r="A10268" s="36">
        <v>10266</v>
      </c>
      <c r="B10268" s="208"/>
      <c r="C10268" s="36" t="s">
        <v>10127</v>
      </c>
      <c r="D10268" s="5" t="s">
        <v>10127</v>
      </c>
      <c r="E10268" s="3">
        <v>1</v>
      </c>
    </row>
    <row r="10269" spans="1:5" ht="60.75">
      <c r="A10269" s="36">
        <v>10267</v>
      </c>
      <c r="B10269" s="208"/>
      <c r="C10269" s="36" t="s">
        <v>10128</v>
      </c>
      <c r="D10269" s="5" t="s">
        <v>10128</v>
      </c>
      <c r="E10269" s="3">
        <v>1</v>
      </c>
    </row>
    <row r="10270" spans="1:5" ht="60.75">
      <c r="A10270" s="36">
        <v>10268</v>
      </c>
      <c r="B10270" s="208"/>
      <c r="C10270" s="36" t="s">
        <v>10129</v>
      </c>
      <c r="D10270" s="5" t="s">
        <v>10129</v>
      </c>
      <c r="E10270" s="3">
        <v>1</v>
      </c>
    </row>
    <row r="10271" spans="1:5" ht="60.75">
      <c r="A10271" s="36">
        <v>10269</v>
      </c>
      <c r="B10271" s="208"/>
      <c r="C10271" s="36" t="s">
        <v>10130</v>
      </c>
      <c r="D10271" s="5" t="s">
        <v>10130</v>
      </c>
      <c r="E10271" s="3">
        <v>1</v>
      </c>
    </row>
    <row r="10272" spans="1:5" ht="60.75">
      <c r="A10272" s="36">
        <v>10270</v>
      </c>
      <c r="B10272" s="208"/>
      <c r="C10272" s="36" t="s">
        <v>10131</v>
      </c>
      <c r="D10272" s="5" t="s">
        <v>10131</v>
      </c>
      <c r="E10272" s="3">
        <v>1</v>
      </c>
    </row>
    <row r="10273" spans="1:5" ht="60.75">
      <c r="A10273" s="36">
        <v>10271</v>
      </c>
      <c r="B10273" s="208"/>
      <c r="C10273" s="36" t="s">
        <v>10132</v>
      </c>
      <c r="D10273" s="5" t="s">
        <v>10132</v>
      </c>
      <c r="E10273" s="3">
        <v>1</v>
      </c>
    </row>
    <row r="10274" spans="1:5" ht="60.75">
      <c r="A10274" s="36">
        <v>10272</v>
      </c>
      <c r="B10274" s="208"/>
      <c r="C10274" s="36" t="s">
        <v>10133</v>
      </c>
      <c r="D10274" s="5" t="s">
        <v>10133</v>
      </c>
      <c r="E10274" s="3">
        <v>1</v>
      </c>
    </row>
    <row r="10275" spans="1:5" ht="60.75">
      <c r="A10275" s="36">
        <v>10273</v>
      </c>
      <c r="B10275" s="208"/>
      <c r="C10275" s="36" t="s">
        <v>10134</v>
      </c>
      <c r="D10275" s="5" t="s">
        <v>10134</v>
      </c>
      <c r="E10275" s="3">
        <v>1</v>
      </c>
    </row>
    <row r="10276" spans="1:5" ht="60.75">
      <c r="A10276" s="36">
        <v>10274</v>
      </c>
      <c r="B10276" s="208"/>
      <c r="C10276" s="36" t="s">
        <v>10135</v>
      </c>
      <c r="D10276" s="5" t="s">
        <v>10135</v>
      </c>
      <c r="E10276" s="3">
        <v>1</v>
      </c>
    </row>
    <row r="10277" spans="1:5" ht="60.75">
      <c r="A10277" s="36">
        <v>10275</v>
      </c>
      <c r="B10277" s="208"/>
      <c r="C10277" s="36" t="s">
        <v>10136</v>
      </c>
      <c r="D10277" s="5" t="s">
        <v>10136</v>
      </c>
      <c r="E10277" s="3">
        <v>1</v>
      </c>
    </row>
    <row r="10278" spans="1:5" ht="60.75">
      <c r="A10278" s="36">
        <v>10276</v>
      </c>
      <c r="B10278" s="208"/>
      <c r="C10278" s="36" t="s">
        <v>10137</v>
      </c>
      <c r="D10278" s="5" t="s">
        <v>10137</v>
      </c>
      <c r="E10278" s="3">
        <v>1</v>
      </c>
    </row>
    <row r="10279" spans="1:5" ht="60.75">
      <c r="A10279" s="36">
        <v>10277</v>
      </c>
      <c r="B10279" s="208"/>
      <c r="C10279" s="36" t="s">
        <v>10138</v>
      </c>
      <c r="D10279" s="5" t="s">
        <v>10138</v>
      </c>
      <c r="E10279" s="3">
        <v>1</v>
      </c>
    </row>
    <row r="10280" spans="1:5" ht="60.75">
      <c r="A10280" s="36">
        <v>10278</v>
      </c>
      <c r="B10280" s="208"/>
      <c r="C10280" s="36" t="s">
        <v>10139</v>
      </c>
      <c r="D10280" s="5" t="s">
        <v>10139</v>
      </c>
      <c r="E10280" s="3">
        <v>1</v>
      </c>
    </row>
    <row r="10281" spans="1:5" ht="60.75">
      <c r="A10281" s="36">
        <v>10279</v>
      </c>
      <c r="B10281" s="208"/>
      <c r="C10281" s="36" t="s">
        <v>10140</v>
      </c>
      <c r="D10281" s="5" t="s">
        <v>10140</v>
      </c>
      <c r="E10281" s="3">
        <v>1</v>
      </c>
    </row>
    <row r="10282" spans="1:5" ht="60.75">
      <c r="A10282" s="36">
        <v>10280</v>
      </c>
      <c r="B10282" s="208"/>
      <c r="C10282" s="36" t="s">
        <v>10141</v>
      </c>
      <c r="D10282" s="5" t="s">
        <v>10141</v>
      </c>
      <c r="E10282" s="3">
        <v>1</v>
      </c>
    </row>
    <row r="10283" spans="1:5" ht="60.75">
      <c r="A10283" s="36">
        <v>10281</v>
      </c>
      <c r="B10283" s="208"/>
      <c r="C10283" s="36" t="s">
        <v>10142</v>
      </c>
      <c r="D10283" s="5" t="s">
        <v>10142</v>
      </c>
      <c r="E10283" s="3">
        <v>1</v>
      </c>
    </row>
    <row r="10284" spans="1:5" ht="60.75">
      <c r="A10284" s="36">
        <v>10282</v>
      </c>
      <c r="B10284" s="208"/>
      <c r="C10284" s="36" t="s">
        <v>10143</v>
      </c>
      <c r="D10284" s="5" t="s">
        <v>10143</v>
      </c>
      <c r="E10284" s="3">
        <v>1</v>
      </c>
    </row>
    <row r="10285" spans="1:5" ht="60.75">
      <c r="A10285" s="36">
        <v>10283</v>
      </c>
      <c r="B10285" s="208"/>
      <c r="C10285" s="36" t="s">
        <v>10144</v>
      </c>
      <c r="D10285" s="5" t="s">
        <v>10144</v>
      </c>
      <c r="E10285" s="3">
        <v>1</v>
      </c>
    </row>
    <row r="10286" spans="1:5" ht="60.75">
      <c r="A10286" s="36">
        <v>10284</v>
      </c>
      <c r="B10286" s="208"/>
      <c r="C10286" s="36" t="s">
        <v>10145</v>
      </c>
      <c r="D10286" s="5" t="s">
        <v>10145</v>
      </c>
      <c r="E10286" s="3">
        <v>1</v>
      </c>
    </row>
    <row r="10287" spans="1:5" ht="60.75">
      <c r="A10287" s="36">
        <v>10285</v>
      </c>
      <c r="B10287" s="208"/>
      <c r="C10287" s="36" t="s">
        <v>10146</v>
      </c>
      <c r="D10287" s="5" t="s">
        <v>10146</v>
      </c>
      <c r="E10287" s="3">
        <v>1</v>
      </c>
    </row>
    <row r="10288" spans="1:5" ht="60.75">
      <c r="A10288" s="36">
        <v>10286</v>
      </c>
      <c r="B10288" s="208"/>
      <c r="C10288" s="36" t="s">
        <v>10147</v>
      </c>
      <c r="D10288" s="5" t="s">
        <v>10147</v>
      </c>
      <c r="E10288" s="3">
        <v>1</v>
      </c>
    </row>
    <row r="10289" spans="1:5" ht="60.75">
      <c r="A10289" s="36">
        <v>10287</v>
      </c>
      <c r="B10289" s="208"/>
      <c r="C10289" s="36" t="s">
        <v>10148</v>
      </c>
      <c r="D10289" s="5" t="s">
        <v>10148</v>
      </c>
      <c r="E10289" s="3">
        <v>1</v>
      </c>
    </row>
    <row r="10290" spans="1:5" ht="60.75">
      <c r="A10290" s="36">
        <v>10288</v>
      </c>
      <c r="B10290" s="208"/>
      <c r="C10290" s="36" t="s">
        <v>10149</v>
      </c>
      <c r="D10290" s="5" t="s">
        <v>10149</v>
      </c>
      <c r="E10290" s="3">
        <v>1</v>
      </c>
    </row>
    <row r="10291" spans="1:5" ht="60.75">
      <c r="A10291" s="36">
        <v>10289</v>
      </c>
      <c r="B10291" s="208"/>
      <c r="C10291" s="36" t="s">
        <v>10150</v>
      </c>
      <c r="D10291" s="5" t="s">
        <v>10150</v>
      </c>
      <c r="E10291" s="3">
        <v>1</v>
      </c>
    </row>
    <row r="10292" spans="1:5" ht="60.75">
      <c r="A10292" s="36">
        <v>10290</v>
      </c>
      <c r="B10292" s="208"/>
      <c r="C10292" s="36" t="s">
        <v>10151</v>
      </c>
      <c r="D10292" s="5" t="s">
        <v>10151</v>
      </c>
      <c r="E10292" s="3">
        <v>1</v>
      </c>
    </row>
    <row r="10293" spans="1:5" ht="40.5">
      <c r="A10293" s="36">
        <v>10291</v>
      </c>
      <c r="B10293" s="208"/>
      <c r="C10293" s="36" t="s">
        <v>10152</v>
      </c>
      <c r="D10293" s="5" t="s">
        <v>10152</v>
      </c>
      <c r="E10293" s="3">
        <v>1</v>
      </c>
    </row>
    <row r="10294" spans="1:5">
      <c r="A10294" s="36">
        <v>10292</v>
      </c>
      <c r="B10294" s="208"/>
      <c r="C10294" s="36" t="s">
        <v>10153</v>
      </c>
      <c r="D10294" s="5" t="s">
        <v>10153</v>
      </c>
      <c r="E10294" s="3">
        <v>1</v>
      </c>
    </row>
    <row r="10295" spans="1:5" ht="40.5">
      <c r="A10295" s="36">
        <v>10293</v>
      </c>
      <c r="B10295" s="208"/>
      <c r="C10295" s="36" t="s">
        <v>10154</v>
      </c>
      <c r="D10295" s="5" t="s">
        <v>10154</v>
      </c>
      <c r="E10295" s="3">
        <v>1</v>
      </c>
    </row>
    <row r="10296" spans="1:5" ht="40.5">
      <c r="A10296" s="36">
        <v>10294</v>
      </c>
      <c r="B10296" s="208"/>
      <c r="C10296" s="36" t="s">
        <v>10155</v>
      </c>
      <c r="D10296" s="5" t="s">
        <v>10155</v>
      </c>
      <c r="E10296" s="3">
        <v>1</v>
      </c>
    </row>
    <row r="10297" spans="1:5" ht="40.5">
      <c r="A10297" s="36">
        <v>10295</v>
      </c>
      <c r="B10297" s="208"/>
      <c r="C10297" s="36" t="s">
        <v>10156</v>
      </c>
      <c r="D10297" s="5" t="s">
        <v>10156</v>
      </c>
      <c r="E10297" s="3">
        <v>1</v>
      </c>
    </row>
    <row r="10298" spans="1:5">
      <c r="A10298" s="36">
        <v>10296</v>
      </c>
      <c r="B10298" s="208"/>
      <c r="C10298" s="36" t="s">
        <v>10157</v>
      </c>
      <c r="D10298" s="5" t="s">
        <v>10157</v>
      </c>
      <c r="E10298" s="3">
        <v>1</v>
      </c>
    </row>
    <row r="10299" spans="1:5" ht="40.5">
      <c r="A10299" s="36">
        <v>10297</v>
      </c>
      <c r="B10299" s="208"/>
      <c r="C10299" s="36" t="s">
        <v>10158</v>
      </c>
      <c r="D10299" s="5" t="s">
        <v>10158</v>
      </c>
      <c r="E10299" s="3">
        <v>1</v>
      </c>
    </row>
    <row r="10300" spans="1:5" ht="40.5">
      <c r="A10300" s="36">
        <v>10298</v>
      </c>
      <c r="B10300" s="208"/>
      <c r="C10300" s="36" t="s">
        <v>10159</v>
      </c>
      <c r="D10300" s="5" t="s">
        <v>10159</v>
      </c>
      <c r="E10300" s="3">
        <v>1</v>
      </c>
    </row>
    <row r="10301" spans="1:5">
      <c r="A10301" s="36">
        <v>10299</v>
      </c>
      <c r="B10301" s="208"/>
      <c r="C10301" s="36" t="s">
        <v>10160</v>
      </c>
      <c r="D10301" s="5" t="s">
        <v>10160</v>
      </c>
      <c r="E10301" s="3">
        <v>1</v>
      </c>
    </row>
    <row r="10302" spans="1:5">
      <c r="A10302" s="36">
        <v>10300</v>
      </c>
      <c r="B10302" s="208"/>
      <c r="C10302" s="36" t="s">
        <v>10161</v>
      </c>
      <c r="D10302" s="5" t="s">
        <v>10161</v>
      </c>
      <c r="E10302" s="3">
        <v>1</v>
      </c>
    </row>
    <row r="10303" spans="1:5">
      <c r="A10303" s="36">
        <v>10301</v>
      </c>
      <c r="B10303" s="208"/>
      <c r="C10303" s="36" t="s">
        <v>10162</v>
      </c>
      <c r="D10303" s="5" t="s">
        <v>10162</v>
      </c>
      <c r="E10303" s="3">
        <v>1</v>
      </c>
    </row>
    <row r="10304" spans="1:5" ht="40.5">
      <c r="A10304" s="36">
        <v>10302</v>
      </c>
      <c r="B10304" s="208"/>
      <c r="C10304" s="36" t="s">
        <v>10163</v>
      </c>
      <c r="D10304" s="5" t="s">
        <v>10163</v>
      </c>
      <c r="E10304" s="3">
        <v>1</v>
      </c>
    </row>
    <row r="10305" spans="1:5">
      <c r="A10305" s="36">
        <v>10303</v>
      </c>
      <c r="B10305" s="208"/>
      <c r="C10305" s="36" t="s">
        <v>10164</v>
      </c>
      <c r="D10305" s="5" t="s">
        <v>10164</v>
      </c>
      <c r="E10305" s="3">
        <v>1</v>
      </c>
    </row>
    <row r="10306" spans="1:5">
      <c r="A10306" s="36">
        <v>10304</v>
      </c>
      <c r="B10306" s="208"/>
      <c r="C10306" s="36" t="s">
        <v>10165</v>
      </c>
      <c r="D10306" s="5" t="s">
        <v>10165</v>
      </c>
      <c r="E10306" s="3">
        <v>1</v>
      </c>
    </row>
    <row r="10307" spans="1:5">
      <c r="A10307" s="36">
        <v>10305</v>
      </c>
      <c r="B10307" s="208"/>
      <c r="C10307" s="36" t="s">
        <v>10166</v>
      </c>
      <c r="D10307" s="5" t="s">
        <v>10166</v>
      </c>
      <c r="E10307" s="3">
        <v>1</v>
      </c>
    </row>
    <row r="10308" spans="1:5" ht="40.5">
      <c r="A10308" s="36">
        <v>10306</v>
      </c>
      <c r="B10308" s="208"/>
      <c r="C10308" s="36" t="s">
        <v>10167</v>
      </c>
      <c r="D10308" s="5" t="s">
        <v>10167</v>
      </c>
      <c r="E10308" s="3">
        <v>1</v>
      </c>
    </row>
    <row r="10309" spans="1:5" ht="40.5">
      <c r="A10309" s="36">
        <v>10307</v>
      </c>
      <c r="B10309" s="208"/>
      <c r="C10309" s="36" t="s">
        <v>10168</v>
      </c>
      <c r="D10309" s="5" t="s">
        <v>10168</v>
      </c>
      <c r="E10309" s="3">
        <v>1</v>
      </c>
    </row>
    <row r="10310" spans="1:5" ht="40.5">
      <c r="A10310" s="36">
        <v>10308</v>
      </c>
      <c r="B10310" s="208"/>
      <c r="C10310" s="36" t="s">
        <v>10169</v>
      </c>
      <c r="D10310" s="5" t="s">
        <v>10169</v>
      </c>
      <c r="E10310" s="3">
        <v>1</v>
      </c>
    </row>
    <row r="10311" spans="1:5">
      <c r="A10311" s="36">
        <v>10309</v>
      </c>
      <c r="B10311" s="208"/>
      <c r="C10311" s="36" t="s">
        <v>10170</v>
      </c>
      <c r="D10311" s="5" t="s">
        <v>10170</v>
      </c>
      <c r="E10311" s="3">
        <v>1</v>
      </c>
    </row>
    <row r="10312" spans="1:5" ht="40.5">
      <c r="A10312" s="36">
        <v>10310</v>
      </c>
      <c r="B10312" s="208"/>
      <c r="C10312" s="36" t="s">
        <v>10171</v>
      </c>
      <c r="D10312" s="5" t="s">
        <v>10171</v>
      </c>
      <c r="E10312" s="3">
        <v>1</v>
      </c>
    </row>
    <row r="10313" spans="1:5" ht="40.5">
      <c r="A10313" s="36">
        <v>10311</v>
      </c>
      <c r="B10313" s="208"/>
      <c r="C10313" s="36" t="s">
        <v>10172</v>
      </c>
      <c r="D10313" s="5" t="s">
        <v>10172</v>
      </c>
      <c r="E10313" s="3">
        <v>1</v>
      </c>
    </row>
    <row r="10314" spans="1:5">
      <c r="A10314" s="36">
        <v>10312</v>
      </c>
      <c r="B10314" s="208"/>
      <c r="C10314" s="36" t="s">
        <v>10173</v>
      </c>
      <c r="D10314" s="5" t="s">
        <v>10173</v>
      </c>
      <c r="E10314" s="3">
        <v>1</v>
      </c>
    </row>
    <row r="10315" spans="1:5" ht="40.5">
      <c r="A10315" s="36">
        <v>10313</v>
      </c>
      <c r="B10315" s="208"/>
      <c r="C10315" s="36" t="s">
        <v>10174</v>
      </c>
      <c r="D10315" s="5" t="s">
        <v>10174</v>
      </c>
      <c r="E10315" s="3">
        <v>1</v>
      </c>
    </row>
    <row r="10316" spans="1:5" ht="40.5">
      <c r="A10316" s="36">
        <v>10314</v>
      </c>
      <c r="B10316" s="208"/>
      <c r="C10316" s="36" t="s">
        <v>10175</v>
      </c>
      <c r="D10316" s="5" t="s">
        <v>10175</v>
      </c>
      <c r="E10316" s="3">
        <v>1</v>
      </c>
    </row>
    <row r="10317" spans="1:5">
      <c r="A10317" s="36">
        <v>10315</v>
      </c>
      <c r="B10317" s="208"/>
      <c r="C10317" s="36" t="s">
        <v>10176</v>
      </c>
      <c r="D10317" s="5" t="s">
        <v>10176</v>
      </c>
      <c r="E10317" s="3">
        <v>1</v>
      </c>
    </row>
    <row r="10318" spans="1:5">
      <c r="A10318" s="36">
        <v>10316</v>
      </c>
      <c r="B10318" s="208"/>
      <c r="C10318" s="36" t="s">
        <v>10177</v>
      </c>
      <c r="D10318" s="5" t="s">
        <v>10177</v>
      </c>
      <c r="E10318" s="3">
        <v>1</v>
      </c>
    </row>
    <row r="10319" spans="1:5">
      <c r="A10319" s="36">
        <v>10317</v>
      </c>
      <c r="B10319" s="208"/>
      <c r="C10319" s="36" t="s">
        <v>10178</v>
      </c>
      <c r="D10319" s="5" t="s">
        <v>10178</v>
      </c>
      <c r="E10319" s="3">
        <v>1</v>
      </c>
    </row>
    <row r="10320" spans="1:5" ht="40.5">
      <c r="A10320" s="36">
        <v>10318</v>
      </c>
      <c r="B10320" s="208"/>
      <c r="C10320" s="36" t="s">
        <v>10179</v>
      </c>
      <c r="D10320" s="5" t="s">
        <v>10179</v>
      </c>
      <c r="E10320" s="3">
        <v>1</v>
      </c>
    </row>
    <row r="10321" spans="1:5" ht="40.5">
      <c r="A10321" s="36">
        <v>10319</v>
      </c>
      <c r="B10321" s="208"/>
      <c r="C10321" s="36" t="s">
        <v>10180</v>
      </c>
      <c r="D10321" s="5" t="s">
        <v>10180</v>
      </c>
      <c r="E10321" s="3">
        <v>1</v>
      </c>
    </row>
    <row r="10322" spans="1:5" ht="40.5">
      <c r="A10322" s="36">
        <v>10320</v>
      </c>
      <c r="B10322" s="208"/>
      <c r="C10322" s="36" t="s">
        <v>10181</v>
      </c>
      <c r="D10322" s="5" t="s">
        <v>10181</v>
      </c>
      <c r="E10322" s="3">
        <v>1</v>
      </c>
    </row>
    <row r="10323" spans="1:5">
      <c r="A10323" s="36">
        <v>10321</v>
      </c>
      <c r="B10323" s="208"/>
      <c r="C10323" s="36" t="s">
        <v>10182</v>
      </c>
      <c r="D10323" s="5" t="s">
        <v>10182</v>
      </c>
      <c r="E10323" s="3">
        <v>1</v>
      </c>
    </row>
    <row r="10324" spans="1:5">
      <c r="A10324" s="36">
        <v>10322</v>
      </c>
      <c r="B10324" s="208"/>
      <c r="C10324" s="36" t="s">
        <v>10183</v>
      </c>
      <c r="D10324" s="5" t="s">
        <v>10183</v>
      </c>
      <c r="E10324" s="3">
        <v>1</v>
      </c>
    </row>
    <row r="10325" spans="1:5">
      <c r="A10325" s="36">
        <v>10323</v>
      </c>
      <c r="B10325" s="208"/>
      <c r="C10325" s="36" t="s">
        <v>10184</v>
      </c>
      <c r="D10325" s="5" t="s">
        <v>10184</v>
      </c>
      <c r="E10325" s="3">
        <v>1</v>
      </c>
    </row>
    <row r="10326" spans="1:5" ht="40.5">
      <c r="A10326" s="36">
        <v>10324</v>
      </c>
      <c r="B10326" s="208"/>
      <c r="C10326" s="36" t="s">
        <v>10185</v>
      </c>
      <c r="D10326" s="5" t="s">
        <v>10185</v>
      </c>
      <c r="E10326" s="3">
        <v>1</v>
      </c>
    </row>
    <row r="10327" spans="1:5" ht="40.5">
      <c r="A10327" s="36">
        <v>10325</v>
      </c>
      <c r="B10327" s="208"/>
      <c r="C10327" s="36" t="s">
        <v>10186</v>
      </c>
      <c r="D10327" s="5" t="s">
        <v>10186</v>
      </c>
      <c r="E10327" s="3">
        <v>1</v>
      </c>
    </row>
    <row r="10328" spans="1:5">
      <c r="A10328" s="36">
        <v>10326</v>
      </c>
      <c r="B10328" s="208"/>
      <c r="C10328" s="36" t="s">
        <v>10187</v>
      </c>
      <c r="D10328" s="5" t="s">
        <v>10187</v>
      </c>
      <c r="E10328" s="3">
        <v>1</v>
      </c>
    </row>
    <row r="10329" spans="1:5" ht="40.5">
      <c r="A10329" s="36">
        <v>10327</v>
      </c>
      <c r="B10329" s="208"/>
      <c r="C10329" s="36" t="s">
        <v>10188</v>
      </c>
      <c r="D10329" s="5" t="s">
        <v>10188</v>
      </c>
      <c r="E10329" s="3">
        <v>1</v>
      </c>
    </row>
    <row r="10330" spans="1:5" ht="40.5">
      <c r="A10330" s="36">
        <v>10328</v>
      </c>
      <c r="B10330" s="208"/>
      <c r="C10330" s="36" t="s">
        <v>10189</v>
      </c>
      <c r="D10330" s="5" t="s">
        <v>10189</v>
      </c>
      <c r="E10330" s="3">
        <v>1</v>
      </c>
    </row>
    <row r="10331" spans="1:5">
      <c r="A10331" s="36">
        <v>10329</v>
      </c>
      <c r="B10331" s="208"/>
      <c r="C10331" s="36" t="s">
        <v>10190</v>
      </c>
      <c r="D10331" s="5" t="s">
        <v>10190</v>
      </c>
      <c r="E10331" s="3">
        <v>1</v>
      </c>
    </row>
    <row r="10332" spans="1:5" ht="40.5">
      <c r="A10332" s="36">
        <v>10330</v>
      </c>
      <c r="B10332" s="208"/>
      <c r="C10332" s="36" t="s">
        <v>10191</v>
      </c>
      <c r="D10332" s="5" t="s">
        <v>10191</v>
      </c>
      <c r="E10332" s="3">
        <v>1</v>
      </c>
    </row>
    <row r="10333" spans="1:5" ht="40.5">
      <c r="A10333" s="36">
        <v>10331</v>
      </c>
      <c r="B10333" s="208"/>
      <c r="C10333" s="36" t="s">
        <v>10192</v>
      </c>
      <c r="D10333" s="5" t="s">
        <v>10192</v>
      </c>
      <c r="E10333" s="3">
        <v>1</v>
      </c>
    </row>
    <row r="10334" spans="1:5">
      <c r="A10334" s="36">
        <v>10332</v>
      </c>
      <c r="B10334" s="208"/>
      <c r="C10334" s="36" t="s">
        <v>10193</v>
      </c>
      <c r="D10334" s="5" t="s">
        <v>10193</v>
      </c>
      <c r="E10334" s="3">
        <v>1</v>
      </c>
    </row>
    <row r="10335" spans="1:5">
      <c r="A10335" s="36">
        <v>10333</v>
      </c>
      <c r="B10335" s="208"/>
      <c r="C10335" s="36" t="s">
        <v>10194</v>
      </c>
      <c r="D10335" s="5" t="s">
        <v>10194</v>
      </c>
      <c r="E10335" s="3">
        <v>1</v>
      </c>
    </row>
    <row r="10336" spans="1:5">
      <c r="A10336" s="36">
        <v>10334</v>
      </c>
      <c r="B10336" s="208"/>
      <c r="C10336" s="36" t="s">
        <v>10195</v>
      </c>
      <c r="D10336" s="5" t="s">
        <v>10195</v>
      </c>
      <c r="E10336" s="3">
        <v>1</v>
      </c>
    </row>
    <row r="10337" spans="1:5" ht="40.5">
      <c r="A10337" s="36">
        <v>10335</v>
      </c>
      <c r="B10337" s="208"/>
      <c r="C10337" s="36" t="s">
        <v>10196</v>
      </c>
      <c r="D10337" s="5" t="s">
        <v>10196</v>
      </c>
      <c r="E10337" s="3">
        <v>1</v>
      </c>
    </row>
    <row r="10338" spans="1:5" ht="40.5">
      <c r="A10338" s="36">
        <v>10336</v>
      </c>
      <c r="B10338" s="208"/>
      <c r="C10338" s="36" t="s">
        <v>10197</v>
      </c>
      <c r="D10338" s="5" t="s">
        <v>10197</v>
      </c>
      <c r="E10338" s="3">
        <v>1</v>
      </c>
    </row>
    <row r="10339" spans="1:5" ht="40.5">
      <c r="A10339" s="36">
        <v>10337</v>
      </c>
      <c r="B10339" s="208"/>
      <c r="C10339" s="36" t="s">
        <v>10198</v>
      </c>
      <c r="D10339" s="5" t="s">
        <v>10198</v>
      </c>
      <c r="E10339" s="3">
        <v>1</v>
      </c>
    </row>
    <row r="10340" spans="1:5" ht="40.5">
      <c r="A10340" s="36">
        <v>10338</v>
      </c>
      <c r="B10340" s="208"/>
      <c r="C10340" s="36" t="s">
        <v>10199</v>
      </c>
      <c r="D10340" s="5" t="s">
        <v>10199</v>
      </c>
      <c r="E10340" s="3">
        <v>1</v>
      </c>
    </row>
    <row r="10341" spans="1:5" ht="40.5">
      <c r="A10341" s="36">
        <v>10339</v>
      </c>
      <c r="B10341" s="208"/>
      <c r="C10341" s="36" t="s">
        <v>10200</v>
      </c>
      <c r="D10341" s="5" t="s">
        <v>10200</v>
      </c>
      <c r="E10341" s="3">
        <v>1</v>
      </c>
    </row>
    <row r="10342" spans="1:5" ht="40.5">
      <c r="A10342" s="36">
        <v>10340</v>
      </c>
      <c r="B10342" s="208"/>
      <c r="C10342" s="36" t="s">
        <v>10201</v>
      </c>
      <c r="D10342" s="5" t="s">
        <v>10201</v>
      </c>
      <c r="E10342" s="3">
        <v>1</v>
      </c>
    </row>
    <row r="10343" spans="1:5" ht="40.5">
      <c r="A10343" s="36">
        <v>10341</v>
      </c>
      <c r="B10343" s="208"/>
      <c r="C10343" s="36" t="s">
        <v>10202</v>
      </c>
      <c r="D10343" s="5" t="s">
        <v>10202</v>
      </c>
      <c r="E10343" s="3">
        <v>1</v>
      </c>
    </row>
    <row r="10344" spans="1:5" ht="40.5">
      <c r="A10344" s="36">
        <v>10342</v>
      </c>
      <c r="B10344" s="208"/>
      <c r="C10344" s="36" t="s">
        <v>10203</v>
      </c>
      <c r="D10344" s="5" t="s">
        <v>10203</v>
      </c>
      <c r="E10344" s="3">
        <v>1</v>
      </c>
    </row>
    <row r="10345" spans="1:5" ht="40.5">
      <c r="A10345" s="36">
        <v>10343</v>
      </c>
      <c r="B10345" s="208"/>
      <c r="C10345" s="36" t="s">
        <v>10204</v>
      </c>
      <c r="D10345" s="5" t="s">
        <v>10204</v>
      </c>
      <c r="E10345" s="3">
        <v>1</v>
      </c>
    </row>
    <row r="10346" spans="1:5" ht="40.5">
      <c r="A10346" s="36">
        <v>10344</v>
      </c>
      <c r="B10346" s="208"/>
      <c r="C10346" s="36" t="s">
        <v>10205</v>
      </c>
      <c r="D10346" s="5" t="s">
        <v>10205</v>
      </c>
      <c r="E10346" s="3">
        <v>1</v>
      </c>
    </row>
    <row r="10347" spans="1:5" ht="60.75">
      <c r="A10347" s="36">
        <v>10345</v>
      </c>
      <c r="B10347" s="208"/>
      <c r="C10347" s="36" t="s">
        <v>10206</v>
      </c>
      <c r="D10347" s="5" t="s">
        <v>10206</v>
      </c>
      <c r="E10347" s="3">
        <v>1</v>
      </c>
    </row>
    <row r="10348" spans="1:5" ht="60.75">
      <c r="A10348" s="36">
        <v>10346</v>
      </c>
      <c r="B10348" s="208"/>
      <c r="C10348" s="36" t="s">
        <v>10207</v>
      </c>
      <c r="D10348" s="5" t="s">
        <v>10207</v>
      </c>
      <c r="E10348" s="3">
        <v>1</v>
      </c>
    </row>
    <row r="10349" spans="1:5" ht="40.5">
      <c r="A10349" s="36">
        <v>10347</v>
      </c>
      <c r="B10349" s="208"/>
      <c r="C10349" s="36" t="s">
        <v>10208</v>
      </c>
      <c r="D10349" s="5" t="s">
        <v>10208</v>
      </c>
      <c r="E10349" s="3">
        <v>1</v>
      </c>
    </row>
    <row r="10350" spans="1:5">
      <c r="A10350" s="36">
        <v>10348</v>
      </c>
      <c r="B10350" s="208"/>
      <c r="C10350" s="36" t="s">
        <v>10209</v>
      </c>
      <c r="D10350" s="5" t="s">
        <v>10209</v>
      </c>
      <c r="E10350" s="3">
        <v>1</v>
      </c>
    </row>
    <row r="10351" spans="1:5" ht="40.5">
      <c r="A10351" s="36">
        <v>10349</v>
      </c>
      <c r="B10351" s="208"/>
      <c r="C10351" s="36" t="s">
        <v>10210</v>
      </c>
      <c r="D10351" s="5" t="s">
        <v>10210</v>
      </c>
      <c r="E10351" s="3">
        <v>1</v>
      </c>
    </row>
    <row r="10352" spans="1:5" ht="40.5">
      <c r="A10352" s="36">
        <v>10350</v>
      </c>
      <c r="B10352" s="208"/>
      <c r="C10352" s="36" t="s">
        <v>10211</v>
      </c>
      <c r="D10352" s="5" t="s">
        <v>10211</v>
      </c>
      <c r="E10352" s="3">
        <v>1</v>
      </c>
    </row>
    <row r="10353" spans="1:5" ht="40.5">
      <c r="A10353" s="36">
        <v>10351</v>
      </c>
      <c r="B10353" s="208"/>
      <c r="C10353" s="36" t="s">
        <v>10212</v>
      </c>
      <c r="D10353" s="5" t="s">
        <v>10212</v>
      </c>
      <c r="E10353" s="3">
        <v>1</v>
      </c>
    </row>
    <row r="10354" spans="1:5" ht="40.5">
      <c r="A10354" s="36">
        <v>10352</v>
      </c>
      <c r="B10354" s="208"/>
      <c r="C10354" s="36" t="s">
        <v>10213</v>
      </c>
      <c r="D10354" s="5" t="s">
        <v>10213</v>
      </c>
      <c r="E10354" s="3">
        <v>1</v>
      </c>
    </row>
    <row r="10355" spans="1:5" ht="40.5">
      <c r="A10355" s="36">
        <v>10353</v>
      </c>
      <c r="B10355" s="208"/>
      <c r="C10355" s="36" t="s">
        <v>10214</v>
      </c>
      <c r="D10355" s="5" t="s">
        <v>10214</v>
      </c>
      <c r="E10355" s="3">
        <v>1</v>
      </c>
    </row>
    <row r="10356" spans="1:5" ht="40.5">
      <c r="A10356" s="36">
        <v>10354</v>
      </c>
      <c r="B10356" s="208"/>
      <c r="C10356" s="36" t="s">
        <v>10215</v>
      </c>
      <c r="D10356" s="5" t="s">
        <v>10215</v>
      </c>
      <c r="E10356" s="3">
        <v>1</v>
      </c>
    </row>
    <row r="10357" spans="1:5" ht="40.5">
      <c r="A10357" s="36">
        <v>10355</v>
      </c>
      <c r="B10357" s="208"/>
      <c r="C10357" s="36" t="s">
        <v>10216</v>
      </c>
      <c r="D10357" s="5" t="s">
        <v>10216</v>
      </c>
      <c r="E10357" s="3">
        <v>1</v>
      </c>
    </row>
    <row r="10358" spans="1:5" ht="40.5">
      <c r="A10358" s="36">
        <v>10356</v>
      </c>
      <c r="B10358" s="208"/>
      <c r="C10358" s="36" t="s">
        <v>10217</v>
      </c>
      <c r="D10358" s="5" t="s">
        <v>10217</v>
      </c>
      <c r="E10358" s="3">
        <v>1</v>
      </c>
    </row>
    <row r="10359" spans="1:5" ht="40.5">
      <c r="A10359" s="36">
        <v>10357</v>
      </c>
      <c r="B10359" s="208"/>
      <c r="C10359" s="36" t="s">
        <v>10218</v>
      </c>
      <c r="D10359" s="5" t="s">
        <v>10218</v>
      </c>
      <c r="E10359" s="3">
        <v>1</v>
      </c>
    </row>
    <row r="10360" spans="1:5" ht="40.5">
      <c r="A10360" s="36">
        <v>10358</v>
      </c>
      <c r="B10360" s="208"/>
      <c r="C10360" s="36" t="s">
        <v>10219</v>
      </c>
      <c r="D10360" s="5" t="s">
        <v>10219</v>
      </c>
      <c r="E10360" s="3">
        <v>1</v>
      </c>
    </row>
    <row r="10361" spans="1:5" ht="40.5">
      <c r="A10361" s="36">
        <v>10359</v>
      </c>
      <c r="B10361" s="208"/>
      <c r="C10361" s="36" t="s">
        <v>10220</v>
      </c>
      <c r="D10361" s="5" t="s">
        <v>10220</v>
      </c>
      <c r="E10361" s="3">
        <v>1</v>
      </c>
    </row>
    <row r="10362" spans="1:5" ht="40.5">
      <c r="A10362" s="36">
        <v>10360</v>
      </c>
      <c r="B10362" s="208"/>
      <c r="C10362" s="36" t="s">
        <v>10221</v>
      </c>
      <c r="D10362" s="5" t="s">
        <v>10221</v>
      </c>
      <c r="E10362" s="3">
        <v>1</v>
      </c>
    </row>
    <row r="10363" spans="1:5" ht="40.5">
      <c r="A10363" s="36">
        <v>10361</v>
      </c>
      <c r="B10363" s="208"/>
      <c r="C10363" s="36" t="s">
        <v>10222</v>
      </c>
      <c r="D10363" s="5" t="s">
        <v>10222</v>
      </c>
      <c r="E10363" s="3">
        <v>1</v>
      </c>
    </row>
    <row r="10364" spans="1:5" ht="40.5">
      <c r="A10364" s="36">
        <v>10362</v>
      </c>
      <c r="B10364" s="208"/>
      <c r="C10364" s="36" t="s">
        <v>10223</v>
      </c>
      <c r="D10364" s="5" t="s">
        <v>10223</v>
      </c>
      <c r="E10364" s="3">
        <v>1</v>
      </c>
    </row>
    <row r="10365" spans="1:5" ht="40.5">
      <c r="A10365" s="36">
        <v>10363</v>
      </c>
      <c r="B10365" s="208"/>
      <c r="C10365" s="36" t="s">
        <v>10224</v>
      </c>
      <c r="D10365" s="5" t="s">
        <v>10224</v>
      </c>
      <c r="E10365" s="3">
        <v>1</v>
      </c>
    </row>
    <row r="10366" spans="1:5" ht="40.5">
      <c r="A10366" s="36">
        <v>10364</v>
      </c>
      <c r="B10366" s="208"/>
      <c r="C10366" s="36" t="s">
        <v>10225</v>
      </c>
      <c r="D10366" s="5" t="s">
        <v>10225</v>
      </c>
      <c r="E10366" s="3">
        <v>1</v>
      </c>
    </row>
    <row r="10367" spans="1:5" ht="40.5">
      <c r="A10367" s="36">
        <v>10365</v>
      </c>
      <c r="B10367" s="208"/>
      <c r="C10367" s="36" t="s">
        <v>10226</v>
      </c>
      <c r="D10367" s="5" t="s">
        <v>10226</v>
      </c>
      <c r="E10367" s="3">
        <v>1</v>
      </c>
    </row>
    <row r="10368" spans="1:5" ht="40.5">
      <c r="A10368" s="36">
        <v>10366</v>
      </c>
      <c r="B10368" s="208"/>
      <c r="C10368" s="36" t="s">
        <v>10227</v>
      </c>
      <c r="D10368" s="5" t="s">
        <v>10227</v>
      </c>
      <c r="E10368" s="3">
        <v>1</v>
      </c>
    </row>
    <row r="10369" spans="1:5" ht="40.5">
      <c r="A10369" s="36">
        <v>10367</v>
      </c>
      <c r="B10369" s="208"/>
      <c r="C10369" s="36" t="s">
        <v>10228</v>
      </c>
      <c r="D10369" s="5" t="s">
        <v>10228</v>
      </c>
      <c r="E10369" s="3">
        <v>1</v>
      </c>
    </row>
    <row r="10370" spans="1:5" ht="60.75">
      <c r="A10370" s="36">
        <v>10368</v>
      </c>
      <c r="B10370" s="208"/>
      <c r="C10370" s="36" t="s">
        <v>10229</v>
      </c>
      <c r="D10370" s="5" t="s">
        <v>10229</v>
      </c>
      <c r="E10370" s="3">
        <v>1</v>
      </c>
    </row>
    <row r="10371" spans="1:5" ht="60.75">
      <c r="A10371" s="36">
        <v>10369</v>
      </c>
      <c r="B10371" s="208"/>
      <c r="C10371" s="36" t="s">
        <v>10230</v>
      </c>
      <c r="D10371" s="5" t="s">
        <v>10230</v>
      </c>
      <c r="E10371" s="3">
        <v>1</v>
      </c>
    </row>
    <row r="10372" spans="1:5" ht="60.75">
      <c r="A10372" s="36">
        <v>10370</v>
      </c>
      <c r="B10372" s="208"/>
      <c r="C10372" s="36" t="s">
        <v>10231</v>
      </c>
      <c r="D10372" s="5" t="s">
        <v>10231</v>
      </c>
      <c r="E10372" s="3">
        <v>1</v>
      </c>
    </row>
    <row r="10373" spans="1:5" ht="60.75">
      <c r="A10373" s="36">
        <v>10371</v>
      </c>
      <c r="B10373" s="208"/>
      <c r="C10373" s="36" t="s">
        <v>10232</v>
      </c>
      <c r="D10373" s="5" t="s">
        <v>10232</v>
      </c>
      <c r="E10373" s="3">
        <v>1</v>
      </c>
    </row>
    <row r="10374" spans="1:5" ht="60.75">
      <c r="A10374" s="36">
        <v>10372</v>
      </c>
      <c r="B10374" s="208"/>
      <c r="C10374" s="36" t="s">
        <v>10233</v>
      </c>
      <c r="D10374" s="5" t="s">
        <v>10233</v>
      </c>
      <c r="E10374" s="3">
        <v>1</v>
      </c>
    </row>
    <row r="10375" spans="1:5" ht="60.75">
      <c r="A10375" s="36">
        <v>10373</v>
      </c>
      <c r="B10375" s="208"/>
      <c r="C10375" s="36" t="s">
        <v>10234</v>
      </c>
      <c r="D10375" s="5" t="s">
        <v>10234</v>
      </c>
      <c r="E10375" s="3">
        <v>1</v>
      </c>
    </row>
    <row r="10376" spans="1:5" ht="40.5">
      <c r="A10376" s="36">
        <v>10374</v>
      </c>
      <c r="B10376" s="208"/>
      <c r="C10376" s="36" t="s">
        <v>10235</v>
      </c>
      <c r="D10376" s="5" t="s">
        <v>10235</v>
      </c>
      <c r="E10376" s="3">
        <v>1</v>
      </c>
    </row>
    <row r="10377" spans="1:5" ht="60.75">
      <c r="A10377" s="36">
        <v>10375</v>
      </c>
      <c r="B10377" s="208"/>
      <c r="C10377" s="36" t="s">
        <v>10236</v>
      </c>
      <c r="D10377" s="5" t="s">
        <v>10236</v>
      </c>
      <c r="E10377" s="3">
        <v>1</v>
      </c>
    </row>
    <row r="10378" spans="1:5" ht="60.75">
      <c r="A10378" s="36">
        <v>10376</v>
      </c>
      <c r="B10378" s="208"/>
      <c r="C10378" s="36" t="s">
        <v>10237</v>
      </c>
      <c r="D10378" s="5" t="s">
        <v>10237</v>
      </c>
      <c r="E10378" s="3">
        <v>1</v>
      </c>
    </row>
    <row r="10379" spans="1:5" ht="60.75">
      <c r="A10379" s="36">
        <v>10377</v>
      </c>
      <c r="B10379" s="208"/>
      <c r="C10379" s="36" t="s">
        <v>10238</v>
      </c>
      <c r="D10379" s="5" t="s">
        <v>10238</v>
      </c>
      <c r="E10379" s="3">
        <v>1</v>
      </c>
    </row>
    <row r="10380" spans="1:5" ht="60.75">
      <c r="A10380" s="36">
        <v>10378</v>
      </c>
      <c r="B10380" s="208"/>
      <c r="C10380" s="36" t="s">
        <v>10239</v>
      </c>
      <c r="D10380" s="5" t="s">
        <v>10239</v>
      </c>
      <c r="E10380" s="3">
        <v>1</v>
      </c>
    </row>
    <row r="10381" spans="1:5" ht="60.75">
      <c r="A10381" s="36">
        <v>10379</v>
      </c>
      <c r="B10381" s="208"/>
      <c r="C10381" s="36" t="s">
        <v>10240</v>
      </c>
      <c r="D10381" s="5" t="s">
        <v>10240</v>
      </c>
      <c r="E10381" s="3">
        <v>1</v>
      </c>
    </row>
    <row r="10382" spans="1:5" ht="40.5">
      <c r="A10382" s="36">
        <v>10380</v>
      </c>
      <c r="B10382" s="208"/>
      <c r="C10382" s="36" t="s">
        <v>10241</v>
      </c>
      <c r="D10382" s="5" t="s">
        <v>10241</v>
      </c>
      <c r="E10382" s="3">
        <v>1</v>
      </c>
    </row>
    <row r="10383" spans="1:5" ht="60.75">
      <c r="A10383" s="36">
        <v>10381</v>
      </c>
      <c r="B10383" s="208"/>
      <c r="C10383" s="36" t="s">
        <v>10242</v>
      </c>
      <c r="D10383" s="5" t="s">
        <v>10242</v>
      </c>
      <c r="E10383" s="3">
        <v>1</v>
      </c>
    </row>
    <row r="10384" spans="1:5" ht="40.5">
      <c r="A10384" s="36">
        <v>10382</v>
      </c>
      <c r="B10384" s="208"/>
      <c r="C10384" s="36" t="s">
        <v>10243</v>
      </c>
      <c r="D10384" s="5" t="s">
        <v>10243</v>
      </c>
      <c r="E10384" s="3">
        <v>1</v>
      </c>
    </row>
    <row r="10385" spans="1:5" ht="40.5">
      <c r="A10385" s="36">
        <v>10383</v>
      </c>
      <c r="B10385" s="208"/>
      <c r="C10385" s="36" t="s">
        <v>10244</v>
      </c>
      <c r="D10385" s="5" t="s">
        <v>10244</v>
      </c>
      <c r="E10385" s="3">
        <v>1</v>
      </c>
    </row>
    <row r="10386" spans="1:5" ht="40.5">
      <c r="A10386" s="36">
        <v>10384</v>
      </c>
      <c r="B10386" s="208"/>
      <c r="C10386" s="36" t="s">
        <v>10245</v>
      </c>
      <c r="D10386" s="5" t="s">
        <v>10245</v>
      </c>
      <c r="E10386" s="3">
        <v>1</v>
      </c>
    </row>
    <row r="10387" spans="1:5" ht="40.5">
      <c r="A10387" s="36">
        <v>10385</v>
      </c>
      <c r="B10387" s="208"/>
      <c r="C10387" s="36" t="s">
        <v>10246</v>
      </c>
      <c r="D10387" s="5" t="s">
        <v>10246</v>
      </c>
      <c r="E10387" s="3">
        <v>1</v>
      </c>
    </row>
    <row r="10388" spans="1:5" ht="40.5">
      <c r="A10388" s="36">
        <v>10386</v>
      </c>
      <c r="B10388" s="208"/>
      <c r="C10388" s="36" t="s">
        <v>10247</v>
      </c>
      <c r="D10388" s="5" t="s">
        <v>10247</v>
      </c>
      <c r="E10388" s="3">
        <v>1</v>
      </c>
    </row>
    <row r="10389" spans="1:5" ht="60.75">
      <c r="A10389" s="36">
        <v>10387</v>
      </c>
      <c r="B10389" s="208"/>
      <c r="C10389" s="36" t="s">
        <v>10248</v>
      </c>
      <c r="D10389" s="5" t="s">
        <v>10248</v>
      </c>
      <c r="E10389" s="3">
        <v>1</v>
      </c>
    </row>
    <row r="10390" spans="1:5" ht="40.5">
      <c r="A10390" s="36">
        <v>10388</v>
      </c>
      <c r="B10390" s="208"/>
      <c r="C10390" s="36" t="s">
        <v>10249</v>
      </c>
      <c r="D10390" s="5" t="s">
        <v>10249</v>
      </c>
      <c r="E10390" s="3">
        <v>1</v>
      </c>
    </row>
    <row r="10391" spans="1:5" ht="60.75">
      <c r="A10391" s="36">
        <v>10389</v>
      </c>
      <c r="B10391" s="208"/>
      <c r="C10391" s="36" t="s">
        <v>10250</v>
      </c>
      <c r="D10391" s="5" t="s">
        <v>10250</v>
      </c>
      <c r="E10391" s="3">
        <v>1</v>
      </c>
    </row>
    <row r="10392" spans="1:5" ht="60.75">
      <c r="A10392" s="36">
        <v>10390</v>
      </c>
      <c r="B10392" s="208"/>
      <c r="C10392" s="36" t="s">
        <v>10251</v>
      </c>
      <c r="D10392" s="5" t="s">
        <v>10251</v>
      </c>
      <c r="E10392" s="3">
        <v>1</v>
      </c>
    </row>
    <row r="10393" spans="1:5" ht="60.75">
      <c r="A10393" s="36">
        <v>10391</v>
      </c>
      <c r="B10393" s="208"/>
      <c r="C10393" s="36" t="s">
        <v>10252</v>
      </c>
      <c r="D10393" s="5" t="s">
        <v>10252</v>
      </c>
      <c r="E10393" s="3">
        <v>1</v>
      </c>
    </row>
    <row r="10394" spans="1:5" ht="40.5">
      <c r="A10394" s="36">
        <v>10392</v>
      </c>
      <c r="B10394" s="208"/>
      <c r="C10394" s="36" t="s">
        <v>10253</v>
      </c>
      <c r="D10394" s="5" t="s">
        <v>10253</v>
      </c>
      <c r="E10394" s="3">
        <v>1</v>
      </c>
    </row>
    <row r="10395" spans="1:5" ht="60.75">
      <c r="A10395" s="36">
        <v>10393</v>
      </c>
      <c r="B10395" s="208"/>
      <c r="C10395" s="36" t="s">
        <v>10254</v>
      </c>
      <c r="D10395" s="5" t="s">
        <v>10254</v>
      </c>
      <c r="E10395" s="3">
        <v>1</v>
      </c>
    </row>
    <row r="10396" spans="1:5" ht="60.75">
      <c r="A10396" s="36">
        <v>10394</v>
      </c>
      <c r="B10396" s="208"/>
      <c r="C10396" s="36" t="s">
        <v>10255</v>
      </c>
      <c r="D10396" s="5" t="s">
        <v>10255</v>
      </c>
      <c r="E10396" s="3">
        <v>1</v>
      </c>
    </row>
    <row r="10397" spans="1:5" ht="40.5">
      <c r="A10397" s="36">
        <v>10395</v>
      </c>
      <c r="B10397" s="208"/>
      <c r="C10397" s="36" t="s">
        <v>10256</v>
      </c>
      <c r="D10397" s="5" t="s">
        <v>10256</v>
      </c>
      <c r="E10397" s="3">
        <v>1</v>
      </c>
    </row>
    <row r="10398" spans="1:5" ht="40.5">
      <c r="A10398" s="36">
        <v>10396</v>
      </c>
      <c r="B10398" s="208"/>
      <c r="C10398" s="36" t="s">
        <v>10257</v>
      </c>
      <c r="D10398" s="5" t="s">
        <v>10257</v>
      </c>
      <c r="E10398" s="3">
        <v>1</v>
      </c>
    </row>
    <row r="10399" spans="1:5" ht="40.5">
      <c r="A10399" s="36">
        <v>10397</v>
      </c>
      <c r="B10399" s="208"/>
      <c r="C10399" s="36" t="s">
        <v>10258</v>
      </c>
      <c r="D10399" s="5" t="s">
        <v>10258</v>
      </c>
      <c r="E10399" s="3">
        <v>1</v>
      </c>
    </row>
    <row r="10400" spans="1:5" ht="40.5">
      <c r="A10400" s="36">
        <v>10398</v>
      </c>
      <c r="B10400" s="36"/>
      <c r="C10400" s="36" t="s">
        <v>10259</v>
      </c>
      <c r="D10400" s="5" t="s">
        <v>10259</v>
      </c>
      <c r="E10400" s="3">
        <v>1</v>
      </c>
    </row>
    <row r="10401" spans="1:5" ht="40.5">
      <c r="A10401" s="36">
        <v>10399</v>
      </c>
      <c r="B10401" s="36"/>
      <c r="C10401" s="36" t="s">
        <v>10260</v>
      </c>
      <c r="D10401" s="5" t="s">
        <v>10260</v>
      </c>
      <c r="E10401" s="3">
        <v>1</v>
      </c>
    </row>
    <row r="10402" spans="1:5" ht="60.75">
      <c r="A10402" s="36">
        <v>10400</v>
      </c>
      <c r="B10402" s="36"/>
      <c r="C10402" s="36" t="s">
        <v>10261</v>
      </c>
      <c r="D10402" s="5" t="s">
        <v>10261</v>
      </c>
      <c r="E10402" s="3">
        <v>1</v>
      </c>
    </row>
    <row r="10403" spans="1:5" ht="40.5">
      <c r="A10403" s="36">
        <v>10401</v>
      </c>
      <c r="B10403" s="36"/>
      <c r="C10403" s="36" t="s">
        <v>10262</v>
      </c>
      <c r="D10403" s="5" t="s">
        <v>10262</v>
      </c>
      <c r="E10403" s="3">
        <v>1</v>
      </c>
    </row>
    <row r="10404" spans="1:5" ht="40.5">
      <c r="A10404" s="36">
        <v>10402</v>
      </c>
      <c r="B10404" s="36"/>
      <c r="C10404" s="36" t="s">
        <v>10263</v>
      </c>
      <c r="D10404" s="5" t="s">
        <v>10263</v>
      </c>
      <c r="E10404" s="3">
        <v>1</v>
      </c>
    </row>
    <row r="10405" spans="1:5" ht="40.5">
      <c r="A10405" s="36">
        <v>10403</v>
      </c>
      <c r="B10405" s="36"/>
      <c r="C10405" s="36" t="s">
        <v>10264</v>
      </c>
      <c r="D10405" s="5" t="s">
        <v>10264</v>
      </c>
      <c r="E10405" s="3">
        <v>1</v>
      </c>
    </row>
    <row r="10406" spans="1:5" ht="60.75">
      <c r="A10406" s="36">
        <v>10404</v>
      </c>
      <c r="B10406" s="36"/>
      <c r="C10406" s="36" t="s">
        <v>10265</v>
      </c>
      <c r="D10406" s="5" t="s">
        <v>10265</v>
      </c>
      <c r="E10406" s="3">
        <v>1</v>
      </c>
    </row>
    <row r="10407" spans="1:5" ht="40.5">
      <c r="A10407" s="36">
        <v>10405</v>
      </c>
      <c r="B10407" s="36"/>
      <c r="C10407" s="36" t="s">
        <v>10266</v>
      </c>
      <c r="D10407" s="5" t="s">
        <v>10266</v>
      </c>
      <c r="E10407" s="3">
        <v>1</v>
      </c>
    </row>
    <row r="10408" spans="1:5" ht="40.5">
      <c r="A10408" s="36">
        <v>10406</v>
      </c>
      <c r="B10408" s="36"/>
      <c r="C10408" s="36" t="s">
        <v>10267</v>
      </c>
      <c r="D10408" s="5" t="s">
        <v>10267</v>
      </c>
      <c r="E10408" s="3">
        <v>1</v>
      </c>
    </row>
    <row r="10409" spans="1:5" ht="60.75">
      <c r="A10409" s="36">
        <v>10407</v>
      </c>
      <c r="B10409" s="36"/>
      <c r="C10409" s="36" t="s">
        <v>10268</v>
      </c>
      <c r="D10409" s="5" t="s">
        <v>10268</v>
      </c>
      <c r="E10409" s="3">
        <v>1</v>
      </c>
    </row>
    <row r="10410" spans="1:5" ht="60.75">
      <c r="A10410" s="36">
        <v>10408</v>
      </c>
      <c r="B10410" s="36"/>
      <c r="C10410" s="36" t="s">
        <v>10269</v>
      </c>
      <c r="D10410" s="5" t="s">
        <v>10269</v>
      </c>
      <c r="E10410" s="3">
        <v>1</v>
      </c>
    </row>
    <row r="10411" spans="1:5" ht="60.75">
      <c r="A10411" s="36">
        <v>10409</v>
      </c>
      <c r="B10411" s="36"/>
      <c r="C10411" s="36" t="s">
        <v>10270</v>
      </c>
      <c r="D10411" s="5" t="s">
        <v>10270</v>
      </c>
      <c r="E10411" s="3">
        <v>1</v>
      </c>
    </row>
    <row r="10412" spans="1:5" ht="40.5">
      <c r="A10412" s="36">
        <v>10410</v>
      </c>
      <c r="B10412" s="36"/>
      <c r="C10412" s="36" t="s">
        <v>10271</v>
      </c>
      <c r="D10412" s="5" t="s">
        <v>10271</v>
      </c>
      <c r="E10412" s="3">
        <v>1</v>
      </c>
    </row>
    <row r="10413" spans="1:5" ht="60.75">
      <c r="A10413" s="36">
        <v>10411</v>
      </c>
      <c r="B10413" s="36"/>
      <c r="C10413" s="36" t="s">
        <v>10272</v>
      </c>
      <c r="D10413" s="5" t="s">
        <v>10272</v>
      </c>
      <c r="E10413" s="3">
        <v>1</v>
      </c>
    </row>
    <row r="10414" spans="1:5" ht="60.75">
      <c r="A10414" s="36">
        <v>10412</v>
      </c>
      <c r="B10414" s="36"/>
      <c r="C10414" s="36" t="s">
        <v>10273</v>
      </c>
      <c r="D10414" s="5" t="s">
        <v>10273</v>
      </c>
      <c r="E10414" s="3">
        <v>1</v>
      </c>
    </row>
    <row r="10415" spans="1:5" ht="60.75">
      <c r="A10415" s="36">
        <v>10413</v>
      </c>
      <c r="B10415" s="36"/>
      <c r="C10415" s="36" t="s">
        <v>10274</v>
      </c>
      <c r="D10415" s="5" t="s">
        <v>10274</v>
      </c>
      <c r="E10415" s="3">
        <v>1</v>
      </c>
    </row>
    <row r="10416" spans="1:5" ht="40.5">
      <c r="A10416" s="36">
        <v>10414</v>
      </c>
      <c r="B10416" s="36"/>
      <c r="C10416" s="36" t="s">
        <v>10275</v>
      </c>
      <c r="D10416" s="5" t="s">
        <v>10275</v>
      </c>
      <c r="E10416" s="3">
        <v>1</v>
      </c>
    </row>
    <row r="10417" spans="1:5" ht="40.5">
      <c r="A10417" s="36">
        <v>10415</v>
      </c>
      <c r="B10417" s="36"/>
      <c r="C10417" s="36" t="s">
        <v>10276</v>
      </c>
      <c r="D10417" s="5" t="s">
        <v>10276</v>
      </c>
      <c r="E10417" s="3">
        <v>1</v>
      </c>
    </row>
    <row r="10418" spans="1:5" ht="81">
      <c r="A10418" s="36">
        <v>10416</v>
      </c>
      <c r="B10418" s="36"/>
      <c r="C10418" s="36" t="s">
        <v>10277</v>
      </c>
      <c r="D10418" s="5" t="s">
        <v>10277</v>
      </c>
      <c r="E10418" s="3">
        <v>1</v>
      </c>
    </row>
    <row r="10419" spans="1:5" ht="40.5">
      <c r="A10419" s="36">
        <v>10417</v>
      </c>
      <c r="B10419" s="36"/>
      <c r="C10419" s="36" t="s">
        <v>10278</v>
      </c>
      <c r="D10419" s="5" t="s">
        <v>10278</v>
      </c>
      <c r="E10419" s="3">
        <v>1</v>
      </c>
    </row>
    <row r="10420" spans="1:5">
      <c r="A10420" s="36">
        <v>10418</v>
      </c>
      <c r="B10420" s="36"/>
      <c r="C10420" s="36" t="s">
        <v>10279</v>
      </c>
      <c r="D10420" s="5" t="s">
        <v>10279</v>
      </c>
      <c r="E10420" s="3">
        <v>1</v>
      </c>
    </row>
    <row r="10421" spans="1:5" ht="60.75">
      <c r="A10421" s="36">
        <v>10419</v>
      </c>
      <c r="B10421" s="36"/>
      <c r="C10421" s="36" t="s">
        <v>10280</v>
      </c>
      <c r="D10421" s="5" t="s">
        <v>10280</v>
      </c>
      <c r="E10421" s="3">
        <v>1</v>
      </c>
    </row>
    <row r="10422" spans="1:5" ht="60.75">
      <c r="A10422" s="36">
        <v>10420</v>
      </c>
      <c r="B10422" s="36"/>
      <c r="C10422" s="36" t="s">
        <v>10281</v>
      </c>
      <c r="D10422" s="5" t="s">
        <v>10281</v>
      </c>
      <c r="E10422" s="3">
        <v>1</v>
      </c>
    </row>
    <row r="10423" spans="1:5" ht="60.75">
      <c r="A10423" s="36">
        <v>10421</v>
      </c>
      <c r="B10423" s="36"/>
      <c r="C10423" s="36" t="s">
        <v>10282</v>
      </c>
      <c r="D10423" s="5" t="s">
        <v>10282</v>
      </c>
      <c r="E10423" s="3">
        <v>1</v>
      </c>
    </row>
    <row r="10424" spans="1:5" ht="60.75">
      <c r="A10424" s="36">
        <v>10422</v>
      </c>
      <c r="B10424" s="36"/>
      <c r="C10424" s="36" t="s">
        <v>10283</v>
      </c>
      <c r="D10424" s="5" t="s">
        <v>10283</v>
      </c>
      <c r="E10424" s="3">
        <v>1</v>
      </c>
    </row>
    <row r="10425" spans="1:5" ht="40.5">
      <c r="A10425" s="36">
        <v>10423</v>
      </c>
      <c r="B10425" s="36"/>
      <c r="C10425" s="36" t="s">
        <v>10284</v>
      </c>
      <c r="D10425" s="5" t="s">
        <v>10284</v>
      </c>
      <c r="E10425" s="3">
        <v>1</v>
      </c>
    </row>
    <row r="10426" spans="1:5" ht="40.5">
      <c r="A10426" s="36">
        <v>10424</v>
      </c>
      <c r="B10426" s="36"/>
      <c r="C10426" s="36" t="s">
        <v>10285</v>
      </c>
      <c r="D10426" s="5" t="s">
        <v>10285</v>
      </c>
      <c r="E10426" s="3">
        <v>1</v>
      </c>
    </row>
    <row r="10427" spans="1:5" ht="40.5">
      <c r="A10427" s="36">
        <v>10425</v>
      </c>
      <c r="B10427" s="36"/>
      <c r="C10427" s="36" t="s">
        <v>10286</v>
      </c>
      <c r="D10427" s="5" t="s">
        <v>10286</v>
      </c>
      <c r="E10427" s="3">
        <v>1</v>
      </c>
    </row>
    <row r="10428" spans="1:5" ht="40.5">
      <c r="A10428" s="36">
        <v>10426</v>
      </c>
      <c r="B10428" s="36"/>
      <c r="C10428" s="36" t="s">
        <v>10287</v>
      </c>
      <c r="D10428" s="5" t="s">
        <v>10287</v>
      </c>
      <c r="E10428" s="3">
        <v>1</v>
      </c>
    </row>
    <row r="10429" spans="1:5">
      <c r="A10429" s="36">
        <v>10427</v>
      </c>
      <c r="B10429" s="36"/>
      <c r="C10429" s="36" t="s">
        <v>10288</v>
      </c>
      <c r="D10429" s="5" t="s">
        <v>10288</v>
      </c>
      <c r="E10429" s="3">
        <v>1</v>
      </c>
    </row>
    <row r="10430" spans="1:5">
      <c r="A10430" s="36">
        <v>10428</v>
      </c>
      <c r="B10430" s="36"/>
      <c r="C10430" s="36" t="s">
        <v>10289</v>
      </c>
      <c r="D10430" s="5" t="s">
        <v>10289</v>
      </c>
      <c r="E10430" s="3">
        <v>1</v>
      </c>
    </row>
    <row r="10431" spans="1:5" ht="40.5">
      <c r="A10431" s="36">
        <v>10429</v>
      </c>
      <c r="B10431" s="36"/>
      <c r="C10431" s="36" t="s">
        <v>10290</v>
      </c>
      <c r="D10431" s="5" t="s">
        <v>10290</v>
      </c>
      <c r="E10431" s="3">
        <v>1</v>
      </c>
    </row>
    <row r="10432" spans="1:5" ht="40.5">
      <c r="A10432" s="36">
        <v>10430</v>
      </c>
      <c r="B10432" s="36"/>
      <c r="C10432" s="36" t="s">
        <v>10291</v>
      </c>
      <c r="D10432" s="5" t="s">
        <v>10291</v>
      </c>
      <c r="E10432" s="3">
        <v>1</v>
      </c>
    </row>
    <row r="10433" spans="1:5" ht="40.5">
      <c r="A10433" s="36">
        <v>10431</v>
      </c>
      <c r="B10433" s="36"/>
      <c r="C10433" s="36" t="s">
        <v>10292</v>
      </c>
      <c r="D10433" s="5" t="s">
        <v>10292</v>
      </c>
      <c r="E10433" s="3">
        <v>1</v>
      </c>
    </row>
    <row r="10434" spans="1:5" ht="40.5">
      <c r="A10434" s="36">
        <v>10432</v>
      </c>
      <c r="B10434" s="36"/>
      <c r="C10434" s="36" t="s">
        <v>10293</v>
      </c>
      <c r="D10434" s="5" t="s">
        <v>10293</v>
      </c>
      <c r="E10434" s="3">
        <v>1</v>
      </c>
    </row>
    <row r="10435" spans="1:5" ht="40.5">
      <c r="A10435" s="36">
        <v>10433</v>
      </c>
      <c r="B10435" s="36"/>
      <c r="C10435" s="36" t="s">
        <v>10294</v>
      </c>
      <c r="D10435" s="5" t="s">
        <v>10294</v>
      </c>
      <c r="E10435" s="3">
        <v>1</v>
      </c>
    </row>
    <row r="10436" spans="1:5">
      <c r="A10436" s="36">
        <v>10434</v>
      </c>
      <c r="B10436" s="36"/>
      <c r="C10436" s="36" t="s">
        <v>10295</v>
      </c>
      <c r="D10436" s="5" t="s">
        <v>10295</v>
      </c>
      <c r="E10436" s="3">
        <v>1</v>
      </c>
    </row>
    <row r="10437" spans="1:5" ht="40.5">
      <c r="A10437" s="36">
        <v>10435</v>
      </c>
      <c r="B10437" s="36"/>
      <c r="C10437" s="36" t="s">
        <v>10296</v>
      </c>
      <c r="D10437" s="5" t="s">
        <v>10296</v>
      </c>
      <c r="E10437" s="3">
        <v>1</v>
      </c>
    </row>
    <row r="10438" spans="1:5" ht="40.5">
      <c r="A10438" s="36">
        <v>10436</v>
      </c>
      <c r="B10438" s="36"/>
      <c r="C10438" s="36" t="s">
        <v>10297</v>
      </c>
      <c r="D10438" s="5" t="s">
        <v>10297</v>
      </c>
      <c r="E10438" s="3">
        <v>1</v>
      </c>
    </row>
    <row r="10439" spans="1:5" ht="60.75">
      <c r="A10439" s="36">
        <v>10437</v>
      </c>
      <c r="B10439" s="36"/>
      <c r="C10439" s="36" t="s">
        <v>10298</v>
      </c>
      <c r="D10439" s="5" t="s">
        <v>10298</v>
      </c>
      <c r="E10439" s="3">
        <v>1</v>
      </c>
    </row>
    <row r="10440" spans="1:5" ht="40.5">
      <c r="A10440" s="36">
        <v>10438</v>
      </c>
      <c r="B10440" s="36"/>
      <c r="C10440" s="36" t="s">
        <v>10299</v>
      </c>
      <c r="D10440" s="5" t="s">
        <v>10299</v>
      </c>
      <c r="E10440" s="3">
        <v>1</v>
      </c>
    </row>
    <row r="10441" spans="1:5" ht="40.5">
      <c r="A10441" s="36">
        <v>10439</v>
      </c>
      <c r="B10441" s="36"/>
      <c r="C10441" s="36" t="s">
        <v>10300</v>
      </c>
      <c r="D10441" s="5" t="s">
        <v>10300</v>
      </c>
      <c r="E10441" s="3">
        <v>1</v>
      </c>
    </row>
    <row r="10442" spans="1:5" ht="40.5">
      <c r="A10442" s="36">
        <v>10440</v>
      </c>
      <c r="B10442" s="36"/>
      <c r="C10442" s="36" t="s">
        <v>10301</v>
      </c>
      <c r="D10442" s="5" t="s">
        <v>10301</v>
      </c>
      <c r="E10442" s="3">
        <v>1</v>
      </c>
    </row>
    <row r="10443" spans="1:5" ht="40.5">
      <c r="A10443" s="36">
        <v>10441</v>
      </c>
      <c r="B10443" s="36"/>
      <c r="C10443" s="36" t="s">
        <v>10302</v>
      </c>
      <c r="D10443" s="5" t="s">
        <v>10302</v>
      </c>
      <c r="E10443" s="3">
        <v>1</v>
      </c>
    </row>
    <row r="10444" spans="1:5" ht="40.5">
      <c r="A10444" s="36">
        <v>10442</v>
      </c>
      <c r="B10444" s="36"/>
      <c r="C10444" s="36" t="s">
        <v>10303</v>
      </c>
      <c r="D10444" s="5" t="s">
        <v>10303</v>
      </c>
      <c r="E10444" s="3">
        <v>1</v>
      </c>
    </row>
    <row r="10445" spans="1:5">
      <c r="A10445" s="36">
        <v>10443</v>
      </c>
      <c r="B10445" s="36"/>
      <c r="C10445" s="36" t="s">
        <v>10304</v>
      </c>
      <c r="D10445" s="5" t="s">
        <v>10304</v>
      </c>
      <c r="E10445" s="3">
        <v>1</v>
      </c>
    </row>
    <row r="10446" spans="1:5" ht="40.5">
      <c r="A10446" s="36">
        <v>10444</v>
      </c>
      <c r="B10446" s="36"/>
      <c r="C10446" s="36" t="s">
        <v>10305</v>
      </c>
      <c r="D10446" s="5" t="s">
        <v>10305</v>
      </c>
      <c r="E10446" s="3">
        <v>1</v>
      </c>
    </row>
    <row r="10447" spans="1:5">
      <c r="A10447" s="36">
        <v>10445</v>
      </c>
      <c r="B10447" s="36"/>
      <c r="C10447" s="36" t="s">
        <v>10306</v>
      </c>
      <c r="D10447" s="5" t="s">
        <v>10306</v>
      </c>
      <c r="E10447" s="3">
        <v>1</v>
      </c>
    </row>
    <row r="10448" spans="1:5">
      <c r="A10448" s="36">
        <v>10446</v>
      </c>
      <c r="B10448" s="36"/>
      <c r="C10448" s="36" t="s">
        <v>10307</v>
      </c>
      <c r="D10448" s="5" t="s">
        <v>10307</v>
      </c>
      <c r="E10448" s="3">
        <v>1</v>
      </c>
    </row>
    <row r="10449" spans="1:5" ht="40.5">
      <c r="A10449" s="36">
        <v>10447</v>
      </c>
      <c r="B10449" s="36"/>
      <c r="C10449" s="36" t="s">
        <v>10308</v>
      </c>
      <c r="D10449" s="5" t="s">
        <v>10308</v>
      </c>
      <c r="E10449" s="3">
        <v>1</v>
      </c>
    </row>
    <row r="10450" spans="1:5" ht="40.5">
      <c r="A10450" s="36">
        <v>10448</v>
      </c>
      <c r="B10450" s="36"/>
      <c r="C10450" s="36" t="s">
        <v>10309</v>
      </c>
      <c r="D10450" s="5" t="s">
        <v>10309</v>
      </c>
      <c r="E10450" s="3">
        <v>1</v>
      </c>
    </row>
    <row r="10451" spans="1:5" ht="40.5">
      <c r="A10451" s="36">
        <v>10449</v>
      </c>
      <c r="B10451" s="36"/>
      <c r="C10451" s="36" t="s">
        <v>10310</v>
      </c>
      <c r="D10451" s="5" t="s">
        <v>10310</v>
      </c>
      <c r="E10451" s="3">
        <v>1</v>
      </c>
    </row>
    <row r="10452" spans="1:5" ht="40.5">
      <c r="A10452" s="36">
        <v>10450</v>
      </c>
      <c r="B10452" s="36"/>
      <c r="C10452" s="36" t="s">
        <v>10311</v>
      </c>
      <c r="D10452" s="5" t="s">
        <v>10311</v>
      </c>
      <c r="E10452" s="3">
        <v>1</v>
      </c>
    </row>
    <row r="10453" spans="1:5" ht="40.5">
      <c r="A10453" s="36">
        <v>10451</v>
      </c>
      <c r="B10453" s="36"/>
      <c r="C10453" s="36" t="s">
        <v>10312</v>
      </c>
      <c r="D10453" s="5" t="s">
        <v>10312</v>
      </c>
      <c r="E10453" s="3">
        <v>1</v>
      </c>
    </row>
    <row r="10454" spans="1:5">
      <c r="A10454" s="36">
        <v>10452</v>
      </c>
      <c r="B10454" s="36"/>
      <c r="C10454" s="36" t="s">
        <v>10313</v>
      </c>
      <c r="D10454" s="5" t="s">
        <v>10313</v>
      </c>
      <c r="E10454" s="3">
        <v>1</v>
      </c>
    </row>
    <row r="10455" spans="1:5">
      <c r="A10455" s="36">
        <v>10453</v>
      </c>
      <c r="B10455" s="36"/>
      <c r="C10455" s="36" t="s">
        <v>10314</v>
      </c>
      <c r="D10455" s="5" t="s">
        <v>10314</v>
      </c>
      <c r="E10455" s="3">
        <v>1</v>
      </c>
    </row>
    <row r="10456" spans="1:5">
      <c r="A10456" s="36">
        <v>10454</v>
      </c>
      <c r="B10456" s="36"/>
      <c r="C10456" s="36" t="s">
        <v>10315</v>
      </c>
      <c r="D10456" s="5" t="s">
        <v>10315</v>
      </c>
      <c r="E10456" s="3">
        <v>1</v>
      </c>
    </row>
    <row r="10457" spans="1:5" ht="60.75">
      <c r="A10457" s="36">
        <v>10455</v>
      </c>
      <c r="B10457" s="36"/>
      <c r="C10457" s="36" t="s">
        <v>10316</v>
      </c>
      <c r="D10457" s="5" t="s">
        <v>10316</v>
      </c>
      <c r="E10457" s="3">
        <v>1</v>
      </c>
    </row>
    <row r="10458" spans="1:5" ht="40.5">
      <c r="A10458" s="36">
        <v>10456</v>
      </c>
      <c r="B10458" s="36"/>
      <c r="C10458" s="36" t="s">
        <v>10317</v>
      </c>
      <c r="D10458" s="5" t="s">
        <v>10317</v>
      </c>
      <c r="E10458" s="3">
        <v>1</v>
      </c>
    </row>
    <row r="10459" spans="1:5" ht="40.5">
      <c r="A10459" s="36">
        <v>10457</v>
      </c>
      <c r="B10459" s="36"/>
      <c r="C10459" s="36" t="s">
        <v>10318</v>
      </c>
      <c r="D10459" s="5" t="s">
        <v>10318</v>
      </c>
      <c r="E10459" s="3">
        <v>1</v>
      </c>
    </row>
    <row r="10460" spans="1:5" ht="40.5">
      <c r="A10460" s="36">
        <v>10458</v>
      </c>
      <c r="B10460" s="36"/>
      <c r="C10460" s="36" t="s">
        <v>10319</v>
      </c>
      <c r="D10460" s="5" t="s">
        <v>10319</v>
      </c>
      <c r="E10460" s="3">
        <v>1</v>
      </c>
    </row>
    <row r="10461" spans="1:5" ht="40.5">
      <c r="A10461" s="36">
        <v>10459</v>
      </c>
      <c r="B10461" s="36"/>
      <c r="C10461" s="36" t="s">
        <v>10320</v>
      </c>
      <c r="D10461" s="5" t="s">
        <v>10320</v>
      </c>
      <c r="E10461" s="3">
        <v>1</v>
      </c>
    </row>
    <row r="10462" spans="1:5" ht="60.75">
      <c r="A10462" s="36">
        <v>10460</v>
      </c>
      <c r="B10462" s="36"/>
      <c r="C10462" s="36" t="s">
        <v>10321</v>
      </c>
      <c r="D10462" s="5" t="s">
        <v>10321</v>
      </c>
      <c r="E10462" s="3">
        <v>1</v>
      </c>
    </row>
    <row r="10463" spans="1:5" ht="40.5">
      <c r="A10463" s="36">
        <v>10461</v>
      </c>
      <c r="B10463" s="36"/>
      <c r="C10463" s="36" t="s">
        <v>10322</v>
      </c>
      <c r="D10463" s="5" t="s">
        <v>10322</v>
      </c>
      <c r="E10463" s="3">
        <v>1</v>
      </c>
    </row>
    <row r="10464" spans="1:5" ht="40.5">
      <c r="A10464" s="36">
        <v>10462</v>
      </c>
      <c r="B10464" s="36"/>
      <c r="C10464" s="36" t="s">
        <v>10323</v>
      </c>
      <c r="D10464" s="5" t="s">
        <v>10323</v>
      </c>
      <c r="E10464" s="3">
        <v>1</v>
      </c>
    </row>
    <row r="10465" spans="1:5">
      <c r="A10465" s="36">
        <v>10463</v>
      </c>
      <c r="B10465" s="36"/>
      <c r="C10465" s="36" t="s">
        <v>10324</v>
      </c>
      <c r="D10465" s="5" t="s">
        <v>10324</v>
      </c>
      <c r="E10465" s="3">
        <v>1</v>
      </c>
    </row>
    <row r="10466" spans="1:5" ht="40.5">
      <c r="A10466" s="36">
        <v>10464</v>
      </c>
      <c r="B10466" s="36"/>
      <c r="C10466" s="36" t="s">
        <v>10325</v>
      </c>
      <c r="D10466" s="5" t="s">
        <v>10325</v>
      </c>
      <c r="E10466" s="3">
        <v>1</v>
      </c>
    </row>
    <row r="10467" spans="1:5" ht="60.75">
      <c r="A10467" s="36">
        <v>10465</v>
      </c>
      <c r="B10467" s="36"/>
      <c r="C10467" s="36" t="s">
        <v>10326</v>
      </c>
      <c r="D10467" s="5" t="s">
        <v>10326</v>
      </c>
      <c r="E10467" s="3">
        <v>1</v>
      </c>
    </row>
    <row r="10468" spans="1:5" ht="40.5">
      <c r="A10468" s="36">
        <v>10466</v>
      </c>
      <c r="B10468" s="36"/>
      <c r="C10468" s="36" t="s">
        <v>10327</v>
      </c>
      <c r="D10468" s="5" t="s">
        <v>10327</v>
      </c>
      <c r="E10468" s="3">
        <v>1</v>
      </c>
    </row>
    <row r="10469" spans="1:5" ht="40.5">
      <c r="A10469" s="36">
        <v>10467</v>
      </c>
      <c r="B10469" s="36"/>
      <c r="C10469" s="36" t="s">
        <v>10328</v>
      </c>
      <c r="D10469" s="5" t="s">
        <v>10328</v>
      </c>
      <c r="E10469" s="3">
        <v>1</v>
      </c>
    </row>
    <row r="10470" spans="1:5">
      <c r="A10470" s="36">
        <v>10468</v>
      </c>
      <c r="B10470" s="36"/>
      <c r="C10470" s="36" t="s">
        <v>10329</v>
      </c>
      <c r="D10470" s="5" t="s">
        <v>10329</v>
      </c>
      <c r="E10470" s="3">
        <v>1</v>
      </c>
    </row>
    <row r="10471" spans="1:5">
      <c r="A10471" s="36">
        <v>10469</v>
      </c>
      <c r="B10471" s="36"/>
      <c r="C10471" s="36" t="s">
        <v>10330</v>
      </c>
      <c r="D10471" s="5" t="s">
        <v>10330</v>
      </c>
      <c r="E10471" s="3">
        <v>1</v>
      </c>
    </row>
    <row r="10472" spans="1:5">
      <c r="A10472" s="36">
        <v>10470</v>
      </c>
      <c r="B10472" s="36"/>
      <c r="C10472" s="36" t="s">
        <v>10331</v>
      </c>
      <c r="D10472" s="5" t="s">
        <v>10331</v>
      </c>
      <c r="E10472" s="3">
        <v>1</v>
      </c>
    </row>
    <row r="10473" spans="1:5" ht="40.5">
      <c r="A10473" s="36">
        <v>10471</v>
      </c>
      <c r="B10473" s="36"/>
      <c r="C10473" s="36" t="s">
        <v>10332</v>
      </c>
      <c r="D10473" s="5" t="s">
        <v>10332</v>
      </c>
      <c r="E10473" s="3">
        <v>1</v>
      </c>
    </row>
    <row r="10474" spans="1:5">
      <c r="A10474" s="36">
        <v>10472</v>
      </c>
      <c r="B10474" s="36"/>
      <c r="C10474" s="36" t="s">
        <v>10333</v>
      </c>
      <c r="D10474" s="5" t="s">
        <v>10333</v>
      </c>
      <c r="E10474" s="3">
        <v>1</v>
      </c>
    </row>
    <row r="10475" spans="1:5">
      <c r="A10475" s="36">
        <v>10473</v>
      </c>
      <c r="B10475" s="36"/>
      <c r="C10475" s="36" t="s">
        <v>10334</v>
      </c>
      <c r="D10475" s="5" t="s">
        <v>10334</v>
      </c>
      <c r="E10475" s="3">
        <v>1</v>
      </c>
    </row>
    <row r="10476" spans="1:5" ht="40.5">
      <c r="A10476" s="36">
        <v>10474</v>
      </c>
      <c r="B10476" s="36"/>
      <c r="C10476" s="36" t="s">
        <v>10335</v>
      </c>
      <c r="D10476" s="5" t="s">
        <v>10335</v>
      </c>
      <c r="E10476" s="3">
        <v>1</v>
      </c>
    </row>
    <row r="10477" spans="1:5" ht="60.75">
      <c r="A10477" s="36">
        <v>10475</v>
      </c>
      <c r="B10477" s="36"/>
      <c r="C10477" s="36" t="s">
        <v>10336</v>
      </c>
      <c r="D10477" s="5" t="s">
        <v>10336</v>
      </c>
      <c r="E10477" s="3">
        <v>1</v>
      </c>
    </row>
    <row r="10478" spans="1:5" ht="81">
      <c r="A10478" s="36">
        <v>10476</v>
      </c>
      <c r="B10478" s="36"/>
      <c r="C10478" s="36" t="s">
        <v>10337</v>
      </c>
      <c r="D10478" s="5" t="s">
        <v>10337</v>
      </c>
      <c r="E10478" s="3">
        <v>1</v>
      </c>
    </row>
    <row r="10479" spans="1:5" ht="60.75">
      <c r="A10479" s="36">
        <v>10477</v>
      </c>
      <c r="B10479" s="36"/>
      <c r="C10479" s="36" t="s">
        <v>10338</v>
      </c>
      <c r="D10479" s="5" t="s">
        <v>10338</v>
      </c>
      <c r="E10479" s="3">
        <v>1</v>
      </c>
    </row>
    <row r="10480" spans="1:5" ht="40.5">
      <c r="A10480" s="36">
        <v>10478</v>
      </c>
      <c r="B10480" s="36"/>
      <c r="C10480" s="36" t="s">
        <v>10339</v>
      </c>
      <c r="D10480" s="5" t="s">
        <v>10339</v>
      </c>
      <c r="E10480" s="3">
        <v>1</v>
      </c>
    </row>
    <row r="10481" spans="1:5">
      <c r="A10481" s="36">
        <v>10479</v>
      </c>
      <c r="B10481" s="36"/>
      <c r="C10481" s="36" t="s">
        <v>10340</v>
      </c>
      <c r="D10481" s="5" t="s">
        <v>10340</v>
      </c>
      <c r="E10481" s="3">
        <v>1</v>
      </c>
    </row>
    <row r="10482" spans="1:5" ht="60.75">
      <c r="A10482" s="36">
        <v>10480</v>
      </c>
      <c r="B10482" s="36"/>
      <c r="C10482" s="36" t="s">
        <v>10341</v>
      </c>
      <c r="D10482" s="5" t="s">
        <v>10341</v>
      </c>
      <c r="E10482" s="3">
        <v>1</v>
      </c>
    </row>
    <row r="10483" spans="1:5" ht="40.5">
      <c r="A10483" s="36">
        <v>10481</v>
      </c>
      <c r="B10483" s="36"/>
      <c r="C10483" s="36" t="s">
        <v>10342</v>
      </c>
      <c r="D10483" s="5" t="s">
        <v>10342</v>
      </c>
      <c r="E10483" s="3">
        <v>1</v>
      </c>
    </row>
    <row r="10484" spans="1:5">
      <c r="A10484" s="36">
        <v>10482</v>
      </c>
      <c r="B10484" s="36"/>
      <c r="C10484" s="36" t="s">
        <v>10343</v>
      </c>
      <c r="D10484" s="5" t="s">
        <v>10343</v>
      </c>
      <c r="E10484" s="3">
        <v>1</v>
      </c>
    </row>
    <row r="10485" spans="1:5" ht="40.5">
      <c r="A10485" s="36">
        <v>10483</v>
      </c>
      <c r="B10485" s="36"/>
      <c r="C10485" s="36" t="s">
        <v>10344</v>
      </c>
      <c r="D10485" s="5" t="s">
        <v>10344</v>
      </c>
      <c r="E10485" s="3">
        <v>1</v>
      </c>
    </row>
    <row r="10486" spans="1:5">
      <c r="A10486" s="36">
        <v>10484</v>
      </c>
      <c r="B10486" s="36"/>
      <c r="C10486" s="36" t="s">
        <v>10345</v>
      </c>
      <c r="D10486" s="5" t="s">
        <v>10345</v>
      </c>
      <c r="E10486" s="3">
        <v>1</v>
      </c>
    </row>
    <row r="10487" spans="1:5">
      <c r="A10487" s="36">
        <v>10485</v>
      </c>
      <c r="B10487" s="36"/>
      <c r="C10487" s="36" t="s">
        <v>10346</v>
      </c>
      <c r="D10487" s="5" t="s">
        <v>10346</v>
      </c>
      <c r="E10487" s="3">
        <v>1</v>
      </c>
    </row>
    <row r="10488" spans="1:5">
      <c r="A10488" s="36">
        <v>10486</v>
      </c>
      <c r="B10488" s="36"/>
      <c r="C10488" s="36" t="s">
        <v>10347</v>
      </c>
      <c r="D10488" s="5" t="s">
        <v>10347</v>
      </c>
      <c r="E10488" s="3">
        <v>1</v>
      </c>
    </row>
    <row r="10489" spans="1:5" ht="40.5">
      <c r="A10489" s="36">
        <v>10487</v>
      </c>
      <c r="B10489" s="36"/>
      <c r="C10489" s="36" t="s">
        <v>10348</v>
      </c>
      <c r="D10489" s="5" t="s">
        <v>10348</v>
      </c>
      <c r="E10489" s="3">
        <v>1</v>
      </c>
    </row>
    <row r="10490" spans="1:5" ht="40.5">
      <c r="A10490" s="36">
        <v>10488</v>
      </c>
      <c r="B10490" s="36"/>
      <c r="C10490" s="36" t="s">
        <v>10349</v>
      </c>
      <c r="D10490" s="5" t="s">
        <v>10349</v>
      </c>
      <c r="E10490" s="3">
        <v>1</v>
      </c>
    </row>
    <row r="10491" spans="1:5">
      <c r="A10491" s="36">
        <v>10489</v>
      </c>
      <c r="B10491" s="36"/>
      <c r="C10491" s="36" t="s">
        <v>10350</v>
      </c>
      <c r="D10491" s="5" t="s">
        <v>10350</v>
      </c>
      <c r="E10491" s="3">
        <v>1</v>
      </c>
    </row>
    <row r="10492" spans="1:5">
      <c r="A10492" s="36">
        <v>10490</v>
      </c>
      <c r="B10492" s="36"/>
      <c r="C10492" s="36" t="s">
        <v>10351</v>
      </c>
      <c r="D10492" s="5" t="s">
        <v>10351</v>
      </c>
      <c r="E10492" s="3">
        <v>1</v>
      </c>
    </row>
    <row r="10493" spans="1:5" ht="40.5">
      <c r="A10493" s="36">
        <v>10491</v>
      </c>
      <c r="B10493" s="36"/>
      <c r="C10493" s="36" t="s">
        <v>10352</v>
      </c>
      <c r="D10493" s="5" t="s">
        <v>10352</v>
      </c>
      <c r="E10493" s="3">
        <v>1</v>
      </c>
    </row>
    <row r="10494" spans="1:5">
      <c r="A10494" s="36">
        <v>10492</v>
      </c>
      <c r="B10494" s="36"/>
      <c r="C10494" s="36" t="s">
        <v>10353</v>
      </c>
      <c r="D10494" s="5" t="s">
        <v>10353</v>
      </c>
      <c r="E10494" s="3">
        <v>1</v>
      </c>
    </row>
    <row r="10495" spans="1:5" ht="40.5">
      <c r="A10495" s="36">
        <v>10493</v>
      </c>
      <c r="B10495" s="36"/>
      <c r="C10495" s="36" t="s">
        <v>10354</v>
      </c>
      <c r="D10495" s="5" t="s">
        <v>10354</v>
      </c>
      <c r="E10495" s="3">
        <v>1</v>
      </c>
    </row>
    <row r="10496" spans="1:5">
      <c r="A10496" s="36">
        <v>10494</v>
      </c>
      <c r="B10496" s="36"/>
      <c r="C10496" s="36" t="s">
        <v>10355</v>
      </c>
      <c r="D10496" s="5" t="s">
        <v>10355</v>
      </c>
      <c r="E10496" s="3">
        <v>1</v>
      </c>
    </row>
    <row r="10497" spans="1:5" ht="40.5">
      <c r="A10497" s="36">
        <v>10495</v>
      </c>
      <c r="B10497" s="36"/>
      <c r="C10497" s="36" t="s">
        <v>10356</v>
      </c>
      <c r="D10497" s="5" t="s">
        <v>10356</v>
      </c>
      <c r="E10497" s="3">
        <v>1</v>
      </c>
    </row>
    <row r="10498" spans="1:5">
      <c r="A10498" s="36">
        <v>10496</v>
      </c>
      <c r="B10498" s="36"/>
      <c r="C10498" s="36" t="s">
        <v>10357</v>
      </c>
      <c r="D10498" s="5" t="s">
        <v>10357</v>
      </c>
      <c r="E10498" s="3">
        <v>1</v>
      </c>
    </row>
    <row r="10499" spans="1:5">
      <c r="A10499" s="36">
        <v>10497</v>
      </c>
      <c r="B10499" s="36"/>
      <c r="C10499" s="36" t="s">
        <v>10358</v>
      </c>
      <c r="D10499" s="5" t="s">
        <v>10358</v>
      </c>
      <c r="E10499" s="3">
        <v>1</v>
      </c>
    </row>
    <row r="10500" spans="1:5" ht="40.5">
      <c r="A10500" s="36">
        <v>10498</v>
      </c>
      <c r="B10500" s="36"/>
      <c r="C10500" s="36" t="s">
        <v>10359</v>
      </c>
      <c r="D10500" s="5" t="s">
        <v>10359</v>
      </c>
      <c r="E10500" s="3">
        <v>1</v>
      </c>
    </row>
    <row r="10501" spans="1:5" ht="40.5">
      <c r="A10501" s="36">
        <v>10499</v>
      </c>
      <c r="B10501" s="36"/>
      <c r="C10501" s="36" t="s">
        <v>10360</v>
      </c>
      <c r="D10501" s="5" t="s">
        <v>10360</v>
      </c>
      <c r="E10501" s="3">
        <v>1</v>
      </c>
    </row>
    <row r="10502" spans="1:5" ht="40.5">
      <c r="A10502" s="36">
        <v>10500</v>
      </c>
      <c r="B10502" s="36"/>
      <c r="C10502" s="36" t="s">
        <v>10361</v>
      </c>
      <c r="D10502" s="5" t="s">
        <v>10361</v>
      </c>
      <c r="E10502" s="3">
        <v>1</v>
      </c>
    </row>
    <row r="10503" spans="1:5" ht="40.5">
      <c r="A10503" s="36">
        <v>10501</v>
      </c>
      <c r="B10503" s="36"/>
      <c r="C10503" s="36" t="s">
        <v>10362</v>
      </c>
      <c r="D10503" s="5" t="s">
        <v>10362</v>
      </c>
      <c r="E10503" s="3">
        <v>1</v>
      </c>
    </row>
    <row r="10504" spans="1:5" ht="40.5">
      <c r="A10504" s="36">
        <v>10502</v>
      </c>
      <c r="B10504" s="36"/>
      <c r="C10504" s="36" t="s">
        <v>10363</v>
      </c>
      <c r="D10504" s="5" t="s">
        <v>10363</v>
      </c>
      <c r="E10504" s="3">
        <v>1</v>
      </c>
    </row>
    <row r="10505" spans="1:5" ht="60.75">
      <c r="A10505" s="36">
        <v>10503</v>
      </c>
      <c r="B10505" s="36"/>
      <c r="C10505" s="36" t="s">
        <v>10364</v>
      </c>
      <c r="D10505" s="5" t="s">
        <v>10364</v>
      </c>
      <c r="E10505" s="3">
        <v>1</v>
      </c>
    </row>
    <row r="10506" spans="1:5" ht="40.5">
      <c r="A10506" s="36">
        <v>10504</v>
      </c>
      <c r="B10506" s="36"/>
      <c r="C10506" s="36" t="s">
        <v>10365</v>
      </c>
      <c r="D10506" s="5" t="s">
        <v>10365</v>
      </c>
      <c r="E10506" s="3">
        <v>1</v>
      </c>
    </row>
    <row r="10507" spans="1:5" ht="40.5">
      <c r="A10507" s="36">
        <v>10505</v>
      </c>
      <c r="B10507" s="36"/>
      <c r="C10507" s="36" t="s">
        <v>10366</v>
      </c>
      <c r="D10507" s="5" t="s">
        <v>10366</v>
      </c>
      <c r="E10507" s="3">
        <v>1</v>
      </c>
    </row>
    <row r="10508" spans="1:5" ht="40.5">
      <c r="A10508" s="36">
        <v>10506</v>
      </c>
      <c r="B10508" s="36"/>
      <c r="C10508" s="36" t="s">
        <v>10367</v>
      </c>
      <c r="D10508" s="5" t="s">
        <v>10367</v>
      </c>
      <c r="E10508" s="3">
        <v>1</v>
      </c>
    </row>
    <row r="10509" spans="1:5">
      <c r="A10509" s="36">
        <v>10507</v>
      </c>
      <c r="B10509" s="36"/>
      <c r="C10509" s="36" t="s">
        <v>10368</v>
      </c>
      <c r="D10509" s="5" t="s">
        <v>10368</v>
      </c>
      <c r="E10509" s="3">
        <v>1</v>
      </c>
    </row>
    <row r="10510" spans="1:5">
      <c r="A10510" s="36">
        <v>10508</v>
      </c>
      <c r="B10510" s="36"/>
      <c r="C10510" s="36" t="s">
        <v>10369</v>
      </c>
      <c r="D10510" s="5" t="s">
        <v>10369</v>
      </c>
      <c r="E10510" s="3">
        <v>1</v>
      </c>
    </row>
    <row r="10511" spans="1:5">
      <c r="A10511" s="36">
        <v>10509</v>
      </c>
      <c r="B10511" s="36"/>
      <c r="C10511" s="36" t="s">
        <v>10370</v>
      </c>
      <c r="D10511" s="5" t="s">
        <v>10370</v>
      </c>
      <c r="E10511" s="3">
        <v>1</v>
      </c>
    </row>
    <row r="10512" spans="1:5">
      <c r="A10512" s="36">
        <v>10510</v>
      </c>
      <c r="B10512" s="36"/>
      <c r="C10512" s="36" t="s">
        <v>10371</v>
      </c>
      <c r="D10512" s="5" t="s">
        <v>10371</v>
      </c>
      <c r="E10512" s="3">
        <v>1</v>
      </c>
    </row>
    <row r="10513" spans="1:5">
      <c r="A10513" s="36">
        <v>10511</v>
      </c>
      <c r="B10513" s="36"/>
      <c r="C10513" s="36" t="s">
        <v>10372</v>
      </c>
      <c r="D10513" s="5" t="s">
        <v>10372</v>
      </c>
      <c r="E10513" s="3">
        <v>1</v>
      </c>
    </row>
    <row r="10514" spans="1:5">
      <c r="A10514" s="36">
        <v>10512</v>
      </c>
      <c r="B10514" s="36"/>
      <c r="C10514" s="36" t="s">
        <v>10373</v>
      </c>
      <c r="D10514" s="5" t="s">
        <v>10373</v>
      </c>
      <c r="E10514" s="3">
        <v>1</v>
      </c>
    </row>
    <row r="10515" spans="1:5" ht="40.5">
      <c r="A10515" s="36">
        <v>10513</v>
      </c>
      <c r="B10515" s="36"/>
      <c r="C10515" s="36" t="s">
        <v>10374</v>
      </c>
      <c r="D10515" s="5" t="s">
        <v>10374</v>
      </c>
      <c r="E10515" s="3">
        <v>1</v>
      </c>
    </row>
    <row r="10516" spans="1:5" ht="40.5">
      <c r="A10516" s="36">
        <v>10514</v>
      </c>
      <c r="B10516" s="36"/>
      <c r="C10516" s="36" t="s">
        <v>10375</v>
      </c>
      <c r="D10516" s="5" t="s">
        <v>10375</v>
      </c>
      <c r="E10516" s="3">
        <v>1</v>
      </c>
    </row>
    <row r="10517" spans="1:5">
      <c r="A10517" s="36">
        <v>10515</v>
      </c>
      <c r="B10517" s="36"/>
      <c r="C10517" s="36" t="s">
        <v>10376</v>
      </c>
      <c r="D10517" s="5" t="s">
        <v>10376</v>
      </c>
      <c r="E10517" s="3">
        <v>1</v>
      </c>
    </row>
    <row r="10518" spans="1:5" ht="40.5">
      <c r="A10518" s="36">
        <v>10516</v>
      </c>
      <c r="B10518" s="36"/>
      <c r="C10518" s="36" t="s">
        <v>10377</v>
      </c>
      <c r="D10518" s="5" t="s">
        <v>10377</v>
      </c>
      <c r="E10518" s="3">
        <v>1</v>
      </c>
    </row>
    <row r="10519" spans="1:5" ht="60.75">
      <c r="A10519" s="36">
        <v>10517</v>
      </c>
      <c r="B10519" s="36"/>
      <c r="C10519" s="36" t="s">
        <v>10378</v>
      </c>
      <c r="D10519" s="5" t="s">
        <v>10378</v>
      </c>
      <c r="E10519" s="3">
        <v>1</v>
      </c>
    </row>
    <row r="10520" spans="1:5" ht="60.75">
      <c r="A10520" s="36">
        <v>10518</v>
      </c>
      <c r="B10520" s="36"/>
      <c r="C10520" s="36" t="s">
        <v>10379</v>
      </c>
      <c r="D10520" s="5" t="s">
        <v>10379</v>
      </c>
      <c r="E10520" s="3">
        <v>1</v>
      </c>
    </row>
    <row r="10521" spans="1:5" ht="60.75">
      <c r="A10521" s="36">
        <v>10519</v>
      </c>
      <c r="B10521" s="36"/>
      <c r="C10521" s="36" t="s">
        <v>10380</v>
      </c>
      <c r="D10521" s="5" t="s">
        <v>10380</v>
      </c>
      <c r="E10521" s="3">
        <v>1</v>
      </c>
    </row>
    <row r="10522" spans="1:5" ht="40.5">
      <c r="A10522" s="36">
        <v>10520</v>
      </c>
      <c r="B10522" s="36"/>
      <c r="C10522" s="36" t="s">
        <v>10381</v>
      </c>
      <c r="D10522" s="5" t="s">
        <v>10381</v>
      </c>
      <c r="E10522" s="3">
        <v>1</v>
      </c>
    </row>
    <row r="10523" spans="1:5">
      <c r="A10523" s="36">
        <v>10521</v>
      </c>
      <c r="B10523" s="36"/>
      <c r="C10523" s="36" t="s">
        <v>10382</v>
      </c>
      <c r="D10523" s="5" t="s">
        <v>10382</v>
      </c>
      <c r="E10523" s="3">
        <v>1</v>
      </c>
    </row>
    <row r="10524" spans="1:5">
      <c r="A10524" s="36">
        <v>10522</v>
      </c>
      <c r="B10524" s="36"/>
      <c r="C10524" s="36" t="s">
        <v>10383</v>
      </c>
      <c r="D10524" s="5" t="s">
        <v>10383</v>
      </c>
      <c r="E10524" s="3">
        <v>1</v>
      </c>
    </row>
    <row r="10525" spans="1:5" ht="40.5">
      <c r="A10525" s="36">
        <v>10523</v>
      </c>
      <c r="B10525" s="36"/>
      <c r="C10525" s="36" t="s">
        <v>10384</v>
      </c>
      <c r="D10525" s="5" t="s">
        <v>10384</v>
      </c>
      <c r="E10525" s="3">
        <v>1</v>
      </c>
    </row>
    <row r="10526" spans="1:5" ht="40.5">
      <c r="A10526" s="36">
        <v>10524</v>
      </c>
      <c r="B10526" s="36"/>
      <c r="C10526" s="36" t="s">
        <v>10385</v>
      </c>
      <c r="D10526" s="5" t="s">
        <v>10385</v>
      </c>
      <c r="E10526" s="3">
        <v>1</v>
      </c>
    </row>
    <row r="10527" spans="1:5">
      <c r="A10527" s="36">
        <v>10525</v>
      </c>
      <c r="B10527" s="36"/>
      <c r="C10527" s="36" t="s">
        <v>10386</v>
      </c>
      <c r="D10527" s="5" t="s">
        <v>10386</v>
      </c>
      <c r="E10527" s="3">
        <v>1</v>
      </c>
    </row>
    <row r="10528" spans="1:5" ht="60.75">
      <c r="A10528" s="36">
        <v>10526</v>
      </c>
      <c r="B10528" s="36"/>
      <c r="C10528" s="36" t="s">
        <v>10387</v>
      </c>
      <c r="D10528" s="5" t="s">
        <v>10387</v>
      </c>
      <c r="E10528" s="3">
        <v>1</v>
      </c>
    </row>
    <row r="10529" spans="1:5" ht="60.75">
      <c r="A10529" s="36">
        <v>10527</v>
      </c>
      <c r="B10529" s="36"/>
      <c r="C10529" s="36" t="s">
        <v>10388</v>
      </c>
      <c r="D10529" s="5" t="s">
        <v>10388</v>
      </c>
      <c r="E10529" s="3">
        <v>1</v>
      </c>
    </row>
    <row r="10530" spans="1:5" ht="40.5">
      <c r="A10530" s="36">
        <v>10528</v>
      </c>
      <c r="B10530" s="36"/>
      <c r="C10530" s="36" t="s">
        <v>10389</v>
      </c>
      <c r="D10530" s="5" t="s">
        <v>10389</v>
      </c>
      <c r="E10530" s="3">
        <v>1</v>
      </c>
    </row>
    <row r="10531" spans="1:5">
      <c r="A10531" s="36">
        <v>10529</v>
      </c>
      <c r="B10531" s="36"/>
      <c r="C10531" s="36" t="s">
        <v>10390</v>
      </c>
      <c r="D10531" s="5" t="s">
        <v>10390</v>
      </c>
      <c r="E10531" s="3">
        <v>1</v>
      </c>
    </row>
    <row r="10532" spans="1:5">
      <c r="A10532" s="36">
        <v>10530</v>
      </c>
      <c r="B10532" s="36"/>
      <c r="C10532" s="36" t="s">
        <v>10391</v>
      </c>
      <c r="D10532" s="5" t="s">
        <v>10391</v>
      </c>
      <c r="E10532" s="3">
        <v>1</v>
      </c>
    </row>
    <row r="10533" spans="1:5">
      <c r="A10533" s="36">
        <v>10531</v>
      </c>
      <c r="B10533" s="36"/>
      <c r="C10533" s="36" t="s">
        <v>10392</v>
      </c>
      <c r="D10533" s="5" t="s">
        <v>10392</v>
      </c>
      <c r="E10533" s="3">
        <v>1</v>
      </c>
    </row>
    <row r="10534" spans="1:5" ht="40.5">
      <c r="A10534" s="36">
        <v>10532</v>
      </c>
      <c r="B10534" s="36"/>
      <c r="C10534" s="36" t="s">
        <v>10393</v>
      </c>
      <c r="D10534" s="5" t="s">
        <v>10393</v>
      </c>
      <c r="E10534" s="3">
        <v>1</v>
      </c>
    </row>
    <row r="10535" spans="1:5">
      <c r="A10535" s="36">
        <v>10533</v>
      </c>
      <c r="B10535" s="36"/>
      <c r="C10535" s="36" t="s">
        <v>10394</v>
      </c>
      <c r="D10535" s="5" t="s">
        <v>10394</v>
      </c>
      <c r="E10535" s="3">
        <v>1</v>
      </c>
    </row>
    <row r="10536" spans="1:5" ht="40.5">
      <c r="A10536" s="36">
        <v>10534</v>
      </c>
      <c r="B10536" s="36"/>
      <c r="C10536" s="36" t="s">
        <v>10395</v>
      </c>
      <c r="D10536" s="5" t="s">
        <v>10395</v>
      </c>
      <c r="E10536" s="3">
        <v>1</v>
      </c>
    </row>
    <row r="10537" spans="1:5" ht="40.5">
      <c r="A10537" s="36">
        <v>10535</v>
      </c>
      <c r="B10537" s="36"/>
      <c r="C10537" s="36" t="s">
        <v>10396</v>
      </c>
      <c r="D10537" s="5" t="s">
        <v>10396</v>
      </c>
      <c r="E10537" s="3">
        <v>1</v>
      </c>
    </row>
    <row r="10538" spans="1:5" ht="60.75">
      <c r="A10538" s="36">
        <v>10536</v>
      </c>
      <c r="B10538" s="36"/>
      <c r="C10538" s="36" t="s">
        <v>10397</v>
      </c>
      <c r="D10538" s="5" t="s">
        <v>10397</v>
      </c>
      <c r="E10538" s="3">
        <v>1</v>
      </c>
    </row>
    <row r="10539" spans="1:5">
      <c r="A10539" s="36">
        <v>10537</v>
      </c>
      <c r="B10539" s="36"/>
      <c r="C10539" s="36" t="s">
        <v>10398</v>
      </c>
      <c r="D10539" s="5" t="s">
        <v>10398</v>
      </c>
      <c r="E10539" s="3">
        <v>1</v>
      </c>
    </row>
    <row r="10540" spans="1:5">
      <c r="A10540" s="36">
        <v>10538</v>
      </c>
      <c r="B10540" s="36"/>
      <c r="C10540" s="36" t="s">
        <v>10399</v>
      </c>
      <c r="D10540" s="5" t="s">
        <v>10399</v>
      </c>
      <c r="E10540" s="3">
        <v>1</v>
      </c>
    </row>
    <row r="10541" spans="1:5">
      <c r="A10541" s="36">
        <v>10539</v>
      </c>
      <c r="B10541" s="36"/>
      <c r="C10541" s="36" t="s">
        <v>10400</v>
      </c>
      <c r="D10541" s="5" t="s">
        <v>10400</v>
      </c>
      <c r="E10541" s="3">
        <v>1</v>
      </c>
    </row>
    <row r="10542" spans="1:5">
      <c r="A10542" s="36">
        <v>10540</v>
      </c>
      <c r="B10542" s="36"/>
      <c r="C10542" s="36" t="s">
        <v>10401</v>
      </c>
      <c r="D10542" s="5" t="s">
        <v>10401</v>
      </c>
      <c r="E10542" s="3">
        <v>1</v>
      </c>
    </row>
    <row r="10543" spans="1:5">
      <c r="A10543" s="36">
        <v>10541</v>
      </c>
      <c r="B10543" s="36"/>
      <c r="C10543" s="36" t="s">
        <v>10402</v>
      </c>
      <c r="D10543" s="5" t="s">
        <v>10402</v>
      </c>
      <c r="E10543" s="3">
        <v>1</v>
      </c>
    </row>
    <row r="10544" spans="1:5" ht="40.5">
      <c r="A10544" s="36">
        <v>10542</v>
      </c>
      <c r="B10544" s="36"/>
      <c r="C10544" s="36" t="s">
        <v>10403</v>
      </c>
      <c r="D10544" s="5" t="s">
        <v>10403</v>
      </c>
      <c r="E10544" s="3">
        <v>1</v>
      </c>
    </row>
    <row r="10545" spans="1:5">
      <c r="A10545" s="36">
        <v>10543</v>
      </c>
      <c r="B10545" s="36"/>
      <c r="C10545" s="36" t="s">
        <v>10404</v>
      </c>
      <c r="D10545" s="5" t="s">
        <v>10404</v>
      </c>
      <c r="E10545" s="3">
        <v>1</v>
      </c>
    </row>
    <row r="10546" spans="1:5" ht="60.75">
      <c r="A10546" s="36">
        <v>10544</v>
      </c>
      <c r="B10546" s="36"/>
      <c r="C10546" s="36" t="s">
        <v>10405</v>
      </c>
      <c r="D10546" s="5" t="s">
        <v>10405</v>
      </c>
      <c r="E10546" s="3">
        <v>1</v>
      </c>
    </row>
    <row r="10547" spans="1:5" ht="60.75">
      <c r="A10547" s="36">
        <v>10545</v>
      </c>
      <c r="B10547" s="36"/>
      <c r="C10547" s="36" t="s">
        <v>10406</v>
      </c>
      <c r="D10547" s="5" t="s">
        <v>10406</v>
      </c>
      <c r="E10547" s="3">
        <v>1</v>
      </c>
    </row>
    <row r="10548" spans="1:5" ht="40.5">
      <c r="A10548" s="36">
        <v>10546</v>
      </c>
      <c r="B10548" s="36"/>
      <c r="C10548" s="36" t="s">
        <v>10407</v>
      </c>
      <c r="D10548" s="5" t="s">
        <v>10407</v>
      </c>
      <c r="E10548" s="3">
        <v>1</v>
      </c>
    </row>
    <row r="10549" spans="1:5" ht="40.5">
      <c r="A10549" s="36">
        <v>10547</v>
      </c>
      <c r="B10549" s="36"/>
      <c r="C10549" s="36" t="s">
        <v>10408</v>
      </c>
      <c r="D10549" s="5" t="s">
        <v>10408</v>
      </c>
      <c r="E10549" s="3">
        <v>1</v>
      </c>
    </row>
    <row r="10550" spans="1:5">
      <c r="A10550" s="36">
        <v>10548</v>
      </c>
      <c r="B10550" s="36"/>
      <c r="C10550" s="36" t="s">
        <v>10409</v>
      </c>
      <c r="D10550" s="5" t="s">
        <v>10409</v>
      </c>
      <c r="E10550" s="3">
        <v>1</v>
      </c>
    </row>
    <row r="10551" spans="1:5" ht="40.5">
      <c r="A10551" s="36">
        <v>10549</v>
      </c>
      <c r="B10551" s="36"/>
      <c r="C10551" s="36" t="s">
        <v>10410</v>
      </c>
      <c r="D10551" s="5" t="s">
        <v>10410</v>
      </c>
      <c r="E10551" s="3">
        <v>1</v>
      </c>
    </row>
    <row r="10552" spans="1:5" ht="60.75">
      <c r="A10552" s="36">
        <v>10550</v>
      </c>
      <c r="B10552" s="36"/>
      <c r="C10552" s="36" t="s">
        <v>10411</v>
      </c>
      <c r="D10552" s="5" t="s">
        <v>10411</v>
      </c>
      <c r="E10552" s="3">
        <v>1</v>
      </c>
    </row>
    <row r="10553" spans="1:5" ht="60.75">
      <c r="A10553" s="36">
        <v>10551</v>
      </c>
      <c r="B10553" s="36"/>
      <c r="C10553" s="36" t="s">
        <v>10412</v>
      </c>
      <c r="D10553" s="5" t="s">
        <v>10412</v>
      </c>
      <c r="E10553" s="3">
        <v>1</v>
      </c>
    </row>
    <row r="10554" spans="1:5" ht="40.5">
      <c r="A10554" s="36">
        <v>10552</v>
      </c>
      <c r="B10554" s="36"/>
      <c r="C10554" s="36" t="s">
        <v>10413</v>
      </c>
      <c r="D10554" s="5" t="s">
        <v>10413</v>
      </c>
      <c r="E10554" s="3">
        <v>1</v>
      </c>
    </row>
    <row r="10555" spans="1:5" ht="40.5">
      <c r="A10555" s="36">
        <v>10553</v>
      </c>
      <c r="B10555" s="36"/>
      <c r="C10555" s="36" t="s">
        <v>10414</v>
      </c>
      <c r="D10555" s="5" t="s">
        <v>10414</v>
      </c>
      <c r="E10555" s="3">
        <v>1</v>
      </c>
    </row>
    <row r="10556" spans="1:5">
      <c r="A10556" s="36">
        <v>10554</v>
      </c>
      <c r="B10556" s="36"/>
      <c r="C10556" s="36" t="s">
        <v>10415</v>
      </c>
      <c r="D10556" s="5" t="s">
        <v>10415</v>
      </c>
      <c r="E10556" s="3">
        <v>1</v>
      </c>
    </row>
    <row r="10557" spans="1:5" ht="40.5">
      <c r="A10557" s="36">
        <v>10555</v>
      </c>
      <c r="B10557" s="36"/>
      <c r="C10557" s="36" t="s">
        <v>10416</v>
      </c>
      <c r="D10557" s="5" t="s">
        <v>10416</v>
      </c>
      <c r="E10557" s="3">
        <v>1</v>
      </c>
    </row>
    <row r="10558" spans="1:5" ht="40.5">
      <c r="A10558" s="36">
        <v>10556</v>
      </c>
      <c r="B10558" s="36"/>
      <c r="C10558" s="36" t="s">
        <v>10417</v>
      </c>
      <c r="D10558" s="5" t="s">
        <v>10417</v>
      </c>
      <c r="E10558" s="3">
        <v>1</v>
      </c>
    </row>
    <row r="10559" spans="1:5" ht="40.5">
      <c r="A10559" s="36">
        <v>10557</v>
      </c>
      <c r="B10559" s="36"/>
      <c r="C10559" s="36" t="s">
        <v>10418</v>
      </c>
      <c r="D10559" s="5" t="s">
        <v>10418</v>
      </c>
      <c r="E10559" s="3">
        <v>1</v>
      </c>
    </row>
    <row r="10560" spans="1:5">
      <c r="A10560" s="36">
        <v>10558</v>
      </c>
      <c r="B10560" s="36"/>
      <c r="C10560" s="36" t="s">
        <v>10419</v>
      </c>
      <c r="D10560" s="5" t="s">
        <v>10419</v>
      </c>
      <c r="E10560" s="3">
        <v>1</v>
      </c>
    </row>
    <row r="10561" spans="1:5" ht="60.75">
      <c r="A10561" s="36">
        <v>10559</v>
      </c>
      <c r="B10561" s="36"/>
      <c r="C10561" s="36" t="s">
        <v>10420</v>
      </c>
      <c r="D10561" s="5" t="s">
        <v>10420</v>
      </c>
      <c r="E10561" s="3">
        <v>1</v>
      </c>
    </row>
    <row r="10562" spans="1:5" ht="40.5">
      <c r="A10562" s="36">
        <v>10560</v>
      </c>
      <c r="B10562" s="36"/>
      <c r="C10562" s="36" t="s">
        <v>10421</v>
      </c>
      <c r="D10562" s="5" t="s">
        <v>10421</v>
      </c>
      <c r="E10562" s="3">
        <v>1</v>
      </c>
    </row>
    <row r="10563" spans="1:5" ht="60.75">
      <c r="A10563" s="36">
        <v>10561</v>
      </c>
      <c r="B10563" s="36"/>
      <c r="C10563" s="36" t="s">
        <v>10422</v>
      </c>
      <c r="D10563" s="5" t="s">
        <v>10422</v>
      </c>
      <c r="E10563" s="3">
        <v>1</v>
      </c>
    </row>
    <row r="10564" spans="1:5" ht="60.75">
      <c r="A10564" s="36">
        <v>10562</v>
      </c>
      <c r="B10564" s="36"/>
      <c r="C10564" s="36" t="s">
        <v>10423</v>
      </c>
      <c r="D10564" s="5" t="s">
        <v>10423</v>
      </c>
      <c r="E10564" s="3">
        <v>1</v>
      </c>
    </row>
    <row r="10565" spans="1:5" ht="60.75">
      <c r="A10565" s="36">
        <v>10563</v>
      </c>
      <c r="B10565" s="36"/>
      <c r="C10565" s="36" t="s">
        <v>10424</v>
      </c>
      <c r="D10565" s="5" t="s">
        <v>10424</v>
      </c>
      <c r="E10565" s="3">
        <v>1</v>
      </c>
    </row>
    <row r="10566" spans="1:5" ht="40.5">
      <c r="A10566" s="36">
        <v>10564</v>
      </c>
      <c r="B10566" s="36"/>
      <c r="C10566" s="36" t="s">
        <v>10425</v>
      </c>
      <c r="D10566" s="5" t="s">
        <v>10425</v>
      </c>
      <c r="E10566" s="3">
        <v>1</v>
      </c>
    </row>
    <row r="10567" spans="1:5">
      <c r="A10567" s="36">
        <v>10565</v>
      </c>
      <c r="B10567" s="36"/>
      <c r="C10567" s="36" t="s">
        <v>10426</v>
      </c>
      <c r="D10567" s="5" t="s">
        <v>10426</v>
      </c>
      <c r="E10567" s="3">
        <v>1</v>
      </c>
    </row>
    <row r="10568" spans="1:5">
      <c r="A10568" s="36">
        <v>10566</v>
      </c>
      <c r="B10568" s="36"/>
      <c r="C10568" s="36" t="s">
        <v>10427</v>
      </c>
      <c r="D10568" s="5" t="s">
        <v>10427</v>
      </c>
      <c r="E10568" s="3">
        <v>1</v>
      </c>
    </row>
    <row r="10569" spans="1:5" ht="40.5">
      <c r="A10569" s="36">
        <v>10567</v>
      </c>
      <c r="B10569" s="36"/>
      <c r="C10569" s="36" t="s">
        <v>10428</v>
      </c>
      <c r="D10569" s="5" t="s">
        <v>10428</v>
      </c>
      <c r="E10569" s="3">
        <v>1</v>
      </c>
    </row>
    <row r="10570" spans="1:5" ht="40.5">
      <c r="A10570" s="36">
        <v>10568</v>
      </c>
      <c r="B10570" s="36"/>
      <c r="C10570" s="36" t="s">
        <v>10429</v>
      </c>
      <c r="D10570" s="5" t="s">
        <v>10429</v>
      </c>
      <c r="E10570" s="3">
        <v>1</v>
      </c>
    </row>
    <row r="10571" spans="1:5">
      <c r="A10571" s="36">
        <v>10569</v>
      </c>
      <c r="B10571" s="36"/>
      <c r="C10571" s="36" t="s">
        <v>10430</v>
      </c>
      <c r="D10571" s="5" t="s">
        <v>10430</v>
      </c>
      <c r="E10571" s="3">
        <v>1</v>
      </c>
    </row>
    <row r="10572" spans="1:5">
      <c r="A10572" s="36">
        <v>10570</v>
      </c>
      <c r="B10572" s="36"/>
      <c r="C10572" s="36" t="s">
        <v>10431</v>
      </c>
      <c r="D10572" s="5" t="s">
        <v>10431</v>
      </c>
      <c r="E10572" s="3">
        <v>1</v>
      </c>
    </row>
    <row r="10573" spans="1:5" ht="40.5">
      <c r="A10573" s="36">
        <v>10571</v>
      </c>
      <c r="B10573" s="36"/>
      <c r="C10573" s="36" t="s">
        <v>10432</v>
      </c>
      <c r="D10573" s="5" t="s">
        <v>10432</v>
      </c>
      <c r="E10573" s="3">
        <v>1</v>
      </c>
    </row>
    <row r="10574" spans="1:5" ht="60.75">
      <c r="A10574" s="36">
        <v>10572</v>
      </c>
      <c r="B10574" s="36"/>
      <c r="C10574" s="36" t="s">
        <v>10433</v>
      </c>
      <c r="D10574" s="5" t="s">
        <v>10433</v>
      </c>
      <c r="E10574" s="3">
        <v>1</v>
      </c>
    </row>
    <row r="10575" spans="1:5" ht="40.5">
      <c r="A10575" s="36">
        <v>10573</v>
      </c>
      <c r="B10575" s="36"/>
      <c r="C10575" s="36" t="s">
        <v>10434</v>
      </c>
      <c r="D10575" s="5" t="s">
        <v>10434</v>
      </c>
      <c r="E10575" s="3">
        <v>1</v>
      </c>
    </row>
    <row r="10576" spans="1:5" ht="40.5">
      <c r="A10576" s="36">
        <v>10574</v>
      </c>
      <c r="B10576" s="36"/>
      <c r="C10576" s="36" t="s">
        <v>10435</v>
      </c>
      <c r="D10576" s="5" t="s">
        <v>10435</v>
      </c>
      <c r="E10576" s="3">
        <v>1</v>
      </c>
    </row>
    <row r="10577" spans="1:5" ht="40.5">
      <c r="A10577" s="36">
        <v>10575</v>
      </c>
      <c r="B10577" s="36"/>
      <c r="C10577" s="36" t="s">
        <v>10436</v>
      </c>
      <c r="D10577" s="5" t="s">
        <v>10436</v>
      </c>
      <c r="E10577" s="3">
        <v>1</v>
      </c>
    </row>
    <row r="10578" spans="1:5" ht="40.5">
      <c r="A10578" s="36">
        <v>10576</v>
      </c>
      <c r="B10578" s="36"/>
      <c r="C10578" s="36" t="s">
        <v>10437</v>
      </c>
      <c r="D10578" s="5" t="s">
        <v>10437</v>
      </c>
      <c r="E10578" s="3">
        <v>1</v>
      </c>
    </row>
    <row r="10579" spans="1:5" ht="40.5">
      <c r="A10579" s="36">
        <v>10577</v>
      </c>
      <c r="B10579" s="36"/>
      <c r="C10579" s="36" t="s">
        <v>10438</v>
      </c>
      <c r="D10579" s="5" t="s">
        <v>10438</v>
      </c>
      <c r="E10579" s="3">
        <v>1</v>
      </c>
    </row>
    <row r="10580" spans="1:5" ht="40.5">
      <c r="A10580" s="36">
        <v>10578</v>
      </c>
      <c r="B10580" s="36"/>
      <c r="C10580" s="36" t="s">
        <v>10439</v>
      </c>
      <c r="D10580" s="5" t="s">
        <v>10439</v>
      </c>
      <c r="E10580" s="3">
        <v>1</v>
      </c>
    </row>
    <row r="10581" spans="1:5" ht="40.5">
      <c r="A10581" s="36">
        <v>10579</v>
      </c>
      <c r="B10581" s="36"/>
      <c r="C10581" s="36" t="s">
        <v>10440</v>
      </c>
      <c r="D10581" s="5" t="s">
        <v>10440</v>
      </c>
      <c r="E10581" s="3">
        <v>1</v>
      </c>
    </row>
    <row r="10582" spans="1:5" ht="40.5">
      <c r="A10582" s="36">
        <v>10580</v>
      </c>
      <c r="B10582" s="36"/>
      <c r="C10582" s="36" t="s">
        <v>10441</v>
      </c>
      <c r="D10582" s="5" t="s">
        <v>10441</v>
      </c>
      <c r="E10582" s="3">
        <v>1</v>
      </c>
    </row>
    <row r="10583" spans="1:5" ht="40.5">
      <c r="A10583" s="36">
        <v>10581</v>
      </c>
      <c r="B10583" s="36"/>
      <c r="C10583" s="36" t="s">
        <v>10442</v>
      </c>
      <c r="D10583" s="5" t="s">
        <v>10442</v>
      </c>
      <c r="E10583" s="3">
        <v>1</v>
      </c>
    </row>
    <row r="10584" spans="1:5">
      <c r="A10584" s="36">
        <v>10582</v>
      </c>
      <c r="B10584" s="36"/>
      <c r="C10584" s="36" t="s">
        <v>10443</v>
      </c>
      <c r="D10584" s="5" t="s">
        <v>10443</v>
      </c>
      <c r="E10584" s="3">
        <v>1</v>
      </c>
    </row>
    <row r="10585" spans="1:5" ht="40.5">
      <c r="A10585" s="36">
        <v>10583</v>
      </c>
      <c r="B10585" s="36"/>
      <c r="C10585" s="36" t="s">
        <v>10444</v>
      </c>
      <c r="D10585" s="5" t="s">
        <v>10444</v>
      </c>
      <c r="E10585" s="3">
        <v>1</v>
      </c>
    </row>
    <row r="10586" spans="1:5">
      <c r="A10586" s="36">
        <v>10584</v>
      </c>
      <c r="B10586" s="36"/>
      <c r="C10586" s="36" t="s">
        <v>10445</v>
      </c>
      <c r="D10586" s="5" t="s">
        <v>10445</v>
      </c>
      <c r="E10586" s="3">
        <v>1</v>
      </c>
    </row>
    <row r="10587" spans="1:5" ht="40.5">
      <c r="A10587" s="36">
        <v>10585</v>
      </c>
      <c r="B10587" s="36"/>
      <c r="C10587" s="36" t="s">
        <v>10446</v>
      </c>
      <c r="D10587" s="5" t="s">
        <v>10446</v>
      </c>
      <c r="E10587" s="3">
        <v>1</v>
      </c>
    </row>
    <row r="10588" spans="1:5">
      <c r="A10588" s="36">
        <v>10586</v>
      </c>
      <c r="B10588" s="36"/>
      <c r="C10588" s="36" t="s">
        <v>10447</v>
      </c>
      <c r="D10588" s="5" t="s">
        <v>10447</v>
      </c>
      <c r="E10588" s="3">
        <v>1</v>
      </c>
    </row>
    <row r="10589" spans="1:5" ht="40.5">
      <c r="A10589" s="36">
        <v>10587</v>
      </c>
      <c r="B10589" s="36"/>
      <c r="C10589" s="36" t="s">
        <v>10448</v>
      </c>
      <c r="D10589" s="5" t="s">
        <v>10448</v>
      </c>
      <c r="E10589" s="3">
        <v>1</v>
      </c>
    </row>
    <row r="10590" spans="1:5" ht="40.5">
      <c r="A10590" s="36">
        <v>10588</v>
      </c>
      <c r="B10590" s="36"/>
      <c r="C10590" s="36" t="s">
        <v>10449</v>
      </c>
      <c r="D10590" s="5" t="s">
        <v>10449</v>
      </c>
      <c r="E10590" s="3">
        <v>1</v>
      </c>
    </row>
    <row r="10591" spans="1:5" ht="40.5">
      <c r="A10591" s="36">
        <v>10589</v>
      </c>
      <c r="B10591" s="36"/>
      <c r="C10591" s="36" t="s">
        <v>10450</v>
      </c>
      <c r="D10591" s="5" t="s">
        <v>10450</v>
      </c>
      <c r="E10591" s="3">
        <v>1</v>
      </c>
    </row>
    <row r="10592" spans="1:5" ht="40.5">
      <c r="A10592" s="36">
        <v>10590</v>
      </c>
      <c r="B10592" s="36"/>
      <c r="C10592" s="36" t="s">
        <v>10451</v>
      </c>
      <c r="D10592" s="5" t="s">
        <v>10451</v>
      </c>
      <c r="E10592" s="3">
        <v>1</v>
      </c>
    </row>
    <row r="10593" spans="1:5" ht="40.5">
      <c r="A10593" s="36">
        <v>10591</v>
      </c>
      <c r="B10593" s="36"/>
      <c r="C10593" s="36" t="s">
        <v>10452</v>
      </c>
      <c r="D10593" s="5" t="s">
        <v>10452</v>
      </c>
      <c r="E10593" s="3">
        <v>1</v>
      </c>
    </row>
    <row r="10594" spans="1:5" ht="40.5">
      <c r="A10594" s="36">
        <v>10592</v>
      </c>
      <c r="B10594" s="36"/>
      <c r="C10594" s="36" t="s">
        <v>10453</v>
      </c>
      <c r="D10594" s="5" t="s">
        <v>10453</v>
      </c>
      <c r="E10594" s="3">
        <v>1</v>
      </c>
    </row>
    <row r="10595" spans="1:5">
      <c r="A10595" s="36">
        <v>10593</v>
      </c>
      <c r="B10595" s="36"/>
      <c r="C10595" s="36" t="s">
        <v>10454</v>
      </c>
      <c r="D10595" s="5" t="s">
        <v>10454</v>
      </c>
      <c r="E10595" s="3">
        <v>1</v>
      </c>
    </row>
    <row r="10596" spans="1:5" ht="60.75">
      <c r="A10596" s="36">
        <v>10594</v>
      </c>
      <c r="B10596" s="36"/>
      <c r="C10596" s="36" t="s">
        <v>10455</v>
      </c>
      <c r="D10596" s="5" t="s">
        <v>10455</v>
      </c>
      <c r="E10596" s="3">
        <v>1</v>
      </c>
    </row>
    <row r="10597" spans="1:5" ht="40.5">
      <c r="A10597" s="36">
        <v>10595</v>
      </c>
      <c r="B10597" s="36"/>
      <c r="C10597" s="36" t="s">
        <v>10456</v>
      </c>
      <c r="D10597" s="5" t="s">
        <v>10456</v>
      </c>
      <c r="E10597" s="3">
        <v>1</v>
      </c>
    </row>
    <row r="10598" spans="1:5" ht="40.5">
      <c r="A10598" s="36">
        <v>10596</v>
      </c>
      <c r="B10598" s="36"/>
      <c r="C10598" s="36" t="s">
        <v>10457</v>
      </c>
      <c r="D10598" s="5" t="s">
        <v>10457</v>
      </c>
      <c r="E10598" s="3">
        <v>1</v>
      </c>
    </row>
    <row r="10599" spans="1:5" ht="40.5">
      <c r="A10599" s="36">
        <v>10597</v>
      </c>
      <c r="B10599" s="36"/>
      <c r="C10599" s="36" t="s">
        <v>10458</v>
      </c>
      <c r="D10599" s="5" t="s">
        <v>10458</v>
      </c>
      <c r="E10599" s="3">
        <v>1</v>
      </c>
    </row>
    <row r="10600" spans="1:5">
      <c r="A10600" s="36">
        <v>10598</v>
      </c>
      <c r="B10600" s="36"/>
      <c r="C10600" s="36" t="s">
        <v>10459</v>
      </c>
      <c r="D10600" s="5" t="s">
        <v>10459</v>
      </c>
      <c r="E10600" s="3">
        <v>1</v>
      </c>
    </row>
    <row r="10601" spans="1:5">
      <c r="A10601" s="36">
        <v>10599</v>
      </c>
      <c r="B10601" s="36"/>
      <c r="C10601" s="36" t="s">
        <v>10460</v>
      </c>
      <c r="D10601" s="5" t="s">
        <v>10460</v>
      </c>
      <c r="E10601" s="3">
        <v>1</v>
      </c>
    </row>
    <row r="10602" spans="1:5" ht="40.5">
      <c r="A10602" s="36">
        <v>10600</v>
      </c>
      <c r="B10602" s="36"/>
      <c r="C10602" s="36" t="s">
        <v>10461</v>
      </c>
      <c r="D10602" s="5" t="s">
        <v>10461</v>
      </c>
      <c r="E10602" s="3">
        <v>1</v>
      </c>
    </row>
    <row r="10603" spans="1:5" ht="40.5">
      <c r="A10603" s="36">
        <v>10601</v>
      </c>
      <c r="B10603" s="36"/>
      <c r="C10603" s="36" t="s">
        <v>10462</v>
      </c>
      <c r="D10603" s="5" t="s">
        <v>10462</v>
      </c>
      <c r="E10603" s="3">
        <v>1</v>
      </c>
    </row>
    <row r="10604" spans="1:5" ht="40.5">
      <c r="A10604" s="36">
        <v>10602</v>
      </c>
      <c r="B10604" s="36"/>
      <c r="C10604" s="36" t="s">
        <v>10463</v>
      </c>
      <c r="D10604" s="5" t="s">
        <v>10463</v>
      </c>
      <c r="E10604" s="3">
        <v>1</v>
      </c>
    </row>
    <row r="10605" spans="1:5" ht="40.5">
      <c r="A10605" s="36">
        <v>10603</v>
      </c>
      <c r="B10605" s="36"/>
      <c r="C10605" s="36" t="s">
        <v>10464</v>
      </c>
      <c r="D10605" s="5" t="s">
        <v>10464</v>
      </c>
      <c r="E10605" s="3">
        <v>1</v>
      </c>
    </row>
    <row r="10606" spans="1:5" ht="40.5">
      <c r="A10606" s="36">
        <v>10604</v>
      </c>
      <c r="B10606" s="36"/>
      <c r="C10606" s="36" t="s">
        <v>10465</v>
      </c>
      <c r="D10606" s="5" t="s">
        <v>10465</v>
      </c>
      <c r="E10606" s="3">
        <v>1</v>
      </c>
    </row>
    <row r="10607" spans="1:5" ht="40.5">
      <c r="A10607" s="36">
        <v>10605</v>
      </c>
      <c r="B10607" s="36"/>
      <c r="C10607" s="36" t="s">
        <v>10466</v>
      </c>
      <c r="D10607" s="5" t="s">
        <v>10466</v>
      </c>
      <c r="E10607" s="3">
        <v>1</v>
      </c>
    </row>
    <row r="10608" spans="1:5">
      <c r="A10608" s="36">
        <v>10606</v>
      </c>
      <c r="B10608" s="36"/>
      <c r="C10608" s="36" t="s">
        <v>10467</v>
      </c>
      <c r="D10608" s="5" t="s">
        <v>10467</v>
      </c>
      <c r="E10608" s="3">
        <v>1</v>
      </c>
    </row>
    <row r="10609" spans="1:5">
      <c r="A10609" s="36">
        <v>10607</v>
      </c>
      <c r="B10609" s="36"/>
      <c r="C10609" s="36" t="s">
        <v>10468</v>
      </c>
      <c r="D10609" s="5" t="s">
        <v>10468</v>
      </c>
      <c r="E10609" s="3">
        <v>1</v>
      </c>
    </row>
    <row r="10610" spans="1:5">
      <c r="A10610" s="36">
        <v>10608</v>
      </c>
      <c r="B10610" s="36"/>
      <c r="C10610" s="36" t="s">
        <v>10469</v>
      </c>
      <c r="D10610" s="5" t="s">
        <v>10469</v>
      </c>
      <c r="E10610" s="3">
        <v>1</v>
      </c>
    </row>
    <row r="10611" spans="1:5">
      <c r="A10611" s="36">
        <v>10609</v>
      </c>
      <c r="B10611" s="36"/>
      <c r="C10611" s="36" t="s">
        <v>10470</v>
      </c>
      <c r="D10611" s="5" t="s">
        <v>10470</v>
      </c>
      <c r="E10611" s="3">
        <v>1</v>
      </c>
    </row>
    <row r="10612" spans="1:5">
      <c r="A10612" s="36">
        <v>10610</v>
      </c>
      <c r="B10612" s="36"/>
      <c r="C10612" s="36" t="s">
        <v>10471</v>
      </c>
      <c r="D10612" s="5" t="s">
        <v>10471</v>
      </c>
      <c r="E10612" s="3">
        <v>1</v>
      </c>
    </row>
    <row r="10613" spans="1:5">
      <c r="A10613" s="36">
        <v>10611</v>
      </c>
      <c r="B10613" s="36"/>
      <c r="C10613" s="36" t="s">
        <v>10472</v>
      </c>
      <c r="D10613" s="5" t="s">
        <v>10472</v>
      </c>
      <c r="E10613" s="3">
        <v>1</v>
      </c>
    </row>
    <row r="10614" spans="1:5" ht="40.5">
      <c r="A10614" s="36">
        <v>10612</v>
      </c>
      <c r="B10614" s="36"/>
      <c r="C10614" s="36" t="s">
        <v>10473</v>
      </c>
      <c r="D10614" s="5" t="s">
        <v>10473</v>
      </c>
      <c r="E10614" s="3">
        <v>1</v>
      </c>
    </row>
    <row r="10615" spans="1:5">
      <c r="A10615" s="36">
        <v>10613</v>
      </c>
      <c r="B10615" s="36"/>
      <c r="C10615" s="36" t="s">
        <v>10474</v>
      </c>
      <c r="D10615" s="5" t="s">
        <v>10474</v>
      </c>
      <c r="E10615" s="3">
        <v>1</v>
      </c>
    </row>
    <row r="10616" spans="1:5">
      <c r="A10616" s="36">
        <v>10614</v>
      </c>
      <c r="B10616" s="36"/>
      <c r="C10616" s="36" t="s">
        <v>10475</v>
      </c>
      <c r="D10616" s="5" t="s">
        <v>10475</v>
      </c>
      <c r="E10616" s="3">
        <v>1</v>
      </c>
    </row>
    <row r="10617" spans="1:5" ht="40.5">
      <c r="A10617" s="36">
        <v>10615</v>
      </c>
      <c r="B10617" s="36"/>
      <c r="C10617" s="36" t="s">
        <v>10476</v>
      </c>
      <c r="D10617" s="5" t="s">
        <v>10476</v>
      </c>
      <c r="E10617" s="3">
        <v>1</v>
      </c>
    </row>
    <row r="10618" spans="1:5" ht="40.5">
      <c r="A10618" s="36">
        <v>10616</v>
      </c>
      <c r="B10618" s="36"/>
      <c r="C10618" s="36" t="s">
        <v>10477</v>
      </c>
      <c r="D10618" s="5" t="s">
        <v>10477</v>
      </c>
      <c r="E10618" s="3">
        <v>1</v>
      </c>
    </row>
    <row r="10619" spans="1:5">
      <c r="A10619" s="36">
        <v>10617</v>
      </c>
      <c r="B10619" s="36"/>
      <c r="C10619" s="36" t="s">
        <v>10478</v>
      </c>
      <c r="D10619" s="5" t="s">
        <v>10478</v>
      </c>
      <c r="E10619" s="3">
        <v>1</v>
      </c>
    </row>
    <row r="10620" spans="1:5" ht="40.5">
      <c r="A10620" s="36">
        <v>10618</v>
      </c>
      <c r="B10620" s="36"/>
      <c r="C10620" s="36" t="s">
        <v>10479</v>
      </c>
      <c r="D10620" s="5" t="s">
        <v>10479</v>
      </c>
      <c r="E10620" s="3">
        <v>1</v>
      </c>
    </row>
    <row r="10621" spans="1:5" ht="40.5">
      <c r="A10621" s="36">
        <v>10619</v>
      </c>
      <c r="B10621" s="36"/>
      <c r="C10621" s="36" t="s">
        <v>10480</v>
      </c>
      <c r="D10621" s="5" t="s">
        <v>10480</v>
      </c>
      <c r="E10621" s="3">
        <v>1</v>
      </c>
    </row>
    <row r="10622" spans="1:5" ht="40.5">
      <c r="A10622" s="36">
        <v>10620</v>
      </c>
      <c r="B10622" s="36"/>
      <c r="C10622" s="36" t="s">
        <v>10481</v>
      </c>
      <c r="D10622" s="5" t="s">
        <v>10481</v>
      </c>
      <c r="E10622" s="3">
        <v>1</v>
      </c>
    </row>
    <row r="10623" spans="1:5">
      <c r="A10623" s="36">
        <v>10621</v>
      </c>
      <c r="B10623" s="36"/>
      <c r="C10623" s="36" t="s">
        <v>10482</v>
      </c>
      <c r="D10623" s="5" t="s">
        <v>10482</v>
      </c>
      <c r="E10623" s="3">
        <v>1</v>
      </c>
    </row>
    <row r="10624" spans="1:5" ht="40.5">
      <c r="A10624" s="36">
        <v>10622</v>
      </c>
      <c r="B10624" s="36"/>
      <c r="C10624" s="36" t="s">
        <v>10483</v>
      </c>
      <c r="D10624" s="5" t="s">
        <v>10483</v>
      </c>
      <c r="E10624" s="3">
        <v>1</v>
      </c>
    </row>
    <row r="10625" spans="1:5" ht="40.5">
      <c r="A10625" s="36">
        <v>10623</v>
      </c>
      <c r="B10625" s="36"/>
      <c r="C10625" s="36" t="s">
        <v>10484</v>
      </c>
      <c r="D10625" s="5" t="s">
        <v>10484</v>
      </c>
      <c r="E10625" s="3">
        <v>1</v>
      </c>
    </row>
    <row r="10626" spans="1:5" ht="40.5">
      <c r="A10626" s="36">
        <v>10624</v>
      </c>
      <c r="B10626" s="36"/>
      <c r="C10626" s="36" t="s">
        <v>10485</v>
      </c>
      <c r="D10626" s="5" t="s">
        <v>10485</v>
      </c>
      <c r="E10626" s="3">
        <v>1</v>
      </c>
    </row>
    <row r="10627" spans="1:5">
      <c r="A10627" s="36">
        <v>10625</v>
      </c>
      <c r="B10627" s="36"/>
      <c r="C10627" s="36" t="s">
        <v>10486</v>
      </c>
      <c r="D10627" s="5" t="s">
        <v>10486</v>
      </c>
      <c r="E10627" s="3">
        <v>1</v>
      </c>
    </row>
    <row r="10628" spans="1:5">
      <c r="A10628" s="36">
        <v>10626</v>
      </c>
      <c r="B10628" s="36"/>
      <c r="C10628" s="36" t="s">
        <v>10487</v>
      </c>
      <c r="D10628" s="5" t="s">
        <v>10487</v>
      </c>
      <c r="E10628" s="3">
        <v>1</v>
      </c>
    </row>
    <row r="10629" spans="1:5">
      <c r="A10629" s="36">
        <v>10627</v>
      </c>
      <c r="B10629" s="36"/>
      <c r="C10629" s="36" t="s">
        <v>10488</v>
      </c>
      <c r="D10629" s="5" t="s">
        <v>10488</v>
      </c>
      <c r="E10629" s="3">
        <v>1</v>
      </c>
    </row>
    <row r="10630" spans="1:5">
      <c r="A10630" s="36">
        <v>10628</v>
      </c>
      <c r="B10630" s="36"/>
      <c r="C10630" s="36" t="s">
        <v>10489</v>
      </c>
      <c r="D10630" s="5" t="s">
        <v>10489</v>
      </c>
      <c r="E10630" s="3">
        <v>1</v>
      </c>
    </row>
    <row r="10631" spans="1:5" ht="60.75">
      <c r="A10631" s="36">
        <v>10629</v>
      </c>
      <c r="B10631" s="36"/>
      <c r="C10631" s="36" t="s">
        <v>10490</v>
      </c>
      <c r="D10631" s="5" t="s">
        <v>10490</v>
      </c>
      <c r="E10631" s="3">
        <v>1</v>
      </c>
    </row>
    <row r="10632" spans="1:5">
      <c r="A10632" s="36">
        <v>10630</v>
      </c>
      <c r="B10632" s="36"/>
      <c r="C10632" s="36" t="s">
        <v>10491</v>
      </c>
      <c r="D10632" s="5" t="s">
        <v>10491</v>
      </c>
      <c r="E10632" s="3">
        <v>1</v>
      </c>
    </row>
    <row r="10633" spans="1:5">
      <c r="A10633" s="36">
        <v>10631</v>
      </c>
      <c r="B10633" s="36"/>
      <c r="C10633" s="36" t="s">
        <v>10492</v>
      </c>
      <c r="D10633" s="5" t="s">
        <v>10492</v>
      </c>
      <c r="E10633" s="3">
        <v>1</v>
      </c>
    </row>
    <row r="10634" spans="1:5" ht="40.5">
      <c r="A10634" s="36">
        <v>10632</v>
      </c>
      <c r="B10634" s="36"/>
      <c r="C10634" s="36" t="s">
        <v>10493</v>
      </c>
      <c r="D10634" s="5" t="s">
        <v>10493</v>
      </c>
      <c r="E10634" s="3">
        <v>1</v>
      </c>
    </row>
    <row r="10635" spans="1:5">
      <c r="A10635" s="36">
        <v>10633</v>
      </c>
      <c r="B10635" s="36"/>
      <c r="C10635" s="36" t="s">
        <v>10494</v>
      </c>
      <c r="D10635" s="5" t="s">
        <v>10494</v>
      </c>
      <c r="E10635" s="3">
        <v>1</v>
      </c>
    </row>
    <row r="10636" spans="1:5">
      <c r="A10636" s="36">
        <v>10634</v>
      </c>
      <c r="B10636" s="36"/>
      <c r="C10636" s="36" t="s">
        <v>10495</v>
      </c>
      <c r="D10636" s="5" t="s">
        <v>10495</v>
      </c>
      <c r="E10636" s="3">
        <v>1</v>
      </c>
    </row>
    <row r="10637" spans="1:5" ht="40.5">
      <c r="A10637" s="36">
        <v>10635</v>
      </c>
      <c r="B10637" s="36"/>
      <c r="C10637" s="36" t="s">
        <v>10496</v>
      </c>
      <c r="D10637" s="5" t="s">
        <v>10496</v>
      </c>
      <c r="E10637" s="3">
        <v>1</v>
      </c>
    </row>
    <row r="10638" spans="1:5" ht="40.5">
      <c r="A10638" s="36">
        <v>10636</v>
      </c>
      <c r="B10638" s="36"/>
      <c r="C10638" s="36" t="s">
        <v>10497</v>
      </c>
      <c r="D10638" s="5" t="s">
        <v>10497</v>
      </c>
      <c r="E10638" s="3">
        <v>1</v>
      </c>
    </row>
    <row r="10639" spans="1:5">
      <c r="A10639" s="36">
        <v>10637</v>
      </c>
      <c r="B10639" s="36"/>
      <c r="C10639" s="36" t="s">
        <v>10498</v>
      </c>
      <c r="D10639" s="5" t="s">
        <v>10498</v>
      </c>
      <c r="E10639" s="3">
        <v>1</v>
      </c>
    </row>
    <row r="10640" spans="1:5" ht="40.5">
      <c r="A10640" s="36">
        <v>10638</v>
      </c>
      <c r="B10640" s="36"/>
      <c r="C10640" s="36" t="s">
        <v>10499</v>
      </c>
      <c r="D10640" s="5" t="s">
        <v>10499</v>
      </c>
      <c r="E10640" s="3">
        <v>1</v>
      </c>
    </row>
    <row r="10641" spans="1:5" ht="40.5">
      <c r="A10641" s="36">
        <v>10639</v>
      </c>
      <c r="B10641" s="36"/>
      <c r="C10641" s="36" t="s">
        <v>10500</v>
      </c>
      <c r="D10641" s="5" t="s">
        <v>10500</v>
      </c>
      <c r="E10641" s="3">
        <v>1</v>
      </c>
    </row>
    <row r="10642" spans="1:5" ht="40.5">
      <c r="A10642" s="36">
        <v>10640</v>
      </c>
      <c r="B10642" s="36"/>
      <c r="C10642" s="36" t="s">
        <v>10501</v>
      </c>
      <c r="D10642" s="5" t="s">
        <v>10501</v>
      </c>
      <c r="E10642" s="3">
        <v>1</v>
      </c>
    </row>
    <row r="10643" spans="1:5">
      <c r="A10643" s="36">
        <v>10641</v>
      </c>
      <c r="B10643" s="36"/>
      <c r="C10643" s="36" t="s">
        <v>10502</v>
      </c>
      <c r="D10643" s="5" t="s">
        <v>10502</v>
      </c>
      <c r="E10643" s="3">
        <v>1</v>
      </c>
    </row>
    <row r="10644" spans="1:5">
      <c r="A10644" s="36">
        <v>10642</v>
      </c>
      <c r="B10644" s="36"/>
      <c r="C10644" s="36" t="s">
        <v>10503</v>
      </c>
      <c r="D10644" s="5" t="s">
        <v>10503</v>
      </c>
      <c r="E10644" s="3">
        <v>1</v>
      </c>
    </row>
    <row r="10645" spans="1:5" ht="40.5">
      <c r="A10645" s="36">
        <v>10643</v>
      </c>
      <c r="B10645" s="36"/>
      <c r="C10645" s="36" t="s">
        <v>10504</v>
      </c>
      <c r="D10645" s="5" t="s">
        <v>10504</v>
      </c>
      <c r="E10645" s="3">
        <v>1</v>
      </c>
    </row>
    <row r="10646" spans="1:5" ht="40.5">
      <c r="A10646" s="36">
        <v>10644</v>
      </c>
      <c r="B10646" s="36"/>
      <c r="C10646" s="36" t="s">
        <v>10505</v>
      </c>
      <c r="D10646" s="5" t="s">
        <v>10505</v>
      </c>
      <c r="E10646" s="3">
        <v>1</v>
      </c>
    </row>
    <row r="10647" spans="1:5" ht="40.5">
      <c r="A10647" s="36">
        <v>10645</v>
      </c>
      <c r="B10647" s="36"/>
      <c r="C10647" s="36" t="s">
        <v>10506</v>
      </c>
      <c r="D10647" s="5" t="s">
        <v>10506</v>
      </c>
      <c r="E10647" s="3">
        <v>1</v>
      </c>
    </row>
    <row r="10648" spans="1:5" ht="40.5">
      <c r="A10648" s="36">
        <v>10646</v>
      </c>
      <c r="B10648" s="36"/>
      <c r="C10648" s="36" t="s">
        <v>10507</v>
      </c>
      <c r="D10648" s="5" t="s">
        <v>10507</v>
      </c>
      <c r="E10648" s="3">
        <v>1</v>
      </c>
    </row>
    <row r="10649" spans="1:5" ht="40.5">
      <c r="A10649" s="36">
        <v>10647</v>
      </c>
      <c r="B10649" s="36"/>
      <c r="C10649" s="36" t="s">
        <v>10508</v>
      </c>
      <c r="D10649" s="5" t="s">
        <v>10508</v>
      </c>
      <c r="E10649" s="3">
        <v>1</v>
      </c>
    </row>
    <row r="10650" spans="1:5" ht="40.5">
      <c r="A10650" s="36">
        <v>10648</v>
      </c>
      <c r="B10650" s="36"/>
      <c r="C10650" s="36" t="s">
        <v>10509</v>
      </c>
      <c r="D10650" s="5" t="s">
        <v>10509</v>
      </c>
      <c r="E10650" s="3">
        <v>1</v>
      </c>
    </row>
    <row r="10651" spans="1:5" ht="40.5">
      <c r="A10651" s="36">
        <v>10649</v>
      </c>
      <c r="B10651" s="36"/>
      <c r="C10651" s="36" t="s">
        <v>10510</v>
      </c>
      <c r="D10651" s="5" t="s">
        <v>10510</v>
      </c>
      <c r="E10651" s="3">
        <v>1</v>
      </c>
    </row>
    <row r="10652" spans="1:5" ht="60.75">
      <c r="A10652" s="36">
        <v>10650</v>
      </c>
      <c r="B10652" s="36"/>
      <c r="C10652" s="36" t="s">
        <v>10511</v>
      </c>
      <c r="D10652" s="5" t="s">
        <v>10511</v>
      </c>
      <c r="E10652" s="3">
        <v>1</v>
      </c>
    </row>
    <row r="10653" spans="1:5" ht="40.5">
      <c r="A10653" s="36">
        <v>10651</v>
      </c>
      <c r="B10653" s="36"/>
      <c r="C10653" s="36" t="s">
        <v>10512</v>
      </c>
      <c r="D10653" s="5" t="s">
        <v>10512</v>
      </c>
      <c r="E10653" s="3">
        <v>1</v>
      </c>
    </row>
    <row r="10654" spans="1:5" ht="40.5">
      <c r="A10654" s="36">
        <v>10652</v>
      </c>
      <c r="B10654" s="36"/>
      <c r="C10654" s="36" t="s">
        <v>10513</v>
      </c>
      <c r="D10654" s="5" t="s">
        <v>10513</v>
      </c>
      <c r="E10654" s="3">
        <v>1</v>
      </c>
    </row>
    <row r="10655" spans="1:5" ht="40.5">
      <c r="A10655" s="36">
        <v>10653</v>
      </c>
      <c r="B10655" s="36"/>
      <c r="C10655" s="36" t="s">
        <v>10514</v>
      </c>
      <c r="D10655" s="5" t="s">
        <v>10514</v>
      </c>
      <c r="E10655" s="3">
        <v>1</v>
      </c>
    </row>
    <row r="10656" spans="1:5" ht="40.5">
      <c r="A10656" s="36">
        <v>10654</v>
      </c>
      <c r="B10656" s="36"/>
      <c r="C10656" s="36" t="s">
        <v>10515</v>
      </c>
      <c r="D10656" s="5" t="s">
        <v>10515</v>
      </c>
      <c r="E10656" s="3">
        <v>1</v>
      </c>
    </row>
    <row r="10657" spans="1:5">
      <c r="A10657" s="36">
        <v>10655</v>
      </c>
      <c r="B10657" s="36"/>
      <c r="C10657" s="36" t="s">
        <v>10516</v>
      </c>
      <c r="D10657" s="5" t="s">
        <v>10516</v>
      </c>
      <c r="E10657" s="3">
        <v>1</v>
      </c>
    </row>
    <row r="10658" spans="1:5" ht="40.5">
      <c r="A10658" s="36">
        <v>10656</v>
      </c>
      <c r="B10658" s="36"/>
      <c r="C10658" s="36" t="s">
        <v>10517</v>
      </c>
      <c r="D10658" s="5" t="s">
        <v>10517</v>
      </c>
      <c r="E10658" s="3">
        <v>1</v>
      </c>
    </row>
    <row r="10659" spans="1:5" ht="40.5">
      <c r="A10659" s="36">
        <v>10657</v>
      </c>
      <c r="B10659" s="36"/>
      <c r="C10659" s="36" t="s">
        <v>10518</v>
      </c>
      <c r="D10659" s="5" t="s">
        <v>10518</v>
      </c>
      <c r="E10659" s="3">
        <v>1</v>
      </c>
    </row>
    <row r="10660" spans="1:5" ht="40.5">
      <c r="A10660" s="36">
        <v>10658</v>
      </c>
      <c r="B10660" s="36"/>
      <c r="C10660" s="36" t="s">
        <v>10519</v>
      </c>
      <c r="D10660" s="5" t="s">
        <v>10519</v>
      </c>
      <c r="E10660" s="3">
        <v>1</v>
      </c>
    </row>
    <row r="10661" spans="1:5" ht="40.5">
      <c r="A10661" s="36">
        <v>10659</v>
      </c>
      <c r="B10661" s="36"/>
      <c r="C10661" s="36" t="s">
        <v>10520</v>
      </c>
      <c r="D10661" s="5" t="s">
        <v>10520</v>
      </c>
      <c r="E10661" s="3">
        <v>1</v>
      </c>
    </row>
    <row r="10662" spans="1:5" ht="40.5">
      <c r="A10662" s="36">
        <v>10660</v>
      </c>
      <c r="B10662" s="36"/>
      <c r="C10662" s="36" t="s">
        <v>10521</v>
      </c>
      <c r="D10662" s="5" t="s">
        <v>10521</v>
      </c>
      <c r="E10662" s="3">
        <v>1</v>
      </c>
    </row>
    <row r="10663" spans="1:5">
      <c r="A10663" s="36">
        <v>10661</v>
      </c>
      <c r="B10663" s="36"/>
      <c r="C10663" s="36" t="s">
        <v>10522</v>
      </c>
      <c r="D10663" s="5" t="s">
        <v>10522</v>
      </c>
      <c r="E10663" s="3">
        <v>1</v>
      </c>
    </row>
    <row r="10664" spans="1:5">
      <c r="A10664" s="36">
        <v>10662</v>
      </c>
      <c r="B10664" s="36"/>
      <c r="C10664" s="36" t="s">
        <v>10523</v>
      </c>
      <c r="D10664" s="5" t="s">
        <v>10523</v>
      </c>
      <c r="E10664" s="3">
        <v>1</v>
      </c>
    </row>
    <row r="10665" spans="1:5">
      <c r="A10665" s="36">
        <v>10663</v>
      </c>
      <c r="B10665" s="36"/>
      <c r="C10665" s="36" t="s">
        <v>10524</v>
      </c>
      <c r="D10665" s="5" t="s">
        <v>10524</v>
      </c>
      <c r="E10665" s="3">
        <v>1</v>
      </c>
    </row>
    <row r="10666" spans="1:5" ht="40.5">
      <c r="A10666" s="36">
        <v>10664</v>
      </c>
      <c r="B10666" s="36"/>
      <c r="C10666" s="36" t="s">
        <v>10525</v>
      </c>
      <c r="D10666" s="5" t="s">
        <v>10525</v>
      </c>
      <c r="E10666" s="3">
        <v>1</v>
      </c>
    </row>
    <row r="10667" spans="1:5">
      <c r="A10667" s="36">
        <v>10665</v>
      </c>
      <c r="B10667" s="36"/>
      <c r="C10667" s="36" t="s">
        <v>10526</v>
      </c>
      <c r="D10667" s="5" t="s">
        <v>10526</v>
      </c>
      <c r="E10667" s="3">
        <v>1</v>
      </c>
    </row>
    <row r="10668" spans="1:5" ht="40.5">
      <c r="A10668" s="36">
        <v>10666</v>
      </c>
      <c r="B10668" s="36"/>
      <c r="C10668" s="36" t="s">
        <v>10527</v>
      </c>
      <c r="D10668" s="5" t="s">
        <v>10527</v>
      </c>
      <c r="E10668" s="3">
        <v>1</v>
      </c>
    </row>
    <row r="10669" spans="1:5" ht="40.5">
      <c r="A10669" s="36">
        <v>10667</v>
      </c>
      <c r="B10669" s="36"/>
      <c r="C10669" s="36" t="s">
        <v>10528</v>
      </c>
      <c r="D10669" s="5" t="s">
        <v>10528</v>
      </c>
      <c r="E10669" s="3">
        <v>1</v>
      </c>
    </row>
    <row r="10670" spans="1:5">
      <c r="A10670" s="36">
        <v>10668</v>
      </c>
      <c r="B10670" s="36"/>
      <c r="C10670" s="36" t="s">
        <v>10529</v>
      </c>
      <c r="D10670" s="5" t="s">
        <v>10529</v>
      </c>
      <c r="E10670" s="3">
        <v>1</v>
      </c>
    </row>
    <row r="10671" spans="1:5">
      <c r="A10671" s="36">
        <v>10669</v>
      </c>
      <c r="B10671" s="36"/>
      <c r="C10671" s="36" t="s">
        <v>10530</v>
      </c>
      <c r="D10671" s="5" t="s">
        <v>10530</v>
      </c>
      <c r="E10671" s="3">
        <v>1</v>
      </c>
    </row>
    <row r="10672" spans="1:5" ht="40.5">
      <c r="A10672" s="36">
        <v>10670</v>
      </c>
      <c r="B10672" s="36"/>
      <c r="C10672" s="36" t="s">
        <v>10531</v>
      </c>
      <c r="D10672" s="5" t="s">
        <v>10531</v>
      </c>
      <c r="E10672" s="3">
        <v>1</v>
      </c>
    </row>
    <row r="10673" spans="1:5" ht="40.5">
      <c r="A10673" s="36">
        <v>10671</v>
      </c>
      <c r="B10673" s="36"/>
      <c r="C10673" s="36" t="s">
        <v>10532</v>
      </c>
      <c r="D10673" s="5" t="s">
        <v>10532</v>
      </c>
      <c r="E10673" s="3">
        <v>1</v>
      </c>
    </row>
    <row r="10674" spans="1:5" ht="40.5">
      <c r="A10674" s="36">
        <v>10672</v>
      </c>
      <c r="B10674" s="36"/>
      <c r="C10674" s="36" t="s">
        <v>10533</v>
      </c>
      <c r="D10674" s="5" t="s">
        <v>10533</v>
      </c>
      <c r="E10674" s="3">
        <v>1</v>
      </c>
    </row>
    <row r="10675" spans="1:5" ht="60.75">
      <c r="A10675" s="36">
        <v>10673</v>
      </c>
      <c r="B10675" s="36"/>
      <c r="C10675" s="36" t="s">
        <v>10534</v>
      </c>
      <c r="D10675" s="5" t="s">
        <v>10534</v>
      </c>
      <c r="E10675" s="3">
        <v>1</v>
      </c>
    </row>
    <row r="10676" spans="1:5" ht="40.5">
      <c r="A10676" s="36">
        <v>10674</v>
      </c>
      <c r="B10676" s="36"/>
      <c r="C10676" s="36" t="s">
        <v>10535</v>
      </c>
      <c r="D10676" s="5" t="s">
        <v>10535</v>
      </c>
      <c r="E10676" s="3">
        <v>1</v>
      </c>
    </row>
    <row r="10677" spans="1:5" ht="40.5">
      <c r="A10677" s="36">
        <v>10675</v>
      </c>
      <c r="B10677" s="36"/>
      <c r="C10677" s="36" t="s">
        <v>10536</v>
      </c>
      <c r="D10677" s="5" t="s">
        <v>10536</v>
      </c>
      <c r="E10677" s="3">
        <v>1</v>
      </c>
    </row>
    <row r="10678" spans="1:5" ht="40.5">
      <c r="A10678" s="36">
        <v>10676</v>
      </c>
      <c r="B10678" s="36"/>
      <c r="C10678" s="36" t="s">
        <v>10537</v>
      </c>
      <c r="D10678" s="5" t="s">
        <v>10537</v>
      </c>
      <c r="E10678" s="3">
        <v>1</v>
      </c>
    </row>
    <row r="10679" spans="1:5">
      <c r="A10679" s="36">
        <v>10677</v>
      </c>
      <c r="B10679" s="36"/>
      <c r="C10679" s="36" t="s">
        <v>10538</v>
      </c>
      <c r="D10679" s="5" t="s">
        <v>10538</v>
      </c>
      <c r="E10679" s="3">
        <v>1</v>
      </c>
    </row>
    <row r="10680" spans="1:5" ht="40.5">
      <c r="A10680" s="36">
        <v>10678</v>
      </c>
      <c r="B10680" s="36"/>
      <c r="C10680" s="36" t="s">
        <v>10539</v>
      </c>
      <c r="D10680" s="5" t="s">
        <v>10539</v>
      </c>
      <c r="E10680" s="3">
        <v>1</v>
      </c>
    </row>
    <row r="10681" spans="1:5" ht="40.5">
      <c r="A10681" s="36">
        <v>10679</v>
      </c>
      <c r="B10681" s="36"/>
      <c r="C10681" s="36" t="s">
        <v>10540</v>
      </c>
      <c r="D10681" s="5" t="s">
        <v>10540</v>
      </c>
      <c r="E10681" s="3">
        <v>1</v>
      </c>
    </row>
    <row r="10682" spans="1:5" ht="40.5">
      <c r="A10682" s="36">
        <v>10680</v>
      </c>
      <c r="B10682" s="36"/>
      <c r="C10682" s="36" t="s">
        <v>10541</v>
      </c>
      <c r="D10682" s="5" t="s">
        <v>10541</v>
      </c>
      <c r="E10682" s="3">
        <v>1</v>
      </c>
    </row>
    <row r="10683" spans="1:5" ht="60.75">
      <c r="A10683" s="36">
        <v>10681</v>
      </c>
      <c r="B10683" s="36"/>
      <c r="C10683" s="36" t="s">
        <v>10542</v>
      </c>
      <c r="D10683" s="5" t="s">
        <v>10542</v>
      </c>
      <c r="E10683" s="3">
        <v>1</v>
      </c>
    </row>
    <row r="10684" spans="1:5" ht="40.5">
      <c r="A10684" s="36">
        <v>10682</v>
      </c>
      <c r="B10684" s="36"/>
      <c r="C10684" s="36" t="s">
        <v>10543</v>
      </c>
      <c r="D10684" s="5" t="s">
        <v>10543</v>
      </c>
      <c r="E10684" s="3">
        <v>1</v>
      </c>
    </row>
    <row r="10685" spans="1:5" ht="40.5">
      <c r="A10685" s="36">
        <v>10683</v>
      </c>
      <c r="B10685" s="36"/>
      <c r="C10685" s="36" t="s">
        <v>10544</v>
      </c>
      <c r="D10685" s="5" t="s">
        <v>10544</v>
      </c>
      <c r="E10685" s="3">
        <v>1</v>
      </c>
    </row>
    <row r="10686" spans="1:5" ht="40.5">
      <c r="A10686" s="36">
        <v>10684</v>
      </c>
      <c r="B10686" s="36"/>
      <c r="C10686" s="36" t="s">
        <v>10545</v>
      </c>
      <c r="D10686" s="5" t="s">
        <v>10545</v>
      </c>
      <c r="E10686" s="3">
        <v>1</v>
      </c>
    </row>
    <row r="10687" spans="1:5">
      <c r="A10687" s="36">
        <v>10685</v>
      </c>
      <c r="B10687" s="36"/>
      <c r="C10687" s="36" t="s">
        <v>10546</v>
      </c>
      <c r="D10687" s="5" t="s">
        <v>10546</v>
      </c>
      <c r="E10687" s="3">
        <v>1</v>
      </c>
    </row>
    <row r="10688" spans="1:5">
      <c r="A10688" s="36">
        <v>10686</v>
      </c>
      <c r="B10688" s="36"/>
      <c r="C10688" s="36" t="s">
        <v>10547</v>
      </c>
      <c r="D10688" s="5" t="s">
        <v>10547</v>
      </c>
      <c r="E10688" s="3">
        <v>1</v>
      </c>
    </row>
    <row r="10689" spans="1:5">
      <c r="A10689" s="36">
        <v>10687</v>
      </c>
      <c r="B10689" s="36"/>
      <c r="C10689" s="36" t="s">
        <v>10548</v>
      </c>
      <c r="D10689" s="5" t="s">
        <v>10548</v>
      </c>
      <c r="E10689" s="3">
        <v>1</v>
      </c>
    </row>
    <row r="10690" spans="1:5" ht="40.5">
      <c r="A10690" s="36">
        <v>10688</v>
      </c>
      <c r="B10690" s="36"/>
      <c r="C10690" s="36" t="s">
        <v>10549</v>
      </c>
      <c r="D10690" s="5" t="s">
        <v>10549</v>
      </c>
      <c r="E10690" s="3">
        <v>1</v>
      </c>
    </row>
    <row r="10691" spans="1:5" ht="40.5">
      <c r="A10691" s="36">
        <v>10689</v>
      </c>
      <c r="B10691" s="36"/>
      <c r="C10691" s="36" t="s">
        <v>10550</v>
      </c>
      <c r="D10691" s="5" t="s">
        <v>10550</v>
      </c>
      <c r="E10691" s="3">
        <v>1</v>
      </c>
    </row>
    <row r="10692" spans="1:5" ht="40.5">
      <c r="A10692" s="36">
        <v>10690</v>
      </c>
      <c r="B10692" s="36"/>
      <c r="C10692" s="36" t="s">
        <v>10551</v>
      </c>
      <c r="D10692" s="5" t="s">
        <v>10551</v>
      </c>
      <c r="E10692" s="3">
        <v>1</v>
      </c>
    </row>
    <row r="10693" spans="1:5" ht="40.5">
      <c r="A10693" s="36">
        <v>10691</v>
      </c>
      <c r="B10693" s="36"/>
      <c r="C10693" s="36" t="s">
        <v>10552</v>
      </c>
      <c r="D10693" s="5" t="s">
        <v>10552</v>
      </c>
      <c r="E10693" s="3">
        <v>1</v>
      </c>
    </row>
    <row r="10694" spans="1:5">
      <c r="A10694" s="36">
        <v>10692</v>
      </c>
      <c r="B10694" s="36"/>
      <c r="C10694" s="36" t="s">
        <v>10553</v>
      </c>
      <c r="D10694" s="5" t="s">
        <v>10553</v>
      </c>
      <c r="E10694" s="3">
        <v>1</v>
      </c>
    </row>
    <row r="10695" spans="1:5" ht="40.5">
      <c r="A10695" s="36">
        <v>10693</v>
      </c>
      <c r="B10695" s="36"/>
      <c r="C10695" s="36" t="s">
        <v>10554</v>
      </c>
      <c r="D10695" s="5" t="s">
        <v>10554</v>
      </c>
      <c r="E10695" s="3">
        <v>1</v>
      </c>
    </row>
    <row r="10696" spans="1:5" ht="40.5">
      <c r="A10696" s="36">
        <v>10694</v>
      </c>
      <c r="B10696" s="36"/>
      <c r="C10696" s="36" t="s">
        <v>10555</v>
      </c>
      <c r="D10696" s="5" t="s">
        <v>10555</v>
      </c>
      <c r="E10696" s="3">
        <v>1</v>
      </c>
    </row>
    <row r="10697" spans="1:5" ht="40.5">
      <c r="A10697" s="36">
        <v>10695</v>
      </c>
      <c r="B10697" s="36"/>
      <c r="C10697" s="36" t="s">
        <v>10556</v>
      </c>
      <c r="D10697" s="5" t="s">
        <v>10556</v>
      </c>
      <c r="E10697" s="3">
        <v>1</v>
      </c>
    </row>
    <row r="10698" spans="1:5" ht="40.5">
      <c r="A10698" s="36">
        <v>10696</v>
      </c>
      <c r="B10698" s="36"/>
      <c r="C10698" s="36" t="s">
        <v>10557</v>
      </c>
      <c r="D10698" s="5" t="s">
        <v>10557</v>
      </c>
      <c r="E10698" s="3">
        <v>1</v>
      </c>
    </row>
    <row r="10699" spans="1:5">
      <c r="A10699" s="36">
        <v>10697</v>
      </c>
      <c r="B10699" s="36"/>
      <c r="C10699" s="36" t="s">
        <v>10558</v>
      </c>
      <c r="D10699" s="5" t="s">
        <v>10558</v>
      </c>
      <c r="E10699" s="3">
        <v>1</v>
      </c>
    </row>
    <row r="10700" spans="1:5" ht="40.5">
      <c r="A10700" s="36">
        <v>10698</v>
      </c>
      <c r="B10700" s="36"/>
      <c r="C10700" s="36" t="s">
        <v>10559</v>
      </c>
      <c r="D10700" s="5" t="s">
        <v>10559</v>
      </c>
      <c r="E10700" s="3">
        <v>1</v>
      </c>
    </row>
    <row r="10701" spans="1:5" ht="40.5">
      <c r="A10701" s="36">
        <v>10699</v>
      </c>
      <c r="B10701" s="36"/>
      <c r="C10701" s="36" t="s">
        <v>10560</v>
      </c>
      <c r="D10701" s="5" t="s">
        <v>10560</v>
      </c>
      <c r="E10701" s="3">
        <v>1</v>
      </c>
    </row>
    <row r="10702" spans="1:5">
      <c r="A10702" s="36">
        <v>10700</v>
      </c>
      <c r="B10702" s="36"/>
      <c r="C10702" s="36" t="s">
        <v>10561</v>
      </c>
      <c r="D10702" s="5" t="s">
        <v>10561</v>
      </c>
      <c r="E10702" s="3">
        <v>1</v>
      </c>
    </row>
    <row r="10703" spans="1:5">
      <c r="A10703" s="36">
        <v>10701</v>
      </c>
      <c r="B10703" s="36"/>
      <c r="C10703" s="36" t="s">
        <v>10562</v>
      </c>
      <c r="D10703" s="5" t="s">
        <v>10562</v>
      </c>
      <c r="E10703" s="3">
        <v>1</v>
      </c>
    </row>
    <row r="10704" spans="1:5">
      <c r="A10704" s="36">
        <v>10702</v>
      </c>
      <c r="B10704" s="36"/>
      <c r="C10704" s="36" t="s">
        <v>10563</v>
      </c>
      <c r="D10704" s="5" t="s">
        <v>10563</v>
      </c>
      <c r="E10704" s="3">
        <v>1</v>
      </c>
    </row>
    <row r="10705" spans="1:5">
      <c r="A10705" s="36">
        <v>10703</v>
      </c>
      <c r="B10705" s="36"/>
      <c r="C10705" s="36" t="s">
        <v>10564</v>
      </c>
      <c r="D10705" s="5" t="s">
        <v>10564</v>
      </c>
      <c r="E10705" s="3">
        <v>1</v>
      </c>
    </row>
    <row r="10706" spans="1:5">
      <c r="A10706" s="36">
        <v>10704</v>
      </c>
      <c r="B10706" s="36"/>
      <c r="C10706" s="36" t="s">
        <v>10565</v>
      </c>
      <c r="D10706" s="5" t="s">
        <v>10565</v>
      </c>
      <c r="E10706" s="3">
        <v>1</v>
      </c>
    </row>
    <row r="10707" spans="1:5">
      <c r="A10707" s="36">
        <v>10705</v>
      </c>
      <c r="B10707" s="36"/>
      <c r="C10707" s="36" t="s">
        <v>10566</v>
      </c>
      <c r="D10707" s="5" t="s">
        <v>10566</v>
      </c>
      <c r="E10707" s="3">
        <v>1</v>
      </c>
    </row>
    <row r="10708" spans="1:5" ht="40.5">
      <c r="A10708" s="36">
        <v>10706</v>
      </c>
      <c r="B10708" s="36"/>
      <c r="C10708" s="36" t="s">
        <v>10567</v>
      </c>
      <c r="D10708" s="5" t="s">
        <v>10567</v>
      </c>
      <c r="E10708" s="3">
        <v>1</v>
      </c>
    </row>
    <row r="10709" spans="1:5">
      <c r="A10709" s="36">
        <v>10707</v>
      </c>
      <c r="B10709" s="36"/>
      <c r="C10709" s="36" t="s">
        <v>10568</v>
      </c>
      <c r="D10709" s="5" t="s">
        <v>10568</v>
      </c>
      <c r="E10709" s="3">
        <v>1</v>
      </c>
    </row>
    <row r="10710" spans="1:5">
      <c r="A10710" s="36">
        <v>10708</v>
      </c>
      <c r="B10710" s="36"/>
      <c r="C10710" s="36" t="s">
        <v>10569</v>
      </c>
      <c r="D10710" s="5" t="s">
        <v>10569</v>
      </c>
      <c r="E10710" s="3">
        <v>1</v>
      </c>
    </row>
    <row r="10711" spans="1:5">
      <c r="A10711" s="36">
        <v>10709</v>
      </c>
      <c r="B10711" s="36"/>
      <c r="C10711" s="36" t="s">
        <v>10570</v>
      </c>
      <c r="D10711" s="5" t="s">
        <v>10570</v>
      </c>
      <c r="E10711" s="3">
        <v>1</v>
      </c>
    </row>
    <row r="10712" spans="1:5">
      <c r="A10712" s="36">
        <v>10710</v>
      </c>
      <c r="B10712" s="36"/>
      <c r="C10712" s="36" t="s">
        <v>10571</v>
      </c>
      <c r="D10712" s="5" t="s">
        <v>10571</v>
      </c>
      <c r="E10712" s="3">
        <v>1</v>
      </c>
    </row>
    <row r="10713" spans="1:5">
      <c r="A10713" s="36">
        <v>10711</v>
      </c>
      <c r="B10713" s="36"/>
      <c r="C10713" s="36" t="s">
        <v>10572</v>
      </c>
      <c r="D10713" s="5" t="s">
        <v>10572</v>
      </c>
      <c r="E10713" s="3">
        <v>1</v>
      </c>
    </row>
    <row r="10714" spans="1:5">
      <c r="A10714" s="36">
        <v>10712</v>
      </c>
      <c r="B10714" s="36"/>
      <c r="C10714" s="36" t="s">
        <v>10573</v>
      </c>
      <c r="D10714" s="5" t="s">
        <v>10573</v>
      </c>
      <c r="E10714" s="3">
        <v>1</v>
      </c>
    </row>
    <row r="10715" spans="1:5">
      <c r="A10715" s="36">
        <v>10713</v>
      </c>
      <c r="B10715" s="36"/>
      <c r="C10715" s="36" t="s">
        <v>10574</v>
      </c>
      <c r="D10715" s="5" t="s">
        <v>10574</v>
      </c>
      <c r="E10715" s="3">
        <v>1</v>
      </c>
    </row>
    <row r="10716" spans="1:5">
      <c r="A10716" s="36">
        <v>10714</v>
      </c>
      <c r="B10716" s="36"/>
      <c r="C10716" s="36" t="s">
        <v>10575</v>
      </c>
      <c r="D10716" s="5" t="s">
        <v>10575</v>
      </c>
      <c r="E10716" s="3">
        <v>1</v>
      </c>
    </row>
    <row r="10717" spans="1:5">
      <c r="A10717" s="36">
        <v>10715</v>
      </c>
      <c r="B10717" s="36"/>
      <c r="C10717" s="36" t="s">
        <v>10576</v>
      </c>
      <c r="D10717" s="5" t="s">
        <v>10576</v>
      </c>
      <c r="E10717" s="3">
        <v>1</v>
      </c>
    </row>
    <row r="10718" spans="1:5">
      <c r="A10718" s="36">
        <v>10716</v>
      </c>
      <c r="B10718" s="36"/>
      <c r="C10718" s="36" t="s">
        <v>10577</v>
      </c>
      <c r="D10718" s="5" t="s">
        <v>10577</v>
      </c>
      <c r="E10718" s="3">
        <v>1</v>
      </c>
    </row>
    <row r="10719" spans="1:5">
      <c r="A10719" s="36">
        <v>10717</v>
      </c>
      <c r="B10719" s="36"/>
      <c r="C10719" s="36" t="s">
        <v>10578</v>
      </c>
      <c r="D10719" s="5" t="s">
        <v>10578</v>
      </c>
      <c r="E10719" s="3">
        <v>1</v>
      </c>
    </row>
    <row r="10720" spans="1:5" ht="40.5">
      <c r="A10720" s="36">
        <v>10718</v>
      </c>
      <c r="B10720" s="36"/>
      <c r="C10720" s="36" t="s">
        <v>10579</v>
      </c>
      <c r="D10720" s="5" t="s">
        <v>10579</v>
      </c>
      <c r="E10720" s="3">
        <v>1</v>
      </c>
    </row>
    <row r="10721" spans="1:5">
      <c r="A10721" s="36">
        <v>10719</v>
      </c>
      <c r="B10721" s="36"/>
      <c r="C10721" s="36" t="s">
        <v>10580</v>
      </c>
      <c r="D10721" s="5" t="s">
        <v>10580</v>
      </c>
      <c r="E10721" s="3">
        <v>1</v>
      </c>
    </row>
    <row r="10722" spans="1:5">
      <c r="A10722" s="36">
        <v>10720</v>
      </c>
      <c r="B10722" s="36"/>
      <c r="C10722" s="36" t="s">
        <v>10581</v>
      </c>
      <c r="D10722" s="5" t="s">
        <v>10581</v>
      </c>
      <c r="E10722" s="3">
        <v>1</v>
      </c>
    </row>
    <row r="10723" spans="1:5">
      <c r="A10723" s="36">
        <v>10721</v>
      </c>
      <c r="B10723" s="36"/>
      <c r="C10723" s="36" t="s">
        <v>10582</v>
      </c>
      <c r="D10723" s="5" t="s">
        <v>10582</v>
      </c>
      <c r="E10723" s="3">
        <v>1</v>
      </c>
    </row>
    <row r="10724" spans="1:5">
      <c r="A10724" s="36">
        <v>10722</v>
      </c>
      <c r="B10724" s="36"/>
      <c r="C10724" s="36" t="s">
        <v>10583</v>
      </c>
      <c r="D10724" s="5" t="s">
        <v>10583</v>
      </c>
      <c r="E10724" s="3">
        <v>1</v>
      </c>
    </row>
    <row r="10725" spans="1:5">
      <c r="A10725" s="36">
        <v>10723</v>
      </c>
      <c r="B10725" s="36"/>
      <c r="C10725" s="36" t="s">
        <v>10584</v>
      </c>
      <c r="D10725" s="5" t="s">
        <v>10584</v>
      </c>
      <c r="E10725" s="3">
        <v>1</v>
      </c>
    </row>
    <row r="10726" spans="1:5">
      <c r="A10726" s="36">
        <v>10724</v>
      </c>
      <c r="B10726" s="36"/>
      <c r="C10726" s="36" t="s">
        <v>10585</v>
      </c>
      <c r="D10726" s="5" t="s">
        <v>10585</v>
      </c>
      <c r="E10726" s="3">
        <v>1</v>
      </c>
    </row>
    <row r="10727" spans="1:5">
      <c r="A10727" s="36">
        <v>10725</v>
      </c>
      <c r="B10727" s="36"/>
      <c r="C10727" s="36" t="s">
        <v>10586</v>
      </c>
      <c r="D10727" s="5" t="s">
        <v>10586</v>
      </c>
      <c r="E10727" s="3">
        <v>1</v>
      </c>
    </row>
    <row r="10728" spans="1:5" ht="40.5">
      <c r="A10728" s="36">
        <v>10726</v>
      </c>
      <c r="B10728" s="36"/>
      <c r="C10728" s="36" t="s">
        <v>10587</v>
      </c>
      <c r="D10728" s="5" t="s">
        <v>10587</v>
      </c>
      <c r="E10728" s="3">
        <v>1</v>
      </c>
    </row>
    <row r="10729" spans="1:5" ht="40.5">
      <c r="A10729" s="36">
        <v>10727</v>
      </c>
      <c r="B10729" s="36"/>
      <c r="C10729" s="36" t="s">
        <v>10588</v>
      </c>
      <c r="D10729" s="5" t="s">
        <v>10588</v>
      </c>
      <c r="E10729" s="3">
        <v>1</v>
      </c>
    </row>
    <row r="10730" spans="1:5" ht="40.5">
      <c r="A10730" s="36">
        <v>10728</v>
      </c>
      <c r="B10730" s="36"/>
      <c r="C10730" s="36" t="s">
        <v>10589</v>
      </c>
      <c r="D10730" s="5" t="s">
        <v>10589</v>
      </c>
      <c r="E10730" s="3">
        <v>1</v>
      </c>
    </row>
    <row r="10731" spans="1:5">
      <c r="A10731" s="36">
        <v>10729</v>
      </c>
      <c r="B10731" s="36"/>
      <c r="C10731" s="36" t="s">
        <v>10590</v>
      </c>
      <c r="D10731" s="5" t="s">
        <v>10590</v>
      </c>
      <c r="E10731" s="3">
        <v>1</v>
      </c>
    </row>
    <row r="10732" spans="1:5">
      <c r="A10732" s="36">
        <v>10730</v>
      </c>
      <c r="B10732" s="36"/>
      <c r="C10732" s="36" t="s">
        <v>10591</v>
      </c>
      <c r="D10732" s="5" t="s">
        <v>10591</v>
      </c>
      <c r="E10732" s="3">
        <v>1</v>
      </c>
    </row>
    <row r="10733" spans="1:5">
      <c r="A10733" s="36">
        <v>10731</v>
      </c>
      <c r="B10733" s="36"/>
      <c r="C10733" s="36" t="s">
        <v>10592</v>
      </c>
      <c r="D10733" s="5" t="s">
        <v>10592</v>
      </c>
      <c r="E10733" s="3">
        <v>1</v>
      </c>
    </row>
    <row r="10734" spans="1:5" ht="40.5">
      <c r="A10734" s="36">
        <v>10732</v>
      </c>
      <c r="B10734" s="36"/>
      <c r="C10734" s="36" t="s">
        <v>10593</v>
      </c>
      <c r="D10734" s="5" t="s">
        <v>10593</v>
      </c>
      <c r="E10734" s="3">
        <v>1</v>
      </c>
    </row>
    <row r="10735" spans="1:5">
      <c r="A10735" s="36">
        <v>10733</v>
      </c>
      <c r="B10735" s="36"/>
      <c r="C10735" s="36" t="s">
        <v>10594</v>
      </c>
      <c r="D10735" s="5" t="s">
        <v>10594</v>
      </c>
      <c r="E10735" s="3">
        <v>1</v>
      </c>
    </row>
    <row r="10736" spans="1:5" ht="60.75">
      <c r="A10736" s="36">
        <v>10734</v>
      </c>
      <c r="B10736" s="36"/>
      <c r="C10736" s="36" t="s">
        <v>10595</v>
      </c>
      <c r="D10736" s="5" t="s">
        <v>10595</v>
      </c>
      <c r="E10736" s="3">
        <v>1</v>
      </c>
    </row>
    <row r="10737" spans="1:5" ht="40.5">
      <c r="A10737" s="36">
        <v>10735</v>
      </c>
      <c r="B10737" s="36"/>
      <c r="C10737" s="36" t="s">
        <v>10596</v>
      </c>
      <c r="D10737" s="5" t="s">
        <v>10596</v>
      </c>
      <c r="E10737" s="3">
        <v>1</v>
      </c>
    </row>
    <row r="10738" spans="1:5" ht="40.5">
      <c r="A10738" s="36">
        <v>10736</v>
      </c>
      <c r="B10738" s="36"/>
      <c r="C10738" s="36" t="s">
        <v>10597</v>
      </c>
      <c r="D10738" s="5" t="s">
        <v>10597</v>
      </c>
      <c r="E10738" s="3">
        <v>1</v>
      </c>
    </row>
    <row r="10739" spans="1:5">
      <c r="A10739" s="36">
        <v>10737</v>
      </c>
      <c r="B10739" s="36"/>
      <c r="C10739" s="36" t="s">
        <v>10598</v>
      </c>
      <c r="D10739" s="5" t="s">
        <v>10598</v>
      </c>
      <c r="E10739" s="3">
        <v>1</v>
      </c>
    </row>
    <row r="10740" spans="1:5" ht="40.5">
      <c r="A10740" s="36">
        <v>10738</v>
      </c>
      <c r="B10740" s="36"/>
      <c r="C10740" s="36" t="s">
        <v>10599</v>
      </c>
      <c r="D10740" s="5" t="s">
        <v>10599</v>
      </c>
      <c r="E10740" s="3">
        <v>1</v>
      </c>
    </row>
    <row r="10741" spans="1:5" ht="40.5">
      <c r="A10741" s="36">
        <v>10739</v>
      </c>
      <c r="B10741" s="36"/>
      <c r="C10741" s="36" t="s">
        <v>10600</v>
      </c>
      <c r="D10741" s="5" t="s">
        <v>10600</v>
      </c>
      <c r="E10741" s="3">
        <v>1</v>
      </c>
    </row>
    <row r="10742" spans="1:5">
      <c r="A10742" s="36">
        <v>10740</v>
      </c>
      <c r="B10742" s="36"/>
      <c r="C10742" s="36" t="s">
        <v>10601</v>
      </c>
      <c r="D10742" s="5" t="s">
        <v>10601</v>
      </c>
      <c r="E10742" s="3">
        <v>1</v>
      </c>
    </row>
    <row r="10743" spans="1:5">
      <c r="A10743" s="36">
        <v>10741</v>
      </c>
      <c r="B10743" s="36"/>
      <c r="C10743" s="36" t="s">
        <v>10602</v>
      </c>
      <c r="D10743" s="5" t="s">
        <v>10602</v>
      </c>
      <c r="E10743" s="3">
        <v>1</v>
      </c>
    </row>
    <row r="10744" spans="1:5">
      <c r="A10744" s="36">
        <v>10742</v>
      </c>
      <c r="B10744" s="36"/>
      <c r="C10744" s="36" t="s">
        <v>10603</v>
      </c>
      <c r="D10744" s="5" t="s">
        <v>10603</v>
      </c>
      <c r="E10744" s="3">
        <v>1</v>
      </c>
    </row>
    <row r="10745" spans="1:5">
      <c r="A10745" s="36">
        <v>10743</v>
      </c>
      <c r="B10745" s="36"/>
      <c r="C10745" s="36" t="s">
        <v>10604</v>
      </c>
      <c r="D10745" s="5" t="s">
        <v>10604</v>
      </c>
      <c r="E10745" s="3">
        <v>1</v>
      </c>
    </row>
    <row r="10746" spans="1:5">
      <c r="A10746" s="36">
        <v>10744</v>
      </c>
      <c r="B10746" s="36"/>
      <c r="C10746" s="36" t="s">
        <v>10605</v>
      </c>
      <c r="D10746" s="5" t="s">
        <v>10605</v>
      </c>
      <c r="E10746" s="3">
        <v>1</v>
      </c>
    </row>
    <row r="10747" spans="1:5" ht="40.5">
      <c r="A10747" s="36">
        <v>10745</v>
      </c>
      <c r="B10747" s="36"/>
      <c r="C10747" s="36" t="s">
        <v>10606</v>
      </c>
      <c r="D10747" s="5" t="s">
        <v>10606</v>
      </c>
      <c r="E10747" s="3">
        <v>1</v>
      </c>
    </row>
    <row r="10748" spans="1:5">
      <c r="A10748" s="36">
        <v>10746</v>
      </c>
      <c r="B10748" s="36"/>
      <c r="C10748" s="36" t="s">
        <v>10607</v>
      </c>
      <c r="D10748" s="5" t="s">
        <v>10607</v>
      </c>
      <c r="E10748" s="3">
        <v>1</v>
      </c>
    </row>
    <row r="10749" spans="1:5">
      <c r="A10749" s="36">
        <v>10747</v>
      </c>
      <c r="B10749" s="36"/>
      <c r="C10749" s="36" t="s">
        <v>10608</v>
      </c>
      <c r="D10749" s="5" t="s">
        <v>10608</v>
      </c>
      <c r="E10749" s="3">
        <v>1</v>
      </c>
    </row>
    <row r="10750" spans="1:5" ht="40.5">
      <c r="A10750" s="36">
        <v>10748</v>
      </c>
      <c r="B10750" s="36"/>
      <c r="C10750" s="36" t="s">
        <v>10609</v>
      </c>
      <c r="D10750" s="5" t="s">
        <v>10609</v>
      </c>
      <c r="E10750" s="3">
        <v>1</v>
      </c>
    </row>
    <row r="10751" spans="1:5">
      <c r="A10751" s="36">
        <v>10749</v>
      </c>
      <c r="B10751" s="36"/>
      <c r="C10751" s="36" t="s">
        <v>10610</v>
      </c>
      <c r="D10751" s="5" t="s">
        <v>10610</v>
      </c>
      <c r="E10751" s="3">
        <v>1</v>
      </c>
    </row>
    <row r="10752" spans="1:5" ht="40.5">
      <c r="A10752" s="36">
        <v>10750</v>
      </c>
      <c r="B10752" s="36"/>
      <c r="C10752" s="36" t="s">
        <v>10611</v>
      </c>
      <c r="D10752" s="5" t="s">
        <v>10611</v>
      </c>
      <c r="E10752" s="3">
        <v>1</v>
      </c>
    </row>
    <row r="10753" spans="1:5">
      <c r="A10753" s="36">
        <v>10751</v>
      </c>
      <c r="B10753" s="36"/>
      <c r="C10753" s="36" t="s">
        <v>10612</v>
      </c>
      <c r="D10753" s="5" t="s">
        <v>10612</v>
      </c>
      <c r="E10753" s="3">
        <v>1</v>
      </c>
    </row>
    <row r="10754" spans="1:5" ht="40.5">
      <c r="A10754" s="36">
        <v>10752</v>
      </c>
      <c r="B10754" s="36"/>
      <c r="C10754" s="36" t="s">
        <v>10613</v>
      </c>
      <c r="D10754" s="5" t="s">
        <v>10613</v>
      </c>
      <c r="E10754" s="3">
        <v>1</v>
      </c>
    </row>
    <row r="10755" spans="1:5" ht="40.5">
      <c r="A10755" s="36">
        <v>10753</v>
      </c>
      <c r="B10755" s="36"/>
      <c r="C10755" s="36" t="s">
        <v>10614</v>
      </c>
      <c r="D10755" s="5" t="s">
        <v>10614</v>
      </c>
      <c r="E10755" s="3">
        <v>1</v>
      </c>
    </row>
    <row r="10756" spans="1:5">
      <c r="A10756" s="36">
        <v>10754</v>
      </c>
      <c r="B10756" s="36"/>
      <c r="C10756" s="36" t="s">
        <v>10615</v>
      </c>
      <c r="D10756" s="5" t="s">
        <v>10615</v>
      </c>
      <c r="E10756" s="3">
        <v>1</v>
      </c>
    </row>
    <row r="10757" spans="1:5" ht="60.75">
      <c r="A10757" s="36">
        <v>10755</v>
      </c>
      <c r="B10757" s="36"/>
      <c r="C10757" s="36" t="s">
        <v>10616</v>
      </c>
      <c r="D10757" s="5" t="s">
        <v>10616</v>
      </c>
      <c r="E10757" s="3">
        <v>1</v>
      </c>
    </row>
    <row r="10758" spans="1:5">
      <c r="A10758" s="36">
        <v>10756</v>
      </c>
      <c r="B10758" s="36"/>
      <c r="C10758" s="36" t="s">
        <v>10617</v>
      </c>
      <c r="D10758" s="5" t="s">
        <v>10617</v>
      </c>
      <c r="E10758" s="3">
        <v>1</v>
      </c>
    </row>
    <row r="10759" spans="1:5">
      <c r="A10759" s="36">
        <v>10757</v>
      </c>
      <c r="B10759" s="36"/>
      <c r="C10759" s="36" t="s">
        <v>10618</v>
      </c>
      <c r="D10759" s="5" t="s">
        <v>10618</v>
      </c>
      <c r="E10759" s="3">
        <v>1</v>
      </c>
    </row>
    <row r="10760" spans="1:5" ht="40.5">
      <c r="A10760" s="36">
        <v>10758</v>
      </c>
      <c r="B10760" s="36"/>
      <c r="C10760" s="36" t="s">
        <v>10619</v>
      </c>
      <c r="D10760" s="5" t="s">
        <v>10619</v>
      </c>
      <c r="E10760" s="3">
        <v>1</v>
      </c>
    </row>
    <row r="10761" spans="1:5" ht="40.5">
      <c r="A10761" s="36">
        <v>10759</v>
      </c>
      <c r="B10761" s="36"/>
      <c r="C10761" s="36" t="s">
        <v>10620</v>
      </c>
      <c r="D10761" s="5" t="s">
        <v>10620</v>
      </c>
      <c r="E10761" s="3">
        <v>1</v>
      </c>
    </row>
    <row r="10762" spans="1:5" ht="40.5">
      <c r="A10762" s="36">
        <v>10760</v>
      </c>
      <c r="B10762" s="36"/>
      <c r="C10762" s="36" t="s">
        <v>10621</v>
      </c>
      <c r="D10762" s="5" t="s">
        <v>10621</v>
      </c>
      <c r="E10762" s="3">
        <v>1</v>
      </c>
    </row>
    <row r="10763" spans="1:5">
      <c r="A10763" s="36">
        <v>10761</v>
      </c>
      <c r="B10763" s="36"/>
      <c r="C10763" s="36" t="s">
        <v>9139</v>
      </c>
      <c r="D10763" s="5" t="s">
        <v>9139</v>
      </c>
      <c r="E10763" s="3">
        <v>1</v>
      </c>
    </row>
    <row r="10764" spans="1:5" ht="60.75">
      <c r="A10764" s="36">
        <v>10762</v>
      </c>
      <c r="B10764" s="36"/>
      <c r="C10764" s="36" t="s">
        <v>10622</v>
      </c>
      <c r="D10764" s="5" t="s">
        <v>10622</v>
      </c>
      <c r="E10764" s="3">
        <v>1</v>
      </c>
    </row>
    <row r="10765" spans="1:5" ht="40.5">
      <c r="A10765" s="36">
        <v>10763</v>
      </c>
      <c r="B10765" s="36"/>
      <c r="C10765" s="36" t="s">
        <v>10623</v>
      </c>
      <c r="D10765" s="5" t="s">
        <v>10623</v>
      </c>
      <c r="E10765" s="3">
        <v>1</v>
      </c>
    </row>
    <row r="10766" spans="1:5">
      <c r="D10766" s="8"/>
    </row>
    <row r="10767" spans="1:5">
      <c r="D10767" s="8"/>
    </row>
    <row r="10768" spans="1:5">
      <c r="D10768" s="8"/>
    </row>
    <row r="10769" spans="4:4">
      <c r="D10769" s="8"/>
    </row>
    <row r="10770" spans="4:4">
      <c r="D10770" s="8"/>
    </row>
    <row r="10771" spans="4:4">
      <c r="D10771" s="8"/>
    </row>
    <row r="10772" spans="4:4">
      <c r="D10772" s="8"/>
    </row>
    <row r="10773" spans="4:4">
      <c r="D10773" s="8"/>
    </row>
    <row r="10774" spans="4:4">
      <c r="D10774" s="8"/>
    </row>
    <row r="10775" spans="4:4">
      <c r="D10775" s="8"/>
    </row>
    <row r="10776" spans="4:4">
      <c r="D10776" s="8"/>
    </row>
    <row r="10777" spans="4:4">
      <c r="D10777" s="8"/>
    </row>
    <row r="10778" spans="4:4">
      <c r="D10778" s="8"/>
    </row>
    <row r="10779" spans="4:4">
      <c r="D10779" s="8"/>
    </row>
    <row r="10780" spans="4:4">
      <c r="D10780" s="8"/>
    </row>
    <row r="10781" spans="4:4">
      <c r="D10781" s="8"/>
    </row>
    <row r="10782" spans="4:4">
      <c r="D10782" s="8"/>
    </row>
    <row r="10783" spans="4:4">
      <c r="D10783" s="8"/>
    </row>
    <row r="10784" spans="4:4">
      <c r="D10784" s="8"/>
    </row>
    <row r="10785" spans="4:4">
      <c r="D10785" s="8"/>
    </row>
    <row r="10786" spans="4:4">
      <c r="D10786" s="8"/>
    </row>
    <row r="10787" spans="4:4">
      <c r="D10787" s="8"/>
    </row>
    <row r="10788" spans="4:4">
      <c r="D10788" s="8"/>
    </row>
    <row r="10789" spans="4:4">
      <c r="D10789" s="8"/>
    </row>
    <row r="10790" spans="4:4">
      <c r="D10790" s="8"/>
    </row>
    <row r="10791" spans="4:4">
      <c r="D10791" s="8"/>
    </row>
    <row r="10792" spans="4:4">
      <c r="D10792" s="8"/>
    </row>
    <row r="10793" spans="4:4">
      <c r="D10793" s="8"/>
    </row>
    <row r="10794" spans="4:4">
      <c r="D10794" s="8"/>
    </row>
    <row r="10795" spans="4:4">
      <c r="D10795" s="8"/>
    </row>
    <row r="10796" spans="4:4">
      <c r="D10796" s="8"/>
    </row>
    <row r="10797" spans="4:4">
      <c r="D10797" s="8"/>
    </row>
    <row r="10798" spans="4:4">
      <c r="D10798" s="8"/>
    </row>
    <row r="10799" spans="4:4">
      <c r="D10799" s="8"/>
    </row>
    <row r="10800" spans="4:4">
      <c r="D10800" s="8"/>
    </row>
    <row r="10801" spans="4:4">
      <c r="D10801" s="8"/>
    </row>
    <row r="10802" spans="4:4">
      <c r="D10802" s="8"/>
    </row>
    <row r="10803" spans="4:4">
      <c r="D10803" s="8"/>
    </row>
    <row r="10804" spans="4:4">
      <c r="D10804" s="8"/>
    </row>
    <row r="10805" spans="4:4">
      <c r="D10805" s="8"/>
    </row>
    <row r="10806" spans="4:4">
      <c r="D10806" s="8"/>
    </row>
    <row r="10807" spans="4:4">
      <c r="D10807" s="8"/>
    </row>
    <row r="10808" spans="4:4">
      <c r="D10808" s="8"/>
    </row>
    <row r="10809" spans="4:4">
      <c r="D10809" s="8"/>
    </row>
    <row r="10810" spans="4:4">
      <c r="D10810" s="8"/>
    </row>
    <row r="10811" spans="4:4">
      <c r="D10811" s="8"/>
    </row>
    <row r="10812" spans="4:4">
      <c r="D10812" s="8"/>
    </row>
    <row r="10813" spans="4:4">
      <c r="D10813" s="8"/>
    </row>
    <row r="10814" spans="4:4">
      <c r="D10814" s="8"/>
    </row>
    <row r="10815" spans="4:4">
      <c r="D10815" s="8"/>
    </row>
    <row r="10816" spans="4:4">
      <c r="D10816" s="8"/>
    </row>
    <row r="10817" spans="4:4">
      <c r="D10817" s="8"/>
    </row>
    <row r="10818" spans="4:4">
      <c r="D10818" s="8"/>
    </row>
    <row r="10819" spans="4:4">
      <c r="D10819" s="8"/>
    </row>
    <row r="10820" spans="4:4">
      <c r="D10820" s="8"/>
    </row>
    <row r="10821" spans="4:4">
      <c r="D10821" s="8"/>
    </row>
    <row r="10822" spans="4:4">
      <c r="D10822" s="8"/>
    </row>
    <row r="10823" spans="4:4">
      <c r="D10823" s="8"/>
    </row>
    <row r="10824" spans="4:4">
      <c r="D10824" s="8"/>
    </row>
    <row r="10825" spans="4:4">
      <c r="D10825" s="8"/>
    </row>
    <row r="10826" spans="4:4">
      <c r="D10826" s="8"/>
    </row>
    <row r="10827" spans="4:4">
      <c r="D10827" s="8"/>
    </row>
    <row r="10828" spans="4:4">
      <c r="D10828" s="8"/>
    </row>
    <row r="10829" spans="4:4">
      <c r="D10829" s="8"/>
    </row>
    <row r="10830" spans="4:4">
      <c r="D10830" s="8"/>
    </row>
    <row r="10831" spans="4:4">
      <c r="D10831" s="8"/>
    </row>
    <row r="10832" spans="4:4">
      <c r="D10832" s="8"/>
    </row>
    <row r="10833" spans="4:4">
      <c r="D10833" s="8"/>
    </row>
    <row r="10834" spans="4:4">
      <c r="D10834" s="8"/>
    </row>
    <row r="10835" spans="4:4">
      <c r="D10835" s="8"/>
    </row>
    <row r="10836" spans="4:4">
      <c r="D10836" s="8"/>
    </row>
    <row r="10837" spans="4:4">
      <c r="D10837" s="8"/>
    </row>
    <row r="10838" spans="4:4">
      <c r="D10838" s="8"/>
    </row>
    <row r="10839" spans="4:4">
      <c r="D10839" s="8"/>
    </row>
    <row r="10840" spans="4:4">
      <c r="D10840" s="8"/>
    </row>
    <row r="10841" spans="4:4">
      <c r="D10841" s="8"/>
    </row>
    <row r="10842" spans="4:4">
      <c r="D10842" s="8"/>
    </row>
    <row r="10843" spans="4:4">
      <c r="D10843" s="8"/>
    </row>
    <row r="10844" spans="4:4">
      <c r="D10844" s="8"/>
    </row>
    <row r="10845" spans="4:4">
      <c r="D10845" s="8"/>
    </row>
    <row r="10846" spans="4:4">
      <c r="D10846" s="8"/>
    </row>
    <row r="10847" spans="4:4">
      <c r="D10847" s="8"/>
    </row>
    <row r="10848" spans="4:4">
      <c r="D10848" s="8"/>
    </row>
    <row r="10849" spans="4:4">
      <c r="D10849" s="8"/>
    </row>
    <row r="10850" spans="4:4">
      <c r="D10850" s="8"/>
    </row>
    <row r="10851" spans="4:4">
      <c r="D10851" s="8"/>
    </row>
    <row r="10852" spans="4:4">
      <c r="D10852" s="8"/>
    </row>
    <row r="10853" spans="4:4">
      <c r="D10853" s="8"/>
    </row>
    <row r="10854" spans="4:4">
      <c r="D10854" s="8"/>
    </row>
    <row r="10855" spans="4:4">
      <c r="D10855" s="8"/>
    </row>
    <row r="10856" spans="4:4">
      <c r="D10856" s="8"/>
    </row>
    <row r="10857" spans="4:4">
      <c r="D10857" s="8"/>
    </row>
    <row r="10858" spans="4:4">
      <c r="D10858" s="8"/>
    </row>
    <row r="10859" spans="4:4">
      <c r="D10859" s="8"/>
    </row>
    <row r="10860" spans="4:4">
      <c r="D10860" s="8"/>
    </row>
    <row r="10861" spans="4:4">
      <c r="D10861" s="8"/>
    </row>
    <row r="10862" spans="4:4">
      <c r="D10862" s="8"/>
    </row>
    <row r="10863" spans="4:4">
      <c r="D10863" s="8"/>
    </row>
    <row r="10864" spans="4:4">
      <c r="D10864" s="8"/>
    </row>
    <row r="10865" spans="4:4">
      <c r="D10865" s="8"/>
    </row>
    <row r="10866" spans="4:4">
      <c r="D10866" s="8"/>
    </row>
    <row r="10867" spans="4:4">
      <c r="D10867" s="8"/>
    </row>
    <row r="10868" spans="4:4">
      <c r="D10868" s="8"/>
    </row>
    <row r="10869" spans="4:4">
      <c r="D10869" s="8"/>
    </row>
    <row r="10870" spans="4:4">
      <c r="D10870" s="8"/>
    </row>
    <row r="10871" spans="4:4">
      <c r="D10871" s="8"/>
    </row>
    <row r="10872" spans="4:4">
      <c r="D10872" s="8"/>
    </row>
    <row r="10873" spans="4:4">
      <c r="D10873" s="8"/>
    </row>
    <row r="10874" spans="4:4">
      <c r="D10874" s="8"/>
    </row>
    <row r="10875" spans="4:4">
      <c r="D10875" s="8"/>
    </row>
    <row r="10876" spans="4:4">
      <c r="D10876" s="8"/>
    </row>
    <row r="10877" spans="4:4">
      <c r="D10877" s="8"/>
    </row>
    <row r="10878" spans="4:4">
      <c r="D10878" s="8"/>
    </row>
    <row r="10879" spans="4:4">
      <c r="D10879" s="8"/>
    </row>
    <row r="10880" spans="4:4">
      <c r="D10880" s="8"/>
    </row>
    <row r="10881" spans="4:4">
      <c r="D10881" s="8"/>
    </row>
    <row r="10882" spans="4:4">
      <c r="D10882" s="8"/>
    </row>
    <row r="10883" spans="4:4">
      <c r="D10883" s="8"/>
    </row>
    <row r="10884" spans="4:4">
      <c r="D10884" s="8"/>
    </row>
    <row r="10885" spans="4:4">
      <c r="D10885" s="8"/>
    </row>
    <row r="10886" spans="4:4">
      <c r="D10886" s="8"/>
    </row>
    <row r="10887" spans="4:4">
      <c r="D10887" s="8"/>
    </row>
    <row r="10888" spans="4:4">
      <c r="D10888" s="8"/>
    </row>
    <row r="10889" spans="4:4">
      <c r="D10889" s="8"/>
    </row>
    <row r="10890" spans="4:4">
      <c r="D10890" s="8"/>
    </row>
    <row r="10891" spans="4:4">
      <c r="D10891" s="8"/>
    </row>
    <row r="10892" spans="4:4">
      <c r="D10892" s="8"/>
    </row>
    <row r="10893" spans="4:4">
      <c r="D10893" s="8"/>
    </row>
    <row r="10894" spans="4:4">
      <c r="D10894" s="8"/>
    </row>
    <row r="10895" spans="4:4">
      <c r="D10895" s="8"/>
    </row>
    <row r="10896" spans="4:4">
      <c r="D10896" s="8"/>
    </row>
    <row r="10897" spans="4:4">
      <c r="D10897" s="8"/>
    </row>
    <row r="10898" spans="4:4">
      <c r="D10898" s="8"/>
    </row>
    <row r="10899" spans="4:4">
      <c r="D10899" s="8"/>
    </row>
    <row r="10900" spans="4:4">
      <c r="D10900" s="8"/>
    </row>
    <row r="10901" spans="4:4">
      <c r="D10901" s="8"/>
    </row>
    <row r="10902" spans="4:4">
      <c r="D10902" s="8"/>
    </row>
    <row r="10903" spans="4:4">
      <c r="D10903" s="8"/>
    </row>
    <row r="10904" spans="4:4">
      <c r="D10904" s="8"/>
    </row>
    <row r="10905" spans="4:4">
      <c r="D10905" s="8"/>
    </row>
    <row r="10906" spans="4:4">
      <c r="D10906" s="8"/>
    </row>
    <row r="10907" spans="4:4">
      <c r="D10907" s="8"/>
    </row>
    <row r="10908" spans="4:4">
      <c r="D10908" s="8"/>
    </row>
    <row r="10909" spans="4:4">
      <c r="D10909" s="8"/>
    </row>
    <row r="10910" spans="4:4">
      <c r="D10910" s="8"/>
    </row>
    <row r="10911" spans="4:4">
      <c r="D10911" s="8"/>
    </row>
    <row r="10912" spans="4:4">
      <c r="D10912" s="8"/>
    </row>
    <row r="10913" spans="4:4">
      <c r="D10913" s="8"/>
    </row>
    <row r="10914" spans="4:4">
      <c r="D10914" s="8"/>
    </row>
    <row r="10915" spans="4:4">
      <c r="D10915" s="8"/>
    </row>
    <row r="10916" spans="4:4">
      <c r="D10916" s="8"/>
    </row>
    <row r="10917" spans="4:4">
      <c r="D10917" s="8"/>
    </row>
    <row r="10918" spans="4:4">
      <c r="D10918" s="8"/>
    </row>
    <row r="10919" spans="4:4">
      <c r="D10919" s="8"/>
    </row>
    <row r="10920" spans="4:4">
      <c r="D10920" s="8"/>
    </row>
    <row r="10921" spans="4:4">
      <c r="D10921" s="8"/>
    </row>
    <row r="10922" spans="4:4">
      <c r="D10922" s="8"/>
    </row>
    <row r="10923" spans="4:4">
      <c r="D10923" s="8"/>
    </row>
    <row r="10924" spans="4:4">
      <c r="D10924" s="8"/>
    </row>
    <row r="10925" spans="4:4">
      <c r="D10925" s="8"/>
    </row>
    <row r="10926" spans="4:4">
      <c r="D10926" s="8"/>
    </row>
    <row r="10927" spans="4:4">
      <c r="D10927" s="8"/>
    </row>
    <row r="10928" spans="4:4">
      <c r="D10928" s="8"/>
    </row>
    <row r="10929" spans="4:4">
      <c r="D10929" s="8"/>
    </row>
    <row r="10930" spans="4:4">
      <c r="D10930" s="8"/>
    </row>
    <row r="10931" spans="4:4">
      <c r="D10931" s="8"/>
    </row>
    <row r="10932" spans="4:4">
      <c r="D10932" s="8"/>
    </row>
    <row r="10933" spans="4:4">
      <c r="D10933" s="8"/>
    </row>
    <row r="10934" spans="4:4">
      <c r="D10934" s="8"/>
    </row>
    <row r="10935" spans="4:4">
      <c r="D10935" s="8"/>
    </row>
    <row r="10936" spans="4:4">
      <c r="D10936" s="8"/>
    </row>
    <row r="10937" spans="4:4">
      <c r="D10937" s="8"/>
    </row>
    <row r="10938" spans="4:4">
      <c r="D10938" s="8"/>
    </row>
    <row r="10939" spans="4:4">
      <c r="D10939" s="8"/>
    </row>
    <row r="10940" spans="4:4">
      <c r="D10940" s="8"/>
    </row>
    <row r="10941" spans="4:4">
      <c r="D10941" s="8"/>
    </row>
    <row r="10942" spans="4:4">
      <c r="D10942" s="8"/>
    </row>
    <row r="10943" spans="4:4">
      <c r="D10943" s="8"/>
    </row>
    <row r="10944" spans="4:4">
      <c r="D10944" s="8"/>
    </row>
    <row r="10945" spans="4:4">
      <c r="D10945" s="8"/>
    </row>
    <row r="10946" spans="4:4">
      <c r="D10946" s="8"/>
    </row>
    <row r="10947" spans="4:4">
      <c r="D10947" s="8"/>
    </row>
    <row r="10948" spans="4:4">
      <c r="D10948" s="8"/>
    </row>
    <row r="10949" spans="4:4">
      <c r="D10949" s="8"/>
    </row>
    <row r="10950" spans="4:4">
      <c r="D10950" s="8"/>
    </row>
    <row r="10951" spans="4:4">
      <c r="D10951" s="8"/>
    </row>
    <row r="10952" spans="4:4">
      <c r="D10952" s="8"/>
    </row>
    <row r="10953" spans="4:4">
      <c r="D10953" s="8"/>
    </row>
    <row r="10954" spans="4:4">
      <c r="D10954" s="8"/>
    </row>
    <row r="10955" spans="4:4">
      <c r="D10955" s="8"/>
    </row>
    <row r="10956" spans="4:4">
      <c r="D10956" s="8"/>
    </row>
    <row r="10957" spans="4:4">
      <c r="D10957" s="8"/>
    </row>
    <row r="10958" spans="4:4">
      <c r="D10958" s="8"/>
    </row>
    <row r="10959" spans="4:4">
      <c r="D10959" s="8"/>
    </row>
    <row r="10960" spans="4:4">
      <c r="D10960" s="8"/>
    </row>
    <row r="10961" spans="4:4">
      <c r="D10961" s="8"/>
    </row>
    <row r="10962" spans="4:4">
      <c r="D10962" s="8"/>
    </row>
    <row r="10963" spans="4:4">
      <c r="D10963" s="8"/>
    </row>
    <row r="10964" spans="4:4">
      <c r="D10964" s="8"/>
    </row>
    <row r="10965" spans="4:4">
      <c r="D10965" s="8"/>
    </row>
    <row r="10966" spans="4:4">
      <c r="D10966" s="8"/>
    </row>
    <row r="10967" spans="4:4">
      <c r="D10967" s="8"/>
    </row>
    <row r="10968" spans="4:4">
      <c r="D10968" s="8"/>
    </row>
    <row r="10969" spans="4:4">
      <c r="D10969" s="8"/>
    </row>
    <row r="10970" spans="4:4">
      <c r="D10970" s="8"/>
    </row>
    <row r="10971" spans="4:4">
      <c r="D10971" s="8"/>
    </row>
    <row r="10972" spans="4:4">
      <c r="D10972" s="8"/>
    </row>
    <row r="10973" spans="4:4">
      <c r="D10973" s="8"/>
    </row>
    <row r="10974" spans="4:4">
      <c r="D10974" s="8"/>
    </row>
    <row r="10975" spans="4:4">
      <c r="D10975" s="8"/>
    </row>
    <row r="10976" spans="4:4">
      <c r="D10976" s="8"/>
    </row>
    <row r="10977" spans="4:4">
      <c r="D10977" s="8"/>
    </row>
    <row r="10978" spans="4:4">
      <c r="D10978" s="8"/>
    </row>
    <row r="10979" spans="4:4">
      <c r="D10979" s="8"/>
    </row>
    <row r="10980" spans="4:4">
      <c r="D10980" s="8"/>
    </row>
    <row r="10981" spans="4:4">
      <c r="D10981" s="8"/>
    </row>
    <row r="10982" spans="4:4">
      <c r="D10982" s="8"/>
    </row>
    <row r="10983" spans="4:4">
      <c r="D10983" s="8"/>
    </row>
    <row r="10984" spans="4:4">
      <c r="D10984" s="8"/>
    </row>
    <row r="10985" spans="4:4">
      <c r="D10985" s="8"/>
    </row>
    <row r="10986" spans="4:4">
      <c r="D10986" s="8"/>
    </row>
    <row r="10987" spans="4:4">
      <c r="D10987" s="8"/>
    </row>
    <row r="10988" spans="4:4">
      <c r="D10988" s="8"/>
    </row>
    <row r="10989" spans="4:4">
      <c r="D10989" s="8"/>
    </row>
    <row r="10990" spans="4:4">
      <c r="D10990" s="8"/>
    </row>
    <row r="10991" spans="4:4">
      <c r="D10991" s="8"/>
    </row>
    <row r="10992" spans="4:4">
      <c r="D10992" s="8"/>
    </row>
    <row r="10993" spans="4:4">
      <c r="D10993" s="8"/>
    </row>
    <row r="10994" spans="4:4">
      <c r="D10994" s="8"/>
    </row>
    <row r="10995" spans="4:4">
      <c r="D10995" s="8"/>
    </row>
    <row r="10996" spans="4:4">
      <c r="D10996" s="8"/>
    </row>
    <row r="10997" spans="4:4">
      <c r="D10997" s="8"/>
    </row>
    <row r="10998" spans="4:4">
      <c r="D10998" s="8"/>
    </row>
    <row r="10999" spans="4:4">
      <c r="D10999" s="8"/>
    </row>
    <row r="11000" spans="4:4">
      <c r="D11000" s="8"/>
    </row>
    <row r="11001" spans="4:4">
      <c r="D11001" s="8"/>
    </row>
    <row r="11002" spans="4:4">
      <c r="D11002" s="8"/>
    </row>
    <row r="11003" spans="4:4">
      <c r="D11003" s="8"/>
    </row>
    <row r="11004" spans="4:4">
      <c r="D11004" s="8"/>
    </row>
    <row r="11005" spans="4:4">
      <c r="D11005" s="8"/>
    </row>
    <row r="11006" spans="4:4">
      <c r="D11006" s="8"/>
    </row>
    <row r="11007" spans="4:4">
      <c r="D11007" s="8"/>
    </row>
    <row r="11008" spans="4:4">
      <c r="D11008" s="8"/>
    </row>
    <row r="11009" spans="4:4">
      <c r="D11009" s="8"/>
    </row>
    <row r="11010" spans="4:4">
      <c r="D11010" s="8"/>
    </row>
    <row r="11011" spans="4:4">
      <c r="D11011" s="8"/>
    </row>
    <row r="11012" spans="4:4">
      <c r="D11012" s="8"/>
    </row>
    <row r="11013" spans="4:4">
      <c r="D11013" s="8"/>
    </row>
    <row r="11014" spans="4:4">
      <c r="D11014" s="8"/>
    </row>
    <row r="11015" spans="4:4">
      <c r="D11015" s="8"/>
    </row>
    <row r="11016" spans="4:4">
      <c r="D11016" s="8"/>
    </row>
    <row r="11017" spans="4:4">
      <c r="D11017" s="8"/>
    </row>
    <row r="11018" spans="4:4">
      <c r="D11018" s="8"/>
    </row>
    <row r="11019" spans="4:4">
      <c r="D11019" s="8"/>
    </row>
    <row r="11020" spans="4:4">
      <c r="D11020" s="8"/>
    </row>
    <row r="11021" spans="4:4">
      <c r="D11021" s="8"/>
    </row>
    <row r="11022" spans="4:4">
      <c r="D11022" s="8"/>
    </row>
    <row r="11023" spans="4:4">
      <c r="D11023" s="8"/>
    </row>
    <row r="11024" spans="4:4">
      <c r="D11024" s="8"/>
    </row>
    <row r="11025" spans="4:4">
      <c r="D11025" s="8"/>
    </row>
    <row r="11026" spans="4:4">
      <c r="D11026" s="8"/>
    </row>
    <row r="11027" spans="4:4">
      <c r="D11027" s="8"/>
    </row>
    <row r="11028" spans="4:4">
      <c r="D11028" s="8"/>
    </row>
    <row r="11029" spans="4:4">
      <c r="D11029" s="8"/>
    </row>
    <row r="11030" spans="4:4">
      <c r="D11030" s="8"/>
    </row>
    <row r="11031" spans="4:4">
      <c r="D11031" s="8"/>
    </row>
    <row r="11032" spans="4:4">
      <c r="D11032" s="8"/>
    </row>
    <row r="11033" spans="4:4">
      <c r="D11033" s="8"/>
    </row>
    <row r="11034" spans="4:4">
      <c r="D11034" s="8"/>
    </row>
    <row r="11035" spans="4:4">
      <c r="D11035" s="8"/>
    </row>
    <row r="11036" spans="4:4">
      <c r="D11036" s="8"/>
    </row>
    <row r="11037" spans="4:4">
      <c r="D11037" s="8"/>
    </row>
    <row r="11038" spans="4:4">
      <c r="D11038" s="8"/>
    </row>
    <row r="11039" spans="4:4">
      <c r="D11039" s="8"/>
    </row>
    <row r="11040" spans="4:4">
      <c r="D11040" s="8"/>
    </row>
    <row r="11041" spans="4:4">
      <c r="D11041" s="8"/>
    </row>
    <row r="11042" spans="4:4">
      <c r="D11042" s="8"/>
    </row>
    <row r="11043" spans="4:4">
      <c r="D11043" s="8"/>
    </row>
    <row r="11044" spans="4:4">
      <c r="D11044" s="8"/>
    </row>
    <row r="11045" spans="4:4">
      <c r="D11045" s="8"/>
    </row>
    <row r="11046" spans="4:4">
      <c r="D11046" s="8"/>
    </row>
    <row r="11047" spans="4:4">
      <c r="D11047" s="8"/>
    </row>
    <row r="11048" spans="4:4">
      <c r="D11048" s="8"/>
    </row>
    <row r="11049" spans="4:4">
      <c r="D11049" s="8"/>
    </row>
    <row r="11050" spans="4:4">
      <c r="D11050" s="8"/>
    </row>
    <row r="11051" spans="4:4">
      <c r="D11051" s="8"/>
    </row>
    <row r="11052" spans="4:4">
      <c r="D11052" s="8"/>
    </row>
    <row r="11053" spans="4:4">
      <c r="D11053" s="8"/>
    </row>
    <row r="11054" spans="4:4">
      <c r="D11054" s="8"/>
    </row>
    <row r="11055" spans="4:4">
      <c r="D11055" s="8"/>
    </row>
    <row r="11056" spans="4:4">
      <c r="D11056" s="8"/>
    </row>
    <row r="11057" spans="4:4">
      <c r="D11057" s="8"/>
    </row>
    <row r="11058" spans="4:4">
      <c r="D11058" s="8"/>
    </row>
    <row r="11059" spans="4:4">
      <c r="D11059" s="8"/>
    </row>
    <row r="11060" spans="4:4">
      <c r="D11060" s="8"/>
    </row>
    <row r="11061" spans="4:4">
      <c r="D11061" s="8"/>
    </row>
    <row r="11062" spans="4:4">
      <c r="D11062" s="8"/>
    </row>
    <row r="11063" spans="4:4">
      <c r="D11063" s="8"/>
    </row>
    <row r="11064" spans="4:4">
      <c r="D11064" s="8"/>
    </row>
    <row r="11065" spans="4:4">
      <c r="D11065" s="8"/>
    </row>
    <row r="11066" spans="4:4">
      <c r="D11066" s="8"/>
    </row>
    <row r="11067" spans="4:4">
      <c r="D11067" s="8"/>
    </row>
    <row r="11068" spans="4:4">
      <c r="D11068" s="8"/>
    </row>
    <row r="11069" spans="4:4">
      <c r="D11069" s="8"/>
    </row>
    <row r="11070" spans="4:4">
      <c r="D11070" s="8"/>
    </row>
    <row r="11071" spans="4:4">
      <c r="D11071" s="8"/>
    </row>
    <row r="11072" spans="4:4">
      <c r="D11072" s="8"/>
    </row>
    <row r="11073" spans="4:4">
      <c r="D11073" s="8"/>
    </row>
    <row r="11074" spans="4:4">
      <c r="D11074" s="8"/>
    </row>
    <row r="11075" spans="4:4">
      <c r="D11075" s="8"/>
    </row>
    <row r="11076" spans="4:4">
      <c r="D11076" s="8"/>
    </row>
    <row r="11077" spans="4:4">
      <c r="D11077" s="8"/>
    </row>
    <row r="11078" spans="4:4">
      <c r="D11078" s="8"/>
    </row>
    <row r="11079" spans="4:4">
      <c r="D11079" s="8"/>
    </row>
    <row r="11080" spans="4:4">
      <c r="D11080" s="8"/>
    </row>
    <row r="11081" spans="4:4">
      <c r="D11081" s="8"/>
    </row>
    <row r="11082" spans="4:4">
      <c r="D11082" s="8"/>
    </row>
    <row r="11083" spans="4:4">
      <c r="D11083" s="8"/>
    </row>
    <row r="11084" spans="4:4">
      <c r="D11084" s="8"/>
    </row>
    <row r="11085" spans="4:4">
      <c r="D11085" s="8"/>
    </row>
    <row r="11086" spans="4:4">
      <c r="D11086" s="8"/>
    </row>
    <row r="11087" spans="4:4">
      <c r="D11087" s="8"/>
    </row>
    <row r="11088" spans="4:4">
      <c r="D11088" s="8"/>
    </row>
    <row r="11089" spans="4:4">
      <c r="D11089" s="8"/>
    </row>
    <row r="11090" spans="4:4">
      <c r="D11090" s="8"/>
    </row>
    <row r="11091" spans="4:4">
      <c r="D11091" s="8"/>
    </row>
    <row r="11092" spans="4:4">
      <c r="D11092" s="8"/>
    </row>
    <row r="11093" spans="4:4">
      <c r="D11093" s="8"/>
    </row>
    <row r="11094" spans="4:4">
      <c r="D11094" s="8"/>
    </row>
    <row r="11095" spans="4:4">
      <c r="D11095" s="8"/>
    </row>
    <row r="11096" spans="4:4">
      <c r="D11096" s="8"/>
    </row>
    <row r="11097" spans="4:4">
      <c r="D11097" s="8"/>
    </row>
    <row r="11098" spans="4:4">
      <c r="D11098" s="8"/>
    </row>
    <row r="11099" spans="4:4">
      <c r="D11099" s="8"/>
    </row>
    <row r="11100" spans="4:4">
      <c r="D11100" s="8"/>
    </row>
    <row r="11101" spans="4:4">
      <c r="D11101" s="8"/>
    </row>
    <row r="11102" spans="4:4">
      <c r="D11102" s="8"/>
    </row>
    <row r="11103" spans="4:4">
      <c r="D11103" s="8"/>
    </row>
    <row r="11104" spans="4:4">
      <c r="D11104" s="8"/>
    </row>
    <row r="11105" spans="4:4">
      <c r="D11105" s="8"/>
    </row>
    <row r="11106" spans="4:4">
      <c r="D11106" s="8"/>
    </row>
    <row r="11107" spans="4:4">
      <c r="D11107" s="8"/>
    </row>
    <row r="11108" spans="4:4">
      <c r="D11108" s="8"/>
    </row>
    <row r="11109" spans="4:4">
      <c r="D11109" s="8"/>
    </row>
    <row r="11110" spans="4:4">
      <c r="D11110" s="8"/>
    </row>
    <row r="11111" spans="4:4">
      <c r="D11111" s="8"/>
    </row>
    <row r="11112" spans="4:4">
      <c r="D11112" s="8"/>
    </row>
    <row r="11113" spans="4:4">
      <c r="D11113" s="8"/>
    </row>
    <row r="11114" spans="4:4">
      <c r="D11114" s="8"/>
    </row>
    <row r="11115" spans="4:4">
      <c r="D11115" s="8"/>
    </row>
    <row r="11116" spans="4:4">
      <c r="D11116" s="8"/>
    </row>
    <row r="11117" spans="4:4">
      <c r="D11117" s="8"/>
    </row>
    <row r="11118" spans="4:4">
      <c r="D11118" s="8"/>
    </row>
    <row r="11119" spans="4:4">
      <c r="D11119" s="8"/>
    </row>
    <row r="11120" spans="4:4">
      <c r="D11120" s="8"/>
    </row>
    <row r="11121" spans="4:4">
      <c r="D11121" s="8"/>
    </row>
    <row r="11122" spans="4:4">
      <c r="D11122" s="8"/>
    </row>
    <row r="11123" spans="4:4">
      <c r="D11123" s="8"/>
    </row>
    <row r="11124" spans="4:4">
      <c r="D11124" s="8"/>
    </row>
    <row r="11125" spans="4:4">
      <c r="D11125" s="8"/>
    </row>
    <row r="11126" spans="4:4">
      <c r="D11126" s="8"/>
    </row>
    <row r="11127" spans="4:4">
      <c r="D11127" s="8"/>
    </row>
    <row r="11128" spans="4:4">
      <c r="D11128" s="8"/>
    </row>
    <row r="11129" spans="4:4">
      <c r="D11129" s="8"/>
    </row>
    <row r="11130" spans="4:4">
      <c r="D11130" s="8"/>
    </row>
    <row r="11131" spans="4:4">
      <c r="D11131" s="8"/>
    </row>
    <row r="11132" spans="4:4">
      <c r="D11132" s="8"/>
    </row>
    <row r="11133" spans="4:4">
      <c r="D11133" s="8"/>
    </row>
    <row r="11134" spans="4:4">
      <c r="D11134" s="8"/>
    </row>
    <row r="11135" spans="4:4">
      <c r="D11135" s="8"/>
    </row>
    <row r="11136" spans="4:4">
      <c r="D11136" s="8"/>
    </row>
    <row r="11137" spans="4:4">
      <c r="D11137" s="8"/>
    </row>
    <row r="11138" spans="4:4">
      <c r="D11138" s="8"/>
    </row>
    <row r="11139" spans="4:4">
      <c r="D11139" s="8"/>
    </row>
    <row r="11140" spans="4:4">
      <c r="D11140" s="8"/>
    </row>
    <row r="11141" spans="4:4">
      <c r="D11141" s="8"/>
    </row>
    <row r="11142" spans="4:4">
      <c r="D11142" s="8"/>
    </row>
    <row r="11143" spans="4:4">
      <c r="D11143" s="8"/>
    </row>
    <row r="11144" spans="4:4">
      <c r="D11144" s="8"/>
    </row>
    <row r="11145" spans="4:4">
      <c r="D11145" s="8"/>
    </row>
    <row r="11146" spans="4:4">
      <c r="D11146" s="8"/>
    </row>
    <row r="11147" spans="4:4">
      <c r="D11147" s="8"/>
    </row>
    <row r="11148" spans="4:4">
      <c r="D11148" s="8"/>
    </row>
    <row r="11149" spans="4:4">
      <c r="D11149" s="8"/>
    </row>
    <row r="11150" spans="4:4">
      <c r="D11150" s="8"/>
    </row>
    <row r="11151" spans="4:4">
      <c r="D11151" s="8"/>
    </row>
    <row r="11152" spans="4:4">
      <c r="D11152" s="8"/>
    </row>
    <row r="11153" spans="4:4">
      <c r="D11153" s="8"/>
    </row>
    <row r="11154" spans="4:4">
      <c r="D11154" s="8"/>
    </row>
    <row r="11155" spans="4:4">
      <c r="D11155" s="8"/>
    </row>
    <row r="11156" spans="4:4">
      <c r="D11156" s="8"/>
    </row>
    <row r="11157" spans="4:4">
      <c r="D11157" s="8"/>
    </row>
    <row r="11158" spans="4:4">
      <c r="D11158" s="8"/>
    </row>
    <row r="11159" spans="4:4">
      <c r="D11159" s="8"/>
    </row>
    <row r="11160" spans="4:4">
      <c r="D11160" s="8"/>
    </row>
    <row r="11161" spans="4:4">
      <c r="D11161" s="8"/>
    </row>
    <row r="11162" spans="4:4">
      <c r="D11162" s="8"/>
    </row>
    <row r="11163" spans="4:4">
      <c r="D11163" s="8"/>
    </row>
    <row r="11164" spans="4:4">
      <c r="D11164" s="8"/>
    </row>
    <row r="11165" spans="4:4">
      <c r="D11165" s="8"/>
    </row>
    <row r="11166" spans="4:4">
      <c r="D11166" s="8"/>
    </row>
    <row r="11167" spans="4:4">
      <c r="D11167" s="8"/>
    </row>
    <row r="11168" spans="4:4">
      <c r="D11168" s="8"/>
    </row>
    <row r="11169" spans="4:4">
      <c r="D11169" s="8"/>
    </row>
    <row r="11170" spans="4:4">
      <c r="D11170" s="8"/>
    </row>
    <row r="11171" spans="4:4">
      <c r="D11171" s="8"/>
    </row>
    <row r="11172" spans="4:4">
      <c r="D11172" s="8"/>
    </row>
    <row r="11173" spans="4:4">
      <c r="D11173" s="8"/>
    </row>
    <row r="11174" spans="4:4">
      <c r="D11174" s="8"/>
    </row>
    <row r="11175" spans="4:4">
      <c r="D11175" s="8"/>
    </row>
    <row r="11176" spans="4:4">
      <c r="D11176" s="8"/>
    </row>
    <row r="11177" spans="4:4">
      <c r="D11177" s="8"/>
    </row>
    <row r="11178" spans="4:4">
      <c r="D11178" s="8"/>
    </row>
    <row r="11179" spans="4:4">
      <c r="D11179" s="8"/>
    </row>
    <row r="11180" spans="4:4">
      <c r="D11180" s="8"/>
    </row>
    <row r="11181" spans="4:4">
      <c r="D11181" s="8"/>
    </row>
    <row r="11182" spans="4:4">
      <c r="D11182" s="8"/>
    </row>
    <row r="11183" spans="4:4">
      <c r="D11183" s="8"/>
    </row>
    <row r="11184" spans="4:4">
      <c r="D11184" s="8"/>
    </row>
    <row r="11185" spans="4:4">
      <c r="D11185" s="8"/>
    </row>
    <row r="11186" spans="4:4">
      <c r="D11186" s="8"/>
    </row>
    <row r="11187" spans="4:4">
      <c r="D11187" s="8"/>
    </row>
    <row r="11188" spans="4:4">
      <c r="D11188" s="8"/>
    </row>
    <row r="11189" spans="4:4">
      <c r="D11189" s="8"/>
    </row>
    <row r="11190" spans="4:4">
      <c r="D11190" s="8"/>
    </row>
    <row r="11191" spans="4:4">
      <c r="D11191" s="8"/>
    </row>
    <row r="11192" spans="4:4">
      <c r="D11192" s="8"/>
    </row>
    <row r="11193" spans="4:4">
      <c r="D11193" s="8"/>
    </row>
    <row r="11194" spans="4:4">
      <c r="D11194" s="8"/>
    </row>
    <row r="11195" spans="4:4">
      <c r="D11195" s="8"/>
    </row>
    <row r="11196" spans="4:4">
      <c r="D11196" s="8"/>
    </row>
    <row r="11197" spans="4:4">
      <c r="D11197" s="8"/>
    </row>
    <row r="11198" spans="4:4">
      <c r="D11198" s="8"/>
    </row>
    <row r="11199" spans="4:4">
      <c r="D11199" s="8"/>
    </row>
    <row r="11200" spans="4:4">
      <c r="D11200" s="8"/>
    </row>
    <row r="11201" spans="4:4">
      <c r="D11201" s="8"/>
    </row>
    <row r="11202" spans="4:4">
      <c r="D11202" s="8"/>
    </row>
    <row r="11203" spans="4:4">
      <c r="D11203" s="8"/>
    </row>
    <row r="11204" spans="4:4">
      <c r="D11204" s="8"/>
    </row>
    <row r="11205" spans="4:4">
      <c r="D11205" s="8"/>
    </row>
    <row r="11206" spans="4:4">
      <c r="D11206" s="8"/>
    </row>
    <row r="11207" spans="4:4">
      <c r="D11207" s="8"/>
    </row>
    <row r="11208" spans="4:4">
      <c r="D11208" s="8"/>
    </row>
    <row r="11209" spans="4:4">
      <c r="D11209" s="8"/>
    </row>
    <row r="11210" spans="4:4">
      <c r="D11210" s="8"/>
    </row>
    <row r="11211" spans="4:4">
      <c r="D11211" s="8"/>
    </row>
    <row r="11212" spans="4:4">
      <c r="D11212" s="8"/>
    </row>
    <row r="11213" spans="4:4">
      <c r="D11213" s="8"/>
    </row>
    <row r="11214" spans="4:4">
      <c r="D11214" s="8"/>
    </row>
    <row r="11215" spans="4:4">
      <c r="D11215" s="8"/>
    </row>
    <row r="11216" spans="4:4">
      <c r="D11216" s="8"/>
    </row>
    <row r="11217" spans="4:4">
      <c r="D11217" s="8"/>
    </row>
    <row r="11218" spans="4:4">
      <c r="D11218" s="8"/>
    </row>
    <row r="11219" spans="4:4">
      <c r="D11219" s="8"/>
    </row>
    <row r="11220" spans="4:4">
      <c r="D11220" s="8"/>
    </row>
    <row r="11221" spans="4:4">
      <c r="D11221" s="8"/>
    </row>
    <row r="11222" spans="4:4">
      <c r="D11222" s="8"/>
    </row>
    <row r="11223" spans="4:4">
      <c r="D11223" s="8"/>
    </row>
    <row r="11224" spans="4:4">
      <c r="D11224" s="8"/>
    </row>
    <row r="11225" spans="4:4">
      <c r="D11225" s="8"/>
    </row>
    <row r="11226" spans="4:4">
      <c r="D11226" s="8"/>
    </row>
    <row r="11227" spans="4:4">
      <c r="D11227" s="8"/>
    </row>
    <row r="11228" spans="4:4">
      <c r="D11228" s="8"/>
    </row>
    <row r="11229" spans="4:4">
      <c r="D11229" s="8"/>
    </row>
    <row r="11230" spans="4:4">
      <c r="D11230" s="8"/>
    </row>
    <row r="11231" spans="4:4">
      <c r="D11231" s="8"/>
    </row>
    <row r="11232" spans="4:4">
      <c r="D11232" s="8"/>
    </row>
    <row r="11233" spans="4:4">
      <c r="D11233" s="8"/>
    </row>
    <row r="11234" spans="4:4">
      <c r="D11234" s="8"/>
    </row>
    <row r="11235" spans="4:4">
      <c r="D11235" s="8"/>
    </row>
    <row r="11236" spans="4:4">
      <c r="D11236" s="8"/>
    </row>
    <row r="11237" spans="4:4">
      <c r="D11237" s="8"/>
    </row>
    <row r="11238" spans="4:4">
      <c r="D11238" s="8"/>
    </row>
    <row r="11239" spans="4:4">
      <c r="D11239" s="8"/>
    </row>
    <row r="11240" spans="4:4">
      <c r="D11240" s="8"/>
    </row>
    <row r="11241" spans="4:4">
      <c r="D11241" s="8"/>
    </row>
    <row r="11242" spans="4:4">
      <c r="D11242" s="8"/>
    </row>
    <row r="11243" spans="4:4">
      <c r="D11243" s="8"/>
    </row>
    <row r="11244" spans="4:4">
      <c r="D11244" s="8"/>
    </row>
    <row r="11245" spans="4:4">
      <c r="D11245" s="8"/>
    </row>
    <row r="11246" spans="4:4">
      <c r="D11246" s="8"/>
    </row>
    <row r="11247" spans="4:4">
      <c r="D11247" s="8"/>
    </row>
    <row r="11248" spans="4:4">
      <c r="D11248" s="8"/>
    </row>
    <row r="11249" spans="4:4">
      <c r="D11249" s="8"/>
    </row>
    <row r="11250" spans="4:4">
      <c r="D11250" s="8"/>
    </row>
    <row r="11251" spans="4:4">
      <c r="D11251" s="8"/>
    </row>
    <row r="11252" spans="4:4">
      <c r="D11252" s="8"/>
    </row>
    <row r="11253" spans="4:4">
      <c r="D11253" s="8"/>
    </row>
    <row r="11254" spans="4:4">
      <c r="D11254" s="8"/>
    </row>
    <row r="11255" spans="4:4">
      <c r="D11255" s="8"/>
    </row>
    <row r="11256" spans="4:4">
      <c r="D11256" s="8"/>
    </row>
    <row r="11257" spans="4:4">
      <c r="D11257" s="8"/>
    </row>
    <row r="11258" spans="4:4">
      <c r="D11258" s="8"/>
    </row>
    <row r="11259" spans="4:4">
      <c r="D11259" s="8"/>
    </row>
    <row r="11260" spans="4:4">
      <c r="D11260" s="8"/>
    </row>
    <row r="11261" spans="4:4">
      <c r="D11261" s="8"/>
    </row>
    <row r="11262" spans="4:4">
      <c r="D11262" s="8"/>
    </row>
    <row r="11263" spans="4:4">
      <c r="D11263" s="8"/>
    </row>
    <row r="11264" spans="4:4">
      <c r="D11264" s="8"/>
    </row>
    <row r="11265" spans="4:4">
      <c r="D11265" s="8"/>
    </row>
    <row r="11266" spans="4:4">
      <c r="D11266" s="8"/>
    </row>
    <row r="11267" spans="4:4">
      <c r="D11267" s="8"/>
    </row>
    <row r="11268" spans="4:4">
      <c r="D11268" s="8"/>
    </row>
    <row r="11269" spans="4:4">
      <c r="D11269" s="8"/>
    </row>
    <row r="11270" spans="4:4">
      <c r="D11270" s="8"/>
    </row>
    <row r="11271" spans="4:4">
      <c r="D11271" s="8"/>
    </row>
    <row r="11272" spans="4:4">
      <c r="D11272" s="8"/>
    </row>
    <row r="11273" spans="4:4">
      <c r="D11273" s="8"/>
    </row>
    <row r="11274" spans="4:4">
      <c r="D11274" s="8"/>
    </row>
    <row r="11275" spans="4:4">
      <c r="D11275" s="8"/>
    </row>
    <row r="11276" spans="4:4">
      <c r="D11276" s="8"/>
    </row>
    <row r="11277" spans="4:4">
      <c r="D11277" s="8"/>
    </row>
    <row r="11278" spans="4:4">
      <c r="D11278" s="8"/>
    </row>
    <row r="11279" spans="4:4">
      <c r="D11279" s="8"/>
    </row>
    <row r="11280" spans="4:4">
      <c r="D11280" s="8"/>
    </row>
    <row r="11281" spans="4:4">
      <c r="D11281" s="8"/>
    </row>
    <row r="11282" spans="4:4">
      <c r="D11282" s="8"/>
    </row>
    <row r="11283" spans="4:4">
      <c r="D11283" s="8"/>
    </row>
    <row r="11284" spans="4:4">
      <c r="D11284" s="8"/>
    </row>
    <row r="11285" spans="4:4">
      <c r="D11285" s="8"/>
    </row>
    <row r="11286" spans="4:4">
      <c r="D11286" s="8"/>
    </row>
    <row r="11287" spans="4:4">
      <c r="D11287" s="8"/>
    </row>
    <row r="11288" spans="4:4">
      <c r="D11288" s="8"/>
    </row>
    <row r="11289" spans="4:4">
      <c r="D11289" s="8"/>
    </row>
    <row r="11290" spans="4:4">
      <c r="D11290" s="8"/>
    </row>
    <row r="11291" spans="4:4">
      <c r="D11291" s="8"/>
    </row>
    <row r="11292" spans="4:4">
      <c r="D11292" s="8"/>
    </row>
    <row r="11293" spans="4:4">
      <c r="D11293" s="8"/>
    </row>
    <row r="11294" spans="4:4">
      <c r="D11294" s="8"/>
    </row>
    <row r="11295" spans="4:4">
      <c r="D11295" s="8"/>
    </row>
    <row r="11296" spans="4:4">
      <c r="D11296" s="8"/>
    </row>
    <row r="11297" spans="4:4">
      <c r="D11297" s="8"/>
    </row>
    <row r="11298" spans="4:4">
      <c r="D11298" s="8"/>
    </row>
    <row r="11299" spans="4:4">
      <c r="D11299" s="8"/>
    </row>
    <row r="11300" spans="4:4">
      <c r="D11300" s="8"/>
    </row>
    <row r="11301" spans="4:4">
      <c r="D11301" s="8"/>
    </row>
    <row r="11302" spans="4:4">
      <c r="D11302" s="8"/>
    </row>
    <row r="11303" spans="4:4">
      <c r="D11303" s="8"/>
    </row>
    <row r="11304" spans="4:4">
      <c r="D11304" s="8"/>
    </row>
    <row r="11305" spans="4:4">
      <c r="D11305" s="8"/>
    </row>
    <row r="11306" spans="4:4">
      <c r="D11306" s="8"/>
    </row>
    <row r="11307" spans="4:4">
      <c r="D11307" s="8"/>
    </row>
    <row r="11308" spans="4:4">
      <c r="D11308" s="8"/>
    </row>
    <row r="11309" spans="4:4">
      <c r="D11309" s="8"/>
    </row>
    <row r="11310" spans="4:4">
      <c r="D11310" s="8"/>
    </row>
    <row r="11311" spans="4:4">
      <c r="D11311" s="8"/>
    </row>
    <row r="11312" spans="4:4">
      <c r="D11312" s="8"/>
    </row>
    <row r="11313" spans="4:4">
      <c r="D11313" s="8"/>
    </row>
    <row r="11314" spans="4:4">
      <c r="D11314" s="8"/>
    </row>
    <row r="11315" spans="4:4">
      <c r="D11315" s="8"/>
    </row>
    <row r="11316" spans="4:4">
      <c r="D11316" s="8"/>
    </row>
    <row r="11317" spans="4:4">
      <c r="D11317" s="8"/>
    </row>
    <row r="11318" spans="4:4">
      <c r="D11318" s="8"/>
    </row>
    <row r="11319" spans="4:4">
      <c r="D11319" s="8"/>
    </row>
    <row r="11320" spans="4:4">
      <c r="D11320" s="8"/>
    </row>
    <row r="11321" spans="4:4">
      <c r="D11321" s="8"/>
    </row>
    <row r="11322" spans="4:4">
      <c r="D11322" s="8"/>
    </row>
    <row r="11323" spans="4:4">
      <c r="D11323" s="8"/>
    </row>
    <row r="11324" spans="4:4">
      <c r="D11324" s="8"/>
    </row>
    <row r="11325" spans="4:4">
      <c r="D11325" s="8"/>
    </row>
    <row r="11326" spans="4:4">
      <c r="D11326" s="8"/>
    </row>
    <row r="11327" spans="4:4">
      <c r="D11327" s="8"/>
    </row>
    <row r="11328" spans="4:4">
      <c r="D11328" s="8"/>
    </row>
    <row r="11329" spans="4:4">
      <c r="D11329" s="8"/>
    </row>
    <row r="11330" spans="4:4">
      <c r="D11330" s="8"/>
    </row>
    <row r="11331" spans="4:4">
      <c r="D11331" s="8"/>
    </row>
    <row r="11332" spans="4:4">
      <c r="D11332" s="8"/>
    </row>
    <row r="11333" spans="4:4">
      <c r="D11333" s="8"/>
    </row>
    <row r="11334" spans="4:4">
      <c r="D11334" s="8"/>
    </row>
    <row r="11335" spans="4:4">
      <c r="D11335" s="8"/>
    </row>
    <row r="11336" spans="4:4">
      <c r="D11336" s="8"/>
    </row>
    <row r="11337" spans="4:4">
      <c r="D11337" s="8"/>
    </row>
    <row r="11338" spans="4:4">
      <c r="D11338" s="8"/>
    </row>
    <row r="11339" spans="4:4">
      <c r="D11339" s="8"/>
    </row>
    <row r="11340" spans="4:4">
      <c r="D11340" s="8"/>
    </row>
    <row r="11341" spans="4:4">
      <c r="D11341" s="8"/>
    </row>
    <row r="11342" spans="4:4">
      <c r="D11342" s="8"/>
    </row>
    <row r="11343" spans="4:4">
      <c r="D11343" s="8"/>
    </row>
    <row r="11344" spans="4:4">
      <c r="D11344" s="8"/>
    </row>
    <row r="11345" spans="4:4">
      <c r="D11345" s="8"/>
    </row>
    <row r="11346" spans="4:4">
      <c r="D11346" s="8"/>
    </row>
    <row r="11347" spans="4:4">
      <c r="D11347" s="8"/>
    </row>
    <row r="11348" spans="4:4">
      <c r="D11348" s="8"/>
    </row>
    <row r="11349" spans="4:4">
      <c r="D11349" s="8"/>
    </row>
    <row r="11350" spans="4:4">
      <c r="D11350" s="8"/>
    </row>
    <row r="11351" spans="4:4">
      <c r="D11351" s="8"/>
    </row>
    <row r="11352" spans="4:4">
      <c r="D11352" s="8"/>
    </row>
    <row r="11353" spans="4:4">
      <c r="D11353" s="8"/>
    </row>
    <row r="11354" spans="4:4">
      <c r="D11354" s="8"/>
    </row>
    <row r="11355" spans="4:4">
      <c r="D11355" s="8"/>
    </row>
    <row r="11356" spans="4:4">
      <c r="D11356" s="8"/>
    </row>
    <row r="11357" spans="4:4">
      <c r="D11357" s="8"/>
    </row>
    <row r="11358" spans="4:4">
      <c r="D11358" s="8"/>
    </row>
    <row r="11359" spans="4:4">
      <c r="D11359" s="8"/>
    </row>
    <row r="11360" spans="4:4">
      <c r="D11360" s="8"/>
    </row>
    <row r="11361" spans="4:4">
      <c r="D11361" s="8"/>
    </row>
    <row r="11362" spans="4:4">
      <c r="D11362" s="8"/>
    </row>
    <row r="11363" spans="4:4">
      <c r="D11363" s="8"/>
    </row>
    <row r="11364" spans="4:4">
      <c r="D11364" s="8"/>
    </row>
    <row r="11365" spans="4:4">
      <c r="D11365" s="8"/>
    </row>
    <row r="11366" spans="4:4">
      <c r="D11366" s="8"/>
    </row>
    <row r="11367" spans="4:4">
      <c r="D11367" s="8"/>
    </row>
    <row r="11368" spans="4:4">
      <c r="D11368" s="8"/>
    </row>
    <row r="11369" spans="4:4">
      <c r="D11369" s="8"/>
    </row>
    <row r="11370" spans="4:4">
      <c r="D11370" s="8"/>
    </row>
    <row r="11371" spans="4:4">
      <c r="D11371" s="8"/>
    </row>
    <row r="11372" spans="4:4">
      <c r="D11372" s="8"/>
    </row>
    <row r="11373" spans="4:4">
      <c r="D11373" s="8"/>
    </row>
    <row r="11374" spans="4:4">
      <c r="D11374" s="8"/>
    </row>
    <row r="11375" spans="4:4">
      <c r="D11375" s="8"/>
    </row>
    <row r="11376" spans="4:4">
      <c r="D11376" s="8"/>
    </row>
    <row r="11377" spans="4:4">
      <c r="D11377" s="8"/>
    </row>
    <row r="11378" spans="4:4">
      <c r="D11378" s="8"/>
    </row>
    <row r="11379" spans="4:4">
      <c r="D11379" s="8"/>
    </row>
    <row r="11380" spans="4:4">
      <c r="D11380" s="8"/>
    </row>
    <row r="11381" spans="4:4">
      <c r="D11381" s="8"/>
    </row>
    <row r="11382" spans="4:4">
      <c r="D11382" s="8"/>
    </row>
    <row r="11383" spans="4:4">
      <c r="D11383" s="8"/>
    </row>
    <row r="11384" spans="4:4">
      <c r="D11384" s="8"/>
    </row>
    <row r="11385" spans="4:4">
      <c r="D11385" s="8"/>
    </row>
    <row r="11386" spans="4:4">
      <c r="D11386" s="8"/>
    </row>
    <row r="11387" spans="4:4">
      <c r="D11387" s="8"/>
    </row>
    <row r="11388" spans="4:4">
      <c r="D11388" s="8"/>
    </row>
    <row r="11389" spans="4:4">
      <c r="D11389" s="8"/>
    </row>
    <row r="11390" spans="4:4">
      <c r="D11390" s="8"/>
    </row>
    <row r="11391" spans="4:4">
      <c r="D11391" s="8"/>
    </row>
    <row r="11392" spans="4:4">
      <c r="D11392" s="8"/>
    </row>
    <row r="11393" spans="4:4">
      <c r="D11393" s="8"/>
    </row>
    <row r="11394" spans="4:4">
      <c r="D11394" s="8"/>
    </row>
    <row r="11395" spans="4:4">
      <c r="D11395" s="8"/>
    </row>
    <row r="11396" spans="4:4">
      <c r="D11396" s="8"/>
    </row>
    <row r="11397" spans="4:4">
      <c r="D11397" s="8"/>
    </row>
    <row r="11398" spans="4:4">
      <c r="D11398" s="8"/>
    </row>
    <row r="11399" spans="4:4">
      <c r="D11399" s="8"/>
    </row>
    <row r="11400" spans="4:4">
      <c r="D11400" s="8"/>
    </row>
    <row r="11401" spans="4:4">
      <c r="D11401" s="8"/>
    </row>
    <row r="11402" spans="4:4">
      <c r="D11402" s="8"/>
    </row>
    <row r="11403" spans="4:4">
      <c r="D11403" s="8"/>
    </row>
    <row r="11404" spans="4:4">
      <c r="D11404" s="8"/>
    </row>
    <row r="11405" spans="4:4">
      <c r="D11405" s="8"/>
    </row>
    <row r="11406" spans="4:4">
      <c r="D11406" s="8"/>
    </row>
    <row r="11407" spans="4:4">
      <c r="D11407" s="8"/>
    </row>
    <row r="11408" spans="4:4">
      <c r="D11408" s="8"/>
    </row>
    <row r="11409" spans="4:4">
      <c r="D11409" s="8"/>
    </row>
    <row r="11410" spans="4:4">
      <c r="D11410" s="8"/>
    </row>
    <row r="11411" spans="4:4">
      <c r="D11411" s="8"/>
    </row>
    <row r="11412" spans="4:4">
      <c r="D11412" s="8"/>
    </row>
    <row r="11413" spans="4:4">
      <c r="D11413" s="8"/>
    </row>
    <row r="11414" spans="4:4">
      <c r="D11414" s="8"/>
    </row>
    <row r="11415" spans="4:4">
      <c r="D11415" s="8"/>
    </row>
    <row r="11416" spans="4:4">
      <c r="D11416" s="8"/>
    </row>
    <row r="11417" spans="4:4">
      <c r="D11417" s="8"/>
    </row>
    <row r="11418" spans="4:4">
      <c r="D11418" s="8"/>
    </row>
    <row r="11419" spans="4:4">
      <c r="D11419" s="8"/>
    </row>
    <row r="11420" spans="4:4">
      <c r="D11420" s="8"/>
    </row>
    <row r="11421" spans="4:4">
      <c r="D11421" s="8"/>
    </row>
    <row r="11422" spans="4:4">
      <c r="D11422" s="8"/>
    </row>
    <row r="11423" spans="4:4">
      <c r="D11423" s="8"/>
    </row>
    <row r="11424" spans="4:4">
      <c r="D11424" s="8"/>
    </row>
    <row r="11425" spans="4:4">
      <c r="D11425" s="8"/>
    </row>
    <row r="11426" spans="4:4">
      <c r="D11426" s="8"/>
    </row>
    <row r="11427" spans="4:4">
      <c r="D11427" s="8"/>
    </row>
    <row r="11428" spans="4:4">
      <c r="D11428" s="8"/>
    </row>
    <row r="11429" spans="4:4">
      <c r="D11429" s="8"/>
    </row>
    <row r="11430" spans="4:4">
      <c r="D11430" s="8"/>
    </row>
    <row r="11431" spans="4:4">
      <c r="D11431" s="8"/>
    </row>
    <row r="11432" spans="4:4">
      <c r="D11432" s="8"/>
    </row>
    <row r="11433" spans="4:4">
      <c r="D11433" s="8"/>
    </row>
    <row r="11434" spans="4:4">
      <c r="D11434" s="8"/>
    </row>
    <row r="11435" spans="4:4">
      <c r="D11435" s="8"/>
    </row>
    <row r="11436" spans="4:4">
      <c r="D11436" s="8"/>
    </row>
    <row r="11437" spans="4:4">
      <c r="D11437" s="8"/>
    </row>
    <row r="11438" spans="4:4">
      <c r="D11438" s="8"/>
    </row>
    <row r="11439" spans="4:4">
      <c r="D11439" s="8"/>
    </row>
    <row r="11440" spans="4:4">
      <c r="D11440" s="8"/>
    </row>
    <row r="11441" spans="4:4">
      <c r="D11441" s="8"/>
    </row>
    <row r="11442" spans="4:4">
      <c r="D11442" s="8"/>
    </row>
    <row r="11443" spans="4:4">
      <c r="D11443" s="8"/>
    </row>
    <row r="11444" spans="4:4">
      <c r="D11444" s="8"/>
    </row>
    <row r="11445" spans="4:4">
      <c r="D11445" s="8"/>
    </row>
    <row r="11446" spans="4:4">
      <c r="D11446" s="8"/>
    </row>
    <row r="11447" spans="4:4">
      <c r="D11447" s="8"/>
    </row>
    <row r="11448" spans="4:4">
      <c r="D11448" s="8"/>
    </row>
    <row r="11449" spans="4:4">
      <c r="D11449" s="8"/>
    </row>
    <row r="11450" spans="4:4">
      <c r="D11450" s="8"/>
    </row>
    <row r="11451" spans="4:4">
      <c r="D11451" s="8"/>
    </row>
    <row r="11452" spans="4:4">
      <c r="D11452" s="8"/>
    </row>
    <row r="11453" spans="4:4">
      <c r="D11453" s="8"/>
    </row>
    <row r="11454" spans="4:4">
      <c r="D11454" s="8"/>
    </row>
    <row r="11455" spans="4:4">
      <c r="D11455" s="8"/>
    </row>
    <row r="11456" spans="4:4">
      <c r="D11456" s="8"/>
    </row>
    <row r="11457" spans="4:4">
      <c r="D11457" s="8"/>
    </row>
    <row r="11458" spans="4:4">
      <c r="D11458" s="8"/>
    </row>
    <row r="11459" spans="4:4">
      <c r="D11459" s="8"/>
    </row>
    <row r="11460" spans="4:4">
      <c r="D11460" s="8"/>
    </row>
    <row r="11461" spans="4:4">
      <c r="D11461" s="8"/>
    </row>
    <row r="11462" spans="4:4">
      <c r="D11462" s="8"/>
    </row>
    <row r="11463" spans="4:4">
      <c r="D11463" s="8"/>
    </row>
    <row r="11464" spans="4:4">
      <c r="D11464" s="8"/>
    </row>
    <row r="11465" spans="4:4">
      <c r="D11465" s="8"/>
    </row>
  </sheetData>
  <phoneticPr fontId="42"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U3426"/>
  <sheetViews>
    <sheetView topLeftCell="A915" workbookViewId="0">
      <selection activeCell="L1460" sqref="L1460"/>
    </sheetView>
  </sheetViews>
  <sheetFormatPr defaultColWidth="8.875" defaultRowHeight="17.25"/>
  <cols>
    <col min="1" max="1" width="8.875" style="38"/>
    <col min="2" max="2" width="11.375" style="38" bestFit="1" customWidth="1"/>
    <col min="3" max="3" width="7.375" style="38" customWidth="1"/>
    <col min="4" max="4" width="8.875" style="93" customWidth="1"/>
    <col min="5" max="5" width="8.875" style="97" customWidth="1"/>
    <col min="6" max="6" width="8.875" style="49" customWidth="1"/>
    <col min="7" max="7" width="10.5" style="38" customWidth="1"/>
    <col min="8" max="8" width="12.375" customWidth="1"/>
    <col min="9" max="11" width="8.875" style="38"/>
    <col min="12" max="12" width="12.25" style="120" customWidth="1"/>
    <col min="13" max="13" width="8.875" style="120"/>
    <col min="14" max="14" width="14.375" style="38" customWidth="1"/>
    <col min="15" max="16384" width="8.875" style="38"/>
  </cols>
  <sheetData>
    <row r="1" spans="1:15" thickBot="1">
      <c r="A1" s="53">
        <v>1</v>
      </c>
      <c r="B1" s="53" t="s">
        <v>22090</v>
      </c>
      <c r="C1" s="90"/>
      <c r="D1" s="90"/>
      <c r="E1" s="95"/>
      <c r="F1" s="98"/>
      <c r="G1" s="54"/>
      <c r="H1" s="38" t="s">
        <v>24394</v>
      </c>
      <c r="K1" s="55" t="s">
        <v>23489</v>
      </c>
      <c r="L1" s="120">
        <v>15</v>
      </c>
      <c r="N1" s="38" t="s">
        <v>26945</v>
      </c>
      <c r="O1" s="38">
        <v>1</v>
      </c>
    </row>
    <row r="2" spans="1:15" thickTop="1">
      <c r="A2" s="56">
        <v>1.1000000000000001</v>
      </c>
      <c r="B2" s="56" t="s">
        <v>21696</v>
      </c>
      <c r="C2" s="91"/>
      <c r="D2" s="91"/>
      <c r="E2" s="94"/>
      <c r="F2" s="99"/>
      <c r="G2" s="58"/>
      <c r="H2" s="60" t="s">
        <v>24393</v>
      </c>
      <c r="I2" s="97">
        <f>F69</f>
        <v>5</v>
      </c>
      <c r="K2" s="38" t="s">
        <v>23490</v>
      </c>
      <c r="L2" s="120">
        <v>5</v>
      </c>
      <c r="N2" s="38" t="s">
        <v>26946</v>
      </c>
      <c r="O2" s="38">
        <v>1</v>
      </c>
    </row>
    <row r="3" spans="1:15" ht="16.5">
      <c r="A3" s="55"/>
      <c r="B3" s="55" t="s">
        <v>22092</v>
      </c>
      <c r="C3" s="38">
        <f>Matrix!B1878</f>
        <v>0</v>
      </c>
      <c r="D3" s="92">
        <f>ROUNDUP(ABS(75-C3)/Base_Value*circ_factor,1)</f>
        <v>5</v>
      </c>
      <c r="E3" s="96">
        <f>IF(D3&gt;Max_Value,Max_Value,IF(D3&lt;0,0,D3))</f>
        <v>5</v>
      </c>
      <c r="F3" s="96">
        <f>MAX(E3:E4)</f>
        <v>5</v>
      </c>
      <c r="G3" s="55" t="s">
        <v>21715</v>
      </c>
      <c r="H3" s="60" t="s">
        <v>22038</v>
      </c>
      <c r="I3" s="97">
        <f>F113</f>
        <v>5</v>
      </c>
      <c r="K3" s="117" t="s">
        <v>23492</v>
      </c>
      <c r="L3" s="120">
        <v>2.5</v>
      </c>
      <c r="M3" s="120">
        <v>3</v>
      </c>
      <c r="N3" s="38" t="s">
        <v>26947</v>
      </c>
      <c r="O3" s="38">
        <v>1</v>
      </c>
    </row>
    <row r="4" spans="1:15" ht="16.5" hidden="1">
      <c r="A4" s="55"/>
      <c r="B4" s="55" t="s">
        <v>22093</v>
      </c>
      <c r="C4" s="38">
        <f>Matrix!B5984</f>
        <v>0</v>
      </c>
      <c r="D4" s="92">
        <f>ROUNDUP(ABS(75-C4)/Base_Value*circ_factor,1)</f>
        <v>5</v>
      </c>
      <c r="E4" s="96">
        <f>IF(D4&gt;Max_Value,Max_Value,IF(D4&lt;0,0,D4))</f>
        <v>5</v>
      </c>
      <c r="F4" s="65"/>
      <c r="G4" s="55"/>
      <c r="H4" s="55"/>
      <c r="I4" s="49"/>
      <c r="K4" s="118" t="s">
        <v>23492</v>
      </c>
      <c r="L4" s="120">
        <v>3</v>
      </c>
      <c r="M4" s="120">
        <v>4</v>
      </c>
      <c r="O4" s="38">
        <v>1</v>
      </c>
    </row>
    <row r="5" spans="1:15" ht="16.5">
      <c r="A5" s="55"/>
      <c r="B5" s="55" t="s">
        <v>22094</v>
      </c>
      <c r="C5" s="38">
        <f>Matrix!B5528</f>
        <v>0</v>
      </c>
      <c r="D5" s="92">
        <f>ROUNDUP(ABS(75-C5)/Base_Value*circ_factor,1)</f>
        <v>5</v>
      </c>
      <c r="E5" s="96">
        <f>IF(D5&gt;Max_Value,Max_Value,IF(D5&lt;0,0,D5))</f>
        <v>5</v>
      </c>
      <c r="F5" s="96">
        <f>MAX(E5:E6)</f>
        <v>5</v>
      </c>
      <c r="G5" s="60" t="s">
        <v>21732</v>
      </c>
      <c r="H5" s="38" t="s">
        <v>21763</v>
      </c>
      <c r="I5" s="96">
        <f>F128</f>
        <v>5</v>
      </c>
      <c r="K5" s="119" t="s">
        <v>23492</v>
      </c>
      <c r="L5" s="120">
        <v>4</v>
      </c>
      <c r="M5" s="120">
        <v>5</v>
      </c>
      <c r="N5" s="38" t="s">
        <v>26948</v>
      </c>
      <c r="O5" s="38">
        <v>1</v>
      </c>
    </row>
    <row r="6" spans="1:15" ht="16.5" hidden="1">
      <c r="A6" s="55"/>
      <c r="B6" s="55" t="s">
        <v>22095</v>
      </c>
      <c r="C6" s="38">
        <f>Matrix!B5590</f>
        <v>0</v>
      </c>
      <c r="D6" s="92">
        <f>ROUNDUP(ABS(75-C6)/Base_Value*circ_factor,1)</f>
        <v>5</v>
      </c>
      <c r="E6" s="96">
        <f>IF(D6&gt;Max_Value,Max_Value,IF(D6&lt;0,0,D6))</f>
        <v>5</v>
      </c>
      <c r="F6" s="65"/>
      <c r="G6" s="60"/>
      <c r="H6" s="55"/>
      <c r="I6" s="49"/>
      <c r="O6" s="38">
        <v>1</v>
      </c>
    </row>
    <row r="7" spans="1:15" ht="16.5">
      <c r="A7" s="55"/>
      <c r="B7" s="55" t="s">
        <v>22096</v>
      </c>
      <c r="C7" s="38">
        <f>Matrix!B5589</f>
        <v>0</v>
      </c>
      <c r="D7" s="92">
        <f>ROUNDUP(ABS(75-C7)/Base_Value*circ_factor,1)</f>
        <v>5</v>
      </c>
      <c r="E7" s="96">
        <f>IF(D7&gt;Max_Value,Max_Value,IF(D7&lt;0,0,D7))</f>
        <v>5</v>
      </c>
      <c r="F7" s="96">
        <f>E7</f>
        <v>5</v>
      </c>
      <c r="G7" s="60" t="s">
        <v>23748</v>
      </c>
      <c r="H7" s="55" t="s">
        <v>22285</v>
      </c>
      <c r="I7" s="97">
        <f>F190</f>
        <v>5</v>
      </c>
      <c r="N7" s="38" t="s">
        <v>26949</v>
      </c>
      <c r="O7" s="38">
        <v>1</v>
      </c>
    </row>
    <row r="8" spans="1:15" ht="16.5">
      <c r="A8" s="56">
        <v>1.2</v>
      </c>
      <c r="B8" s="56" t="s">
        <v>10641</v>
      </c>
      <c r="C8" s="99"/>
      <c r="D8" s="99"/>
      <c r="E8" s="99"/>
      <c r="F8" s="99"/>
      <c r="G8" s="58"/>
      <c r="H8" s="60" t="s">
        <v>21751</v>
      </c>
      <c r="I8" s="97">
        <f>F210</f>
        <v>5</v>
      </c>
      <c r="N8" s="38" t="s">
        <v>26950</v>
      </c>
      <c r="O8" s="38">
        <v>1</v>
      </c>
    </row>
    <row r="9" spans="1:15" ht="16.5">
      <c r="B9" s="55" t="s">
        <v>22097</v>
      </c>
      <c r="C9" s="38">
        <f>Matrix!B1811</f>
        <v>0</v>
      </c>
      <c r="D9" s="92">
        <f t="shared" ref="D9:D20" si="0">ROUNDUP(ABS(75-C9)/Base_Value*circ_factor,1)</f>
        <v>5</v>
      </c>
      <c r="E9" s="96">
        <f t="shared" ref="E9:E20" si="1">IF(D9&gt;Max_Value,Max_Value,IF(D9&lt;0,0,D9))</f>
        <v>5</v>
      </c>
      <c r="F9" s="96">
        <f>MAX(E9:E10,F11,F14:F16,F18:F20)</f>
        <v>5</v>
      </c>
      <c r="G9" s="60" t="s">
        <v>21776</v>
      </c>
      <c r="H9" s="60" t="s">
        <v>21765</v>
      </c>
      <c r="I9" s="97">
        <f>F212</f>
        <v>5</v>
      </c>
      <c r="N9" s="38" t="s">
        <v>26951</v>
      </c>
      <c r="O9" s="38">
        <v>1</v>
      </c>
    </row>
    <row r="10" spans="1:15" ht="16.5" hidden="1">
      <c r="B10" s="61" t="s">
        <v>22098</v>
      </c>
      <c r="C10" s="38">
        <f>Matrix!B6077</f>
        <v>0</v>
      </c>
      <c r="D10" s="92">
        <f t="shared" si="0"/>
        <v>5</v>
      </c>
      <c r="E10" s="96">
        <f t="shared" si="1"/>
        <v>5</v>
      </c>
      <c r="F10" s="65"/>
      <c r="G10" s="60"/>
      <c r="H10" s="60" t="s">
        <v>21765</v>
      </c>
      <c r="I10" s="49"/>
      <c r="O10" s="38">
        <v>1</v>
      </c>
    </row>
    <row r="11" spans="1:15" ht="16.5">
      <c r="A11" s="55"/>
      <c r="B11" s="55" t="s">
        <v>22101</v>
      </c>
      <c r="C11" s="38">
        <f>Matrix!B1861</f>
        <v>0</v>
      </c>
      <c r="D11" s="92">
        <f t="shared" si="0"/>
        <v>5</v>
      </c>
      <c r="E11" s="96">
        <f t="shared" si="1"/>
        <v>5</v>
      </c>
      <c r="F11" s="96">
        <f>MAX(E11:E13)</f>
        <v>5</v>
      </c>
      <c r="G11" s="60" t="s">
        <v>21793</v>
      </c>
      <c r="H11" s="62" t="s">
        <v>21721</v>
      </c>
      <c r="I11" s="97">
        <f>F248</f>
        <v>5</v>
      </c>
      <c r="N11" s="38" t="s">
        <v>26952</v>
      </c>
      <c r="O11" s="38">
        <v>1</v>
      </c>
    </row>
    <row r="12" spans="1:15" ht="16.5" hidden="1">
      <c r="A12" s="55"/>
      <c r="B12" s="55" t="s">
        <v>22102</v>
      </c>
      <c r="C12" s="38">
        <f>Matrix!B5579</f>
        <v>0</v>
      </c>
      <c r="D12" s="92">
        <f t="shared" si="0"/>
        <v>5</v>
      </c>
      <c r="E12" s="96">
        <f t="shared" si="1"/>
        <v>5</v>
      </c>
      <c r="F12" s="50"/>
      <c r="G12" s="60"/>
      <c r="H12" s="55"/>
      <c r="I12" s="49"/>
      <c r="O12" s="38">
        <v>1</v>
      </c>
    </row>
    <row r="13" spans="1:15" ht="16.5" hidden="1">
      <c r="A13" s="55"/>
      <c r="B13" s="39" t="s">
        <v>22101</v>
      </c>
      <c r="C13" s="38">
        <f>Matrix!B1861</f>
        <v>0</v>
      </c>
      <c r="D13" s="92">
        <f t="shared" si="0"/>
        <v>5</v>
      </c>
      <c r="E13" s="96">
        <f t="shared" si="1"/>
        <v>5</v>
      </c>
      <c r="F13" s="50"/>
      <c r="G13" s="60"/>
      <c r="H13" s="55"/>
      <c r="I13" s="49"/>
      <c r="O13" s="38">
        <v>1</v>
      </c>
    </row>
    <row r="14" spans="1:15" ht="16.5">
      <c r="A14" s="55"/>
      <c r="B14" s="55" t="s">
        <v>22104</v>
      </c>
      <c r="C14" s="38">
        <f>Matrix!B5580</f>
        <v>0</v>
      </c>
      <c r="D14" s="92">
        <f t="shared" si="0"/>
        <v>5</v>
      </c>
      <c r="E14" s="96">
        <f t="shared" si="1"/>
        <v>5</v>
      </c>
      <c r="F14" s="96">
        <f>E14</f>
        <v>5</v>
      </c>
      <c r="G14" s="42" t="s">
        <v>21806</v>
      </c>
      <c r="H14" s="62" t="s">
        <v>21738</v>
      </c>
      <c r="I14" s="97">
        <f>F251</f>
        <v>5</v>
      </c>
      <c r="N14" s="38" t="s">
        <v>26953</v>
      </c>
      <c r="O14" s="38">
        <v>1</v>
      </c>
    </row>
    <row r="15" spans="1:15" ht="16.5">
      <c r="A15" s="55"/>
      <c r="B15" s="55" t="s">
        <v>22106</v>
      </c>
      <c r="C15" s="38">
        <f>Matrix!B5570</f>
        <v>0</v>
      </c>
      <c r="D15" s="92">
        <f t="shared" si="0"/>
        <v>5</v>
      </c>
      <c r="E15" s="96">
        <f t="shared" si="1"/>
        <v>5</v>
      </c>
      <c r="F15" s="96">
        <f>E15</f>
        <v>5</v>
      </c>
      <c r="G15" s="60" t="s">
        <v>23493</v>
      </c>
      <c r="H15" s="42" t="s">
        <v>22071</v>
      </c>
      <c r="I15" s="97">
        <f>F315</f>
        <v>5</v>
      </c>
      <c r="N15" s="38" t="s">
        <v>26954</v>
      </c>
      <c r="O15" s="38">
        <v>1</v>
      </c>
    </row>
    <row r="16" spans="1:15" ht="16.5">
      <c r="A16" s="55"/>
      <c r="B16" s="55" t="s">
        <v>22107</v>
      </c>
      <c r="C16" s="38">
        <f>Matrix!B2766</f>
        <v>0</v>
      </c>
      <c r="D16" s="92">
        <f t="shared" si="0"/>
        <v>5</v>
      </c>
      <c r="E16" s="96">
        <f t="shared" si="1"/>
        <v>5</v>
      </c>
      <c r="F16" s="96">
        <f>MAX(E16:E17)</f>
        <v>5</v>
      </c>
      <c r="G16" s="60" t="s">
        <v>21839</v>
      </c>
      <c r="H16" s="39" t="s">
        <v>21769</v>
      </c>
      <c r="I16" s="97">
        <f>F469</f>
        <v>5</v>
      </c>
      <c r="N16" s="38" t="s">
        <v>26955</v>
      </c>
      <c r="O16" s="38">
        <v>1</v>
      </c>
    </row>
    <row r="17" spans="1:15" ht="16.5" hidden="1">
      <c r="A17" s="55"/>
      <c r="B17" s="61" t="s">
        <v>22108</v>
      </c>
      <c r="C17" s="38">
        <f>Matrix!B5829</f>
        <v>0</v>
      </c>
      <c r="D17" s="92">
        <f t="shared" si="0"/>
        <v>5</v>
      </c>
      <c r="E17" s="96">
        <f t="shared" si="1"/>
        <v>5</v>
      </c>
      <c r="G17" s="60"/>
      <c r="H17" s="55"/>
      <c r="O17" s="38">
        <v>1</v>
      </c>
    </row>
    <row r="18" spans="1:15" ht="16.5">
      <c r="A18" s="55"/>
      <c r="B18" s="55" t="s">
        <v>22109</v>
      </c>
      <c r="C18" s="38">
        <f>Matrix!B1817</f>
        <v>0</v>
      </c>
      <c r="D18" s="92">
        <f t="shared" si="0"/>
        <v>5</v>
      </c>
      <c r="E18" s="96">
        <f t="shared" si="1"/>
        <v>5</v>
      </c>
      <c r="F18" s="96">
        <f>E18</f>
        <v>5</v>
      </c>
      <c r="G18" s="42" t="s">
        <v>21852</v>
      </c>
      <c r="H18" s="55"/>
      <c r="N18" s="38" t="s">
        <v>26956</v>
      </c>
      <c r="O18" s="38">
        <v>1</v>
      </c>
    </row>
    <row r="19" spans="1:15" ht="16.5">
      <c r="A19" s="55"/>
      <c r="B19" s="55" t="s">
        <v>22112</v>
      </c>
      <c r="C19" s="38">
        <f>Matrix!B5509</f>
        <v>0</v>
      </c>
      <c r="D19" s="92">
        <f t="shared" si="0"/>
        <v>5</v>
      </c>
      <c r="E19" s="96">
        <f t="shared" si="1"/>
        <v>5</v>
      </c>
      <c r="F19" s="96">
        <f t="shared" ref="F19:F20" si="2">E19</f>
        <v>5</v>
      </c>
      <c r="G19" s="60" t="s">
        <v>21868</v>
      </c>
      <c r="H19" s="55"/>
      <c r="N19" s="38" t="s">
        <v>26957</v>
      </c>
      <c r="O19" s="38">
        <v>1</v>
      </c>
    </row>
    <row r="20" spans="1:15" ht="16.5">
      <c r="A20" s="55"/>
      <c r="B20" s="55" t="s">
        <v>22115</v>
      </c>
      <c r="C20" s="38">
        <f>Matrix!B5526</f>
        <v>0</v>
      </c>
      <c r="D20" s="92">
        <f t="shared" si="0"/>
        <v>5</v>
      </c>
      <c r="E20" s="96">
        <f t="shared" si="1"/>
        <v>5</v>
      </c>
      <c r="F20" s="96">
        <f t="shared" si="2"/>
        <v>5</v>
      </c>
      <c r="G20" s="60" t="s">
        <v>21884</v>
      </c>
      <c r="H20" s="55"/>
      <c r="N20" s="38" t="s">
        <v>26958</v>
      </c>
      <c r="O20" s="38">
        <v>1</v>
      </c>
    </row>
    <row r="21" spans="1:15" ht="16.5">
      <c r="A21" s="56">
        <v>1.3</v>
      </c>
      <c r="B21" s="56" t="s">
        <v>21896</v>
      </c>
      <c r="C21" s="99"/>
      <c r="D21" s="99"/>
      <c r="E21" s="99"/>
      <c r="F21" s="99"/>
      <c r="G21" s="58"/>
      <c r="H21" s="55"/>
      <c r="N21" s="38" t="s">
        <v>26959</v>
      </c>
      <c r="O21" s="38">
        <v>1</v>
      </c>
    </row>
    <row r="22" spans="1:15" ht="16.5">
      <c r="A22" s="55"/>
      <c r="B22" s="55" t="s">
        <v>22119</v>
      </c>
      <c r="C22" s="38">
        <f>Matrix!B5969</f>
        <v>0</v>
      </c>
      <c r="D22" s="92">
        <f>ROUNDUP(ABS(75-C22)/Base_Value*circ_factor,1)</f>
        <v>5</v>
      </c>
      <c r="E22" s="96">
        <f>IF(D22&gt;Max_Value,Max_Value,IF(D22&lt;0,0,D22))</f>
        <v>5</v>
      </c>
      <c r="F22" s="96">
        <f>E22</f>
        <v>5</v>
      </c>
      <c r="G22" s="55" t="s">
        <v>21913</v>
      </c>
      <c r="H22" s="55"/>
      <c r="N22" s="38" t="s">
        <v>26960</v>
      </c>
      <c r="O22" s="38">
        <v>1</v>
      </c>
    </row>
    <row r="23" spans="1:15" ht="16.5">
      <c r="A23" s="56">
        <v>1.4</v>
      </c>
      <c r="B23" s="56" t="s">
        <v>10640</v>
      </c>
      <c r="C23" s="99"/>
      <c r="D23" s="99"/>
      <c r="E23" s="99"/>
      <c r="F23" s="99"/>
      <c r="G23" s="58"/>
      <c r="H23" s="55"/>
      <c r="N23" s="38" t="s">
        <v>26961</v>
      </c>
      <c r="O23" s="38">
        <v>1</v>
      </c>
    </row>
    <row r="24" spans="1:15" ht="16.5">
      <c r="A24" s="55"/>
      <c r="B24" s="55" t="s">
        <v>22122</v>
      </c>
      <c r="C24" s="38">
        <f>Matrix!B5740</f>
        <v>0</v>
      </c>
      <c r="D24" s="92">
        <f>ROUNDUP(ABS(75-C24)/Base_Value*circ_factor,1)</f>
        <v>5</v>
      </c>
      <c r="E24" s="96">
        <f>IF(D24&gt;Max_Value,Max_Value,IF(D24&lt;0,0,D24))</f>
        <v>5</v>
      </c>
      <c r="F24" s="96">
        <f>MAX(E24:E26,D1493)</f>
        <v>5</v>
      </c>
      <c r="G24" s="60" t="s">
        <v>21943</v>
      </c>
      <c r="H24" s="55"/>
      <c r="N24" s="38" t="s">
        <v>26962</v>
      </c>
      <c r="O24" s="38">
        <v>1</v>
      </c>
    </row>
    <row r="25" spans="1:15" ht="16.5" hidden="1">
      <c r="A25" s="55"/>
      <c r="B25" s="55" t="s">
        <v>22123</v>
      </c>
      <c r="C25" s="38">
        <f>Matrix!B1134</f>
        <v>0</v>
      </c>
      <c r="D25" s="92">
        <f>ROUNDUP(ABS(75-C25)/Base_Value*circ_factor,1)</f>
        <v>5</v>
      </c>
      <c r="E25" s="96">
        <f>IF(D25&gt;Max_Value,Max_Value,IF(D25&lt;0,0,D25))</f>
        <v>5</v>
      </c>
      <c r="F25" s="65"/>
      <c r="G25" s="60"/>
      <c r="H25" s="55"/>
    </row>
    <row r="26" spans="1:15" ht="16.5" hidden="1">
      <c r="A26" s="55"/>
      <c r="B26" s="55" t="s">
        <v>22124</v>
      </c>
      <c r="C26" s="38">
        <f>Matrix!B6101</f>
        <v>0</v>
      </c>
      <c r="D26" s="92">
        <f>ROUNDUP(ABS(75-C26)/Base_Value*circ_factor,1)</f>
        <v>5</v>
      </c>
      <c r="E26" s="96">
        <f>IF(D26&gt;Max_Value,Max_Value,IF(D26&lt;0,0,D26))</f>
        <v>5</v>
      </c>
      <c r="F26" s="65"/>
      <c r="G26" s="60"/>
      <c r="H26" s="55"/>
    </row>
    <row r="27" spans="1:15" ht="16.5">
      <c r="A27" s="56">
        <v>1.5</v>
      </c>
      <c r="B27" s="56" t="s">
        <v>21955</v>
      </c>
      <c r="C27" s="99"/>
      <c r="D27" s="99"/>
      <c r="E27" s="99"/>
      <c r="F27" s="99"/>
      <c r="G27" s="63"/>
      <c r="H27" s="55"/>
    </row>
    <row r="28" spans="1:15" ht="16.5">
      <c r="A28" s="55"/>
      <c r="B28" s="62" t="s">
        <v>22129</v>
      </c>
      <c r="C28" s="38">
        <f>Matrix!B3318</f>
        <v>0</v>
      </c>
      <c r="D28" s="92">
        <f>ROUNDUP(ABS(75-C28)/Base_Value*circ_factor,1)</f>
        <v>5</v>
      </c>
      <c r="E28" s="96">
        <f>IF(D28&gt;Max_Value,Max_Value,IF(D28&lt;0,0,D28))</f>
        <v>5</v>
      </c>
      <c r="F28" s="96">
        <f>MAX(E28:E30)</f>
        <v>5</v>
      </c>
      <c r="G28" s="64" t="s">
        <v>21970</v>
      </c>
      <c r="H28" s="55"/>
    </row>
    <row r="29" spans="1:15" ht="16.5" hidden="1">
      <c r="A29" s="55"/>
      <c r="B29" s="59" t="s">
        <v>22130</v>
      </c>
      <c r="C29" s="38">
        <f>Matrix!B5531</f>
        <v>0</v>
      </c>
      <c r="D29" s="92">
        <f>ROUNDUP(ABS(75-C29)/Base_Value*circ_factor,1)</f>
        <v>5</v>
      </c>
      <c r="E29" s="96">
        <f>IF(D29&gt;Max_Value,Max_Value,IF(D29&lt;0,0,D29))</f>
        <v>5</v>
      </c>
      <c r="F29" s="100"/>
      <c r="G29" s="64"/>
      <c r="H29" s="55"/>
    </row>
    <row r="30" spans="1:15" ht="16.5" hidden="1">
      <c r="A30" s="55"/>
      <c r="B30" s="59" t="s">
        <v>22131</v>
      </c>
      <c r="C30" s="38">
        <f>Matrix!B1761</f>
        <v>0</v>
      </c>
      <c r="D30" s="92">
        <f>ROUNDUP(ABS(75-C30)/Base_Value*circ_factor,1)</f>
        <v>5</v>
      </c>
      <c r="E30" s="96">
        <f>IF(D30&gt;Max_Value,Max_Value,IF(D30&lt;0,0,D30))</f>
        <v>5</v>
      </c>
      <c r="F30" s="100"/>
      <c r="G30" s="64"/>
      <c r="H30" s="55"/>
    </row>
    <row r="31" spans="1:15" ht="16.5">
      <c r="A31" s="39"/>
      <c r="B31" s="55" t="s">
        <v>22134</v>
      </c>
      <c r="C31" s="38">
        <f>Matrix!B6099</f>
        <v>0</v>
      </c>
      <c r="D31" s="92">
        <f>ROUNDUP(ABS(75-C31)/Base_Value*circ_factor,1)</f>
        <v>5</v>
      </c>
      <c r="E31" s="96">
        <f>IF(D31&gt;Max_Value,Max_Value,IF(D31&lt;0,0,D31))</f>
        <v>5</v>
      </c>
      <c r="F31" s="96">
        <f>E31</f>
        <v>5</v>
      </c>
      <c r="G31" s="41" t="s">
        <v>21986</v>
      </c>
      <c r="H31" s="55"/>
    </row>
    <row r="32" spans="1:15" ht="16.5" hidden="1">
      <c r="A32" s="39"/>
      <c r="B32" s="55" t="s">
        <v>23383</v>
      </c>
      <c r="C32" s="38">
        <f>Info_R!A38</f>
        <v>75</v>
      </c>
      <c r="D32" s="92">
        <f>ROUNDUP(ABS(40-C32)/Base_Value*circ_factor,1)</f>
        <v>2.4</v>
      </c>
      <c r="E32" s="96">
        <f>IF(D32&gt;Max_Value,Max_Value,IF(D32&lt;0,0,D32))</f>
        <v>2.4</v>
      </c>
      <c r="F32" s="65"/>
      <c r="G32" s="41"/>
      <c r="H32" s="55"/>
    </row>
    <row r="33" spans="1:8" ht="16.5">
      <c r="A33" s="56">
        <v>1.6</v>
      </c>
      <c r="B33" s="56" t="s">
        <v>22000</v>
      </c>
      <c r="C33" s="99"/>
      <c r="D33" s="99"/>
      <c r="E33" s="99"/>
      <c r="F33" s="99"/>
      <c r="G33" s="63"/>
      <c r="H33" s="55"/>
    </row>
    <row r="34" spans="1:8" ht="16.5">
      <c r="A34" s="39"/>
      <c r="B34" s="55" t="s">
        <v>22136</v>
      </c>
      <c r="C34" s="38">
        <f>Matrix!B2822</f>
        <v>0</v>
      </c>
      <c r="D34" s="92">
        <f>ROUNDUP(ABS(75-C34)/Base_Value*circ_factor,1)</f>
        <v>5</v>
      </c>
      <c r="E34" s="96">
        <f>IF(D34&gt;Max_Value,Max_Value,IF(D34&lt;0,0,D34))</f>
        <v>5</v>
      </c>
      <c r="F34" s="96">
        <f>MAX(E34:E36)</f>
        <v>5</v>
      </c>
      <c r="G34" s="60" t="s">
        <v>22013</v>
      </c>
      <c r="H34" s="55"/>
    </row>
    <row r="35" spans="1:8" ht="16.5" hidden="1">
      <c r="A35" s="39"/>
      <c r="B35" s="55" t="s">
        <v>22137</v>
      </c>
      <c r="C35" s="38">
        <f>Matrix!B5817</f>
        <v>0</v>
      </c>
      <c r="D35" s="92">
        <f>ROUNDUP(ABS(75-C35)/Base_Value,1)</f>
        <v>5</v>
      </c>
      <c r="E35" s="96">
        <f>IF(D35&gt;Max_Value,Max_Value,IF(D35&lt;0,0,D35))</f>
        <v>5</v>
      </c>
      <c r="F35" s="65"/>
      <c r="G35" s="60"/>
      <c r="H35" s="55"/>
    </row>
    <row r="36" spans="1:8" ht="16.5" hidden="1">
      <c r="A36" s="39"/>
      <c r="B36" s="55" t="s">
        <v>22138</v>
      </c>
      <c r="C36" s="38">
        <f>Matrix!B5712</f>
        <v>0</v>
      </c>
      <c r="D36" s="92">
        <f>ROUNDUP(ABS(75-C36)/Base_Value,1)</f>
        <v>5</v>
      </c>
      <c r="E36" s="96">
        <f>IF(D36&gt;Max_Value,Max_Value,IF(D36&lt;0,0,D36))</f>
        <v>5</v>
      </c>
      <c r="F36" s="65"/>
      <c r="G36" s="60"/>
      <c r="H36" s="55"/>
    </row>
    <row r="37" spans="1:8" thickBot="1">
      <c r="A37" s="53">
        <v>2</v>
      </c>
      <c r="B37" s="53" t="s">
        <v>22140</v>
      </c>
      <c r="C37" s="98"/>
      <c r="D37" s="98"/>
      <c r="E37" s="98"/>
      <c r="F37" s="98"/>
      <c r="G37" s="54"/>
      <c r="H37" s="55"/>
    </row>
    <row r="38" spans="1:8" thickTop="1">
      <c r="A38" s="56">
        <v>2.1</v>
      </c>
      <c r="B38" s="56" t="s">
        <v>11516</v>
      </c>
      <c r="C38" s="99"/>
      <c r="D38" s="99"/>
      <c r="E38" s="99"/>
      <c r="F38" s="99"/>
      <c r="G38" s="63"/>
      <c r="H38" s="55"/>
    </row>
    <row r="39" spans="1:8" ht="16.5">
      <c r="A39" s="39"/>
      <c r="B39" s="55" t="s">
        <v>22145</v>
      </c>
      <c r="C39" s="38">
        <f>Matrix!B5942</f>
        <v>0</v>
      </c>
      <c r="D39" s="92">
        <f t="shared" ref="D39:D44" si="3">ROUNDUP(ABS(75-C39)/Base_Value*resp_factor,1)</f>
        <v>5</v>
      </c>
      <c r="E39" s="96">
        <f t="shared" ref="E39:E44" si="4">IF(D39&gt;Max_Value,Max_Value,IF(D39&lt;0,0,D39))</f>
        <v>5</v>
      </c>
      <c r="F39" s="96">
        <f>MAX(E39:E41)</f>
        <v>5</v>
      </c>
      <c r="G39" s="60" t="s">
        <v>21716</v>
      </c>
      <c r="H39" s="55"/>
    </row>
    <row r="40" spans="1:8" hidden="1">
      <c r="A40" s="39"/>
      <c r="B40" s="55" t="s">
        <v>22146</v>
      </c>
      <c r="C40" s="38">
        <f>Matrix!B1827</f>
        <v>0</v>
      </c>
      <c r="D40" s="92">
        <f t="shared" si="3"/>
        <v>5</v>
      </c>
      <c r="E40" s="96">
        <f t="shared" si="4"/>
        <v>5</v>
      </c>
      <c r="F40" s="101"/>
      <c r="G40" s="60"/>
    </row>
    <row r="41" spans="1:8" hidden="1">
      <c r="A41" s="39"/>
      <c r="B41" s="61" t="s">
        <v>22147</v>
      </c>
      <c r="C41" s="38">
        <f>Matrix!B2085</f>
        <v>0</v>
      </c>
      <c r="D41" s="92">
        <f t="shared" si="3"/>
        <v>5</v>
      </c>
      <c r="E41" s="96">
        <f t="shared" si="4"/>
        <v>5</v>
      </c>
      <c r="F41" s="101"/>
      <c r="G41" s="60"/>
    </row>
    <row r="42" spans="1:8" hidden="1">
      <c r="A42" s="39"/>
      <c r="B42" s="61" t="s">
        <v>22148</v>
      </c>
      <c r="C42" s="38">
        <f>Matrix!B2086</f>
        <v>0</v>
      </c>
      <c r="D42" s="92">
        <f t="shared" si="3"/>
        <v>5</v>
      </c>
      <c r="E42" s="96">
        <f t="shared" si="4"/>
        <v>5</v>
      </c>
      <c r="F42" s="101"/>
      <c r="G42" s="60"/>
    </row>
    <row r="43" spans="1:8">
      <c r="A43" s="55"/>
      <c r="B43" s="55" t="s">
        <v>22150</v>
      </c>
      <c r="C43" s="38">
        <f>Matrix!B5913</f>
        <v>0</v>
      </c>
      <c r="D43" s="92">
        <f t="shared" si="3"/>
        <v>5</v>
      </c>
      <c r="E43" s="96">
        <f t="shared" si="4"/>
        <v>5</v>
      </c>
      <c r="F43" s="96">
        <f>E43</f>
        <v>5</v>
      </c>
      <c r="G43" s="60" t="s">
        <v>21733</v>
      </c>
    </row>
    <row r="44" spans="1:8">
      <c r="A44" s="55"/>
      <c r="B44" s="55" t="s">
        <v>22153</v>
      </c>
      <c r="C44" s="38">
        <f>Matrix!B3616</f>
        <v>0</v>
      </c>
      <c r="D44" s="92">
        <f t="shared" si="3"/>
        <v>5</v>
      </c>
      <c r="E44" s="96">
        <f t="shared" si="4"/>
        <v>5</v>
      </c>
      <c r="F44" s="96">
        <f>E44</f>
        <v>5</v>
      </c>
      <c r="G44" s="60" t="s">
        <v>21747</v>
      </c>
    </row>
    <row r="45" spans="1:8">
      <c r="A45" s="56">
        <v>2.2000000000000002</v>
      </c>
      <c r="B45" s="56" t="s">
        <v>11430</v>
      </c>
      <c r="C45" s="99"/>
      <c r="D45" s="99"/>
      <c r="E45" s="99"/>
      <c r="F45" s="99"/>
      <c r="G45" s="63"/>
    </row>
    <row r="46" spans="1:8">
      <c r="A46" s="55"/>
      <c r="B46" s="55" t="s">
        <v>22155</v>
      </c>
      <c r="C46" s="38">
        <f>Matrix!B3308</f>
        <v>0</v>
      </c>
      <c r="D46" s="92">
        <f>ROUNDUP(ABS(75-C46)/Base_Value*resp_factor,1)</f>
        <v>5</v>
      </c>
      <c r="E46" s="96">
        <f>IF(D46&gt;Max_Value,Max_Value,IF(D46&lt;0,0,D46))</f>
        <v>5</v>
      </c>
      <c r="F46" s="96">
        <f>MAX(E46,F47:F48,F50)</f>
        <v>5</v>
      </c>
      <c r="G46" s="60" t="s">
        <v>21777</v>
      </c>
    </row>
    <row r="47" spans="1:8">
      <c r="A47" s="55"/>
      <c r="B47" s="55" t="s">
        <v>22158</v>
      </c>
      <c r="C47" s="38">
        <f>Matrix!B5782</f>
        <v>0</v>
      </c>
      <c r="D47" s="92">
        <f>ROUNDUP(ABS(75-C47)/Base_Value*resp_factor,1)</f>
        <v>5</v>
      </c>
      <c r="E47" s="96">
        <f>IF(D47&gt;Max_Value,Max_Value,IF(D47&lt;0,0,D47))</f>
        <v>5</v>
      </c>
      <c r="F47" s="96">
        <f>E47</f>
        <v>5</v>
      </c>
      <c r="G47" s="60" t="s">
        <v>21794</v>
      </c>
    </row>
    <row r="48" spans="1:8">
      <c r="A48" s="55"/>
      <c r="B48" s="55" t="s">
        <v>22159</v>
      </c>
      <c r="C48" s="38">
        <f>Matrix!B5879</f>
        <v>0</v>
      </c>
      <c r="D48" s="92">
        <f>ROUNDUP(ABS(75-C48)/Base_Value*resp_factor,1)</f>
        <v>5</v>
      </c>
      <c r="E48" s="96">
        <f>IF(D48&gt;Max_Value,Max_Value,IF(D48&lt;0,0,D48))</f>
        <v>5</v>
      </c>
      <c r="F48" s="96">
        <f>MAX(E48:E49)</f>
        <v>5</v>
      </c>
      <c r="G48" s="60" t="s">
        <v>21807</v>
      </c>
    </row>
    <row r="49" spans="1:7" hidden="1">
      <c r="A49" s="55"/>
      <c r="B49" s="61" t="s">
        <v>22160</v>
      </c>
      <c r="C49" s="38">
        <f>Matrix!B5944</f>
        <v>0</v>
      </c>
      <c r="D49" s="92">
        <f>ROUNDUP(ABS(75-C49)/Base_Value*resp_factor,1)</f>
        <v>5</v>
      </c>
      <c r="E49" s="96">
        <f>IF(D49&gt;Max_Value,Max_Value,IF(D49&lt;0,0,D49))</f>
        <v>5</v>
      </c>
      <c r="F49" s="65"/>
      <c r="G49" s="60"/>
    </row>
    <row r="50" spans="1:7">
      <c r="A50" s="55"/>
      <c r="B50" s="55" t="s">
        <v>22163</v>
      </c>
      <c r="C50" s="38">
        <f>Matrix!B5666</f>
        <v>0</v>
      </c>
      <c r="D50" s="92">
        <f>ROUNDUP(ABS(75-C50)/Base_Value*resp_factor,1)</f>
        <v>5</v>
      </c>
      <c r="E50" s="96">
        <f>IF(D50&gt;Max_Value,Max_Value,IF(D50&lt;0,0,D50))</f>
        <v>5</v>
      </c>
      <c r="F50" s="96">
        <f>E50</f>
        <v>5</v>
      </c>
      <c r="G50" s="60" t="s">
        <v>21823</v>
      </c>
    </row>
    <row r="51" spans="1:7">
      <c r="A51" s="56">
        <v>2.2999999999999998</v>
      </c>
      <c r="B51" s="56" t="s">
        <v>10667</v>
      </c>
      <c r="C51" s="99"/>
      <c r="D51" s="99"/>
      <c r="E51" s="99"/>
      <c r="F51" s="99"/>
      <c r="G51" s="63"/>
    </row>
    <row r="52" spans="1:7">
      <c r="B52" s="55" t="s">
        <v>22168</v>
      </c>
      <c r="C52" s="38">
        <f>Matrix!B3341</f>
        <v>0</v>
      </c>
      <c r="D52" s="92">
        <f t="shared" ref="D52:D57" si="5">ROUNDUP(ABS(75-C52)/Base_Value*resp_factor,1)</f>
        <v>5</v>
      </c>
      <c r="E52" s="96">
        <f t="shared" ref="E52:E57" si="6">IF(D52&gt;Max_Value,Max_Value,IF(D52&lt;0,0,D52))</f>
        <v>5</v>
      </c>
      <c r="F52" s="96">
        <f>MAX(E52:E53,F54:F57,G1692)</f>
        <v>5</v>
      </c>
      <c r="G52" s="60" t="s">
        <v>21853</v>
      </c>
    </row>
    <row r="53" spans="1:7" hidden="1">
      <c r="B53" s="55" t="s">
        <v>22169</v>
      </c>
      <c r="C53" s="38">
        <f>Matrix!B1838</f>
        <v>0</v>
      </c>
      <c r="D53" s="92">
        <f t="shared" si="5"/>
        <v>5</v>
      </c>
      <c r="E53" s="96">
        <f t="shared" si="6"/>
        <v>5</v>
      </c>
      <c r="F53" s="65"/>
      <c r="G53" s="60"/>
    </row>
    <row r="54" spans="1:7">
      <c r="A54" s="55"/>
      <c r="B54" s="55" t="s">
        <v>22171</v>
      </c>
      <c r="C54" s="38">
        <f>Matrix!B1758</f>
        <v>0</v>
      </c>
      <c r="D54" s="92">
        <f t="shared" si="5"/>
        <v>5</v>
      </c>
      <c r="E54" s="96">
        <f t="shared" si="6"/>
        <v>5</v>
      </c>
      <c r="F54" s="96">
        <f>E54</f>
        <v>5</v>
      </c>
      <c r="G54" s="60" t="s">
        <v>21869</v>
      </c>
    </row>
    <row r="55" spans="1:7">
      <c r="A55" s="55"/>
      <c r="B55" s="55" t="s">
        <v>22174</v>
      </c>
      <c r="C55" s="38">
        <f>Matrix!B5564</f>
        <v>0</v>
      </c>
      <c r="D55" s="92">
        <f t="shared" si="5"/>
        <v>5</v>
      </c>
      <c r="E55" s="96">
        <f t="shared" si="6"/>
        <v>5</v>
      </c>
      <c r="F55" s="96">
        <f t="shared" ref="F55:F57" si="7">E55</f>
        <v>5</v>
      </c>
      <c r="G55" s="60" t="s">
        <v>21885</v>
      </c>
    </row>
    <row r="56" spans="1:7">
      <c r="A56" s="55"/>
      <c r="B56" s="55" t="s">
        <v>22175</v>
      </c>
      <c r="C56" s="38">
        <f>Matrix!B5565</f>
        <v>0</v>
      </c>
      <c r="D56" s="92">
        <f t="shared" si="5"/>
        <v>5</v>
      </c>
      <c r="E56" s="96">
        <f t="shared" si="6"/>
        <v>5</v>
      </c>
      <c r="F56" s="96">
        <f t="shared" si="7"/>
        <v>5</v>
      </c>
      <c r="G56" s="60" t="s">
        <v>21897</v>
      </c>
    </row>
    <row r="57" spans="1:7">
      <c r="A57" s="55"/>
      <c r="B57" s="55" t="s">
        <v>22177</v>
      </c>
      <c r="C57" s="38">
        <f>Matrix!B5566</f>
        <v>0</v>
      </c>
      <c r="D57" s="92">
        <f t="shared" si="5"/>
        <v>5</v>
      </c>
      <c r="E57" s="96">
        <f t="shared" si="6"/>
        <v>5</v>
      </c>
      <c r="F57" s="96">
        <f t="shared" si="7"/>
        <v>5</v>
      </c>
      <c r="G57" s="60" t="s">
        <v>21914</v>
      </c>
    </row>
    <row r="58" spans="1:7">
      <c r="A58" s="56">
        <v>2.4</v>
      </c>
      <c r="B58" s="56" t="s">
        <v>21929</v>
      </c>
      <c r="C58" s="99"/>
      <c r="D58" s="99"/>
      <c r="E58" s="99"/>
      <c r="F58" s="99"/>
      <c r="G58" s="66"/>
    </row>
    <row r="59" spans="1:7">
      <c r="A59" s="55"/>
      <c r="B59" s="39" t="s">
        <v>22182</v>
      </c>
      <c r="C59" s="38">
        <f>Matrix!B6078</f>
        <v>0</v>
      </c>
      <c r="D59" s="92">
        <f t="shared" ref="D59:D71" si="8">ROUNDUP(ABS(75-C59)/Base_Value*resp_factor,1)</f>
        <v>5</v>
      </c>
      <c r="E59" s="96">
        <f t="shared" ref="E59:E71" si="9">IF(D59&gt;Max_Value,Max_Value,IF(D59&lt;0,0,D59))</f>
        <v>5</v>
      </c>
      <c r="F59" s="96">
        <f>MAX(E59:E62,F63,F65,F67:F69,G1728)</f>
        <v>5</v>
      </c>
      <c r="G59" s="60" t="s">
        <v>21944</v>
      </c>
    </row>
    <row r="60" spans="1:7" hidden="1">
      <c r="A60" s="55"/>
      <c r="B60" s="61" t="s">
        <v>22183</v>
      </c>
      <c r="C60" s="38">
        <f>Matrix!B1815</f>
        <v>0</v>
      </c>
      <c r="D60" s="92">
        <f t="shared" si="8"/>
        <v>5</v>
      </c>
      <c r="E60" s="96">
        <f t="shared" si="9"/>
        <v>5</v>
      </c>
      <c r="F60" s="102"/>
      <c r="G60" s="60"/>
    </row>
    <row r="61" spans="1:7" hidden="1">
      <c r="A61" s="55"/>
      <c r="B61" s="61" t="s">
        <v>22184</v>
      </c>
      <c r="C61" s="38">
        <f>Matrix!B3345</f>
        <v>0</v>
      </c>
      <c r="D61" s="92">
        <f t="shared" si="8"/>
        <v>5</v>
      </c>
      <c r="E61" s="96">
        <f t="shared" si="9"/>
        <v>5</v>
      </c>
      <c r="F61" s="102"/>
      <c r="G61" s="60"/>
    </row>
    <row r="62" spans="1:7" hidden="1">
      <c r="A62" s="55"/>
      <c r="B62" s="67" t="s">
        <v>22182</v>
      </c>
      <c r="C62" s="38">
        <f>Matrix!B6078</f>
        <v>0</v>
      </c>
      <c r="D62" s="92">
        <f t="shared" si="8"/>
        <v>5</v>
      </c>
      <c r="E62" s="96">
        <f t="shared" si="9"/>
        <v>5</v>
      </c>
      <c r="F62" s="102"/>
      <c r="G62" s="60"/>
    </row>
    <row r="63" spans="1:7">
      <c r="A63" s="55"/>
      <c r="B63" s="55" t="s">
        <v>22185</v>
      </c>
      <c r="C63" s="38">
        <f>Matrix!B3340</f>
        <v>0</v>
      </c>
      <c r="D63" s="92">
        <f t="shared" si="8"/>
        <v>5</v>
      </c>
      <c r="E63" s="96">
        <f t="shared" si="9"/>
        <v>5</v>
      </c>
      <c r="F63" s="96">
        <f>MAX(E63:E64)</f>
        <v>5</v>
      </c>
      <c r="G63" s="60" t="s">
        <v>10666</v>
      </c>
    </row>
    <row r="64" spans="1:7" hidden="1">
      <c r="A64" s="55"/>
      <c r="B64" s="55" t="s">
        <v>22186</v>
      </c>
      <c r="C64" s="38">
        <f>Matrix!B5535</f>
        <v>0</v>
      </c>
      <c r="D64" s="92">
        <f t="shared" si="8"/>
        <v>5</v>
      </c>
      <c r="E64" s="96">
        <f t="shared" si="9"/>
        <v>5</v>
      </c>
      <c r="F64" s="65"/>
      <c r="G64" s="60"/>
    </row>
    <row r="65" spans="1:7">
      <c r="A65" s="55"/>
      <c r="B65" s="55" t="s">
        <v>22187</v>
      </c>
      <c r="C65" s="38">
        <f>Matrix!B2038</f>
        <v>0</v>
      </c>
      <c r="D65" s="92">
        <f t="shared" si="8"/>
        <v>5</v>
      </c>
      <c r="E65" s="96">
        <f t="shared" si="9"/>
        <v>5</v>
      </c>
      <c r="F65" s="96">
        <f>MAX(E65:E66)</f>
        <v>5</v>
      </c>
      <c r="G65" s="60" t="s">
        <v>21971</v>
      </c>
    </row>
    <row r="66" spans="1:7" hidden="1">
      <c r="A66" s="55"/>
      <c r="B66" s="55" t="s">
        <v>22188</v>
      </c>
      <c r="C66" s="38">
        <f>Matrix!B5882</f>
        <v>0</v>
      </c>
      <c r="D66" s="92">
        <f t="shared" si="8"/>
        <v>5</v>
      </c>
      <c r="E66" s="96">
        <f t="shared" si="9"/>
        <v>5</v>
      </c>
      <c r="F66" s="65"/>
      <c r="G66" s="60"/>
    </row>
    <row r="67" spans="1:7">
      <c r="A67" s="55"/>
      <c r="B67" s="55" t="s">
        <v>22189</v>
      </c>
      <c r="C67" s="38">
        <f>Matrix!B5883</f>
        <v>0</v>
      </c>
      <c r="D67" s="92">
        <f t="shared" si="8"/>
        <v>5</v>
      </c>
      <c r="E67" s="96">
        <f t="shared" si="9"/>
        <v>5</v>
      </c>
      <c r="F67" s="96">
        <f>E67</f>
        <v>5</v>
      </c>
      <c r="G67" s="60" t="s">
        <v>21987</v>
      </c>
    </row>
    <row r="68" spans="1:7">
      <c r="A68" s="61"/>
      <c r="B68" s="55" t="s">
        <v>22190</v>
      </c>
      <c r="C68" s="38">
        <f>Matrix!B5989</f>
        <v>0</v>
      </c>
      <c r="D68" s="92">
        <f t="shared" si="8"/>
        <v>5</v>
      </c>
      <c r="E68" s="96">
        <f t="shared" si="9"/>
        <v>5</v>
      </c>
      <c r="F68" s="96">
        <f>E68</f>
        <v>5</v>
      </c>
      <c r="G68" s="60" t="s">
        <v>22001</v>
      </c>
    </row>
    <row r="69" spans="1:7">
      <c r="A69" s="61"/>
      <c r="B69" s="39" t="s">
        <v>22191</v>
      </c>
      <c r="C69" s="38">
        <f>Matrix!B5797</f>
        <v>0</v>
      </c>
      <c r="D69" s="92">
        <f t="shared" si="8"/>
        <v>5</v>
      </c>
      <c r="E69" s="96">
        <f t="shared" si="9"/>
        <v>5</v>
      </c>
      <c r="F69" s="96">
        <f>MAX(E69:E71)</f>
        <v>5</v>
      </c>
      <c r="G69" s="60" t="s">
        <v>24393</v>
      </c>
    </row>
    <row r="70" spans="1:7" hidden="1">
      <c r="A70" s="61"/>
      <c r="B70" s="39" t="s">
        <v>22191</v>
      </c>
      <c r="C70" s="38">
        <f>Matrix!B5797</f>
        <v>0</v>
      </c>
      <c r="D70" s="92">
        <f t="shared" si="8"/>
        <v>5</v>
      </c>
      <c r="E70" s="96">
        <f t="shared" si="9"/>
        <v>5</v>
      </c>
      <c r="F70" s="101"/>
      <c r="G70" s="60"/>
    </row>
    <row r="71" spans="1:7" hidden="1">
      <c r="A71" s="61"/>
      <c r="B71" s="39" t="s">
        <v>22192</v>
      </c>
      <c r="C71" s="38">
        <f>Matrix!B1871</f>
        <v>0</v>
      </c>
      <c r="D71" s="92">
        <f t="shared" si="8"/>
        <v>5</v>
      </c>
      <c r="E71" s="96">
        <f t="shared" si="9"/>
        <v>5</v>
      </c>
      <c r="F71" s="101"/>
      <c r="G71" s="60"/>
    </row>
    <row r="72" spans="1:7">
      <c r="A72" s="56">
        <v>2.5</v>
      </c>
      <c r="B72" s="56" t="s">
        <v>22000</v>
      </c>
      <c r="C72" s="99"/>
      <c r="D72" s="99"/>
      <c r="E72" s="99"/>
      <c r="F72" s="99"/>
      <c r="G72" s="66"/>
    </row>
    <row r="73" spans="1:7">
      <c r="A73" s="55"/>
      <c r="B73" s="55" t="s">
        <v>22193</v>
      </c>
      <c r="C73" s="38">
        <f>Matrix!B5667</f>
        <v>0</v>
      </c>
      <c r="D73" s="92">
        <f>ROUNDUP(ABS(75-C73)/Base_Value*resp_factor,1)</f>
        <v>5</v>
      </c>
      <c r="E73" s="96">
        <f>IF(D73&gt;Max_Value,Max_Value,IF(D73&lt;0,0,D73))</f>
        <v>5</v>
      </c>
      <c r="F73" s="96">
        <f>E73</f>
        <v>5</v>
      </c>
      <c r="G73" s="60" t="s">
        <v>22037</v>
      </c>
    </row>
    <row r="74" spans="1:7">
      <c r="A74" s="55"/>
      <c r="B74" s="39" t="s">
        <v>22194</v>
      </c>
      <c r="C74" s="38">
        <f>Matrix!B3344</f>
        <v>0</v>
      </c>
      <c r="D74" s="92">
        <f>ROUNDUP(ABS(75-C74)/Base_Value*resp_factor,1)</f>
        <v>5</v>
      </c>
      <c r="E74" s="96">
        <f>IF(D74&gt;Max_Value,Max_Value,IF(D74&lt;0,0,D74))</f>
        <v>5</v>
      </c>
      <c r="F74" s="96">
        <f>MAX(E74:E75)</f>
        <v>5</v>
      </c>
      <c r="G74" s="60" t="s">
        <v>22049</v>
      </c>
    </row>
    <row r="75" spans="1:7" hidden="1">
      <c r="A75" s="55"/>
      <c r="B75" s="55" t="s">
        <v>22195</v>
      </c>
      <c r="C75" s="38">
        <f>Matrix!B5601</f>
        <v>0</v>
      </c>
      <c r="D75" s="92">
        <f>ROUNDUP(ABS(75-C75)/Base_Value*resp_factor,1)</f>
        <v>5</v>
      </c>
      <c r="E75" s="96">
        <f>IF(D75&gt;Max_Value,Max_Value,IF(D75&lt;0,0,D75))</f>
        <v>5</v>
      </c>
      <c r="F75" s="65"/>
      <c r="G75" s="60"/>
    </row>
    <row r="76" spans="1:7">
      <c r="A76" s="61"/>
      <c r="B76" s="68" t="s">
        <v>22196</v>
      </c>
      <c r="C76" s="38">
        <f>Matrix!B5593</f>
        <v>0</v>
      </c>
      <c r="D76" s="92">
        <f>ROUNDUP(ABS(75-C76)/Base_Value*resp_factor,1)</f>
        <v>5</v>
      </c>
      <c r="E76" s="96">
        <f>IF(D76&gt;Max_Value,Max_Value,IF(D76&lt;0,0,D76))</f>
        <v>5</v>
      </c>
      <c r="F76" s="96">
        <f>MAX(E76:E77)</f>
        <v>5</v>
      </c>
      <c r="G76" s="68" t="s">
        <v>22060</v>
      </c>
    </row>
    <row r="77" spans="1:7" hidden="1">
      <c r="A77" s="61"/>
      <c r="B77" s="69" t="s">
        <v>22197</v>
      </c>
      <c r="C77" s="38">
        <f>Matrix!B5765</f>
        <v>0</v>
      </c>
      <c r="D77" s="92">
        <f>ROUNDUP(ABS(75-C77)/Base_Value,1)</f>
        <v>5</v>
      </c>
      <c r="E77" s="96">
        <f>IF(D77&gt;Max_Value,Max_Value,IF(D77&lt;0,0,D77))</f>
        <v>5</v>
      </c>
      <c r="F77" s="103"/>
      <c r="G77" s="68"/>
    </row>
    <row r="78" spans="1:7" ht="18" thickBot="1">
      <c r="A78" s="53">
        <v>3</v>
      </c>
      <c r="B78" s="53" t="s">
        <v>22198</v>
      </c>
      <c r="C78" s="98"/>
      <c r="D78" s="98"/>
      <c r="E78" s="98"/>
      <c r="F78" s="98"/>
      <c r="G78" s="54"/>
    </row>
    <row r="79" spans="1:7" ht="18" thickTop="1">
      <c r="A79" s="56">
        <v>3.1</v>
      </c>
      <c r="B79" s="56" t="s">
        <v>11459</v>
      </c>
      <c r="C79" s="99"/>
      <c r="D79" s="99"/>
      <c r="E79" s="99"/>
      <c r="F79" s="99"/>
      <c r="G79" s="70"/>
    </row>
    <row r="80" spans="1:7">
      <c r="A80" s="55"/>
      <c r="B80" s="39" t="s">
        <v>22199</v>
      </c>
      <c r="C80" s="38">
        <f>Matrix!B4157</f>
        <v>0</v>
      </c>
      <c r="D80" s="92">
        <f t="shared" ref="D80:D88" si="10">ROUNDUP(ABS(75-C80)/Base_Value*digest_factor,1)</f>
        <v>5</v>
      </c>
      <c r="E80" s="96">
        <f t="shared" ref="E80:E88" si="11">IF(D80&gt;Max_Value,Max_Value,IF(D80&lt;0,0,D80))</f>
        <v>5</v>
      </c>
      <c r="F80" s="96">
        <f>MAX(E80:E82,E83:E88)</f>
        <v>5</v>
      </c>
      <c r="G80" s="60" t="s">
        <v>21717</v>
      </c>
    </row>
    <row r="81" spans="1:7" hidden="1">
      <c r="A81" s="55"/>
      <c r="B81" s="55" t="s">
        <v>23384</v>
      </c>
      <c r="C81" s="38">
        <f>Info_R!A204</f>
        <v>75</v>
      </c>
      <c r="D81" s="92">
        <f t="shared" si="10"/>
        <v>0</v>
      </c>
      <c r="E81" s="96">
        <f t="shared" si="11"/>
        <v>0</v>
      </c>
      <c r="F81" s="65"/>
      <c r="G81" s="60"/>
    </row>
    <row r="82" spans="1:7" hidden="1">
      <c r="A82" s="55"/>
      <c r="B82" s="55" t="s">
        <v>22200</v>
      </c>
      <c r="C82" s="38">
        <f>Matrix!B6070</f>
        <v>0</v>
      </c>
      <c r="D82" s="92">
        <f t="shared" si="10"/>
        <v>5</v>
      </c>
      <c r="E82" s="96">
        <f t="shared" si="11"/>
        <v>5</v>
      </c>
      <c r="F82" s="65"/>
      <c r="G82" s="60"/>
    </row>
    <row r="83" spans="1:7">
      <c r="A83" s="55"/>
      <c r="B83" s="55" t="s">
        <v>22201</v>
      </c>
      <c r="C83" s="38">
        <f>Matrix!B1802</f>
        <v>0</v>
      </c>
      <c r="D83" s="92">
        <f t="shared" si="10"/>
        <v>5</v>
      </c>
      <c r="E83" s="96">
        <f t="shared" si="11"/>
        <v>5</v>
      </c>
      <c r="F83" s="96">
        <f>E83</f>
        <v>5</v>
      </c>
      <c r="G83" s="64" t="s">
        <v>21734</v>
      </c>
    </row>
    <row r="84" spans="1:7">
      <c r="A84" s="55"/>
      <c r="B84" s="55" t="s">
        <v>22202</v>
      </c>
      <c r="C84" s="38">
        <f>Matrix!B1923</f>
        <v>0</v>
      </c>
      <c r="D84" s="92">
        <f t="shared" si="10"/>
        <v>5</v>
      </c>
      <c r="E84" s="96">
        <f t="shared" si="11"/>
        <v>5</v>
      </c>
      <c r="F84" s="96">
        <f t="shared" ref="F84:F88" si="12">E84</f>
        <v>5</v>
      </c>
      <c r="G84" s="60" t="s">
        <v>21748</v>
      </c>
    </row>
    <row r="85" spans="1:7">
      <c r="A85" s="55"/>
      <c r="B85" s="55" t="s">
        <v>22203</v>
      </c>
      <c r="C85" s="38">
        <f>Matrix!B2036</f>
        <v>0</v>
      </c>
      <c r="D85" s="92">
        <f t="shared" si="10"/>
        <v>5</v>
      </c>
      <c r="E85" s="96">
        <f t="shared" si="11"/>
        <v>5</v>
      </c>
      <c r="F85" s="96">
        <f t="shared" si="12"/>
        <v>5</v>
      </c>
      <c r="G85" s="60" t="s">
        <v>21762</v>
      </c>
    </row>
    <row r="86" spans="1:7">
      <c r="A86" s="55"/>
      <c r="B86" s="55" t="s">
        <v>22204</v>
      </c>
      <c r="C86" s="38">
        <f>Matrix!B2039</f>
        <v>0</v>
      </c>
      <c r="D86" s="92">
        <f t="shared" si="10"/>
        <v>5</v>
      </c>
      <c r="E86" s="96">
        <f t="shared" si="11"/>
        <v>5</v>
      </c>
      <c r="F86" s="96">
        <f t="shared" si="12"/>
        <v>5</v>
      </c>
      <c r="G86" s="60" t="s">
        <v>21778</v>
      </c>
    </row>
    <row r="87" spans="1:7">
      <c r="A87" s="55"/>
      <c r="B87" s="55" t="s">
        <v>22205</v>
      </c>
      <c r="C87" s="38">
        <f>Matrix!B5615</f>
        <v>0</v>
      </c>
      <c r="D87" s="92">
        <f t="shared" si="10"/>
        <v>5</v>
      </c>
      <c r="E87" s="96">
        <f t="shared" si="11"/>
        <v>5</v>
      </c>
      <c r="F87" s="96">
        <f t="shared" si="12"/>
        <v>5</v>
      </c>
      <c r="G87" s="60" t="s">
        <v>21795</v>
      </c>
    </row>
    <row r="88" spans="1:7">
      <c r="A88" s="55"/>
      <c r="B88" s="55" t="s">
        <v>22206</v>
      </c>
      <c r="C88" s="38">
        <f>Matrix!B2138</f>
        <v>0</v>
      </c>
      <c r="D88" s="92">
        <f t="shared" si="10"/>
        <v>5</v>
      </c>
      <c r="E88" s="96">
        <f t="shared" si="11"/>
        <v>5</v>
      </c>
      <c r="F88" s="96">
        <f t="shared" si="12"/>
        <v>5</v>
      </c>
      <c r="G88" s="60" t="s">
        <v>21808</v>
      </c>
    </row>
    <row r="89" spans="1:7">
      <c r="A89" s="56">
        <v>3.2</v>
      </c>
      <c r="B89" s="56" t="s">
        <v>21824</v>
      </c>
      <c r="C89" s="99"/>
      <c r="D89" s="99"/>
      <c r="E89" s="99"/>
      <c r="F89" s="99"/>
      <c r="G89" s="66"/>
    </row>
    <row r="90" spans="1:7">
      <c r="A90" s="55"/>
      <c r="B90" s="55" t="s">
        <v>22207</v>
      </c>
      <c r="C90" s="38">
        <f>Matrix!B5729</f>
        <v>0</v>
      </c>
      <c r="D90" s="92">
        <f>ROUNDUP(ABS(75-C90)/Base_Value*digest_factor,1)</f>
        <v>5</v>
      </c>
      <c r="E90" s="96">
        <f>IF(D90&gt;Max_Value,Max_Value,IF(D90&lt;0,0,D90))</f>
        <v>5</v>
      </c>
      <c r="F90" s="96">
        <f>E90</f>
        <v>5</v>
      </c>
      <c r="G90" s="60" t="s">
        <v>21840</v>
      </c>
    </row>
    <row r="91" spans="1:7">
      <c r="A91" s="56">
        <v>3.3</v>
      </c>
      <c r="B91" s="56" t="s">
        <v>10645</v>
      </c>
      <c r="C91" s="99"/>
      <c r="D91" s="99"/>
      <c r="E91" s="99"/>
      <c r="F91" s="99"/>
      <c r="G91" s="66"/>
    </row>
    <row r="92" spans="1:7">
      <c r="A92" s="55"/>
      <c r="B92" s="62" t="s">
        <v>22208</v>
      </c>
      <c r="C92" s="38">
        <f>Matrix!B4158</f>
        <v>0</v>
      </c>
      <c r="D92" s="92">
        <f t="shared" ref="D92:D97" si="13">ROUNDUP(ABS(75-C92)/Base_Value*digest_factor,1)</f>
        <v>5</v>
      </c>
      <c r="E92" s="96">
        <f t="shared" ref="E92:E97" si="14">IF(D92&gt;Max_Value,Max_Value,IF(D92&lt;0,0,D92))</f>
        <v>5</v>
      </c>
      <c r="F92" s="112">
        <f>MAX(E92,F93,F97,D1439)</f>
        <v>5</v>
      </c>
      <c r="G92" s="60" t="s">
        <v>21870</v>
      </c>
    </row>
    <row r="93" spans="1:7">
      <c r="B93" s="62" t="s">
        <v>22209</v>
      </c>
      <c r="C93" s="38">
        <f>Matrix!B5873</f>
        <v>0</v>
      </c>
      <c r="D93" s="92">
        <f t="shared" si="13"/>
        <v>5</v>
      </c>
      <c r="E93" s="96">
        <f t="shared" si="14"/>
        <v>5</v>
      </c>
      <c r="F93" s="96">
        <f>MAX(E93:E96)</f>
        <v>5</v>
      </c>
      <c r="G93" s="60" t="s">
        <v>10646</v>
      </c>
    </row>
    <row r="94" spans="1:7" hidden="1">
      <c r="B94" s="62" t="s">
        <v>22210</v>
      </c>
      <c r="C94" s="38">
        <f>Matrix!B2144</f>
        <v>0</v>
      </c>
      <c r="D94" s="92">
        <f t="shared" si="13"/>
        <v>5</v>
      </c>
      <c r="E94" s="96">
        <f t="shared" si="14"/>
        <v>5</v>
      </c>
      <c r="F94" s="104"/>
      <c r="G94" s="60"/>
    </row>
    <row r="95" spans="1:7" hidden="1">
      <c r="B95" s="62" t="s">
        <v>22211</v>
      </c>
      <c r="C95" s="38">
        <f>Matrix!B3361</f>
        <v>0</v>
      </c>
      <c r="D95" s="92">
        <f t="shared" si="13"/>
        <v>5</v>
      </c>
      <c r="E95" s="96">
        <f t="shared" si="14"/>
        <v>5</v>
      </c>
      <c r="F95" s="104"/>
      <c r="G95" s="60"/>
    </row>
    <row r="96" spans="1:7" hidden="1">
      <c r="B96" s="71" t="s">
        <v>22212</v>
      </c>
      <c r="C96" s="38">
        <f>Matrix!B3890</f>
        <v>0</v>
      </c>
      <c r="D96" s="92">
        <f t="shared" si="13"/>
        <v>5</v>
      </c>
      <c r="E96" s="96">
        <f t="shared" si="14"/>
        <v>5</v>
      </c>
      <c r="F96" s="104"/>
      <c r="G96" s="60"/>
    </row>
    <row r="97" spans="1:7">
      <c r="B97" s="72" t="s">
        <v>22213</v>
      </c>
      <c r="C97" s="38">
        <f>Matrix!B5687</f>
        <v>0</v>
      </c>
      <c r="D97" s="92">
        <f t="shared" si="13"/>
        <v>5</v>
      </c>
      <c r="E97" s="96">
        <f t="shared" si="14"/>
        <v>5</v>
      </c>
      <c r="F97" s="113">
        <f>E97</f>
        <v>5</v>
      </c>
      <c r="G97" s="41" t="s">
        <v>21898</v>
      </c>
    </row>
    <row r="98" spans="1:7">
      <c r="A98" s="56">
        <v>3.4</v>
      </c>
      <c r="B98" s="56" t="s">
        <v>21915</v>
      </c>
      <c r="C98" s="99"/>
      <c r="D98" s="99"/>
      <c r="E98" s="99"/>
      <c r="F98" s="99"/>
      <c r="G98" s="66"/>
    </row>
    <row r="99" spans="1:7">
      <c r="A99" s="55"/>
      <c r="B99" s="39" t="s">
        <v>22214</v>
      </c>
      <c r="C99" s="38">
        <f>Matrix!B4159</f>
        <v>0</v>
      </c>
      <c r="D99" s="92">
        <f t="shared" ref="D99:D104" si="15">ROUNDUP(ABS(75-C99)/Base_Value*digest_factor,1)</f>
        <v>5</v>
      </c>
      <c r="E99" s="96">
        <f t="shared" ref="E99:E104" si="16">IF(D99&gt;Max_Value,Max_Value,IF(D99&lt;0,0,D99))</f>
        <v>5</v>
      </c>
      <c r="F99" s="96">
        <f>MAX(E99:E100,E101,E103:E104)</f>
        <v>5</v>
      </c>
      <c r="G99" s="60" t="s">
        <v>21930</v>
      </c>
    </row>
    <row r="100" spans="1:7" hidden="1">
      <c r="A100" s="55"/>
      <c r="B100" s="55" t="s">
        <v>22215</v>
      </c>
      <c r="C100" s="38">
        <f>Matrix!B6071</f>
        <v>0</v>
      </c>
      <c r="D100" s="92">
        <f t="shared" si="15"/>
        <v>5</v>
      </c>
      <c r="E100" s="96">
        <f t="shared" si="16"/>
        <v>5</v>
      </c>
      <c r="F100" s="65"/>
      <c r="G100" s="60"/>
    </row>
    <row r="101" spans="1:7">
      <c r="A101" s="55"/>
      <c r="B101" s="55" t="s">
        <v>28604</v>
      </c>
      <c r="C101" s="38">
        <f>Matrix!B700</f>
        <v>0</v>
      </c>
      <c r="D101" s="92">
        <f t="shared" si="15"/>
        <v>5</v>
      </c>
      <c r="E101" s="96">
        <f t="shared" si="16"/>
        <v>5</v>
      </c>
      <c r="F101" s="96">
        <f>MAX(E101:E102)</f>
        <v>5</v>
      </c>
      <c r="G101" s="60" t="s">
        <v>21945</v>
      </c>
    </row>
    <row r="102" spans="1:7" hidden="1">
      <c r="A102" s="55"/>
      <c r="B102" s="55" t="s">
        <v>22216</v>
      </c>
      <c r="C102" s="38">
        <f>Matrix!B5994</f>
        <v>0</v>
      </c>
      <c r="D102" s="92">
        <f t="shared" si="15"/>
        <v>5</v>
      </c>
      <c r="E102" s="96">
        <f t="shared" si="16"/>
        <v>5</v>
      </c>
      <c r="F102" s="65"/>
      <c r="G102" s="60"/>
    </row>
    <row r="103" spans="1:7">
      <c r="A103" s="55"/>
      <c r="B103" s="55" t="s">
        <v>28605</v>
      </c>
      <c r="C103" s="38">
        <f>Matrix!B9900</f>
        <v>0</v>
      </c>
      <c r="D103" s="92">
        <f t="shared" si="15"/>
        <v>5</v>
      </c>
      <c r="E103" s="96">
        <f t="shared" si="16"/>
        <v>5</v>
      </c>
      <c r="F103" s="96">
        <f>E103</f>
        <v>5</v>
      </c>
      <c r="G103" s="60" t="s">
        <v>21956</v>
      </c>
    </row>
    <row r="104" spans="1:7">
      <c r="A104" s="55"/>
      <c r="B104" s="55" t="s">
        <v>28606</v>
      </c>
      <c r="C104" s="38">
        <f>Matrix!B9901</f>
        <v>0</v>
      </c>
      <c r="D104" s="92">
        <f t="shared" si="15"/>
        <v>5</v>
      </c>
      <c r="E104" s="96">
        <f t="shared" si="16"/>
        <v>5</v>
      </c>
      <c r="F104" s="96">
        <f>E104</f>
        <v>5</v>
      </c>
      <c r="G104" s="60" t="s">
        <v>21972</v>
      </c>
    </row>
    <row r="105" spans="1:7">
      <c r="A105" s="56">
        <v>3.5</v>
      </c>
      <c r="B105" s="56" t="s">
        <v>10643</v>
      </c>
      <c r="C105" s="99"/>
      <c r="D105" s="99"/>
      <c r="E105" s="99"/>
      <c r="F105" s="99"/>
      <c r="G105" s="66"/>
    </row>
    <row r="106" spans="1:7">
      <c r="B106" s="55" t="s">
        <v>22218</v>
      </c>
      <c r="C106" s="38">
        <f>Matrix!B4161</f>
        <v>0</v>
      </c>
      <c r="D106" s="92">
        <f t="shared" ref="D106:D113" si="17">ROUNDUP(ABS(75-C106)/Base_Value*digest_factor,1)</f>
        <v>5</v>
      </c>
      <c r="E106" s="96">
        <f t="shared" ref="E106:E113" si="18">IF(D106&gt;Max_Value,Max_Value,IF(D106&lt;0,0,D106))</f>
        <v>5</v>
      </c>
      <c r="F106" s="96">
        <f>MAX(E106:E108,F109:F110,F113)</f>
        <v>5</v>
      </c>
      <c r="G106" s="60" t="s">
        <v>22002</v>
      </c>
    </row>
    <row r="107" spans="1:7" hidden="1">
      <c r="B107" s="55" t="s">
        <v>22219</v>
      </c>
      <c r="C107" s="38">
        <f>Matrix!B6072</f>
        <v>0</v>
      </c>
      <c r="D107" s="92">
        <f t="shared" si="17"/>
        <v>5</v>
      </c>
      <c r="E107" s="96">
        <f t="shared" si="18"/>
        <v>5</v>
      </c>
      <c r="F107" s="101"/>
      <c r="G107" s="60"/>
    </row>
    <row r="108" spans="1:7" hidden="1">
      <c r="B108" s="55" t="s">
        <v>23385</v>
      </c>
      <c r="C108" s="38">
        <f>Info_R!A209</f>
        <v>75</v>
      </c>
      <c r="D108" s="92">
        <f t="shared" si="17"/>
        <v>0</v>
      </c>
      <c r="E108" s="96">
        <f t="shared" si="18"/>
        <v>0</v>
      </c>
      <c r="F108" s="101"/>
      <c r="G108" s="60"/>
    </row>
    <row r="109" spans="1:7">
      <c r="A109" s="55"/>
      <c r="B109" s="61" t="s">
        <v>22220</v>
      </c>
      <c r="C109" s="38">
        <f>Matrix!B5636</f>
        <v>0</v>
      </c>
      <c r="D109" s="92">
        <f t="shared" si="17"/>
        <v>5</v>
      </c>
      <c r="E109" s="96">
        <f t="shared" si="18"/>
        <v>5</v>
      </c>
      <c r="F109" s="114">
        <f>E109</f>
        <v>5</v>
      </c>
      <c r="G109" s="60" t="s">
        <v>22014</v>
      </c>
    </row>
    <row r="110" spans="1:7">
      <c r="A110" s="55"/>
      <c r="B110" s="55" t="s">
        <v>22221</v>
      </c>
      <c r="C110" s="38">
        <f>Matrix!B2143</f>
        <v>0</v>
      </c>
      <c r="D110" s="92">
        <f t="shared" si="17"/>
        <v>5</v>
      </c>
      <c r="E110" s="96">
        <f t="shared" si="18"/>
        <v>5</v>
      </c>
      <c r="F110" s="96">
        <f>MAX(E110:E112)</f>
        <v>5</v>
      </c>
      <c r="G110" s="60" t="s">
        <v>22024</v>
      </c>
    </row>
    <row r="111" spans="1:7" hidden="1">
      <c r="A111" s="55"/>
      <c r="B111" s="55" t="s">
        <v>22222</v>
      </c>
      <c r="C111" s="38">
        <f>Matrix!B5995</f>
        <v>0</v>
      </c>
      <c r="D111" s="92">
        <f t="shared" si="17"/>
        <v>5</v>
      </c>
      <c r="E111" s="96">
        <f t="shared" si="18"/>
        <v>5</v>
      </c>
      <c r="F111" s="65"/>
      <c r="G111" s="60"/>
    </row>
    <row r="112" spans="1:7" hidden="1">
      <c r="A112" s="55"/>
      <c r="B112" s="55" t="s">
        <v>22223</v>
      </c>
      <c r="C112" s="38">
        <f>Matrix!B5661</f>
        <v>0</v>
      </c>
      <c r="D112" s="92">
        <f t="shared" si="17"/>
        <v>5</v>
      </c>
      <c r="E112" s="96">
        <f t="shared" si="18"/>
        <v>5</v>
      </c>
      <c r="F112" s="65"/>
      <c r="G112" s="60"/>
    </row>
    <row r="113" spans="1:7">
      <c r="A113" s="55"/>
      <c r="B113" s="55" t="s">
        <v>22224</v>
      </c>
      <c r="C113" s="38">
        <f>Matrix!B5591</f>
        <v>0</v>
      </c>
      <c r="D113" s="92">
        <f t="shared" si="17"/>
        <v>5</v>
      </c>
      <c r="E113" s="96">
        <f t="shared" si="18"/>
        <v>5</v>
      </c>
      <c r="F113" s="96">
        <f>E113</f>
        <v>5</v>
      </c>
      <c r="G113" s="60" t="s">
        <v>22038</v>
      </c>
    </row>
    <row r="114" spans="1:7">
      <c r="A114" s="56">
        <v>3.6</v>
      </c>
      <c r="B114" s="56" t="s">
        <v>22050</v>
      </c>
      <c r="C114" s="99"/>
      <c r="D114" s="99"/>
      <c r="E114" s="99"/>
      <c r="F114" s="99"/>
      <c r="G114" s="66"/>
    </row>
    <row r="115" spans="1:7">
      <c r="A115" s="55"/>
      <c r="B115" s="55" t="s">
        <v>22225</v>
      </c>
      <c r="C115" s="38">
        <f>Matrix!B3384</f>
        <v>0</v>
      </c>
      <c r="D115" s="92">
        <f>ROUNDUP(ABS(75-C115)/Base_Value*digest_factor,1)</f>
        <v>5</v>
      </c>
      <c r="E115" s="96">
        <f>IF(D115&gt;Max_Value,Max_Value,IF(D115&lt;0,0,D115))</f>
        <v>5</v>
      </c>
      <c r="F115" s="96">
        <f>MAX(E115:E116)</f>
        <v>5</v>
      </c>
      <c r="G115" s="60" t="s">
        <v>22061</v>
      </c>
    </row>
    <row r="116" spans="1:7" hidden="1">
      <c r="A116" s="55"/>
      <c r="B116" s="55" t="s">
        <v>22226</v>
      </c>
      <c r="C116" s="38">
        <f>Matrix!B5717</f>
        <v>0</v>
      </c>
      <c r="D116" s="92">
        <f>ROUNDUP(ABS(75-C116)/Base_Value*digest_factor,1)</f>
        <v>5</v>
      </c>
      <c r="E116" s="96">
        <f>IF(D116&gt;Max_Value,Max_Value,IF(D116&lt;0,0,D116))</f>
        <v>5</v>
      </c>
      <c r="F116" s="65"/>
      <c r="G116" s="60"/>
    </row>
    <row r="117" spans="1:7">
      <c r="A117" s="55"/>
      <c r="B117" s="55" t="s">
        <v>22227</v>
      </c>
      <c r="C117" s="38">
        <f>Matrix!B5504</f>
        <v>0</v>
      </c>
      <c r="D117" s="92">
        <f>ROUNDUP(ABS(75-C117)/Base_Value*digest_factor,1)</f>
        <v>5</v>
      </c>
      <c r="E117" s="96">
        <f>IF(D117&gt;Max_Value,Max_Value,IF(D117&lt;0,0,D117))</f>
        <v>5</v>
      </c>
      <c r="F117" s="96">
        <f>E117</f>
        <v>5</v>
      </c>
      <c r="G117" s="60" t="s">
        <v>22070</v>
      </c>
    </row>
    <row r="118" spans="1:7">
      <c r="A118" s="56">
        <v>3.7</v>
      </c>
      <c r="B118" s="56" t="s">
        <v>10644</v>
      </c>
      <c r="C118" s="99"/>
      <c r="D118" s="99"/>
      <c r="E118" s="99"/>
      <c r="F118" s="99"/>
      <c r="G118" s="66"/>
    </row>
    <row r="119" spans="1:7">
      <c r="A119" s="55"/>
      <c r="B119" s="55" t="s">
        <v>22228</v>
      </c>
      <c r="C119" s="38">
        <f>Matrix!B1821</f>
        <v>0</v>
      </c>
      <c r="D119" s="92">
        <f t="shared" ref="D119:D129" si="19">ROUNDUP(ABS(75-C119)/Base_Value*digest_factor,1)</f>
        <v>5</v>
      </c>
      <c r="E119" s="96">
        <f t="shared" ref="E119:E129" si="20">IF(D119&gt;Max_Value,Max_Value,IF(D119&lt;0,0,D119))</f>
        <v>5</v>
      </c>
      <c r="F119" s="96">
        <f>MAX(E119:E120,F121,F125,F128,D1643)</f>
        <v>5</v>
      </c>
      <c r="G119" s="60" t="s">
        <v>21718</v>
      </c>
    </row>
    <row r="120" spans="1:7" hidden="1">
      <c r="A120" s="55"/>
      <c r="B120" s="55" t="s">
        <v>22229</v>
      </c>
      <c r="C120" s="38">
        <f>Matrix!B4162</f>
        <v>0</v>
      </c>
      <c r="D120" s="92">
        <f t="shared" si="19"/>
        <v>5</v>
      </c>
      <c r="E120" s="96">
        <f t="shared" si="20"/>
        <v>5</v>
      </c>
      <c r="F120" s="65"/>
      <c r="G120" s="60"/>
    </row>
    <row r="121" spans="1:7">
      <c r="A121" s="55"/>
      <c r="B121" s="55" t="s">
        <v>22230</v>
      </c>
      <c r="C121" s="38">
        <f>Matrix!B1944</f>
        <v>0</v>
      </c>
      <c r="D121" s="92">
        <f t="shared" si="19"/>
        <v>5</v>
      </c>
      <c r="E121" s="96">
        <f t="shared" si="20"/>
        <v>5</v>
      </c>
      <c r="F121" s="96">
        <f>MAX(E121:E124,G1643)</f>
        <v>5</v>
      </c>
      <c r="G121" s="60" t="s">
        <v>21735</v>
      </c>
    </row>
    <row r="122" spans="1:7" hidden="1">
      <c r="A122" s="55"/>
      <c r="B122" s="55" t="s">
        <v>22231</v>
      </c>
      <c r="C122" s="38">
        <f>Matrix!B5720</f>
        <v>0</v>
      </c>
      <c r="D122" s="92">
        <f t="shared" si="19"/>
        <v>5</v>
      </c>
      <c r="E122" s="96">
        <f t="shared" si="20"/>
        <v>5</v>
      </c>
      <c r="F122" s="65"/>
      <c r="G122" s="60"/>
    </row>
    <row r="123" spans="1:7" hidden="1">
      <c r="A123" s="55"/>
      <c r="B123" s="55" t="s">
        <v>22232</v>
      </c>
      <c r="C123" s="38">
        <f>Matrix!B5721</f>
        <v>0</v>
      </c>
      <c r="D123" s="92">
        <f t="shared" si="19"/>
        <v>5</v>
      </c>
      <c r="E123" s="96">
        <f t="shared" si="20"/>
        <v>5</v>
      </c>
      <c r="F123" s="65"/>
      <c r="G123" s="60"/>
    </row>
    <row r="124" spans="1:7" hidden="1">
      <c r="A124" s="55"/>
      <c r="B124" s="55" t="s">
        <v>22233</v>
      </c>
      <c r="C124" s="38">
        <f>Matrix!B6073</f>
        <v>0</v>
      </c>
      <c r="D124" s="92">
        <f t="shared" si="19"/>
        <v>5</v>
      </c>
      <c r="E124" s="96">
        <f t="shared" si="20"/>
        <v>5</v>
      </c>
      <c r="F124" s="65"/>
      <c r="G124" s="60"/>
    </row>
    <row r="125" spans="1:7">
      <c r="A125" s="55"/>
      <c r="B125" s="55" t="s">
        <v>22234</v>
      </c>
      <c r="C125" s="38">
        <f>Matrix!B1863</f>
        <v>0</v>
      </c>
      <c r="D125" s="92">
        <f t="shared" si="19"/>
        <v>5</v>
      </c>
      <c r="E125" s="96">
        <f t="shared" si="20"/>
        <v>5</v>
      </c>
      <c r="F125" s="96">
        <f>MAX(E125:E127)</f>
        <v>5</v>
      </c>
      <c r="G125" s="60" t="s">
        <v>21749</v>
      </c>
    </row>
    <row r="126" spans="1:7" hidden="1">
      <c r="A126" s="55"/>
      <c r="B126" s="55" t="s">
        <v>22235</v>
      </c>
      <c r="C126" s="38">
        <f>Matrix!B6074</f>
        <v>0</v>
      </c>
      <c r="D126" s="92">
        <f t="shared" si="19"/>
        <v>5</v>
      </c>
      <c r="E126" s="96">
        <f t="shared" si="20"/>
        <v>5</v>
      </c>
      <c r="F126" s="65"/>
      <c r="G126" s="60"/>
    </row>
    <row r="127" spans="1:7" hidden="1">
      <c r="A127" s="55"/>
      <c r="B127" s="55" t="s">
        <v>22236</v>
      </c>
      <c r="C127" s="38">
        <f>Matrix!B5886</f>
        <v>0</v>
      </c>
      <c r="D127" s="92">
        <f t="shared" si="19"/>
        <v>5</v>
      </c>
      <c r="E127" s="96">
        <f t="shared" si="20"/>
        <v>5</v>
      </c>
      <c r="F127" s="65"/>
      <c r="G127" s="60"/>
    </row>
    <row r="128" spans="1:7">
      <c r="A128" s="55"/>
      <c r="B128" s="55" t="s">
        <v>22237</v>
      </c>
      <c r="C128" s="38">
        <f>Matrix!B5708</f>
        <v>0</v>
      </c>
      <c r="D128" s="92">
        <f t="shared" si="19"/>
        <v>5</v>
      </c>
      <c r="E128" s="96">
        <f t="shared" si="20"/>
        <v>5</v>
      </c>
      <c r="F128" s="96">
        <f>MAX(E128:E129)</f>
        <v>5</v>
      </c>
      <c r="G128" s="60" t="s">
        <v>21763</v>
      </c>
    </row>
    <row r="129" spans="1:13" hidden="1">
      <c r="A129" s="55"/>
      <c r="B129" s="55" t="s">
        <v>22238</v>
      </c>
      <c r="C129" s="38">
        <f>Matrix!B5722</f>
        <v>0</v>
      </c>
      <c r="D129" s="92">
        <f t="shared" si="19"/>
        <v>5</v>
      </c>
      <c r="E129" s="96">
        <f t="shared" si="20"/>
        <v>5</v>
      </c>
      <c r="F129" s="65"/>
      <c r="G129" s="60"/>
    </row>
    <row r="130" spans="1:13">
      <c r="A130" s="56">
        <v>3.8</v>
      </c>
      <c r="B130" s="56" t="s">
        <v>21779</v>
      </c>
      <c r="C130" s="99"/>
      <c r="D130" s="99"/>
      <c r="E130" s="99"/>
      <c r="F130" s="99"/>
      <c r="G130" s="70"/>
    </row>
    <row r="131" spans="1:13">
      <c r="A131" s="62"/>
      <c r="B131" s="62" t="s">
        <v>22239</v>
      </c>
      <c r="C131" s="38">
        <f>Matrix!B5556</f>
        <v>0</v>
      </c>
      <c r="D131" s="92">
        <f t="shared" ref="D131:D136" si="21">ROUNDUP(ABS(75-C131)/Base_Value*digest_factor,1)</f>
        <v>5</v>
      </c>
      <c r="E131" s="96">
        <f t="shared" ref="E131:E136" si="22">IF(D131&gt;Max_Value,Max_Value,IF(D131&lt;0,0,D131))</f>
        <v>5</v>
      </c>
      <c r="F131" s="96">
        <f>MAX(E131:E134)</f>
        <v>5</v>
      </c>
      <c r="G131" s="64" t="s">
        <v>21796</v>
      </c>
    </row>
    <row r="132" spans="1:13" hidden="1">
      <c r="A132" s="62"/>
      <c r="B132" s="62" t="s">
        <v>22240</v>
      </c>
      <c r="C132" s="38">
        <f>Matrix!B6075</f>
        <v>0</v>
      </c>
      <c r="D132" s="92">
        <f t="shared" si="21"/>
        <v>5</v>
      </c>
      <c r="E132" s="96">
        <f t="shared" si="22"/>
        <v>5</v>
      </c>
      <c r="F132" s="100"/>
      <c r="G132" s="64"/>
    </row>
    <row r="133" spans="1:13" hidden="1">
      <c r="A133" s="62"/>
      <c r="B133" s="62" t="s">
        <v>22241</v>
      </c>
      <c r="C133" s="38">
        <f>Matrix!B5685</f>
        <v>0</v>
      </c>
      <c r="D133" s="92">
        <f t="shared" si="21"/>
        <v>5</v>
      </c>
      <c r="E133" s="96">
        <f t="shared" si="22"/>
        <v>5</v>
      </c>
      <c r="F133" s="100"/>
      <c r="G133" s="64"/>
    </row>
    <row r="134" spans="1:13" hidden="1">
      <c r="A134" s="62"/>
      <c r="B134" s="62" t="s">
        <v>22242</v>
      </c>
      <c r="C134" s="38">
        <f>Matrix!B5686</f>
        <v>0</v>
      </c>
      <c r="D134" s="92">
        <f t="shared" si="21"/>
        <v>5</v>
      </c>
      <c r="E134" s="96">
        <f t="shared" si="22"/>
        <v>5</v>
      </c>
      <c r="F134" s="100"/>
      <c r="G134" s="64"/>
    </row>
    <row r="135" spans="1:13">
      <c r="A135" s="62"/>
      <c r="B135" s="62" t="s">
        <v>22241</v>
      </c>
      <c r="C135" s="38">
        <f>Matrix!B5685</f>
        <v>0</v>
      </c>
      <c r="D135" s="92">
        <f t="shared" si="21"/>
        <v>5</v>
      </c>
      <c r="E135" s="96">
        <f t="shared" si="22"/>
        <v>5</v>
      </c>
      <c r="F135" s="96">
        <f>MAX(E135:E136,G1518)</f>
        <v>5</v>
      </c>
      <c r="G135" s="64" t="s">
        <v>21809</v>
      </c>
    </row>
    <row r="136" spans="1:13" hidden="1">
      <c r="A136" s="62"/>
      <c r="B136" s="62" t="s">
        <v>22242</v>
      </c>
      <c r="C136" s="38">
        <f>Matrix!B5686</f>
        <v>0</v>
      </c>
      <c r="D136" s="92">
        <f t="shared" si="21"/>
        <v>5</v>
      </c>
      <c r="E136" s="96">
        <f t="shared" si="22"/>
        <v>5</v>
      </c>
      <c r="F136" s="100"/>
      <c r="G136" s="64"/>
    </row>
    <row r="137" spans="1:13">
      <c r="A137" s="56">
        <v>3.9</v>
      </c>
      <c r="B137" s="56" t="s">
        <v>21825</v>
      </c>
      <c r="C137" s="99"/>
      <c r="D137" s="99"/>
      <c r="E137" s="99"/>
      <c r="F137" s="99"/>
      <c r="G137" s="66"/>
    </row>
    <row r="138" spans="1:13">
      <c r="A138" s="55"/>
      <c r="B138" s="55" t="s">
        <v>22243</v>
      </c>
      <c r="C138" s="38">
        <f>Matrix!B3359</f>
        <v>0</v>
      </c>
      <c r="D138" s="92">
        <f>ROUNDUP(ABS(75-C138)/Base_Value*digest_factor,1)</f>
        <v>5</v>
      </c>
      <c r="E138" s="96">
        <f>IF(D138&gt;Max_Value,Max_Value,IF(D138&lt;0,0,D138))</f>
        <v>5</v>
      </c>
      <c r="F138" s="96">
        <f>MAX(E138:E140,E141)</f>
        <v>5</v>
      </c>
      <c r="G138" s="60" t="s">
        <v>21841</v>
      </c>
    </row>
    <row r="139" spans="1:13" hidden="1">
      <c r="A139" s="55"/>
      <c r="B139" s="55" t="s">
        <v>22244</v>
      </c>
      <c r="C139" s="38">
        <f>Matrix!B4164</f>
        <v>0</v>
      </c>
      <c r="D139" s="92">
        <f>ROUNDUP(ABS(75-C139)/Base_Value*digest_factor,1)</f>
        <v>5</v>
      </c>
      <c r="E139" s="96">
        <f>IF(D139&gt;Max_Value,Max_Value,IF(D139&lt;0,0,D139))</f>
        <v>5</v>
      </c>
      <c r="F139" s="65"/>
      <c r="G139" s="60"/>
    </row>
    <row r="140" spans="1:13" hidden="1">
      <c r="A140" s="55"/>
      <c r="B140" s="55" t="s">
        <v>22245</v>
      </c>
      <c r="C140" s="38">
        <f>Matrix!B6076</f>
        <v>0</v>
      </c>
      <c r="D140" s="92">
        <f>ROUNDUP(ABS(75-C140)/Base_Value*digest_factor,1)</f>
        <v>5</v>
      </c>
      <c r="E140" s="96">
        <f>IF(D140&gt;Max_Value,Max_Value,IF(D140&lt;0,0,D140))</f>
        <v>5</v>
      </c>
      <c r="F140" s="65"/>
      <c r="G140" s="60"/>
    </row>
    <row r="141" spans="1:13">
      <c r="B141" s="60" t="s">
        <v>22246</v>
      </c>
      <c r="C141" s="38">
        <f>Matrix!B5864</f>
        <v>0</v>
      </c>
      <c r="D141" s="92">
        <f>ROUNDUP(ABS(75-C141)/Base_Value*digest_factor,1)</f>
        <v>5</v>
      </c>
      <c r="E141" s="96">
        <f>IF(D141&gt;Max_Value,Max_Value,IF(D141&lt;0,0,D141))</f>
        <v>5</v>
      </c>
      <c r="F141" s="115">
        <f>E141</f>
        <v>5</v>
      </c>
      <c r="G141" s="60" t="s">
        <v>21854</v>
      </c>
    </row>
    <row r="142" spans="1:13">
      <c r="A142" s="73" t="s">
        <v>22247</v>
      </c>
      <c r="B142" s="56" t="s">
        <v>21871</v>
      </c>
      <c r="C142" s="99"/>
      <c r="D142" s="99"/>
      <c r="E142" s="99"/>
      <c r="F142" s="99"/>
      <c r="G142" s="66"/>
    </row>
    <row r="143" spans="1:13" s="37" customFormat="1" ht="16.5">
      <c r="A143" s="55"/>
      <c r="B143" s="62" t="s">
        <v>22248</v>
      </c>
      <c r="C143" s="37">
        <f>Matrix!B5763</f>
        <v>0</v>
      </c>
      <c r="D143" s="92">
        <f>ROUNDUP(ABS(75-C143)/(Base_Value*digest_factor-3),1)</f>
        <v>6.3</v>
      </c>
      <c r="E143" s="96">
        <f t="shared" ref="E143:E149" si="23">IF(D143&gt;Max_Value,Max_Value,IF(D143&lt;0,0,D143))</f>
        <v>5</v>
      </c>
      <c r="F143" s="96">
        <f>MAX(E143:E144,E145:E149)</f>
        <v>5</v>
      </c>
      <c r="G143" s="60" t="s">
        <v>21886</v>
      </c>
      <c r="I143" s="38"/>
      <c r="L143" s="121"/>
      <c r="M143" s="121"/>
    </row>
    <row r="144" spans="1:13" s="37" customFormat="1" ht="16.5" hidden="1">
      <c r="A144" s="55"/>
      <c r="B144" s="62" t="s">
        <v>22249</v>
      </c>
      <c r="C144" s="37">
        <f>Matrix!B5764</f>
        <v>0</v>
      </c>
      <c r="D144" s="92">
        <f>ROUNDUP(ABS(75-C144)/Base_Value*digest_factor,1)</f>
        <v>5</v>
      </c>
      <c r="E144" s="96">
        <f t="shared" si="23"/>
        <v>5</v>
      </c>
      <c r="F144" s="100"/>
      <c r="G144" s="60"/>
      <c r="I144" s="38"/>
      <c r="L144" s="121"/>
      <c r="M144" s="121"/>
    </row>
    <row r="145" spans="1:7">
      <c r="A145" s="60"/>
      <c r="B145" s="62" t="s">
        <v>28607</v>
      </c>
      <c r="C145" s="37">
        <f>Matrix!B797</f>
        <v>0</v>
      </c>
      <c r="D145" s="92">
        <f>ROUNDUP(ABS(75-C145)/Base_Value*digest_factor,1)</f>
        <v>5</v>
      </c>
      <c r="E145" s="96">
        <f t="shared" si="23"/>
        <v>5</v>
      </c>
      <c r="F145" s="112">
        <f>E145</f>
        <v>5</v>
      </c>
      <c r="G145" s="64" t="s">
        <v>21899</v>
      </c>
    </row>
    <row r="146" spans="1:7">
      <c r="A146" s="55"/>
      <c r="B146" s="61" t="s">
        <v>22250</v>
      </c>
      <c r="C146" s="38">
        <f>Matrix!B2832</f>
        <v>0</v>
      </c>
      <c r="D146" s="92">
        <f>ROUNDUP(ABS(75-C146)/(Base_Value*digest_factor-3),1)</f>
        <v>6.3</v>
      </c>
      <c r="E146" s="96">
        <f t="shared" si="23"/>
        <v>5</v>
      </c>
      <c r="F146" s="96">
        <f>MAX(E146:E148)</f>
        <v>5</v>
      </c>
      <c r="G146" s="60" t="s">
        <v>21916</v>
      </c>
    </row>
    <row r="147" spans="1:7" hidden="1">
      <c r="A147" s="55"/>
      <c r="B147" s="62" t="s">
        <v>22251</v>
      </c>
      <c r="C147" s="38">
        <f>Matrix!B2833</f>
        <v>0</v>
      </c>
      <c r="D147" s="92">
        <f>ROUNDUP(ABS(75-C147)/Base_Value*digest_factor,1)</f>
        <v>5</v>
      </c>
      <c r="E147" s="96">
        <f t="shared" si="23"/>
        <v>5</v>
      </c>
      <c r="F147" s="101"/>
      <c r="G147" s="60"/>
    </row>
    <row r="148" spans="1:7" hidden="1">
      <c r="A148" s="55"/>
      <c r="B148" s="55" t="s">
        <v>22217</v>
      </c>
      <c r="C148" s="38">
        <f>Matrix!B2834</f>
        <v>0</v>
      </c>
      <c r="D148" s="92">
        <f>ROUNDUP(ABS(75-C148)/Base_Value*digest_factor,1)</f>
        <v>5</v>
      </c>
      <c r="E148" s="96">
        <f t="shared" si="23"/>
        <v>5</v>
      </c>
      <c r="F148" s="65"/>
      <c r="G148" s="60"/>
    </row>
    <row r="149" spans="1:7">
      <c r="B149" s="62" t="s">
        <v>28608</v>
      </c>
      <c r="C149" s="38">
        <f>Matrix!B2120</f>
        <v>0</v>
      </c>
      <c r="D149" s="92">
        <f>ROUNDUP(ABS(75-C149)/(Base_Value*digest_factor-3),1)</f>
        <v>6.3</v>
      </c>
      <c r="E149" s="96">
        <f t="shared" si="23"/>
        <v>5</v>
      </c>
      <c r="F149" s="112">
        <f>E149</f>
        <v>5</v>
      </c>
      <c r="G149" s="64" t="s">
        <v>21931</v>
      </c>
    </row>
    <row r="150" spans="1:7">
      <c r="A150" s="56">
        <v>3.11</v>
      </c>
      <c r="B150" s="56" t="s">
        <v>21705</v>
      </c>
      <c r="C150" s="99"/>
      <c r="D150" s="99"/>
      <c r="E150" s="99"/>
      <c r="F150" s="99"/>
      <c r="G150" s="66"/>
    </row>
    <row r="151" spans="1:7">
      <c r="A151" s="55"/>
      <c r="B151" s="55" t="s">
        <v>22252</v>
      </c>
      <c r="C151" s="38">
        <f>Matrix!B5982</f>
        <v>0</v>
      </c>
      <c r="D151" s="92">
        <f t="shared" ref="D151:D159" si="24">ROUNDUP(ABS(75-C151)/Base_Value*digest_factor,1)</f>
        <v>5</v>
      </c>
      <c r="E151" s="96">
        <f t="shared" ref="E151:E159" si="25">IF(D151&gt;Max_Value,Max_Value,IF(D151&lt;0,0,D151))</f>
        <v>5</v>
      </c>
      <c r="F151" s="96">
        <f>E151</f>
        <v>5</v>
      </c>
      <c r="G151" s="60" t="s">
        <v>21957</v>
      </c>
    </row>
    <row r="152" spans="1:7">
      <c r="A152" s="55"/>
      <c r="B152" s="55" t="s">
        <v>22253</v>
      </c>
      <c r="C152" s="38">
        <f>Matrix!B5677</f>
        <v>0</v>
      </c>
      <c r="D152" s="92">
        <f t="shared" si="24"/>
        <v>5</v>
      </c>
      <c r="E152" s="96">
        <f t="shared" si="25"/>
        <v>5</v>
      </c>
      <c r="F152" s="96">
        <f>MAX(E152:E153)</f>
        <v>5</v>
      </c>
      <c r="G152" s="60" t="s">
        <v>21973</v>
      </c>
    </row>
    <row r="153" spans="1:7" hidden="1">
      <c r="A153" s="55"/>
      <c r="B153" s="55" t="s">
        <v>22254</v>
      </c>
      <c r="C153" s="38">
        <f>Matrix!B3357</f>
        <v>0</v>
      </c>
      <c r="D153" s="92">
        <f t="shared" si="24"/>
        <v>5</v>
      </c>
      <c r="E153" s="96">
        <f t="shared" si="25"/>
        <v>5</v>
      </c>
      <c r="F153" s="65"/>
      <c r="G153" s="60"/>
    </row>
    <row r="154" spans="1:7">
      <c r="A154" s="55"/>
      <c r="B154" s="62" t="s">
        <v>22255</v>
      </c>
      <c r="C154" s="38">
        <f>Matrix!B5955</f>
        <v>0</v>
      </c>
      <c r="D154" s="92">
        <f t="shared" si="24"/>
        <v>5</v>
      </c>
      <c r="E154" s="96">
        <f t="shared" si="25"/>
        <v>5</v>
      </c>
      <c r="F154" s="112">
        <f>E154</f>
        <v>5</v>
      </c>
      <c r="G154" s="60" t="s">
        <v>21988</v>
      </c>
    </row>
    <row r="155" spans="1:7">
      <c r="A155" s="55"/>
      <c r="B155" s="55" t="s">
        <v>22256</v>
      </c>
      <c r="C155" s="38">
        <f>Matrix!B5730</f>
        <v>0</v>
      </c>
      <c r="D155" s="92">
        <f t="shared" si="24"/>
        <v>5</v>
      </c>
      <c r="E155" s="96">
        <f t="shared" si="25"/>
        <v>5</v>
      </c>
      <c r="F155" s="112">
        <f t="shared" ref="F155:F159" si="26">E155</f>
        <v>5</v>
      </c>
      <c r="G155" s="60" t="s">
        <v>22003</v>
      </c>
    </row>
    <row r="156" spans="1:7">
      <c r="A156" s="55"/>
      <c r="B156" s="62" t="s">
        <v>22257</v>
      </c>
      <c r="C156" s="38">
        <f>Matrix!B3356</f>
        <v>0</v>
      </c>
      <c r="D156" s="92">
        <f t="shared" si="24"/>
        <v>5</v>
      </c>
      <c r="E156" s="96">
        <f t="shared" si="25"/>
        <v>5</v>
      </c>
      <c r="F156" s="112">
        <f t="shared" si="26"/>
        <v>5</v>
      </c>
      <c r="G156" s="41" t="s">
        <v>22015</v>
      </c>
    </row>
    <row r="157" spans="1:7">
      <c r="A157" s="55"/>
      <c r="B157" s="55" t="s">
        <v>22258</v>
      </c>
      <c r="C157" s="38">
        <f>Matrix!B5629</f>
        <v>0</v>
      </c>
      <c r="D157" s="92">
        <f t="shared" si="24"/>
        <v>5</v>
      </c>
      <c r="E157" s="96">
        <f t="shared" si="25"/>
        <v>5</v>
      </c>
      <c r="F157" s="112">
        <f t="shared" si="26"/>
        <v>5</v>
      </c>
      <c r="G157" s="60" t="s">
        <v>22025</v>
      </c>
    </row>
    <row r="158" spans="1:7">
      <c r="A158" s="55"/>
      <c r="B158" s="55" t="s">
        <v>22259</v>
      </c>
      <c r="C158" s="38">
        <f>Matrix!B5597</f>
        <v>0</v>
      </c>
      <c r="D158" s="92">
        <f t="shared" si="24"/>
        <v>5</v>
      </c>
      <c r="E158" s="96">
        <f t="shared" si="25"/>
        <v>5</v>
      </c>
      <c r="F158" s="112">
        <f t="shared" si="26"/>
        <v>5</v>
      </c>
      <c r="G158" s="60" t="s">
        <v>22039</v>
      </c>
    </row>
    <row r="159" spans="1:7">
      <c r="A159" s="55"/>
      <c r="B159" s="55" t="s">
        <v>22260</v>
      </c>
      <c r="C159" s="38">
        <f>Matrix!B2828</f>
        <v>0</v>
      </c>
      <c r="D159" s="92">
        <f t="shared" si="24"/>
        <v>5</v>
      </c>
      <c r="E159" s="96">
        <f t="shared" si="25"/>
        <v>5</v>
      </c>
      <c r="F159" s="112">
        <f t="shared" si="26"/>
        <v>5</v>
      </c>
      <c r="G159" s="60" t="s">
        <v>22051</v>
      </c>
    </row>
    <row r="160" spans="1:7" ht="18" thickBot="1">
      <c r="A160" s="53">
        <v>4</v>
      </c>
      <c r="B160" s="53" t="s">
        <v>22261</v>
      </c>
      <c r="C160" s="98"/>
      <c r="D160" s="98"/>
      <c r="E160" s="98"/>
      <c r="F160" s="98"/>
      <c r="G160" s="54"/>
    </row>
    <row r="161" spans="1:7" ht="18" thickTop="1">
      <c r="A161" s="55"/>
      <c r="D161" s="92"/>
      <c r="E161" s="96"/>
      <c r="G161" s="47"/>
    </row>
    <row r="162" spans="1:7">
      <c r="A162" s="56">
        <v>4.0999999999999996</v>
      </c>
      <c r="B162" s="56" t="s">
        <v>10669</v>
      </c>
      <c r="C162" s="99"/>
      <c r="D162" s="99"/>
      <c r="E162" s="99"/>
      <c r="F162" s="99"/>
      <c r="G162" s="66"/>
    </row>
    <row r="163" spans="1:7">
      <c r="A163" s="74"/>
      <c r="B163" s="55" t="s">
        <v>23386</v>
      </c>
      <c r="C163" s="38">
        <f>Info_R!A29</f>
        <v>75</v>
      </c>
      <c r="D163" s="92">
        <f>ROUNDUP(ABS(40-C163)/Base_Value*urin_factor,1)</f>
        <v>2.4</v>
      </c>
      <c r="E163" s="96">
        <f t="shared" ref="E163:E178" si="27">IF(D163&gt;Max_Value,Max_Value,IF(D163&lt;0,0,D163))</f>
        <v>2.4</v>
      </c>
      <c r="F163" s="96">
        <f>MAX(E163:E178)</f>
        <v>5</v>
      </c>
      <c r="G163" s="60" t="s">
        <v>21719</v>
      </c>
    </row>
    <row r="164" spans="1:7" hidden="1">
      <c r="A164" s="74"/>
      <c r="B164" s="55" t="s">
        <v>22262</v>
      </c>
      <c r="C164" s="38">
        <f>Matrix!B1814</f>
        <v>0</v>
      </c>
      <c r="D164" s="92">
        <f t="shared" ref="D164:D178" si="28">ROUNDUP(ABS(75-C164)/Base_Value*urin_factor,1)</f>
        <v>5</v>
      </c>
      <c r="E164" s="96">
        <f t="shared" si="27"/>
        <v>5</v>
      </c>
      <c r="F164" s="65"/>
      <c r="G164" s="60"/>
    </row>
    <row r="165" spans="1:7" hidden="1">
      <c r="A165" s="74"/>
      <c r="B165" s="55" t="s">
        <v>22263</v>
      </c>
      <c r="C165" s="38">
        <f>Matrix!B1979</f>
        <v>0</v>
      </c>
      <c r="D165" s="92">
        <f t="shared" si="28"/>
        <v>5</v>
      </c>
      <c r="E165" s="96">
        <f t="shared" si="27"/>
        <v>5</v>
      </c>
      <c r="F165" s="65"/>
      <c r="G165" s="60"/>
    </row>
    <row r="166" spans="1:7" hidden="1">
      <c r="A166" s="74"/>
      <c r="B166" s="43" t="s">
        <v>22264</v>
      </c>
      <c r="C166" s="38">
        <f>Matrix!B5838</f>
        <v>0</v>
      </c>
      <c r="D166" s="92">
        <f t="shared" si="28"/>
        <v>5</v>
      </c>
      <c r="E166" s="96">
        <f t="shared" si="27"/>
        <v>5</v>
      </c>
      <c r="F166" s="65"/>
      <c r="G166" s="60"/>
    </row>
    <row r="167" spans="1:7">
      <c r="A167" s="39"/>
      <c r="B167" s="55" t="s">
        <v>22265</v>
      </c>
      <c r="C167" s="38">
        <f>Matrix!B1928</f>
        <v>0</v>
      </c>
      <c r="D167" s="92">
        <f t="shared" si="28"/>
        <v>5</v>
      </c>
      <c r="E167" s="96">
        <f t="shared" si="27"/>
        <v>5</v>
      </c>
      <c r="F167" s="96">
        <f>MAX(E167:E168)</f>
        <v>5</v>
      </c>
      <c r="G167" s="60" t="s">
        <v>21736</v>
      </c>
    </row>
    <row r="168" spans="1:7" hidden="1">
      <c r="A168" s="39"/>
      <c r="B168" s="55" t="s">
        <v>22266</v>
      </c>
      <c r="C168" s="38">
        <f>Matrix!B5694</f>
        <v>0</v>
      </c>
      <c r="D168" s="92">
        <f t="shared" si="28"/>
        <v>5</v>
      </c>
      <c r="E168" s="96">
        <f t="shared" si="27"/>
        <v>5</v>
      </c>
      <c r="F168" s="65"/>
      <c r="G168" s="60"/>
    </row>
    <row r="169" spans="1:7">
      <c r="A169" s="39"/>
      <c r="B169" s="55" t="s">
        <v>22267</v>
      </c>
      <c r="C169" s="38">
        <f>Matrix!B5837</f>
        <v>0</v>
      </c>
      <c r="D169" s="92">
        <f t="shared" si="28"/>
        <v>5</v>
      </c>
      <c r="E169" s="96">
        <f t="shared" si="27"/>
        <v>5</v>
      </c>
      <c r="F169" s="96">
        <f>E169</f>
        <v>5</v>
      </c>
      <c r="G169" s="60" t="s">
        <v>21750</v>
      </c>
    </row>
    <row r="170" spans="1:7">
      <c r="A170" s="39"/>
      <c r="B170" s="55" t="s">
        <v>22268</v>
      </c>
      <c r="C170" s="38">
        <f>Matrix!B1978</f>
        <v>0</v>
      </c>
      <c r="D170" s="92">
        <f t="shared" si="28"/>
        <v>5</v>
      </c>
      <c r="E170" s="96">
        <f t="shared" si="27"/>
        <v>5</v>
      </c>
      <c r="F170" s="96">
        <f>E170</f>
        <v>5</v>
      </c>
      <c r="G170" s="60" t="s">
        <v>21764</v>
      </c>
    </row>
    <row r="171" spans="1:7">
      <c r="A171" s="55"/>
      <c r="B171" s="55" t="s">
        <v>22269</v>
      </c>
      <c r="C171" s="38">
        <f>Matrix!B5907</f>
        <v>0</v>
      </c>
      <c r="D171" s="92">
        <f t="shared" si="28"/>
        <v>5</v>
      </c>
      <c r="E171" s="96">
        <f t="shared" si="27"/>
        <v>5</v>
      </c>
      <c r="F171" s="96">
        <f>MAX(E171:E174,G1544)</f>
        <v>5</v>
      </c>
      <c r="G171" s="60" t="s">
        <v>10670</v>
      </c>
    </row>
    <row r="172" spans="1:7" hidden="1">
      <c r="A172" s="55"/>
      <c r="B172" s="55" t="s">
        <v>22270</v>
      </c>
      <c r="C172" s="38">
        <f>Matrix!B5908</f>
        <v>0</v>
      </c>
      <c r="D172" s="92">
        <f t="shared" si="28"/>
        <v>5</v>
      </c>
      <c r="E172" s="96">
        <f t="shared" si="27"/>
        <v>5</v>
      </c>
      <c r="F172" s="65"/>
      <c r="G172" s="60"/>
    </row>
    <row r="173" spans="1:7" hidden="1">
      <c r="A173" s="55"/>
      <c r="B173" s="55" t="s">
        <v>22271</v>
      </c>
      <c r="C173" s="38">
        <f>Matrix!B1980</f>
        <v>0</v>
      </c>
      <c r="D173" s="92">
        <f t="shared" si="28"/>
        <v>5</v>
      </c>
      <c r="E173" s="96">
        <f t="shared" si="27"/>
        <v>5</v>
      </c>
      <c r="F173" s="65"/>
      <c r="G173" s="60"/>
    </row>
    <row r="174" spans="1:7" hidden="1">
      <c r="A174" s="55"/>
      <c r="B174" s="55" t="s">
        <v>22272</v>
      </c>
      <c r="C174" s="38">
        <f>Matrix!B2770</f>
        <v>0</v>
      </c>
      <c r="D174" s="92">
        <f t="shared" si="28"/>
        <v>5</v>
      </c>
      <c r="E174" s="96">
        <f t="shared" si="27"/>
        <v>5</v>
      </c>
      <c r="F174" s="65"/>
      <c r="G174" s="60"/>
    </row>
    <row r="175" spans="1:7">
      <c r="A175" s="55"/>
      <c r="B175" s="55" t="s">
        <v>22273</v>
      </c>
      <c r="C175" s="38">
        <f>Matrix!B5901</f>
        <v>0</v>
      </c>
      <c r="D175" s="92">
        <f t="shared" si="28"/>
        <v>5</v>
      </c>
      <c r="E175" s="96">
        <f t="shared" si="27"/>
        <v>5</v>
      </c>
      <c r="F175" s="96">
        <f>MAX(E175:E176)</f>
        <v>5</v>
      </c>
      <c r="G175" s="41" t="s">
        <v>21797</v>
      </c>
    </row>
    <row r="176" spans="1:7" hidden="1">
      <c r="A176" s="55"/>
      <c r="B176" s="55" t="s">
        <v>22274</v>
      </c>
      <c r="C176" s="38">
        <f>Matrix!B5902</f>
        <v>0</v>
      </c>
      <c r="D176" s="92">
        <f t="shared" si="28"/>
        <v>5</v>
      </c>
      <c r="E176" s="96">
        <f t="shared" si="27"/>
        <v>5</v>
      </c>
      <c r="F176" s="65"/>
      <c r="G176" s="41"/>
    </row>
    <row r="177" spans="1:7">
      <c r="A177" s="55"/>
      <c r="B177" s="55" t="s">
        <v>22275</v>
      </c>
      <c r="C177" s="38">
        <f>Matrix!B6002</f>
        <v>0</v>
      </c>
      <c r="D177" s="92">
        <f t="shared" si="28"/>
        <v>5</v>
      </c>
      <c r="E177" s="96">
        <f t="shared" si="27"/>
        <v>5</v>
      </c>
      <c r="F177" s="96">
        <f>E177</f>
        <v>5</v>
      </c>
      <c r="G177" s="60" t="s">
        <v>21810</v>
      </c>
    </row>
    <row r="178" spans="1:7">
      <c r="A178" s="55"/>
      <c r="B178" s="39" t="s">
        <v>22276</v>
      </c>
      <c r="C178" s="38">
        <f>Matrix!B5777</f>
        <v>0</v>
      </c>
      <c r="D178" s="92">
        <f t="shared" si="28"/>
        <v>5</v>
      </c>
      <c r="E178" s="96">
        <f t="shared" si="27"/>
        <v>5</v>
      </c>
      <c r="F178" s="116">
        <f>E178</f>
        <v>5</v>
      </c>
      <c r="G178" s="60" t="s">
        <v>21826</v>
      </c>
    </row>
    <row r="179" spans="1:7">
      <c r="A179" s="56">
        <v>4.2</v>
      </c>
      <c r="B179" s="56" t="s">
        <v>21842</v>
      </c>
      <c r="C179" s="99"/>
      <c r="D179" s="99"/>
      <c r="E179" s="99"/>
      <c r="F179" s="99"/>
      <c r="G179" s="70"/>
    </row>
    <row r="180" spans="1:7">
      <c r="A180" s="55"/>
      <c r="D180" s="92"/>
      <c r="E180" s="96"/>
    </row>
    <row r="181" spans="1:7">
      <c r="A181" s="56">
        <v>4.3</v>
      </c>
      <c r="B181" s="56" t="s">
        <v>10668</v>
      </c>
      <c r="C181" s="99"/>
      <c r="D181" s="99"/>
      <c r="E181" s="99"/>
      <c r="F181" s="99"/>
      <c r="G181" s="70"/>
    </row>
    <row r="182" spans="1:7">
      <c r="B182" s="55" t="s">
        <v>22277</v>
      </c>
      <c r="C182" s="38">
        <f>Matrix!B1796</f>
        <v>0</v>
      </c>
      <c r="D182" s="92">
        <f>ROUNDUP(ABS(75-C182)/Base_Value*urin_factor,1)</f>
        <v>5</v>
      </c>
      <c r="E182" s="96">
        <f>IF(D182&gt;Max_Value,Max_Value,IF(D182&lt;0,0,D182))</f>
        <v>5</v>
      </c>
      <c r="F182" s="96">
        <f>MAX(E182:E183)</f>
        <v>5</v>
      </c>
      <c r="G182" s="42" t="s">
        <v>21887</v>
      </c>
    </row>
    <row r="183" spans="1:7" hidden="1">
      <c r="B183" s="61" t="s">
        <v>22278</v>
      </c>
      <c r="C183" s="38">
        <f>Matrix!B1825</f>
        <v>0</v>
      </c>
      <c r="D183" s="92">
        <f>ROUNDUP(ABS(75-C183)/Base_Value*urin_factor,1)</f>
        <v>5</v>
      </c>
      <c r="E183" s="96">
        <f>IF(D183&gt;Max_Value,Max_Value,IF(D183&lt;0,0,D183))</f>
        <v>5</v>
      </c>
      <c r="F183" s="65"/>
      <c r="G183" s="42"/>
    </row>
    <row r="184" spans="1:7">
      <c r="B184" s="55" t="s">
        <v>22279</v>
      </c>
      <c r="C184" s="38">
        <f>Matrix!B1801</f>
        <v>0</v>
      </c>
      <c r="D184" s="92">
        <f>ROUNDUP(ABS(75-C184)/Base_Value*urin_factor,1)</f>
        <v>5</v>
      </c>
      <c r="E184" s="96">
        <f>IF(D184&gt;Max_Value,Max_Value,IF(D184&lt;0,0,D184))</f>
        <v>5</v>
      </c>
      <c r="F184" s="96">
        <f>MAX(E184:E185)</f>
        <v>5</v>
      </c>
      <c r="G184" s="42" t="s">
        <v>21900</v>
      </c>
    </row>
    <row r="185" spans="1:7" hidden="1">
      <c r="B185" s="61" t="s">
        <v>22278</v>
      </c>
      <c r="C185" s="38">
        <f>Matrix!B1825</f>
        <v>0</v>
      </c>
      <c r="D185" s="92">
        <f>ROUNDUP(ABS(75-C185)/Base_Value*urin_factor,1)</f>
        <v>5</v>
      </c>
      <c r="E185" s="96">
        <f>IF(D185&gt;Max_Value,Max_Value,IF(D185&lt;0,0,D185))</f>
        <v>5</v>
      </c>
      <c r="F185" s="65"/>
      <c r="G185" s="42"/>
    </row>
    <row r="186" spans="1:7">
      <c r="A186" s="56">
        <v>4.4000000000000004</v>
      </c>
      <c r="B186" s="56" t="s">
        <v>21917</v>
      </c>
      <c r="C186" s="99"/>
      <c r="D186" s="99"/>
      <c r="E186" s="99"/>
      <c r="F186" s="99"/>
      <c r="G186" s="70"/>
    </row>
    <row r="187" spans="1:7">
      <c r="A187" s="55"/>
      <c r="B187" s="55" t="s">
        <v>22280</v>
      </c>
      <c r="C187" s="38">
        <f>Matrix!B5893</f>
        <v>0</v>
      </c>
      <c r="D187" s="92">
        <f>ROUNDUP(ABS(75-C187)/Base_Value*urin_factor,1)</f>
        <v>5</v>
      </c>
      <c r="E187" s="96">
        <f>IF(D187&gt;Max_Value,Max_Value,IF(D187&lt;0,0,D187))</f>
        <v>5</v>
      </c>
      <c r="F187" s="96">
        <f>IF(sex="female","",MAX(E187:E189))</f>
        <v>5</v>
      </c>
      <c r="G187" s="55" t="s">
        <v>22283</v>
      </c>
    </row>
    <row r="188" spans="1:7" hidden="1">
      <c r="A188" s="55"/>
      <c r="B188" s="55" t="s">
        <v>22281</v>
      </c>
      <c r="C188" s="38">
        <f>Matrix!B5552</f>
        <v>0</v>
      </c>
      <c r="D188" s="92">
        <f>ROUNDUP(ABS(75-C188)/Base_Value*urin_factor,1)</f>
        <v>5</v>
      </c>
      <c r="E188" s="96">
        <f>IF(D188&gt;Max_Value,Max_Value,IF(D188&lt;0,0,D188))</f>
        <v>5</v>
      </c>
      <c r="F188" s="50"/>
      <c r="G188" s="55"/>
    </row>
    <row r="189" spans="1:7" hidden="1">
      <c r="A189" s="55"/>
      <c r="B189" s="61" t="s">
        <v>22282</v>
      </c>
      <c r="C189" s="38">
        <f>Matrix!B1832</f>
        <v>0</v>
      </c>
      <c r="D189" s="92">
        <f>ROUNDUP(ABS(75-C189)/Base_Value*urin_factor,1)</f>
        <v>5</v>
      </c>
      <c r="E189" s="96">
        <f>IF(D189&gt;Max_Value,Max_Value,IF(D189&lt;0,0,D189))</f>
        <v>5</v>
      </c>
      <c r="F189" s="50"/>
      <c r="G189" s="55"/>
    </row>
    <row r="190" spans="1:7">
      <c r="A190" s="55"/>
      <c r="B190" s="55" t="s">
        <v>22284</v>
      </c>
      <c r="C190" s="38">
        <f>Matrix!B2047</f>
        <v>0</v>
      </c>
      <c r="D190" s="92">
        <f>ROUNDUP(ABS(75-C190)/Base_Value*urin_factor,1)</f>
        <v>5</v>
      </c>
      <c r="E190" s="96">
        <f>IF(D190&gt;Max_Value,Max_Value,IF(D190&lt;0,0,D190))</f>
        <v>5</v>
      </c>
      <c r="F190" s="96">
        <f>IF(sex="female","",E190)</f>
        <v>5</v>
      </c>
      <c r="G190" s="55" t="s">
        <v>22285</v>
      </c>
    </row>
    <row r="191" spans="1:7">
      <c r="A191" s="56">
        <v>4.5</v>
      </c>
      <c r="B191" s="56" t="s">
        <v>21958</v>
      </c>
      <c r="C191" s="99"/>
      <c r="D191" s="99"/>
      <c r="E191" s="99"/>
      <c r="F191" s="99"/>
      <c r="G191" s="70"/>
    </row>
    <row r="192" spans="1:7">
      <c r="A192" s="55"/>
      <c r="B192" s="55" t="s">
        <v>22286</v>
      </c>
      <c r="C192" s="38">
        <f>Matrix!B2142</f>
        <v>0</v>
      </c>
      <c r="D192" s="92">
        <f t="shared" ref="D192:D198" si="29">ROUNDUP(ABS(75-C192)/Base_Value*urin_factor,1)</f>
        <v>5</v>
      </c>
      <c r="E192" s="96">
        <f t="shared" ref="E192:E198" si="30">IF(D192&gt;Max_Value,Max_Value,IF(D192&lt;0,0,D192))</f>
        <v>5</v>
      </c>
      <c r="F192" s="96">
        <f>IF(sex="female","",MAX(E192:E194))</f>
        <v>5</v>
      </c>
      <c r="G192" s="60" t="s">
        <v>22289</v>
      </c>
    </row>
    <row r="193" spans="1:7" hidden="1">
      <c r="A193" s="55"/>
      <c r="B193" s="55" t="s">
        <v>22287</v>
      </c>
      <c r="C193" s="38">
        <f>Matrix!B5999</f>
        <v>0</v>
      </c>
      <c r="D193" s="92">
        <f t="shared" si="29"/>
        <v>5</v>
      </c>
      <c r="E193" s="96">
        <f t="shared" si="30"/>
        <v>5</v>
      </c>
      <c r="F193" s="65"/>
      <c r="G193" s="60"/>
    </row>
    <row r="194" spans="1:7" hidden="1">
      <c r="A194" s="55"/>
      <c r="B194" s="61" t="s">
        <v>22288</v>
      </c>
      <c r="C194" s="38">
        <f>Matrix!B2140</f>
        <v>0</v>
      </c>
      <c r="D194" s="92">
        <f t="shared" si="29"/>
        <v>5</v>
      </c>
      <c r="E194" s="96">
        <f t="shared" si="30"/>
        <v>5</v>
      </c>
      <c r="F194" s="65"/>
      <c r="G194" s="60"/>
    </row>
    <row r="195" spans="1:7">
      <c r="B195" s="55" t="s">
        <v>22290</v>
      </c>
      <c r="C195" s="38">
        <f>Matrix!B6001</f>
        <v>0</v>
      </c>
      <c r="D195" s="92">
        <f t="shared" si="29"/>
        <v>5</v>
      </c>
      <c r="E195" s="96">
        <f t="shared" si="30"/>
        <v>5</v>
      </c>
      <c r="F195" s="96">
        <f>IF(sex="male","",MAX(E195:E196))</f>
        <v>5</v>
      </c>
      <c r="G195" s="60" t="s">
        <v>22291</v>
      </c>
    </row>
    <row r="196" spans="1:7" hidden="1">
      <c r="B196" s="61" t="s">
        <v>22288</v>
      </c>
      <c r="C196" s="38">
        <f>Matrix!B2140</f>
        <v>0</v>
      </c>
      <c r="D196" s="92">
        <f t="shared" si="29"/>
        <v>5</v>
      </c>
      <c r="E196" s="96">
        <f t="shared" si="30"/>
        <v>5</v>
      </c>
      <c r="F196" s="65"/>
      <c r="G196" s="60"/>
    </row>
    <row r="197" spans="1:7">
      <c r="B197" s="62" t="s">
        <v>22292</v>
      </c>
      <c r="C197" s="38">
        <f>Matrix!B2145</f>
        <v>0</v>
      </c>
      <c r="D197" s="92">
        <f t="shared" si="29"/>
        <v>5</v>
      </c>
      <c r="E197" s="96">
        <f t="shared" si="30"/>
        <v>5</v>
      </c>
      <c r="F197" s="96">
        <f>MAX(E197:E198,F171)</f>
        <v>5</v>
      </c>
      <c r="G197" s="64" t="s">
        <v>21855</v>
      </c>
    </row>
    <row r="198" spans="1:7" hidden="1">
      <c r="B198" s="71" t="s">
        <v>22293</v>
      </c>
      <c r="C198" s="38">
        <f>Matrix!B5998</f>
        <v>0</v>
      </c>
      <c r="D198" s="92">
        <f t="shared" si="29"/>
        <v>5</v>
      </c>
      <c r="E198" s="96">
        <f t="shared" si="30"/>
        <v>5</v>
      </c>
      <c r="F198" s="106"/>
      <c r="G198" s="64"/>
    </row>
    <row r="199" spans="1:7">
      <c r="A199" s="56">
        <v>4.5999999999999996</v>
      </c>
      <c r="B199" s="56" t="s">
        <v>21705</v>
      </c>
      <c r="C199" s="99"/>
      <c r="D199" s="99"/>
      <c r="E199" s="99"/>
      <c r="F199" s="99"/>
      <c r="G199" s="66"/>
    </row>
    <row r="200" spans="1:7">
      <c r="B200" s="55" t="s">
        <v>22294</v>
      </c>
      <c r="C200" s="38">
        <f>Matrix!B5663</f>
        <v>0</v>
      </c>
      <c r="D200" s="92">
        <f>ROUNDUP(ABS(75-C200)/Base_Value*urin_factor,1)</f>
        <v>5</v>
      </c>
      <c r="E200" s="96">
        <f>IF(D200&gt;Max_Value,Max_Value,IF(D200&lt;0,0,D200))</f>
        <v>5</v>
      </c>
      <c r="F200" s="97">
        <f>E200</f>
        <v>5</v>
      </c>
      <c r="G200" s="60" t="s">
        <v>22026</v>
      </c>
    </row>
    <row r="201" spans="1:7">
      <c r="A201" s="55"/>
      <c r="B201" s="55" t="s">
        <v>22295</v>
      </c>
      <c r="C201" s="38">
        <f>Matrix!B6005</f>
        <v>0</v>
      </c>
      <c r="D201" s="92">
        <f>ROUNDUP(ABS(75-C201)/Base_Value*urin_factor,1)</f>
        <v>5</v>
      </c>
      <c r="E201" s="96">
        <f>IF(D201&gt;Max_Value,Max_Value,IF(D201&lt;0,0,D201))</f>
        <v>5</v>
      </c>
      <c r="F201" s="97">
        <f t="shared" ref="F201:F203" si="31">E201</f>
        <v>5</v>
      </c>
      <c r="G201" s="47" t="s">
        <v>22040</v>
      </c>
    </row>
    <row r="202" spans="1:7">
      <c r="A202" s="55"/>
      <c r="B202" s="55" t="s">
        <v>22296</v>
      </c>
      <c r="C202" s="38">
        <f>Matrix!B6112</f>
        <v>0</v>
      </c>
      <c r="D202" s="92">
        <f>ROUNDUP(ABS(75-C202)/Base_Value*urin_factor,1)</f>
        <v>5</v>
      </c>
      <c r="E202" s="96">
        <f>IF(D202&gt;Max_Value,Max_Value,IF(D202&lt;0,0,D202))</f>
        <v>5</v>
      </c>
      <c r="F202" s="97">
        <f t="shared" si="31"/>
        <v>5</v>
      </c>
      <c r="G202" s="60" t="s">
        <v>22052</v>
      </c>
    </row>
    <row r="203" spans="1:7">
      <c r="A203" s="55"/>
      <c r="B203" s="68" t="s">
        <v>22297</v>
      </c>
      <c r="C203" s="38">
        <f>Matrix!B5715</f>
        <v>0</v>
      </c>
      <c r="D203" s="92">
        <f>ROUNDUP(ABS(75-C203)/Base_Value*urin_factor,1)</f>
        <v>5</v>
      </c>
      <c r="E203" s="96">
        <f>IF(D203&gt;Max_Value,Max_Value,IF(D203&lt;0,0,D203))</f>
        <v>5</v>
      </c>
      <c r="F203" s="97">
        <f t="shared" si="31"/>
        <v>5</v>
      </c>
      <c r="G203" s="68" t="s">
        <v>22062</v>
      </c>
    </row>
    <row r="204" spans="1:7" ht="18" thickBot="1">
      <c r="A204" s="53">
        <v>5</v>
      </c>
      <c r="B204" s="53" t="s">
        <v>22298</v>
      </c>
      <c r="C204" s="98"/>
      <c r="D204" s="98"/>
      <c r="E204" s="98"/>
      <c r="F204" s="98"/>
      <c r="G204" s="54"/>
    </row>
    <row r="205" spans="1:7" ht="18" thickTop="1">
      <c r="A205" s="56">
        <v>5.0999999999999996</v>
      </c>
      <c r="B205" s="56" t="s">
        <v>21697</v>
      </c>
      <c r="C205" s="99"/>
      <c r="D205" s="99"/>
      <c r="E205" s="99"/>
      <c r="F205" s="99"/>
      <c r="G205" s="66"/>
    </row>
    <row r="206" spans="1:7">
      <c r="A206" s="55"/>
      <c r="B206" s="55" t="s">
        <v>22299</v>
      </c>
      <c r="C206" s="38">
        <f>Matrix!B1818</f>
        <v>0</v>
      </c>
      <c r="D206" s="92">
        <f t="shared" ref="D206:D213" si="32">ROUNDUP(ABS(75-C206)/Base_Value*urin_factor,1)</f>
        <v>5</v>
      </c>
      <c r="E206" s="96">
        <f t="shared" ref="E206:E213" si="33">IF(D206&gt;Max_Value,Max_Value,IF(D206&lt;0,0,D206))</f>
        <v>5</v>
      </c>
      <c r="F206" s="96">
        <f>IF(sex="male","",MAX(E206:E212))</f>
        <v>5</v>
      </c>
      <c r="G206" s="60" t="s">
        <v>21720</v>
      </c>
    </row>
    <row r="207" spans="1:7" hidden="1">
      <c r="A207" s="55"/>
      <c r="B207" s="55" t="s">
        <v>22300</v>
      </c>
      <c r="C207" s="38">
        <f>Matrix!B6083</f>
        <v>0</v>
      </c>
      <c r="D207" s="92">
        <f t="shared" si="32"/>
        <v>5</v>
      </c>
      <c r="E207" s="96">
        <f t="shared" si="33"/>
        <v>5</v>
      </c>
      <c r="F207" s="65"/>
      <c r="G207" s="60"/>
    </row>
    <row r="208" spans="1:7">
      <c r="A208" s="55"/>
      <c r="B208" s="55" t="s">
        <v>22301</v>
      </c>
      <c r="C208" s="38">
        <f>Matrix!B2005</f>
        <v>0</v>
      </c>
      <c r="D208" s="92">
        <f t="shared" si="32"/>
        <v>5</v>
      </c>
      <c r="E208" s="96">
        <f t="shared" si="33"/>
        <v>5</v>
      </c>
      <c r="F208" s="96">
        <f>IF(sex="male","",MAX(E208:E209))</f>
        <v>5</v>
      </c>
      <c r="G208" s="60" t="s">
        <v>21737</v>
      </c>
    </row>
    <row r="209" spans="1:7" hidden="1">
      <c r="A209" s="55"/>
      <c r="B209" s="55" t="s">
        <v>22302</v>
      </c>
      <c r="C209" s="38">
        <f>Matrix!B5807</f>
        <v>0</v>
      </c>
      <c r="D209" s="92">
        <f t="shared" si="32"/>
        <v>5</v>
      </c>
      <c r="E209" s="96">
        <f t="shared" si="33"/>
        <v>5</v>
      </c>
      <c r="F209" s="65"/>
      <c r="G209" s="60"/>
    </row>
    <row r="210" spans="1:7">
      <c r="A210" s="55"/>
      <c r="B210" s="55" t="s">
        <v>22303</v>
      </c>
      <c r="C210" s="38">
        <f>Matrix!B2006</f>
        <v>0</v>
      </c>
      <c r="D210" s="92">
        <f t="shared" si="32"/>
        <v>5</v>
      </c>
      <c r="E210" s="96">
        <f t="shared" si="33"/>
        <v>5</v>
      </c>
      <c r="F210" s="96">
        <f>IF(sex="male","",MAX(E210:E211))</f>
        <v>5</v>
      </c>
      <c r="G210" s="60" t="s">
        <v>21751</v>
      </c>
    </row>
    <row r="211" spans="1:7" hidden="1">
      <c r="A211" s="55"/>
      <c r="B211" s="55" t="s">
        <v>22304</v>
      </c>
      <c r="C211" s="38">
        <f>Matrix!B5676</f>
        <v>0</v>
      </c>
      <c r="D211" s="92">
        <f t="shared" si="32"/>
        <v>5</v>
      </c>
      <c r="E211" s="96">
        <f t="shared" si="33"/>
        <v>5</v>
      </c>
      <c r="F211" s="65"/>
      <c r="G211" s="60"/>
    </row>
    <row r="212" spans="1:7">
      <c r="A212" s="55"/>
      <c r="B212" s="55" t="s">
        <v>22305</v>
      </c>
      <c r="C212" s="38">
        <f>Matrix!B5563</f>
        <v>0</v>
      </c>
      <c r="D212" s="92">
        <f t="shared" si="32"/>
        <v>5</v>
      </c>
      <c r="E212" s="96">
        <f t="shared" si="33"/>
        <v>5</v>
      </c>
      <c r="F212" s="96">
        <f>IF(sex="male","",MAX(E212:E213))</f>
        <v>5</v>
      </c>
      <c r="G212" s="60" t="s">
        <v>21765</v>
      </c>
    </row>
    <row r="213" spans="1:7" hidden="1">
      <c r="A213" s="55"/>
      <c r="B213" s="55" t="s">
        <v>22306</v>
      </c>
      <c r="C213" s="38">
        <f>Matrix!B1859</f>
        <v>0</v>
      </c>
      <c r="D213" s="92">
        <f t="shared" si="32"/>
        <v>5</v>
      </c>
      <c r="E213" s="96">
        <f t="shared" si="33"/>
        <v>5</v>
      </c>
      <c r="F213" s="65"/>
      <c r="G213" s="60"/>
    </row>
    <row r="214" spans="1:7">
      <c r="A214" s="56">
        <v>5.2</v>
      </c>
      <c r="B214" s="56" t="s">
        <v>21780</v>
      </c>
      <c r="C214" s="99"/>
      <c r="D214" s="99"/>
      <c r="E214" s="99"/>
      <c r="F214" s="99"/>
      <c r="G214" s="66"/>
    </row>
    <row r="215" spans="1:7">
      <c r="B215" s="55" t="s">
        <v>22307</v>
      </c>
      <c r="C215" s="38">
        <f>Matrix!B6081</f>
        <v>0</v>
      </c>
      <c r="D215" s="92">
        <f>ROUNDUP(ABS(75-C215)/Base_Value*urin_factor,1)</f>
        <v>5</v>
      </c>
      <c r="E215" s="96">
        <f>IF(D215&gt;Max_Value,Max_Value,IF(D215&lt;0,0,D215))</f>
        <v>5</v>
      </c>
      <c r="F215" s="96">
        <f>IF(sex="male","",MAX(E215:E218))</f>
        <v>5</v>
      </c>
      <c r="G215" s="60" t="s">
        <v>21798</v>
      </c>
    </row>
    <row r="216" spans="1:7" hidden="1">
      <c r="B216" s="55" t="s">
        <v>22308</v>
      </c>
      <c r="C216" s="38">
        <f>Matrix!B1836</f>
        <v>0</v>
      </c>
      <c r="D216" s="92">
        <f>ROUNDUP(ABS(75-C216)/Base_Value*urin_factor,1)</f>
        <v>5</v>
      </c>
      <c r="E216" s="96">
        <f>IF(D216&gt;Max_Value,Max_Value,IF(D216&lt;0,0,D216))</f>
        <v>5</v>
      </c>
      <c r="F216" s="65"/>
      <c r="G216" s="60"/>
    </row>
    <row r="217" spans="1:7">
      <c r="A217" s="55"/>
      <c r="B217" s="55" t="s">
        <v>22309</v>
      </c>
      <c r="C217" s="38">
        <f>Matrix!B5892</f>
        <v>0</v>
      </c>
      <c r="D217" s="92">
        <f>ROUNDUP(ABS(75-C217)/Base_Value*urin_factor,1)</f>
        <v>5</v>
      </c>
      <c r="E217" s="96">
        <f>IF(D217&gt;Max_Value,Max_Value,IF(D217&lt;0,0,D217))</f>
        <v>5</v>
      </c>
      <c r="F217" s="96">
        <f>IF(sex="male","",E217)</f>
        <v>5</v>
      </c>
      <c r="G217" s="60" t="s">
        <v>21811</v>
      </c>
    </row>
    <row r="218" spans="1:7">
      <c r="A218" s="55"/>
      <c r="B218" s="55" t="s">
        <v>22310</v>
      </c>
      <c r="C218" s="38">
        <f>Matrix!B1894</f>
        <v>0</v>
      </c>
      <c r="D218" s="92">
        <f>ROUNDUP(ABS(75-C218)/Base_Value*urin_factor,1)</f>
        <v>5</v>
      </c>
      <c r="E218" s="96">
        <f>IF(D218&gt;Max_Value,Max_Value,IF(D218&lt;0,0,D218))</f>
        <v>5</v>
      </c>
      <c r="F218" s="96">
        <f>IF(sex="male","",MAX(E218:E219))</f>
        <v>5</v>
      </c>
      <c r="G218" s="60" t="s">
        <v>21827</v>
      </c>
    </row>
    <row r="219" spans="1:7" hidden="1">
      <c r="A219" s="55"/>
      <c r="B219" s="55" t="s">
        <v>22311</v>
      </c>
      <c r="C219" s="38">
        <f>Matrix!B5660</f>
        <v>0</v>
      </c>
      <c r="D219" s="92">
        <f>ROUNDUP(ABS(75-C219)/Base_Value*urin_factor,1)</f>
        <v>5</v>
      </c>
      <c r="E219" s="96">
        <f>IF(D219&gt;Max_Value,Max_Value,IF(D219&lt;0,0,D219))</f>
        <v>5</v>
      </c>
      <c r="F219" s="65"/>
      <c r="G219" s="60"/>
    </row>
    <row r="220" spans="1:7">
      <c r="A220" s="56">
        <v>5.3</v>
      </c>
      <c r="B220" s="56" t="s">
        <v>22312</v>
      </c>
      <c r="C220" s="99"/>
      <c r="D220" s="99"/>
      <c r="E220" s="99"/>
      <c r="F220" s="99"/>
      <c r="G220" s="66"/>
    </row>
    <row r="221" spans="1:7">
      <c r="A221" s="55"/>
      <c r="B221" s="55" t="s">
        <v>22313</v>
      </c>
      <c r="C221" s="38">
        <f>Matrix!B6080</f>
        <v>0</v>
      </c>
      <c r="D221" s="92">
        <f>ROUNDUP(ABS(75-C221)/Base_Value*urin_factor,1)</f>
        <v>5</v>
      </c>
      <c r="E221" s="96">
        <f>IF(D221&gt;Max_Value,Max_Value,IF(D221&lt;0,0,D221))</f>
        <v>5</v>
      </c>
      <c r="F221" s="96">
        <f>IF(sex="male","",E221)</f>
        <v>5</v>
      </c>
      <c r="G221" s="60" t="s">
        <v>21856</v>
      </c>
    </row>
    <row r="222" spans="1:7">
      <c r="A222" s="56">
        <v>5.4</v>
      </c>
      <c r="B222" s="76" t="s">
        <v>23580</v>
      </c>
      <c r="C222" s="99"/>
      <c r="D222" s="99"/>
      <c r="E222" s="99"/>
      <c r="F222" s="107"/>
      <c r="G222" s="66"/>
    </row>
    <row r="223" spans="1:7">
      <c r="A223" s="55"/>
      <c r="B223" s="55" t="s">
        <v>22314</v>
      </c>
      <c r="C223" s="38">
        <f>Matrix!B2030</f>
        <v>0</v>
      </c>
      <c r="D223" s="92">
        <f t="shared" ref="D223:D231" si="34">ROUNDUP(ABS(75-C223)/Base_Value*urin_factor,1)</f>
        <v>5</v>
      </c>
      <c r="E223" s="96">
        <f t="shared" ref="E223:E231" si="35">IF(D223&gt;Max_Value,Max_Value,IF(D223&lt;0,0,D223))</f>
        <v>5</v>
      </c>
      <c r="F223" s="96">
        <f>IF(sex="male","",MAX(E223:E225))</f>
        <v>5</v>
      </c>
      <c r="G223" s="60" t="s">
        <v>21888</v>
      </c>
    </row>
    <row r="224" spans="1:7" hidden="1">
      <c r="A224" s="55"/>
      <c r="B224" s="55" t="s">
        <v>22315</v>
      </c>
      <c r="C224" s="38">
        <f>Matrix!B5857</f>
        <v>0</v>
      </c>
      <c r="D224" s="92">
        <f t="shared" si="34"/>
        <v>5</v>
      </c>
      <c r="E224" s="96">
        <f t="shared" si="35"/>
        <v>5</v>
      </c>
      <c r="F224" s="65"/>
      <c r="G224" s="60"/>
    </row>
    <row r="225" spans="1:7" hidden="1">
      <c r="A225" s="55"/>
      <c r="B225" s="61" t="s">
        <v>22316</v>
      </c>
      <c r="C225" s="38">
        <f>Matrix!B1826</f>
        <v>0</v>
      </c>
      <c r="D225" s="92">
        <f t="shared" si="34"/>
        <v>5</v>
      </c>
      <c r="E225" s="96">
        <f t="shared" si="35"/>
        <v>5</v>
      </c>
      <c r="F225" s="65"/>
      <c r="G225" s="60"/>
    </row>
    <row r="226" spans="1:7">
      <c r="A226" s="55"/>
      <c r="B226" s="55" t="s">
        <v>22317</v>
      </c>
      <c r="C226" s="38">
        <f>Matrix!B5951</f>
        <v>0</v>
      </c>
      <c r="D226" s="92">
        <f t="shared" si="34"/>
        <v>5</v>
      </c>
      <c r="E226" s="96">
        <f t="shared" si="35"/>
        <v>5</v>
      </c>
      <c r="F226" s="96">
        <f>IF(sex="male","",MAX(E226:E227))</f>
        <v>5</v>
      </c>
      <c r="G226" s="60" t="s">
        <v>21901</v>
      </c>
    </row>
    <row r="227" spans="1:7" hidden="1">
      <c r="A227" s="55"/>
      <c r="B227" s="61" t="s">
        <v>22316</v>
      </c>
      <c r="C227" s="38">
        <f>Matrix!B1826</f>
        <v>0</v>
      </c>
      <c r="D227" s="92">
        <f t="shared" si="34"/>
        <v>5</v>
      </c>
      <c r="E227" s="96">
        <f t="shared" si="35"/>
        <v>5</v>
      </c>
      <c r="F227" s="65"/>
      <c r="G227" s="60"/>
    </row>
    <row r="228" spans="1:7">
      <c r="B228" s="55" t="s">
        <v>22318</v>
      </c>
      <c r="C228" s="38">
        <f>Matrix!B2833</f>
        <v>0</v>
      </c>
      <c r="D228" s="92">
        <f t="shared" si="34"/>
        <v>5</v>
      </c>
      <c r="E228" s="96">
        <f t="shared" si="35"/>
        <v>5</v>
      </c>
      <c r="F228" s="96">
        <f>IF(sex="male","",MAX(E228:E230))</f>
        <v>5</v>
      </c>
      <c r="G228" s="60" t="s">
        <v>21918</v>
      </c>
    </row>
    <row r="229" spans="1:7" hidden="1">
      <c r="B229" s="55" t="s">
        <v>22319</v>
      </c>
      <c r="C229" s="38">
        <f>Matrix!B5860</f>
        <v>0</v>
      </c>
      <c r="D229" s="92">
        <f t="shared" si="34"/>
        <v>5</v>
      </c>
      <c r="E229" s="96">
        <f t="shared" si="35"/>
        <v>5</v>
      </c>
      <c r="F229" s="50"/>
      <c r="G229" s="60"/>
    </row>
    <row r="230" spans="1:7" hidden="1">
      <c r="B230" s="61" t="s">
        <v>22316</v>
      </c>
      <c r="C230" s="38">
        <f>Matrix!B1826</f>
        <v>0</v>
      </c>
      <c r="D230" s="92">
        <f t="shared" si="34"/>
        <v>5</v>
      </c>
      <c r="E230" s="96">
        <f t="shared" si="35"/>
        <v>5</v>
      </c>
      <c r="F230" s="50"/>
      <c r="G230" s="60"/>
    </row>
    <row r="231" spans="1:7">
      <c r="B231" s="55" t="s">
        <v>22320</v>
      </c>
      <c r="C231" s="38">
        <f>Matrix!B1750</f>
        <v>0</v>
      </c>
      <c r="D231" s="92">
        <f t="shared" si="34"/>
        <v>5</v>
      </c>
      <c r="E231" s="96">
        <f t="shared" si="35"/>
        <v>5</v>
      </c>
      <c r="F231" s="96">
        <f>IF(sex="male","",E231)</f>
        <v>5</v>
      </c>
      <c r="G231" s="60" t="s">
        <v>21932</v>
      </c>
    </row>
    <row r="232" spans="1:7">
      <c r="A232" s="56">
        <v>5.5</v>
      </c>
      <c r="B232" s="56" t="s">
        <v>21946</v>
      </c>
      <c r="C232" s="99"/>
      <c r="D232" s="99"/>
      <c r="E232" s="99"/>
      <c r="F232" s="99"/>
      <c r="G232" s="66"/>
    </row>
    <row r="233" spans="1:7">
      <c r="B233" s="55" t="s">
        <v>22321</v>
      </c>
      <c r="C233" s="38">
        <f>Matrix!B2149</f>
        <v>0</v>
      </c>
      <c r="D233" s="92">
        <f>ROUNDUP(ABS(75-C233)/Base_Value*urin_factor,1)</f>
        <v>5</v>
      </c>
      <c r="E233" s="96">
        <f>IF(D233&gt;Max_Value,Max_Value,IF(D233&lt;0,0,D233))</f>
        <v>5</v>
      </c>
      <c r="F233" s="96">
        <f>IF(sex="male","",MAX(E233:E235))</f>
        <v>5</v>
      </c>
      <c r="G233" s="60" t="s">
        <v>21959</v>
      </c>
    </row>
    <row r="234" spans="1:7" hidden="1">
      <c r="B234" s="55" t="s">
        <v>22322</v>
      </c>
      <c r="C234" s="38">
        <f>Matrix!B6007</f>
        <v>0</v>
      </c>
      <c r="D234" s="92">
        <f>ROUNDUP(ABS(75-C234)/Base_Value*urin_factor,1)</f>
        <v>5</v>
      </c>
      <c r="E234" s="96">
        <f>IF(D234&gt;Max_Value,Max_Value,IF(D234&lt;0,0,D234))</f>
        <v>5</v>
      </c>
      <c r="F234" s="108"/>
      <c r="G234" s="60"/>
    </row>
    <row r="235" spans="1:7" hidden="1">
      <c r="B235" s="55" t="s">
        <v>22323</v>
      </c>
      <c r="C235" s="38">
        <f>Matrix!B2107</f>
        <v>0</v>
      </c>
      <c r="D235" s="92">
        <f>ROUNDUP(ABS(75-C235)/Base_Value*urin_factor,1)</f>
        <v>5</v>
      </c>
      <c r="E235" s="96">
        <f>IF(D235&gt;Max_Value,Max_Value,IF(D235&lt;0,0,D235))</f>
        <v>5</v>
      </c>
      <c r="F235" s="108"/>
      <c r="G235" s="60"/>
    </row>
    <row r="236" spans="1:7">
      <c r="A236" s="56">
        <v>5.6</v>
      </c>
      <c r="B236" s="56" t="s">
        <v>22324</v>
      </c>
      <c r="C236" s="99"/>
      <c r="D236" s="99"/>
      <c r="E236" s="99"/>
      <c r="F236" s="99"/>
      <c r="G236" s="66"/>
    </row>
    <row r="237" spans="1:7">
      <c r="A237" s="55"/>
      <c r="B237" s="56" t="s">
        <v>21974</v>
      </c>
      <c r="C237" s="99"/>
      <c r="D237" s="99"/>
      <c r="E237" s="99"/>
      <c r="F237" s="99"/>
      <c r="G237" s="66"/>
    </row>
    <row r="238" spans="1:7">
      <c r="A238" s="62"/>
      <c r="B238" s="62" t="s">
        <v>22325</v>
      </c>
      <c r="C238" s="38">
        <f>Matrix!B5725</f>
        <v>0</v>
      </c>
      <c r="D238" s="92">
        <f>ROUNDUP(ABS(75-C238)/Base_Value*urin_factor,1)</f>
        <v>5</v>
      </c>
      <c r="E238" s="96">
        <f>IF(D238&gt;Max_Value,Max_Value,IF(D238&lt;0,0,D238))</f>
        <v>5</v>
      </c>
      <c r="F238" s="112">
        <f>E238</f>
        <v>5</v>
      </c>
      <c r="G238" s="64" t="s">
        <v>21989</v>
      </c>
    </row>
    <row r="239" spans="1:7">
      <c r="A239" s="56">
        <v>5.7</v>
      </c>
      <c r="B239" s="56" t="s">
        <v>22004</v>
      </c>
      <c r="C239" s="99"/>
      <c r="D239" s="99"/>
      <c r="E239" s="99"/>
      <c r="F239" s="99"/>
      <c r="G239" s="66"/>
    </row>
    <row r="240" spans="1:7">
      <c r="B240" s="62" t="s">
        <v>22326</v>
      </c>
      <c r="C240" s="38">
        <f>Matrix!B6079</f>
        <v>0</v>
      </c>
      <c r="D240" s="92">
        <f>ROUNDUP(ABS(75-C240)/Base_Value*urin_factor,1)</f>
        <v>5</v>
      </c>
      <c r="E240" s="96">
        <f>IF(D240&gt;Max_Value,Max_Value,IF(D240&lt;0,0,D240))</f>
        <v>5</v>
      </c>
      <c r="F240" s="96">
        <f>IF(sex="female","",MAX(E240:E241))</f>
        <v>5</v>
      </c>
      <c r="G240" s="64" t="s">
        <v>22327</v>
      </c>
    </row>
    <row r="241" spans="1:7">
      <c r="A241" s="55"/>
      <c r="B241" s="62" t="s">
        <v>22328</v>
      </c>
      <c r="C241" s="38">
        <f>Matrix!B5665</f>
        <v>0</v>
      </c>
      <c r="D241" s="92">
        <f>ROUNDUP(ABS(75-C241)/Base_Value*urin_factor,1)</f>
        <v>5</v>
      </c>
      <c r="E241" s="96">
        <f>IF(D241&gt;Max_Value,Max_Value,IF(D241&lt;0,0,D241))</f>
        <v>5</v>
      </c>
      <c r="F241" s="96">
        <f>IF(sex="female","",E241)</f>
        <v>5</v>
      </c>
      <c r="G241" s="64" t="s">
        <v>22329</v>
      </c>
    </row>
    <row r="242" spans="1:7">
      <c r="A242" s="56">
        <v>5.8</v>
      </c>
      <c r="B242" s="66" t="s">
        <v>21705</v>
      </c>
      <c r="C242" s="99"/>
      <c r="D242" s="99"/>
      <c r="E242" s="99"/>
      <c r="F242" s="99"/>
      <c r="G242" s="66"/>
    </row>
    <row r="243" spans="1:7">
      <c r="B243" s="62" t="s">
        <v>22330</v>
      </c>
      <c r="C243" s="38">
        <f>Matrix!B5761</f>
        <v>0</v>
      </c>
      <c r="D243" s="92">
        <f>ROUNDUP(ABS(75-C243)/Base_Value*urin_factor,1)</f>
        <v>5</v>
      </c>
      <c r="E243" s="96">
        <f>IF(D243&gt;Max_Value,Max_Value,IF(D243&lt;0,0,D243))</f>
        <v>5</v>
      </c>
      <c r="F243" s="96">
        <f>IF(sex="female","",E243)</f>
        <v>5</v>
      </c>
      <c r="G243" s="64" t="s">
        <v>22331</v>
      </c>
    </row>
    <row r="244" spans="1:7">
      <c r="A244" s="75"/>
      <c r="B244" s="62" t="s">
        <v>22332</v>
      </c>
      <c r="C244" s="38">
        <f>Matrix!B5945</f>
        <v>0</v>
      </c>
      <c r="D244" s="92">
        <f>ROUNDUP(ABS(75-C244)/Base_Value*urin_factor,1)</f>
        <v>5</v>
      </c>
      <c r="E244" s="96">
        <f>IF(D244&gt;Max_Value,Max_Value,IF(D244&lt;0,0,D244))</f>
        <v>5</v>
      </c>
      <c r="F244" s="96">
        <f>IF(sex="female","",E244)</f>
        <v>5</v>
      </c>
      <c r="G244" s="64" t="s">
        <v>22333</v>
      </c>
    </row>
    <row r="245" spans="1:7">
      <c r="A245" s="75"/>
      <c r="B245" s="55" t="s">
        <v>22334</v>
      </c>
      <c r="C245" s="38">
        <f>Matrix!B6004</f>
        <v>0</v>
      </c>
      <c r="D245" s="92">
        <f>ROUNDUP(ABS(75-C245)/Base_Value*urin_factor,1)</f>
        <v>5</v>
      </c>
      <c r="E245" s="96">
        <f>IF(D245&gt;Max_Value,Max_Value,IF(D245&lt;0,0,D245))</f>
        <v>5</v>
      </c>
      <c r="F245" s="96">
        <f>IF(sex="male","",E245)</f>
        <v>5</v>
      </c>
      <c r="G245" s="60" t="s">
        <v>22335</v>
      </c>
    </row>
    <row r="246" spans="1:7" ht="18" thickBot="1">
      <c r="A246" s="53">
        <v>6</v>
      </c>
      <c r="B246" s="53" t="s">
        <v>22336</v>
      </c>
      <c r="C246" s="98"/>
      <c r="D246" s="98"/>
      <c r="E246" s="98"/>
      <c r="F246" s="98"/>
      <c r="G246" s="54"/>
    </row>
    <row r="247" spans="1:7" ht="18" thickTop="1">
      <c r="A247" s="56">
        <v>6.1</v>
      </c>
      <c r="B247" s="56" t="s">
        <v>21698</v>
      </c>
      <c r="C247" s="99"/>
      <c r="D247" s="99"/>
      <c r="E247" s="99"/>
      <c r="F247" s="99"/>
      <c r="G247" s="70"/>
    </row>
    <row r="248" spans="1:7">
      <c r="A248" s="75"/>
      <c r="B248" s="62" t="s">
        <v>22143</v>
      </c>
      <c r="C248" s="38">
        <f>Matrix!B1986</f>
        <v>0</v>
      </c>
      <c r="D248" s="92">
        <f>ROUNDUP(ABS(75-C248)/Base_Value,1)</f>
        <v>5</v>
      </c>
      <c r="E248" s="96">
        <f>IF(D248&gt;Max_Value,Max_Value,IF(D248&lt;0,0,D248))</f>
        <v>5</v>
      </c>
      <c r="F248" s="96">
        <f>MAX(E248:E250)</f>
        <v>5</v>
      </c>
      <c r="G248" s="62" t="s">
        <v>21721</v>
      </c>
    </row>
    <row r="249" spans="1:7" hidden="1">
      <c r="A249" s="75"/>
      <c r="B249" s="71" t="s">
        <v>22337</v>
      </c>
      <c r="C249" s="38">
        <f>Matrix!B1807</f>
        <v>0</v>
      </c>
      <c r="D249" s="92">
        <f>ROUNDUP(ABS(75-C249)/Base_Value,1)</f>
        <v>5</v>
      </c>
      <c r="E249" s="96">
        <f>IF(D249&gt;Max_Value,Max_Value,IF(D249&lt;0,0,D249))</f>
        <v>5</v>
      </c>
      <c r="F249" s="100"/>
      <c r="G249" s="71"/>
    </row>
    <row r="250" spans="1:7" hidden="1">
      <c r="A250" s="75"/>
      <c r="B250" s="51" t="s">
        <v>22144</v>
      </c>
      <c r="C250" s="38">
        <f>Matrix!B2840</f>
        <v>0</v>
      </c>
      <c r="D250" s="92">
        <f>ROUNDUP(ABS(75-C250)/Base_Value,1)</f>
        <v>5</v>
      </c>
      <c r="E250" s="96">
        <f>IF(D250&gt;Max_Value,Max_Value,IF(D250&lt;0,0,D250))</f>
        <v>5</v>
      </c>
      <c r="F250" s="100"/>
      <c r="G250" s="71"/>
    </row>
    <row r="251" spans="1:7">
      <c r="A251" s="75"/>
      <c r="B251" s="62" t="s">
        <v>22338</v>
      </c>
      <c r="C251" s="38">
        <f>Matrix!B5821</f>
        <v>0</v>
      </c>
      <c r="D251" s="92">
        <f>ROUNDUP(ABS(75-C251)/Base_Value,1)</f>
        <v>5</v>
      </c>
      <c r="E251" s="96">
        <f>IF(D251&gt;Max_Value,Max_Value,IF(D251&lt;0,0,D251))</f>
        <v>5</v>
      </c>
      <c r="F251" s="112">
        <f>E251</f>
        <v>5</v>
      </c>
      <c r="G251" s="62" t="s">
        <v>21738</v>
      </c>
    </row>
    <row r="252" spans="1:7">
      <c r="A252" s="56">
        <v>6.2</v>
      </c>
      <c r="B252" s="56" t="s">
        <v>10656</v>
      </c>
      <c r="C252" s="99"/>
      <c r="D252" s="99"/>
      <c r="E252" s="99"/>
      <c r="F252" s="99"/>
      <c r="G252" s="70"/>
    </row>
    <row r="253" spans="1:7">
      <c r="A253" s="75"/>
      <c r="B253" s="62" t="s">
        <v>22339</v>
      </c>
      <c r="C253" s="38">
        <f>Matrix!B5484</f>
        <v>0</v>
      </c>
      <c r="D253" s="92">
        <f t="shared" ref="D253:D266" si="36">ROUNDUP(ABS(75-C253)/Base_Value,1)</f>
        <v>5</v>
      </c>
      <c r="E253" s="96">
        <f t="shared" ref="E253:E266" si="37">IF(D253&gt;Max_Value,Max_Value,IF(D253&lt;0,0,D253))</f>
        <v>5</v>
      </c>
      <c r="F253" s="112">
        <f>E253</f>
        <v>5</v>
      </c>
      <c r="G253" s="62" t="s">
        <v>21766</v>
      </c>
    </row>
    <row r="254" spans="1:7">
      <c r="A254" s="75"/>
      <c r="B254" s="62" t="s">
        <v>22340</v>
      </c>
      <c r="C254" s="38">
        <f>Matrix!B1994</f>
        <v>0</v>
      </c>
      <c r="D254" s="92">
        <f t="shared" si="36"/>
        <v>5</v>
      </c>
      <c r="E254" s="96">
        <f t="shared" si="37"/>
        <v>5</v>
      </c>
      <c r="F254" s="112">
        <f t="shared" ref="F254:F261" si="38">E254</f>
        <v>5</v>
      </c>
      <c r="G254" s="64" t="s">
        <v>21781</v>
      </c>
    </row>
    <row r="255" spans="1:7">
      <c r="A255" s="75"/>
      <c r="B255" s="62" t="s">
        <v>22341</v>
      </c>
      <c r="C255" s="38">
        <f>Matrix!B5505</f>
        <v>0</v>
      </c>
      <c r="D255" s="92">
        <f t="shared" si="36"/>
        <v>5</v>
      </c>
      <c r="E255" s="96">
        <f t="shared" si="37"/>
        <v>5</v>
      </c>
      <c r="F255" s="112">
        <f t="shared" si="38"/>
        <v>5</v>
      </c>
      <c r="G255" s="62" t="s">
        <v>21812</v>
      </c>
    </row>
    <row r="256" spans="1:7">
      <c r="A256" s="75"/>
      <c r="B256" s="62" t="s">
        <v>22342</v>
      </c>
      <c r="C256" s="38">
        <f>Matrix!B5723</f>
        <v>0</v>
      </c>
      <c r="D256" s="92">
        <f t="shared" si="36"/>
        <v>5</v>
      </c>
      <c r="E256" s="96">
        <f t="shared" si="37"/>
        <v>5</v>
      </c>
      <c r="F256" s="112">
        <f t="shared" si="38"/>
        <v>5</v>
      </c>
      <c r="G256" s="62" t="s">
        <v>21828</v>
      </c>
    </row>
    <row r="257" spans="1:7">
      <c r="A257" s="75"/>
      <c r="B257" s="62" t="s">
        <v>22343</v>
      </c>
      <c r="C257" s="38">
        <f>Matrix!B5751</f>
        <v>0</v>
      </c>
      <c r="D257" s="92">
        <f t="shared" si="36"/>
        <v>5</v>
      </c>
      <c r="E257" s="96">
        <f t="shared" si="37"/>
        <v>5</v>
      </c>
      <c r="F257" s="112">
        <f t="shared" si="38"/>
        <v>5</v>
      </c>
      <c r="G257" s="62" t="s">
        <v>21843</v>
      </c>
    </row>
    <row r="258" spans="1:7">
      <c r="A258" s="39"/>
      <c r="B258" s="62" t="s">
        <v>22344</v>
      </c>
      <c r="C258" s="38">
        <f>Matrix!B5753</f>
        <v>0</v>
      </c>
      <c r="D258" s="92">
        <f t="shared" si="36"/>
        <v>5</v>
      </c>
      <c r="E258" s="96">
        <f t="shared" si="37"/>
        <v>5</v>
      </c>
      <c r="F258" s="112">
        <f t="shared" si="38"/>
        <v>5</v>
      </c>
      <c r="G258" s="62" t="s">
        <v>21857</v>
      </c>
    </row>
    <row r="259" spans="1:7">
      <c r="B259" s="62" t="s">
        <v>22345</v>
      </c>
      <c r="C259" s="38">
        <f>Matrix!B5787</f>
        <v>0</v>
      </c>
      <c r="D259" s="92">
        <f t="shared" si="36"/>
        <v>5</v>
      </c>
      <c r="E259" s="96">
        <f t="shared" si="37"/>
        <v>5</v>
      </c>
      <c r="F259" s="112">
        <f t="shared" si="38"/>
        <v>5</v>
      </c>
      <c r="G259" s="62" t="s">
        <v>21872</v>
      </c>
    </row>
    <row r="260" spans="1:7">
      <c r="B260" s="62" t="s">
        <v>22346</v>
      </c>
      <c r="C260" s="38">
        <f>Matrix!B5788</f>
        <v>0</v>
      </c>
      <c r="D260" s="92">
        <f t="shared" si="36"/>
        <v>5</v>
      </c>
      <c r="E260" s="96">
        <f t="shared" si="37"/>
        <v>5</v>
      </c>
      <c r="F260" s="112">
        <f t="shared" si="38"/>
        <v>5</v>
      </c>
      <c r="G260" s="62" t="s">
        <v>21889</v>
      </c>
    </row>
    <row r="261" spans="1:7">
      <c r="A261" s="75"/>
      <c r="B261" s="62" t="s">
        <v>22347</v>
      </c>
      <c r="C261" s="38">
        <f>Matrix!B5789</f>
        <v>0</v>
      </c>
      <c r="D261" s="92">
        <f t="shared" si="36"/>
        <v>5</v>
      </c>
      <c r="E261" s="96">
        <f t="shared" si="37"/>
        <v>5</v>
      </c>
      <c r="F261" s="112">
        <f t="shared" si="38"/>
        <v>5</v>
      </c>
      <c r="G261" s="62" t="s">
        <v>21902</v>
      </c>
    </row>
    <row r="262" spans="1:7">
      <c r="A262" s="75"/>
      <c r="B262" s="62" t="s">
        <v>22348</v>
      </c>
      <c r="C262" s="38">
        <f>Matrix!B5819</f>
        <v>0</v>
      </c>
      <c r="D262" s="92">
        <f t="shared" si="36"/>
        <v>5</v>
      </c>
      <c r="E262" s="96">
        <f t="shared" si="37"/>
        <v>5</v>
      </c>
      <c r="F262" s="96">
        <f>MAX(E262:E264)</f>
        <v>5</v>
      </c>
      <c r="G262" s="62" t="s">
        <v>21919</v>
      </c>
    </row>
    <row r="263" spans="1:7" hidden="1">
      <c r="A263" s="75"/>
      <c r="B263" s="62" t="s">
        <v>22349</v>
      </c>
      <c r="C263" s="38">
        <f>Matrix!B5764</f>
        <v>0</v>
      </c>
      <c r="D263" s="92">
        <f t="shared" si="36"/>
        <v>5</v>
      </c>
      <c r="E263" s="96">
        <f t="shared" si="37"/>
        <v>5</v>
      </c>
      <c r="F263" s="100"/>
      <c r="G263" s="62"/>
    </row>
    <row r="264" spans="1:7" hidden="1">
      <c r="A264" s="75"/>
      <c r="B264" s="62" t="s">
        <v>22350</v>
      </c>
      <c r="C264" s="38">
        <f>Matrix!B6013</f>
        <v>0</v>
      </c>
      <c r="D264" s="92">
        <f t="shared" si="36"/>
        <v>5</v>
      </c>
      <c r="E264" s="96">
        <f t="shared" si="37"/>
        <v>5</v>
      </c>
      <c r="F264" s="100"/>
      <c r="G264" s="62"/>
    </row>
    <row r="265" spans="1:7">
      <c r="A265" s="75"/>
      <c r="B265" s="62" t="s">
        <v>22351</v>
      </c>
      <c r="C265" s="38">
        <f>Matrix!B5977</f>
        <v>0</v>
      </c>
      <c r="D265" s="92">
        <f t="shared" si="36"/>
        <v>5</v>
      </c>
      <c r="E265" s="96">
        <f t="shared" si="37"/>
        <v>5</v>
      </c>
      <c r="F265" s="112">
        <f>E265</f>
        <v>5</v>
      </c>
      <c r="G265" s="62" t="s">
        <v>21933</v>
      </c>
    </row>
    <row r="266" spans="1:7">
      <c r="B266" s="62" t="s">
        <v>22352</v>
      </c>
      <c r="C266" s="38">
        <f>Matrix!B6087</f>
        <v>0</v>
      </c>
      <c r="D266" s="92">
        <f t="shared" si="36"/>
        <v>5</v>
      </c>
      <c r="E266" s="96">
        <f t="shared" si="37"/>
        <v>5</v>
      </c>
      <c r="F266" s="112">
        <f>E266</f>
        <v>5</v>
      </c>
      <c r="G266" s="62" t="s">
        <v>21947</v>
      </c>
    </row>
    <row r="267" spans="1:7">
      <c r="A267" s="56">
        <v>6.3</v>
      </c>
      <c r="B267" s="56" t="s">
        <v>21705</v>
      </c>
      <c r="C267" s="99"/>
      <c r="D267" s="99"/>
      <c r="E267" s="99"/>
      <c r="F267" s="99"/>
      <c r="G267" s="70"/>
    </row>
    <row r="268" spans="1:7">
      <c r="B268" s="62" t="s">
        <v>22353</v>
      </c>
      <c r="C268" s="38">
        <f>Matrix!B5506</f>
        <v>0</v>
      </c>
      <c r="D268" s="92">
        <f>ROUNDUP(ABS(75-C268)/Base_Value,1)</f>
        <v>5</v>
      </c>
      <c r="E268" s="96">
        <f>IF(D268&gt;Max_Value,Max_Value,IF(D268&lt;0,0,D268))</f>
        <v>5</v>
      </c>
      <c r="F268" s="96">
        <f>MAX(E268:E269)</f>
        <v>5</v>
      </c>
      <c r="G268" s="62" t="s">
        <v>21975</v>
      </c>
    </row>
    <row r="269" spans="1:7" hidden="1">
      <c r="B269" s="62" t="s">
        <v>22354</v>
      </c>
      <c r="C269" s="38">
        <f>Matrix!B2824</f>
        <v>0</v>
      </c>
      <c r="D269" s="92">
        <f>ROUNDUP(ABS(75-C269)/Base_Value,1)</f>
        <v>5</v>
      </c>
      <c r="E269" s="96">
        <f>IF(D269&gt;Max_Value,Max_Value,IF(D269&lt;0,0,D269))</f>
        <v>5</v>
      </c>
      <c r="F269" s="100"/>
      <c r="G269" s="62"/>
    </row>
    <row r="270" spans="1:7" ht="18" thickBot="1">
      <c r="A270" s="53">
        <v>7</v>
      </c>
      <c r="B270" s="53" t="s">
        <v>22355</v>
      </c>
      <c r="C270" s="98"/>
      <c r="D270" s="98"/>
      <c r="E270" s="98"/>
      <c r="F270" s="98"/>
      <c r="G270" s="54"/>
    </row>
    <row r="271" spans="1:7" ht="18" thickTop="1">
      <c r="A271" s="56">
        <v>7.1</v>
      </c>
      <c r="B271" s="56" t="s">
        <v>10652</v>
      </c>
      <c r="C271" s="99"/>
      <c r="D271" s="99"/>
      <c r="E271" s="99"/>
      <c r="F271" s="99"/>
      <c r="G271" s="70"/>
    </row>
    <row r="272" spans="1:7">
      <c r="A272" s="39"/>
      <c r="B272" s="39" t="s">
        <v>22356</v>
      </c>
      <c r="C272" s="38">
        <f>Matrix!B1956</f>
        <v>0</v>
      </c>
      <c r="D272" s="92">
        <f t="shared" ref="D272:D283" si="39">ROUNDUP(ABS(75-C272)/Base_Value*endo_factor,1)</f>
        <v>5</v>
      </c>
      <c r="E272" s="96">
        <f t="shared" ref="E272:E283" si="40">IF(D272&gt;Max_Value,Max_Value,IF(D272&lt;0,0,D272))</f>
        <v>5</v>
      </c>
      <c r="F272" s="96">
        <f>IF(MAX(E272:E274)&gt;MAX(E275:E278),MAX(E272:E274),0.1)</f>
        <v>0.1</v>
      </c>
      <c r="G272" s="55" t="s">
        <v>21722</v>
      </c>
    </row>
    <row r="273" spans="1:7" hidden="1">
      <c r="A273" s="39"/>
      <c r="B273" s="55" t="s">
        <v>22357</v>
      </c>
      <c r="C273" s="38">
        <f>Matrix!B5978</f>
        <v>0</v>
      </c>
      <c r="D273" s="92">
        <f t="shared" si="39"/>
        <v>5</v>
      </c>
      <c r="E273" s="96">
        <f t="shared" si="40"/>
        <v>5</v>
      </c>
      <c r="F273" s="101"/>
      <c r="G273" s="55"/>
    </row>
    <row r="274" spans="1:7" hidden="1">
      <c r="A274" s="39"/>
      <c r="B274" s="39" t="s">
        <v>22358</v>
      </c>
      <c r="C274" s="38">
        <f>Matrix!B5741</f>
        <v>0</v>
      </c>
      <c r="D274" s="92">
        <f t="shared" si="39"/>
        <v>5</v>
      </c>
      <c r="E274" s="96">
        <f t="shared" si="40"/>
        <v>5</v>
      </c>
      <c r="F274" s="101"/>
      <c r="G274" s="55"/>
    </row>
    <row r="275" spans="1:7">
      <c r="A275" s="39"/>
      <c r="B275" s="55" t="s">
        <v>22361</v>
      </c>
      <c r="C275" s="38">
        <f>Matrix!B5755</f>
        <v>0</v>
      </c>
      <c r="D275" s="92">
        <f t="shared" si="39"/>
        <v>5</v>
      </c>
      <c r="E275" s="96">
        <f t="shared" si="40"/>
        <v>5</v>
      </c>
      <c r="F275" s="96">
        <f>IF(MAX(E275:E278)&gt;MAX(E272:E274),MAX(E275:E278),0.1)</f>
        <v>0.1</v>
      </c>
      <c r="G275" s="60" t="s">
        <v>21739</v>
      </c>
    </row>
    <row r="276" spans="1:7" hidden="1">
      <c r="A276" s="39"/>
      <c r="B276" s="55" t="s">
        <v>22362</v>
      </c>
      <c r="C276" s="38">
        <f>Matrix!B5754</f>
        <v>0</v>
      </c>
      <c r="D276" s="92">
        <f t="shared" si="39"/>
        <v>5</v>
      </c>
      <c r="E276" s="96">
        <f t="shared" si="40"/>
        <v>5</v>
      </c>
      <c r="F276" s="101"/>
      <c r="G276" s="60"/>
    </row>
    <row r="277" spans="1:7" hidden="1">
      <c r="A277" s="39"/>
      <c r="B277" s="55" t="s">
        <v>22363</v>
      </c>
      <c r="C277" s="38">
        <f>Matrix!B2826</f>
        <v>0</v>
      </c>
      <c r="D277" s="92">
        <f t="shared" si="39"/>
        <v>5</v>
      </c>
      <c r="E277" s="96">
        <f t="shared" si="40"/>
        <v>5</v>
      </c>
      <c r="F277" s="101"/>
      <c r="G277" s="60"/>
    </row>
    <row r="278" spans="1:7" hidden="1">
      <c r="A278" s="39"/>
      <c r="B278" s="55" t="s">
        <v>22364</v>
      </c>
      <c r="C278" s="38">
        <f>Matrix!B1959</f>
        <v>0</v>
      </c>
      <c r="D278" s="92">
        <f t="shared" si="39"/>
        <v>5</v>
      </c>
      <c r="E278" s="96">
        <f t="shared" si="40"/>
        <v>5</v>
      </c>
      <c r="F278" s="101"/>
      <c r="G278" s="60"/>
    </row>
    <row r="279" spans="1:7">
      <c r="A279" s="39"/>
      <c r="B279" s="55" t="s">
        <v>22365</v>
      </c>
      <c r="C279" s="38">
        <f>Matrix!B6044</f>
        <v>0</v>
      </c>
      <c r="D279" s="92">
        <f t="shared" si="39"/>
        <v>5</v>
      </c>
      <c r="E279" s="96">
        <f t="shared" si="40"/>
        <v>5</v>
      </c>
      <c r="F279" s="96">
        <f>E279</f>
        <v>5</v>
      </c>
      <c r="G279" s="60" t="s">
        <v>21752</v>
      </c>
    </row>
    <row r="280" spans="1:7">
      <c r="B280" s="55" t="s">
        <v>22366</v>
      </c>
      <c r="C280" s="38">
        <f>Matrix!B6053</f>
        <v>0</v>
      </c>
      <c r="D280" s="92">
        <f t="shared" si="39"/>
        <v>5</v>
      </c>
      <c r="E280" s="96">
        <f t="shared" si="40"/>
        <v>5</v>
      </c>
      <c r="F280" s="96">
        <f>E280</f>
        <v>5</v>
      </c>
      <c r="G280" s="60" t="s">
        <v>21767</v>
      </c>
    </row>
    <row r="281" spans="1:7">
      <c r="A281" s="55"/>
      <c r="B281" s="55" t="s">
        <v>22367</v>
      </c>
      <c r="C281" s="38">
        <f>Matrix!B5696</f>
        <v>0</v>
      </c>
      <c r="D281" s="92">
        <f t="shared" si="39"/>
        <v>5</v>
      </c>
      <c r="E281" s="96">
        <f t="shared" si="40"/>
        <v>5</v>
      </c>
      <c r="F281" s="96">
        <f>MAX(E281:E283)</f>
        <v>5</v>
      </c>
      <c r="G281" s="60" t="s">
        <v>21782</v>
      </c>
    </row>
    <row r="282" spans="1:7" hidden="1">
      <c r="A282" s="39"/>
      <c r="B282" s="61" t="s">
        <v>22359</v>
      </c>
      <c r="C282" s="38">
        <f>Matrix!B1831</f>
        <v>0</v>
      </c>
      <c r="D282" s="92">
        <f t="shared" si="39"/>
        <v>5</v>
      </c>
      <c r="E282" s="96">
        <f t="shared" si="40"/>
        <v>5</v>
      </c>
      <c r="F282" s="101"/>
      <c r="G282" s="60"/>
    </row>
    <row r="283" spans="1:7" hidden="1">
      <c r="A283" s="55"/>
      <c r="B283" s="61" t="s">
        <v>22360</v>
      </c>
      <c r="C283" s="38">
        <f>Matrix!B2549</f>
        <v>0</v>
      </c>
      <c r="D283" s="92">
        <f t="shared" si="39"/>
        <v>5</v>
      </c>
      <c r="E283" s="96">
        <f t="shared" si="40"/>
        <v>5</v>
      </c>
      <c r="F283" s="65"/>
      <c r="G283" s="60"/>
    </row>
    <row r="284" spans="1:7">
      <c r="A284" s="56">
        <v>7.2</v>
      </c>
      <c r="B284" s="56" t="s">
        <v>10653</v>
      </c>
      <c r="C284" s="99"/>
      <c r="D284" s="99"/>
      <c r="E284" s="99"/>
      <c r="F284" s="99"/>
      <c r="G284" s="70"/>
    </row>
    <row r="285" spans="1:7">
      <c r="A285" s="55"/>
      <c r="B285" s="55" t="s">
        <v>22368</v>
      </c>
      <c r="C285" s="38">
        <f>Matrix!B5739</f>
        <v>0</v>
      </c>
      <c r="D285" s="92">
        <f t="shared" ref="D285:D290" si="41">ROUNDUP(ABS(75-C285)/Base_Value*endo_factor,1)</f>
        <v>5</v>
      </c>
      <c r="E285" s="96">
        <f t="shared" ref="E285:E290" si="42">IF(D285&gt;Max_Value,Max_Value,IF(D285&lt;0,0,D285))</f>
        <v>5</v>
      </c>
      <c r="F285" s="96">
        <f>MAX(E285:E290)</f>
        <v>5</v>
      </c>
      <c r="G285" s="60" t="s">
        <v>21813</v>
      </c>
    </row>
    <row r="286" spans="1:7" hidden="1">
      <c r="A286" s="55"/>
      <c r="B286" s="55" t="s">
        <v>22369</v>
      </c>
      <c r="C286" s="38">
        <f>Matrix!B5750</f>
        <v>0</v>
      </c>
      <c r="D286" s="92">
        <f t="shared" si="41"/>
        <v>5</v>
      </c>
      <c r="E286" s="96">
        <f t="shared" si="42"/>
        <v>5</v>
      </c>
      <c r="F286" s="65"/>
      <c r="G286" s="60"/>
    </row>
    <row r="287" spans="1:7" hidden="1">
      <c r="A287" s="55"/>
      <c r="B287" s="55" t="s">
        <v>22370</v>
      </c>
      <c r="C287" s="38">
        <f>Matrix!B6086</f>
        <v>0</v>
      </c>
      <c r="D287" s="92">
        <f t="shared" si="41"/>
        <v>5</v>
      </c>
      <c r="E287" s="96">
        <f t="shared" si="42"/>
        <v>5</v>
      </c>
      <c r="F287" s="65"/>
      <c r="G287" s="60"/>
    </row>
    <row r="288" spans="1:7" hidden="1">
      <c r="A288" s="55"/>
      <c r="B288" s="55" t="s">
        <v>22371</v>
      </c>
      <c r="C288" s="38">
        <f>Matrix!B1829</f>
        <v>0</v>
      </c>
      <c r="D288" s="92">
        <f t="shared" si="41"/>
        <v>5</v>
      </c>
      <c r="E288" s="96">
        <f t="shared" si="42"/>
        <v>5</v>
      </c>
      <c r="F288" s="65"/>
      <c r="G288" s="60"/>
    </row>
    <row r="289" spans="1:13" hidden="1">
      <c r="A289" s="55"/>
      <c r="B289" s="55" t="s">
        <v>22372</v>
      </c>
      <c r="C289" s="38">
        <f>Matrix!B1443</f>
        <v>0</v>
      </c>
      <c r="D289" s="92">
        <f t="shared" si="41"/>
        <v>5</v>
      </c>
      <c r="E289" s="96">
        <f t="shared" si="42"/>
        <v>5</v>
      </c>
      <c r="F289" s="65"/>
      <c r="G289" s="60"/>
    </row>
    <row r="290" spans="1:13" hidden="1">
      <c r="A290" s="55"/>
      <c r="B290" s="55" t="s">
        <v>22373</v>
      </c>
      <c r="C290" s="38">
        <f>Matrix!B2558</f>
        <v>0</v>
      </c>
      <c r="D290" s="92">
        <f t="shared" si="41"/>
        <v>5</v>
      </c>
      <c r="E290" s="96">
        <f t="shared" si="42"/>
        <v>5</v>
      </c>
      <c r="F290" s="65"/>
      <c r="G290" s="60"/>
    </row>
    <row r="291" spans="1:13">
      <c r="A291" s="56">
        <v>7.3</v>
      </c>
      <c r="B291" s="56" t="s">
        <v>10649</v>
      </c>
      <c r="C291" s="99"/>
      <c r="D291" s="99"/>
      <c r="E291" s="99"/>
      <c r="F291" s="99"/>
      <c r="G291" s="70"/>
    </row>
    <row r="292" spans="1:13">
      <c r="A292" s="55"/>
      <c r="B292" s="62" t="s">
        <v>22374</v>
      </c>
      <c r="C292" s="38">
        <f>Matrix!B1840</f>
        <v>0</v>
      </c>
      <c r="D292" s="92">
        <f>ROUNDUP(ABS(75-C292)/Base_Value*endo_factor,1)</f>
        <v>5</v>
      </c>
      <c r="E292" s="96">
        <f>IF(D292&gt;Max_Value,Max_Value,IF(D292&lt;0,0,D292))</f>
        <v>5</v>
      </c>
      <c r="F292" s="112">
        <f>E292</f>
        <v>5</v>
      </c>
      <c r="G292" s="62" t="s">
        <v>23581</v>
      </c>
    </row>
    <row r="293" spans="1:13">
      <c r="A293" s="55"/>
      <c r="B293" s="62" t="s">
        <v>22375</v>
      </c>
      <c r="C293" s="38">
        <f>Matrix!B2474</f>
        <v>0</v>
      </c>
      <c r="D293" s="92">
        <f>ROUNDUP(ABS(75-C293)/Base_Value*endo_factor,1)</f>
        <v>5</v>
      </c>
      <c r="E293" s="96">
        <f>IF(D293&gt;Max_Value,Max_Value,IF(D293&lt;0,0,D293))</f>
        <v>5</v>
      </c>
      <c r="F293" s="112">
        <f t="shared" ref="F293:F294" si="43">E293</f>
        <v>5</v>
      </c>
      <c r="G293" s="62" t="s">
        <v>21858</v>
      </c>
    </row>
    <row r="294" spans="1:13">
      <c r="A294" s="55"/>
      <c r="B294" s="55" t="s">
        <v>22376</v>
      </c>
      <c r="C294" s="38">
        <f>Matrix!B2475</f>
        <v>0</v>
      </c>
      <c r="D294" s="92">
        <f>ROUNDUP(ABS(75-C294)/Base_Value*endo_factor,1)</f>
        <v>5</v>
      </c>
      <c r="E294" s="96">
        <f>IF(D294&gt;Max_Value,Max_Value,IF(D294&lt;0,0,D294))</f>
        <v>5</v>
      </c>
      <c r="F294" s="112">
        <f t="shared" si="43"/>
        <v>5</v>
      </c>
      <c r="G294" s="55" t="s">
        <v>26277</v>
      </c>
    </row>
    <row r="295" spans="1:13" s="37" customFormat="1" ht="16.5">
      <c r="A295" s="56">
        <v>7.4</v>
      </c>
      <c r="B295" s="56" t="s">
        <v>10651</v>
      </c>
      <c r="C295" s="99"/>
      <c r="D295" s="99"/>
      <c r="E295" s="99"/>
      <c r="F295" s="99"/>
      <c r="G295" s="70"/>
      <c r="I295" s="38"/>
      <c r="L295" s="121"/>
      <c r="M295" s="121"/>
    </row>
    <row r="296" spans="1:13">
      <c r="A296" s="55"/>
      <c r="B296" s="55" t="s">
        <v>22377</v>
      </c>
      <c r="C296" s="38">
        <f>Matrix!B2473</f>
        <v>0</v>
      </c>
      <c r="D296" s="92">
        <f>ROUNDUP(ABS(75-C296)/Base_Value*endo_factor,1)</f>
        <v>5</v>
      </c>
      <c r="E296" s="96">
        <f>IF(D296&gt;Max_Value,Max_Value,IF(D296&lt;0,0,D296))</f>
        <v>5</v>
      </c>
      <c r="F296" s="96">
        <f>E296</f>
        <v>5</v>
      </c>
      <c r="G296" s="55" t="s">
        <v>21903</v>
      </c>
    </row>
    <row r="297" spans="1:13">
      <c r="A297" s="56">
        <v>7.5</v>
      </c>
      <c r="B297" s="56" t="s">
        <v>10650</v>
      </c>
      <c r="C297" s="99"/>
      <c r="D297" s="99"/>
      <c r="E297" s="99"/>
      <c r="F297" s="99"/>
      <c r="G297" s="70"/>
    </row>
    <row r="298" spans="1:13">
      <c r="B298" s="55" t="s">
        <v>22378</v>
      </c>
      <c r="C298" s="38">
        <f>Matrix!B2564</f>
        <v>0</v>
      </c>
      <c r="D298" s="92">
        <f t="shared" ref="D298:D305" si="44">ROUNDUP(ABS(75-C298)/Base_Value*endo_factor,1)</f>
        <v>5</v>
      </c>
      <c r="E298" s="96">
        <f t="shared" ref="E298:E305" si="45">IF(D298&gt;Max_Value,Max_Value,IF(D298&lt;0,0,D298))</f>
        <v>5</v>
      </c>
      <c r="F298" s="96">
        <f>E298</f>
        <v>5</v>
      </c>
      <c r="G298" s="55" t="s">
        <v>21934</v>
      </c>
    </row>
    <row r="299" spans="1:13">
      <c r="A299" s="55"/>
      <c r="B299" s="55" t="s">
        <v>22379</v>
      </c>
      <c r="C299" s="38">
        <f>Matrix!B2528</f>
        <v>0</v>
      </c>
      <c r="D299" s="92">
        <f t="shared" si="44"/>
        <v>5</v>
      </c>
      <c r="E299" s="96">
        <f t="shared" si="45"/>
        <v>5</v>
      </c>
      <c r="F299" s="96">
        <f>E299</f>
        <v>5</v>
      </c>
      <c r="G299" s="55" t="s">
        <v>21948</v>
      </c>
    </row>
    <row r="300" spans="1:13">
      <c r="A300" s="55"/>
      <c r="B300" s="55" t="s">
        <v>22380</v>
      </c>
      <c r="C300" s="38">
        <f>Matrix!B1833</f>
        <v>0</v>
      </c>
      <c r="D300" s="92">
        <f t="shared" si="44"/>
        <v>5</v>
      </c>
      <c r="E300" s="96">
        <f t="shared" si="45"/>
        <v>5</v>
      </c>
      <c r="F300" s="96">
        <f>MAX(E300:E302)</f>
        <v>5</v>
      </c>
      <c r="G300" s="60" t="s">
        <v>21960</v>
      </c>
    </row>
    <row r="301" spans="1:13" hidden="1">
      <c r="A301" s="55"/>
      <c r="B301" s="62" t="s">
        <v>22381</v>
      </c>
      <c r="C301" s="38">
        <f>Matrix!B1805</f>
        <v>0</v>
      </c>
      <c r="D301" s="92">
        <f t="shared" si="44"/>
        <v>5</v>
      </c>
      <c r="E301" s="96">
        <f t="shared" si="45"/>
        <v>5</v>
      </c>
      <c r="F301" s="65"/>
      <c r="G301" s="60"/>
    </row>
    <row r="302" spans="1:13" hidden="1">
      <c r="A302" s="55"/>
      <c r="B302" s="55" t="s">
        <v>22382</v>
      </c>
      <c r="C302" s="38">
        <f>Matrix!B6085</f>
        <v>0</v>
      </c>
      <c r="D302" s="92">
        <f t="shared" si="44"/>
        <v>5</v>
      </c>
      <c r="E302" s="96">
        <f t="shared" si="45"/>
        <v>5</v>
      </c>
      <c r="F302" s="65"/>
      <c r="G302" s="60"/>
    </row>
    <row r="303" spans="1:13">
      <c r="B303" s="55" t="s">
        <v>22383</v>
      </c>
      <c r="C303" s="38">
        <f>Matrix!B2060</f>
        <v>0</v>
      </c>
      <c r="D303" s="92">
        <f t="shared" si="44"/>
        <v>5</v>
      </c>
      <c r="E303" s="96">
        <f t="shared" si="45"/>
        <v>5</v>
      </c>
      <c r="F303" s="96">
        <f>E303</f>
        <v>5</v>
      </c>
      <c r="G303" s="60" t="s">
        <v>21976</v>
      </c>
    </row>
    <row r="304" spans="1:13">
      <c r="B304" s="39" t="s">
        <v>22384</v>
      </c>
      <c r="C304" s="38">
        <f>Matrix!B5623</f>
        <v>0</v>
      </c>
      <c r="D304" s="92">
        <f t="shared" si="44"/>
        <v>5</v>
      </c>
      <c r="E304" s="96">
        <f t="shared" si="45"/>
        <v>5</v>
      </c>
      <c r="F304" s="96">
        <f t="shared" ref="F304:F305" si="46">E304</f>
        <v>5</v>
      </c>
      <c r="G304" s="41" t="s">
        <v>21990</v>
      </c>
    </row>
    <row r="305" spans="1:12">
      <c r="A305" s="39"/>
      <c r="B305" s="39" t="s">
        <v>22385</v>
      </c>
      <c r="C305" s="38">
        <f>Matrix!B5641</f>
        <v>0</v>
      </c>
      <c r="D305" s="92">
        <f t="shared" si="44"/>
        <v>5</v>
      </c>
      <c r="E305" s="96">
        <f t="shared" si="45"/>
        <v>5</v>
      </c>
      <c r="F305" s="96">
        <f t="shared" si="46"/>
        <v>5</v>
      </c>
      <c r="G305" s="60" t="s">
        <v>22005</v>
      </c>
    </row>
    <row r="306" spans="1:12">
      <c r="A306" s="56">
        <v>7.6</v>
      </c>
      <c r="B306" s="56" t="s">
        <v>10648</v>
      </c>
      <c r="C306" s="99"/>
      <c r="D306" s="99"/>
      <c r="E306" s="99"/>
      <c r="F306" s="99"/>
      <c r="G306" s="66"/>
    </row>
    <row r="307" spans="1:12">
      <c r="A307" s="55"/>
      <c r="B307" s="62" t="s">
        <v>22386</v>
      </c>
      <c r="C307" s="38">
        <f>Matrix!B2534</f>
        <v>0</v>
      </c>
      <c r="D307" s="92">
        <f>ROUNDUP(ABS(75-C307)/Base_Value*endo_factor,1)</f>
        <v>5</v>
      </c>
      <c r="E307" s="96">
        <f t="shared" ref="E307:E317" si="47">IF(D307&gt;Max_Value,Max_Value,IF(D307&lt;0,0,D307))</f>
        <v>5</v>
      </c>
      <c r="F307" s="112">
        <f>E307</f>
        <v>5</v>
      </c>
      <c r="G307" s="42" t="s">
        <v>11471</v>
      </c>
    </row>
    <row r="308" spans="1:12" ht="16.5">
      <c r="A308" s="55"/>
      <c r="B308" s="62" t="s">
        <v>23376</v>
      </c>
      <c r="C308" s="38">
        <f>Matrix!B1803</f>
        <v>0</v>
      </c>
      <c r="D308" s="92">
        <f>ROUNDUP(ABS(75-C308)/Base_Value*endo_factor,1)</f>
        <v>5</v>
      </c>
      <c r="E308" s="96">
        <f t="shared" si="47"/>
        <v>5</v>
      </c>
      <c r="F308" s="96">
        <f>MAX(E308:E317)</f>
        <v>5</v>
      </c>
      <c r="G308" s="64" t="s">
        <v>22041</v>
      </c>
      <c r="H308" s="55" t="s">
        <v>23703</v>
      </c>
      <c r="I308" s="38">
        <f>Info_R!A188</f>
        <v>75</v>
      </c>
      <c r="J308" s="92">
        <f>ROUNDUP(ABS(75-I308)/Base_Value,1)</f>
        <v>0</v>
      </c>
      <c r="K308" s="96">
        <f>IF(J308&gt;Max_Value,Max_Value,IF(J308&lt;0,0,J308))</f>
        <v>0</v>
      </c>
      <c r="L308" s="120" t="s">
        <v>23705</v>
      </c>
    </row>
    <row r="309" spans="1:12" hidden="1">
      <c r="A309" s="55"/>
      <c r="B309" s="62" t="s">
        <v>22387</v>
      </c>
      <c r="C309" s="38">
        <f>Matrix!B1837</f>
        <v>0</v>
      </c>
      <c r="D309" s="92">
        <f>ROUNDUP(ABS(75-C309)/Base_Value*endo_factor,1)</f>
        <v>5</v>
      </c>
      <c r="E309" s="96">
        <f t="shared" si="47"/>
        <v>5</v>
      </c>
      <c r="F309" s="100"/>
      <c r="G309" s="64"/>
    </row>
    <row r="310" spans="1:12">
      <c r="A310" s="75"/>
      <c r="B310" s="55" t="s">
        <v>23387</v>
      </c>
      <c r="C310" s="38">
        <f>Info_R!A18</f>
        <v>75</v>
      </c>
      <c r="D310" s="92">
        <f>ROUNDUP(ABS(40-C310)/Base_Value*endo_factor,1)</f>
        <v>2.4</v>
      </c>
      <c r="E310" s="96">
        <f t="shared" si="47"/>
        <v>2.4</v>
      </c>
      <c r="F310" s="96">
        <f>MAX(E310:E313)</f>
        <v>5</v>
      </c>
      <c r="G310" s="64" t="s">
        <v>22053</v>
      </c>
    </row>
    <row r="311" spans="1:12" hidden="1">
      <c r="A311" s="75"/>
      <c r="B311" s="62" t="s">
        <v>22388</v>
      </c>
      <c r="C311" s="38">
        <f>Matrix!B2825</f>
        <v>0</v>
      </c>
      <c r="D311" s="92">
        <f t="shared" ref="D311:D317" si="48">ROUNDUP(ABS(75-C311)/Base_Value*endo_factor,1)</f>
        <v>5</v>
      </c>
      <c r="E311" s="96">
        <f t="shared" si="47"/>
        <v>5</v>
      </c>
      <c r="F311" s="100"/>
      <c r="G311" s="64"/>
    </row>
    <row r="312" spans="1:12" hidden="1">
      <c r="A312" s="75"/>
      <c r="B312" s="62" t="s">
        <v>22389</v>
      </c>
      <c r="C312" s="38">
        <f>Matrix!B5474</f>
        <v>0</v>
      </c>
      <c r="D312" s="92">
        <f t="shared" si="48"/>
        <v>5</v>
      </c>
      <c r="E312" s="96">
        <f t="shared" si="47"/>
        <v>5</v>
      </c>
      <c r="F312" s="100"/>
      <c r="G312" s="64"/>
    </row>
    <row r="313" spans="1:12" hidden="1">
      <c r="A313" s="75"/>
      <c r="B313" s="62" t="s">
        <v>23377</v>
      </c>
      <c r="C313" s="38">
        <f>Matrix!B1771</f>
        <v>0</v>
      </c>
      <c r="D313" s="92">
        <f t="shared" si="48"/>
        <v>5</v>
      </c>
      <c r="E313" s="96">
        <f t="shared" si="47"/>
        <v>5</v>
      </c>
      <c r="F313" s="100"/>
      <c r="G313" s="64"/>
    </row>
    <row r="314" spans="1:12">
      <c r="A314" s="75"/>
      <c r="B314" s="62" t="s">
        <v>22390</v>
      </c>
      <c r="C314" s="38">
        <f>Matrix!B5471</f>
        <v>0</v>
      </c>
      <c r="D314" s="92">
        <f t="shared" si="48"/>
        <v>5</v>
      </c>
      <c r="E314" s="96">
        <f t="shared" si="47"/>
        <v>5</v>
      </c>
      <c r="F314" s="112">
        <f>E314</f>
        <v>5</v>
      </c>
      <c r="G314" s="44" t="s">
        <v>22063</v>
      </c>
    </row>
    <row r="315" spans="1:12">
      <c r="A315" s="75"/>
      <c r="B315" s="62" t="s">
        <v>22391</v>
      </c>
      <c r="C315" s="38">
        <f>Matrix!B5476</f>
        <v>0</v>
      </c>
      <c r="D315" s="92">
        <f t="shared" si="48"/>
        <v>5</v>
      </c>
      <c r="E315" s="96">
        <f t="shared" si="47"/>
        <v>5</v>
      </c>
      <c r="F315" s="112">
        <f t="shared" ref="F315:F317" si="49">E315</f>
        <v>5</v>
      </c>
      <c r="G315" s="42" t="s">
        <v>22071</v>
      </c>
    </row>
    <row r="316" spans="1:12">
      <c r="A316" s="75"/>
      <c r="B316" s="62" t="s">
        <v>22392</v>
      </c>
      <c r="C316" s="38">
        <f>Matrix!B5488</f>
        <v>0</v>
      </c>
      <c r="D316" s="92">
        <f t="shared" si="48"/>
        <v>5</v>
      </c>
      <c r="E316" s="96">
        <f t="shared" si="47"/>
        <v>5</v>
      </c>
      <c r="F316" s="112">
        <f t="shared" si="49"/>
        <v>5</v>
      </c>
      <c r="G316" s="64" t="s">
        <v>22078</v>
      </c>
    </row>
    <row r="317" spans="1:12">
      <c r="B317" s="62" t="s">
        <v>22393</v>
      </c>
      <c r="C317" s="38">
        <f>Matrix!B5607</f>
        <v>0</v>
      </c>
      <c r="D317" s="92">
        <f t="shared" si="48"/>
        <v>5</v>
      </c>
      <c r="E317" s="96">
        <f t="shared" si="47"/>
        <v>5</v>
      </c>
      <c r="F317" s="112">
        <f t="shared" si="49"/>
        <v>5</v>
      </c>
      <c r="G317" s="64" t="s">
        <v>22084</v>
      </c>
    </row>
    <row r="318" spans="1:12">
      <c r="A318" s="56">
        <v>7.7</v>
      </c>
      <c r="B318" s="56" t="s">
        <v>21699</v>
      </c>
      <c r="C318" s="99"/>
      <c r="D318" s="99"/>
      <c r="E318" s="99"/>
      <c r="F318" s="99"/>
      <c r="G318" s="66"/>
    </row>
    <row r="319" spans="1:12">
      <c r="A319" s="75"/>
      <c r="B319" s="62" t="s">
        <v>22394</v>
      </c>
      <c r="C319" s="38">
        <f>Matrix!B2542</f>
        <v>0</v>
      </c>
      <c r="D319" s="92">
        <f>ROUNDUP(ABS(75-C319)/Base_Value*endo_factor,1)</f>
        <v>5</v>
      </c>
      <c r="E319" s="96">
        <f>IF(D319&gt;Max_Value,Max_Value,IF(D319&lt;0,0,D319))</f>
        <v>5</v>
      </c>
      <c r="F319" s="112">
        <f>E319</f>
        <v>5</v>
      </c>
      <c r="G319" s="64" t="s">
        <v>11470</v>
      </c>
    </row>
    <row r="320" spans="1:12">
      <c r="A320" s="75"/>
      <c r="B320" s="62" t="s">
        <v>22395</v>
      </c>
      <c r="C320" s="38">
        <f>Matrix!B2731</f>
        <v>0</v>
      </c>
      <c r="D320" s="92">
        <f>ROUNDUP(ABS(75-C320)/Base_Value*endo_factor,1)</f>
        <v>5</v>
      </c>
      <c r="E320" s="96">
        <f>IF(D320&gt;Max_Value,Max_Value,IF(D320&lt;0,0,D320))</f>
        <v>5</v>
      </c>
      <c r="F320" s="112">
        <f t="shared" ref="F320" si="50">E320</f>
        <v>5</v>
      </c>
      <c r="G320" s="44" t="s">
        <v>21740</v>
      </c>
    </row>
    <row r="321" spans="1:13">
      <c r="A321" s="75"/>
      <c r="B321" s="62" t="s">
        <v>22396</v>
      </c>
      <c r="C321" s="38">
        <f>Matrix!B2830</f>
        <v>0</v>
      </c>
      <c r="D321" s="92">
        <f>ROUNDUP(ABS(75-C321)/Base_Value*endo_factor,1)</f>
        <v>5</v>
      </c>
      <c r="E321" s="96">
        <f>IF(D321&gt;Max_Value,Max_Value,IF(D321&lt;0,0,D321))</f>
        <v>5</v>
      </c>
      <c r="F321" s="138">
        <f>MAX(E321,F391,F448:F454,G1439,F345:F352)-0.5</f>
        <v>4.5</v>
      </c>
      <c r="G321" s="64" t="s">
        <v>21753</v>
      </c>
    </row>
    <row r="322" spans="1:13">
      <c r="A322" s="56">
        <v>7.8</v>
      </c>
      <c r="B322" s="56" t="s">
        <v>21768</v>
      </c>
      <c r="C322" s="99"/>
      <c r="D322" s="99"/>
      <c r="E322" s="99"/>
      <c r="F322" s="99"/>
      <c r="G322" s="66"/>
    </row>
    <row r="323" spans="1:13" ht="16.5">
      <c r="B323" s="55" t="s">
        <v>23388</v>
      </c>
      <c r="C323" s="38">
        <f>Info_R!A26</f>
        <v>75</v>
      </c>
      <c r="D323" s="92">
        <f>ROUNDUP(ABS(40-C323)/Base_Value*endo_factor,1)</f>
        <v>2.4</v>
      </c>
      <c r="E323" s="96">
        <f t="shared" ref="E323:E331" si="51">IF(D323&gt;Max_Value,Max_Value,IF(D323&lt;0,0,D323))</f>
        <v>2.4</v>
      </c>
      <c r="F323" s="96">
        <f>MAX(E323:E331)</f>
        <v>5</v>
      </c>
      <c r="G323" s="60" t="s">
        <v>21783</v>
      </c>
      <c r="H323" s="39" t="s">
        <v>23701</v>
      </c>
      <c r="I323" s="38">
        <f>Matrix!B2526</f>
        <v>0</v>
      </c>
      <c r="J323" s="92">
        <f>ROUNDUP(ABS(75-I323)/Base_Value,1)</f>
        <v>5</v>
      </c>
      <c r="K323" s="96">
        <f>IF(J323&gt;Max_Value,Max_Value,IF(J323&lt;0,0,J323))</f>
        <v>5</v>
      </c>
      <c r="L323" s="96"/>
      <c r="M323" s="120" t="s">
        <v>23711</v>
      </c>
    </row>
    <row r="324" spans="1:13">
      <c r="B324" s="39" t="s">
        <v>22397</v>
      </c>
      <c r="C324" s="38">
        <f>Matrix!B2552</f>
        <v>0</v>
      </c>
      <c r="D324" s="92">
        <f t="shared" ref="D324:D331" si="52">ROUNDUP(ABS(75-C324)/Base_Value*endo_factor,1)</f>
        <v>5</v>
      </c>
      <c r="E324" s="96">
        <f t="shared" si="51"/>
        <v>5</v>
      </c>
      <c r="F324" s="96">
        <f>IF(sex="male",IF(MAX(E324:E325)&gt;0.5,0.5,MAX(E324:E325)),MAX(E324:E325))</f>
        <v>5</v>
      </c>
      <c r="G324" s="41" t="s">
        <v>11467</v>
      </c>
      <c r="J324" s="92"/>
      <c r="K324" s="96"/>
      <c r="L324" s="96"/>
    </row>
    <row r="325" spans="1:13" hidden="1">
      <c r="B325" s="39" t="s">
        <v>22398</v>
      </c>
      <c r="C325" s="38">
        <f>Matrix!B2808</f>
        <v>0</v>
      </c>
      <c r="D325" s="92">
        <f t="shared" si="52"/>
        <v>5</v>
      </c>
      <c r="E325" s="96">
        <f t="shared" si="51"/>
        <v>5</v>
      </c>
      <c r="F325" s="50"/>
      <c r="G325" s="41"/>
    </row>
    <row r="326" spans="1:13" ht="16.5">
      <c r="A326" s="39"/>
      <c r="B326" s="39" t="s">
        <v>22399</v>
      </c>
      <c r="C326" s="38">
        <f>Matrix!B2559</f>
        <v>0</v>
      </c>
      <c r="D326" s="92">
        <f t="shared" si="52"/>
        <v>5</v>
      </c>
      <c r="E326" s="96">
        <f t="shared" si="51"/>
        <v>5</v>
      </c>
      <c r="F326" s="96">
        <f>IF(sex="male",IF(MAX(E326:E327)&gt;0.6,0.6,MAX(E326:E327)),MAX(E326:E327))</f>
        <v>5</v>
      </c>
      <c r="G326" s="41" t="s">
        <v>11468</v>
      </c>
      <c r="H326" s="55"/>
      <c r="J326" s="92"/>
      <c r="K326" s="96"/>
    </row>
    <row r="327" spans="1:13" ht="16.5" hidden="1">
      <c r="A327" s="39"/>
      <c r="B327" s="39" t="s">
        <v>22400</v>
      </c>
      <c r="C327" s="38">
        <f>Matrix!B2804</f>
        <v>0</v>
      </c>
      <c r="D327" s="92">
        <f t="shared" si="52"/>
        <v>5</v>
      </c>
      <c r="E327" s="96">
        <f t="shared" si="51"/>
        <v>5</v>
      </c>
      <c r="F327" s="50"/>
      <c r="G327" s="41"/>
      <c r="H327" s="55"/>
      <c r="J327" s="92"/>
      <c r="K327" s="96"/>
    </row>
    <row r="328" spans="1:13" ht="16.5">
      <c r="A328" s="39"/>
      <c r="B328" s="39" t="s">
        <v>22401</v>
      </c>
      <c r="C328" s="38">
        <f>Matrix!B2563</f>
        <v>0</v>
      </c>
      <c r="D328" s="92">
        <f t="shared" si="52"/>
        <v>5</v>
      </c>
      <c r="E328" s="96">
        <f t="shared" si="51"/>
        <v>5</v>
      </c>
      <c r="F328" s="96">
        <f>IF(sex="female",IF(MAX(E328:E330)&gt;0.5,0.5,MAX(E328:E330)),MAX(E328:E330))</f>
        <v>5</v>
      </c>
      <c r="G328" s="41" t="s">
        <v>11469</v>
      </c>
      <c r="H328" s="55"/>
      <c r="J328" s="92"/>
      <c r="K328" s="96"/>
    </row>
    <row r="329" spans="1:13" ht="16.5" hidden="1">
      <c r="A329" s="39"/>
      <c r="B329" s="39" t="s">
        <v>22402</v>
      </c>
      <c r="C329" s="38">
        <f>Matrix!B1454</f>
        <v>0</v>
      </c>
      <c r="D329" s="92">
        <f t="shared" si="52"/>
        <v>5</v>
      </c>
      <c r="E329" s="96">
        <f t="shared" si="51"/>
        <v>5</v>
      </c>
      <c r="F329" s="50"/>
      <c r="G329" s="41"/>
      <c r="H329" s="55"/>
      <c r="J329" s="92"/>
      <c r="K329" s="96"/>
    </row>
    <row r="330" spans="1:13" ht="16.5" hidden="1">
      <c r="A330" s="39"/>
      <c r="B330" s="39" t="s">
        <v>22403</v>
      </c>
      <c r="C330" s="38">
        <f>Matrix!B2807</f>
        <v>0</v>
      </c>
      <c r="D330" s="92">
        <f t="shared" si="52"/>
        <v>5</v>
      </c>
      <c r="E330" s="96">
        <f t="shared" si="51"/>
        <v>5</v>
      </c>
      <c r="F330" s="50"/>
      <c r="G330" s="41"/>
      <c r="H330" s="55"/>
      <c r="J330" s="92"/>
      <c r="K330" s="96"/>
    </row>
    <row r="331" spans="1:13" ht="16.5">
      <c r="A331" s="39"/>
      <c r="B331" s="39" t="s">
        <v>22404</v>
      </c>
      <c r="C331" s="38">
        <f>Matrix!B2476</f>
        <v>0</v>
      </c>
      <c r="D331" s="92">
        <f t="shared" si="52"/>
        <v>5</v>
      </c>
      <c r="E331" s="96">
        <f t="shared" si="51"/>
        <v>5</v>
      </c>
      <c r="F331" s="96">
        <f>IF(sex="male",IF(E331&gt;0.4,0.4,E331),E331)</f>
        <v>5</v>
      </c>
      <c r="G331" s="41" t="s">
        <v>21844</v>
      </c>
      <c r="H331" s="55"/>
      <c r="J331" s="92"/>
      <c r="K331" s="96"/>
    </row>
    <row r="332" spans="1:13" ht="16.5">
      <c r="A332" s="56">
        <v>7.9</v>
      </c>
      <c r="B332" s="56" t="s">
        <v>21705</v>
      </c>
      <c r="C332" s="99"/>
      <c r="D332" s="99"/>
      <c r="E332" s="99"/>
      <c r="F332" s="99"/>
      <c r="G332" s="66"/>
      <c r="H332" s="55"/>
      <c r="J332" s="92"/>
      <c r="K332" s="96"/>
    </row>
    <row r="333" spans="1:13" ht="16.5">
      <c r="B333" s="55" t="s">
        <v>22405</v>
      </c>
      <c r="C333" s="38">
        <f>Matrix!B5659</f>
        <v>0</v>
      </c>
      <c r="D333" s="92">
        <f t="shared" ref="D333:D342" si="53">ROUNDUP(ABS(75-C333)/Base_Value*endo_factor,1)</f>
        <v>5</v>
      </c>
      <c r="E333" s="96">
        <f t="shared" ref="E333:E342" si="54">IF(D333&gt;Max_Value,Max_Value,IF(D333&lt;0,0,D333))</f>
        <v>5</v>
      </c>
      <c r="F333" s="96">
        <f>MAX(E272:E331,E335:E342)</f>
        <v>5</v>
      </c>
      <c r="G333" s="60" t="s">
        <v>21873</v>
      </c>
      <c r="H333" s="55"/>
      <c r="J333" s="92"/>
      <c r="K333" s="96"/>
    </row>
    <row r="334" spans="1:13" hidden="1">
      <c r="B334" s="55" t="s">
        <v>22406</v>
      </c>
      <c r="C334" s="38">
        <f>Matrix!B5926</f>
        <v>0</v>
      </c>
      <c r="D334" s="92">
        <f t="shared" si="53"/>
        <v>5</v>
      </c>
      <c r="E334" s="96">
        <f t="shared" si="54"/>
        <v>5</v>
      </c>
      <c r="F334" s="65"/>
      <c r="G334" s="60"/>
    </row>
    <row r="335" spans="1:13">
      <c r="B335" s="55" t="s">
        <v>22407</v>
      </c>
      <c r="C335" s="38">
        <f>Matrix!B5815</f>
        <v>0</v>
      </c>
      <c r="D335" s="92">
        <f t="shared" si="53"/>
        <v>5</v>
      </c>
      <c r="E335" s="96">
        <f t="shared" si="54"/>
        <v>5</v>
      </c>
      <c r="F335" s="96">
        <f>IF(sex="male","",MAX(E335:E338))</f>
        <v>5</v>
      </c>
      <c r="G335" s="64" t="s">
        <v>22411</v>
      </c>
    </row>
    <row r="336" spans="1:13" hidden="1">
      <c r="B336" s="62" t="s">
        <v>22408</v>
      </c>
      <c r="C336" s="38">
        <f>Matrix!B2821</f>
        <v>0</v>
      </c>
      <c r="D336" s="92">
        <f t="shared" si="53"/>
        <v>5</v>
      </c>
      <c r="E336" s="96">
        <f t="shared" si="54"/>
        <v>5</v>
      </c>
      <c r="F336" s="101"/>
      <c r="G336" s="64"/>
    </row>
    <row r="337" spans="1:7" hidden="1">
      <c r="B337" s="55" t="s">
        <v>22409</v>
      </c>
      <c r="C337" s="38">
        <f>Matrix!B1887</f>
        <v>0</v>
      </c>
      <c r="D337" s="92">
        <f t="shared" si="53"/>
        <v>5</v>
      </c>
      <c r="E337" s="96">
        <f t="shared" si="54"/>
        <v>5</v>
      </c>
      <c r="F337" s="101"/>
      <c r="G337" s="64"/>
    </row>
    <row r="338" spans="1:7" hidden="1">
      <c r="B338" s="61" t="s">
        <v>22410</v>
      </c>
      <c r="C338" s="38">
        <f>Matrix!B5643</f>
        <v>0</v>
      </c>
      <c r="D338" s="92">
        <f t="shared" si="53"/>
        <v>5</v>
      </c>
      <c r="E338" s="96">
        <f t="shared" si="54"/>
        <v>5</v>
      </c>
      <c r="F338" s="101"/>
      <c r="G338" s="64"/>
    </row>
    <row r="339" spans="1:7">
      <c r="A339" s="39"/>
      <c r="B339" s="55" t="s">
        <v>22412</v>
      </c>
      <c r="C339" s="38">
        <f>Matrix!B5813</f>
        <v>0</v>
      </c>
      <c r="D339" s="92">
        <f t="shared" si="53"/>
        <v>5</v>
      </c>
      <c r="E339" s="96">
        <f t="shared" si="54"/>
        <v>5</v>
      </c>
      <c r="F339" s="96">
        <f>IF(sex="male","",MAX(E339:E340))</f>
        <v>5</v>
      </c>
      <c r="G339" s="60" t="s">
        <v>22414</v>
      </c>
    </row>
    <row r="340" spans="1:7" hidden="1">
      <c r="A340" s="39"/>
      <c r="B340" s="55" t="s">
        <v>22413</v>
      </c>
      <c r="C340" s="38">
        <f>Matrix!B5814</f>
        <v>0</v>
      </c>
      <c r="D340" s="92">
        <f t="shared" si="53"/>
        <v>5</v>
      </c>
      <c r="E340" s="96">
        <f t="shared" si="54"/>
        <v>5</v>
      </c>
      <c r="F340" s="50"/>
      <c r="G340" s="60"/>
    </row>
    <row r="341" spans="1:7">
      <c r="A341" s="39"/>
      <c r="B341" s="55" t="s">
        <v>22415</v>
      </c>
      <c r="C341" s="38">
        <f>Matrix!B5498</f>
        <v>0</v>
      </c>
      <c r="D341" s="92">
        <f t="shared" si="53"/>
        <v>5</v>
      </c>
      <c r="E341" s="96">
        <f t="shared" si="54"/>
        <v>5</v>
      </c>
      <c r="F341" s="96">
        <f>IF(sex="male","",E341)</f>
        <v>5</v>
      </c>
      <c r="G341" s="60" t="s">
        <v>22416</v>
      </c>
    </row>
    <row r="342" spans="1:7">
      <c r="A342" s="39"/>
      <c r="B342" s="55" t="s">
        <v>22417</v>
      </c>
      <c r="C342" s="38">
        <f>Matrix!B5889</f>
        <v>0</v>
      </c>
      <c r="D342" s="92">
        <f t="shared" si="53"/>
        <v>5</v>
      </c>
      <c r="E342" s="96">
        <f t="shared" si="54"/>
        <v>5</v>
      </c>
      <c r="F342" s="96">
        <f>IF(sex="male","",E342)</f>
        <v>5</v>
      </c>
      <c r="G342" s="60" t="s">
        <v>22418</v>
      </c>
    </row>
    <row r="343" spans="1:7" ht="18" thickBot="1">
      <c r="A343" s="53">
        <v>8</v>
      </c>
      <c r="B343" s="53" t="s">
        <v>22419</v>
      </c>
      <c r="C343" s="98"/>
      <c r="D343" s="98"/>
      <c r="E343" s="98"/>
      <c r="F343" s="98"/>
      <c r="G343" s="54"/>
    </row>
    <row r="344" spans="1:7" ht="18" thickTop="1">
      <c r="A344" s="56">
        <v>8.1</v>
      </c>
      <c r="B344" s="56" t="s">
        <v>21700</v>
      </c>
      <c r="C344" s="99"/>
      <c r="D344" s="99"/>
      <c r="E344" s="99"/>
      <c r="F344" s="99"/>
      <c r="G344" s="70"/>
    </row>
    <row r="345" spans="1:7">
      <c r="A345" s="39"/>
      <c r="B345" s="55" t="s">
        <v>28609</v>
      </c>
      <c r="C345" s="38">
        <f>Matrix!B578</f>
        <v>0</v>
      </c>
      <c r="D345" s="92">
        <f t="shared" ref="D345:D352" si="55">ROUNDUP(ABS(75-C345)/Base_Value*nutri_factor,1)</f>
        <v>5</v>
      </c>
      <c r="E345" s="96">
        <f t="shared" ref="E345:E352" si="56">IF(D345&gt;Max_Value,Max_Value,IF(D345&lt;0,0,D345))</f>
        <v>5</v>
      </c>
      <c r="F345" s="96">
        <f>E345</f>
        <v>5</v>
      </c>
      <c r="G345" s="39" t="s">
        <v>11460</v>
      </c>
    </row>
    <row r="346" spans="1:7">
      <c r="A346" s="39"/>
      <c r="B346" s="39" t="s">
        <v>22172</v>
      </c>
      <c r="C346" s="38">
        <f>Matrix!B3332</f>
        <v>0</v>
      </c>
      <c r="D346" s="92">
        <f t="shared" si="55"/>
        <v>5</v>
      </c>
      <c r="E346" s="96">
        <f t="shared" si="56"/>
        <v>5</v>
      </c>
      <c r="F346" s="96">
        <f>MAX(E346:E347)</f>
        <v>5</v>
      </c>
      <c r="G346" s="59" t="s">
        <v>11431</v>
      </c>
    </row>
    <row r="347" spans="1:7" hidden="1">
      <c r="A347" s="39"/>
      <c r="B347" s="55" t="s">
        <v>22173</v>
      </c>
      <c r="C347" s="38">
        <f>Matrix!B3933</f>
        <v>0</v>
      </c>
      <c r="D347" s="92">
        <f t="shared" si="55"/>
        <v>5</v>
      </c>
      <c r="E347" s="96">
        <f t="shared" si="56"/>
        <v>5</v>
      </c>
      <c r="F347" s="50"/>
      <c r="G347" s="59"/>
    </row>
    <row r="348" spans="1:7">
      <c r="A348" s="39"/>
      <c r="B348" s="55" t="s">
        <v>28610</v>
      </c>
      <c r="C348" s="38">
        <f>Matrix!B546</f>
        <v>0</v>
      </c>
      <c r="D348" s="92">
        <f t="shared" si="55"/>
        <v>5</v>
      </c>
      <c r="E348" s="96">
        <f t="shared" si="56"/>
        <v>5</v>
      </c>
      <c r="F348" s="96">
        <f>E348</f>
        <v>5</v>
      </c>
      <c r="G348" s="39" t="s">
        <v>11461</v>
      </c>
    </row>
    <row r="349" spans="1:7">
      <c r="A349" s="39"/>
      <c r="B349" s="62" t="s">
        <v>22420</v>
      </c>
      <c r="C349" s="38">
        <f>Matrix!B569</f>
        <v>0</v>
      </c>
      <c r="D349" s="92">
        <f t="shared" si="55"/>
        <v>5</v>
      </c>
      <c r="E349" s="96">
        <f t="shared" si="56"/>
        <v>5</v>
      </c>
      <c r="F349" s="96">
        <f>MAX(E349:E350)</f>
        <v>5</v>
      </c>
      <c r="G349" s="39" t="s">
        <v>11462</v>
      </c>
    </row>
    <row r="350" spans="1:7" hidden="1">
      <c r="A350" s="39"/>
      <c r="B350" s="55" t="s">
        <v>23389</v>
      </c>
      <c r="C350" s="38">
        <f>Matrix!B570</f>
        <v>0</v>
      </c>
      <c r="D350" s="92">
        <f t="shared" si="55"/>
        <v>5</v>
      </c>
      <c r="E350" s="96">
        <f t="shared" si="56"/>
        <v>5</v>
      </c>
      <c r="F350" s="65"/>
      <c r="G350" s="39"/>
    </row>
    <row r="351" spans="1:7">
      <c r="A351" s="39"/>
      <c r="B351" s="55" t="s">
        <v>28611</v>
      </c>
      <c r="C351" s="38">
        <f>Matrix!B553</f>
        <v>0</v>
      </c>
      <c r="D351" s="92">
        <f t="shared" si="55"/>
        <v>5</v>
      </c>
      <c r="E351" s="96">
        <f t="shared" si="56"/>
        <v>5</v>
      </c>
      <c r="F351" s="96">
        <f>E351</f>
        <v>5</v>
      </c>
      <c r="G351" s="39" t="s">
        <v>11437</v>
      </c>
    </row>
    <row r="352" spans="1:7">
      <c r="A352" s="39"/>
      <c r="B352" s="55" t="s">
        <v>28612</v>
      </c>
      <c r="C352" s="38">
        <f>Matrix!B1246</f>
        <v>0</v>
      </c>
      <c r="D352" s="92">
        <f t="shared" si="55"/>
        <v>5</v>
      </c>
      <c r="E352" s="96">
        <f t="shared" si="56"/>
        <v>5</v>
      </c>
      <c r="F352" s="96">
        <f>E352</f>
        <v>5</v>
      </c>
      <c r="G352" s="39" t="s">
        <v>11438</v>
      </c>
    </row>
    <row r="353" spans="1:9">
      <c r="A353" s="56">
        <v>8.1999999999999993</v>
      </c>
      <c r="B353" s="56" t="s">
        <v>21814</v>
      </c>
      <c r="C353" s="99"/>
      <c r="D353" s="99"/>
      <c r="E353" s="99"/>
      <c r="F353" s="99"/>
      <c r="G353" s="70"/>
    </row>
    <row r="354" spans="1:9">
      <c r="A354" s="39"/>
      <c r="B354" s="55" t="s">
        <v>23390</v>
      </c>
      <c r="C354" s="38">
        <f>Info_R!A203</f>
        <v>75</v>
      </c>
      <c r="D354" s="92">
        <f>ROUNDUP(ABS(75-C354)/Base_Value*nutri_factor,1)</f>
        <v>0</v>
      </c>
      <c r="E354" s="96">
        <f>IF(D354&gt;Max_Value,Max_Value,IF(D354&lt;0,0,D354))</f>
        <v>0</v>
      </c>
      <c r="F354" s="96">
        <f>MAX(E354,G1511)</f>
        <v>5</v>
      </c>
      <c r="G354" s="39" t="s">
        <v>11463</v>
      </c>
    </row>
    <row r="355" spans="1:9">
      <c r="A355" s="39"/>
      <c r="B355" s="55" t="s">
        <v>23391</v>
      </c>
      <c r="C355" s="38">
        <f>Info_R!A50</f>
        <v>75</v>
      </c>
      <c r="D355" s="92">
        <f>ROUNDUP(ABS(40-C355)/Base_Value*nutri_factor,1)</f>
        <v>2.4</v>
      </c>
      <c r="E355" s="96">
        <f>IF(D355&gt;Max_Value,Max_Value,IF(D355&lt;0,0,D355))</f>
        <v>2.4</v>
      </c>
      <c r="F355" s="96">
        <f>MAX(E355:E357,G1493)</f>
        <v>5</v>
      </c>
      <c r="G355" s="39" t="s">
        <v>11456</v>
      </c>
    </row>
    <row r="356" spans="1:9">
      <c r="A356" s="39"/>
      <c r="B356" s="39" t="s">
        <v>22421</v>
      </c>
      <c r="C356" s="38">
        <f>Matrix!B1204</f>
        <v>0</v>
      </c>
      <c r="D356" s="92">
        <f>ROUNDUP(ABS(75-C356)/Base_Value*nutri_factor,1)</f>
        <v>5</v>
      </c>
      <c r="E356" s="96">
        <f>IF(D356&gt;Max_Value,Max_Value,IF(D356&lt;0,0,D356))</f>
        <v>5</v>
      </c>
      <c r="F356" s="50"/>
      <c r="G356" s="39"/>
    </row>
    <row r="357" spans="1:9">
      <c r="A357" s="39"/>
      <c r="B357" s="39" t="s">
        <v>22422</v>
      </c>
      <c r="C357" s="38">
        <f>Matrix!B3926</f>
        <v>0</v>
      </c>
      <c r="D357" s="92">
        <f>ROUNDUP(ABS(75-C357)/Base_Value*nutri_factor,1)</f>
        <v>5</v>
      </c>
      <c r="E357" s="96">
        <f>IF(D357&gt;Max_Value,Max_Value,IF(D357&lt;0,0,D357))</f>
        <v>5</v>
      </c>
      <c r="F357" s="50"/>
      <c r="G357" s="39"/>
    </row>
    <row r="358" spans="1:9">
      <c r="A358" s="39"/>
      <c r="B358" s="55" t="s">
        <v>28613</v>
      </c>
      <c r="C358" s="38">
        <f>Matrix!B934</f>
        <v>0</v>
      </c>
      <c r="D358" s="92">
        <f>ROUNDUP(ABS(75-C358)/Base_Value*nutri_factor,1)</f>
        <v>5</v>
      </c>
      <c r="E358" s="96">
        <f t="shared" ref="E358" si="57">IF(D358&gt;Max_Value,Max_Value,IF(D358&lt;0,0,D358))</f>
        <v>5</v>
      </c>
      <c r="F358" s="116">
        <f>E358</f>
        <v>5</v>
      </c>
      <c r="G358" s="39" t="s">
        <v>21859</v>
      </c>
    </row>
    <row r="359" spans="1:9">
      <c r="A359" s="66">
        <v>8.3000000000000007</v>
      </c>
      <c r="B359" s="66" t="s">
        <v>21874</v>
      </c>
      <c r="C359" s="63"/>
      <c r="D359" s="63"/>
      <c r="E359" s="63"/>
      <c r="F359" s="63"/>
      <c r="G359" s="70"/>
    </row>
    <row r="360" spans="1:9">
      <c r="A360" s="77"/>
      <c r="B360" s="39" t="s">
        <v>22423</v>
      </c>
      <c r="C360" s="38">
        <f>Matrix!B375</f>
        <v>0</v>
      </c>
      <c r="D360" s="92">
        <f t="shared" ref="D360:D380" si="58">ROUNDUP(ABS(75-C360)/(Base_Value-3)*nutri_factor,1)</f>
        <v>6.3</v>
      </c>
      <c r="E360" s="96">
        <f t="shared" ref="E360:E380" si="59">IF(D360&gt;Max_Value,Max_Value,IF(D360&lt;0,0,D360))</f>
        <v>5</v>
      </c>
      <c r="F360" s="116">
        <f>E360</f>
        <v>5</v>
      </c>
      <c r="G360" s="39" t="s">
        <v>23750</v>
      </c>
      <c r="H360" t="str">
        <f>G360</f>
        <v>丙胺酸缺乏</v>
      </c>
      <c r="I360" s="123">
        <f>F360</f>
        <v>5</v>
      </c>
    </row>
    <row r="361" spans="1:9">
      <c r="A361" s="77"/>
      <c r="B361" s="39" t="s">
        <v>22424</v>
      </c>
      <c r="C361" s="38">
        <f>Matrix!B376</f>
        <v>0</v>
      </c>
      <c r="D361" s="92">
        <f t="shared" si="58"/>
        <v>6.3</v>
      </c>
      <c r="E361" s="96">
        <f t="shared" si="59"/>
        <v>5</v>
      </c>
      <c r="F361" s="116">
        <f t="shared" ref="F361:F367" si="60">E361</f>
        <v>5</v>
      </c>
      <c r="G361" s="39" t="s">
        <v>23751</v>
      </c>
      <c r="H361" t="str">
        <f t="shared" ref="H361:H380" si="61">G361</f>
        <v>天门冬氨酸缺乏</v>
      </c>
      <c r="I361" s="123">
        <f t="shared" ref="I361:I380" si="62">F361</f>
        <v>5</v>
      </c>
    </row>
    <row r="362" spans="1:9">
      <c r="A362" s="77"/>
      <c r="B362" s="39" t="s">
        <v>22425</v>
      </c>
      <c r="C362" s="38">
        <f>Matrix!B381</f>
        <v>0</v>
      </c>
      <c r="D362" s="92">
        <f t="shared" si="58"/>
        <v>6.3</v>
      </c>
      <c r="E362" s="96">
        <f t="shared" si="59"/>
        <v>5</v>
      </c>
      <c r="F362" s="116">
        <f t="shared" si="60"/>
        <v>5</v>
      </c>
      <c r="G362" s="39" t="s">
        <v>23752</v>
      </c>
      <c r="H362" t="str">
        <f t="shared" si="61"/>
        <v>精氨酸缺乏</v>
      </c>
      <c r="I362" s="123">
        <f t="shared" si="62"/>
        <v>5</v>
      </c>
    </row>
    <row r="363" spans="1:9">
      <c r="A363" s="77"/>
      <c r="B363" s="39" t="s">
        <v>22426</v>
      </c>
      <c r="C363" s="38">
        <f>Matrix!B396</f>
        <v>0</v>
      </c>
      <c r="D363" s="92">
        <f t="shared" si="58"/>
        <v>6.3</v>
      </c>
      <c r="E363" s="96">
        <f t="shared" si="59"/>
        <v>5</v>
      </c>
      <c r="F363" s="116">
        <f t="shared" si="60"/>
        <v>5</v>
      </c>
      <c r="G363" s="39" t="s">
        <v>23753</v>
      </c>
      <c r="H363" t="str">
        <f t="shared" si="61"/>
        <v>半胱氨酸缺乏</v>
      </c>
      <c r="I363" s="123">
        <f t="shared" si="62"/>
        <v>5</v>
      </c>
    </row>
    <row r="364" spans="1:9">
      <c r="A364" s="77"/>
      <c r="B364" s="39" t="s">
        <v>22427</v>
      </c>
      <c r="C364" s="38">
        <f>Matrix!B409</f>
        <v>0</v>
      </c>
      <c r="D364" s="92">
        <f t="shared" si="58"/>
        <v>6.3</v>
      </c>
      <c r="E364" s="96">
        <f t="shared" si="59"/>
        <v>5</v>
      </c>
      <c r="F364" s="116">
        <f t="shared" si="60"/>
        <v>5</v>
      </c>
      <c r="G364" s="39" t="s">
        <v>23754</v>
      </c>
      <c r="H364" t="str">
        <f t="shared" si="61"/>
        <v>甘氨酸缺乏</v>
      </c>
      <c r="I364" s="123">
        <f t="shared" si="62"/>
        <v>5</v>
      </c>
    </row>
    <row r="365" spans="1:9">
      <c r="A365" s="77"/>
      <c r="B365" s="39" t="s">
        <v>22428</v>
      </c>
      <c r="C365" s="38">
        <f>Matrix!B418</f>
        <v>0</v>
      </c>
      <c r="D365" s="92">
        <f t="shared" si="58"/>
        <v>6.3</v>
      </c>
      <c r="E365" s="96">
        <f t="shared" si="59"/>
        <v>5</v>
      </c>
      <c r="F365" s="116">
        <f t="shared" si="60"/>
        <v>5</v>
      </c>
      <c r="G365" s="39" t="s">
        <v>23755</v>
      </c>
      <c r="H365" t="str">
        <f t="shared" si="61"/>
        <v>亮氨酸缺乏</v>
      </c>
      <c r="I365" s="123">
        <f t="shared" si="62"/>
        <v>5</v>
      </c>
    </row>
    <row r="366" spans="1:9">
      <c r="A366" s="77"/>
      <c r="B366" s="39" t="s">
        <v>22429</v>
      </c>
      <c r="C366" s="38">
        <f>Matrix!B425</f>
        <v>0</v>
      </c>
      <c r="D366" s="92">
        <f t="shared" si="58"/>
        <v>6.3</v>
      </c>
      <c r="E366" s="96">
        <f t="shared" si="59"/>
        <v>5</v>
      </c>
      <c r="F366" s="116">
        <f t="shared" si="60"/>
        <v>5</v>
      </c>
      <c r="G366" s="39" t="s">
        <v>23756</v>
      </c>
      <c r="H366" t="str">
        <f t="shared" si="61"/>
        <v>蛋氨酸缺乏</v>
      </c>
      <c r="I366" s="123">
        <f t="shared" si="62"/>
        <v>5</v>
      </c>
    </row>
    <row r="367" spans="1:9">
      <c r="A367" s="77"/>
      <c r="B367" s="39" t="s">
        <v>22430</v>
      </c>
      <c r="C367" s="38">
        <f>Matrix!B429</f>
        <v>0</v>
      </c>
      <c r="D367" s="92">
        <f t="shared" si="58"/>
        <v>6.3</v>
      </c>
      <c r="E367" s="96">
        <f t="shared" si="59"/>
        <v>5</v>
      </c>
      <c r="F367" s="116">
        <f t="shared" si="60"/>
        <v>5</v>
      </c>
      <c r="G367" s="39" t="s">
        <v>23757</v>
      </c>
      <c r="H367" t="str">
        <f t="shared" si="61"/>
        <v>赖氨酸缺乏</v>
      </c>
      <c r="I367" s="123">
        <f t="shared" si="62"/>
        <v>5</v>
      </c>
    </row>
    <row r="368" spans="1:9">
      <c r="A368" s="77"/>
      <c r="B368" s="39" t="s">
        <v>22164</v>
      </c>
      <c r="C368" s="38">
        <f>Matrix!B436</f>
        <v>0</v>
      </c>
      <c r="D368" s="92">
        <f t="shared" si="58"/>
        <v>6.3</v>
      </c>
      <c r="E368" s="96">
        <f t="shared" si="59"/>
        <v>5</v>
      </c>
      <c r="F368" s="96">
        <f>MAX(E368:E369)</f>
        <v>5</v>
      </c>
      <c r="G368" s="59" t="s">
        <v>23758</v>
      </c>
      <c r="H368" t="str">
        <f t="shared" si="61"/>
        <v>苯丙氨酸缺乏</v>
      </c>
      <c r="I368" s="123">
        <f t="shared" si="62"/>
        <v>5</v>
      </c>
    </row>
    <row r="369" spans="1:9" hidden="1">
      <c r="A369" s="77"/>
      <c r="B369" s="39" t="s">
        <v>22165</v>
      </c>
      <c r="C369" s="38">
        <f>Matrix!B1199</f>
        <v>0</v>
      </c>
      <c r="D369" s="92">
        <f t="shared" si="58"/>
        <v>6.3</v>
      </c>
      <c r="E369" s="96">
        <f t="shared" si="59"/>
        <v>5</v>
      </c>
      <c r="F369" s="50"/>
      <c r="G369" s="59"/>
      <c r="I369" s="123"/>
    </row>
    <row r="370" spans="1:9">
      <c r="A370" s="77"/>
      <c r="B370" s="39" t="s">
        <v>22431</v>
      </c>
      <c r="C370" s="38">
        <f>Matrix!B455</f>
        <v>0</v>
      </c>
      <c r="D370" s="92">
        <f t="shared" si="58"/>
        <v>6.3</v>
      </c>
      <c r="E370" s="96">
        <f t="shared" si="59"/>
        <v>5</v>
      </c>
      <c r="F370" s="116">
        <f t="shared" ref="F370:F386" si="63">E370</f>
        <v>5</v>
      </c>
      <c r="G370" s="39" t="s">
        <v>23759</v>
      </c>
      <c r="H370" t="str">
        <f t="shared" si="61"/>
        <v>丝氨酸缺乏</v>
      </c>
      <c r="I370" s="123">
        <f t="shared" si="62"/>
        <v>5</v>
      </c>
    </row>
    <row r="371" spans="1:9">
      <c r="A371" s="77"/>
      <c r="B371" s="39" t="s">
        <v>22432</v>
      </c>
      <c r="C371" s="38">
        <f>Matrix!B456</f>
        <v>0</v>
      </c>
      <c r="D371" s="92">
        <f t="shared" si="58"/>
        <v>6.3</v>
      </c>
      <c r="E371" s="96">
        <f t="shared" si="59"/>
        <v>5</v>
      </c>
      <c r="F371" s="116">
        <f t="shared" si="63"/>
        <v>5</v>
      </c>
      <c r="G371" s="39" t="s">
        <v>23760</v>
      </c>
      <c r="H371" t="str">
        <f t="shared" si="61"/>
        <v>色氨酸缺乏</v>
      </c>
      <c r="I371" s="123">
        <f t="shared" si="62"/>
        <v>5</v>
      </c>
    </row>
    <row r="372" spans="1:9">
      <c r="A372" s="77"/>
      <c r="B372" s="39" t="s">
        <v>22433</v>
      </c>
      <c r="C372" s="38">
        <f>Matrix!B458</f>
        <v>0</v>
      </c>
      <c r="D372" s="92">
        <f t="shared" si="58"/>
        <v>6.3</v>
      </c>
      <c r="E372" s="96">
        <f t="shared" si="59"/>
        <v>5</v>
      </c>
      <c r="F372" s="116">
        <f t="shared" si="63"/>
        <v>5</v>
      </c>
      <c r="G372" s="39" t="s">
        <v>23761</v>
      </c>
      <c r="H372" t="str">
        <f t="shared" si="61"/>
        <v>酪氨酸缺乏</v>
      </c>
      <c r="I372" s="123">
        <f t="shared" si="62"/>
        <v>5</v>
      </c>
    </row>
    <row r="373" spans="1:9">
      <c r="A373" s="77"/>
      <c r="B373" s="39" t="s">
        <v>22434</v>
      </c>
      <c r="C373" s="38">
        <f>Matrix!B459</f>
        <v>0</v>
      </c>
      <c r="D373" s="92">
        <f t="shared" si="58"/>
        <v>6.3</v>
      </c>
      <c r="E373" s="96">
        <f t="shared" si="59"/>
        <v>5</v>
      </c>
      <c r="F373" s="116">
        <f t="shared" si="63"/>
        <v>5</v>
      </c>
      <c r="G373" s="39" t="s">
        <v>23762</v>
      </c>
      <c r="H373" t="str">
        <f t="shared" si="61"/>
        <v>苏氨酸缺乏</v>
      </c>
      <c r="I373" s="123">
        <f t="shared" si="62"/>
        <v>5</v>
      </c>
    </row>
    <row r="374" spans="1:9">
      <c r="A374" s="77"/>
      <c r="B374" s="39" t="s">
        <v>22435</v>
      </c>
      <c r="C374" s="38">
        <f>Matrix!B461</f>
        <v>0</v>
      </c>
      <c r="D374" s="92">
        <f t="shared" si="58"/>
        <v>6.3</v>
      </c>
      <c r="E374" s="96">
        <f t="shared" si="59"/>
        <v>5</v>
      </c>
      <c r="F374" s="116">
        <f t="shared" si="63"/>
        <v>5</v>
      </c>
      <c r="G374" s="39" t="s">
        <v>23763</v>
      </c>
      <c r="H374" t="str">
        <f t="shared" si="61"/>
        <v>牛磺酸缺乏</v>
      </c>
      <c r="I374" s="123">
        <f t="shared" si="62"/>
        <v>5</v>
      </c>
    </row>
    <row r="375" spans="1:9">
      <c r="A375" s="77"/>
      <c r="B375" s="39" t="s">
        <v>22436</v>
      </c>
      <c r="C375" s="38">
        <f>Matrix!B462</f>
        <v>0</v>
      </c>
      <c r="D375" s="92">
        <f t="shared" si="58"/>
        <v>6.3</v>
      </c>
      <c r="E375" s="96">
        <f t="shared" si="59"/>
        <v>5</v>
      </c>
      <c r="F375" s="116">
        <f t="shared" si="63"/>
        <v>5</v>
      </c>
      <c r="G375" s="39" t="s">
        <v>23764</v>
      </c>
      <c r="H375" t="str">
        <f t="shared" si="61"/>
        <v>缬氨酸缺乏</v>
      </c>
      <c r="I375" s="123">
        <f t="shared" si="62"/>
        <v>5</v>
      </c>
    </row>
    <row r="376" spans="1:9">
      <c r="A376" s="77"/>
      <c r="B376" s="39" t="s">
        <v>22437</v>
      </c>
      <c r="C376" s="38">
        <f>Matrix!B558</f>
        <v>0</v>
      </c>
      <c r="D376" s="92">
        <f t="shared" si="58"/>
        <v>6.3</v>
      </c>
      <c r="E376" s="96">
        <f t="shared" si="59"/>
        <v>5</v>
      </c>
      <c r="F376" s="116">
        <f t="shared" si="63"/>
        <v>5</v>
      </c>
      <c r="G376" s="39" t="s">
        <v>23765</v>
      </c>
      <c r="H376" t="str">
        <f t="shared" si="61"/>
        <v>异亮氨酸缺乏</v>
      </c>
      <c r="I376" s="123">
        <f t="shared" si="62"/>
        <v>5</v>
      </c>
    </row>
    <row r="377" spans="1:9">
      <c r="B377" s="39" t="s">
        <v>22438</v>
      </c>
      <c r="C377" s="38">
        <f>Matrix!B566</f>
        <v>0</v>
      </c>
      <c r="D377" s="92">
        <f t="shared" si="58"/>
        <v>6.3</v>
      </c>
      <c r="E377" s="96">
        <f t="shared" si="59"/>
        <v>5</v>
      </c>
      <c r="F377" s="116">
        <f t="shared" si="63"/>
        <v>5</v>
      </c>
      <c r="G377" s="39" t="s">
        <v>23766</v>
      </c>
      <c r="H377" t="str">
        <f t="shared" si="61"/>
        <v>组氨酸缺乏</v>
      </c>
      <c r="I377" s="123">
        <f t="shared" si="62"/>
        <v>5</v>
      </c>
    </row>
    <row r="378" spans="1:9">
      <c r="B378" s="39" t="s">
        <v>22439</v>
      </c>
      <c r="C378" s="38">
        <f>Matrix!B2554</f>
        <v>0</v>
      </c>
      <c r="D378" s="92">
        <f t="shared" si="58"/>
        <v>6.3</v>
      </c>
      <c r="E378" s="96">
        <f t="shared" si="59"/>
        <v>5</v>
      </c>
      <c r="F378" s="116">
        <f t="shared" si="63"/>
        <v>5</v>
      </c>
      <c r="G378" s="39" t="s">
        <v>23767</v>
      </c>
      <c r="H378" t="str">
        <f t="shared" si="61"/>
        <v>伽玛氨基丁酸缺乏</v>
      </c>
      <c r="I378" s="123">
        <f t="shared" si="62"/>
        <v>5</v>
      </c>
    </row>
    <row r="379" spans="1:9">
      <c r="B379" s="39" t="s">
        <v>22440</v>
      </c>
      <c r="C379" s="38">
        <f>Matrix!B5413</f>
        <v>0</v>
      </c>
      <c r="D379" s="92">
        <f t="shared" si="58"/>
        <v>6.3</v>
      </c>
      <c r="E379" s="96">
        <f t="shared" si="59"/>
        <v>5</v>
      </c>
      <c r="F379" s="116">
        <f t="shared" si="63"/>
        <v>5</v>
      </c>
      <c r="G379" s="39" t="s">
        <v>23768</v>
      </c>
      <c r="H379" t="str">
        <f t="shared" si="61"/>
        <v>谷氨酰胺缺乏</v>
      </c>
      <c r="I379" s="123">
        <f t="shared" si="62"/>
        <v>5</v>
      </c>
    </row>
    <row r="380" spans="1:9">
      <c r="B380" s="39" t="s">
        <v>22441</v>
      </c>
      <c r="C380" s="38">
        <f>Matrix!B6191</f>
        <v>0</v>
      </c>
      <c r="D380" s="92">
        <f t="shared" si="58"/>
        <v>6.3</v>
      </c>
      <c r="E380" s="96">
        <f t="shared" si="59"/>
        <v>5</v>
      </c>
      <c r="F380" s="116">
        <f t="shared" si="63"/>
        <v>5</v>
      </c>
      <c r="G380" s="39" t="s">
        <v>23769</v>
      </c>
      <c r="H380" t="str">
        <f t="shared" si="61"/>
        <v>左旋肉碱缺乏</v>
      </c>
      <c r="I380" s="123">
        <f t="shared" si="62"/>
        <v>5</v>
      </c>
    </row>
    <row r="381" spans="1:9">
      <c r="A381" s="56">
        <v>8.4</v>
      </c>
      <c r="B381" s="56" t="s">
        <v>10671</v>
      </c>
      <c r="C381" s="99"/>
      <c r="D381" s="99"/>
      <c r="E381" s="99"/>
      <c r="F381" s="99"/>
      <c r="G381" s="70"/>
    </row>
    <row r="382" spans="1:9">
      <c r="A382" s="39"/>
      <c r="B382" s="39" t="s">
        <v>22442</v>
      </c>
      <c r="C382" s="38">
        <f>Matrix!B3964</f>
        <v>0</v>
      </c>
      <c r="D382" s="92">
        <f>ROUNDUP(ABS(75-C382)/Base_Value*nutri_factor,1)</f>
        <v>5</v>
      </c>
      <c r="E382" s="96">
        <f>IF(D382&gt;Max_Value,Max_Value,IF(D382&lt;0,0,D382))</f>
        <v>5</v>
      </c>
      <c r="F382" s="116">
        <f>MAX(E382,G1586)</f>
        <v>5</v>
      </c>
      <c r="G382" s="60" t="s">
        <v>10671</v>
      </c>
    </row>
    <row r="383" spans="1:9">
      <c r="A383" s="56">
        <v>8.5</v>
      </c>
      <c r="B383" s="56" t="s">
        <v>10644</v>
      </c>
      <c r="C383" s="99"/>
      <c r="D383" s="99"/>
      <c r="E383" s="99"/>
      <c r="F383" s="99"/>
      <c r="G383" s="70"/>
    </row>
    <row r="384" spans="1:9">
      <c r="A384" s="39"/>
      <c r="B384" s="39" t="s">
        <v>22443</v>
      </c>
      <c r="C384" s="38">
        <f>Matrix!B1809</f>
        <v>0</v>
      </c>
      <c r="D384" s="92">
        <f>ROUNDUP(ABS(75-C384)/Base_Value*nutri_factor,1)</f>
        <v>5</v>
      </c>
      <c r="E384" s="96">
        <f>IF(D384&gt;Max_Value,Max_Value,IF(D384&lt;0,0,D384))</f>
        <v>5</v>
      </c>
      <c r="F384" s="116">
        <f t="shared" si="63"/>
        <v>5</v>
      </c>
      <c r="G384" s="39" t="s">
        <v>10642</v>
      </c>
    </row>
    <row r="385" spans="1:12">
      <c r="A385" s="56">
        <v>8.6</v>
      </c>
      <c r="B385" s="56" t="s">
        <v>21825</v>
      </c>
      <c r="C385" s="99"/>
      <c r="D385" s="99"/>
      <c r="E385" s="99"/>
      <c r="F385" s="99"/>
      <c r="G385" s="70"/>
    </row>
    <row r="386" spans="1:12" ht="16.5">
      <c r="A386" s="75"/>
      <c r="B386" s="62" t="s">
        <v>22444</v>
      </c>
      <c r="C386" s="38">
        <f>Matrix!B2710</f>
        <v>0</v>
      </c>
      <c r="D386" s="92">
        <f>ROUNDUP(ABS(75-C386)/Base_Value*nutri_factor,1)</f>
        <v>5</v>
      </c>
      <c r="E386" s="96">
        <f>IF(D386&gt;Max_Value,Max_Value,IF(D386&lt;0,0,D386))</f>
        <v>5</v>
      </c>
      <c r="F386" s="116">
        <f t="shared" si="63"/>
        <v>5</v>
      </c>
      <c r="G386" s="62" t="s">
        <v>11464</v>
      </c>
      <c r="H386" s="62" t="s">
        <v>23700</v>
      </c>
      <c r="I386" s="38">
        <f>Matrix!B2700</f>
        <v>0</v>
      </c>
      <c r="J386" s="92">
        <f>ROUNDUP(ABS(75-I386)/Base_Value,1)</f>
        <v>5</v>
      </c>
      <c r="K386" s="96">
        <f>IF(J386&gt;Max_Value,Max_Value,IF(J386&lt;0,0,J386))</f>
        <v>5</v>
      </c>
      <c r="L386" s="38" t="s">
        <v>23699</v>
      </c>
    </row>
    <row r="387" spans="1:12" ht="16.5">
      <c r="A387" s="75"/>
      <c r="B387" s="62" t="s">
        <v>22125</v>
      </c>
      <c r="C387" s="38">
        <f>Matrix!B1224</f>
        <v>0</v>
      </c>
      <c r="D387" s="92">
        <f>ROUNDUP(ABS(75-C387)/Base_Value*nutri_factor,1)</f>
        <v>5</v>
      </c>
      <c r="E387" s="96">
        <f>IF(D387&gt;Max_Value,Max_Value,IF(D387&lt;0,0,D387))</f>
        <v>5</v>
      </c>
      <c r="F387" s="96">
        <f>MAX(E387:E388)</f>
        <v>5</v>
      </c>
      <c r="G387" s="71" t="s">
        <v>11465</v>
      </c>
      <c r="H387" s="55" t="s">
        <v>23708</v>
      </c>
      <c r="I387" s="38">
        <f>Info_R!A210</f>
        <v>75</v>
      </c>
      <c r="J387" s="92">
        <f>ROUNDUP(ABS(75-I387)/Base_Value,1)</f>
        <v>0</v>
      </c>
      <c r="K387" s="96">
        <f>IF(J387&gt;Max_Value,Max_Value,IF(J387&lt;0,0,J387))</f>
        <v>0</v>
      </c>
      <c r="L387" s="120" t="s">
        <v>23707</v>
      </c>
    </row>
    <row r="388" spans="1:12" hidden="1">
      <c r="A388" s="75"/>
      <c r="B388" s="55" t="s">
        <v>22126</v>
      </c>
      <c r="C388" s="38">
        <f>Matrix!B3915</f>
        <v>0</v>
      </c>
      <c r="D388" s="92">
        <f>ROUNDUP(ABS(75-C388)/Base_Value*nutri_factor,1)</f>
        <v>5</v>
      </c>
      <c r="E388" s="96">
        <f>IF(D388&gt;Max_Value,Max_Value,IF(D388&lt;0,0,D388))</f>
        <v>5</v>
      </c>
      <c r="F388" s="100"/>
      <c r="G388" s="71"/>
    </row>
    <row r="389" spans="1:12">
      <c r="A389" s="75"/>
      <c r="B389" s="62" t="s">
        <v>22445</v>
      </c>
      <c r="C389" s="38">
        <f>Matrix!B2653</f>
        <v>0</v>
      </c>
      <c r="D389" s="92">
        <f>ROUNDUP(ABS(75-C389)/Base_Value*nutri_factor,1)</f>
        <v>5</v>
      </c>
      <c r="E389" s="96">
        <f>IF(D389&gt;Max_Value,Max_Value,IF(D389&lt;0,0,D389))</f>
        <v>5</v>
      </c>
      <c r="F389" s="116">
        <f t="shared" ref="F389" si="64">E389</f>
        <v>5</v>
      </c>
      <c r="G389" s="62" t="s">
        <v>11466</v>
      </c>
    </row>
    <row r="390" spans="1:12">
      <c r="A390" s="56">
        <v>8.6999999999999993</v>
      </c>
      <c r="B390" s="56" t="s">
        <v>22072</v>
      </c>
      <c r="C390" s="99"/>
      <c r="D390" s="99"/>
      <c r="E390" s="99"/>
      <c r="F390" s="99"/>
      <c r="G390" s="70"/>
    </row>
    <row r="391" spans="1:12">
      <c r="A391" s="75"/>
      <c r="B391" s="39" t="s">
        <v>23367</v>
      </c>
      <c r="C391" s="38">
        <f>Matrix!B5811</f>
        <v>0</v>
      </c>
      <c r="D391" s="92">
        <f>ROUNDUP(ABS(75-C391)/Base_Value*nutri_factor,1)</f>
        <v>5</v>
      </c>
      <c r="E391" s="96">
        <f>IF(D391&gt;Max_Value,Max_Value,IF(D391&lt;0,0,D391))</f>
        <v>5</v>
      </c>
      <c r="F391" s="96">
        <f>MAX(E391:E392)</f>
        <v>5</v>
      </c>
      <c r="G391" s="39" t="s">
        <v>23366</v>
      </c>
    </row>
    <row r="392" spans="1:12" hidden="1">
      <c r="A392" s="75"/>
      <c r="B392" s="39" t="s">
        <v>23368</v>
      </c>
      <c r="C392" s="38">
        <f>Matrix!B5626</f>
        <v>0</v>
      </c>
      <c r="D392" s="92">
        <f>ROUNDUP(ABS(75-C392)/Base_Value*nutri_factor,1)</f>
        <v>5</v>
      </c>
      <c r="E392" s="96">
        <f>IF(D392&gt;Max_Value,Max_Value,IF(D392&lt;0,0,D392))</f>
        <v>5</v>
      </c>
      <c r="F392" s="50"/>
      <c r="G392" s="39"/>
    </row>
    <row r="393" spans="1:12">
      <c r="A393" s="56">
        <v>8.8000000000000007</v>
      </c>
      <c r="B393" s="56" t="s">
        <v>22446</v>
      </c>
      <c r="C393" s="99"/>
      <c r="D393" s="99"/>
      <c r="E393" s="99"/>
      <c r="F393" s="99"/>
      <c r="G393" s="56"/>
    </row>
    <row r="394" spans="1:12">
      <c r="A394" s="75"/>
      <c r="B394" s="43"/>
      <c r="D394" s="92"/>
      <c r="E394" s="96"/>
      <c r="F394" s="109"/>
      <c r="G394" s="43"/>
    </row>
    <row r="395" spans="1:12">
      <c r="A395" s="56">
        <v>8.9</v>
      </c>
      <c r="B395" s="56" t="s">
        <v>21701</v>
      </c>
      <c r="C395" s="99"/>
      <c r="D395" s="99"/>
      <c r="E395" s="99"/>
      <c r="F395" s="99"/>
      <c r="G395" s="70"/>
    </row>
    <row r="396" spans="1:12">
      <c r="A396" s="75"/>
      <c r="B396" s="55" t="s">
        <v>23392</v>
      </c>
      <c r="C396" s="38">
        <f>Info_R!A33</f>
        <v>75</v>
      </c>
      <c r="D396" s="92">
        <f>ROUNDUP(ABS(40-C396)/(Base_Value-3)*nutri_factor,1)</f>
        <v>3</v>
      </c>
      <c r="E396" s="96">
        <f t="shared" ref="E396:E426" si="65">IF(D396&gt;Max_Value,Max_Value,IF(D396&lt;0,0,D396))</f>
        <v>3</v>
      </c>
      <c r="F396" s="116">
        <f>F2564</f>
        <v>5</v>
      </c>
      <c r="G396" s="62" t="s">
        <v>23749</v>
      </c>
      <c r="H396" t="str">
        <f>G396</f>
        <v>礦物質铬缺乏</v>
      </c>
      <c r="I396" s="123">
        <f>F396</f>
        <v>5</v>
      </c>
    </row>
    <row r="397" spans="1:12">
      <c r="A397" s="75"/>
      <c r="B397" s="62" t="s">
        <v>22447</v>
      </c>
      <c r="C397" s="38">
        <f>Matrix!B3918</f>
        <v>0</v>
      </c>
      <c r="D397" s="92">
        <f t="shared" ref="D397:D426" si="66">ROUNDUP(ABS(75-C397)/(Base_Value)*nutri_factor,1)</f>
        <v>5</v>
      </c>
      <c r="E397" s="96">
        <f t="shared" si="65"/>
        <v>5</v>
      </c>
      <c r="F397" s="116">
        <v>0</v>
      </c>
      <c r="G397" s="62" t="s">
        <v>11475</v>
      </c>
      <c r="H397" t="str">
        <f t="shared" ref="H397:H426" si="67">G397</f>
        <v>血容量</v>
      </c>
      <c r="I397" s="123">
        <f t="shared" ref="I397:I426" si="68">F397</f>
        <v>0</v>
      </c>
    </row>
    <row r="398" spans="1:12">
      <c r="A398" s="75"/>
      <c r="B398" s="62" t="s">
        <v>22448</v>
      </c>
      <c r="C398" s="38">
        <f>Matrix!B1176</f>
        <v>0</v>
      </c>
      <c r="D398" s="92">
        <f t="shared" si="66"/>
        <v>5</v>
      </c>
      <c r="E398" s="96">
        <f t="shared" si="65"/>
        <v>5</v>
      </c>
      <c r="F398" s="116">
        <f>F2513</f>
        <v>5</v>
      </c>
      <c r="G398" s="62" t="s">
        <v>23727</v>
      </c>
      <c r="H398" t="str">
        <f t="shared" si="67"/>
        <v>礦物質钾缺乏</v>
      </c>
      <c r="I398" s="123">
        <f t="shared" si="68"/>
        <v>5</v>
      </c>
    </row>
    <row r="399" spans="1:12">
      <c r="A399" s="75"/>
      <c r="B399" s="62" t="s">
        <v>22449</v>
      </c>
      <c r="C399" s="38">
        <f>Matrix!B5370</f>
        <v>0</v>
      </c>
      <c r="D399" s="92">
        <f t="shared" si="66"/>
        <v>5</v>
      </c>
      <c r="E399" s="96">
        <f t="shared" si="65"/>
        <v>5</v>
      </c>
      <c r="F399" s="116">
        <f>F2485</f>
        <v>5</v>
      </c>
      <c r="G399" s="62" t="s">
        <v>23728</v>
      </c>
      <c r="H399" t="str">
        <f t="shared" si="67"/>
        <v>礦物質钙缺乏</v>
      </c>
      <c r="I399" s="123">
        <f t="shared" si="68"/>
        <v>5</v>
      </c>
    </row>
    <row r="400" spans="1:12">
      <c r="A400" s="75"/>
      <c r="B400" s="62" t="s">
        <v>22450</v>
      </c>
      <c r="C400" s="38">
        <f>Matrix!B5373</f>
        <v>0</v>
      </c>
      <c r="D400" s="92">
        <f t="shared" si="66"/>
        <v>5</v>
      </c>
      <c r="E400" s="96">
        <f t="shared" si="65"/>
        <v>5</v>
      </c>
      <c r="F400" s="116">
        <v>0</v>
      </c>
      <c r="G400" s="45" t="s">
        <v>23730</v>
      </c>
      <c r="H400" t="str">
        <f t="shared" si="67"/>
        <v>氯</v>
      </c>
      <c r="I400" s="123">
        <f t="shared" si="68"/>
        <v>0</v>
      </c>
    </row>
    <row r="401" spans="1:9">
      <c r="A401" s="75"/>
      <c r="B401" s="62" t="s">
        <v>22451</v>
      </c>
      <c r="C401" s="38">
        <f>Matrix!B5374</f>
        <v>0</v>
      </c>
      <c r="D401" s="92">
        <f t="shared" si="66"/>
        <v>5</v>
      </c>
      <c r="E401" s="96">
        <f t="shared" si="65"/>
        <v>5</v>
      </c>
      <c r="F401" s="116">
        <f>F2524</f>
        <v>5</v>
      </c>
      <c r="G401" s="45" t="s">
        <v>23729</v>
      </c>
      <c r="H401" t="str">
        <f t="shared" si="67"/>
        <v>礦物質镁缺乏</v>
      </c>
      <c r="I401" s="123">
        <f t="shared" si="68"/>
        <v>5</v>
      </c>
    </row>
    <row r="402" spans="1:9">
      <c r="A402" s="75"/>
      <c r="B402" s="62" t="s">
        <v>22452</v>
      </c>
      <c r="C402" s="38">
        <f>Matrix!B5375</f>
        <v>0</v>
      </c>
      <c r="D402" s="92">
        <f t="shared" si="66"/>
        <v>5</v>
      </c>
      <c r="E402" s="96">
        <f t="shared" si="65"/>
        <v>5</v>
      </c>
      <c r="F402" s="116">
        <f>F2632</f>
        <v>5</v>
      </c>
      <c r="G402" s="45" t="s">
        <v>23731</v>
      </c>
      <c r="H402" t="str">
        <f t="shared" si="67"/>
        <v>礦物質硫缺乏</v>
      </c>
      <c r="I402" s="123">
        <f t="shared" si="68"/>
        <v>5</v>
      </c>
    </row>
    <row r="403" spans="1:9">
      <c r="A403" s="75"/>
      <c r="B403" s="62" t="s">
        <v>22178</v>
      </c>
      <c r="C403" s="38">
        <f>Matrix!B5376</f>
        <v>0</v>
      </c>
      <c r="D403" s="92">
        <f t="shared" si="66"/>
        <v>5</v>
      </c>
      <c r="E403" s="96">
        <f t="shared" si="65"/>
        <v>5</v>
      </c>
      <c r="F403" s="96">
        <f>F2554</f>
        <v>5</v>
      </c>
      <c r="G403" s="78" t="s">
        <v>23732</v>
      </c>
      <c r="H403" t="str">
        <f t="shared" si="67"/>
        <v>礦物質锰缺乏</v>
      </c>
      <c r="I403" s="123">
        <f t="shared" si="68"/>
        <v>5</v>
      </c>
    </row>
    <row r="404" spans="1:9" hidden="1">
      <c r="A404" s="75"/>
      <c r="B404" s="62" t="s">
        <v>22179</v>
      </c>
      <c r="C404" s="38">
        <f>Matrix!B5377</f>
        <v>0</v>
      </c>
      <c r="D404" s="92">
        <f t="shared" si="66"/>
        <v>5</v>
      </c>
      <c r="E404" s="96">
        <f t="shared" si="65"/>
        <v>5</v>
      </c>
      <c r="F404" s="100"/>
      <c r="G404" s="78"/>
      <c r="I404" s="123"/>
    </row>
    <row r="405" spans="1:9">
      <c r="A405" s="75"/>
      <c r="B405" s="62" t="s">
        <v>22453</v>
      </c>
      <c r="C405" s="38">
        <f>Matrix!B5378</f>
        <v>0</v>
      </c>
      <c r="D405" s="92">
        <f t="shared" si="66"/>
        <v>5</v>
      </c>
      <c r="E405" s="96">
        <f t="shared" si="65"/>
        <v>5</v>
      </c>
      <c r="F405" s="116">
        <f>F2575</f>
        <v>5</v>
      </c>
      <c r="G405" s="45" t="s">
        <v>23733</v>
      </c>
      <c r="H405" t="str">
        <f t="shared" si="67"/>
        <v>礦物質锌缺乏</v>
      </c>
      <c r="I405" s="123">
        <f t="shared" si="68"/>
        <v>5</v>
      </c>
    </row>
    <row r="406" spans="1:9">
      <c r="A406" s="75"/>
      <c r="B406" s="62" t="s">
        <v>22454</v>
      </c>
      <c r="C406" s="38">
        <f>Matrix!B5379</f>
        <v>0</v>
      </c>
      <c r="D406" s="92">
        <f t="shared" si="66"/>
        <v>5</v>
      </c>
      <c r="E406" s="96">
        <f t="shared" si="65"/>
        <v>5</v>
      </c>
      <c r="F406" s="116">
        <f>F2594</f>
        <v>5</v>
      </c>
      <c r="G406" s="45" t="s">
        <v>23734</v>
      </c>
      <c r="H406" t="str">
        <f t="shared" si="67"/>
        <v>礦物質硒缺乏</v>
      </c>
      <c r="I406" s="123">
        <f t="shared" si="68"/>
        <v>5</v>
      </c>
    </row>
    <row r="407" spans="1:9">
      <c r="A407" s="75"/>
      <c r="B407" s="62" t="s">
        <v>22455</v>
      </c>
      <c r="C407" s="38">
        <f>Matrix!B5380</f>
        <v>0</v>
      </c>
      <c r="D407" s="92">
        <f t="shared" si="66"/>
        <v>5</v>
      </c>
      <c r="E407" s="96">
        <f t="shared" si="65"/>
        <v>5</v>
      </c>
      <c r="F407" s="116">
        <f>F2605</f>
        <v>5</v>
      </c>
      <c r="G407" s="45" t="s">
        <v>23735</v>
      </c>
      <c r="H407" t="str">
        <f t="shared" si="67"/>
        <v>礦物質碘缺乏</v>
      </c>
      <c r="I407" s="123">
        <f t="shared" si="68"/>
        <v>5</v>
      </c>
    </row>
    <row r="408" spans="1:9" hidden="1">
      <c r="B408" s="62" t="s">
        <v>22493</v>
      </c>
      <c r="C408" s="38">
        <f>Matrix!B6023</f>
        <v>0</v>
      </c>
      <c r="D408" s="92">
        <f t="shared" si="66"/>
        <v>5</v>
      </c>
      <c r="E408" s="96">
        <f t="shared" si="65"/>
        <v>5</v>
      </c>
      <c r="F408" s="116">
        <f>E408</f>
        <v>5</v>
      </c>
      <c r="G408" s="64"/>
      <c r="I408" s="123"/>
    </row>
    <row r="409" spans="1:9">
      <c r="A409" s="75"/>
      <c r="B409" s="62" t="s">
        <v>22456</v>
      </c>
      <c r="C409" s="38">
        <f>Matrix!B5381</f>
        <v>0</v>
      </c>
      <c r="D409" s="92">
        <f t="shared" si="66"/>
        <v>5</v>
      </c>
      <c r="E409" s="96">
        <f t="shared" si="65"/>
        <v>5</v>
      </c>
      <c r="F409" s="116">
        <f>F2615</f>
        <v>5</v>
      </c>
      <c r="G409" s="45" t="s">
        <v>23736</v>
      </c>
      <c r="H409" t="str">
        <f t="shared" si="67"/>
        <v>礦物質磷缺乏</v>
      </c>
      <c r="I409" s="123">
        <f t="shared" si="68"/>
        <v>5</v>
      </c>
    </row>
    <row r="410" spans="1:9">
      <c r="A410" s="75"/>
      <c r="B410" s="62" t="s">
        <v>22457</v>
      </c>
      <c r="C410" s="38">
        <f>Matrix!B5382</f>
        <v>0</v>
      </c>
      <c r="D410" s="92">
        <f t="shared" si="66"/>
        <v>5</v>
      </c>
      <c r="E410" s="96">
        <f t="shared" si="65"/>
        <v>5</v>
      </c>
      <c r="F410" s="116">
        <f>F2617</f>
        <v>5</v>
      </c>
      <c r="G410" s="45" t="s">
        <v>23737</v>
      </c>
      <c r="H410" t="str">
        <f t="shared" si="67"/>
        <v>礦物質硼缺乏</v>
      </c>
      <c r="I410" s="123">
        <f t="shared" si="68"/>
        <v>5</v>
      </c>
    </row>
    <row r="411" spans="1:9">
      <c r="A411" s="75"/>
      <c r="B411" s="62" t="s">
        <v>22458</v>
      </c>
      <c r="C411" s="38">
        <f>Matrix!B5383</f>
        <v>0</v>
      </c>
      <c r="D411" s="92">
        <f t="shared" si="66"/>
        <v>5</v>
      </c>
      <c r="E411" s="96">
        <f t="shared" si="65"/>
        <v>5</v>
      </c>
      <c r="F411" s="116">
        <f>F2636</f>
        <v>5</v>
      </c>
      <c r="G411" s="45" t="s">
        <v>23738</v>
      </c>
      <c r="H411" t="str">
        <f t="shared" si="67"/>
        <v>礦物質钼缺乏</v>
      </c>
      <c r="I411" s="123">
        <f t="shared" si="68"/>
        <v>5</v>
      </c>
    </row>
    <row r="412" spans="1:9">
      <c r="A412" s="75"/>
      <c r="B412" s="62" t="s">
        <v>22460</v>
      </c>
      <c r="C412" s="38">
        <f>Matrix!B5384</f>
        <v>0</v>
      </c>
      <c r="D412" s="92">
        <f t="shared" si="66"/>
        <v>5</v>
      </c>
      <c r="E412" s="96">
        <f t="shared" si="65"/>
        <v>5</v>
      </c>
      <c r="F412" s="116">
        <f t="shared" ref="F412:F422" si="69">E412</f>
        <v>5</v>
      </c>
      <c r="G412" s="45" t="s">
        <v>23739</v>
      </c>
      <c r="H412" t="str">
        <f t="shared" si="67"/>
        <v>礦物質硅缺乏</v>
      </c>
      <c r="I412" s="123">
        <f t="shared" si="68"/>
        <v>5</v>
      </c>
    </row>
    <row r="413" spans="1:9">
      <c r="A413" s="75"/>
      <c r="B413" s="62" t="s">
        <v>22461</v>
      </c>
      <c r="C413" s="38">
        <f>Matrix!B5385</f>
        <v>0</v>
      </c>
      <c r="D413" s="92">
        <f t="shared" si="66"/>
        <v>5</v>
      </c>
      <c r="E413" s="96">
        <f t="shared" si="65"/>
        <v>5</v>
      </c>
      <c r="F413" s="116">
        <f>F2621</f>
        <v>5</v>
      </c>
      <c r="G413" s="45" t="s">
        <v>23740</v>
      </c>
      <c r="H413" t="str">
        <f t="shared" si="67"/>
        <v>礦物質钴缺乏</v>
      </c>
      <c r="I413" s="123">
        <f t="shared" si="68"/>
        <v>5</v>
      </c>
    </row>
    <row r="414" spans="1:9">
      <c r="A414" s="75"/>
      <c r="B414" s="62" t="s">
        <v>22462</v>
      </c>
      <c r="C414" s="38">
        <f>Matrix!B5386</f>
        <v>0</v>
      </c>
      <c r="D414" s="92">
        <f t="shared" si="66"/>
        <v>5</v>
      </c>
      <c r="E414" s="96">
        <f t="shared" si="65"/>
        <v>5</v>
      </c>
      <c r="F414" s="116">
        <f t="shared" si="69"/>
        <v>5</v>
      </c>
      <c r="G414" s="45" t="s">
        <v>23741</v>
      </c>
      <c r="H414" t="str">
        <f t="shared" si="67"/>
        <v>礦物質锂缺乏</v>
      </c>
      <c r="I414" s="123">
        <f t="shared" si="68"/>
        <v>5</v>
      </c>
    </row>
    <row r="415" spans="1:9">
      <c r="A415" s="75"/>
      <c r="B415" s="62" t="s">
        <v>22463</v>
      </c>
      <c r="C415" s="38">
        <f>Matrix!B5387</f>
        <v>0</v>
      </c>
      <c r="D415" s="92">
        <f t="shared" si="66"/>
        <v>5</v>
      </c>
      <c r="E415" s="96">
        <f t="shared" si="65"/>
        <v>5</v>
      </c>
      <c r="F415" s="116">
        <f>F2625</f>
        <v>5</v>
      </c>
      <c r="G415" s="45" t="s">
        <v>23742</v>
      </c>
      <c r="H415" t="str">
        <f t="shared" si="67"/>
        <v>礦物質锗缺乏</v>
      </c>
      <c r="I415" s="123">
        <f t="shared" si="68"/>
        <v>5</v>
      </c>
    </row>
    <row r="416" spans="1:9">
      <c r="A416" s="75"/>
      <c r="B416" s="62" t="s">
        <v>22464</v>
      </c>
      <c r="C416" s="38">
        <f>Matrix!B5388</f>
        <v>0</v>
      </c>
      <c r="D416" s="92">
        <f t="shared" si="66"/>
        <v>5</v>
      </c>
      <c r="E416" s="96">
        <f t="shared" si="65"/>
        <v>5</v>
      </c>
      <c r="F416" s="116">
        <v>0</v>
      </c>
      <c r="G416" s="45" t="s">
        <v>23726</v>
      </c>
      <c r="H416" t="str">
        <f t="shared" si="67"/>
        <v>砷</v>
      </c>
      <c r="I416" s="123">
        <f t="shared" si="68"/>
        <v>0</v>
      </c>
    </row>
    <row r="417" spans="1:9">
      <c r="A417" s="75"/>
      <c r="B417" s="62" t="s">
        <v>22465</v>
      </c>
      <c r="C417" s="38">
        <f>Matrix!B5389</f>
        <v>0</v>
      </c>
      <c r="D417" s="92">
        <f t="shared" si="66"/>
        <v>5</v>
      </c>
      <c r="E417" s="96">
        <f t="shared" si="65"/>
        <v>5</v>
      </c>
      <c r="F417" s="116">
        <v>0</v>
      </c>
      <c r="G417" s="45" t="s">
        <v>22466</v>
      </c>
      <c r="H417" t="str">
        <f t="shared" si="67"/>
        <v>锑</v>
      </c>
      <c r="I417" s="123">
        <f t="shared" si="68"/>
        <v>0</v>
      </c>
    </row>
    <row r="418" spans="1:9">
      <c r="A418" s="75"/>
      <c r="B418" s="62" t="s">
        <v>22467</v>
      </c>
      <c r="C418" s="38">
        <f>Matrix!B5390</f>
        <v>0</v>
      </c>
      <c r="D418" s="92">
        <f t="shared" si="66"/>
        <v>5</v>
      </c>
      <c r="E418" s="96">
        <f t="shared" si="65"/>
        <v>5</v>
      </c>
      <c r="F418" s="116">
        <f>F2635</f>
        <v>5</v>
      </c>
      <c r="G418" s="45" t="s">
        <v>23743</v>
      </c>
      <c r="H418" t="str">
        <f t="shared" si="67"/>
        <v>礦物質锡缺乏</v>
      </c>
      <c r="I418" s="123">
        <f t="shared" si="68"/>
        <v>5</v>
      </c>
    </row>
    <row r="419" spans="1:9">
      <c r="A419" s="75"/>
      <c r="B419" s="62" t="s">
        <v>22468</v>
      </c>
      <c r="C419" s="38">
        <f>Matrix!B5391</f>
        <v>0</v>
      </c>
      <c r="D419" s="92">
        <f t="shared" si="66"/>
        <v>5</v>
      </c>
      <c r="E419" s="96">
        <f t="shared" si="65"/>
        <v>5</v>
      </c>
      <c r="F419" s="116">
        <v>0</v>
      </c>
      <c r="G419" s="45" t="s">
        <v>22469</v>
      </c>
      <c r="H419" t="str">
        <f t="shared" si="67"/>
        <v>碳</v>
      </c>
      <c r="I419" s="123">
        <f t="shared" si="68"/>
        <v>0</v>
      </c>
    </row>
    <row r="420" spans="1:9">
      <c r="A420" s="75"/>
      <c r="B420" s="62" t="s">
        <v>22470</v>
      </c>
      <c r="C420" s="38">
        <f>Matrix!B5392</f>
        <v>0</v>
      </c>
      <c r="D420" s="92">
        <f t="shared" si="66"/>
        <v>5</v>
      </c>
      <c r="E420" s="96">
        <f t="shared" si="65"/>
        <v>5</v>
      </c>
      <c r="F420" s="116">
        <f>F2629</f>
        <v>5</v>
      </c>
      <c r="G420" s="45" t="s">
        <v>23744</v>
      </c>
      <c r="H420" t="str">
        <f t="shared" si="67"/>
        <v>礦物質钒缺乏</v>
      </c>
      <c r="I420" s="123">
        <f t="shared" si="68"/>
        <v>5</v>
      </c>
    </row>
    <row r="421" spans="1:9">
      <c r="A421" s="75"/>
      <c r="B421" s="62" t="s">
        <v>22471</v>
      </c>
      <c r="C421" s="38">
        <f>Matrix!B5393</f>
        <v>0</v>
      </c>
      <c r="D421" s="92">
        <f t="shared" si="66"/>
        <v>5</v>
      </c>
      <c r="E421" s="96">
        <f t="shared" si="65"/>
        <v>5</v>
      </c>
      <c r="F421" s="116">
        <v>0</v>
      </c>
      <c r="G421" s="45" t="s">
        <v>22472</v>
      </c>
      <c r="H421" t="str">
        <f t="shared" si="67"/>
        <v>铝</v>
      </c>
      <c r="I421" s="123">
        <f t="shared" si="68"/>
        <v>0</v>
      </c>
    </row>
    <row r="422" spans="1:9">
      <c r="A422" s="75"/>
      <c r="B422" s="62" t="s">
        <v>22473</v>
      </c>
      <c r="C422" s="38">
        <f>Matrix!B5394</f>
        <v>0</v>
      </c>
      <c r="D422" s="92">
        <f t="shared" si="66"/>
        <v>5</v>
      </c>
      <c r="E422" s="96">
        <f t="shared" si="65"/>
        <v>5</v>
      </c>
      <c r="F422" s="116">
        <f t="shared" si="69"/>
        <v>5</v>
      </c>
      <c r="G422" s="45" t="s">
        <v>23745</v>
      </c>
      <c r="H422" t="str">
        <f t="shared" si="67"/>
        <v>礦物質铜缺乏</v>
      </c>
      <c r="I422" s="123">
        <f t="shared" si="68"/>
        <v>5</v>
      </c>
    </row>
    <row r="423" spans="1:9">
      <c r="A423" s="75"/>
      <c r="B423" s="62" t="s">
        <v>22474</v>
      </c>
      <c r="C423" s="38">
        <f>Matrix!B5395</f>
        <v>0</v>
      </c>
      <c r="D423" s="92">
        <f t="shared" si="66"/>
        <v>5</v>
      </c>
      <c r="E423" s="96">
        <f t="shared" si="65"/>
        <v>5</v>
      </c>
      <c r="F423" s="116">
        <v>0</v>
      </c>
      <c r="G423" s="45" t="s">
        <v>22475</v>
      </c>
      <c r="H423" t="str">
        <f t="shared" si="67"/>
        <v>镍</v>
      </c>
      <c r="I423" s="123">
        <f t="shared" si="68"/>
        <v>0</v>
      </c>
    </row>
    <row r="424" spans="1:9">
      <c r="A424" s="75"/>
      <c r="B424" s="62" t="s">
        <v>22476</v>
      </c>
      <c r="C424" s="38">
        <f>Matrix!B5372</f>
        <v>0</v>
      </c>
      <c r="D424" s="92">
        <f t="shared" si="66"/>
        <v>5</v>
      </c>
      <c r="E424" s="96">
        <f t="shared" si="65"/>
        <v>5</v>
      </c>
      <c r="F424" s="116">
        <v>0</v>
      </c>
      <c r="G424" s="43" t="s">
        <v>22477</v>
      </c>
      <c r="H424" t="str">
        <f t="shared" si="67"/>
        <v>钠</v>
      </c>
      <c r="I424" s="123">
        <f t="shared" si="68"/>
        <v>0</v>
      </c>
    </row>
    <row r="425" spans="1:9">
      <c r="B425" s="62" t="s">
        <v>22494</v>
      </c>
      <c r="C425" s="38">
        <f>Matrix!B6024</f>
        <v>0</v>
      </c>
      <c r="D425" s="92">
        <f t="shared" si="66"/>
        <v>5</v>
      </c>
      <c r="E425" s="96">
        <f t="shared" si="65"/>
        <v>5</v>
      </c>
      <c r="F425" s="116">
        <f>F2545</f>
        <v>5</v>
      </c>
      <c r="G425" s="64" t="s">
        <v>23746</v>
      </c>
      <c r="H425" t="str">
        <f t="shared" si="67"/>
        <v>礦物質铁缺乏</v>
      </c>
      <c r="I425" s="123">
        <f t="shared" si="68"/>
        <v>5</v>
      </c>
    </row>
    <row r="426" spans="1:9">
      <c r="A426" s="75"/>
      <c r="B426" s="43" t="s">
        <v>23393</v>
      </c>
      <c r="C426" s="38">
        <f>Info_R!A53</f>
        <v>75</v>
      </c>
      <c r="D426" s="92">
        <f t="shared" si="66"/>
        <v>0</v>
      </c>
      <c r="E426" s="96">
        <f t="shared" si="65"/>
        <v>0</v>
      </c>
      <c r="F426" s="116">
        <v>0</v>
      </c>
      <c r="G426" s="43" t="s">
        <v>22478</v>
      </c>
      <c r="H426" t="str">
        <f t="shared" si="67"/>
        <v>水合</v>
      </c>
      <c r="I426" s="123">
        <f t="shared" si="68"/>
        <v>0</v>
      </c>
    </row>
    <row r="427" spans="1:9">
      <c r="A427" s="73" t="s">
        <v>22479</v>
      </c>
      <c r="B427" s="56" t="s">
        <v>21949</v>
      </c>
      <c r="C427" s="99"/>
      <c r="D427" s="99"/>
      <c r="E427" s="99"/>
      <c r="F427" s="99"/>
      <c r="G427" s="70"/>
    </row>
    <row r="428" spans="1:9">
      <c r="A428" s="75"/>
      <c r="B428" s="62" t="s">
        <v>22480</v>
      </c>
      <c r="C428" s="38">
        <f>Matrix!B2831</f>
        <v>0</v>
      </c>
      <c r="D428" s="92">
        <f>ROUNDUP(ABS(75-C428)/Base_Value*nutri_factor,1)</f>
        <v>5</v>
      </c>
      <c r="E428" s="96">
        <f>IF(D428&gt;Max_Value,Max_Value,IF(D428&lt;0,0,D428))</f>
        <v>5</v>
      </c>
      <c r="F428" s="96">
        <f>MAX(E428:E430)</f>
        <v>5</v>
      </c>
      <c r="G428" s="62" t="s">
        <v>21961</v>
      </c>
    </row>
    <row r="429" spans="1:9" hidden="1">
      <c r="A429" s="75"/>
      <c r="B429" s="62" t="s">
        <v>22481</v>
      </c>
      <c r="C429" s="38">
        <f>Matrix!B5805</f>
        <v>0</v>
      </c>
      <c r="D429" s="92">
        <f>ROUNDUP(ABS(75-C429)/Base_Value,1)</f>
        <v>5</v>
      </c>
      <c r="E429" s="96">
        <f>IF(D429&gt;Max_Value,Max_Value,IF(D429&lt;0,0,D429))</f>
        <v>5</v>
      </c>
      <c r="F429" s="109"/>
      <c r="G429" s="62"/>
    </row>
    <row r="430" spans="1:9" hidden="1">
      <c r="A430" s="75"/>
      <c r="B430" s="62" t="s">
        <v>22482</v>
      </c>
      <c r="C430" s="38">
        <f>Matrix!B6038</f>
        <v>0</v>
      </c>
      <c r="D430" s="92">
        <f>ROUNDUP(ABS(75-C430)/Base_Value,1)</f>
        <v>5</v>
      </c>
      <c r="E430" s="96">
        <f>IF(D430&gt;Max_Value,Max_Value,IF(D430&lt;0,0,D430))</f>
        <v>5</v>
      </c>
      <c r="F430" s="109"/>
      <c r="G430" s="62"/>
    </row>
    <row r="431" spans="1:9">
      <c r="A431" s="73" t="s">
        <v>22483</v>
      </c>
      <c r="B431" s="56" t="s">
        <v>10665</v>
      </c>
      <c r="C431" s="99"/>
      <c r="D431" s="99"/>
      <c r="E431" s="99"/>
      <c r="F431" s="99"/>
      <c r="G431" s="70"/>
    </row>
    <row r="432" spans="1:9">
      <c r="A432" s="75"/>
      <c r="B432" s="55" t="s">
        <v>23538</v>
      </c>
      <c r="C432" s="38">
        <f>Info_R!A189</f>
        <v>75</v>
      </c>
      <c r="D432" s="92">
        <f t="shared" ref="D432" si="70">ROUNDUP(ABS(75-C432)/(Base_Value-3)*nutri_factor,1)</f>
        <v>0</v>
      </c>
      <c r="E432" s="96">
        <f t="shared" ref="E432:E441" si="71">IF(D432&gt;Max_Value,Max_Value,IF(D432&lt;0,0,D432))</f>
        <v>0</v>
      </c>
      <c r="F432" s="116">
        <f>F2643</f>
        <v>5</v>
      </c>
      <c r="G432" s="64" t="s">
        <v>23674</v>
      </c>
      <c r="H432" t="str">
        <f>G432</f>
        <v>辅酶Q10</v>
      </c>
      <c r="I432" s="123">
        <f>F432</f>
        <v>5</v>
      </c>
    </row>
    <row r="433" spans="1:9">
      <c r="A433" s="75"/>
      <c r="B433" s="62" t="s">
        <v>22484</v>
      </c>
      <c r="C433" s="38">
        <f>Matrix!B6014</f>
        <v>0</v>
      </c>
      <c r="D433" s="92">
        <f t="shared" ref="D433:D441" si="72">ROUNDUP(ABS(75-C433)/(Base_Value)*nutri_factor,1)</f>
        <v>5</v>
      </c>
      <c r="E433" s="96">
        <f t="shared" si="71"/>
        <v>5</v>
      </c>
      <c r="F433" s="116">
        <f>F2352</f>
        <v>5</v>
      </c>
      <c r="G433" s="64" t="s">
        <v>21860</v>
      </c>
      <c r="H433" t="str">
        <f t="shared" ref="H433:H441" si="73">G433</f>
        <v>维生素A缺乏</v>
      </c>
      <c r="I433" s="123">
        <f t="shared" ref="I433:I441" si="74">F433</f>
        <v>5</v>
      </c>
    </row>
    <row r="434" spans="1:9">
      <c r="A434" s="75"/>
      <c r="B434" s="62" t="s">
        <v>22151</v>
      </c>
      <c r="C434" s="38">
        <f>Matrix!B6015</f>
        <v>0</v>
      </c>
      <c r="D434" s="92">
        <f t="shared" si="72"/>
        <v>5</v>
      </c>
      <c r="E434" s="96">
        <f t="shared" si="71"/>
        <v>5</v>
      </c>
      <c r="F434" s="116">
        <f>F2364</f>
        <v>5</v>
      </c>
      <c r="G434" s="71" t="s">
        <v>21875</v>
      </c>
      <c r="H434" t="str">
        <f t="shared" si="73"/>
        <v>维生素B1缺乏</v>
      </c>
      <c r="I434" s="123">
        <f t="shared" si="74"/>
        <v>5</v>
      </c>
    </row>
    <row r="435" spans="1:9">
      <c r="A435" s="75"/>
      <c r="B435" s="62" t="s">
        <v>22485</v>
      </c>
      <c r="C435" s="38">
        <f>Matrix!B6025</f>
        <v>0</v>
      </c>
      <c r="D435" s="92">
        <f t="shared" si="72"/>
        <v>5</v>
      </c>
      <c r="E435" s="96">
        <f t="shared" si="71"/>
        <v>5</v>
      </c>
      <c r="F435" s="96">
        <f>F2376</f>
        <v>5</v>
      </c>
      <c r="G435" s="64" t="s">
        <v>21904</v>
      </c>
      <c r="H435" t="str">
        <f t="shared" si="73"/>
        <v>维生素B2缺乏</v>
      </c>
      <c r="I435" s="123">
        <f t="shared" si="74"/>
        <v>5</v>
      </c>
    </row>
    <row r="436" spans="1:9" hidden="1">
      <c r="A436" s="75"/>
      <c r="B436" s="62" t="s">
        <v>22152</v>
      </c>
      <c r="C436" s="38">
        <f>Matrix!B6016</f>
        <v>0</v>
      </c>
      <c r="D436" s="92">
        <f t="shared" si="72"/>
        <v>5</v>
      </c>
      <c r="E436" s="96">
        <f t="shared" si="71"/>
        <v>5</v>
      </c>
      <c r="F436" s="100"/>
      <c r="G436" s="71"/>
      <c r="I436" s="123"/>
    </row>
    <row r="437" spans="1:9">
      <c r="A437" s="75"/>
      <c r="B437" s="62" t="s">
        <v>22486</v>
      </c>
      <c r="C437" s="38">
        <f>Matrix!B6018</f>
        <v>0</v>
      </c>
      <c r="D437" s="92">
        <f t="shared" si="72"/>
        <v>5</v>
      </c>
      <c r="E437" s="96">
        <f t="shared" si="71"/>
        <v>5</v>
      </c>
      <c r="F437" s="116">
        <f>F2432</f>
        <v>5</v>
      </c>
      <c r="G437" s="64" t="s">
        <v>21935</v>
      </c>
      <c r="H437" t="str">
        <f t="shared" si="73"/>
        <v>维生素C缺乏</v>
      </c>
      <c r="I437" s="123">
        <f t="shared" si="74"/>
        <v>5</v>
      </c>
    </row>
    <row r="438" spans="1:9">
      <c r="A438" s="75"/>
      <c r="B438" s="62" t="s">
        <v>22487</v>
      </c>
      <c r="C438" s="38">
        <f>Matrix!B6019</f>
        <v>0</v>
      </c>
      <c r="D438" s="92">
        <f t="shared" si="72"/>
        <v>5</v>
      </c>
      <c r="E438" s="96">
        <f t="shared" si="71"/>
        <v>5</v>
      </c>
      <c r="F438" s="116">
        <f>F2463</f>
        <v>5</v>
      </c>
      <c r="G438" s="64" t="s">
        <v>22488</v>
      </c>
      <c r="H438" t="str">
        <f t="shared" si="73"/>
        <v>维生素D缺乏</v>
      </c>
      <c r="I438" s="123">
        <f t="shared" si="74"/>
        <v>5</v>
      </c>
    </row>
    <row r="439" spans="1:9">
      <c r="A439" s="75"/>
      <c r="B439" s="62" t="s">
        <v>22489</v>
      </c>
      <c r="C439" s="38">
        <f>Matrix!B6020</f>
        <v>0</v>
      </c>
      <c r="D439" s="92">
        <f t="shared" si="72"/>
        <v>5</v>
      </c>
      <c r="E439" s="96">
        <f t="shared" si="71"/>
        <v>5</v>
      </c>
      <c r="F439" s="116">
        <f>F2471</f>
        <v>5</v>
      </c>
      <c r="G439" s="64" t="s">
        <v>22490</v>
      </c>
      <c r="H439" t="str">
        <f t="shared" si="73"/>
        <v>维生素E缺乏</v>
      </c>
      <c r="I439" s="123">
        <f t="shared" si="74"/>
        <v>5</v>
      </c>
    </row>
    <row r="440" spans="1:9">
      <c r="A440" s="75"/>
      <c r="B440" s="62" t="s">
        <v>22491</v>
      </c>
      <c r="C440" s="38">
        <f>Matrix!B6021</f>
        <v>0</v>
      </c>
      <c r="D440" s="92">
        <f t="shared" si="72"/>
        <v>5</v>
      </c>
      <c r="E440" s="96">
        <f t="shared" si="71"/>
        <v>5</v>
      </c>
      <c r="F440" s="116">
        <f>F2419</f>
        <v>5</v>
      </c>
      <c r="G440" s="64" t="s">
        <v>23676</v>
      </c>
      <c r="H440" t="str">
        <f t="shared" si="73"/>
        <v>维生素B12缺乏</v>
      </c>
      <c r="I440" s="123">
        <f t="shared" si="74"/>
        <v>5</v>
      </c>
    </row>
    <row r="441" spans="1:9">
      <c r="A441" s="75"/>
      <c r="B441" s="62" t="s">
        <v>22492</v>
      </c>
      <c r="C441" s="38">
        <f>Matrix!B6022</f>
        <v>0</v>
      </c>
      <c r="D441" s="92">
        <f t="shared" si="72"/>
        <v>5</v>
      </c>
      <c r="E441" s="96">
        <f t="shared" si="71"/>
        <v>5</v>
      </c>
      <c r="F441" s="116">
        <f>F2405</f>
        <v>5</v>
      </c>
      <c r="G441" s="64" t="s">
        <v>23675</v>
      </c>
      <c r="H441" t="str">
        <f t="shared" si="73"/>
        <v>叶酸缺乏</v>
      </c>
      <c r="I441" s="123">
        <f t="shared" si="74"/>
        <v>5</v>
      </c>
    </row>
    <row r="442" spans="1:9">
      <c r="A442" s="56">
        <v>8.1199999999999992</v>
      </c>
      <c r="B442" s="56" t="s">
        <v>22495</v>
      </c>
      <c r="C442" s="99"/>
      <c r="D442" s="99"/>
      <c r="E442" s="99"/>
      <c r="F442" s="99"/>
      <c r="G442" s="56"/>
    </row>
    <row r="443" spans="1:9">
      <c r="A443" s="75"/>
      <c r="B443" s="75"/>
      <c r="D443" s="92"/>
      <c r="E443" s="96"/>
      <c r="F443" s="106"/>
      <c r="G443" s="75"/>
    </row>
    <row r="444" spans="1:9">
      <c r="A444" s="56">
        <v>8.1300000000000008</v>
      </c>
      <c r="B444" s="56" t="s">
        <v>21977</v>
      </c>
      <c r="C444" s="99"/>
      <c r="D444" s="99"/>
      <c r="E444" s="99"/>
      <c r="F444" s="99"/>
      <c r="G444" s="70"/>
    </row>
    <row r="445" spans="1:9">
      <c r="A445" s="39"/>
      <c r="B445" s="62" t="s">
        <v>22496</v>
      </c>
      <c r="C445" s="38">
        <f>Matrix!B1806</f>
        <v>0</v>
      </c>
      <c r="D445" s="92">
        <f>ROUNDUP(ABS(75-C445)/Base_Value*nutri_factor,1)</f>
        <v>5</v>
      </c>
      <c r="E445" s="96">
        <f>IF(D445&gt;Max_Value,Max_Value,IF(D445&lt;0,0,D445))</f>
        <v>5</v>
      </c>
      <c r="F445" s="116">
        <f t="shared" ref="F445" si="75">E445</f>
        <v>5</v>
      </c>
      <c r="G445" s="62" t="s">
        <v>21991</v>
      </c>
    </row>
    <row r="446" spans="1:9">
      <c r="B446" s="43" t="s">
        <v>22497</v>
      </c>
      <c r="C446" s="38">
        <f>Matrix!B5861</f>
        <v>0</v>
      </c>
      <c r="D446" s="92">
        <f>ROUNDUP(ABS(75-C446)/Base_Value*nutri_factor,1)</f>
        <v>5</v>
      </c>
      <c r="E446" s="96">
        <f>IF(D446&gt;Max_Value,Max_Value,IF(D446&lt;0,0,D446))</f>
        <v>5</v>
      </c>
      <c r="F446" s="116">
        <f>MAX(E446,D1544)</f>
        <v>5</v>
      </c>
      <c r="G446" s="43" t="s">
        <v>23556</v>
      </c>
    </row>
    <row r="447" spans="1:9">
      <c r="A447" s="56">
        <v>8.14</v>
      </c>
      <c r="B447" s="56" t="s">
        <v>21705</v>
      </c>
      <c r="C447" s="99"/>
      <c r="D447" s="99"/>
      <c r="E447" s="99"/>
      <c r="F447" s="99"/>
      <c r="G447" s="70"/>
    </row>
    <row r="448" spans="1:9">
      <c r="B448" s="55" t="s">
        <v>23394</v>
      </c>
      <c r="C448" s="38">
        <f>Info_R!A47</f>
        <v>75</v>
      </c>
      <c r="D448" s="92">
        <f>ROUNDUP(ABS(40-C448)/Base_Value*nutri_factor,1)</f>
        <v>2.4</v>
      </c>
      <c r="E448" s="96">
        <f t="shared" ref="E448:E462" si="76">IF(D448&gt;Max_Value,Max_Value,IF(D448&lt;0,0,D448))</f>
        <v>2.4</v>
      </c>
      <c r="F448" s="116">
        <f>MAX(E448:E454)</f>
        <v>5</v>
      </c>
      <c r="G448" s="62" t="s">
        <v>23712</v>
      </c>
      <c r="H448" t="str">
        <f>G448</f>
        <v>血糖调节异常風險</v>
      </c>
      <c r="I448" s="123">
        <f>F448</f>
        <v>5</v>
      </c>
    </row>
    <row r="449" spans="1:13">
      <c r="B449" s="39" t="s">
        <v>22498</v>
      </c>
      <c r="C449" s="38">
        <f>Matrix!B5621</f>
        <v>0</v>
      </c>
      <c r="D449" s="92">
        <f t="shared" ref="D449:D462" si="77">ROUNDUP(ABS(75-C449)/Base_Value*nutri_factor,1)</f>
        <v>5</v>
      </c>
      <c r="E449" s="96">
        <f t="shared" si="76"/>
        <v>5</v>
      </c>
      <c r="F449" s="116">
        <f>E449</f>
        <v>5</v>
      </c>
      <c r="G449" s="39" t="s">
        <v>23713</v>
      </c>
      <c r="H449" t="str">
        <f t="shared" ref="H449:H462" si="78">G449</f>
        <v>内分泌性糖尿病風險</v>
      </c>
      <c r="I449" s="123">
        <f t="shared" ref="I449:I462" si="79">F449</f>
        <v>5</v>
      </c>
    </row>
    <row r="450" spans="1:13">
      <c r="B450" s="39" t="s">
        <v>22499</v>
      </c>
      <c r="C450" s="38">
        <f>Matrix!B5622</f>
        <v>0</v>
      </c>
      <c r="D450" s="92">
        <f t="shared" si="77"/>
        <v>5</v>
      </c>
      <c r="E450" s="96">
        <f t="shared" si="76"/>
        <v>5</v>
      </c>
      <c r="F450" s="116">
        <f t="shared" ref="F450:F454" si="80">E450</f>
        <v>5</v>
      </c>
      <c r="G450" s="39" t="s">
        <v>23714</v>
      </c>
      <c r="H450" t="str">
        <f t="shared" si="78"/>
        <v>医源性糖尿病風險</v>
      </c>
      <c r="I450" s="123">
        <f t="shared" si="79"/>
        <v>5</v>
      </c>
    </row>
    <row r="451" spans="1:13">
      <c r="B451" s="39" t="s">
        <v>22500</v>
      </c>
      <c r="C451" s="38">
        <f>Matrix!B5624</f>
        <v>0</v>
      </c>
      <c r="D451" s="92">
        <f t="shared" si="77"/>
        <v>5</v>
      </c>
      <c r="E451" s="96">
        <f t="shared" si="76"/>
        <v>5</v>
      </c>
      <c r="F451" s="116">
        <f t="shared" si="80"/>
        <v>5</v>
      </c>
      <c r="G451" s="39" t="s">
        <v>23715</v>
      </c>
      <c r="H451" t="str">
        <f t="shared" si="78"/>
        <v>隐性糖尿病風險</v>
      </c>
      <c r="I451" s="123">
        <f t="shared" si="79"/>
        <v>5</v>
      </c>
    </row>
    <row r="452" spans="1:13">
      <c r="B452" s="39" t="s">
        <v>22501</v>
      </c>
      <c r="C452" s="38">
        <f>Matrix!B5619</f>
        <v>0</v>
      </c>
      <c r="D452" s="92">
        <f t="shared" si="77"/>
        <v>5</v>
      </c>
      <c r="E452" s="96">
        <f t="shared" si="76"/>
        <v>5</v>
      </c>
      <c r="F452" s="116">
        <f t="shared" si="80"/>
        <v>5</v>
      </c>
      <c r="G452" s="39" t="s">
        <v>23716</v>
      </c>
      <c r="H452" t="str">
        <f t="shared" si="78"/>
        <v>不稳定型糖尿病風險</v>
      </c>
      <c r="I452" s="123">
        <f t="shared" si="79"/>
        <v>5</v>
      </c>
    </row>
    <row r="453" spans="1:13">
      <c r="B453" s="39" t="s">
        <v>22502</v>
      </c>
      <c r="C453" s="38">
        <f>Matrix!B5625</f>
        <v>0</v>
      </c>
      <c r="D453" s="92">
        <f t="shared" si="77"/>
        <v>5</v>
      </c>
      <c r="E453" s="96">
        <f t="shared" si="76"/>
        <v>5</v>
      </c>
      <c r="F453" s="116">
        <f t="shared" si="80"/>
        <v>5</v>
      </c>
      <c r="G453" s="39" t="s">
        <v>23717</v>
      </c>
      <c r="H453" t="str">
        <f t="shared" si="78"/>
        <v>多糖症風險</v>
      </c>
      <c r="I453" s="123">
        <f t="shared" si="79"/>
        <v>5</v>
      </c>
    </row>
    <row r="454" spans="1:13">
      <c r="B454" s="39" t="s">
        <v>22503</v>
      </c>
      <c r="C454" s="38">
        <f>Matrix!B5768</f>
        <v>0</v>
      </c>
      <c r="D454" s="92">
        <f t="shared" si="77"/>
        <v>5</v>
      </c>
      <c r="E454" s="96">
        <f t="shared" si="76"/>
        <v>5</v>
      </c>
      <c r="F454" s="116">
        <f t="shared" si="80"/>
        <v>5</v>
      </c>
      <c r="G454" s="39" t="s">
        <v>23718</v>
      </c>
      <c r="H454" t="str">
        <f t="shared" si="78"/>
        <v>低血糖休克風險</v>
      </c>
      <c r="I454" s="123">
        <f t="shared" si="79"/>
        <v>5</v>
      </c>
    </row>
    <row r="455" spans="1:13">
      <c r="B455" s="39" t="s">
        <v>22504</v>
      </c>
      <c r="C455" s="38">
        <f>Matrix!B5738</f>
        <v>0</v>
      </c>
      <c r="D455" s="92">
        <f t="shared" si="77"/>
        <v>5</v>
      </c>
      <c r="E455" s="96">
        <f t="shared" si="76"/>
        <v>5</v>
      </c>
      <c r="F455" s="116">
        <f t="shared" ref="F455:F456" si="81">E455</f>
        <v>5</v>
      </c>
      <c r="G455" s="39" t="s">
        <v>23719</v>
      </c>
      <c r="H455" t="str">
        <f t="shared" si="78"/>
        <v>高脂血症風險</v>
      </c>
      <c r="I455" s="123">
        <f t="shared" si="79"/>
        <v>5</v>
      </c>
    </row>
    <row r="456" spans="1:13">
      <c r="B456" s="64" t="s">
        <v>22505</v>
      </c>
      <c r="C456" s="38">
        <f>Matrix!B5752</f>
        <v>0</v>
      </c>
      <c r="D456" s="92">
        <f t="shared" si="77"/>
        <v>5</v>
      </c>
      <c r="E456" s="96">
        <f t="shared" si="76"/>
        <v>5</v>
      </c>
      <c r="F456" s="116">
        <f t="shared" si="81"/>
        <v>5</v>
      </c>
      <c r="G456" s="43" t="s">
        <v>23720</v>
      </c>
      <c r="H456" t="str">
        <f t="shared" si="78"/>
        <v>低蛋白血症風險</v>
      </c>
      <c r="I456" s="123">
        <f t="shared" si="79"/>
        <v>5</v>
      </c>
    </row>
    <row r="457" spans="1:13">
      <c r="B457" s="39" t="s">
        <v>22506</v>
      </c>
      <c r="C457" s="38">
        <f>Matrix!B2139</f>
        <v>0</v>
      </c>
      <c r="D457" s="92">
        <f t="shared" si="77"/>
        <v>5</v>
      </c>
      <c r="E457" s="96">
        <f t="shared" si="76"/>
        <v>5</v>
      </c>
      <c r="F457" s="96">
        <f>MAX(E457:E458,G1673)</f>
        <v>5</v>
      </c>
      <c r="G457" s="39" t="s">
        <v>23721</v>
      </c>
      <c r="H457" t="str">
        <f t="shared" si="78"/>
        <v>痛风風險</v>
      </c>
      <c r="I457" s="123">
        <f t="shared" si="79"/>
        <v>5</v>
      </c>
    </row>
    <row r="458" spans="1:13" hidden="1">
      <c r="B458" s="39" t="s">
        <v>22507</v>
      </c>
      <c r="C458" s="38">
        <f>Matrix!B5697</f>
        <v>0</v>
      </c>
      <c r="D458" s="92">
        <f t="shared" si="77"/>
        <v>5</v>
      </c>
      <c r="E458" s="96">
        <f t="shared" si="76"/>
        <v>5</v>
      </c>
      <c r="F458" s="50"/>
      <c r="G458" s="39"/>
      <c r="I458" s="123"/>
    </row>
    <row r="459" spans="1:13">
      <c r="B459" s="62" t="s">
        <v>22508</v>
      </c>
      <c r="C459" s="38">
        <f>Matrix!B5613</f>
        <v>0</v>
      </c>
      <c r="D459" s="92">
        <f t="shared" si="77"/>
        <v>5</v>
      </c>
      <c r="E459" s="96">
        <f t="shared" si="76"/>
        <v>5</v>
      </c>
      <c r="F459" s="116">
        <f t="shared" ref="F459:F462" si="82">E459</f>
        <v>5</v>
      </c>
      <c r="G459" s="62" t="s">
        <v>23722</v>
      </c>
      <c r="H459" t="str">
        <f t="shared" si="78"/>
        <v>脱水風險</v>
      </c>
      <c r="I459" s="123">
        <f t="shared" si="79"/>
        <v>5</v>
      </c>
    </row>
    <row r="460" spans="1:13">
      <c r="B460" s="62" t="s">
        <v>22509</v>
      </c>
      <c r="C460" s="38">
        <f>Matrix!B5650</f>
        <v>0</v>
      </c>
      <c r="D460" s="92">
        <f t="shared" si="77"/>
        <v>5</v>
      </c>
      <c r="E460" s="96">
        <f t="shared" si="76"/>
        <v>5</v>
      </c>
      <c r="F460" s="116">
        <f t="shared" si="82"/>
        <v>5</v>
      </c>
      <c r="G460" s="62" t="s">
        <v>23723</v>
      </c>
      <c r="H460" t="str">
        <f t="shared" si="78"/>
        <v>水肿風險</v>
      </c>
      <c r="I460" s="123">
        <f t="shared" si="79"/>
        <v>5</v>
      </c>
    </row>
    <row r="461" spans="1:13">
      <c r="B461" s="62" t="s">
        <v>22510</v>
      </c>
      <c r="C461" s="38">
        <f>Matrix!B5748</f>
        <v>0</v>
      </c>
      <c r="D461" s="92">
        <f t="shared" si="77"/>
        <v>5</v>
      </c>
      <c r="E461" s="96">
        <f t="shared" si="76"/>
        <v>5</v>
      </c>
      <c r="F461" s="116">
        <f t="shared" si="82"/>
        <v>5</v>
      </c>
      <c r="G461" s="62" t="s">
        <v>23724</v>
      </c>
      <c r="H461" t="str">
        <f t="shared" si="78"/>
        <v>低血钾風險</v>
      </c>
      <c r="I461" s="123">
        <f t="shared" si="79"/>
        <v>5</v>
      </c>
    </row>
    <row r="462" spans="1:13">
      <c r="B462" s="62" t="s">
        <v>22511</v>
      </c>
      <c r="C462" s="38">
        <f>Matrix!B5749</f>
        <v>0</v>
      </c>
      <c r="D462" s="92">
        <f t="shared" si="77"/>
        <v>5</v>
      </c>
      <c r="E462" s="96">
        <f t="shared" si="76"/>
        <v>5</v>
      </c>
      <c r="F462" s="116">
        <f t="shared" si="82"/>
        <v>5</v>
      </c>
      <c r="G462" s="62" t="s">
        <v>23725</v>
      </c>
      <c r="H462" t="str">
        <f t="shared" si="78"/>
        <v>低血钠風險</v>
      </c>
      <c r="I462" s="123">
        <f t="shared" si="79"/>
        <v>5</v>
      </c>
    </row>
    <row r="463" spans="1:13" s="37" customFormat="1" thickBot="1">
      <c r="A463" s="53">
        <v>9</v>
      </c>
      <c r="B463" s="53" t="s">
        <v>22512</v>
      </c>
      <c r="C463" s="98"/>
      <c r="D463" s="98"/>
      <c r="E463" s="98"/>
      <c r="F463" s="98"/>
      <c r="G463" s="53"/>
      <c r="I463" s="38"/>
      <c r="L463" s="121"/>
      <c r="M463" s="121"/>
    </row>
    <row r="464" spans="1:13" ht="18" thickTop="1">
      <c r="A464" s="56">
        <v>9.1</v>
      </c>
      <c r="B464" s="56" t="s">
        <v>21702</v>
      </c>
      <c r="C464" s="99"/>
      <c r="D464" s="99"/>
      <c r="E464" s="99"/>
      <c r="F464" s="99"/>
      <c r="G464" s="56"/>
    </row>
    <row r="465" spans="1:13">
      <c r="A465" s="75"/>
      <c r="B465" s="39" t="s">
        <v>22513</v>
      </c>
      <c r="C465" s="38">
        <f>Matrix!B6106</f>
        <v>0</v>
      </c>
      <c r="D465" s="92">
        <f t="shared" ref="D465:D474" si="83">ROUNDUP(ABS(75-C465)/Base_Value*nerve_factor,1)</f>
        <v>5</v>
      </c>
      <c r="E465" s="96">
        <f t="shared" ref="E465:E474" si="84">IF(D465&gt;Max_Value,Max_Value,IF(D465&lt;0,0,D465))</f>
        <v>5</v>
      </c>
      <c r="F465" s="96">
        <f>MAX(E465:E474)</f>
        <v>5</v>
      </c>
      <c r="G465" s="39" t="s">
        <v>21723</v>
      </c>
    </row>
    <row r="466" spans="1:13" hidden="1">
      <c r="A466" s="75"/>
      <c r="B466" s="59" t="s">
        <v>23378</v>
      </c>
      <c r="C466" s="38">
        <f>Matrix!B1822</f>
        <v>0</v>
      </c>
      <c r="D466" s="92">
        <f t="shared" si="83"/>
        <v>5</v>
      </c>
      <c r="E466" s="96">
        <f t="shared" si="84"/>
        <v>5</v>
      </c>
      <c r="F466" s="50"/>
      <c r="G466" s="39"/>
    </row>
    <row r="467" spans="1:13">
      <c r="A467" s="39"/>
      <c r="B467" s="43" t="s">
        <v>22514</v>
      </c>
      <c r="C467" s="38">
        <f>Matrix!B5669</f>
        <v>0</v>
      </c>
      <c r="D467" s="92">
        <f t="shared" si="83"/>
        <v>5</v>
      </c>
      <c r="E467" s="96">
        <f t="shared" si="84"/>
        <v>5</v>
      </c>
      <c r="F467" s="116">
        <f t="shared" ref="F467:F470" si="85">E467</f>
        <v>5</v>
      </c>
      <c r="G467" s="44" t="s">
        <v>21741</v>
      </c>
    </row>
    <row r="468" spans="1:13">
      <c r="A468" s="39"/>
      <c r="B468" s="62" t="s">
        <v>22515</v>
      </c>
      <c r="C468" s="38">
        <f>Matrix!B5812</f>
        <v>0</v>
      </c>
      <c r="D468" s="92">
        <f t="shared" si="83"/>
        <v>5</v>
      </c>
      <c r="E468" s="96">
        <f t="shared" si="84"/>
        <v>5</v>
      </c>
      <c r="F468" s="116">
        <f t="shared" si="85"/>
        <v>5</v>
      </c>
      <c r="G468" s="62" t="s">
        <v>21754</v>
      </c>
    </row>
    <row r="469" spans="1:13">
      <c r="A469" s="39"/>
      <c r="B469" s="39" t="s">
        <v>22516</v>
      </c>
      <c r="C469" s="38">
        <f>Matrix!B5562</f>
        <v>0</v>
      </c>
      <c r="D469" s="92">
        <f t="shared" si="83"/>
        <v>5</v>
      </c>
      <c r="E469" s="96">
        <f t="shared" si="84"/>
        <v>5</v>
      </c>
      <c r="F469" s="116">
        <f t="shared" si="85"/>
        <v>5</v>
      </c>
      <c r="G469" s="39" t="s">
        <v>21769</v>
      </c>
    </row>
    <row r="470" spans="1:13">
      <c r="A470" s="39"/>
      <c r="B470" s="39" t="s">
        <v>22517</v>
      </c>
      <c r="C470" s="38">
        <f>Matrix!B5656</f>
        <v>0</v>
      </c>
      <c r="D470" s="92">
        <f t="shared" si="83"/>
        <v>5</v>
      </c>
      <c r="E470" s="96">
        <f t="shared" si="84"/>
        <v>5</v>
      </c>
      <c r="F470" s="116">
        <f t="shared" si="85"/>
        <v>5</v>
      </c>
      <c r="G470" s="39" t="s">
        <v>21784</v>
      </c>
    </row>
    <row r="471" spans="1:13">
      <c r="A471" s="39"/>
      <c r="B471" s="39" t="s">
        <v>23379</v>
      </c>
      <c r="C471" s="38">
        <f>Matrix!B1797</f>
        <v>0</v>
      </c>
      <c r="D471" s="92">
        <f t="shared" si="83"/>
        <v>5</v>
      </c>
      <c r="E471" s="96">
        <f t="shared" si="84"/>
        <v>5</v>
      </c>
      <c r="F471" s="96">
        <f>MAX(E471:E472)</f>
        <v>5</v>
      </c>
      <c r="G471" s="39" t="s">
        <v>21799</v>
      </c>
    </row>
    <row r="472" spans="1:13" hidden="1">
      <c r="A472" s="39"/>
      <c r="B472" s="39" t="s">
        <v>22518</v>
      </c>
      <c r="C472" s="38">
        <f>Matrix!B5550</f>
        <v>0</v>
      </c>
      <c r="D472" s="92">
        <f t="shared" si="83"/>
        <v>5</v>
      </c>
      <c r="E472" s="96">
        <f t="shared" si="84"/>
        <v>5</v>
      </c>
      <c r="F472" s="50"/>
      <c r="G472" s="39"/>
    </row>
    <row r="473" spans="1:13">
      <c r="A473" s="39"/>
      <c r="B473" s="39" t="s">
        <v>22519</v>
      </c>
      <c r="C473" s="38">
        <f>Matrix!B5866</f>
        <v>0</v>
      </c>
      <c r="D473" s="92">
        <f t="shared" si="83"/>
        <v>5</v>
      </c>
      <c r="E473" s="96">
        <f t="shared" si="84"/>
        <v>5</v>
      </c>
      <c r="F473" s="96">
        <f>MAX(E473:E474)</f>
        <v>5</v>
      </c>
      <c r="G473" s="39" t="s">
        <v>21815</v>
      </c>
    </row>
    <row r="474" spans="1:13" hidden="1">
      <c r="A474" s="39"/>
      <c r="B474" s="39" t="s">
        <v>22520</v>
      </c>
      <c r="C474" s="38">
        <f>Matrix!B5868</f>
        <v>0</v>
      </c>
      <c r="D474" s="92">
        <f t="shared" si="83"/>
        <v>5</v>
      </c>
      <c r="E474" s="96">
        <f t="shared" si="84"/>
        <v>5</v>
      </c>
      <c r="F474" s="50"/>
      <c r="G474" s="39"/>
    </row>
    <row r="475" spans="1:13">
      <c r="A475" s="56">
        <v>9.1999999999999993</v>
      </c>
      <c r="B475" s="56" t="s">
        <v>21703</v>
      </c>
      <c r="C475" s="99"/>
      <c r="D475" s="99"/>
      <c r="E475" s="99"/>
      <c r="F475" s="99"/>
      <c r="G475" s="56"/>
    </row>
    <row r="476" spans="1:13">
      <c r="A476" s="87"/>
      <c r="B476" s="39" t="s">
        <v>22161</v>
      </c>
      <c r="C476" s="38">
        <f>Matrix!B5809</f>
        <v>0</v>
      </c>
      <c r="D476" s="92">
        <f t="shared" ref="D476:D507" si="86">ROUNDUP(ABS(75-C476)/Base_Value*nerve_factor,1)</f>
        <v>5</v>
      </c>
      <c r="E476" s="96">
        <f t="shared" ref="E476:E507" si="87">IF(D476&gt;Max_Value,Max_Value,IF(D476&lt;0,0,D476))</f>
        <v>5</v>
      </c>
      <c r="F476" s="96">
        <f>MAX(E476:E477)</f>
        <v>5</v>
      </c>
      <c r="G476" s="39" t="s">
        <v>22521</v>
      </c>
      <c r="H476" t="str">
        <f>G476</f>
        <v>臂丛神经</v>
      </c>
      <c r="I476" s="123">
        <f>F476</f>
        <v>5</v>
      </c>
      <c r="J476" s="89"/>
      <c r="K476" s="89"/>
      <c r="L476" s="122"/>
      <c r="M476" s="122"/>
    </row>
    <row r="477" spans="1:13" hidden="1">
      <c r="A477" s="87"/>
      <c r="B477" s="39" t="s">
        <v>22162</v>
      </c>
      <c r="C477" s="38">
        <f>Matrix!B5561</f>
        <v>0</v>
      </c>
      <c r="D477" s="92">
        <f t="shared" si="86"/>
        <v>5</v>
      </c>
      <c r="E477" s="96">
        <f t="shared" si="87"/>
        <v>5</v>
      </c>
      <c r="F477" s="110"/>
      <c r="G477" s="88"/>
      <c r="I477" s="123"/>
      <c r="J477" s="89"/>
      <c r="K477" s="89"/>
      <c r="L477" s="122"/>
      <c r="M477" s="122"/>
    </row>
    <row r="478" spans="1:13">
      <c r="A478" s="75"/>
      <c r="B478" s="62" t="s">
        <v>22522</v>
      </c>
      <c r="C478" s="38">
        <f>Matrix!B5826</f>
        <v>0</v>
      </c>
      <c r="D478" s="92">
        <f t="shared" si="86"/>
        <v>5</v>
      </c>
      <c r="E478" s="96">
        <f t="shared" si="87"/>
        <v>5</v>
      </c>
      <c r="F478" s="116">
        <f t="shared" ref="F478:F483" si="88">E478</f>
        <v>5</v>
      </c>
      <c r="G478" s="62" t="s">
        <v>22523</v>
      </c>
      <c r="H478" t="str">
        <f t="shared" ref="H478:H536" si="89">G478</f>
        <v>肌皮神经</v>
      </c>
      <c r="I478" s="123">
        <f t="shared" ref="I478:I536" si="90">F478</f>
        <v>5</v>
      </c>
    </row>
    <row r="479" spans="1:13">
      <c r="A479" s="75"/>
      <c r="B479" s="62" t="s">
        <v>23380</v>
      </c>
      <c r="C479" s="38">
        <f>Matrix!B2629</f>
        <v>0</v>
      </c>
      <c r="D479" s="92">
        <f t="shared" si="86"/>
        <v>5</v>
      </c>
      <c r="E479" s="96">
        <f t="shared" si="87"/>
        <v>5</v>
      </c>
      <c r="F479" s="116">
        <f t="shared" si="88"/>
        <v>5</v>
      </c>
      <c r="G479" s="79" t="s">
        <v>21937</v>
      </c>
      <c r="H479" t="str">
        <f t="shared" si="89"/>
        <v>肋间神经</v>
      </c>
      <c r="I479" s="123">
        <f t="shared" si="90"/>
        <v>5</v>
      </c>
    </row>
    <row r="480" spans="1:13">
      <c r="A480" s="62"/>
      <c r="B480" s="62" t="s">
        <v>23381</v>
      </c>
      <c r="C480" s="38">
        <f>Matrix!B2637</f>
        <v>0</v>
      </c>
      <c r="D480" s="92">
        <f t="shared" si="86"/>
        <v>5</v>
      </c>
      <c r="E480" s="96">
        <f t="shared" si="87"/>
        <v>5</v>
      </c>
      <c r="F480" s="116">
        <f t="shared" si="88"/>
        <v>5</v>
      </c>
      <c r="G480" s="71" t="s">
        <v>22524</v>
      </c>
      <c r="H480" t="str">
        <f t="shared" si="89"/>
        <v>胸段脊神经（肺）</v>
      </c>
      <c r="I480" s="123">
        <f t="shared" si="90"/>
        <v>5</v>
      </c>
    </row>
    <row r="481" spans="1:9">
      <c r="A481" s="39"/>
      <c r="B481" s="39" t="s">
        <v>22525</v>
      </c>
      <c r="C481" s="38">
        <f>Matrix!B2123</f>
        <v>0</v>
      </c>
      <c r="D481" s="92">
        <f t="shared" si="86"/>
        <v>5</v>
      </c>
      <c r="E481" s="96">
        <f t="shared" si="87"/>
        <v>5</v>
      </c>
      <c r="F481" s="116">
        <f t="shared" si="88"/>
        <v>5</v>
      </c>
      <c r="G481" s="39" t="s">
        <v>22526</v>
      </c>
      <c r="H481" t="str">
        <f t="shared" si="89"/>
        <v>胸脊神经</v>
      </c>
      <c r="I481" s="123">
        <f t="shared" si="90"/>
        <v>5</v>
      </c>
    </row>
    <row r="482" spans="1:9">
      <c r="A482" s="39"/>
      <c r="B482" s="39" t="s">
        <v>22527</v>
      </c>
      <c r="C482" s="38">
        <f>Matrix!B4163</f>
        <v>0</v>
      </c>
      <c r="D482" s="92">
        <f t="shared" si="86"/>
        <v>5</v>
      </c>
      <c r="E482" s="96">
        <f t="shared" si="87"/>
        <v>5</v>
      </c>
      <c r="F482" s="116">
        <f t="shared" si="88"/>
        <v>5</v>
      </c>
      <c r="G482" s="39" t="s">
        <v>22528</v>
      </c>
      <c r="H482" t="str">
        <f t="shared" si="89"/>
        <v>副交感神经</v>
      </c>
      <c r="I482" s="123">
        <f t="shared" si="90"/>
        <v>5</v>
      </c>
    </row>
    <row r="483" spans="1:9">
      <c r="A483" s="39"/>
      <c r="B483" s="39" t="s">
        <v>22529</v>
      </c>
      <c r="C483" s="38">
        <f>Matrix!B5965</f>
        <v>0</v>
      </c>
      <c r="D483" s="92">
        <f t="shared" si="86"/>
        <v>5</v>
      </c>
      <c r="E483" s="96">
        <f t="shared" si="87"/>
        <v>5</v>
      </c>
      <c r="F483" s="116">
        <f t="shared" si="88"/>
        <v>5</v>
      </c>
      <c r="G483" s="39" t="s">
        <v>22530</v>
      </c>
      <c r="H483" t="str">
        <f t="shared" si="89"/>
        <v>交感神经系统</v>
      </c>
      <c r="I483" s="123">
        <f t="shared" si="90"/>
        <v>5</v>
      </c>
    </row>
    <row r="484" spans="1:9">
      <c r="A484" s="39"/>
      <c r="B484" s="39" t="s">
        <v>22531</v>
      </c>
      <c r="C484" s="38">
        <f>Matrix!B2626</f>
        <v>0</v>
      </c>
      <c r="D484" s="92">
        <f t="shared" si="86"/>
        <v>5</v>
      </c>
      <c r="E484" s="96">
        <f t="shared" si="87"/>
        <v>5</v>
      </c>
      <c r="F484" s="96">
        <f>MAX(E484:E485)</f>
        <v>5</v>
      </c>
      <c r="G484" s="39" t="s">
        <v>22534</v>
      </c>
      <c r="H484" t="str">
        <f t="shared" si="89"/>
        <v>三叉神经</v>
      </c>
      <c r="I484" s="123">
        <f t="shared" si="90"/>
        <v>5</v>
      </c>
    </row>
    <row r="485" spans="1:9" hidden="1">
      <c r="A485" s="39"/>
      <c r="B485" s="39" t="s">
        <v>22532</v>
      </c>
      <c r="C485" s="38">
        <f>Matrix!B5987</f>
        <v>0</v>
      </c>
      <c r="D485" s="92">
        <f t="shared" si="86"/>
        <v>5</v>
      </c>
      <c r="E485" s="96">
        <f t="shared" si="87"/>
        <v>5</v>
      </c>
      <c r="F485" s="50"/>
      <c r="G485" s="39"/>
      <c r="I485" s="123"/>
    </row>
    <row r="486" spans="1:9" hidden="1">
      <c r="A486" s="39"/>
      <c r="B486" s="39" t="s">
        <v>22533</v>
      </c>
      <c r="C486" s="38">
        <f>Matrix!B2621</f>
        <v>0</v>
      </c>
      <c r="D486" s="92">
        <f t="shared" si="86"/>
        <v>5</v>
      </c>
      <c r="E486" s="96">
        <f t="shared" si="87"/>
        <v>5</v>
      </c>
      <c r="F486" s="50"/>
      <c r="G486" s="39"/>
      <c r="I486" s="123"/>
    </row>
    <row r="487" spans="1:9">
      <c r="A487" s="39"/>
      <c r="B487" s="39" t="s">
        <v>22132</v>
      </c>
      <c r="C487" s="38">
        <f>Matrix!B5988</f>
        <v>0</v>
      </c>
      <c r="D487" s="92">
        <f t="shared" si="86"/>
        <v>5</v>
      </c>
      <c r="E487" s="96">
        <f t="shared" si="87"/>
        <v>5</v>
      </c>
      <c r="F487" s="96">
        <f>MAX(E487:E488)</f>
        <v>5</v>
      </c>
      <c r="G487" s="59" t="s">
        <v>21921</v>
      </c>
      <c r="H487" t="str">
        <f t="shared" si="89"/>
        <v>滑车神经</v>
      </c>
      <c r="I487" s="123">
        <f t="shared" si="90"/>
        <v>5</v>
      </c>
    </row>
    <row r="488" spans="1:9" hidden="1">
      <c r="A488" s="39"/>
      <c r="B488" s="39" t="s">
        <v>22133</v>
      </c>
      <c r="C488" s="38">
        <f>Matrix!B2628</f>
        <v>0</v>
      </c>
      <c r="D488" s="92">
        <f t="shared" si="86"/>
        <v>5</v>
      </c>
      <c r="E488" s="96">
        <f t="shared" si="87"/>
        <v>5</v>
      </c>
      <c r="F488" s="50"/>
      <c r="G488" s="59"/>
      <c r="I488" s="123"/>
    </row>
    <row r="489" spans="1:9">
      <c r="A489" s="39"/>
      <c r="B489" s="39" t="s">
        <v>22156</v>
      </c>
      <c r="C489" s="38">
        <f>Matrix!B5674</f>
        <v>0</v>
      </c>
      <c r="D489" s="92">
        <f t="shared" si="86"/>
        <v>5</v>
      </c>
      <c r="E489" s="96">
        <f t="shared" si="87"/>
        <v>5</v>
      </c>
      <c r="F489" s="96">
        <f>MAX(E489:E490)</f>
        <v>5</v>
      </c>
      <c r="G489" s="59" t="s">
        <v>21877</v>
      </c>
      <c r="H489" t="str">
        <f t="shared" si="89"/>
        <v>股神经</v>
      </c>
      <c r="I489" s="123">
        <f t="shared" si="90"/>
        <v>5</v>
      </c>
    </row>
    <row r="490" spans="1:9" hidden="1">
      <c r="A490" s="39"/>
      <c r="B490" s="39" t="s">
        <v>22157</v>
      </c>
      <c r="C490" s="38">
        <f>Matrix!B2624</f>
        <v>0</v>
      </c>
      <c r="D490" s="92">
        <f t="shared" si="86"/>
        <v>5</v>
      </c>
      <c r="E490" s="96">
        <f t="shared" si="87"/>
        <v>5</v>
      </c>
      <c r="F490" s="50"/>
      <c r="G490" s="59"/>
      <c r="I490" s="123"/>
    </row>
    <row r="491" spans="1:9">
      <c r="A491" s="39"/>
      <c r="B491" s="39" t="s">
        <v>22535</v>
      </c>
      <c r="C491" s="38">
        <f>Matrix!B5877</f>
        <v>0</v>
      </c>
      <c r="D491" s="92">
        <f t="shared" si="86"/>
        <v>5</v>
      </c>
      <c r="E491" s="96">
        <f t="shared" si="87"/>
        <v>5</v>
      </c>
      <c r="F491" s="116">
        <f t="shared" ref="F491" si="91">E491</f>
        <v>5</v>
      </c>
      <c r="G491" s="41" t="s">
        <v>21724</v>
      </c>
      <c r="H491" t="str">
        <f t="shared" si="89"/>
        <v>骶神经丛</v>
      </c>
      <c r="I491" s="123">
        <f t="shared" si="90"/>
        <v>5</v>
      </c>
    </row>
    <row r="492" spans="1:9">
      <c r="A492" s="39"/>
      <c r="B492" s="39" t="s">
        <v>22180</v>
      </c>
      <c r="C492" s="38">
        <f>Matrix!B5917</f>
        <v>0</v>
      </c>
      <c r="D492" s="92">
        <f t="shared" si="86"/>
        <v>5</v>
      </c>
      <c r="E492" s="96">
        <f t="shared" si="87"/>
        <v>5</v>
      </c>
      <c r="F492" s="96">
        <f>MAX(E492:E493)</f>
        <v>5</v>
      </c>
      <c r="G492" s="59" t="s">
        <v>21742</v>
      </c>
      <c r="H492" t="str">
        <f t="shared" si="89"/>
        <v>骶神经</v>
      </c>
      <c r="I492" s="123">
        <f t="shared" si="90"/>
        <v>5</v>
      </c>
    </row>
    <row r="493" spans="1:9" hidden="1">
      <c r="A493" s="39"/>
      <c r="B493" s="39" t="s">
        <v>22181</v>
      </c>
      <c r="C493" s="38">
        <f>Matrix!B2638</f>
        <v>0</v>
      </c>
      <c r="D493" s="92">
        <f t="shared" si="86"/>
        <v>5</v>
      </c>
      <c r="E493" s="96">
        <f t="shared" si="87"/>
        <v>5</v>
      </c>
      <c r="F493" s="50"/>
      <c r="G493" s="59"/>
      <c r="I493" s="123"/>
    </row>
    <row r="494" spans="1:9">
      <c r="A494" s="39"/>
      <c r="B494" s="39" t="s">
        <v>22536</v>
      </c>
      <c r="C494" s="38">
        <f>Matrix!B5923</f>
        <v>0</v>
      </c>
      <c r="D494" s="92">
        <f t="shared" si="86"/>
        <v>5</v>
      </c>
      <c r="E494" s="96">
        <f t="shared" si="87"/>
        <v>5</v>
      </c>
      <c r="F494" s="96">
        <f>MAX(E494:E495)</f>
        <v>5</v>
      </c>
      <c r="G494" s="39" t="s">
        <v>21755</v>
      </c>
      <c r="H494" t="str">
        <f t="shared" si="89"/>
        <v>坐骨神经</v>
      </c>
      <c r="I494" s="123">
        <f t="shared" si="90"/>
        <v>5</v>
      </c>
    </row>
    <row r="495" spans="1:9" hidden="1">
      <c r="A495" s="39"/>
      <c r="B495" s="39" t="s">
        <v>22537</v>
      </c>
      <c r="C495" s="38">
        <f>Matrix!B2639</f>
        <v>0</v>
      </c>
      <c r="D495" s="92">
        <f t="shared" si="86"/>
        <v>5</v>
      </c>
      <c r="E495" s="96">
        <f t="shared" si="87"/>
        <v>5</v>
      </c>
      <c r="F495" s="50"/>
      <c r="G495" s="39"/>
      <c r="I495" s="123"/>
    </row>
    <row r="496" spans="1:9">
      <c r="A496" s="39"/>
      <c r="B496" s="80" t="s">
        <v>22538</v>
      </c>
      <c r="C496" s="38">
        <f>Matrix!B5759</f>
        <v>0</v>
      </c>
      <c r="D496" s="92">
        <f t="shared" si="86"/>
        <v>5</v>
      </c>
      <c r="E496" s="96">
        <f t="shared" si="87"/>
        <v>5</v>
      </c>
      <c r="F496" s="116">
        <f t="shared" ref="F496" si="92">E496</f>
        <v>5</v>
      </c>
      <c r="G496" s="43" t="s">
        <v>23817</v>
      </c>
      <c r="H496" t="str">
        <f t="shared" si="89"/>
        <v>腰椎神经</v>
      </c>
      <c r="I496" s="123">
        <f t="shared" si="90"/>
        <v>5</v>
      </c>
    </row>
    <row r="497" spans="1:9">
      <c r="A497" s="39"/>
      <c r="B497" s="39" t="s">
        <v>22539</v>
      </c>
      <c r="C497" s="38">
        <f>Matrix!B2635</f>
        <v>0</v>
      </c>
      <c r="D497" s="92">
        <f t="shared" si="86"/>
        <v>5</v>
      </c>
      <c r="E497" s="96">
        <f t="shared" si="87"/>
        <v>5</v>
      </c>
      <c r="F497" s="96">
        <f>MAX(E497:E499)</f>
        <v>5</v>
      </c>
      <c r="G497" s="39" t="s">
        <v>21785</v>
      </c>
      <c r="H497" t="str">
        <f t="shared" si="89"/>
        <v>视神经</v>
      </c>
      <c r="I497" s="123">
        <f t="shared" si="90"/>
        <v>5</v>
      </c>
    </row>
    <row r="498" spans="1:9" hidden="1">
      <c r="A498" s="39"/>
      <c r="B498" s="39" t="s">
        <v>22540</v>
      </c>
      <c r="C498" s="38">
        <f>Matrix!B2595</f>
        <v>0</v>
      </c>
      <c r="D498" s="92">
        <f t="shared" si="86"/>
        <v>5</v>
      </c>
      <c r="E498" s="96">
        <f t="shared" si="87"/>
        <v>5</v>
      </c>
      <c r="F498" s="50"/>
      <c r="G498" s="39"/>
      <c r="I498" s="123"/>
    </row>
    <row r="499" spans="1:9" hidden="1">
      <c r="A499" s="39"/>
      <c r="B499" s="39" t="s">
        <v>22541</v>
      </c>
      <c r="C499" s="38">
        <f>Matrix!B5849</f>
        <v>0</v>
      </c>
      <c r="D499" s="92">
        <f t="shared" si="86"/>
        <v>5</v>
      </c>
      <c r="E499" s="96">
        <f t="shared" si="87"/>
        <v>5</v>
      </c>
      <c r="F499" s="50"/>
      <c r="G499" s="39"/>
      <c r="I499" s="123"/>
    </row>
    <row r="500" spans="1:9">
      <c r="A500" s="75"/>
      <c r="B500" s="39" t="s">
        <v>22542</v>
      </c>
      <c r="C500" s="38">
        <f>Matrix!B2615</f>
        <v>0</v>
      </c>
      <c r="D500" s="92">
        <f t="shared" si="86"/>
        <v>5</v>
      </c>
      <c r="E500" s="96">
        <f t="shared" si="87"/>
        <v>5</v>
      </c>
      <c r="F500" s="96">
        <f>MAX(E500:E502)</f>
        <v>5</v>
      </c>
      <c r="G500" s="39" t="s">
        <v>21800</v>
      </c>
      <c r="H500" t="str">
        <f t="shared" si="89"/>
        <v>听神经</v>
      </c>
      <c r="I500" s="123">
        <f t="shared" si="90"/>
        <v>5</v>
      </c>
    </row>
    <row r="501" spans="1:9" hidden="1">
      <c r="A501" s="75"/>
      <c r="B501" s="39" t="s">
        <v>22543</v>
      </c>
      <c r="C501" s="38">
        <f>Matrix!B5538</f>
        <v>0</v>
      </c>
      <c r="D501" s="92">
        <f t="shared" si="86"/>
        <v>5</v>
      </c>
      <c r="E501" s="96">
        <f t="shared" si="87"/>
        <v>5</v>
      </c>
      <c r="F501" s="50"/>
      <c r="G501" s="39"/>
      <c r="I501" s="123"/>
    </row>
    <row r="502" spans="1:9" hidden="1">
      <c r="A502" s="75"/>
      <c r="B502" s="39" t="s">
        <v>22544</v>
      </c>
      <c r="C502" s="38">
        <f>Matrix!B2649</f>
        <v>0</v>
      </c>
      <c r="D502" s="92">
        <f t="shared" si="86"/>
        <v>5</v>
      </c>
      <c r="E502" s="96">
        <f t="shared" si="87"/>
        <v>5</v>
      </c>
      <c r="F502" s="50"/>
      <c r="G502" s="39"/>
      <c r="I502" s="123"/>
    </row>
    <row r="503" spans="1:9">
      <c r="A503" s="75"/>
      <c r="B503" s="39" t="s">
        <v>22545</v>
      </c>
      <c r="C503" s="38">
        <f>Matrix!B2617</f>
        <v>0</v>
      </c>
      <c r="D503" s="92">
        <f t="shared" si="86"/>
        <v>5</v>
      </c>
      <c r="E503" s="96">
        <f t="shared" si="87"/>
        <v>5</v>
      </c>
      <c r="F503" s="116">
        <f t="shared" ref="F503:F506" si="93">E503</f>
        <v>5</v>
      </c>
      <c r="G503" s="39" t="s">
        <v>22546</v>
      </c>
      <c r="H503" t="str">
        <f t="shared" si="89"/>
        <v>胸段脊神经（心）</v>
      </c>
      <c r="I503" s="123">
        <f t="shared" si="90"/>
        <v>5</v>
      </c>
    </row>
    <row r="504" spans="1:9">
      <c r="A504" s="75"/>
      <c r="B504" s="39" t="s">
        <v>22547</v>
      </c>
      <c r="C504" s="38">
        <f>Matrix!B2618</f>
        <v>0</v>
      </c>
      <c r="D504" s="92">
        <f t="shared" si="86"/>
        <v>5</v>
      </c>
      <c r="E504" s="96">
        <f t="shared" si="87"/>
        <v>5</v>
      </c>
      <c r="F504" s="116">
        <f t="shared" si="93"/>
        <v>5</v>
      </c>
      <c r="G504" s="39" t="s">
        <v>21831</v>
      </c>
      <c r="H504" t="str">
        <f t="shared" si="89"/>
        <v>颈段脊神经</v>
      </c>
      <c r="I504" s="123">
        <f t="shared" si="90"/>
        <v>5</v>
      </c>
    </row>
    <row r="505" spans="1:9">
      <c r="A505" s="75"/>
      <c r="B505" s="39" t="s">
        <v>22548</v>
      </c>
      <c r="C505" s="38">
        <f>Matrix!B2620</f>
        <v>0</v>
      </c>
      <c r="D505" s="92">
        <f t="shared" si="86"/>
        <v>5</v>
      </c>
      <c r="E505" s="96">
        <f t="shared" si="87"/>
        <v>5</v>
      </c>
      <c r="F505" s="116">
        <f t="shared" si="93"/>
        <v>5</v>
      </c>
      <c r="G505" s="39" t="s">
        <v>21846</v>
      </c>
      <c r="H505" t="str">
        <f t="shared" si="89"/>
        <v>手及足相关脊神经</v>
      </c>
      <c r="I505" s="123">
        <f t="shared" si="90"/>
        <v>5</v>
      </c>
    </row>
    <row r="506" spans="1:9">
      <c r="A506" s="75"/>
      <c r="B506" s="39" t="s">
        <v>22549</v>
      </c>
      <c r="C506" s="38">
        <f>Matrix!B2622</f>
        <v>0</v>
      </c>
      <c r="D506" s="92">
        <f t="shared" si="86"/>
        <v>5</v>
      </c>
      <c r="E506" s="96">
        <f t="shared" si="87"/>
        <v>5</v>
      </c>
      <c r="F506" s="116">
        <f t="shared" si="93"/>
        <v>5</v>
      </c>
      <c r="G506" s="39" t="s">
        <v>21861</v>
      </c>
      <c r="H506" t="str">
        <f t="shared" si="89"/>
        <v>腰背脊神经</v>
      </c>
      <c r="I506" s="123">
        <f t="shared" si="90"/>
        <v>5</v>
      </c>
    </row>
    <row r="507" spans="1:9">
      <c r="A507" s="75"/>
      <c r="B507" s="39" t="s">
        <v>22550</v>
      </c>
      <c r="C507" s="38">
        <f>Matrix!B2625</f>
        <v>0</v>
      </c>
      <c r="D507" s="92">
        <f t="shared" si="86"/>
        <v>5</v>
      </c>
      <c r="E507" s="96">
        <f t="shared" si="87"/>
        <v>5</v>
      </c>
      <c r="F507" s="96">
        <f>MAX(E507:E510)</f>
        <v>5</v>
      </c>
      <c r="G507" s="39" t="s">
        <v>21891</v>
      </c>
      <c r="H507" t="str">
        <f t="shared" si="89"/>
        <v>舌咽神经</v>
      </c>
      <c r="I507" s="123">
        <f t="shared" si="90"/>
        <v>5</v>
      </c>
    </row>
    <row r="508" spans="1:9" hidden="1">
      <c r="A508" s="75"/>
      <c r="B508" s="39" t="s">
        <v>22551</v>
      </c>
      <c r="C508" s="38">
        <f>Matrix!B2632</f>
        <v>0</v>
      </c>
      <c r="D508" s="92">
        <f t="shared" ref="D508:D536" si="94">ROUNDUP(ABS(75-C508)/Base_Value*nerve_factor,1)</f>
        <v>5</v>
      </c>
      <c r="E508" s="96">
        <f t="shared" ref="E508:E536" si="95">IF(D508&gt;Max_Value,Max_Value,IF(D508&lt;0,0,D508))</f>
        <v>5</v>
      </c>
      <c r="F508" s="50"/>
      <c r="G508" s="39"/>
      <c r="I508" s="123"/>
    </row>
    <row r="509" spans="1:9" hidden="1">
      <c r="A509" s="75"/>
      <c r="B509" s="39" t="s">
        <v>22552</v>
      </c>
      <c r="C509" s="38">
        <f>Matrix!B2644</f>
        <v>0</v>
      </c>
      <c r="D509" s="92">
        <f t="shared" si="94"/>
        <v>5</v>
      </c>
      <c r="E509" s="96">
        <f t="shared" si="95"/>
        <v>5</v>
      </c>
      <c r="F509" s="50"/>
      <c r="G509" s="39"/>
      <c r="I509" s="123"/>
    </row>
    <row r="510" spans="1:9" hidden="1">
      <c r="A510" s="75"/>
      <c r="B510" s="39" t="s">
        <v>22553</v>
      </c>
      <c r="C510" s="38">
        <f>Matrix!B5695</f>
        <v>0</v>
      </c>
      <c r="D510" s="92">
        <f t="shared" si="94"/>
        <v>5</v>
      </c>
      <c r="E510" s="96">
        <f t="shared" si="95"/>
        <v>5</v>
      </c>
      <c r="F510" s="50"/>
      <c r="G510" s="39"/>
      <c r="I510" s="123"/>
    </row>
    <row r="511" spans="1:9">
      <c r="A511" s="75"/>
      <c r="B511" s="39" t="s">
        <v>22554</v>
      </c>
      <c r="C511" s="38">
        <f>Matrix!B2627</f>
        <v>0</v>
      </c>
      <c r="D511" s="92">
        <f t="shared" si="94"/>
        <v>5</v>
      </c>
      <c r="E511" s="96">
        <f t="shared" si="95"/>
        <v>5</v>
      </c>
      <c r="F511" s="96">
        <f>MAX(E511:E512)</f>
        <v>5</v>
      </c>
      <c r="G511" s="39" t="s">
        <v>21906</v>
      </c>
      <c r="H511" t="str">
        <f t="shared" si="89"/>
        <v>舌下神经</v>
      </c>
      <c r="I511" s="123">
        <f t="shared" si="90"/>
        <v>5</v>
      </c>
    </row>
    <row r="512" spans="1:9" hidden="1">
      <c r="A512" s="75"/>
      <c r="B512" s="39" t="s">
        <v>22555</v>
      </c>
      <c r="C512" s="38">
        <f>Matrix!B2643</f>
        <v>0</v>
      </c>
      <c r="D512" s="92">
        <f t="shared" si="94"/>
        <v>5</v>
      </c>
      <c r="E512" s="96">
        <f t="shared" si="95"/>
        <v>5</v>
      </c>
      <c r="F512" s="50"/>
      <c r="G512" s="39"/>
      <c r="I512" s="123"/>
    </row>
    <row r="513" spans="1:9">
      <c r="A513" s="75"/>
      <c r="B513" s="39" t="s">
        <v>22556</v>
      </c>
      <c r="C513" s="38">
        <f>Matrix!B2630</f>
        <v>0</v>
      </c>
      <c r="D513" s="92">
        <f t="shared" si="94"/>
        <v>5</v>
      </c>
      <c r="E513" s="96">
        <f t="shared" si="95"/>
        <v>5</v>
      </c>
      <c r="F513" s="116">
        <f t="shared" ref="F513:F518" si="96">E513</f>
        <v>5</v>
      </c>
      <c r="G513" s="39" t="s">
        <v>21951</v>
      </c>
      <c r="H513" t="str">
        <f t="shared" si="89"/>
        <v>骶丛</v>
      </c>
      <c r="I513" s="123">
        <f t="shared" si="90"/>
        <v>5</v>
      </c>
    </row>
    <row r="514" spans="1:9">
      <c r="A514" s="75"/>
      <c r="B514" s="39" t="s">
        <v>22557</v>
      </c>
      <c r="C514" s="38">
        <f>Matrix!B2631</f>
        <v>0</v>
      </c>
      <c r="D514" s="92">
        <f t="shared" si="94"/>
        <v>5</v>
      </c>
      <c r="E514" s="96">
        <f t="shared" si="95"/>
        <v>5</v>
      </c>
      <c r="F514" s="116">
        <f t="shared" si="96"/>
        <v>5</v>
      </c>
      <c r="G514" s="39" t="s">
        <v>21963</v>
      </c>
      <c r="H514" t="str">
        <f t="shared" si="89"/>
        <v>腰骶部脊神经</v>
      </c>
      <c r="I514" s="123">
        <f t="shared" si="90"/>
        <v>5</v>
      </c>
    </row>
    <row r="515" spans="1:9">
      <c r="A515" s="75"/>
      <c r="B515" s="39" t="s">
        <v>22558</v>
      </c>
      <c r="C515" s="38">
        <f>Matrix!B2633</f>
        <v>0</v>
      </c>
      <c r="D515" s="92">
        <f t="shared" si="94"/>
        <v>5</v>
      </c>
      <c r="E515" s="96">
        <f t="shared" si="95"/>
        <v>5</v>
      </c>
      <c r="F515" s="116">
        <f t="shared" si="96"/>
        <v>5</v>
      </c>
      <c r="G515" s="39" t="s">
        <v>21978</v>
      </c>
      <c r="H515" t="str">
        <f t="shared" si="89"/>
        <v>颈丛</v>
      </c>
      <c r="I515" s="123">
        <f t="shared" si="90"/>
        <v>5</v>
      </c>
    </row>
    <row r="516" spans="1:9">
      <c r="A516" s="75"/>
      <c r="B516" s="39" t="s">
        <v>22559</v>
      </c>
      <c r="C516" s="38">
        <f>Matrix!B2634</f>
        <v>0</v>
      </c>
      <c r="D516" s="92">
        <f t="shared" si="94"/>
        <v>5</v>
      </c>
      <c r="E516" s="96">
        <f t="shared" si="95"/>
        <v>5</v>
      </c>
      <c r="F516" s="116">
        <f t="shared" si="96"/>
        <v>5</v>
      </c>
      <c r="G516" s="39" t="s">
        <v>21992</v>
      </c>
      <c r="H516" t="str">
        <f t="shared" si="89"/>
        <v>嗅神经</v>
      </c>
      <c r="I516" s="123">
        <f t="shared" si="90"/>
        <v>5</v>
      </c>
    </row>
    <row r="517" spans="1:9">
      <c r="A517" s="75"/>
      <c r="B517" s="39" t="s">
        <v>22560</v>
      </c>
      <c r="C517" s="38">
        <f>Matrix!B2636</f>
        <v>0</v>
      </c>
      <c r="D517" s="92">
        <f t="shared" si="94"/>
        <v>5</v>
      </c>
      <c r="E517" s="96">
        <f t="shared" si="95"/>
        <v>5</v>
      </c>
      <c r="F517" s="116">
        <f t="shared" si="96"/>
        <v>5</v>
      </c>
      <c r="G517" s="39" t="s">
        <v>22561</v>
      </c>
      <c r="H517" t="str">
        <f t="shared" si="89"/>
        <v>胸段脊神经（脾、胰）</v>
      </c>
      <c r="I517" s="123">
        <f t="shared" si="90"/>
        <v>5</v>
      </c>
    </row>
    <row r="518" spans="1:9">
      <c r="A518" s="39"/>
      <c r="B518" s="39" t="s">
        <v>22562</v>
      </c>
      <c r="C518" s="38">
        <f>Matrix!B2642</f>
        <v>0</v>
      </c>
      <c r="D518" s="92">
        <f t="shared" si="94"/>
        <v>5</v>
      </c>
      <c r="E518" s="96">
        <f t="shared" si="95"/>
        <v>5</v>
      </c>
      <c r="F518" s="116">
        <f t="shared" si="96"/>
        <v>5</v>
      </c>
      <c r="G518" s="39" t="s">
        <v>22016</v>
      </c>
      <c r="H518" t="str">
        <f t="shared" si="89"/>
        <v>胸神经</v>
      </c>
      <c r="I518" s="123">
        <f t="shared" si="90"/>
        <v>5</v>
      </c>
    </row>
    <row r="519" spans="1:9">
      <c r="A519" s="39"/>
      <c r="B519" s="39" t="s">
        <v>22563</v>
      </c>
      <c r="C519" s="38">
        <f>Matrix!B2616</f>
        <v>0</v>
      </c>
      <c r="D519" s="92">
        <f t="shared" si="94"/>
        <v>5</v>
      </c>
      <c r="E519" s="96">
        <f t="shared" si="95"/>
        <v>5</v>
      </c>
      <c r="F519" s="96">
        <f>MAX(E519:E521)</f>
        <v>5</v>
      </c>
      <c r="G519" s="39" t="s">
        <v>22027</v>
      </c>
      <c r="H519" t="str">
        <f t="shared" si="89"/>
        <v>面神经</v>
      </c>
      <c r="I519" s="123">
        <f t="shared" si="90"/>
        <v>5</v>
      </c>
    </row>
    <row r="520" spans="1:9" hidden="1">
      <c r="A520" s="39"/>
      <c r="B520" s="39" t="s">
        <v>22564</v>
      </c>
      <c r="C520" s="38">
        <f>Matrix!B2623</f>
        <v>0</v>
      </c>
      <c r="D520" s="92">
        <f t="shared" si="94"/>
        <v>5</v>
      </c>
      <c r="E520" s="96">
        <f t="shared" si="95"/>
        <v>5</v>
      </c>
      <c r="F520" s="50"/>
      <c r="G520" s="39"/>
      <c r="I520" s="123"/>
    </row>
    <row r="521" spans="1:9" hidden="1">
      <c r="A521" s="39"/>
      <c r="B521" s="39" t="s">
        <v>22565</v>
      </c>
      <c r="C521" s="38">
        <f>Matrix!B5670</f>
        <v>0</v>
      </c>
      <c r="D521" s="92">
        <f t="shared" si="94"/>
        <v>5</v>
      </c>
      <c r="E521" s="96">
        <f t="shared" si="95"/>
        <v>5</v>
      </c>
      <c r="F521" s="50"/>
      <c r="G521" s="39"/>
      <c r="I521" s="123"/>
    </row>
    <row r="522" spans="1:9">
      <c r="A522" s="39"/>
      <c r="B522" s="39" t="s">
        <v>22566</v>
      </c>
      <c r="C522" s="38">
        <f>Matrix!B2645</f>
        <v>0</v>
      </c>
      <c r="D522" s="92">
        <f t="shared" si="94"/>
        <v>5</v>
      </c>
      <c r="E522" s="96">
        <f t="shared" si="95"/>
        <v>5</v>
      </c>
      <c r="F522" s="116">
        <f t="shared" ref="F522:F525" si="97">E522</f>
        <v>5</v>
      </c>
      <c r="G522" s="39" t="s">
        <v>22054</v>
      </c>
      <c r="H522" t="str">
        <f t="shared" si="89"/>
        <v>臂丛内侧束</v>
      </c>
      <c r="I522" s="123">
        <f t="shared" si="90"/>
        <v>5</v>
      </c>
    </row>
    <row r="523" spans="1:9">
      <c r="A523" s="39"/>
      <c r="B523" s="39" t="s">
        <v>22567</v>
      </c>
      <c r="C523" s="38">
        <f>Matrix!B2646</f>
        <v>0</v>
      </c>
      <c r="D523" s="92">
        <f t="shared" si="94"/>
        <v>5</v>
      </c>
      <c r="E523" s="96">
        <f t="shared" si="95"/>
        <v>5</v>
      </c>
      <c r="F523" s="96">
        <v>0</v>
      </c>
      <c r="G523" s="39" t="s">
        <v>22568</v>
      </c>
      <c r="H523" t="str">
        <f t="shared" si="89"/>
        <v>腰段脊神经（子宫）</v>
      </c>
      <c r="I523" s="123">
        <f t="shared" si="90"/>
        <v>0</v>
      </c>
    </row>
    <row r="524" spans="1:9">
      <c r="A524" s="39"/>
      <c r="B524" s="39" t="s">
        <v>22569</v>
      </c>
      <c r="C524" s="38">
        <f>Matrix!B2647</f>
        <v>0</v>
      </c>
      <c r="D524" s="92">
        <f t="shared" si="94"/>
        <v>5</v>
      </c>
      <c r="E524" s="96">
        <f t="shared" si="95"/>
        <v>5</v>
      </c>
      <c r="F524" s="96">
        <v>0</v>
      </c>
      <c r="G524" s="39" t="s">
        <v>22570</v>
      </c>
      <c r="H524" t="str">
        <f t="shared" si="89"/>
        <v>腰段脊神经（阴道）</v>
      </c>
      <c r="I524" s="123">
        <f t="shared" si="90"/>
        <v>0</v>
      </c>
    </row>
    <row r="525" spans="1:9">
      <c r="A525" s="39"/>
      <c r="B525" s="39" t="s">
        <v>22571</v>
      </c>
      <c r="C525" s="38">
        <f>Matrix!B5850</f>
        <v>0</v>
      </c>
      <c r="D525" s="92">
        <f t="shared" si="94"/>
        <v>5</v>
      </c>
      <c r="E525" s="96">
        <f t="shared" si="95"/>
        <v>5</v>
      </c>
      <c r="F525" s="116">
        <f t="shared" si="97"/>
        <v>5</v>
      </c>
      <c r="G525" s="39" t="s">
        <v>22572</v>
      </c>
      <c r="H525" t="str">
        <f t="shared" si="89"/>
        <v>动眼神经</v>
      </c>
      <c r="I525" s="123">
        <f t="shared" si="90"/>
        <v>5</v>
      </c>
    </row>
    <row r="526" spans="1:9">
      <c r="A526" s="39"/>
      <c r="B526" s="39" t="s">
        <v>22573</v>
      </c>
      <c r="C526" s="38">
        <f>Matrix!B2648</f>
        <v>0</v>
      </c>
      <c r="D526" s="92">
        <f t="shared" si="94"/>
        <v>5</v>
      </c>
      <c r="E526" s="96">
        <f t="shared" si="95"/>
        <v>5</v>
      </c>
      <c r="F526" s="96">
        <f>MAX(E526:E529)</f>
        <v>5</v>
      </c>
      <c r="G526" s="39" t="s">
        <v>11429</v>
      </c>
      <c r="H526" t="str">
        <f t="shared" si="89"/>
        <v>迷走神经</v>
      </c>
      <c r="I526" s="123">
        <f t="shared" si="90"/>
        <v>5</v>
      </c>
    </row>
    <row r="527" spans="1:9" hidden="1">
      <c r="A527" s="39"/>
      <c r="B527" s="39" t="s">
        <v>22574</v>
      </c>
      <c r="C527" s="38">
        <f>Matrix!B6008</f>
        <v>0</v>
      </c>
      <c r="D527" s="92">
        <f t="shared" si="94"/>
        <v>5</v>
      </c>
      <c r="E527" s="96">
        <f t="shared" si="95"/>
        <v>5</v>
      </c>
      <c r="F527" s="50"/>
      <c r="G527" s="39"/>
      <c r="I527" s="123"/>
    </row>
    <row r="528" spans="1:9" hidden="1">
      <c r="A528" s="39"/>
      <c r="B528" s="39" t="s">
        <v>23382</v>
      </c>
      <c r="C528" s="38">
        <f>Matrix!B1839</f>
        <v>0</v>
      </c>
      <c r="D528" s="92">
        <f t="shared" si="94"/>
        <v>5</v>
      </c>
      <c r="E528" s="96">
        <f t="shared" si="95"/>
        <v>5</v>
      </c>
      <c r="F528" s="50"/>
      <c r="G528" s="39"/>
      <c r="I528" s="123"/>
    </row>
    <row r="529" spans="1:9" hidden="1">
      <c r="A529" s="39"/>
      <c r="B529" s="39" t="s">
        <v>22575</v>
      </c>
      <c r="C529" s="38">
        <f>Matrix!B2641</f>
        <v>0</v>
      </c>
      <c r="D529" s="92">
        <f t="shared" si="94"/>
        <v>5</v>
      </c>
      <c r="E529" s="96">
        <f t="shared" si="95"/>
        <v>5</v>
      </c>
      <c r="F529" s="50"/>
      <c r="G529" s="39"/>
      <c r="I529" s="123"/>
    </row>
    <row r="530" spans="1:9">
      <c r="A530" s="39"/>
      <c r="B530" s="39" t="s">
        <v>22576</v>
      </c>
      <c r="C530" s="38">
        <f>Matrix!B5454</f>
        <v>0</v>
      </c>
      <c r="D530" s="92">
        <f t="shared" si="94"/>
        <v>5</v>
      </c>
      <c r="E530" s="96">
        <f t="shared" si="95"/>
        <v>5</v>
      </c>
      <c r="F530" s="96">
        <f>MAX(E530:E531)</f>
        <v>5</v>
      </c>
      <c r="G530" s="39" t="s">
        <v>22578</v>
      </c>
      <c r="H530" t="str">
        <f t="shared" si="89"/>
        <v>外展神经</v>
      </c>
      <c r="I530" s="123">
        <f t="shared" si="90"/>
        <v>5</v>
      </c>
    </row>
    <row r="531" spans="1:9" hidden="1">
      <c r="A531" s="39"/>
      <c r="B531" s="39" t="s">
        <v>22577</v>
      </c>
      <c r="C531" s="38">
        <f>Matrix!B2640</f>
        <v>0</v>
      </c>
      <c r="D531" s="92">
        <f t="shared" si="94"/>
        <v>5</v>
      </c>
      <c r="E531" s="96">
        <f t="shared" si="95"/>
        <v>5</v>
      </c>
      <c r="F531" s="50"/>
      <c r="G531" s="39"/>
      <c r="I531" s="123"/>
    </row>
    <row r="532" spans="1:9">
      <c r="A532" s="39"/>
      <c r="B532" s="39" t="s">
        <v>22579</v>
      </c>
      <c r="C532" s="38">
        <f>Matrix!B5671</f>
        <v>0</v>
      </c>
      <c r="D532" s="92">
        <f t="shared" si="94"/>
        <v>5</v>
      </c>
      <c r="E532" s="96">
        <f t="shared" si="95"/>
        <v>5</v>
      </c>
      <c r="F532" s="116">
        <v>0</v>
      </c>
      <c r="G532" s="39" t="s">
        <v>23816</v>
      </c>
      <c r="H532" t="str">
        <f t="shared" si="89"/>
        <v>面神经瘫</v>
      </c>
      <c r="I532" s="123">
        <f t="shared" si="90"/>
        <v>0</v>
      </c>
    </row>
    <row r="533" spans="1:9">
      <c r="A533" s="39"/>
      <c r="B533" s="62" t="s">
        <v>22580</v>
      </c>
      <c r="C533" s="38">
        <f>Matrix!B5500</f>
        <v>0</v>
      </c>
      <c r="D533" s="92">
        <f t="shared" si="94"/>
        <v>5</v>
      </c>
      <c r="E533" s="96">
        <f t="shared" si="95"/>
        <v>5</v>
      </c>
      <c r="F533" s="116">
        <v>0</v>
      </c>
      <c r="G533" s="42" t="s">
        <v>22581</v>
      </c>
      <c r="H533" t="str">
        <f t="shared" si="89"/>
        <v>脊髓侧索硬化征</v>
      </c>
      <c r="I533" s="123">
        <f t="shared" si="90"/>
        <v>0</v>
      </c>
    </row>
    <row r="534" spans="1:9">
      <c r="A534" s="39"/>
      <c r="B534" s="62" t="s">
        <v>22582</v>
      </c>
      <c r="C534" s="38">
        <f>Matrix!B2812</f>
        <v>0</v>
      </c>
      <c r="D534" s="92">
        <f t="shared" si="94"/>
        <v>5</v>
      </c>
      <c r="E534" s="96">
        <f t="shared" si="95"/>
        <v>5</v>
      </c>
      <c r="F534" s="116">
        <v>0</v>
      </c>
      <c r="G534" s="62" t="s">
        <v>22583</v>
      </c>
      <c r="H534" t="str">
        <f t="shared" si="89"/>
        <v>多发性神经炎</v>
      </c>
      <c r="I534" s="123">
        <f t="shared" si="90"/>
        <v>0</v>
      </c>
    </row>
    <row r="535" spans="1:9">
      <c r="A535" s="39"/>
      <c r="B535" s="62" t="s">
        <v>22584</v>
      </c>
      <c r="C535" s="38">
        <f>Matrix!B2004</f>
        <v>0</v>
      </c>
      <c r="D535" s="92">
        <f t="shared" si="94"/>
        <v>5</v>
      </c>
      <c r="E535" s="96">
        <f t="shared" si="95"/>
        <v>5</v>
      </c>
      <c r="F535" s="116">
        <v>0</v>
      </c>
      <c r="G535" s="62" t="s">
        <v>22585</v>
      </c>
      <c r="H535" t="str">
        <f t="shared" si="89"/>
        <v>多发性硬化</v>
      </c>
      <c r="I535" s="123">
        <f t="shared" si="90"/>
        <v>0</v>
      </c>
    </row>
    <row r="536" spans="1:9">
      <c r="A536" s="39"/>
      <c r="B536" s="39" t="s">
        <v>22586</v>
      </c>
      <c r="C536" s="38">
        <f>Matrix!B6104</f>
        <v>0</v>
      </c>
      <c r="D536" s="92">
        <f t="shared" si="94"/>
        <v>5</v>
      </c>
      <c r="E536" s="96">
        <f t="shared" si="95"/>
        <v>5</v>
      </c>
      <c r="F536" s="116">
        <f t="shared" ref="F536" si="98">E536</f>
        <v>5</v>
      </c>
      <c r="G536" s="39" t="s">
        <v>22587</v>
      </c>
      <c r="H536" t="str">
        <f t="shared" si="89"/>
        <v>颅神经</v>
      </c>
      <c r="I536" s="123">
        <f t="shared" si="90"/>
        <v>5</v>
      </c>
    </row>
    <row r="537" spans="1:9">
      <c r="A537" s="56">
        <v>9.3000000000000007</v>
      </c>
      <c r="B537" s="56" t="s">
        <v>21830</v>
      </c>
      <c r="C537" s="99"/>
      <c r="D537" s="99"/>
      <c r="E537" s="99"/>
      <c r="F537" s="99"/>
      <c r="G537" s="56"/>
    </row>
    <row r="538" spans="1:9">
      <c r="A538" s="39"/>
      <c r="B538" s="39" t="s">
        <v>22588</v>
      </c>
      <c r="C538" s="38">
        <f>Matrix!B5794</f>
        <v>0</v>
      </c>
      <c r="D538" s="92">
        <f>ROUNDUP(ABS(75-C538)/Base_Value*nerve_factor,1)</f>
        <v>5</v>
      </c>
      <c r="E538" s="96">
        <f>IF(D538&gt;Max_Value,Max_Value,IF(D538&lt;0,0,D538))</f>
        <v>5</v>
      </c>
      <c r="F538" s="116">
        <f t="shared" ref="F538" si="99">E538</f>
        <v>5</v>
      </c>
      <c r="G538" s="39" t="s">
        <v>21845</v>
      </c>
    </row>
    <row r="539" spans="1:9">
      <c r="A539" s="56">
        <v>9.4</v>
      </c>
      <c r="B539" s="56" t="s">
        <v>21705</v>
      </c>
      <c r="C539" s="99"/>
      <c r="D539" s="99"/>
      <c r="E539" s="99"/>
      <c r="F539" s="99"/>
      <c r="G539" s="70"/>
    </row>
    <row r="540" spans="1:9">
      <c r="A540" s="39"/>
      <c r="B540" s="39" t="s">
        <v>22589</v>
      </c>
      <c r="C540" s="38">
        <f>Matrix!B5587</f>
        <v>0</v>
      </c>
      <c r="D540" s="92">
        <f t="shared" ref="D540:D546" si="100">ROUNDUP(ABS(75-C540)/Base_Value*nerve_factor,1)</f>
        <v>5</v>
      </c>
      <c r="E540" s="96">
        <f t="shared" ref="E540:E546" si="101">IF(D540&gt;Max_Value,Max_Value,IF(D540&lt;0,0,D540))</f>
        <v>5</v>
      </c>
      <c r="F540" s="116">
        <f t="shared" ref="F540:F546" si="102">E540</f>
        <v>5</v>
      </c>
      <c r="G540" s="39" t="s">
        <v>21876</v>
      </c>
    </row>
    <row r="541" spans="1:9">
      <c r="A541" s="39"/>
      <c r="B541" s="39" t="s">
        <v>22590</v>
      </c>
      <c r="C541" s="38">
        <f>Matrix!B5588</f>
        <v>0</v>
      </c>
      <c r="D541" s="92">
        <f t="shared" si="100"/>
        <v>5</v>
      </c>
      <c r="E541" s="96">
        <f t="shared" si="101"/>
        <v>5</v>
      </c>
      <c r="F541" s="116">
        <f t="shared" si="102"/>
        <v>5</v>
      </c>
      <c r="G541" s="39" t="s">
        <v>21890</v>
      </c>
    </row>
    <row r="542" spans="1:9">
      <c r="A542" s="39"/>
      <c r="B542" s="62" t="s">
        <v>22591</v>
      </c>
      <c r="C542" s="38">
        <f>Matrix!B5840</f>
        <v>0</v>
      </c>
      <c r="D542" s="92">
        <f t="shared" si="100"/>
        <v>5</v>
      </c>
      <c r="E542" s="96">
        <f t="shared" si="101"/>
        <v>5</v>
      </c>
      <c r="F542" s="116">
        <f t="shared" si="102"/>
        <v>5</v>
      </c>
      <c r="G542" s="62" t="s">
        <v>21905</v>
      </c>
    </row>
    <row r="543" spans="1:9">
      <c r="A543" s="39"/>
      <c r="B543" s="62" t="s">
        <v>22592</v>
      </c>
      <c r="C543" s="38">
        <f>Matrix!B5842</f>
        <v>0</v>
      </c>
      <c r="D543" s="92">
        <f t="shared" si="100"/>
        <v>5</v>
      </c>
      <c r="E543" s="96">
        <f t="shared" si="101"/>
        <v>5</v>
      </c>
      <c r="F543" s="116">
        <f t="shared" si="102"/>
        <v>5</v>
      </c>
      <c r="G543" s="62" t="s">
        <v>21920</v>
      </c>
    </row>
    <row r="544" spans="1:9">
      <c r="A544" s="39"/>
      <c r="B544" s="39" t="s">
        <v>22593</v>
      </c>
      <c r="C544" s="38">
        <f>Matrix!B2022</f>
        <v>0</v>
      </c>
      <c r="D544" s="92">
        <f t="shared" si="100"/>
        <v>5</v>
      </c>
      <c r="E544" s="96">
        <f t="shared" si="101"/>
        <v>5</v>
      </c>
      <c r="F544" s="116">
        <f t="shared" si="102"/>
        <v>5</v>
      </c>
      <c r="G544" s="39" t="s">
        <v>21936</v>
      </c>
    </row>
    <row r="545" spans="1:7">
      <c r="A545" s="39"/>
      <c r="B545" s="39" t="s">
        <v>22594</v>
      </c>
      <c r="C545" s="38">
        <f>Matrix!B5867</f>
        <v>0</v>
      </c>
      <c r="D545" s="92">
        <f t="shared" si="100"/>
        <v>5</v>
      </c>
      <c r="E545" s="96">
        <f t="shared" si="101"/>
        <v>5</v>
      </c>
      <c r="F545" s="116">
        <f t="shared" si="102"/>
        <v>5</v>
      </c>
      <c r="G545" s="39" t="s">
        <v>21950</v>
      </c>
    </row>
    <row r="546" spans="1:7">
      <c r="A546" s="39"/>
      <c r="B546" s="39" t="s">
        <v>22595</v>
      </c>
      <c r="C546" s="38">
        <f>Matrix!B5600</f>
        <v>0</v>
      </c>
      <c r="D546" s="92">
        <f t="shared" si="100"/>
        <v>5</v>
      </c>
      <c r="E546" s="96">
        <f t="shared" si="101"/>
        <v>5</v>
      </c>
      <c r="F546" s="116">
        <f t="shared" si="102"/>
        <v>5</v>
      </c>
      <c r="G546" s="39" t="s">
        <v>21962</v>
      </c>
    </row>
    <row r="547" spans="1:7" ht="18" thickBot="1">
      <c r="A547" s="53">
        <v>10</v>
      </c>
      <c r="B547" s="53" t="s">
        <v>11448</v>
      </c>
      <c r="C547" s="98"/>
      <c r="D547" s="98"/>
      <c r="E547" s="98"/>
      <c r="F547" s="98"/>
      <c r="G547" s="54"/>
    </row>
    <row r="548" spans="1:7" ht="18" thickTop="1">
      <c r="A548" s="56">
        <v>10.1</v>
      </c>
      <c r="B548" s="66" t="s">
        <v>21704</v>
      </c>
      <c r="C548" s="63"/>
      <c r="D548" s="63"/>
      <c r="E548" s="63"/>
      <c r="F548" s="63"/>
      <c r="G548" s="81"/>
    </row>
    <row r="549" spans="1:7">
      <c r="A549" s="60"/>
      <c r="B549" s="60" t="s">
        <v>22596</v>
      </c>
      <c r="C549" s="38">
        <f>Matrix!B6059</f>
        <v>0</v>
      </c>
      <c r="D549" s="92">
        <f>ROUNDUP(ABS(75-C549)/Base_Value*immu_factor,1)</f>
        <v>5</v>
      </c>
      <c r="E549" s="96">
        <f t="shared" ref="E549:E558" si="103">IF(D549&gt;Max_Value,Max_Value,IF(D549&lt;0,0,D549))</f>
        <v>5</v>
      </c>
      <c r="F549" s="96">
        <f>MAX(E549:E552,F553:F604)</f>
        <v>5</v>
      </c>
      <c r="G549" s="60" t="s">
        <v>21725</v>
      </c>
    </row>
    <row r="550" spans="1:7" hidden="1">
      <c r="A550" s="60"/>
      <c r="B550" s="55" t="s">
        <v>23395</v>
      </c>
      <c r="C550" s="38">
        <f>Info_R!A39</f>
        <v>75</v>
      </c>
      <c r="D550" s="92">
        <f>ROUNDUP(ABS(40-C550)/Base_Value*immu_factor,1)</f>
        <v>2.4</v>
      </c>
      <c r="E550" s="96">
        <f t="shared" si="103"/>
        <v>2.4</v>
      </c>
      <c r="F550" s="65"/>
      <c r="G550" s="60"/>
    </row>
    <row r="551" spans="1:7" hidden="1">
      <c r="A551" s="60"/>
      <c r="B551" s="41" t="s">
        <v>22597</v>
      </c>
      <c r="C551" s="38">
        <f>Matrix!B5491</f>
        <v>0</v>
      </c>
      <c r="D551" s="92">
        <f>ROUNDUP(ABS(75-C551)/Base_Value*immu_factor,1)</f>
        <v>5</v>
      </c>
      <c r="E551" s="96">
        <f t="shared" si="103"/>
        <v>5</v>
      </c>
      <c r="F551" s="65"/>
      <c r="G551" s="60"/>
    </row>
    <row r="552" spans="1:7" hidden="1">
      <c r="A552" s="60"/>
      <c r="B552" s="60" t="s">
        <v>22598</v>
      </c>
      <c r="C552" s="38">
        <f>Matrix!B8886</f>
        <v>0</v>
      </c>
      <c r="D552" s="92">
        <f>ROUNDUP(ABS(75-C552)/Base_Value*immu_factor,1)</f>
        <v>5</v>
      </c>
      <c r="E552" s="96">
        <f t="shared" si="103"/>
        <v>5</v>
      </c>
      <c r="F552" s="65"/>
      <c r="G552" s="60"/>
    </row>
    <row r="553" spans="1:7">
      <c r="A553" s="60"/>
      <c r="B553" s="41" t="s">
        <v>22599</v>
      </c>
      <c r="C553" s="38">
        <f>Matrix!B5760</f>
        <v>0</v>
      </c>
      <c r="D553" s="92">
        <f>ROUNDUP(ABS(75-C553)/Base_Value*immu_factor,1)</f>
        <v>5</v>
      </c>
      <c r="E553" s="96">
        <f t="shared" si="103"/>
        <v>5</v>
      </c>
      <c r="F553" s="96">
        <f>MAX(E553:E554)</f>
        <v>5</v>
      </c>
      <c r="G553" s="60" t="s">
        <v>21743</v>
      </c>
    </row>
    <row r="554" spans="1:7" hidden="1">
      <c r="A554" s="60"/>
      <c r="B554" s="55" t="s">
        <v>22600</v>
      </c>
      <c r="C554" s="38">
        <f>Matrix!B3018</f>
        <v>0</v>
      </c>
      <c r="D554" s="92">
        <f>ROUNDUP(ABS(75-C554)/Base_Value*immu_factor,1)</f>
        <v>5</v>
      </c>
      <c r="E554" s="96">
        <f t="shared" si="103"/>
        <v>5</v>
      </c>
      <c r="F554" s="65"/>
      <c r="G554" s="60"/>
    </row>
    <row r="555" spans="1:7">
      <c r="A555" s="60"/>
      <c r="B555" s="41" t="s">
        <v>22601</v>
      </c>
      <c r="C555" s="38">
        <f>Matrix!B6047</f>
        <v>0</v>
      </c>
      <c r="D555" s="92">
        <f>ROUNDUP(ABS(75-C555)/Base_Value*immu_factor,1)</f>
        <v>5</v>
      </c>
      <c r="E555" s="96">
        <f t="shared" si="103"/>
        <v>5</v>
      </c>
      <c r="F555" s="96">
        <f>MAX(E555:E556)</f>
        <v>5</v>
      </c>
      <c r="G555" s="41" t="s">
        <v>21756</v>
      </c>
    </row>
    <row r="556" spans="1:7" hidden="1">
      <c r="A556" s="60"/>
      <c r="B556" s="55" t="s">
        <v>23396</v>
      </c>
      <c r="C556" s="38">
        <f>Info_R!A15</f>
        <v>75</v>
      </c>
      <c r="D556" s="92">
        <f>ROUNDUP(ABS(40-C556)/Base_Value*immu_factor,1)</f>
        <v>2.4</v>
      </c>
      <c r="E556" s="96">
        <f t="shared" si="103"/>
        <v>2.4</v>
      </c>
      <c r="F556" s="52"/>
      <c r="G556" s="41"/>
    </row>
    <row r="557" spans="1:7">
      <c r="A557" s="60"/>
      <c r="B557" s="41" t="s">
        <v>22602</v>
      </c>
      <c r="C557" s="38">
        <f>Matrix!B6050</f>
        <v>0</v>
      </c>
      <c r="D557" s="92">
        <f>ROUNDUP(ABS(75-C557)/Base_Value*immu_factor,1)</f>
        <v>5</v>
      </c>
      <c r="E557" s="96">
        <f t="shared" si="103"/>
        <v>5</v>
      </c>
      <c r="F557" s="96">
        <f>MAX(E557:E558)</f>
        <v>5</v>
      </c>
      <c r="G557" s="41" t="s">
        <v>21770</v>
      </c>
    </row>
    <row r="558" spans="1:7" hidden="1">
      <c r="A558" s="60"/>
      <c r="B558" s="55" t="s">
        <v>23396</v>
      </c>
      <c r="C558" s="38">
        <f>Info_R!A15</f>
        <v>75</v>
      </c>
      <c r="D558" s="92">
        <f>ROUNDUP(ABS(40-C558)/Base_Value*immu_factor,1)</f>
        <v>2.4</v>
      </c>
      <c r="E558" s="96">
        <f t="shared" si="103"/>
        <v>2.4</v>
      </c>
      <c r="F558" s="52"/>
      <c r="G558" s="41"/>
    </row>
    <row r="559" spans="1:7">
      <c r="A559" s="66">
        <v>10.199999999999999</v>
      </c>
      <c r="B559" s="66" t="s">
        <v>10659</v>
      </c>
      <c r="C559" s="63"/>
      <c r="D559" s="63"/>
      <c r="E559" s="63"/>
      <c r="F559" s="63"/>
      <c r="G559" s="81"/>
    </row>
    <row r="560" spans="1:7">
      <c r="A560" s="60"/>
      <c r="B560" s="41" t="s">
        <v>22603</v>
      </c>
      <c r="C560" s="38">
        <f>Matrix!B6102</f>
        <v>0</v>
      </c>
      <c r="D560" s="92">
        <f>ROUNDUP(ABS(75-C560)/Base_Value*immu_factor,1)</f>
        <v>5</v>
      </c>
      <c r="E560" s="96">
        <f>IF(D560&gt;Max_Value,Max_Value,IF(D560&lt;0,0,D560))</f>
        <v>5</v>
      </c>
      <c r="F560" s="96">
        <f>MAX(E560:E561)</f>
        <v>5</v>
      </c>
      <c r="G560" s="60" t="s">
        <v>21801</v>
      </c>
    </row>
    <row r="561" spans="1:7" hidden="1">
      <c r="A561" s="60"/>
      <c r="B561" s="41" t="s">
        <v>22604</v>
      </c>
      <c r="C561" s="38">
        <f>Matrix!B1823</f>
        <v>0</v>
      </c>
      <c r="D561" s="92">
        <f>ROUNDUP(ABS(75-C561)/Base_Value*immu_factor,1)</f>
        <v>5</v>
      </c>
      <c r="E561" s="96">
        <f>IF(D561&gt;Max_Value,Max_Value,IF(D561&lt;0,0,D561))</f>
        <v>5</v>
      </c>
      <c r="F561" s="52"/>
      <c r="G561" s="60"/>
    </row>
    <row r="562" spans="1:7">
      <c r="A562" s="60"/>
      <c r="B562" s="41" t="s">
        <v>22605</v>
      </c>
      <c r="C562" s="38">
        <f>Matrix!B2546</f>
        <v>0</v>
      </c>
      <c r="D562" s="92">
        <f>ROUNDUP(ABS(75-C562)/Base_Value*immu_factor,1)</f>
        <v>5</v>
      </c>
      <c r="E562" s="96">
        <f>IF(D562&gt;Max_Value,Max_Value,IF(D562&lt;0,0,D562))</f>
        <v>5</v>
      </c>
      <c r="F562" s="116">
        <f t="shared" ref="F562" si="104">E562</f>
        <v>5</v>
      </c>
      <c r="G562" s="60" t="s">
        <v>21816</v>
      </c>
    </row>
    <row r="563" spans="1:7">
      <c r="A563" s="56">
        <v>10.3</v>
      </c>
      <c r="B563" s="56" t="s">
        <v>10657</v>
      </c>
      <c r="C563" s="99"/>
      <c r="D563" s="99"/>
      <c r="E563" s="99"/>
      <c r="F563" s="99"/>
      <c r="G563" s="81"/>
    </row>
    <row r="564" spans="1:7">
      <c r="B564" s="55" t="s">
        <v>22606</v>
      </c>
      <c r="C564" s="38">
        <f>Matrix!B1830</f>
        <v>0</v>
      </c>
      <c r="D564" s="92">
        <f>ROUNDUP(ABS(75-C564)/Base_Value*immu_factor,1)</f>
        <v>5</v>
      </c>
      <c r="E564" s="96">
        <f t="shared" ref="E564:E570" si="105">IF(D564&gt;Max_Value,Max_Value,IF(D564&lt;0,0,D564))</f>
        <v>5</v>
      </c>
      <c r="F564" s="116">
        <f t="shared" ref="F564" si="106">E564</f>
        <v>5</v>
      </c>
      <c r="G564" s="55" t="s">
        <v>21847</v>
      </c>
    </row>
    <row r="565" spans="1:7">
      <c r="A565" s="55"/>
      <c r="B565" s="55" t="s">
        <v>23397</v>
      </c>
      <c r="C565" s="38">
        <f>Info_R!A27</f>
        <v>75</v>
      </c>
      <c r="D565" s="92">
        <f>ROUNDUP(ABS(40-C565)/Base_Value*immu_factor,1)</f>
        <v>2.4</v>
      </c>
      <c r="E565" s="96">
        <f t="shared" si="105"/>
        <v>2.4</v>
      </c>
      <c r="F565" s="96">
        <f>MAX(E565:E567,F568,F569,F570)</f>
        <v>5</v>
      </c>
      <c r="G565" s="43" t="s">
        <v>21862</v>
      </c>
    </row>
    <row r="566" spans="1:7" hidden="1">
      <c r="A566" s="55"/>
      <c r="B566" s="55" t="s">
        <v>22607</v>
      </c>
      <c r="C566" s="38">
        <f>Matrix!B1816</f>
        <v>0</v>
      </c>
      <c r="D566" s="92">
        <f>ROUNDUP(ABS(75-C566)/Base_Value*immu_factor,1)</f>
        <v>5</v>
      </c>
      <c r="E566" s="96">
        <f t="shared" si="105"/>
        <v>5</v>
      </c>
      <c r="F566" s="65"/>
      <c r="G566" s="43"/>
    </row>
    <row r="567" spans="1:7" hidden="1">
      <c r="A567" s="55"/>
      <c r="B567" s="43" t="s">
        <v>22608</v>
      </c>
      <c r="C567" s="38">
        <f>Matrix!B6088</f>
        <v>0</v>
      </c>
      <c r="D567" s="92">
        <f>ROUNDUP(ABS(75-C567)/Base_Value*immu_factor,1)</f>
        <v>5</v>
      </c>
      <c r="E567" s="96">
        <f t="shared" si="105"/>
        <v>5</v>
      </c>
      <c r="F567" s="65"/>
      <c r="G567" s="43"/>
    </row>
    <row r="568" spans="1:7">
      <c r="A568" s="55"/>
      <c r="B568" s="55" t="s">
        <v>22609</v>
      </c>
      <c r="C568" s="38">
        <f>Matrix!B1993</f>
        <v>0</v>
      </c>
      <c r="D568" s="92">
        <f>ROUNDUP(ABS(75-C568)/Base_Value*immu_factor,1)</f>
        <v>5</v>
      </c>
      <c r="E568" s="96">
        <f t="shared" si="105"/>
        <v>5</v>
      </c>
      <c r="F568" s="116">
        <f t="shared" ref="F568:F570" si="107">E568</f>
        <v>5</v>
      </c>
      <c r="G568" s="60" t="s">
        <v>21878</v>
      </c>
    </row>
    <row r="569" spans="1:7">
      <c r="A569" s="55"/>
      <c r="B569" s="55" t="s">
        <v>22610</v>
      </c>
      <c r="C569" s="38">
        <f>Matrix!B1879</f>
        <v>0</v>
      </c>
      <c r="D569" s="92">
        <f>ROUNDUP(ABS(75-C569)/Base_Value*immu_factor,1)</f>
        <v>5</v>
      </c>
      <c r="E569" s="96">
        <f t="shared" si="105"/>
        <v>5</v>
      </c>
      <c r="F569" s="116">
        <f t="shared" si="107"/>
        <v>5</v>
      </c>
      <c r="G569" s="60" t="s">
        <v>21892</v>
      </c>
    </row>
    <row r="570" spans="1:7">
      <c r="B570" s="55" t="s">
        <v>22611</v>
      </c>
      <c r="C570" s="38">
        <f>Matrix!B5800</f>
        <v>0</v>
      </c>
      <c r="D570" s="92">
        <f>ROUNDUP(ABS(75-C570)/Base_Value*immu_factor,1)</f>
        <v>5</v>
      </c>
      <c r="E570" s="96">
        <f t="shared" si="105"/>
        <v>5</v>
      </c>
      <c r="F570" s="116">
        <f t="shared" si="107"/>
        <v>5</v>
      </c>
      <c r="G570" s="60" t="s">
        <v>21907</v>
      </c>
    </row>
    <row r="571" spans="1:7">
      <c r="A571" s="56">
        <v>10.4</v>
      </c>
      <c r="B571" s="56" t="s">
        <v>21922</v>
      </c>
      <c r="C571" s="99"/>
      <c r="D571" s="99"/>
      <c r="E571" s="99"/>
      <c r="F571" s="99"/>
      <c r="G571" s="81"/>
    </row>
    <row r="572" spans="1:7">
      <c r="A572" s="39"/>
      <c r="B572" s="39" t="s">
        <v>23374</v>
      </c>
      <c r="C572" s="38">
        <f>Matrix!B1824</f>
        <v>0</v>
      </c>
      <c r="D572" s="92">
        <f>ROUNDUP(ABS(75-C572)/Base_Value*immu_factor,1)</f>
        <v>5</v>
      </c>
      <c r="E572" s="96">
        <f>IF(D572&gt;Max_Value,Max_Value,IF(D572&lt;0,0,D572))</f>
        <v>5</v>
      </c>
      <c r="F572" s="96">
        <f>MAX(E572:E573)</f>
        <v>5</v>
      </c>
      <c r="G572" s="64" t="s">
        <v>10658</v>
      </c>
    </row>
    <row r="573" spans="1:7" hidden="1">
      <c r="A573" s="39"/>
      <c r="B573" s="86" t="s">
        <v>23375</v>
      </c>
      <c r="C573" s="38">
        <f>Matrix!B6089</f>
        <v>0</v>
      </c>
      <c r="D573" s="92">
        <f>ROUNDUP(ABS(75-C573)/Base_Value*immu_factor,1)</f>
        <v>5</v>
      </c>
      <c r="E573" s="96">
        <f>IF(D573&gt;Max_Value,Max_Value,IF(D573&lt;0,0,D573))</f>
        <v>5</v>
      </c>
      <c r="F573" s="50"/>
      <c r="G573" s="64"/>
    </row>
    <row r="574" spans="1:7">
      <c r="A574" s="56">
        <v>10.5</v>
      </c>
      <c r="B574" s="56" t="s">
        <v>10639</v>
      </c>
      <c r="C574" s="99"/>
      <c r="D574" s="99"/>
      <c r="E574" s="99"/>
      <c r="F574" s="99"/>
      <c r="G574" s="81"/>
    </row>
    <row r="575" spans="1:7">
      <c r="A575" s="82"/>
      <c r="B575" s="43" t="s">
        <v>22612</v>
      </c>
      <c r="C575" s="38">
        <f>Matrix!B6803</f>
        <v>0</v>
      </c>
      <c r="D575" s="92">
        <f>ROUNDUP(ABS(75-C575)/Base_Value*immu_factor,1)</f>
        <v>5</v>
      </c>
      <c r="E575" s="96">
        <f t="shared" ref="E575:E582" si="108">IF(D575&gt;Max_Value,Max_Value,IF(D575&lt;0,0,D575))</f>
        <v>5</v>
      </c>
      <c r="F575" s="96">
        <f>MAX(E575:E576)</f>
        <v>5</v>
      </c>
      <c r="G575" s="43" t="s">
        <v>21964</v>
      </c>
    </row>
    <row r="576" spans="1:7" hidden="1">
      <c r="A576" s="82"/>
      <c r="B576" s="61" t="s">
        <v>23398</v>
      </c>
      <c r="C576" s="38">
        <f>Info_R!A36</f>
        <v>75</v>
      </c>
      <c r="D576" s="92">
        <f>ROUNDUP(ABS(50-C576)/Base_Value*immu_factor,1)</f>
        <v>1.7000000000000002</v>
      </c>
      <c r="E576" s="96">
        <f t="shared" si="108"/>
        <v>1.7000000000000002</v>
      </c>
      <c r="F576" s="109"/>
      <c r="G576" s="43"/>
    </row>
    <row r="577" spans="1:7">
      <c r="A577" s="82"/>
      <c r="B577" s="43" t="s">
        <v>22613</v>
      </c>
      <c r="C577" s="38">
        <f>Matrix!B5710</f>
        <v>0</v>
      </c>
      <c r="D577" s="92">
        <f>ROUNDUP(ABS(75-C577)/Base_Value*immu_factor,1)</f>
        <v>5</v>
      </c>
      <c r="E577" s="96">
        <f t="shared" si="108"/>
        <v>5</v>
      </c>
      <c r="F577" s="96">
        <f>MAX(E577:E578)</f>
        <v>5</v>
      </c>
      <c r="G577" s="43" t="s">
        <v>21979</v>
      </c>
    </row>
    <row r="578" spans="1:7" hidden="1">
      <c r="A578" s="82"/>
      <c r="B578" s="61" t="s">
        <v>23398</v>
      </c>
      <c r="C578" s="38">
        <f>Info_R!A36</f>
        <v>75</v>
      </c>
      <c r="D578" s="92">
        <f>ROUNDUP(ABS(40-C578)/Base_Value*immu_factor,1)</f>
        <v>2.4</v>
      </c>
      <c r="E578" s="96">
        <f t="shared" si="108"/>
        <v>2.4</v>
      </c>
      <c r="F578" s="109"/>
      <c r="G578" s="43"/>
    </row>
    <row r="579" spans="1:7">
      <c r="A579" s="82"/>
      <c r="B579" s="43" t="s">
        <v>22614</v>
      </c>
      <c r="C579" s="38">
        <f>Matrix!B5490</f>
        <v>0</v>
      </c>
      <c r="D579" s="92">
        <f>ROUNDUP(ABS(75-C579)/Base_Value*immu_factor,1)</f>
        <v>5</v>
      </c>
      <c r="E579" s="96">
        <f t="shared" si="108"/>
        <v>5</v>
      </c>
      <c r="F579" s="96">
        <f>MAX(E579:E580)</f>
        <v>5</v>
      </c>
      <c r="G579" s="43" t="s">
        <v>21993</v>
      </c>
    </row>
    <row r="580" spans="1:7" hidden="1">
      <c r="A580" s="82"/>
      <c r="B580" s="61" t="s">
        <v>23398</v>
      </c>
      <c r="C580" s="38">
        <f>Info_R!A36</f>
        <v>75</v>
      </c>
      <c r="D580" s="92">
        <f>ROUNDUP(ABS(40-C580)/Base_Value*immu_factor,1)</f>
        <v>2.4</v>
      </c>
      <c r="E580" s="96">
        <f t="shared" si="108"/>
        <v>2.4</v>
      </c>
      <c r="F580" s="109"/>
      <c r="G580" s="43"/>
    </row>
    <row r="581" spans="1:7">
      <c r="A581" s="82"/>
      <c r="B581" s="43" t="s">
        <v>22615</v>
      </c>
      <c r="C581" s="38">
        <f>Matrix!B3329</f>
        <v>0</v>
      </c>
      <c r="D581" s="92">
        <f>ROUNDUP(ABS(75-C581)/Base_Value*immu_factor,1)</f>
        <v>5</v>
      </c>
      <c r="E581" s="96">
        <f t="shared" si="108"/>
        <v>5</v>
      </c>
      <c r="F581" s="96">
        <f>MAX(E581:E582)</f>
        <v>5</v>
      </c>
      <c r="G581" s="43" t="s">
        <v>22006</v>
      </c>
    </row>
    <row r="582" spans="1:7" hidden="1">
      <c r="A582" s="82"/>
      <c r="B582" s="61" t="s">
        <v>23398</v>
      </c>
      <c r="C582" s="38">
        <f>Info_R!A36</f>
        <v>75</v>
      </c>
      <c r="D582" s="92">
        <f>ROUNDUP(ABS(48-C582)/Base_Value*immu_factor,1)</f>
        <v>1.8</v>
      </c>
      <c r="E582" s="96">
        <f t="shared" si="108"/>
        <v>1.8</v>
      </c>
      <c r="F582" s="109"/>
      <c r="G582" s="43"/>
    </row>
    <row r="583" spans="1:7">
      <c r="A583" s="56">
        <v>10.6</v>
      </c>
      <c r="B583" s="56" t="s">
        <v>22017</v>
      </c>
      <c r="C583" s="99"/>
      <c r="D583" s="99"/>
      <c r="E583" s="99"/>
      <c r="F583" s="99"/>
      <c r="G583" s="81"/>
    </row>
    <row r="584" spans="1:7">
      <c r="A584" s="82"/>
      <c r="B584" s="60" t="s">
        <v>22616</v>
      </c>
      <c r="C584" s="38">
        <f>Matrix!B6055</f>
        <v>0</v>
      </c>
      <c r="D584" s="92">
        <f>ROUNDUP(ABS(75-C584)/Base_Value*immu_factor,1)</f>
        <v>5</v>
      </c>
      <c r="E584" s="96">
        <f t="shared" ref="E584:E599" si="109">IF(D584&gt;Max_Value,Max_Value,IF(D584&lt;0,0,D584))</f>
        <v>5</v>
      </c>
      <c r="F584" s="96">
        <f>MAX(E584:E585)</f>
        <v>5</v>
      </c>
      <c r="G584" s="60" t="s">
        <v>22028</v>
      </c>
    </row>
    <row r="585" spans="1:7" hidden="1">
      <c r="A585" s="82"/>
      <c r="B585" s="55" t="s">
        <v>23399</v>
      </c>
      <c r="C585" s="38">
        <f>Info_R!A20</f>
        <v>75</v>
      </c>
      <c r="D585" s="92">
        <f>ROUNDUP(ABS(46-C585)/Base_Value*immu_factor,1)</f>
        <v>2</v>
      </c>
      <c r="E585" s="96">
        <f t="shared" si="109"/>
        <v>2</v>
      </c>
      <c r="F585" s="105"/>
      <c r="G585" s="60"/>
    </row>
    <row r="586" spans="1:7">
      <c r="A586" s="82"/>
      <c r="B586" s="43" t="s">
        <v>22617</v>
      </c>
      <c r="C586" s="38">
        <f>Matrix!B5541</f>
        <v>0</v>
      </c>
      <c r="D586" s="92">
        <f>ROUNDUP(ABS(75-C586)/Base_Value*immu_factor,1)</f>
        <v>5</v>
      </c>
      <c r="E586" s="96">
        <f t="shared" si="109"/>
        <v>5</v>
      </c>
      <c r="F586" s="96">
        <f>MAX(E586:E587)</f>
        <v>5</v>
      </c>
      <c r="G586" s="43" t="s">
        <v>22042</v>
      </c>
    </row>
    <row r="587" spans="1:7" hidden="1">
      <c r="A587" s="82"/>
      <c r="B587" s="55" t="s">
        <v>23399</v>
      </c>
      <c r="C587" s="38">
        <f>Info_R!A20</f>
        <v>75</v>
      </c>
      <c r="D587" s="92">
        <f>ROUNDUP(ABS(40-C587)/Base_Value*immu_factor,1)</f>
        <v>2.4</v>
      </c>
      <c r="E587" s="96">
        <f t="shared" si="109"/>
        <v>2.4</v>
      </c>
      <c r="F587" s="109"/>
      <c r="G587" s="43"/>
    </row>
    <row r="588" spans="1:7">
      <c r="A588" s="82"/>
      <c r="B588" s="41" t="s">
        <v>22618</v>
      </c>
      <c r="C588" s="38">
        <f>Matrix!B2385</f>
        <v>0</v>
      </c>
      <c r="D588" s="92">
        <f>ROUNDUP(ABS(75-C588)/Base_Value*immu_factor,1)</f>
        <v>5</v>
      </c>
      <c r="E588" s="96">
        <f t="shared" si="109"/>
        <v>5</v>
      </c>
      <c r="F588" s="96">
        <f>MAX(E588:E591)</f>
        <v>5</v>
      </c>
      <c r="G588" s="41" t="s">
        <v>22055</v>
      </c>
    </row>
    <row r="589" spans="1:7" hidden="1">
      <c r="A589" s="82"/>
      <c r="B589" s="41" t="s">
        <v>22619</v>
      </c>
      <c r="C589" s="38">
        <f>Matrix!B6057</f>
        <v>0</v>
      </c>
      <c r="D589" s="92">
        <f>ROUNDUP(ABS(75-C589)/Base_Value*immu_factor,1)</f>
        <v>5</v>
      </c>
      <c r="E589" s="96">
        <f t="shared" si="109"/>
        <v>5</v>
      </c>
      <c r="F589" s="52"/>
      <c r="G589" s="41"/>
    </row>
    <row r="590" spans="1:7" hidden="1">
      <c r="A590" s="82"/>
      <c r="B590" s="55" t="s">
        <v>23399</v>
      </c>
      <c r="C590" s="38">
        <f>Info_R!A20</f>
        <v>75</v>
      </c>
      <c r="D590" s="92">
        <f>ROUNDUP(ABS(42-C590)/Base_Value*immu_factor,1)</f>
        <v>2.2000000000000002</v>
      </c>
      <c r="E590" s="96">
        <f t="shared" si="109"/>
        <v>2.2000000000000002</v>
      </c>
      <c r="F590" s="52"/>
      <c r="G590" s="41"/>
    </row>
    <row r="591" spans="1:7" hidden="1">
      <c r="A591" s="82"/>
      <c r="B591" s="43" t="s">
        <v>22620</v>
      </c>
      <c r="C591" s="38">
        <f>Matrix!B2001</f>
        <v>0</v>
      </c>
      <c r="D591" s="92">
        <f>ROUNDUP(ABS(75-C591)/Base_Value*immu_factor,1)</f>
        <v>5</v>
      </c>
      <c r="E591" s="96">
        <f t="shared" si="109"/>
        <v>5</v>
      </c>
      <c r="F591" s="52"/>
      <c r="G591" s="41"/>
    </row>
    <row r="592" spans="1:7">
      <c r="A592" s="82"/>
      <c r="B592" s="60" t="s">
        <v>22621</v>
      </c>
      <c r="C592" s="38">
        <f>Matrix!B6058</f>
        <v>0</v>
      </c>
      <c r="D592" s="92">
        <f>ROUNDUP(ABS(75-C592)/Base_Value*immu_factor,1)</f>
        <v>5</v>
      </c>
      <c r="E592" s="96">
        <f t="shared" si="109"/>
        <v>5</v>
      </c>
      <c r="F592" s="96">
        <f>MAX(E592:E593)</f>
        <v>5</v>
      </c>
      <c r="G592" s="60" t="s">
        <v>22064</v>
      </c>
    </row>
    <row r="593" spans="1:9" hidden="1">
      <c r="A593" s="82"/>
      <c r="B593" s="55" t="s">
        <v>23399</v>
      </c>
      <c r="C593" s="38">
        <f>Info_R!A20</f>
        <v>75</v>
      </c>
      <c r="D593" s="92">
        <f>ROUNDUP(ABS(43-C593)/Base_Value*immu_factor,1)</f>
        <v>2.2000000000000002</v>
      </c>
      <c r="E593" s="96">
        <f t="shared" si="109"/>
        <v>2.2000000000000002</v>
      </c>
      <c r="F593" s="105"/>
      <c r="G593" s="60"/>
    </row>
    <row r="594" spans="1:9">
      <c r="A594" s="82"/>
      <c r="B594" s="61" t="s">
        <v>22622</v>
      </c>
      <c r="C594" s="129">
        <f>Matrix!B5574</f>
        <v>0</v>
      </c>
      <c r="D594" s="139">
        <f>ROUNDUP(ABS(75-C594)/Base_Value*immu_factor,1)</f>
        <v>5</v>
      </c>
      <c r="E594" s="114">
        <f t="shared" si="109"/>
        <v>5</v>
      </c>
      <c r="F594" s="114">
        <f>E594</f>
        <v>5</v>
      </c>
      <c r="G594" s="79" t="s">
        <v>22073</v>
      </c>
    </row>
    <row r="595" spans="1:9" hidden="1">
      <c r="A595" s="82"/>
      <c r="B595" s="55" t="s">
        <v>23400</v>
      </c>
      <c r="C595" s="38">
        <f>Info_R!A16</f>
        <v>75</v>
      </c>
      <c r="D595" s="92">
        <f>ROUNDUP(ABS(40-C595)/Base_Value*immu_factor,1)</f>
        <v>2.4</v>
      </c>
      <c r="E595" s="96">
        <f t="shared" si="109"/>
        <v>2.4</v>
      </c>
      <c r="F595" s="65"/>
      <c r="G595" s="43"/>
    </row>
    <row r="596" spans="1:9">
      <c r="A596" s="82"/>
      <c r="B596" s="39" t="s">
        <v>22623</v>
      </c>
      <c r="C596" s="38">
        <f>Matrix!B6092</f>
        <v>0</v>
      </c>
      <c r="D596" s="92">
        <f>ROUNDUP(ABS(75-C596)/Base_Value*immu_factor,1)</f>
        <v>5</v>
      </c>
      <c r="E596" s="96">
        <f t="shared" si="109"/>
        <v>5</v>
      </c>
      <c r="F596" s="116">
        <f t="shared" ref="F596" si="110">E596</f>
        <v>5</v>
      </c>
      <c r="G596" s="39" t="s">
        <v>22079</v>
      </c>
    </row>
    <row r="597" spans="1:9">
      <c r="A597" s="82"/>
      <c r="B597" s="43" t="s">
        <v>22624</v>
      </c>
      <c r="C597" s="38">
        <f>Matrix!B5540</f>
        <v>0</v>
      </c>
      <c r="D597" s="92">
        <f>ROUNDUP(ABS(75-C597)/Base_Value*immu_factor,1)</f>
        <v>5</v>
      </c>
      <c r="E597" s="96">
        <f t="shared" si="109"/>
        <v>5</v>
      </c>
      <c r="F597" s="96">
        <f>MAX(E597:E599)</f>
        <v>5</v>
      </c>
      <c r="G597" s="43" t="s">
        <v>22085</v>
      </c>
    </row>
    <row r="598" spans="1:9" hidden="1">
      <c r="A598" s="82"/>
      <c r="B598" s="43" t="s">
        <v>22625</v>
      </c>
      <c r="C598" s="38">
        <f>Matrix!B5798</f>
        <v>0</v>
      </c>
      <c r="D598" s="92">
        <f>ROUNDUP(ABS(75-C598)/Base_Value*immu_factor,1)</f>
        <v>5</v>
      </c>
      <c r="E598" s="96">
        <f t="shared" si="109"/>
        <v>5</v>
      </c>
      <c r="F598" s="109"/>
      <c r="G598" s="43"/>
    </row>
    <row r="599" spans="1:9" hidden="1">
      <c r="A599" s="82"/>
      <c r="B599" s="43" t="s">
        <v>22626</v>
      </c>
      <c r="C599" s="38">
        <f>Matrix!B5915</f>
        <v>0</v>
      </c>
      <c r="D599" s="92">
        <f>ROUNDUP(ABS(75-C599)/Base_Value*immu_factor,1)</f>
        <v>5</v>
      </c>
      <c r="E599" s="96">
        <f t="shared" si="109"/>
        <v>5</v>
      </c>
      <c r="F599" s="109"/>
      <c r="G599" s="43"/>
    </row>
    <row r="600" spans="1:9">
      <c r="A600" s="56">
        <v>10.7</v>
      </c>
      <c r="B600" s="56" t="s">
        <v>23491</v>
      </c>
      <c r="C600" s="111"/>
      <c r="D600" s="111"/>
      <c r="E600" s="111"/>
      <c r="F600" s="111"/>
      <c r="G600" s="81"/>
    </row>
    <row r="601" spans="1:9">
      <c r="A601" s="82"/>
      <c r="B601" s="41" t="s">
        <v>22627</v>
      </c>
      <c r="C601" s="38">
        <f>Matrix!B5675</f>
        <v>0</v>
      </c>
      <c r="D601" s="92">
        <f>ROUNDUP(ABS(75-C601)/Base_Value*immu_factor,1)</f>
        <v>5</v>
      </c>
      <c r="E601" s="96">
        <f>IF(D601&gt;Max_Value,Max_Value,IF(D601&lt;0,0,D601))</f>
        <v>5</v>
      </c>
      <c r="F601" s="116">
        <f t="shared" ref="F601" si="111">E601</f>
        <v>5</v>
      </c>
      <c r="G601" s="41" t="s">
        <v>21726</v>
      </c>
    </row>
    <row r="602" spans="1:9">
      <c r="A602" s="82"/>
      <c r="B602" s="55" t="s">
        <v>22628</v>
      </c>
      <c r="C602" s="38">
        <f>Matrix!B1804</f>
        <v>0</v>
      </c>
      <c r="D602" s="92">
        <f>ROUNDUP(ABS(75-C602)/Base_Value*immu_factor,1)</f>
        <v>5</v>
      </c>
      <c r="E602" s="96">
        <f>IF(D602&gt;Max_Value,Max_Value,IF(D602&lt;0,0,D602))</f>
        <v>5</v>
      </c>
      <c r="F602" s="96">
        <f>MAX(E602:E603)</f>
        <v>5</v>
      </c>
      <c r="G602" s="60" t="s">
        <v>21744</v>
      </c>
    </row>
    <row r="603" spans="1:9" hidden="1">
      <c r="A603" s="82"/>
      <c r="B603" s="60" t="s">
        <v>22629</v>
      </c>
      <c r="C603" s="38">
        <f>Matrix!B5472</f>
        <v>0</v>
      </c>
      <c r="D603" s="92">
        <f>ROUNDUP(ABS(75-C603)/Base_Value*immu_factor,1)</f>
        <v>5</v>
      </c>
      <c r="E603" s="96">
        <f>IF(D603&gt;Max_Value,Max_Value,IF(D603&lt;0,0,D603))</f>
        <v>5</v>
      </c>
      <c r="F603" s="105"/>
      <c r="G603" s="60"/>
    </row>
    <row r="604" spans="1:9">
      <c r="A604" s="82"/>
      <c r="B604" s="55" t="s">
        <v>22630</v>
      </c>
      <c r="C604" s="38">
        <f>Matrix!B5981</f>
        <v>0</v>
      </c>
      <c r="D604" s="92">
        <f>ROUNDUP(ABS(75-C604)/Base_Value*immu_factor,1)</f>
        <v>5</v>
      </c>
      <c r="E604" s="96">
        <f>IF(D604&gt;Max_Value,Max_Value,IF(D604&lt;0,0,D604))</f>
        <v>5</v>
      </c>
      <c r="F604" s="116">
        <f t="shared" ref="F604" si="112">E604</f>
        <v>5</v>
      </c>
      <c r="G604" s="55" t="s">
        <v>21757</v>
      </c>
    </row>
    <row r="605" spans="1:9" ht="18" thickBot="1">
      <c r="A605" s="53">
        <v>11</v>
      </c>
      <c r="B605" s="53" t="s">
        <v>22631</v>
      </c>
      <c r="C605" s="98"/>
      <c r="D605" s="98"/>
      <c r="E605" s="98"/>
      <c r="F605" s="98"/>
      <c r="G605" s="54"/>
    </row>
    <row r="606" spans="1:9" ht="18" thickTop="1">
      <c r="A606" s="56">
        <v>11.1</v>
      </c>
      <c r="B606" s="56" t="s">
        <v>21706</v>
      </c>
      <c r="C606" s="99"/>
      <c r="D606" s="99"/>
      <c r="E606" s="99"/>
      <c r="F606" s="99"/>
      <c r="G606" s="83"/>
    </row>
    <row r="607" spans="1:9">
      <c r="A607" s="39"/>
      <c r="B607" s="39" t="s">
        <v>22632</v>
      </c>
      <c r="C607" s="38">
        <f>Matrix!B4142</f>
        <v>0</v>
      </c>
      <c r="D607" s="92">
        <f t="shared" ref="D607:D614" si="113">ROUNDUP(ABS(75-C607)/(Base_Value*move_factor-3),1)</f>
        <v>6.3</v>
      </c>
      <c r="E607" s="96">
        <f t="shared" ref="E607:E614" si="114">IF(D607&gt;Max_Value,Max_Value,IF(D607&lt;0,0,D607))</f>
        <v>5</v>
      </c>
      <c r="F607" s="116">
        <f>MAX(E607:E614)</f>
        <v>5</v>
      </c>
      <c r="G607" s="55" t="s">
        <v>21727</v>
      </c>
      <c r="H607" t="str">
        <f>G607</f>
        <v>颈椎</v>
      </c>
      <c r="I607" s="123">
        <f>F607</f>
        <v>5</v>
      </c>
    </row>
    <row r="608" spans="1:9">
      <c r="A608" s="39"/>
      <c r="B608" s="55" t="s">
        <v>22633</v>
      </c>
      <c r="C608" s="38">
        <f>Matrix!B3584</f>
        <v>0</v>
      </c>
      <c r="D608" s="92">
        <f t="shared" si="113"/>
        <v>6.3</v>
      </c>
      <c r="E608" s="96">
        <f t="shared" si="114"/>
        <v>5</v>
      </c>
      <c r="F608" s="116">
        <f t="shared" ref="F608:F614" si="115">E608</f>
        <v>5</v>
      </c>
      <c r="G608" s="43" t="s">
        <v>11489</v>
      </c>
      <c r="H608" t="str">
        <f t="shared" ref="H608:H614" si="116">G608</f>
        <v>颈椎C1</v>
      </c>
      <c r="I608" s="123">
        <f t="shared" ref="I608:I614" si="117">F608</f>
        <v>5</v>
      </c>
    </row>
    <row r="609" spans="1:9">
      <c r="A609" s="39"/>
      <c r="B609" s="55" t="s">
        <v>22634</v>
      </c>
      <c r="C609" s="38">
        <f>Matrix!B3585</f>
        <v>0</v>
      </c>
      <c r="D609" s="92">
        <f t="shared" si="113"/>
        <v>6.3</v>
      </c>
      <c r="E609" s="96">
        <f t="shared" si="114"/>
        <v>5</v>
      </c>
      <c r="F609" s="116">
        <f t="shared" si="115"/>
        <v>5</v>
      </c>
      <c r="G609" s="43" t="s">
        <v>11490</v>
      </c>
      <c r="H609" t="str">
        <f t="shared" si="116"/>
        <v>颈椎C2</v>
      </c>
      <c r="I609" s="123">
        <f t="shared" si="117"/>
        <v>5</v>
      </c>
    </row>
    <row r="610" spans="1:9">
      <c r="B610" s="55" t="s">
        <v>22635</v>
      </c>
      <c r="C610" s="38">
        <f>Matrix!B3586</f>
        <v>0</v>
      </c>
      <c r="D610" s="92">
        <f t="shared" si="113"/>
        <v>6.3</v>
      </c>
      <c r="E610" s="96">
        <f t="shared" si="114"/>
        <v>5</v>
      </c>
      <c r="F610" s="116">
        <f t="shared" si="115"/>
        <v>5</v>
      </c>
      <c r="G610" s="43" t="s">
        <v>11491</v>
      </c>
      <c r="H610" t="str">
        <f t="shared" si="116"/>
        <v>颈椎C3</v>
      </c>
      <c r="I610" s="123">
        <f t="shared" si="117"/>
        <v>5</v>
      </c>
    </row>
    <row r="611" spans="1:9">
      <c r="A611" s="75"/>
      <c r="B611" s="55" t="s">
        <v>22636</v>
      </c>
      <c r="C611" s="38">
        <f>Matrix!B3614</f>
        <v>0</v>
      </c>
      <c r="D611" s="92">
        <f t="shared" si="113"/>
        <v>6.3</v>
      </c>
      <c r="E611" s="96">
        <f t="shared" si="114"/>
        <v>5</v>
      </c>
      <c r="F611" s="116">
        <f t="shared" si="115"/>
        <v>5</v>
      </c>
      <c r="G611" s="43" t="s">
        <v>11492</v>
      </c>
      <c r="H611" t="str">
        <f t="shared" si="116"/>
        <v>颈椎C4</v>
      </c>
      <c r="I611" s="123">
        <f t="shared" si="117"/>
        <v>5</v>
      </c>
    </row>
    <row r="612" spans="1:9">
      <c r="A612" s="39"/>
      <c r="B612" s="55" t="s">
        <v>22637</v>
      </c>
      <c r="C612" s="38">
        <f>Matrix!B3587</f>
        <v>0</v>
      </c>
      <c r="D612" s="92">
        <f t="shared" si="113"/>
        <v>6.3</v>
      </c>
      <c r="E612" s="96">
        <f t="shared" si="114"/>
        <v>5</v>
      </c>
      <c r="F612" s="116">
        <f t="shared" si="115"/>
        <v>5</v>
      </c>
      <c r="G612" s="43" t="s">
        <v>11493</v>
      </c>
      <c r="H612" t="str">
        <f t="shared" si="116"/>
        <v>颈椎C5</v>
      </c>
      <c r="I612" s="123">
        <f t="shared" si="117"/>
        <v>5</v>
      </c>
    </row>
    <row r="613" spans="1:9">
      <c r="A613" s="55"/>
      <c r="B613" s="55" t="s">
        <v>22638</v>
      </c>
      <c r="C613" s="38">
        <f>Matrix!B3588</f>
        <v>0</v>
      </c>
      <c r="D613" s="92">
        <f t="shared" si="113"/>
        <v>6.3</v>
      </c>
      <c r="E613" s="96">
        <f t="shared" si="114"/>
        <v>5</v>
      </c>
      <c r="F613" s="116">
        <f t="shared" si="115"/>
        <v>5</v>
      </c>
      <c r="G613" s="43" t="s">
        <v>11494</v>
      </c>
      <c r="H613" t="str">
        <f t="shared" si="116"/>
        <v>颈椎C6</v>
      </c>
      <c r="I613" s="123">
        <f t="shared" si="117"/>
        <v>5</v>
      </c>
    </row>
    <row r="614" spans="1:9">
      <c r="A614" s="55"/>
      <c r="B614" s="55" t="s">
        <v>22639</v>
      </c>
      <c r="C614" s="38">
        <f>Matrix!B3589</f>
        <v>0</v>
      </c>
      <c r="D614" s="92">
        <f t="shared" si="113"/>
        <v>6.3</v>
      </c>
      <c r="E614" s="96">
        <f t="shared" si="114"/>
        <v>5</v>
      </c>
      <c r="F614" s="116">
        <f t="shared" si="115"/>
        <v>5</v>
      </c>
      <c r="G614" s="43" t="s">
        <v>11495</v>
      </c>
      <c r="H614" t="str">
        <f t="shared" si="116"/>
        <v>颈椎C7</v>
      </c>
      <c r="I614" s="123">
        <f t="shared" si="117"/>
        <v>5</v>
      </c>
    </row>
    <row r="615" spans="1:9">
      <c r="A615" s="56">
        <v>11.2</v>
      </c>
      <c r="B615" s="56" t="s">
        <v>21786</v>
      </c>
      <c r="C615" s="99"/>
      <c r="D615" s="99"/>
      <c r="E615" s="99"/>
      <c r="F615" s="99"/>
      <c r="G615" s="83"/>
    </row>
    <row r="616" spans="1:9">
      <c r="A616" s="55"/>
      <c r="B616" s="39" t="s">
        <v>22640</v>
      </c>
      <c r="C616" s="38">
        <f>Matrix!B4143</f>
        <v>0</v>
      </c>
      <c r="D616" s="92">
        <f t="shared" ref="D616:D628" si="118">ROUNDUP(ABS(75-C616)/(Base_Value*move_factor-3),1)</f>
        <v>6.3</v>
      </c>
      <c r="E616" s="96">
        <f t="shared" ref="E616:E628" si="119">IF(D616&gt;Max_Value,Max_Value,IF(D616&lt;0,0,D616))</f>
        <v>5</v>
      </c>
      <c r="F616" s="116">
        <f>MAX(E616:E628)</f>
        <v>5</v>
      </c>
      <c r="G616" s="55" t="s">
        <v>21786</v>
      </c>
      <c r="H616" t="str">
        <f t="shared" ref="H616" si="120">G616</f>
        <v>胸椎</v>
      </c>
      <c r="I616" s="123">
        <f t="shared" ref="I616" si="121">F616</f>
        <v>5</v>
      </c>
    </row>
    <row r="617" spans="1:9">
      <c r="A617" s="55"/>
      <c r="B617" s="55" t="s">
        <v>22641</v>
      </c>
      <c r="C617" s="38">
        <f>Matrix!B3590</f>
        <v>0</v>
      </c>
      <c r="D617" s="92">
        <f t="shared" si="118"/>
        <v>6.3</v>
      </c>
      <c r="E617" s="96">
        <f t="shared" si="119"/>
        <v>5</v>
      </c>
      <c r="F617" s="116">
        <f t="shared" ref="F617:F628" si="122">E617</f>
        <v>5</v>
      </c>
      <c r="G617" s="43" t="s">
        <v>11496</v>
      </c>
      <c r="H617" t="str">
        <f t="shared" ref="H617:H628" si="123">G617</f>
        <v>胸椎T1</v>
      </c>
      <c r="I617" s="123">
        <f t="shared" ref="I617:I628" si="124">F617</f>
        <v>5</v>
      </c>
    </row>
    <row r="618" spans="1:9">
      <c r="A618" s="55"/>
      <c r="B618" s="55" t="s">
        <v>22642</v>
      </c>
      <c r="C618" s="38">
        <f>Matrix!B3591</f>
        <v>0</v>
      </c>
      <c r="D618" s="92">
        <f t="shared" si="118"/>
        <v>6.3</v>
      </c>
      <c r="E618" s="96">
        <f t="shared" si="119"/>
        <v>5</v>
      </c>
      <c r="F618" s="116">
        <f t="shared" si="122"/>
        <v>5</v>
      </c>
      <c r="G618" s="43" t="s">
        <v>11497</v>
      </c>
      <c r="H618" t="str">
        <f t="shared" si="123"/>
        <v>胸椎T2</v>
      </c>
      <c r="I618" s="123">
        <f t="shared" si="124"/>
        <v>5</v>
      </c>
    </row>
    <row r="619" spans="1:9">
      <c r="A619" s="55"/>
      <c r="B619" s="55" t="s">
        <v>22643</v>
      </c>
      <c r="C619" s="38">
        <f>Matrix!B3592</f>
        <v>0</v>
      </c>
      <c r="D619" s="92">
        <f t="shared" si="118"/>
        <v>6.3</v>
      </c>
      <c r="E619" s="96">
        <f t="shared" si="119"/>
        <v>5</v>
      </c>
      <c r="F619" s="116">
        <f t="shared" si="122"/>
        <v>5</v>
      </c>
      <c r="G619" s="43" t="s">
        <v>11498</v>
      </c>
      <c r="H619" t="str">
        <f t="shared" si="123"/>
        <v>胸椎T3</v>
      </c>
      <c r="I619" s="123">
        <f t="shared" si="124"/>
        <v>5</v>
      </c>
    </row>
    <row r="620" spans="1:9">
      <c r="A620" s="55"/>
      <c r="B620" s="55" t="s">
        <v>22644</v>
      </c>
      <c r="C620" s="38">
        <f>Matrix!B3593</f>
        <v>0</v>
      </c>
      <c r="D620" s="92">
        <f t="shared" si="118"/>
        <v>6.3</v>
      </c>
      <c r="E620" s="96">
        <f t="shared" si="119"/>
        <v>5</v>
      </c>
      <c r="F620" s="116">
        <f t="shared" si="122"/>
        <v>5</v>
      </c>
      <c r="G620" s="43" t="s">
        <v>11499</v>
      </c>
      <c r="H620" t="str">
        <f t="shared" si="123"/>
        <v>胸椎T4</v>
      </c>
      <c r="I620" s="123">
        <f t="shared" si="124"/>
        <v>5</v>
      </c>
    </row>
    <row r="621" spans="1:9">
      <c r="A621" s="55"/>
      <c r="B621" s="55" t="s">
        <v>22645</v>
      </c>
      <c r="C621" s="38">
        <f>Matrix!B3594</f>
        <v>0</v>
      </c>
      <c r="D621" s="92">
        <f t="shared" si="118"/>
        <v>6.3</v>
      </c>
      <c r="E621" s="96">
        <f t="shared" si="119"/>
        <v>5</v>
      </c>
      <c r="F621" s="116">
        <f t="shared" si="122"/>
        <v>5</v>
      </c>
      <c r="G621" s="43" t="s">
        <v>11500</v>
      </c>
      <c r="H621" t="str">
        <f t="shared" si="123"/>
        <v>胸椎T5</v>
      </c>
      <c r="I621" s="123">
        <f t="shared" si="124"/>
        <v>5</v>
      </c>
    </row>
    <row r="622" spans="1:9">
      <c r="A622" s="55"/>
      <c r="B622" s="55" t="s">
        <v>22646</v>
      </c>
      <c r="C622" s="38">
        <f>Matrix!B3595</f>
        <v>0</v>
      </c>
      <c r="D622" s="92">
        <f t="shared" si="118"/>
        <v>6.3</v>
      </c>
      <c r="E622" s="96">
        <f t="shared" si="119"/>
        <v>5</v>
      </c>
      <c r="F622" s="116">
        <f t="shared" si="122"/>
        <v>5</v>
      </c>
      <c r="G622" s="43" t="s">
        <v>11501</v>
      </c>
      <c r="H622" t="str">
        <f t="shared" si="123"/>
        <v>胸椎T6</v>
      </c>
      <c r="I622" s="123">
        <f t="shared" si="124"/>
        <v>5</v>
      </c>
    </row>
    <row r="623" spans="1:9">
      <c r="A623" s="55"/>
      <c r="B623" s="55" t="s">
        <v>22647</v>
      </c>
      <c r="C623" s="38">
        <f>Matrix!B3596</f>
        <v>0</v>
      </c>
      <c r="D623" s="92">
        <f t="shared" si="118"/>
        <v>6.3</v>
      </c>
      <c r="E623" s="96">
        <f t="shared" si="119"/>
        <v>5</v>
      </c>
      <c r="F623" s="116">
        <f t="shared" si="122"/>
        <v>5</v>
      </c>
      <c r="G623" s="43" t="s">
        <v>11502</v>
      </c>
      <c r="H623" t="str">
        <f t="shared" si="123"/>
        <v>胸椎T7</v>
      </c>
      <c r="I623" s="123">
        <f t="shared" si="124"/>
        <v>5</v>
      </c>
    </row>
    <row r="624" spans="1:9">
      <c r="B624" s="55" t="s">
        <v>22648</v>
      </c>
      <c r="C624" s="38">
        <f>Matrix!B3597</f>
        <v>0</v>
      </c>
      <c r="D624" s="92">
        <f t="shared" si="118"/>
        <v>6.3</v>
      </c>
      <c r="E624" s="96">
        <f t="shared" si="119"/>
        <v>5</v>
      </c>
      <c r="F624" s="116">
        <f t="shared" si="122"/>
        <v>5</v>
      </c>
      <c r="G624" s="43" t="s">
        <v>11503</v>
      </c>
      <c r="H624" t="str">
        <f t="shared" si="123"/>
        <v>胸椎T8</v>
      </c>
      <c r="I624" s="123">
        <f t="shared" si="124"/>
        <v>5</v>
      </c>
    </row>
    <row r="625" spans="1:9">
      <c r="A625" s="39"/>
      <c r="B625" s="55" t="s">
        <v>22649</v>
      </c>
      <c r="C625" s="38">
        <f>Matrix!B3598</f>
        <v>0</v>
      </c>
      <c r="D625" s="92">
        <f t="shared" si="118"/>
        <v>6.3</v>
      </c>
      <c r="E625" s="96">
        <f t="shared" si="119"/>
        <v>5</v>
      </c>
      <c r="F625" s="116">
        <f t="shared" si="122"/>
        <v>5</v>
      </c>
      <c r="G625" s="43" t="s">
        <v>11504</v>
      </c>
      <c r="H625" t="str">
        <f t="shared" si="123"/>
        <v>胸椎T9</v>
      </c>
      <c r="I625" s="123">
        <f t="shared" si="124"/>
        <v>5</v>
      </c>
    </row>
    <row r="626" spans="1:9">
      <c r="A626" s="55"/>
      <c r="B626" s="55" t="s">
        <v>22650</v>
      </c>
      <c r="C626" s="38">
        <f>Matrix!B3599</f>
        <v>0</v>
      </c>
      <c r="D626" s="92">
        <f t="shared" si="118"/>
        <v>6.3</v>
      </c>
      <c r="E626" s="96">
        <f t="shared" si="119"/>
        <v>5</v>
      </c>
      <c r="F626" s="116">
        <f t="shared" si="122"/>
        <v>5</v>
      </c>
      <c r="G626" s="43" t="s">
        <v>11505</v>
      </c>
      <c r="H626" t="str">
        <f t="shared" si="123"/>
        <v>胸椎T10</v>
      </c>
      <c r="I626" s="123">
        <f t="shared" si="124"/>
        <v>5</v>
      </c>
    </row>
    <row r="627" spans="1:9">
      <c r="A627" s="55"/>
      <c r="B627" s="55" t="s">
        <v>22651</v>
      </c>
      <c r="C627" s="38">
        <f>Matrix!B3600</f>
        <v>0</v>
      </c>
      <c r="D627" s="92">
        <f t="shared" si="118"/>
        <v>6.3</v>
      </c>
      <c r="E627" s="96">
        <f t="shared" si="119"/>
        <v>5</v>
      </c>
      <c r="F627" s="116">
        <f t="shared" si="122"/>
        <v>5</v>
      </c>
      <c r="G627" s="43" t="s">
        <v>11506</v>
      </c>
      <c r="H627" t="str">
        <f t="shared" si="123"/>
        <v>胸椎T11</v>
      </c>
      <c r="I627" s="123">
        <f t="shared" si="124"/>
        <v>5</v>
      </c>
    </row>
    <row r="628" spans="1:9">
      <c r="A628" s="55"/>
      <c r="B628" s="55" t="s">
        <v>22652</v>
      </c>
      <c r="C628" s="38">
        <f>Matrix!B3601</f>
        <v>0</v>
      </c>
      <c r="D628" s="92">
        <f t="shared" si="118"/>
        <v>6.3</v>
      </c>
      <c r="E628" s="96">
        <f t="shared" si="119"/>
        <v>5</v>
      </c>
      <c r="F628" s="116">
        <f t="shared" si="122"/>
        <v>5</v>
      </c>
      <c r="G628" s="43" t="s">
        <v>11507</v>
      </c>
      <c r="H628" t="str">
        <f t="shared" si="123"/>
        <v>胸椎T12</v>
      </c>
      <c r="I628" s="123">
        <f t="shared" si="124"/>
        <v>5</v>
      </c>
    </row>
    <row r="629" spans="1:9">
      <c r="A629" s="56">
        <v>11.3</v>
      </c>
      <c r="B629" s="56" t="s">
        <v>21863</v>
      </c>
      <c r="C629" s="99"/>
      <c r="D629" s="99"/>
      <c r="E629" s="99"/>
      <c r="F629" s="99"/>
      <c r="G629" s="83"/>
    </row>
    <row r="630" spans="1:9">
      <c r="A630" s="55"/>
      <c r="B630" s="39" t="s">
        <v>22653</v>
      </c>
      <c r="C630" s="38">
        <f>Matrix!B4141</f>
        <v>0</v>
      </c>
      <c r="D630" s="92">
        <f t="shared" ref="D630:D636" si="125">ROUNDUP(ABS(75-C630)/(Base_Value*move_factor-3),1)</f>
        <v>6.3</v>
      </c>
      <c r="E630" s="96">
        <f t="shared" ref="E630:E636" si="126">IF(D630&gt;Max_Value,Max_Value,IF(D630&lt;0,0,D630))</f>
        <v>5</v>
      </c>
      <c r="F630" s="116">
        <f>MAX(E630:E636)</f>
        <v>5</v>
      </c>
      <c r="G630" s="55" t="s">
        <v>21863</v>
      </c>
      <c r="H630" t="str">
        <f t="shared" ref="H630" si="127">G630</f>
        <v>腰椎</v>
      </c>
      <c r="I630" s="123">
        <f t="shared" ref="I630" si="128">F630</f>
        <v>5</v>
      </c>
    </row>
    <row r="631" spans="1:9">
      <c r="A631" s="55"/>
      <c r="B631" s="55" t="s">
        <v>22654</v>
      </c>
      <c r="C631" s="38">
        <f>Matrix!B3602</f>
        <v>0</v>
      </c>
      <c r="D631" s="92">
        <f t="shared" si="125"/>
        <v>6.3</v>
      </c>
      <c r="E631" s="96">
        <f t="shared" si="126"/>
        <v>5</v>
      </c>
      <c r="F631" s="116">
        <f t="shared" ref="F631:F636" si="129">E631</f>
        <v>5</v>
      </c>
      <c r="G631" s="43" t="s">
        <v>11508</v>
      </c>
      <c r="H631" t="str">
        <f t="shared" ref="H631:H636" si="130">G631</f>
        <v>腰椎L1</v>
      </c>
      <c r="I631" s="123">
        <f t="shared" ref="I631:I636" si="131">F631</f>
        <v>5</v>
      </c>
    </row>
    <row r="632" spans="1:9">
      <c r="A632" s="55"/>
      <c r="B632" s="55" t="s">
        <v>22655</v>
      </c>
      <c r="C632" s="38">
        <f>Matrix!B3603</f>
        <v>0</v>
      </c>
      <c r="D632" s="92">
        <f t="shared" si="125"/>
        <v>6.3</v>
      </c>
      <c r="E632" s="96">
        <f t="shared" si="126"/>
        <v>5</v>
      </c>
      <c r="F632" s="116">
        <f t="shared" si="129"/>
        <v>5</v>
      </c>
      <c r="G632" s="43" t="s">
        <v>11509</v>
      </c>
      <c r="H632" t="str">
        <f t="shared" si="130"/>
        <v>腰椎L2</v>
      </c>
      <c r="I632" s="123">
        <f t="shared" si="131"/>
        <v>5</v>
      </c>
    </row>
    <row r="633" spans="1:9">
      <c r="A633" s="55"/>
      <c r="B633" s="55" t="s">
        <v>22656</v>
      </c>
      <c r="C633" s="38">
        <f>Matrix!B3604</f>
        <v>0</v>
      </c>
      <c r="D633" s="92">
        <f t="shared" si="125"/>
        <v>6.3</v>
      </c>
      <c r="E633" s="96">
        <f t="shared" si="126"/>
        <v>5</v>
      </c>
      <c r="F633" s="116">
        <f t="shared" si="129"/>
        <v>5</v>
      </c>
      <c r="G633" s="43" t="s">
        <v>11510</v>
      </c>
      <c r="H633" t="str">
        <f t="shared" si="130"/>
        <v>腰椎L3</v>
      </c>
      <c r="I633" s="123">
        <f t="shared" si="131"/>
        <v>5</v>
      </c>
    </row>
    <row r="634" spans="1:9">
      <c r="A634" s="55"/>
      <c r="B634" s="55" t="s">
        <v>22657</v>
      </c>
      <c r="C634" s="38">
        <f>Matrix!B3605</f>
        <v>0</v>
      </c>
      <c r="D634" s="92">
        <f t="shared" si="125"/>
        <v>6.3</v>
      </c>
      <c r="E634" s="96">
        <f t="shared" si="126"/>
        <v>5</v>
      </c>
      <c r="F634" s="116">
        <f t="shared" si="129"/>
        <v>5</v>
      </c>
      <c r="G634" s="43" t="s">
        <v>11511</v>
      </c>
      <c r="H634" t="str">
        <f t="shared" si="130"/>
        <v>腰椎L4</v>
      </c>
      <c r="I634" s="123">
        <f t="shared" si="131"/>
        <v>5</v>
      </c>
    </row>
    <row r="635" spans="1:9">
      <c r="A635" s="55"/>
      <c r="B635" s="55" t="s">
        <v>22658</v>
      </c>
      <c r="C635" s="38">
        <f>Matrix!B3606</f>
        <v>0</v>
      </c>
      <c r="D635" s="92">
        <f t="shared" si="125"/>
        <v>6.3</v>
      </c>
      <c r="E635" s="96">
        <f t="shared" si="126"/>
        <v>5</v>
      </c>
      <c r="F635" s="116">
        <f t="shared" si="129"/>
        <v>5</v>
      </c>
      <c r="G635" s="43" t="s">
        <v>11512</v>
      </c>
      <c r="H635" t="str">
        <f t="shared" si="130"/>
        <v>腰椎L5</v>
      </c>
      <c r="I635" s="123">
        <f t="shared" si="131"/>
        <v>5</v>
      </c>
    </row>
    <row r="636" spans="1:9">
      <c r="A636" s="55"/>
      <c r="B636" s="55" t="s">
        <v>22659</v>
      </c>
      <c r="C636" s="38">
        <f>Matrix!B5724</f>
        <v>0</v>
      </c>
      <c r="D636" s="92">
        <f t="shared" si="125"/>
        <v>6.3</v>
      </c>
      <c r="E636" s="96">
        <f t="shared" si="126"/>
        <v>5</v>
      </c>
      <c r="F636" s="116">
        <f t="shared" si="129"/>
        <v>5</v>
      </c>
      <c r="G636" s="43" t="s">
        <v>22660</v>
      </c>
      <c r="H636" t="str">
        <f t="shared" si="130"/>
        <v>腰椎间盘突出</v>
      </c>
      <c r="I636" s="123">
        <f t="shared" si="131"/>
        <v>5</v>
      </c>
    </row>
    <row r="637" spans="1:9">
      <c r="A637" s="56">
        <v>11.4</v>
      </c>
      <c r="B637" s="56" t="s">
        <v>21938</v>
      </c>
      <c r="C637" s="99"/>
      <c r="D637" s="99"/>
      <c r="E637" s="99"/>
      <c r="F637" s="99"/>
      <c r="G637" s="83"/>
    </row>
    <row r="638" spans="1:9">
      <c r="A638" s="55"/>
      <c r="B638" s="55" t="s">
        <v>22661</v>
      </c>
      <c r="C638" s="38">
        <f>Matrix!B3607</f>
        <v>0</v>
      </c>
      <c r="D638" s="92">
        <f>ROUNDUP(ABS(75-C638)/(Base_Value*move_factor-3),1)</f>
        <v>6.3</v>
      </c>
      <c r="E638" s="96">
        <f>IF(D638&gt;Max_Value,Max_Value,IF(D638&lt;0,0,D638))</f>
        <v>5</v>
      </c>
      <c r="F638" s="116">
        <f t="shared" ref="F638:F639" si="132">E638</f>
        <v>5</v>
      </c>
      <c r="G638" s="43" t="s">
        <v>11513</v>
      </c>
    </row>
    <row r="639" spans="1:9">
      <c r="A639" s="55"/>
      <c r="B639" s="55" t="s">
        <v>22662</v>
      </c>
      <c r="C639" s="38">
        <f>Matrix!B4144</f>
        <v>0</v>
      </c>
      <c r="D639" s="92">
        <f>ROUNDUP(ABS(75-C639)/(Base_Value*move_factor-3),1)</f>
        <v>6.3</v>
      </c>
      <c r="E639" s="96">
        <f>IF(D639&gt;Max_Value,Max_Value,IF(D639&lt;0,0,D639))</f>
        <v>5</v>
      </c>
      <c r="F639" s="116">
        <f t="shared" si="132"/>
        <v>5</v>
      </c>
      <c r="G639" s="39" t="s">
        <v>22663</v>
      </c>
    </row>
    <row r="640" spans="1:9">
      <c r="A640" s="55"/>
      <c r="B640" s="60" t="s">
        <v>22664</v>
      </c>
      <c r="C640" s="38">
        <f>Matrix!B5918</f>
        <v>0</v>
      </c>
      <c r="D640" s="92">
        <f>ROUNDUP(ABS(75-C640)/(Base_Value*move_factor-3),1)</f>
        <v>6.3</v>
      </c>
      <c r="E640" s="96">
        <f>IF(D640&gt;Max_Value,Max_Value,IF(D640&lt;0,0,D640))</f>
        <v>5</v>
      </c>
      <c r="F640" s="96">
        <f>MAX(E640:E641)</f>
        <v>5</v>
      </c>
      <c r="G640" s="43" t="s">
        <v>21980</v>
      </c>
    </row>
    <row r="641" spans="1:15" hidden="1">
      <c r="A641" s="55"/>
      <c r="B641" s="61" t="s">
        <v>22665</v>
      </c>
      <c r="C641" s="38">
        <f>Matrix!B3608</f>
        <v>0</v>
      </c>
      <c r="D641" s="92">
        <f>ROUNDUP(ABS(75-C641)/Base_Value*move_factor,1)</f>
        <v>5</v>
      </c>
      <c r="E641" s="96">
        <f>IF(D641&gt;Max_Value,Max_Value,IF(D641&lt;0,0,D641))</f>
        <v>5</v>
      </c>
      <c r="F641" s="105"/>
      <c r="G641" s="43"/>
    </row>
    <row r="642" spans="1:15">
      <c r="A642" s="56">
        <v>11.5</v>
      </c>
      <c r="B642" s="56" t="s">
        <v>21994</v>
      </c>
      <c r="C642" s="99"/>
      <c r="D642" s="99"/>
      <c r="E642" s="99"/>
      <c r="F642" s="99"/>
      <c r="G642" s="83"/>
      <c r="K642" s="38" t="s">
        <v>23706</v>
      </c>
      <c r="M642" s="120">
        <f>MAX(M643:M661)</f>
        <v>5</v>
      </c>
    </row>
    <row r="643" spans="1:15">
      <c r="A643" s="55"/>
      <c r="B643" s="60" t="s">
        <v>22666</v>
      </c>
      <c r="C643" s="38">
        <f>Matrix!B5555</f>
        <v>0</v>
      </c>
      <c r="D643" s="92">
        <f t="shared" ref="D643:D649" si="133">ROUNDUP(ABS(75-C643)/(Base_Value*move_factor-3),1)</f>
        <v>6.3</v>
      </c>
      <c r="E643" s="96">
        <f t="shared" ref="E643:E649" si="134">IF(D643&gt;Max_Value,Max_Value,IF(D643&lt;0,0,D643))</f>
        <v>5</v>
      </c>
      <c r="F643" s="116">
        <f t="shared" ref="F643:F649" si="135">E643</f>
        <v>5</v>
      </c>
      <c r="G643" s="60" t="s">
        <v>22007</v>
      </c>
      <c r="H643" t="str">
        <f t="shared" ref="H643" si="136">G643</f>
        <v>上臂</v>
      </c>
      <c r="I643" s="123">
        <f t="shared" ref="I643" si="137">F643</f>
        <v>5</v>
      </c>
      <c r="K643" s="38">
        <v>757</v>
      </c>
      <c r="L643" s="120">
        <f>Matrix!B757</f>
        <v>0</v>
      </c>
      <c r="M643" s="92">
        <f t="shared" ref="M643:M661" si="138">ROUNDUP(ABS(75-L643)/Base_Value,1)</f>
        <v>5</v>
      </c>
      <c r="N643" s="96">
        <f>IF(M642&gt;Max_Value,Max_Value,IF(M642&lt;0,0,M642))</f>
        <v>5</v>
      </c>
      <c r="O643" s="116"/>
    </row>
    <row r="644" spans="1:15">
      <c r="A644" s="55"/>
      <c r="B644" s="55" t="s">
        <v>22667</v>
      </c>
      <c r="C644" s="38">
        <f>Matrix!B4148</f>
        <v>0</v>
      </c>
      <c r="D644" s="92">
        <f t="shared" si="133"/>
        <v>6.3</v>
      </c>
      <c r="E644" s="96">
        <f t="shared" si="134"/>
        <v>5</v>
      </c>
      <c r="F644" s="116">
        <f t="shared" si="135"/>
        <v>5</v>
      </c>
      <c r="G644" s="60" t="s">
        <v>22018</v>
      </c>
      <c r="H644" t="str">
        <f t="shared" ref="H644:H649" si="139">G644</f>
        <v>肩胛骨</v>
      </c>
      <c r="I644" s="123">
        <f t="shared" ref="I644:I649" si="140">F644</f>
        <v>5</v>
      </c>
      <c r="K644" s="38">
        <v>805</v>
      </c>
      <c r="L644" s="120">
        <f>Matrix!B805</f>
        <v>0</v>
      </c>
      <c r="M644" s="92">
        <f t="shared" si="138"/>
        <v>5</v>
      </c>
    </row>
    <row r="645" spans="1:15">
      <c r="A645" s="55"/>
      <c r="B645" s="55" t="s">
        <v>22668</v>
      </c>
      <c r="C645" s="38">
        <f>Matrix!B4150</f>
        <v>0</v>
      </c>
      <c r="D645" s="92">
        <f t="shared" si="133"/>
        <v>6.3</v>
      </c>
      <c r="E645" s="96">
        <f t="shared" si="134"/>
        <v>5</v>
      </c>
      <c r="F645" s="116">
        <f t="shared" si="135"/>
        <v>5</v>
      </c>
      <c r="G645" s="55" t="s">
        <v>22029</v>
      </c>
      <c r="H645" t="str">
        <f t="shared" si="139"/>
        <v>上臂骨、肱骨</v>
      </c>
      <c r="I645" s="123">
        <f t="shared" si="140"/>
        <v>5</v>
      </c>
      <c r="K645" s="38">
        <v>1081</v>
      </c>
      <c r="L645" s="120">
        <f>Matrix!B1081</f>
        <v>0</v>
      </c>
      <c r="M645" s="92">
        <f t="shared" si="138"/>
        <v>5</v>
      </c>
    </row>
    <row r="646" spans="1:15">
      <c r="A646" s="55"/>
      <c r="B646" s="55" t="s">
        <v>22669</v>
      </c>
      <c r="C646" s="38">
        <f>Matrix!B4151</f>
        <v>0</v>
      </c>
      <c r="D646" s="92">
        <f t="shared" si="133"/>
        <v>6.3</v>
      </c>
      <c r="E646" s="96">
        <f t="shared" si="134"/>
        <v>5</v>
      </c>
      <c r="F646" s="116">
        <f t="shared" si="135"/>
        <v>5</v>
      </c>
      <c r="G646" s="55" t="s">
        <v>22043</v>
      </c>
      <c r="H646" t="str">
        <f t="shared" si="139"/>
        <v>下臂骨、挠骨、尺骨</v>
      </c>
      <c r="I646" s="123">
        <f t="shared" si="140"/>
        <v>5</v>
      </c>
      <c r="K646" s="38">
        <v>1041</v>
      </c>
      <c r="L646" s="120">
        <f>Matrix!B1041</f>
        <v>0</v>
      </c>
      <c r="M646" s="92">
        <f t="shared" si="138"/>
        <v>5</v>
      </c>
    </row>
    <row r="647" spans="1:15">
      <c r="A647" s="55"/>
      <c r="B647" s="55" t="s">
        <v>22670</v>
      </c>
      <c r="C647" s="38">
        <f>Matrix!B4138</f>
        <v>0</v>
      </c>
      <c r="D647" s="92">
        <f t="shared" si="133"/>
        <v>6.3</v>
      </c>
      <c r="E647" s="96">
        <f t="shared" si="134"/>
        <v>5</v>
      </c>
      <c r="F647" s="116">
        <f t="shared" si="135"/>
        <v>5</v>
      </c>
      <c r="G647" s="55" t="s">
        <v>22671</v>
      </c>
      <c r="H647" t="str">
        <f t="shared" si="139"/>
        <v>手骨</v>
      </c>
      <c r="I647" s="123">
        <f t="shared" si="140"/>
        <v>5</v>
      </c>
      <c r="K647" s="38">
        <v>2138</v>
      </c>
      <c r="L647" s="120">
        <f>Matrix!B2138</f>
        <v>0</v>
      </c>
      <c r="M647" s="92">
        <f t="shared" si="138"/>
        <v>5</v>
      </c>
    </row>
    <row r="648" spans="1:15">
      <c r="A648" s="55"/>
      <c r="B648" s="55" t="s">
        <v>22672</v>
      </c>
      <c r="C648" s="38">
        <f>Matrix!B4152</f>
        <v>0</v>
      </c>
      <c r="D648" s="92">
        <f t="shared" si="133"/>
        <v>6.3</v>
      </c>
      <c r="E648" s="96">
        <f t="shared" si="134"/>
        <v>5</v>
      </c>
      <c r="F648" s="116">
        <f t="shared" si="135"/>
        <v>5</v>
      </c>
      <c r="G648" s="55" t="s">
        <v>22673</v>
      </c>
      <c r="H648" t="str">
        <f t="shared" si="139"/>
        <v>手腕骨</v>
      </c>
      <c r="I648" s="123">
        <f t="shared" si="140"/>
        <v>5</v>
      </c>
      <c r="K648" s="38">
        <v>3629</v>
      </c>
      <c r="L648" s="120">
        <f>Matrix!B3629</f>
        <v>0</v>
      </c>
      <c r="M648" s="92">
        <f t="shared" si="138"/>
        <v>5</v>
      </c>
    </row>
    <row r="649" spans="1:15">
      <c r="A649" s="55"/>
      <c r="B649" s="60" t="s">
        <v>22674</v>
      </c>
      <c r="C649" s="38">
        <f>Matrix!B5582</f>
        <v>0</v>
      </c>
      <c r="D649" s="92">
        <f t="shared" si="133"/>
        <v>6.3</v>
      </c>
      <c r="E649" s="96">
        <f t="shared" si="134"/>
        <v>5</v>
      </c>
      <c r="F649" s="116">
        <f t="shared" si="135"/>
        <v>5</v>
      </c>
      <c r="G649" s="60" t="s">
        <v>22675</v>
      </c>
      <c r="H649" t="str">
        <f t="shared" si="139"/>
        <v>腕管综合征</v>
      </c>
      <c r="I649" s="123">
        <f t="shared" si="140"/>
        <v>5</v>
      </c>
      <c r="K649" s="38">
        <v>3630</v>
      </c>
      <c r="L649" s="120">
        <f>Matrix!B3630</f>
        <v>0</v>
      </c>
      <c r="M649" s="92">
        <f t="shared" si="138"/>
        <v>5</v>
      </c>
    </row>
    <row r="650" spans="1:15">
      <c r="A650" s="56">
        <v>11.6</v>
      </c>
      <c r="B650" s="56" t="s">
        <v>22056</v>
      </c>
      <c r="C650" s="99"/>
      <c r="D650" s="99"/>
      <c r="E650" s="99"/>
      <c r="F650" s="99"/>
      <c r="G650" s="83"/>
      <c r="K650" s="38">
        <v>3631</v>
      </c>
      <c r="L650" s="120">
        <f>Matrix!B3631</f>
        <v>0</v>
      </c>
      <c r="M650" s="92">
        <f t="shared" si="138"/>
        <v>5</v>
      </c>
    </row>
    <row r="651" spans="1:15">
      <c r="B651" s="55" t="s">
        <v>22676</v>
      </c>
      <c r="C651" s="38">
        <f>Matrix!B3611</f>
        <v>0</v>
      </c>
      <c r="D651" s="92">
        <f>ROUNDUP(ABS(75-C651)/(Base_Value*move_factor-3),1)</f>
        <v>6.3</v>
      </c>
      <c r="E651" s="96">
        <f t="shared" ref="E651:E664" si="141">IF(D651&gt;Max_Value,Max_Value,IF(D651&lt;0,0,D651))</f>
        <v>5</v>
      </c>
      <c r="F651" s="116">
        <f t="shared" ref="F651:F652" si="142">E651</f>
        <v>5</v>
      </c>
      <c r="G651" s="60" t="s">
        <v>22065</v>
      </c>
      <c r="H651" t="str">
        <f t="shared" ref="H651" si="143">G651</f>
        <v>髋关节</v>
      </c>
      <c r="I651" s="123">
        <f t="shared" ref="I651" si="144">F651</f>
        <v>5</v>
      </c>
      <c r="K651" s="38">
        <v>3632</v>
      </c>
      <c r="L651" s="120">
        <f>Matrix!B3632</f>
        <v>0</v>
      </c>
      <c r="M651" s="92">
        <f t="shared" si="138"/>
        <v>5</v>
      </c>
    </row>
    <row r="652" spans="1:15">
      <c r="A652" s="55"/>
      <c r="B652" s="55" t="s">
        <v>22677</v>
      </c>
      <c r="C652" s="38">
        <f>Matrix!B4149</f>
        <v>0</v>
      </c>
      <c r="D652" s="92">
        <f t="shared" ref="D652:D657" si="145">ROUNDUP(ABS(75-C652)/(Base_Value*move_factor-3),1)</f>
        <v>6.3</v>
      </c>
      <c r="E652" s="96">
        <f t="shared" si="141"/>
        <v>5</v>
      </c>
      <c r="F652" s="116">
        <f t="shared" si="142"/>
        <v>5</v>
      </c>
      <c r="G652" s="60" t="s">
        <v>22074</v>
      </c>
      <c r="H652" t="str">
        <f t="shared" ref="H652:H664" si="146">G652</f>
        <v>髋骨</v>
      </c>
      <c r="I652" s="123">
        <f t="shared" ref="I652:I664" si="147">F652</f>
        <v>5</v>
      </c>
      <c r="K652" s="38">
        <v>3633</v>
      </c>
      <c r="L652" s="120">
        <f>Matrix!B3633</f>
        <v>0</v>
      </c>
      <c r="M652" s="92">
        <f t="shared" si="138"/>
        <v>5</v>
      </c>
    </row>
    <row r="653" spans="1:15">
      <c r="A653" s="55"/>
      <c r="B653" s="55" t="s">
        <v>22678</v>
      </c>
      <c r="C653" s="38">
        <f>Matrix!B3623</f>
        <v>0</v>
      </c>
      <c r="D653" s="92">
        <f t="shared" si="145"/>
        <v>6.3</v>
      </c>
      <c r="E653" s="96">
        <f t="shared" si="141"/>
        <v>5</v>
      </c>
      <c r="F653" s="96">
        <f>MAX(E653:E654)</f>
        <v>5</v>
      </c>
      <c r="G653" s="60" t="s">
        <v>22080</v>
      </c>
      <c r="H653" t="str">
        <f t="shared" si="146"/>
        <v>足骨</v>
      </c>
      <c r="I653" s="123">
        <f t="shared" si="147"/>
        <v>5</v>
      </c>
      <c r="K653" s="38">
        <v>3634</v>
      </c>
      <c r="L653" s="120">
        <f>Matrix!B3634</f>
        <v>0</v>
      </c>
      <c r="M653" s="92">
        <f t="shared" si="138"/>
        <v>5</v>
      </c>
    </row>
    <row r="654" spans="1:15" hidden="1">
      <c r="A654" s="55"/>
      <c r="B654" s="55" t="s">
        <v>22679</v>
      </c>
      <c r="C654" s="38">
        <f>Matrix!B4140</f>
        <v>0</v>
      </c>
      <c r="D654" s="92">
        <f t="shared" si="145"/>
        <v>6.3</v>
      </c>
      <c r="E654" s="96">
        <f t="shared" si="141"/>
        <v>5</v>
      </c>
      <c r="F654" s="65"/>
      <c r="G654" s="60"/>
      <c r="I654" s="123"/>
      <c r="K654" s="38">
        <v>3635</v>
      </c>
      <c r="L654" s="120">
        <f>Matrix!B3635</f>
        <v>0</v>
      </c>
      <c r="M654" s="92">
        <f t="shared" si="138"/>
        <v>5</v>
      </c>
    </row>
    <row r="655" spans="1:15">
      <c r="A655" s="55"/>
      <c r="B655" s="55" t="s">
        <v>22680</v>
      </c>
      <c r="C655" s="38">
        <f>Matrix!B4153</f>
        <v>0</v>
      </c>
      <c r="D655" s="92">
        <f t="shared" si="145"/>
        <v>6.3</v>
      </c>
      <c r="E655" s="96">
        <f t="shared" si="141"/>
        <v>5</v>
      </c>
      <c r="F655" s="116">
        <f t="shared" ref="F655:F664" si="148">E655</f>
        <v>5</v>
      </c>
      <c r="G655" s="60" t="s">
        <v>22086</v>
      </c>
      <c r="H655" t="str">
        <f t="shared" si="146"/>
        <v>踝骨</v>
      </c>
      <c r="I655" s="123">
        <f t="shared" si="147"/>
        <v>5</v>
      </c>
      <c r="K655" s="38">
        <v>3636</v>
      </c>
      <c r="L655" s="120">
        <f>Matrix!B3636</f>
        <v>0</v>
      </c>
      <c r="M655" s="92">
        <f t="shared" si="138"/>
        <v>5</v>
      </c>
    </row>
    <row r="656" spans="1:15">
      <c r="A656" s="60"/>
      <c r="B656" s="55" t="s">
        <v>22681</v>
      </c>
      <c r="C656" s="38">
        <f>Matrix!B4154</f>
        <v>0</v>
      </c>
      <c r="D656" s="92">
        <f t="shared" si="145"/>
        <v>6.3</v>
      </c>
      <c r="E656" s="96">
        <f t="shared" si="141"/>
        <v>5</v>
      </c>
      <c r="F656" s="116">
        <f t="shared" si="148"/>
        <v>5</v>
      </c>
      <c r="G656" s="60" t="s">
        <v>22682</v>
      </c>
      <c r="H656" t="str">
        <f t="shared" si="146"/>
        <v>大腿</v>
      </c>
      <c r="I656" s="123">
        <f t="shared" si="147"/>
        <v>5</v>
      </c>
      <c r="K656" s="38">
        <v>3637</v>
      </c>
      <c r="L656" s="120">
        <f>Matrix!B3637</f>
        <v>0</v>
      </c>
      <c r="M656" s="92">
        <f t="shared" si="138"/>
        <v>5</v>
      </c>
    </row>
    <row r="657" spans="1:13">
      <c r="A657" s="60"/>
      <c r="B657" s="55" t="s">
        <v>22683</v>
      </c>
      <c r="C657" s="38">
        <f>Matrix!B4155</f>
        <v>0</v>
      </c>
      <c r="D657" s="92">
        <f t="shared" si="145"/>
        <v>6.3</v>
      </c>
      <c r="E657" s="96">
        <f t="shared" si="141"/>
        <v>5</v>
      </c>
      <c r="F657" s="116">
        <f t="shared" si="148"/>
        <v>5</v>
      </c>
      <c r="G657" s="60" t="s">
        <v>22684</v>
      </c>
      <c r="H657" t="str">
        <f t="shared" si="146"/>
        <v>小腿</v>
      </c>
      <c r="I657" s="123">
        <f t="shared" si="147"/>
        <v>5</v>
      </c>
      <c r="K657" s="38">
        <v>3638</v>
      </c>
      <c r="L657" s="120">
        <f>Matrix!B3638</f>
        <v>0</v>
      </c>
      <c r="M657" s="92">
        <f t="shared" si="138"/>
        <v>5</v>
      </c>
    </row>
    <row r="658" spans="1:13">
      <c r="A658" s="60"/>
      <c r="B658" s="55" t="s">
        <v>22685</v>
      </c>
      <c r="C658" s="38">
        <f>Matrix!B5511</f>
        <v>0</v>
      </c>
      <c r="D658" s="92">
        <f>ROUNDUP(ABS(75-C658)/(Base_Value*move_factor-3),1)</f>
        <v>6.3</v>
      </c>
      <c r="E658" s="96">
        <f t="shared" si="141"/>
        <v>5</v>
      </c>
      <c r="F658" s="116">
        <f t="shared" si="148"/>
        <v>5</v>
      </c>
      <c r="G658" s="60" t="s">
        <v>22686</v>
      </c>
      <c r="H658" t="str">
        <f t="shared" si="146"/>
        <v>脚踝</v>
      </c>
      <c r="I658" s="123">
        <f t="shared" si="147"/>
        <v>5</v>
      </c>
      <c r="K658" s="38">
        <v>3639</v>
      </c>
      <c r="L658" s="120">
        <f>Matrix!B3639</f>
        <v>0</v>
      </c>
      <c r="M658" s="92">
        <f t="shared" si="138"/>
        <v>5</v>
      </c>
    </row>
    <row r="659" spans="1:13">
      <c r="A659" s="60"/>
      <c r="B659" s="55" t="s">
        <v>22687</v>
      </c>
      <c r="C659" s="38">
        <f>Matrix!B5793</f>
        <v>0</v>
      </c>
      <c r="D659" s="92">
        <f>ROUNDUP(ABS(75-C659)/(Base_Value*move_factor-3),1)</f>
        <v>6.3</v>
      </c>
      <c r="E659" s="96">
        <f t="shared" si="141"/>
        <v>5</v>
      </c>
      <c r="F659" s="116">
        <f t="shared" si="148"/>
        <v>5</v>
      </c>
      <c r="G659" s="60" t="s">
        <v>22688</v>
      </c>
      <c r="H659" t="str">
        <f t="shared" si="146"/>
        <v>下肢</v>
      </c>
      <c r="I659" s="123">
        <f t="shared" si="147"/>
        <v>5</v>
      </c>
      <c r="K659" s="38">
        <v>3640</v>
      </c>
      <c r="L659" s="120">
        <f>Matrix!B3640</f>
        <v>0</v>
      </c>
      <c r="M659" s="92">
        <f t="shared" si="138"/>
        <v>5</v>
      </c>
    </row>
    <row r="660" spans="1:13">
      <c r="A660" s="60"/>
      <c r="B660" s="55" t="s">
        <v>22689</v>
      </c>
      <c r="C660" s="38">
        <f>Matrix!B5731</f>
        <v>0</v>
      </c>
      <c r="D660" s="92">
        <f>ROUNDUP(ABS(75-C660)/(Base_Value*move_factor-3),1)</f>
        <v>6.3</v>
      </c>
      <c r="E660" s="96">
        <f t="shared" si="141"/>
        <v>5</v>
      </c>
      <c r="F660" s="116">
        <f t="shared" si="148"/>
        <v>5</v>
      </c>
      <c r="G660" s="60" t="s">
        <v>22690</v>
      </c>
      <c r="H660" t="str">
        <f t="shared" si="146"/>
        <v>髋脱位</v>
      </c>
      <c r="I660" s="123">
        <f t="shared" si="147"/>
        <v>5</v>
      </c>
      <c r="K660" s="38">
        <v>3641</v>
      </c>
      <c r="L660" s="120">
        <f>Matrix!B3641</f>
        <v>0</v>
      </c>
      <c r="M660" s="92">
        <f t="shared" si="138"/>
        <v>5</v>
      </c>
    </row>
    <row r="661" spans="1:13">
      <c r="B661" s="55" t="s">
        <v>22691</v>
      </c>
      <c r="C661" s="38">
        <f>Matrix!B5732</f>
        <v>0</v>
      </c>
      <c r="D661" s="92">
        <f>ROUNDUP(ABS(75-C661)/(Base_Value*move_factor-3),1)</f>
        <v>6.3</v>
      </c>
      <c r="E661" s="96">
        <f t="shared" si="141"/>
        <v>5</v>
      </c>
      <c r="F661" s="116">
        <f t="shared" si="148"/>
        <v>5</v>
      </c>
      <c r="G661" s="60" t="s">
        <v>22692</v>
      </c>
      <c r="H661" t="str">
        <f t="shared" si="146"/>
        <v>髋关节损伤</v>
      </c>
      <c r="I661" s="123">
        <f t="shared" si="147"/>
        <v>5</v>
      </c>
      <c r="K661" s="38">
        <v>6117</v>
      </c>
      <c r="L661" s="120">
        <f>Matrix!B6117</f>
        <v>0</v>
      </c>
      <c r="M661" s="92">
        <f t="shared" si="138"/>
        <v>5</v>
      </c>
    </row>
    <row r="662" spans="1:13">
      <c r="A662" s="39"/>
      <c r="B662" s="55" t="s">
        <v>22693</v>
      </c>
      <c r="C662" s="38">
        <f>Matrix!B5778</f>
        <v>0</v>
      </c>
      <c r="D662" s="92">
        <f>ROUNDUP(ABS(75-C662)/(Base_Value*move_factor-4),1)</f>
        <v>6.8999999999999995</v>
      </c>
      <c r="E662" s="96">
        <f t="shared" si="141"/>
        <v>5</v>
      </c>
      <c r="F662" s="116">
        <f t="shared" si="148"/>
        <v>5</v>
      </c>
      <c r="G662" s="60" t="s">
        <v>22694</v>
      </c>
      <c r="H662" t="str">
        <f t="shared" si="146"/>
        <v>膝盖</v>
      </c>
      <c r="I662" s="123">
        <f t="shared" si="147"/>
        <v>5</v>
      </c>
    </row>
    <row r="663" spans="1:13">
      <c r="A663" s="55"/>
      <c r="B663" s="39" t="s">
        <v>22695</v>
      </c>
      <c r="C663" s="38">
        <f>Matrix!B5679</f>
        <v>0</v>
      </c>
      <c r="D663" s="92">
        <f>ROUNDUP(ABS(75-C663)/(Base_Value*move_factor-3),1)</f>
        <v>6.3</v>
      </c>
      <c r="E663" s="96">
        <f t="shared" si="141"/>
        <v>5</v>
      </c>
      <c r="F663" s="116">
        <f t="shared" si="148"/>
        <v>5</v>
      </c>
      <c r="G663" s="55" t="s">
        <v>22696</v>
      </c>
      <c r="H663" t="str">
        <f t="shared" si="146"/>
        <v>足部损伤</v>
      </c>
      <c r="I663" s="123">
        <f t="shared" si="147"/>
        <v>5</v>
      </c>
    </row>
    <row r="664" spans="1:13">
      <c r="A664" s="55"/>
      <c r="B664" s="55" t="s">
        <v>22697</v>
      </c>
      <c r="C664" s="38">
        <f>Matrix!B6009</f>
        <v>0</v>
      </c>
      <c r="D664" s="92">
        <f>ROUNDUP(ABS(75-C664)/(Base_Value*move_factor-4),1)</f>
        <v>6.8999999999999995</v>
      </c>
      <c r="E664" s="96">
        <f t="shared" si="141"/>
        <v>5</v>
      </c>
      <c r="F664" s="116">
        <f t="shared" si="148"/>
        <v>5</v>
      </c>
      <c r="G664" s="60" t="s">
        <v>22698</v>
      </c>
      <c r="H664" t="str">
        <f t="shared" si="146"/>
        <v>静脉曲张</v>
      </c>
      <c r="I664" s="123">
        <f t="shared" si="147"/>
        <v>5</v>
      </c>
    </row>
    <row r="665" spans="1:13">
      <c r="A665" s="56">
        <v>11.7</v>
      </c>
      <c r="B665" s="56" t="s">
        <v>10662</v>
      </c>
      <c r="C665" s="99"/>
      <c r="D665" s="99"/>
      <c r="E665" s="99"/>
      <c r="F665" s="99"/>
      <c r="G665" s="83"/>
    </row>
    <row r="666" spans="1:13">
      <c r="A666" s="55"/>
      <c r="B666" s="55" t="s">
        <v>22699</v>
      </c>
      <c r="C666" s="38">
        <f>Matrix!B1819</f>
        <v>0</v>
      </c>
      <c r="D666" s="92">
        <f>ROUNDUP(ABS(75-C666)/(Base_Value*move_factor-4),1)</f>
        <v>6.8999999999999995</v>
      </c>
      <c r="E666" s="96">
        <f t="shared" ref="E666:E683" si="149">IF(D666&gt;Max_Value,Max_Value,IF(D666&lt;0,0,D666))</f>
        <v>5</v>
      </c>
      <c r="F666" s="116">
        <f>MAX(E666:E669,E676:E677)</f>
        <v>5</v>
      </c>
      <c r="G666" s="60" t="s">
        <v>21728</v>
      </c>
      <c r="H666" t="str">
        <f t="shared" ref="H666" si="150">G666</f>
        <v>软骨</v>
      </c>
      <c r="I666" s="123">
        <f t="shared" ref="I666" si="151">F666</f>
        <v>5</v>
      </c>
    </row>
    <row r="667" spans="1:13">
      <c r="A667" s="55"/>
      <c r="B667" s="55" t="s">
        <v>22700</v>
      </c>
      <c r="C667" s="38">
        <f>Matrix!B5771</f>
        <v>0</v>
      </c>
      <c r="D667" s="92">
        <f>ROUNDUP(ABS(75-C667)/(Base_Value*move_factor-4),1)</f>
        <v>6.8999999999999995</v>
      </c>
      <c r="E667" s="96">
        <f t="shared" si="149"/>
        <v>5</v>
      </c>
      <c r="F667" s="116">
        <f>(MAX(E667:E669))</f>
        <v>5</v>
      </c>
      <c r="G667" s="43" t="s">
        <v>11514</v>
      </c>
      <c r="H667" t="str">
        <f t="shared" ref="H667:H682" si="152">G667</f>
        <v>椎间盘</v>
      </c>
      <c r="I667" s="123">
        <f t="shared" ref="I667:I682" si="153">F667</f>
        <v>5</v>
      </c>
    </row>
    <row r="668" spans="1:13">
      <c r="A668" s="55"/>
      <c r="B668" s="55" t="s">
        <v>22701</v>
      </c>
      <c r="C668" s="38">
        <f>Matrix!B1957</f>
        <v>0</v>
      </c>
      <c r="D668" s="92">
        <f>ROUNDUP(ABS(75-C668)/(Base_Value*move_factor-3),1)</f>
        <v>6.3</v>
      </c>
      <c r="E668" s="96">
        <f t="shared" si="149"/>
        <v>5</v>
      </c>
      <c r="F668" s="116">
        <f t="shared" ref="F668:F673" si="154">E668</f>
        <v>5</v>
      </c>
      <c r="G668" s="43" t="s">
        <v>21758</v>
      </c>
      <c r="H668" t="str">
        <f t="shared" si="152"/>
        <v>椎间盘突出</v>
      </c>
      <c r="I668" s="123">
        <f t="shared" si="153"/>
        <v>5</v>
      </c>
    </row>
    <row r="669" spans="1:13">
      <c r="A669" s="55"/>
      <c r="B669" s="55" t="s">
        <v>22700</v>
      </c>
      <c r="C669" s="38">
        <f>Matrix!B5771</f>
        <v>0</v>
      </c>
      <c r="D669" s="92">
        <f>ROUNDUP(ABS(75-C669)/(Base_Value*move_factor-3),1)</f>
        <v>6.3</v>
      </c>
      <c r="E669" s="96">
        <f t="shared" si="149"/>
        <v>5</v>
      </c>
      <c r="F669" s="116">
        <f t="shared" si="154"/>
        <v>5</v>
      </c>
      <c r="G669" s="43" t="s">
        <v>21771</v>
      </c>
      <c r="H669" t="str">
        <f t="shared" si="152"/>
        <v>椎间盘病症</v>
      </c>
      <c r="I669" s="123">
        <f t="shared" si="153"/>
        <v>5</v>
      </c>
    </row>
    <row r="670" spans="1:13">
      <c r="A670" s="55"/>
      <c r="B670" s="55" t="s">
        <v>22702</v>
      </c>
      <c r="C670" s="38">
        <f>Matrix!B5779</f>
        <v>0</v>
      </c>
      <c r="D670" s="92">
        <f>ROUNDUP(ABS(75-C670)/(Base_Value*move_factor-4),1)</f>
        <v>6.8999999999999995</v>
      </c>
      <c r="E670" s="96">
        <f t="shared" si="149"/>
        <v>5</v>
      </c>
      <c r="F670" s="116">
        <f t="shared" si="154"/>
        <v>5</v>
      </c>
      <c r="G670" s="43" t="s">
        <v>21787</v>
      </c>
      <c r="H670" t="str">
        <f t="shared" si="152"/>
        <v>脊柱侧弯</v>
      </c>
      <c r="I670" s="123">
        <f t="shared" si="153"/>
        <v>5</v>
      </c>
    </row>
    <row r="671" spans="1:13">
      <c r="A671" s="55"/>
      <c r="B671" s="55" t="s">
        <v>22703</v>
      </c>
      <c r="C671" s="38">
        <f>Matrix!B4145</f>
        <v>0</v>
      </c>
      <c r="D671" s="92">
        <f>ROUNDUP(ABS(75-C671)/(Base_Value*move_factor-3),1)</f>
        <v>6.3</v>
      </c>
      <c r="E671" s="96">
        <f t="shared" si="149"/>
        <v>5</v>
      </c>
      <c r="F671" s="116">
        <f t="shared" si="154"/>
        <v>5</v>
      </c>
      <c r="G671" s="60" t="s">
        <v>22704</v>
      </c>
      <c r="H671" t="str">
        <f t="shared" si="152"/>
        <v>头骨</v>
      </c>
      <c r="I671" s="123">
        <f t="shared" si="153"/>
        <v>5</v>
      </c>
    </row>
    <row r="672" spans="1:13">
      <c r="A672" s="55"/>
      <c r="B672" s="55" t="s">
        <v>22705</v>
      </c>
      <c r="C672" s="38">
        <f>Matrix!B4146</f>
        <v>0</v>
      </c>
      <c r="D672" s="92">
        <f>ROUNDUP(ABS(75-C672)/(Base_Value*move_factor-4),1)</f>
        <v>6.8999999999999995</v>
      </c>
      <c r="E672" s="96">
        <f t="shared" si="149"/>
        <v>5</v>
      </c>
      <c r="F672" s="116">
        <f t="shared" si="154"/>
        <v>5</v>
      </c>
      <c r="G672" s="60" t="s">
        <v>22706</v>
      </c>
      <c r="H672" t="str">
        <f t="shared" si="152"/>
        <v>颌骨</v>
      </c>
      <c r="I672" s="123">
        <f t="shared" si="153"/>
        <v>5</v>
      </c>
    </row>
    <row r="673" spans="1:9">
      <c r="A673" s="55"/>
      <c r="B673" s="55" t="s">
        <v>22707</v>
      </c>
      <c r="C673" s="38">
        <f>Matrix!B4147</f>
        <v>0</v>
      </c>
      <c r="D673" s="92">
        <f>ROUNDUP(ABS(75-C673)/(Base_Value*move_factor-3),1)</f>
        <v>6.3</v>
      </c>
      <c r="E673" s="96">
        <f t="shared" si="149"/>
        <v>5</v>
      </c>
      <c r="F673" s="116">
        <f t="shared" si="154"/>
        <v>5</v>
      </c>
      <c r="G673" s="60" t="s">
        <v>22708</v>
      </c>
      <c r="H673" t="str">
        <f t="shared" si="152"/>
        <v>胸廓</v>
      </c>
      <c r="I673" s="123">
        <f t="shared" si="153"/>
        <v>5</v>
      </c>
    </row>
    <row r="674" spans="1:9">
      <c r="A674" s="55"/>
      <c r="B674" s="55" t="s">
        <v>23401</v>
      </c>
      <c r="C674" s="38">
        <f>Info_R!A32</f>
        <v>75</v>
      </c>
      <c r="D674" s="92">
        <f>ROUNDUP(ABS(75-C674)/(Base_Value*move_factor-4),1)</f>
        <v>0</v>
      </c>
      <c r="E674" s="96">
        <f t="shared" si="149"/>
        <v>0</v>
      </c>
      <c r="F674" s="96">
        <v>0</v>
      </c>
      <c r="G674" s="60" t="s">
        <v>22710</v>
      </c>
      <c r="H674" t="str">
        <f t="shared" si="152"/>
        <v>骨骼异常</v>
      </c>
      <c r="I674" s="123">
        <f t="shared" si="153"/>
        <v>0</v>
      </c>
    </row>
    <row r="675" spans="1:9" hidden="1">
      <c r="A675" s="55"/>
      <c r="B675" s="55" t="s">
        <v>22709</v>
      </c>
      <c r="C675" s="38">
        <f>Matrix!B4139</f>
        <v>0</v>
      </c>
      <c r="D675" s="92">
        <f t="shared" ref="D675:D681" si="155">ROUNDUP(ABS(75-C675)/(Base_Value*move_factor-3),1)</f>
        <v>6.3</v>
      </c>
      <c r="E675" s="96">
        <f t="shared" si="149"/>
        <v>5</v>
      </c>
      <c r="F675" s="65"/>
      <c r="G675" s="60"/>
      <c r="I675" s="123"/>
    </row>
    <row r="676" spans="1:9">
      <c r="A676" s="55"/>
      <c r="B676" s="55" t="s">
        <v>22711</v>
      </c>
      <c r="C676" s="38">
        <f>Matrix!B5560</f>
        <v>0</v>
      </c>
      <c r="D676" s="92">
        <f t="shared" si="155"/>
        <v>6.3</v>
      </c>
      <c r="E676" s="96">
        <f t="shared" si="149"/>
        <v>5</v>
      </c>
      <c r="F676" s="116">
        <f t="shared" ref="F676:F678" si="156">E676</f>
        <v>5</v>
      </c>
      <c r="G676" s="60" t="s">
        <v>22712</v>
      </c>
      <c r="H676" t="str">
        <f t="shared" si="152"/>
        <v>骨刺</v>
      </c>
      <c r="I676" s="123">
        <f t="shared" si="153"/>
        <v>5</v>
      </c>
    </row>
    <row r="677" spans="1:9">
      <c r="B677" s="55" t="s">
        <v>22713</v>
      </c>
      <c r="C677" s="38">
        <f>Matrix!B5855</f>
        <v>0</v>
      </c>
      <c r="D677" s="92">
        <f t="shared" si="155"/>
        <v>6.3</v>
      </c>
      <c r="E677" s="96">
        <f t="shared" si="149"/>
        <v>5</v>
      </c>
      <c r="F677" s="116">
        <f t="shared" si="156"/>
        <v>5</v>
      </c>
      <c r="G677" s="60" t="s">
        <v>22714</v>
      </c>
      <c r="H677" t="str">
        <f t="shared" si="152"/>
        <v>软骨病</v>
      </c>
      <c r="I677" s="123">
        <f t="shared" si="153"/>
        <v>5</v>
      </c>
    </row>
    <row r="678" spans="1:9">
      <c r="A678" s="55"/>
      <c r="B678" s="55" t="s">
        <v>22715</v>
      </c>
      <c r="C678" s="38">
        <f>Matrix!B5914</f>
        <v>0</v>
      </c>
      <c r="D678" s="92">
        <f t="shared" si="155"/>
        <v>6.3</v>
      </c>
      <c r="E678" s="96">
        <f t="shared" si="149"/>
        <v>5</v>
      </c>
      <c r="F678" s="116">
        <f t="shared" si="156"/>
        <v>5</v>
      </c>
      <c r="G678" s="60" t="s">
        <v>22716</v>
      </c>
      <c r="H678" t="str">
        <f t="shared" si="152"/>
        <v>佝偻病</v>
      </c>
      <c r="I678" s="123">
        <f t="shared" si="153"/>
        <v>5</v>
      </c>
    </row>
    <row r="679" spans="1:9">
      <c r="A679" s="55"/>
      <c r="B679" s="55" t="s">
        <v>22717</v>
      </c>
      <c r="C679" s="38">
        <f>Matrix!B5990</f>
        <v>0</v>
      </c>
      <c r="D679" s="92">
        <f t="shared" si="155"/>
        <v>6.3</v>
      </c>
      <c r="E679" s="96">
        <f t="shared" si="149"/>
        <v>5</v>
      </c>
      <c r="F679" s="96">
        <v>0</v>
      </c>
      <c r="G679" s="60" t="s">
        <v>22719</v>
      </c>
      <c r="H679" t="str">
        <f t="shared" si="152"/>
        <v>骨瘤</v>
      </c>
      <c r="I679" s="123">
        <f t="shared" si="153"/>
        <v>0</v>
      </c>
    </row>
    <row r="680" spans="1:9" hidden="1">
      <c r="A680" s="55"/>
      <c r="B680" s="55" t="s">
        <v>22718</v>
      </c>
      <c r="C680" s="38">
        <f>Matrix!B5991</f>
        <v>0</v>
      </c>
      <c r="D680" s="92">
        <f t="shared" si="155"/>
        <v>6.3</v>
      </c>
      <c r="E680" s="96">
        <f t="shared" si="149"/>
        <v>5</v>
      </c>
      <c r="F680" s="65"/>
      <c r="G680" s="60"/>
      <c r="I680" s="123"/>
    </row>
    <row r="681" spans="1:9">
      <c r="A681" s="55"/>
      <c r="B681" s="55" t="s">
        <v>22720</v>
      </c>
      <c r="C681" s="38">
        <f>Matrix!B6093</f>
        <v>0</v>
      </c>
      <c r="D681" s="92">
        <f t="shared" si="155"/>
        <v>6.3</v>
      </c>
      <c r="E681" s="96">
        <f t="shared" si="149"/>
        <v>5</v>
      </c>
      <c r="F681" s="116">
        <v>0</v>
      </c>
      <c r="G681" s="60" t="s">
        <v>22721</v>
      </c>
      <c r="H681" t="str">
        <f t="shared" si="152"/>
        <v>骨病</v>
      </c>
      <c r="I681" s="123">
        <f t="shared" si="153"/>
        <v>0</v>
      </c>
    </row>
    <row r="682" spans="1:9">
      <c r="A682" s="55"/>
      <c r="B682" s="55" t="s">
        <v>22722</v>
      </c>
      <c r="C682" s="38">
        <f>Matrix!B2031</f>
        <v>0</v>
      </c>
      <c r="D682" s="92">
        <f>ROUNDUP(ABS(75-C682)/(Base_Value*move_factor-4),1)</f>
        <v>6.8999999999999995</v>
      </c>
      <c r="E682" s="96">
        <f t="shared" si="149"/>
        <v>5</v>
      </c>
      <c r="F682" s="96">
        <f>MAX(E682:E683)</f>
        <v>5</v>
      </c>
      <c r="G682" s="60" t="s">
        <v>22724</v>
      </c>
      <c r="H682" t="str">
        <f t="shared" si="152"/>
        <v>骨质疏松</v>
      </c>
      <c r="I682" s="123">
        <f t="shared" si="153"/>
        <v>5</v>
      </c>
    </row>
    <row r="683" spans="1:9" hidden="1">
      <c r="A683" s="55"/>
      <c r="B683" s="55" t="s">
        <v>22723</v>
      </c>
      <c r="C683" s="38">
        <f>Matrix!B6096</f>
        <v>0</v>
      </c>
      <c r="D683" s="92">
        <f>ROUNDUP(ABS(75-C683)/Base_Value*move_factor,1)</f>
        <v>5</v>
      </c>
      <c r="E683" s="96">
        <f t="shared" si="149"/>
        <v>5</v>
      </c>
      <c r="F683" s="65"/>
      <c r="G683" s="60"/>
    </row>
    <row r="684" spans="1:9">
      <c r="A684" s="56">
        <v>11.8</v>
      </c>
      <c r="B684" s="56" t="s">
        <v>10661</v>
      </c>
      <c r="C684" s="99"/>
      <c r="D684" s="99"/>
      <c r="E684" s="99"/>
      <c r="F684" s="99"/>
      <c r="G684" s="83"/>
    </row>
    <row r="685" spans="1:9">
      <c r="A685" s="55"/>
      <c r="B685" s="55" t="s">
        <v>22725</v>
      </c>
      <c r="C685" s="38">
        <f>Matrix!B1828</f>
        <v>0</v>
      </c>
      <c r="D685" s="92">
        <f>ROUNDUP(ABS(75-C685)/(Base_Value*move_factor-3),1)</f>
        <v>6.3</v>
      </c>
      <c r="E685" s="96">
        <f t="shared" ref="E685:E690" si="157">IF(D685&gt;Max_Value,Max_Value,IF(D685&lt;0,0,D685))</f>
        <v>5</v>
      </c>
      <c r="F685" s="96">
        <f>MAX(E685:E686)</f>
        <v>5</v>
      </c>
      <c r="G685" s="39" t="s">
        <v>21817</v>
      </c>
      <c r="I685" s="123"/>
    </row>
    <row r="686" spans="1:9" hidden="1">
      <c r="A686" s="55"/>
      <c r="B686" s="62" t="s">
        <v>22726</v>
      </c>
      <c r="C686" s="38">
        <f>Matrix!B5706</f>
        <v>0</v>
      </c>
      <c r="D686" s="92">
        <f>ROUNDUP(ABS(75-C686)/(Base_Value*move_factor-3),1)</f>
        <v>6.3</v>
      </c>
      <c r="E686" s="96">
        <f t="shared" si="157"/>
        <v>5</v>
      </c>
      <c r="F686" s="65"/>
      <c r="G686" s="39"/>
      <c r="I686" s="123"/>
    </row>
    <row r="687" spans="1:9">
      <c r="A687" s="55"/>
      <c r="B687" s="55" t="s">
        <v>22727</v>
      </c>
      <c r="C687" s="38">
        <f>Matrix!B5970</f>
        <v>0</v>
      </c>
      <c r="D687" s="92">
        <f>ROUNDUP(ABS(75-C687)/(Base_Value*move_factor-4),1)</f>
        <v>6.8999999999999995</v>
      </c>
      <c r="E687" s="96">
        <f t="shared" si="157"/>
        <v>5</v>
      </c>
      <c r="F687" s="116">
        <f t="shared" ref="F687:F690" si="158">E687</f>
        <v>5</v>
      </c>
      <c r="G687" s="60" t="s">
        <v>21832</v>
      </c>
      <c r="I687" s="123"/>
    </row>
    <row r="688" spans="1:9">
      <c r="A688" s="55"/>
      <c r="B688" s="55" t="s">
        <v>22728</v>
      </c>
      <c r="C688" s="38">
        <f>Matrix!B5911</f>
        <v>0</v>
      </c>
      <c r="D688" s="92">
        <f>ROUNDUP(ABS(75-C688)/(Base_Value*move_factor-3),1)</f>
        <v>6.3</v>
      </c>
      <c r="E688" s="96">
        <f t="shared" si="157"/>
        <v>5</v>
      </c>
      <c r="F688" s="116">
        <f t="shared" si="158"/>
        <v>5</v>
      </c>
      <c r="G688" s="60" t="s">
        <v>21848</v>
      </c>
      <c r="I688" s="123"/>
    </row>
    <row r="689" spans="1:13">
      <c r="A689" s="55"/>
      <c r="B689" s="55" t="s">
        <v>22729</v>
      </c>
      <c r="C689" s="38">
        <f>Matrix!B5952</f>
        <v>0</v>
      </c>
      <c r="D689" s="92">
        <f>ROUNDUP(ABS(75-C689)/(Base_Value*move_factor-3),1)</f>
        <v>6.3</v>
      </c>
      <c r="E689" s="96">
        <f t="shared" si="157"/>
        <v>5</v>
      </c>
      <c r="F689" s="116">
        <f t="shared" si="158"/>
        <v>5</v>
      </c>
      <c r="G689" s="60" t="s">
        <v>21864</v>
      </c>
      <c r="I689" s="123"/>
    </row>
    <row r="690" spans="1:13">
      <c r="A690" s="55"/>
      <c r="B690" s="55" t="s">
        <v>22730</v>
      </c>
      <c r="C690" s="38">
        <f>Matrix!B6039</f>
        <v>0</v>
      </c>
      <c r="D690" s="92">
        <f>ROUNDUP(ABS(75-C690)/(Base_Value*move_factor-3),1)</f>
        <v>6.3</v>
      </c>
      <c r="E690" s="96">
        <f t="shared" si="157"/>
        <v>5</v>
      </c>
      <c r="F690" s="116">
        <f t="shared" si="158"/>
        <v>5</v>
      </c>
      <c r="G690" s="60" t="s">
        <v>21879</v>
      </c>
      <c r="I690" s="123"/>
    </row>
    <row r="691" spans="1:13">
      <c r="A691" s="56">
        <v>11.9</v>
      </c>
      <c r="B691" s="56" t="s">
        <v>10663</v>
      </c>
      <c r="C691" s="99"/>
      <c r="D691" s="99"/>
      <c r="E691" s="99"/>
      <c r="F691" s="99"/>
      <c r="G691" s="83"/>
    </row>
    <row r="692" spans="1:13">
      <c r="A692" s="55"/>
      <c r="B692" s="62" t="s">
        <v>22731</v>
      </c>
      <c r="C692" s="38">
        <f>Matrix!B1820</f>
        <v>0</v>
      </c>
      <c r="D692" s="92">
        <f>ROUNDUP(ABS(75-C692)/(Base_Value*move_factor-3),1)</f>
        <v>6.3</v>
      </c>
      <c r="E692" s="96">
        <f>IF(D692&gt;Max_Value,Max_Value,IF(D692&lt;0,0,D692))</f>
        <v>5</v>
      </c>
      <c r="F692" s="116">
        <f t="shared" ref="F692:F693" si="159">E692</f>
        <v>5</v>
      </c>
      <c r="G692" s="62" t="s">
        <v>10663</v>
      </c>
    </row>
    <row r="693" spans="1:13" s="37" customFormat="1" ht="16.5">
      <c r="A693" s="62"/>
      <c r="B693" s="62" t="s">
        <v>28614</v>
      </c>
      <c r="C693" s="38">
        <f>Matrix!B597</f>
        <v>0</v>
      </c>
      <c r="D693" s="92">
        <f>ROUNDUP(ABS(75-C693)/(Base_Value*move_factor-3),1)</f>
        <v>6.3</v>
      </c>
      <c r="E693" s="96">
        <f>IF(D693&gt;Max_Value,Max_Value,IF(D693&lt;0,0,D693))</f>
        <v>5</v>
      </c>
      <c r="F693" s="116">
        <f t="shared" si="159"/>
        <v>5</v>
      </c>
      <c r="G693" s="44" t="s">
        <v>21923</v>
      </c>
      <c r="I693" s="38"/>
      <c r="L693" s="121"/>
      <c r="M693" s="121"/>
    </row>
    <row r="694" spans="1:13">
      <c r="A694" s="56">
        <v>11.1</v>
      </c>
      <c r="B694" s="56" t="s">
        <v>10664</v>
      </c>
      <c r="C694" s="99"/>
      <c r="D694" s="99"/>
      <c r="E694" s="99"/>
      <c r="F694" s="57"/>
      <c r="G694" s="83"/>
    </row>
    <row r="695" spans="1:13">
      <c r="A695" s="55"/>
      <c r="B695" s="55" t="s">
        <v>22732</v>
      </c>
      <c r="C695" s="38">
        <f>Matrix!B5532</f>
        <v>0</v>
      </c>
      <c r="D695" s="92">
        <f t="shared" ref="D695:D700" si="160">ROUNDUP(ABS(75-C695)/Base_Value*move_factor,1)</f>
        <v>5</v>
      </c>
      <c r="E695" s="96">
        <f t="shared" ref="E695:E700" si="161">IF(D695&gt;Max_Value,Max_Value,IF(D695&lt;0,0,D695))</f>
        <v>5</v>
      </c>
      <c r="F695" s="96">
        <f>MAX(E695:E696)</f>
        <v>5</v>
      </c>
      <c r="G695" s="60" t="s">
        <v>21952</v>
      </c>
    </row>
    <row r="696" spans="1:13" hidden="1">
      <c r="A696" s="55"/>
      <c r="B696" s="55" t="s">
        <v>22734</v>
      </c>
      <c r="C696" s="38">
        <f>Matrix!B1773</f>
        <v>0</v>
      </c>
      <c r="D696" s="92">
        <f t="shared" si="160"/>
        <v>5</v>
      </c>
      <c r="E696" s="96">
        <f t="shared" si="161"/>
        <v>5</v>
      </c>
      <c r="F696" s="65"/>
      <c r="G696" s="60"/>
    </row>
    <row r="697" spans="1:13">
      <c r="B697" s="39" t="s">
        <v>22735</v>
      </c>
      <c r="C697" s="38">
        <f>Matrix!B5912</f>
        <v>0</v>
      </c>
      <c r="D697" s="92">
        <f t="shared" si="160"/>
        <v>5</v>
      </c>
      <c r="E697" s="96">
        <f t="shared" si="161"/>
        <v>5</v>
      </c>
      <c r="F697" s="116">
        <f t="shared" ref="F697" si="162">E697</f>
        <v>5</v>
      </c>
      <c r="G697" s="55" t="s">
        <v>21965</v>
      </c>
    </row>
    <row r="698" spans="1:13">
      <c r="A698" s="55"/>
      <c r="B698" s="39" t="s">
        <v>22736</v>
      </c>
      <c r="C698" s="38">
        <f>Matrix!B5960</f>
        <v>0</v>
      </c>
      <c r="D698" s="92">
        <f t="shared" si="160"/>
        <v>5</v>
      </c>
      <c r="E698" s="96">
        <f t="shared" si="161"/>
        <v>5</v>
      </c>
      <c r="F698" s="96">
        <f>MAX(E698:E699)</f>
        <v>5</v>
      </c>
      <c r="G698" s="55" t="s">
        <v>21981</v>
      </c>
    </row>
    <row r="699" spans="1:13" hidden="1">
      <c r="A699" s="55"/>
      <c r="B699" s="39" t="s">
        <v>22733</v>
      </c>
      <c r="C699" s="38">
        <f>Matrix!B5634</f>
        <v>0</v>
      </c>
      <c r="D699" s="92">
        <f t="shared" si="160"/>
        <v>5</v>
      </c>
      <c r="E699" s="96">
        <f t="shared" si="161"/>
        <v>5</v>
      </c>
      <c r="F699" s="50"/>
      <c r="G699" s="55"/>
    </row>
    <row r="700" spans="1:13">
      <c r="A700" s="55"/>
      <c r="B700" s="55" t="s">
        <v>22737</v>
      </c>
      <c r="C700" s="38">
        <f>Matrix!B2046</f>
        <v>0</v>
      </c>
      <c r="D700" s="92">
        <f t="shared" si="160"/>
        <v>5</v>
      </c>
      <c r="E700" s="96">
        <f t="shared" si="161"/>
        <v>5</v>
      </c>
      <c r="F700" s="116">
        <f t="shared" ref="F700" si="163">E700</f>
        <v>5</v>
      </c>
      <c r="G700" s="60" t="s">
        <v>22738</v>
      </c>
    </row>
    <row r="701" spans="1:13">
      <c r="A701" s="56">
        <v>11.11</v>
      </c>
      <c r="B701" s="56" t="s">
        <v>21705</v>
      </c>
      <c r="C701" s="111"/>
      <c r="D701" s="111"/>
      <c r="E701" s="111"/>
      <c r="F701" s="111"/>
      <c r="G701" s="83"/>
    </row>
    <row r="702" spans="1:13">
      <c r="A702" s="55"/>
      <c r="B702" s="62" t="s">
        <v>22739</v>
      </c>
      <c r="C702" s="38">
        <f>Matrix!B5835</f>
        <v>0</v>
      </c>
      <c r="D702" s="92">
        <f>ROUNDUP(ABS(75-C702)/(Base_Value*move_factor-3),1)</f>
        <v>6.3</v>
      </c>
      <c r="E702" s="96">
        <f t="shared" ref="E702:E714" si="164">IF(D702&gt;Max_Value,Max_Value,IF(D702&lt;0,0,D702))</f>
        <v>5</v>
      </c>
      <c r="F702" s="116">
        <f t="shared" ref="F702:F714" si="165">E702</f>
        <v>5</v>
      </c>
      <c r="G702" s="62" t="s">
        <v>22019</v>
      </c>
      <c r="H702" t="str">
        <f t="shared" ref="H702" si="166">G702</f>
        <v>落枕</v>
      </c>
      <c r="I702" s="123">
        <f t="shared" ref="I702" si="167">F702</f>
        <v>5</v>
      </c>
    </row>
    <row r="703" spans="1:13">
      <c r="A703" s="55"/>
      <c r="B703" s="55" t="s">
        <v>22740</v>
      </c>
      <c r="C703" s="38">
        <f>Matrix!B5792</f>
        <v>0</v>
      </c>
      <c r="D703" s="92">
        <f>ROUNDUP(ABS(75-C703)/(Base_Value*move_factor-4),1)</f>
        <v>6.8999999999999995</v>
      </c>
      <c r="E703" s="96">
        <f t="shared" si="164"/>
        <v>5</v>
      </c>
      <c r="F703" s="116">
        <f t="shared" si="165"/>
        <v>5</v>
      </c>
      <c r="G703" s="43" t="s">
        <v>22030</v>
      </c>
      <c r="H703" t="str">
        <f t="shared" ref="H703:H714" si="168">G703</f>
        <v>腰痛</v>
      </c>
      <c r="I703" s="123">
        <f t="shared" ref="I703:I714" si="169">F703</f>
        <v>5</v>
      </c>
    </row>
    <row r="704" spans="1:13">
      <c r="A704" s="55"/>
      <c r="B704" s="55" t="s">
        <v>22741</v>
      </c>
      <c r="C704" s="38">
        <f>Matrix!B5770</f>
        <v>0</v>
      </c>
      <c r="D704" s="92">
        <f>ROUNDUP(ABS(75-C704)/(Base_Value*move_factor-3),1)</f>
        <v>6.3</v>
      </c>
      <c r="E704" s="96">
        <f t="shared" si="164"/>
        <v>5</v>
      </c>
      <c r="F704" s="116">
        <f t="shared" si="165"/>
        <v>5</v>
      </c>
      <c r="G704" s="55" t="s">
        <v>22044</v>
      </c>
      <c r="H704" t="str">
        <f t="shared" si="168"/>
        <v>胁肋痛</v>
      </c>
      <c r="I704" s="123">
        <f t="shared" si="169"/>
        <v>5</v>
      </c>
    </row>
    <row r="705" spans="1:9">
      <c r="A705" s="55"/>
      <c r="B705" s="55" t="s">
        <v>22742</v>
      </c>
      <c r="C705" s="38">
        <f>Matrix!B5791</f>
        <v>0</v>
      </c>
      <c r="D705" s="92">
        <f t="shared" ref="D705:D710" si="170">ROUNDUP(ABS(75-C705)/(Base_Value*move_factor-4),1)</f>
        <v>6.8999999999999995</v>
      </c>
      <c r="E705" s="96">
        <f t="shared" si="164"/>
        <v>5</v>
      </c>
      <c r="F705" s="116">
        <f t="shared" si="165"/>
        <v>5</v>
      </c>
      <c r="G705" s="43" t="s">
        <v>22057</v>
      </c>
      <c r="H705" t="str">
        <f t="shared" si="168"/>
        <v>腰扭伤</v>
      </c>
      <c r="I705" s="123">
        <f t="shared" si="169"/>
        <v>5</v>
      </c>
    </row>
    <row r="706" spans="1:9">
      <c r="A706" s="55"/>
      <c r="B706" s="55" t="s">
        <v>22743</v>
      </c>
      <c r="C706" s="38">
        <f>Matrix!B5795</f>
        <v>0</v>
      </c>
      <c r="D706" s="92">
        <f t="shared" si="170"/>
        <v>6.8999999999999995</v>
      </c>
      <c r="E706" s="96">
        <f t="shared" si="164"/>
        <v>5</v>
      </c>
      <c r="F706" s="116">
        <f t="shared" si="165"/>
        <v>5</v>
      </c>
      <c r="G706" s="43" t="s">
        <v>22066</v>
      </c>
      <c r="H706" t="str">
        <f t="shared" si="168"/>
        <v>腰部损伤</v>
      </c>
      <c r="I706" s="123">
        <f t="shared" si="169"/>
        <v>5</v>
      </c>
    </row>
    <row r="707" spans="1:9">
      <c r="A707" s="55"/>
      <c r="B707" s="60" t="s">
        <v>22744</v>
      </c>
      <c r="C707" s="38">
        <f>Matrix!B5651</f>
        <v>0</v>
      </c>
      <c r="D707" s="92">
        <f t="shared" si="170"/>
        <v>6.8999999999999995</v>
      </c>
      <c r="E707" s="96">
        <f t="shared" si="164"/>
        <v>5</v>
      </c>
      <c r="F707" s="116">
        <f t="shared" si="165"/>
        <v>5</v>
      </c>
      <c r="G707" s="60" t="s">
        <v>22075</v>
      </c>
      <c r="H707" t="str">
        <f t="shared" si="168"/>
        <v>手肘损伤</v>
      </c>
      <c r="I707" s="123">
        <f t="shared" si="169"/>
        <v>5</v>
      </c>
    </row>
    <row r="708" spans="1:9">
      <c r="A708" s="55"/>
      <c r="B708" s="60" t="s">
        <v>22745</v>
      </c>
      <c r="C708" s="38">
        <f>Matrix!B6036</f>
        <v>0</v>
      </c>
      <c r="D708" s="92">
        <f t="shared" si="170"/>
        <v>6.8999999999999995</v>
      </c>
      <c r="E708" s="96">
        <f t="shared" si="164"/>
        <v>5</v>
      </c>
      <c r="F708" s="116">
        <f t="shared" si="165"/>
        <v>5</v>
      </c>
      <c r="G708" s="60" t="s">
        <v>22081</v>
      </c>
      <c r="H708" t="str">
        <f t="shared" si="168"/>
        <v>手腕损伤</v>
      </c>
      <c r="I708" s="123">
        <f t="shared" si="169"/>
        <v>5</v>
      </c>
    </row>
    <row r="709" spans="1:9">
      <c r="A709" s="55"/>
      <c r="B709" s="60" t="s">
        <v>22746</v>
      </c>
      <c r="C709" s="38">
        <f>Matrix!B5936</f>
        <v>0</v>
      </c>
      <c r="D709" s="92">
        <f t="shared" si="170"/>
        <v>6.8999999999999995</v>
      </c>
      <c r="E709" s="96">
        <f t="shared" si="164"/>
        <v>5</v>
      </c>
      <c r="F709" s="116">
        <f t="shared" si="165"/>
        <v>5</v>
      </c>
      <c r="G709" s="60" t="s">
        <v>22087</v>
      </c>
      <c r="H709" t="str">
        <f t="shared" si="168"/>
        <v>肩病</v>
      </c>
      <c r="I709" s="123">
        <f t="shared" si="169"/>
        <v>5</v>
      </c>
    </row>
    <row r="710" spans="1:9">
      <c r="A710" s="55"/>
      <c r="B710" s="55" t="s">
        <v>22747</v>
      </c>
      <c r="C710" s="38">
        <f>Matrix!B5603</f>
        <v>0</v>
      </c>
      <c r="D710" s="92">
        <f t="shared" si="170"/>
        <v>6.8999999999999995</v>
      </c>
      <c r="E710" s="96">
        <f t="shared" si="164"/>
        <v>5</v>
      </c>
      <c r="F710" s="116">
        <f t="shared" si="165"/>
        <v>5</v>
      </c>
      <c r="G710" s="60" t="s">
        <v>22748</v>
      </c>
      <c r="H710" t="str">
        <f t="shared" si="168"/>
        <v>抽筋</v>
      </c>
      <c r="I710" s="123">
        <f t="shared" si="169"/>
        <v>5</v>
      </c>
    </row>
    <row r="711" spans="1:9">
      <c r="A711" s="55"/>
      <c r="B711" s="55" t="s">
        <v>22749</v>
      </c>
      <c r="C711" s="38">
        <f>Matrix!B5680</f>
        <v>0</v>
      </c>
      <c r="D711" s="92">
        <f>ROUNDUP(ABS(75-C711)/(Base_Value*move_factor-5),1)</f>
        <v>7.5</v>
      </c>
      <c r="E711" s="96">
        <f t="shared" si="164"/>
        <v>5</v>
      </c>
      <c r="F711" s="116">
        <f t="shared" si="165"/>
        <v>5</v>
      </c>
      <c r="G711" s="55" t="s">
        <v>22750</v>
      </c>
      <c r="H711" t="str">
        <f t="shared" si="168"/>
        <v>脚痛</v>
      </c>
      <c r="I711" s="123">
        <f t="shared" si="169"/>
        <v>5</v>
      </c>
    </row>
    <row r="712" spans="1:9">
      <c r="A712" s="55"/>
      <c r="B712" s="55" t="s">
        <v>22751</v>
      </c>
      <c r="C712" s="38">
        <f>Matrix!B2961</f>
        <v>0</v>
      </c>
      <c r="D712" s="92">
        <f>ROUNDUP(ABS(75-C712)/(Base_Value*move_factor-5),1)</f>
        <v>7.5</v>
      </c>
      <c r="E712" s="96">
        <f t="shared" si="164"/>
        <v>5</v>
      </c>
      <c r="F712" s="116">
        <f t="shared" si="165"/>
        <v>5</v>
      </c>
      <c r="G712" s="60" t="s">
        <v>22752</v>
      </c>
      <c r="H712" t="str">
        <f t="shared" si="168"/>
        <v>软骨疼痛</v>
      </c>
      <c r="I712" s="123">
        <f t="shared" si="169"/>
        <v>5</v>
      </c>
    </row>
    <row r="713" spans="1:9">
      <c r="A713" s="55"/>
      <c r="B713" s="55" t="s">
        <v>22753</v>
      </c>
      <c r="C713" s="38">
        <f>Matrix!B6100</f>
        <v>0</v>
      </c>
      <c r="D713" s="92">
        <f>ROUNDUP(ABS(75-C713)/(Base_Value*move_factor-5),1)</f>
        <v>7.5</v>
      </c>
      <c r="E713" s="96">
        <f t="shared" si="164"/>
        <v>5</v>
      </c>
      <c r="F713" s="116">
        <f t="shared" si="165"/>
        <v>5</v>
      </c>
      <c r="G713" s="60" t="s">
        <v>22754</v>
      </c>
      <c r="H713" t="str">
        <f t="shared" si="168"/>
        <v>关节活动不利</v>
      </c>
      <c r="I713" s="123">
        <f t="shared" si="169"/>
        <v>5</v>
      </c>
    </row>
    <row r="714" spans="1:9">
      <c r="A714" s="55"/>
      <c r="B714" s="55" t="s">
        <v>22755</v>
      </c>
      <c r="C714" s="38">
        <f>Matrix!B5514</f>
        <v>0</v>
      </c>
      <c r="D714" s="92">
        <f>ROUNDUP(ABS(75-C714)/(Base_Value*move_factor-3),1)</f>
        <v>6.3</v>
      </c>
      <c r="E714" s="96">
        <f t="shared" si="164"/>
        <v>5</v>
      </c>
      <c r="F714" s="116">
        <f t="shared" si="165"/>
        <v>5</v>
      </c>
      <c r="G714" s="39" t="s">
        <v>22756</v>
      </c>
      <c r="H714" t="str">
        <f t="shared" si="168"/>
        <v>运动创伤</v>
      </c>
      <c r="I714" s="123">
        <f t="shared" si="169"/>
        <v>5</v>
      </c>
    </row>
    <row r="715" spans="1:9" ht="18" thickBot="1">
      <c r="A715" s="53">
        <v>12</v>
      </c>
      <c r="B715" s="53" t="s">
        <v>22757</v>
      </c>
      <c r="C715" s="98"/>
      <c r="D715" s="98"/>
      <c r="E715" s="98"/>
      <c r="F715" s="98"/>
      <c r="G715" s="54"/>
    </row>
    <row r="716" spans="1:9" ht="18" thickTop="1">
      <c r="A716" s="56">
        <v>12.1</v>
      </c>
      <c r="B716" s="56" t="s">
        <v>10654</v>
      </c>
      <c r="C716" s="99"/>
      <c r="D716" s="99"/>
      <c r="E716" s="99"/>
      <c r="F716" s="99"/>
      <c r="G716" s="56"/>
    </row>
    <row r="717" spans="1:9">
      <c r="A717" s="55"/>
      <c r="B717" s="62" t="s">
        <v>22758</v>
      </c>
      <c r="C717" s="38">
        <f>Matrix!B2577</f>
        <v>0</v>
      </c>
      <c r="D717" s="92">
        <f>ROUNDUP(ABS(75-C717)/Base_Value*sense_factor,1)</f>
        <v>5</v>
      </c>
      <c r="E717" s="96">
        <f t="shared" ref="E717:E740" si="171">IF(D717&gt;Max_Value,Max_Value,IF(D717&lt;0,0,D717))</f>
        <v>5</v>
      </c>
      <c r="F717" s="116">
        <f t="shared" ref="F717:F729" si="172">E717</f>
        <v>5</v>
      </c>
      <c r="G717" s="62" t="s">
        <v>22759</v>
      </c>
      <c r="H717" t="str">
        <f>G717</f>
        <v>前房</v>
      </c>
      <c r="I717" s="123">
        <f>F717</f>
        <v>5</v>
      </c>
    </row>
    <row r="718" spans="1:9">
      <c r="B718" s="62" t="s">
        <v>22760</v>
      </c>
      <c r="C718" s="38">
        <f>Matrix!B2578</f>
        <v>0</v>
      </c>
      <c r="D718" s="92">
        <f>ROUNDUP(ABS(75-C718)/Base_Value*sense_factor,1)</f>
        <v>5</v>
      </c>
      <c r="E718" s="96">
        <f t="shared" si="171"/>
        <v>5</v>
      </c>
      <c r="F718" s="116">
        <f t="shared" si="172"/>
        <v>5</v>
      </c>
      <c r="G718" s="62" t="s">
        <v>22761</v>
      </c>
      <c r="H718" t="str">
        <f t="shared" ref="H718:H739" si="173">G718</f>
        <v>房水</v>
      </c>
      <c r="I718" s="123">
        <f t="shared" ref="I718:I739" si="174">F718</f>
        <v>5</v>
      </c>
    </row>
    <row r="719" spans="1:9">
      <c r="A719" s="75"/>
      <c r="B719" s="62" t="s">
        <v>22762</v>
      </c>
      <c r="C719" s="38">
        <f>Matrix!B2579</f>
        <v>0</v>
      </c>
      <c r="D719" s="92">
        <f>ROUNDUP(ABS(75-C719)/Base_Value*sense_factor,1)</f>
        <v>5</v>
      </c>
      <c r="E719" s="96">
        <f t="shared" si="171"/>
        <v>5</v>
      </c>
      <c r="F719" s="116">
        <f t="shared" si="172"/>
        <v>5</v>
      </c>
      <c r="G719" s="43" t="s">
        <v>22763</v>
      </c>
      <c r="H719" t="str">
        <f t="shared" si="173"/>
        <v>中央动脉</v>
      </c>
      <c r="I719" s="123">
        <f t="shared" si="174"/>
        <v>5</v>
      </c>
    </row>
    <row r="720" spans="1:9">
      <c r="A720" s="55"/>
      <c r="B720" s="62" t="s">
        <v>22764</v>
      </c>
      <c r="C720" s="38">
        <f>Matrix!B2582</f>
        <v>0</v>
      </c>
      <c r="D720" s="92">
        <f>ROUNDUP(ABS(75-C720)/Base_Value*sense_factor,1)</f>
        <v>5</v>
      </c>
      <c r="E720" s="96">
        <f t="shared" si="171"/>
        <v>5</v>
      </c>
      <c r="F720" s="116">
        <f t="shared" si="172"/>
        <v>5</v>
      </c>
      <c r="G720" s="62" t="s">
        <v>21772</v>
      </c>
      <c r="H720" t="str">
        <f t="shared" si="173"/>
        <v>玻璃体腔</v>
      </c>
      <c r="I720" s="123">
        <f t="shared" si="174"/>
        <v>5</v>
      </c>
    </row>
    <row r="721" spans="1:9">
      <c r="B721" s="62" t="s">
        <v>22765</v>
      </c>
      <c r="C721" s="38">
        <f>Matrix!B2583</f>
        <v>0</v>
      </c>
      <c r="D721" s="92">
        <f>ROUNDUP(ABS(75-C721)/Base_Value*sense_factor,1)</f>
        <v>5</v>
      </c>
      <c r="E721" s="96">
        <f t="shared" si="171"/>
        <v>5</v>
      </c>
      <c r="F721" s="116">
        <f t="shared" si="172"/>
        <v>5</v>
      </c>
      <c r="G721" s="62" t="s">
        <v>21788</v>
      </c>
      <c r="H721" t="str">
        <f t="shared" si="173"/>
        <v>脉络膜</v>
      </c>
      <c r="I721" s="123">
        <f t="shared" si="174"/>
        <v>5</v>
      </c>
    </row>
    <row r="722" spans="1:9">
      <c r="A722" s="55"/>
      <c r="B722" s="62" t="s">
        <v>22766</v>
      </c>
      <c r="C722" s="38">
        <f>Matrix!B2584</f>
        <v>0</v>
      </c>
      <c r="D722" s="92">
        <f>ROUNDUP(ABS(75-C722)/(Base_Value*sense_factor-3),1)</f>
        <v>6.3</v>
      </c>
      <c r="E722" s="96">
        <f t="shared" si="171"/>
        <v>5</v>
      </c>
      <c r="F722" s="116">
        <f t="shared" si="172"/>
        <v>5</v>
      </c>
      <c r="G722" s="62" t="s">
        <v>21802</v>
      </c>
      <c r="H722" t="str">
        <f t="shared" si="173"/>
        <v>睫状体</v>
      </c>
      <c r="I722" s="123">
        <f t="shared" si="174"/>
        <v>5</v>
      </c>
    </row>
    <row r="723" spans="1:9">
      <c r="A723" s="55"/>
      <c r="B723" s="43" t="s">
        <v>22767</v>
      </c>
      <c r="C723" s="38">
        <f>Matrix!B2587</f>
        <v>0</v>
      </c>
      <c r="D723" s="92">
        <f>ROUNDUP(ABS(75-C723)/(Base_Value*sense_factor-3),1)</f>
        <v>6.3</v>
      </c>
      <c r="E723" s="96">
        <f t="shared" si="171"/>
        <v>5</v>
      </c>
      <c r="F723" s="116">
        <f t="shared" si="172"/>
        <v>5</v>
      </c>
      <c r="G723" s="43" t="s">
        <v>21818</v>
      </c>
      <c r="H723" t="str">
        <f t="shared" si="173"/>
        <v>结膜</v>
      </c>
      <c r="I723" s="123">
        <f t="shared" si="174"/>
        <v>5</v>
      </c>
    </row>
    <row r="724" spans="1:9">
      <c r="A724" s="55"/>
      <c r="B724" s="43" t="s">
        <v>22768</v>
      </c>
      <c r="C724" s="38">
        <f>Matrix!B2588</f>
        <v>0</v>
      </c>
      <c r="D724" s="92">
        <f>ROUNDUP(ABS(75-C724)/Base_Value*sense_factor,1)</f>
        <v>5</v>
      </c>
      <c r="E724" s="96">
        <f t="shared" si="171"/>
        <v>5</v>
      </c>
      <c r="F724" s="116">
        <f t="shared" si="172"/>
        <v>5</v>
      </c>
      <c r="G724" s="43" t="s">
        <v>21833</v>
      </c>
      <c r="H724" t="str">
        <f t="shared" si="173"/>
        <v>角膜</v>
      </c>
      <c r="I724" s="123">
        <f t="shared" si="174"/>
        <v>5</v>
      </c>
    </row>
    <row r="725" spans="1:9">
      <c r="A725" s="55"/>
      <c r="B725" s="43" t="s">
        <v>22769</v>
      </c>
      <c r="C725" s="38">
        <f>Matrix!B2589</f>
        <v>0</v>
      </c>
      <c r="D725" s="92">
        <f>ROUNDUP(ABS(75-C725)/Base_Value*sense_factor,1)</f>
        <v>5</v>
      </c>
      <c r="E725" s="96">
        <f t="shared" si="171"/>
        <v>5</v>
      </c>
      <c r="F725" s="116">
        <f t="shared" si="172"/>
        <v>5</v>
      </c>
      <c r="G725" s="62" t="s">
        <v>21849</v>
      </c>
      <c r="H725" t="str">
        <f t="shared" si="173"/>
        <v>晶状体</v>
      </c>
      <c r="I725" s="123">
        <f t="shared" si="174"/>
        <v>5</v>
      </c>
    </row>
    <row r="726" spans="1:9">
      <c r="A726" s="55"/>
      <c r="B726" s="43" t="s">
        <v>22770</v>
      </c>
      <c r="C726" s="38">
        <f>Matrix!B2590</f>
        <v>0</v>
      </c>
      <c r="D726" s="92">
        <f>ROUNDUP(ABS(75-C726)/Base_Value*sense_factor,1)</f>
        <v>5</v>
      </c>
      <c r="E726" s="96">
        <f t="shared" si="171"/>
        <v>5</v>
      </c>
      <c r="F726" s="116">
        <f t="shared" si="172"/>
        <v>5</v>
      </c>
      <c r="G726" s="62" t="s">
        <v>21865</v>
      </c>
      <c r="H726" t="str">
        <f t="shared" si="173"/>
        <v>眼睑</v>
      </c>
      <c r="I726" s="123">
        <f t="shared" si="174"/>
        <v>5</v>
      </c>
    </row>
    <row r="727" spans="1:9">
      <c r="A727" s="55"/>
      <c r="B727" s="62" t="s">
        <v>22771</v>
      </c>
      <c r="C727" s="38">
        <f>Matrix!B2592</f>
        <v>0</v>
      </c>
      <c r="D727" s="92">
        <f>ROUNDUP(ABS(75-C727)/(Base_Value*sense_factor-3),1)</f>
        <v>6.3</v>
      </c>
      <c r="E727" s="96">
        <f t="shared" si="171"/>
        <v>5</v>
      </c>
      <c r="F727" s="116">
        <f t="shared" si="172"/>
        <v>5</v>
      </c>
      <c r="G727" s="62" t="s">
        <v>21880</v>
      </c>
      <c r="H727" t="str">
        <f t="shared" si="173"/>
        <v>泪腺</v>
      </c>
      <c r="I727" s="123">
        <f t="shared" si="174"/>
        <v>5</v>
      </c>
    </row>
    <row r="728" spans="1:9">
      <c r="B728" s="62" t="s">
        <v>22772</v>
      </c>
      <c r="C728" s="38">
        <f>Matrix!B2598</f>
        <v>0</v>
      </c>
      <c r="D728" s="92">
        <f>ROUNDUP(ABS(75-C728)/Base_Value*sense_factor,1)</f>
        <v>5</v>
      </c>
      <c r="E728" s="96">
        <f t="shared" si="171"/>
        <v>5</v>
      </c>
      <c r="F728" s="116">
        <f t="shared" si="172"/>
        <v>5</v>
      </c>
      <c r="G728" s="62" t="s">
        <v>21893</v>
      </c>
      <c r="H728" t="str">
        <f t="shared" si="173"/>
        <v>巩膜</v>
      </c>
      <c r="I728" s="123">
        <f t="shared" si="174"/>
        <v>5</v>
      </c>
    </row>
    <row r="729" spans="1:9">
      <c r="B729" s="62" t="s">
        <v>22773</v>
      </c>
      <c r="C729" s="38">
        <f>Matrix!B2599</f>
        <v>0</v>
      </c>
      <c r="D729" s="92">
        <f>ROUNDUP(ABS(75-C729)/(Base_Value*sense_factor-4),1)</f>
        <v>6.8999999999999995</v>
      </c>
      <c r="E729" s="96">
        <f t="shared" si="171"/>
        <v>5</v>
      </c>
      <c r="F729" s="116">
        <f t="shared" si="172"/>
        <v>5</v>
      </c>
      <c r="G729" s="62" t="s">
        <v>21939</v>
      </c>
      <c r="H729" t="str">
        <f t="shared" si="173"/>
        <v>视网膜</v>
      </c>
      <c r="I729" s="123">
        <f t="shared" si="174"/>
        <v>5</v>
      </c>
    </row>
    <row r="730" spans="1:9">
      <c r="A730" s="75"/>
      <c r="B730" s="62" t="s">
        <v>22774</v>
      </c>
      <c r="C730" s="38">
        <f>Matrix!B1864</f>
        <v>0</v>
      </c>
      <c r="D730" s="92">
        <f>ROUNDUP(ABS(75-C730)/Base_Value*sense_factor,1)</f>
        <v>5</v>
      </c>
      <c r="E730" s="96">
        <f t="shared" si="171"/>
        <v>5</v>
      </c>
      <c r="F730" s="96">
        <f>MAX(E730:E731)</f>
        <v>5</v>
      </c>
      <c r="G730" s="62" t="s">
        <v>21729</v>
      </c>
      <c r="H730" t="str">
        <f t="shared" si="173"/>
        <v>结膜炎</v>
      </c>
      <c r="I730" s="123">
        <f t="shared" si="174"/>
        <v>5</v>
      </c>
    </row>
    <row r="731" spans="1:9" hidden="1">
      <c r="A731" s="75"/>
      <c r="B731" s="62" t="s">
        <v>22775</v>
      </c>
      <c r="C731" s="38">
        <f>Matrix!B5596</f>
        <v>0</v>
      </c>
      <c r="D731" s="92">
        <f>ROUNDUP(ABS(75-C731)/Base_Value*sense_factor,1)</f>
        <v>5</v>
      </c>
      <c r="E731" s="96">
        <f t="shared" si="171"/>
        <v>5</v>
      </c>
      <c r="F731" s="100"/>
      <c r="G731" s="62"/>
      <c r="I731" s="123"/>
    </row>
    <row r="732" spans="1:9">
      <c r="A732" s="75"/>
      <c r="B732" s="62" t="s">
        <v>22776</v>
      </c>
      <c r="C732" s="38">
        <f>Matrix!B5678</f>
        <v>0</v>
      </c>
      <c r="D732" s="92">
        <f>ROUNDUP(ABS(75-C732)/(Base_Value*sense_factor-5),1)</f>
        <v>7.5</v>
      </c>
      <c r="E732" s="96">
        <f t="shared" si="171"/>
        <v>5</v>
      </c>
      <c r="F732" s="116">
        <f t="shared" ref="F732:F736" si="175">E732</f>
        <v>5</v>
      </c>
      <c r="G732" s="62" t="s">
        <v>22777</v>
      </c>
      <c r="H732" t="str">
        <f t="shared" si="173"/>
        <v>飞蚊症</v>
      </c>
      <c r="I732" s="123">
        <f t="shared" si="174"/>
        <v>5</v>
      </c>
    </row>
    <row r="733" spans="1:9">
      <c r="A733" s="75"/>
      <c r="B733" s="62" t="s">
        <v>22778</v>
      </c>
      <c r="C733" s="38">
        <f>Matrix!B5735</f>
        <v>0</v>
      </c>
      <c r="D733" s="92">
        <f>ROUNDUP(ABS(75-C733)/Base_Value*sense_factor,1)</f>
        <v>5</v>
      </c>
      <c r="E733" s="96">
        <f t="shared" si="171"/>
        <v>5</v>
      </c>
      <c r="F733" s="116">
        <f t="shared" si="175"/>
        <v>5</v>
      </c>
      <c r="G733" s="62" t="s">
        <v>22779</v>
      </c>
      <c r="H733" t="str">
        <f t="shared" si="173"/>
        <v>麦粒肿</v>
      </c>
      <c r="I733" s="123">
        <f t="shared" si="174"/>
        <v>5</v>
      </c>
    </row>
    <row r="734" spans="1:9">
      <c r="A734" s="75"/>
      <c r="B734" s="62" t="s">
        <v>22780</v>
      </c>
      <c r="C734" s="38">
        <f>Matrix!B5846</f>
        <v>0</v>
      </c>
      <c r="D734" s="92">
        <f>ROUNDUP(ABS(75-C734)/(Base_Value*sense_factor-3),1)</f>
        <v>6.3</v>
      </c>
      <c r="E734" s="96">
        <f t="shared" si="171"/>
        <v>5</v>
      </c>
      <c r="F734" s="116">
        <f t="shared" si="175"/>
        <v>5</v>
      </c>
      <c r="G734" s="62" t="s">
        <v>21759</v>
      </c>
      <c r="H734" t="str">
        <f t="shared" si="173"/>
        <v>夜盲症</v>
      </c>
      <c r="I734" s="123">
        <f t="shared" si="174"/>
        <v>5</v>
      </c>
    </row>
    <row r="735" spans="1:9">
      <c r="A735" s="75"/>
      <c r="B735" s="62" t="s">
        <v>22781</v>
      </c>
      <c r="C735" s="38">
        <f>Matrix!B5693</f>
        <v>0</v>
      </c>
      <c r="D735" s="92">
        <f>ROUNDUP(ABS(75-C735)/Base_Value*sense_factor,1)</f>
        <v>5</v>
      </c>
      <c r="E735" s="96">
        <f t="shared" si="171"/>
        <v>5</v>
      </c>
      <c r="F735" s="116">
        <f t="shared" si="175"/>
        <v>5</v>
      </c>
      <c r="G735" s="62" t="s">
        <v>21908</v>
      </c>
      <c r="H735" t="str">
        <f t="shared" si="173"/>
        <v>青光眼</v>
      </c>
      <c r="I735" s="123">
        <f t="shared" si="174"/>
        <v>5</v>
      </c>
    </row>
    <row r="736" spans="1:9">
      <c r="A736" s="75"/>
      <c r="B736" s="62" t="s">
        <v>22782</v>
      </c>
      <c r="C736" s="38">
        <f>Matrix!B5583</f>
        <v>0</v>
      </c>
      <c r="D736" s="92">
        <f>ROUNDUP(ABS(75-C736)/(Base_Value*sense_factor-3),1)</f>
        <v>6.3</v>
      </c>
      <c r="E736" s="96">
        <f t="shared" si="171"/>
        <v>5</v>
      </c>
      <c r="F736" s="116">
        <f t="shared" si="175"/>
        <v>5</v>
      </c>
      <c r="G736" s="62" t="s">
        <v>21924</v>
      </c>
      <c r="H736" t="str">
        <f t="shared" si="173"/>
        <v>白内障</v>
      </c>
      <c r="I736" s="123">
        <f t="shared" si="174"/>
        <v>5</v>
      </c>
    </row>
    <row r="737" spans="1:9">
      <c r="A737" s="75"/>
      <c r="B737" s="62" t="s">
        <v>22783</v>
      </c>
      <c r="C737" s="38">
        <f>Matrix!B5632</f>
        <v>0</v>
      </c>
      <c r="D737" s="92">
        <f>ROUNDUP(ABS(75-C737)/(Base_Value*sense_factor-5),1)</f>
        <v>7.5</v>
      </c>
      <c r="E737" s="96">
        <f t="shared" si="171"/>
        <v>5</v>
      </c>
      <c r="F737" s="96">
        <f>MAX(E737:E738)</f>
        <v>5</v>
      </c>
      <c r="G737" s="62" t="s">
        <v>22785</v>
      </c>
      <c r="H737" t="str">
        <f t="shared" si="173"/>
        <v>复视</v>
      </c>
      <c r="I737" s="123">
        <f t="shared" si="174"/>
        <v>5</v>
      </c>
    </row>
    <row r="738" spans="1:9" hidden="1">
      <c r="A738" s="75"/>
      <c r="B738" s="71" t="s">
        <v>22784</v>
      </c>
      <c r="C738" s="38">
        <f>Matrix!B3615</f>
        <v>0</v>
      </c>
      <c r="D738" s="92">
        <f>ROUNDUP(ABS(75-C738)/Base_Value*sense_factor,1)</f>
        <v>5</v>
      </c>
      <c r="E738" s="96">
        <f t="shared" si="171"/>
        <v>5</v>
      </c>
      <c r="F738" s="100"/>
      <c r="G738" s="62"/>
      <c r="I738" s="123"/>
    </row>
    <row r="739" spans="1:9">
      <c r="A739" s="75"/>
      <c r="B739" s="62" t="s">
        <v>22786</v>
      </c>
      <c r="C739" s="38">
        <f>Matrix!B5832</f>
        <v>0</v>
      </c>
      <c r="D739" s="92">
        <f>ROUNDUP(ABS(75-C739)/(Base_Value*sense_factor-4),1)</f>
        <v>6.8999999999999995</v>
      </c>
      <c r="E739" s="96">
        <f t="shared" si="171"/>
        <v>5</v>
      </c>
      <c r="F739" s="96">
        <f>MAX(E739:E740)</f>
        <v>5</v>
      </c>
      <c r="G739" s="62" t="s">
        <v>21745</v>
      </c>
      <c r="H739" t="str">
        <f t="shared" si="173"/>
        <v>近视</v>
      </c>
      <c r="I739" s="123">
        <f t="shared" si="174"/>
        <v>5</v>
      </c>
    </row>
    <row r="740" spans="1:9" hidden="1">
      <c r="A740" s="75"/>
      <c r="B740" s="71" t="s">
        <v>22784</v>
      </c>
      <c r="C740" s="38">
        <f>Matrix!B3615</f>
        <v>0</v>
      </c>
      <c r="D740" s="92">
        <f>ROUNDUP(ABS(75-C740)/Base_Value*sense_factor,1)</f>
        <v>5</v>
      </c>
      <c r="E740" s="96">
        <f t="shared" si="171"/>
        <v>5</v>
      </c>
      <c r="F740" s="100"/>
      <c r="G740" s="62"/>
    </row>
    <row r="741" spans="1:9">
      <c r="A741" s="56">
        <v>12.2</v>
      </c>
      <c r="B741" s="56" t="s">
        <v>11515</v>
      </c>
      <c r="C741" s="99"/>
      <c r="D741" s="99"/>
      <c r="E741" s="99"/>
      <c r="F741" s="99"/>
      <c r="G741" s="56"/>
    </row>
    <row r="742" spans="1:9">
      <c r="A742" s="75"/>
      <c r="B742" s="55" t="s">
        <v>22787</v>
      </c>
      <c r="C742" s="38">
        <f>Matrix!B2565</f>
        <v>0</v>
      </c>
      <c r="D742" s="92">
        <f t="shared" ref="D742:D750" si="176">ROUNDUP(ABS(75-C742)/Base_Value*sense_factor,1)</f>
        <v>5</v>
      </c>
      <c r="E742" s="96">
        <f t="shared" ref="E742:E754" si="177">IF(D742&gt;Max_Value,Max_Value,IF(D742&lt;0,0,D742))</f>
        <v>5</v>
      </c>
      <c r="F742" s="116">
        <f t="shared" ref="F742:F750" si="178">E742</f>
        <v>5</v>
      </c>
      <c r="G742" s="60" t="s">
        <v>21966</v>
      </c>
      <c r="I742" s="123"/>
    </row>
    <row r="743" spans="1:9">
      <c r="A743" s="75"/>
      <c r="B743" s="55" t="s">
        <v>22788</v>
      </c>
      <c r="C743" s="38">
        <f>Matrix!B2572</f>
        <v>0</v>
      </c>
      <c r="D743" s="92">
        <f t="shared" si="176"/>
        <v>5</v>
      </c>
      <c r="E743" s="96">
        <f t="shared" si="177"/>
        <v>5</v>
      </c>
      <c r="F743" s="116">
        <f t="shared" si="178"/>
        <v>5</v>
      </c>
      <c r="G743" s="60" t="s">
        <v>21982</v>
      </c>
    </row>
    <row r="744" spans="1:9">
      <c r="A744" s="75"/>
      <c r="B744" s="55" t="s">
        <v>22789</v>
      </c>
      <c r="C744" s="38">
        <f>Matrix!B2566</f>
        <v>0</v>
      </c>
      <c r="D744" s="92">
        <f t="shared" si="176"/>
        <v>5</v>
      </c>
      <c r="E744" s="96">
        <f t="shared" si="177"/>
        <v>5</v>
      </c>
      <c r="F744" s="116">
        <f t="shared" si="178"/>
        <v>5</v>
      </c>
      <c r="G744" s="60" t="s">
        <v>21995</v>
      </c>
    </row>
    <row r="745" spans="1:9">
      <c r="A745" s="75"/>
      <c r="B745" s="55" t="s">
        <v>22790</v>
      </c>
      <c r="C745" s="38">
        <f>Matrix!B2569</f>
        <v>0</v>
      </c>
      <c r="D745" s="92">
        <f t="shared" si="176"/>
        <v>5</v>
      </c>
      <c r="E745" s="96">
        <f t="shared" si="177"/>
        <v>5</v>
      </c>
      <c r="F745" s="116">
        <f t="shared" si="178"/>
        <v>5</v>
      </c>
      <c r="G745" s="60" t="s">
        <v>22008</v>
      </c>
    </row>
    <row r="746" spans="1:9">
      <c r="A746" s="75"/>
      <c r="B746" s="55" t="s">
        <v>22791</v>
      </c>
      <c r="C746" s="38">
        <f>Matrix!B2567</f>
        <v>0</v>
      </c>
      <c r="D746" s="92">
        <f t="shared" si="176"/>
        <v>5</v>
      </c>
      <c r="E746" s="96">
        <f t="shared" si="177"/>
        <v>5</v>
      </c>
      <c r="F746" s="116">
        <f t="shared" si="178"/>
        <v>5</v>
      </c>
      <c r="G746" s="60" t="s">
        <v>22020</v>
      </c>
    </row>
    <row r="747" spans="1:9">
      <c r="A747" s="75"/>
      <c r="B747" s="55" t="s">
        <v>22792</v>
      </c>
      <c r="C747" s="38">
        <f>Matrix!B6012</f>
        <v>0</v>
      </c>
      <c r="D747" s="92">
        <f t="shared" si="176"/>
        <v>5</v>
      </c>
      <c r="E747" s="96">
        <f t="shared" si="177"/>
        <v>5</v>
      </c>
      <c r="F747" s="116">
        <f t="shared" si="178"/>
        <v>5</v>
      </c>
      <c r="G747" s="60" t="s">
        <v>22031</v>
      </c>
    </row>
    <row r="748" spans="1:9">
      <c r="A748" s="75"/>
      <c r="B748" s="55" t="s">
        <v>22793</v>
      </c>
      <c r="C748" s="38">
        <f>Matrix!B2568</f>
        <v>0</v>
      </c>
      <c r="D748" s="92">
        <f t="shared" si="176"/>
        <v>5</v>
      </c>
      <c r="E748" s="96">
        <f t="shared" si="177"/>
        <v>5</v>
      </c>
      <c r="F748" s="116">
        <f t="shared" si="178"/>
        <v>5</v>
      </c>
      <c r="G748" s="60" t="s">
        <v>22045</v>
      </c>
    </row>
    <row r="749" spans="1:9">
      <c r="A749" s="75"/>
      <c r="B749" s="55" t="s">
        <v>22794</v>
      </c>
      <c r="C749" s="38">
        <f>Matrix!B2570</f>
        <v>0</v>
      </c>
      <c r="D749" s="92">
        <f t="shared" si="176"/>
        <v>5</v>
      </c>
      <c r="E749" s="96">
        <f t="shared" si="177"/>
        <v>5</v>
      </c>
      <c r="F749" s="116">
        <f t="shared" si="178"/>
        <v>5</v>
      </c>
      <c r="G749" s="60" t="s">
        <v>22058</v>
      </c>
    </row>
    <row r="750" spans="1:9">
      <c r="A750" s="75"/>
      <c r="B750" s="55" t="s">
        <v>22795</v>
      </c>
      <c r="C750" s="38">
        <f>Matrix!B2571</f>
        <v>0</v>
      </c>
      <c r="D750" s="92">
        <f t="shared" si="176"/>
        <v>5</v>
      </c>
      <c r="E750" s="96">
        <f t="shared" si="177"/>
        <v>5</v>
      </c>
      <c r="F750" s="116">
        <f t="shared" si="178"/>
        <v>5</v>
      </c>
      <c r="G750" s="60" t="s">
        <v>22067</v>
      </c>
    </row>
    <row r="751" spans="1:9">
      <c r="A751" s="75"/>
      <c r="B751" s="55" t="s">
        <v>22796</v>
      </c>
      <c r="C751" s="38">
        <f>Matrix!B1909</f>
        <v>0</v>
      </c>
      <c r="D751" s="92">
        <f>ROUNDUP(ABS(75-C751)/(Base_Value*sense_factor-3),1)</f>
        <v>6.3</v>
      </c>
      <c r="E751" s="96">
        <f t="shared" si="177"/>
        <v>5</v>
      </c>
      <c r="F751" s="96">
        <f>MAX(E751:E752)</f>
        <v>5</v>
      </c>
      <c r="G751" s="60" t="s">
        <v>22076</v>
      </c>
    </row>
    <row r="752" spans="1:9" hidden="1">
      <c r="A752" s="75"/>
      <c r="B752" s="55" t="s">
        <v>22797</v>
      </c>
      <c r="C752" s="38">
        <f>Matrix!B5858</f>
        <v>0</v>
      </c>
      <c r="D752" s="92">
        <f>ROUNDUP(ABS(75-C752)/Base_Value*sense_factor,1)</f>
        <v>5</v>
      </c>
      <c r="E752" s="96">
        <f t="shared" si="177"/>
        <v>5</v>
      </c>
      <c r="F752" s="65"/>
      <c r="G752" s="60"/>
    </row>
    <row r="753" spans="1:9">
      <c r="B753" s="55" t="s">
        <v>22798</v>
      </c>
      <c r="C753" s="38">
        <f>Matrix!B5856</f>
        <v>0</v>
      </c>
      <c r="D753" s="92">
        <f>ROUNDUP(ABS(75-C753)/Base_Value*sense_factor,1)</f>
        <v>5</v>
      </c>
      <c r="E753" s="96">
        <f t="shared" si="177"/>
        <v>5</v>
      </c>
      <c r="F753" s="116">
        <f t="shared" ref="F753:F754" si="179">E753</f>
        <v>5</v>
      </c>
      <c r="G753" s="60" t="s">
        <v>22082</v>
      </c>
    </row>
    <row r="754" spans="1:9">
      <c r="A754" s="55"/>
      <c r="B754" s="55" t="s">
        <v>22799</v>
      </c>
      <c r="C754" s="38">
        <f>Matrix!B5539</f>
        <v>0</v>
      </c>
      <c r="D754" s="92">
        <f>ROUNDUP(ABS(75-C754)/(Base_Value*sense_factor-3),1)</f>
        <v>6.3</v>
      </c>
      <c r="E754" s="96">
        <f t="shared" si="177"/>
        <v>5</v>
      </c>
      <c r="F754" s="116">
        <f t="shared" si="179"/>
        <v>5</v>
      </c>
      <c r="G754" s="60" t="s">
        <v>22088</v>
      </c>
    </row>
    <row r="755" spans="1:9">
      <c r="A755" s="56">
        <v>12.3</v>
      </c>
      <c r="B755" s="56" t="s">
        <v>21707</v>
      </c>
      <c r="C755" s="99"/>
      <c r="D755" s="99"/>
      <c r="E755" s="99"/>
      <c r="F755" s="99"/>
      <c r="G755" s="56"/>
    </row>
    <row r="756" spans="1:9">
      <c r="A756" s="55"/>
      <c r="B756" s="62" t="s">
        <v>22800</v>
      </c>
      <c r="C756" s="38">
        <f>Matrix!B2009</f>
        <v>0</v>
      </c>
      <c r="D756" s="92">
        <f t="shared" ref="D756:D780" si="180">ROUNDUP(ABS(75-C756)/Base_Value*sense_factor,1)</f>
        <v>5</v>
      </c>
      <c r="E756" s="96">
        <f t="shared" ref="E756:E780" si="181">IF(D756&gt;Max_Value,Max_Value,IF(D756&lt;0,0,D756))</f>
        <v>5</v>
      </c>
      <c r="F756" s="116">
        <f t="shared" ref="F756:F761" si="182">E756</f>
        <v>5</v>
      </c>
      <c r="G756" s="62" t="s">
        <v>23799</v>
      </c>
      <c r="H756" t="str">
        <f>G756</f>
        <v>黑色素瘤风险</v>
      </c>
      <c r="I756" s="123">
        <f>F756</f>
        <v>5</v>
      </c>
    </row>
    <row r="757" spans="1:9">
      <c r="A757" s="55"/>
      <c r="B757" s="55" t="s">
        <v>22801</v>
      </c>
      <c r="C757" s="38">
        <f>Matrix!B1901</f>
        <v>0</v>
      </c>
      <c r="D757" s="92">
        <f t="shared" si="180"/>
        <v>5</v>
      </c>
      <c r="E757" s="96">
        <f t="shared" si="181"/>
        <v>5</v>
      </c>
      <c r="F757" s="116">
        <f t="shared" si="182"/>
        <v>5</v>
      </c>
      <c r="G757" s="60" t="s">
        <v>23797</v>
      </c>
      <c r="H757" t="str">
        <f t="shared" ref="H757:H781" si="183">G757</f>
        <v>皮肤真菌感染风险</v>
      </c>
      <c r="I757" s="123">
        <f t="shared" ref="I757:I781" si="184">F757</f>
        <v>5</v>
      </c>
    </row>
    <row r="758" spans="1:9">
      <c r="A758" s="55"/>
      <c r="B758" s="55" t="s">
        <v>22802</v>
      </c>
      <c r="C758" s="38">
        <f>Matrix!B2040</f>
        <v>0</v>
      </c>
      <c r="D758" s="92">
        <f t="shared" si="180"/>
        <v>5</v>
      </c>
      <c r="E758" s="96">
        <f t="shared" si="181"/>
        <v>5</v>
      </c>
      <c r="F758" s="116">
        <f t="shared" si="182"/>
        <v>5</v>
      </c>
      <c r="G758" s="60" t="s">
        <v>23798</v>
      </c>
      <c r="H758" t="str">
        <f t="shared" si="183"/>
        <v>牛皮癣感染风险</v>
      </c>
      <c r="I758" s="123">
        <f t="shared" si="184"/>
        <v>5</v>
      </c>
    </row>
    <row r="759" spans="1:9">
      <c r="A759" s="55"/>
      <c r="B759" s="55" t="s">
        <v>22803</v>
      </c>
      <c r="C759" s="38">
        <f>Matrix!B2048</f>
        <v>0</v>
      </c>
      <c r="D759" s="92">
        <f t="shared" si="180"/>
        <v>5</v>
      </c>
      <c r="E759" s="96">
        <f t="shared" si="181"/>
        <v>5</v>
      </c>
      <c r="F759" s="116">
        <f t="shared" si="182"/>
        <v>5</v>
      </c>
      <c r="G759" s="60" t="s">
        <v>23796</v>
      </c>
      <c r="H759" t="str">
        <f t="shared" si="183"/>
        <v>人乳头状瘤病毒风险</v>
      </c>
      <c r="I759" s="123">
        <f t="shared" si="184"/>
        <v>5</v>
      </c>
    </row>
    <row r="760" spans="1:9">
      <c r="A760" s="55"/>
      <c r="B760" s="55" t="s">
        <v>22804</v>
      </c>
      <c r="C760" s="38">
        <f>Matrix!B5458</f>
        <v>0</v>
      </c>
      <c r="D760" s="92">
        <f t="shared" si="180"/>
        <v>5</v>
      </c>
      <c r="E760" s="96">
        <f t="shared" si="181"/>
        <v>5</v>
      </c>
      <c r="F760" s="116">
        <f t="shared" si="182"/>
        <v>5</v>
      </c>
      <c r="G760" s="60" t="s">
        <v>23800</v>
      </c>
      <c r="H760" t="str">
        <f t="shared" si="183"/>
        <v>脓肿风险</v>
      </c>
      <c r="I760" s="123">
        <f t="shared" si="184"/>
        <v>5</v>
      </c>
    </row>
    <row r="761" spans="1:9">
      <c r="A761" s="55"/>
      <c r="B761" s="55" t="s">
        <v>22805</v>
      </c>
      <c r="C761" s="38">
        <f>Matrix!B5463</f>
        <v>0</v>
      </c>
      <c r="D761" s="92">
        <f t="shared" si="180"/>
        <v>5</v>
      </c>
      <c r="E761" s="96">
        <f t="shared" si="181"/>
        <v>5</v>
      </c>
      <c r="F761" s="116">
        <f t="shared" si="182"/>
        <v>5</v>
      </c>
      <c r="G761" s="60" t="s">
        <v>23801</v>
      </c>
      <c r="H761" t="str">
        <f t="shared" si="183"/>
        <v>痤疮风险</v>
      </c>
      <c r="I761" s="123">
        <f t="shared" si="184"/>
        <v>5</v>
      </c>
    </row>
    <row r="762" spans="1:9">
      <c r="A762" s="55"/>
      <c r="B762" s="55" t="s">
        <v>22127</v>
      </c>
      <c r="C762" s="38">
        <f>Matrix!B5503</f>
        <v>0</v>
      </c>
      <c r="D762" s="92">
        <f t="shared" si="180"/>
        <v>5</v>
      </c>
      <c r="E762" s="96">
        <f t="shared" si="181"/>
        <v>5</v>
      </c>
      <c r="F762" s="96">
        <f>MAX(E762:E763)</f>
        <v>5</v>
      </c>
      <c r="G762" s="61" t="s">
        <v>23802</v>
      </c>
      <c r="H762" t="str">
        <f t="shared" si="183"/>
        <v>湿疹风险</v>
      </c>
      <c r="I762" s="123">
        <f t="shared" si="184"/>
        <v>5</v>
      </c>
    </row>
    <row r="763" spans="1:9" hidden="1">
      <c r="A763" s="55"/>
      <c r="B763" s="55" t="s">
        <v>22128</v>
      </c>
      <c r="C763" s="38">
        <f>Matrix!B5648</f>
        <v>0</v>
      </c>
      <c r="D763" s="92">
        <f t="shared" si="180"/>
        <v>5</v>
      </c>
      <c r="E763" s="96">
        <f t="shared" si="181"/>
        <v>5</v>
      </c>
      <c r="F763" s="65"/>
      <c r="G763" s="61"/>
      <c r="I763" s="123"/>
    </row>
    <row r="764" spans="1:9">
      <c r="B764" s="55" t="s">
        <v>22806</v>
      </c>
      <c r="C764" s="38">
        <f>Matrix!B5537</f>
        <v>0</v>
      </c>
      <c r="D764" s="92">
        <f t="shared" si="180"/>
        <v>5</v>
      </c>
      <c r="E764" s="96">
        <f t="shared" si="181"/>
        <v>5</v>
      </c>
      <c r="F764" s="116">
        <f t="shared" ref="F764:F771" si="185">E764</f>
        <v>5</v>
      </c>
      <c r="G764" s="60" t="s">
        <v>23803</v>
      </c>
      <c r="H764" t="str">
        <f t="shared" si="183"/>
        <v>足癣风险</v>
      </c>
      <c r="I764" s="123">
        <f t="shared" si="184"/>
        <v>5</v>
      </c>
    </row>
    <row r="765" spans="1:9">
      <c r="A765" s="62"/>
      <c r="B765" s="55" t="s">
        <v>22807</v>
      </c>
      <c r="C765" s="38">
        <f>Matrix!B5668</f>
        <v>0</v>
      </c>
      <c r="D765" s="92">
        <f t="shared" si="180"/>
        <v>5</v>
      </c>
      <c r="E765" s="96">
        <f t="shared" si="181"/>
        <v>5</v>
      </c>
      <c r="F765" s="116">
        <f t="shared" si="185"/>
        <v>5</v>
      </c>
      <c r="G765" s="60" t="s">
        <v>23804</v>
      </c>
      <c r="H765" t="str">
        <f t="shared" si="183"/>
        <v>丹毒风险</v>
      </c>
      <c r="I765" s="123">
        <f t="shared" si="184"/>
        <v>5</v>
      </c>
    </row>
    <row r="766" spans="1:9">
      <c r="A766" s="75"/>
      <c r="B766" s="55" t="s">
        <v>22808</v>
      </c>
      <c r="C766" s="38">
        <f>Matrix!B5683</f>
        <v>0</v>
      </c>
      <c r="D766" s="92">
        <f t="shared" si="180"/>
        <v>5</v>
      </c>
      <c r="E766" s="96">
        <f t="shared" si="181"/>
        <v>5</v>
      </c>
      <c r="F766" s="116">
        <f t="shared" si="185"/>
        <v>5</v>
      </c>
      <c r="G766" s="60" t="s">
        <v>23814</v>
      </c>
      <c r="H766" t="str">
        <f t="shared" si="183"/>
        <v>疖风险</v>
      </c>
      <c r="I766" s="123">
        <f t="shared" si="184"/>
        <v>5</v>
      </c>
    </row>
    <row r="767" spans="1:9">
      <c r="A767" s="55"/>
      <c r="B767" s="55" t="s">
        <v>22809</v>
      </c>
      <c r="C767" s="38">
        <f>Matrix!B5578</f>
        <v>0</v>
      </c>
      <c r="D767" s="92">
        <f t="shared" si="180"/>
        <v>5</v>
      </c>
      <c r="E767" s="96">
        <f t="shared" si="181"/>
        <v>5</v>
      </c>
      <c r="F767" s="116">
        <f t="shared" si="185"/>
        <v>5</v>
      </c>
      <c r="G767" s="60" t="s">
        <v>23815</v>
      </c>
      <c r="H767" t="str">
        <f t="shared" si="183"/>
        <v>痈风险</v>
      </c>
      <c r="I767" s="123">
        <f t="shared" si="184"/>
        <v>5</v>
      </c>
    </row>
    <row r="768" spans="1:9">
      <c r="A768" s="55"/>
      <c r="B768" s="55" t="s">
        <v>22810</v>
      </c>
      <c r="C768" s="38">
        <f>Matrix!B5844</f>
        <v>0</v>
      </c>
      <c r="D768" s="92">
        <f t="shared" si="180"/>
        <v>5</v>
      </c>
      <c r="E768" s="96">
        <f t="shared" si="181"/>
        <v>5</v>
      </c>
      <c r="F768" s="116">
        <f t="shared" si="185"/>
        <v>5</v>
      </c>
      <c r="G768" s="60" t="s">
        <v>23805</v>
      </c>
      <c r="H768" t="str">
        <f t="shared" si="183"/>
        <v>神经性皮炎风险</v>
      </c>
      <c r="I768" s="123">
        <f t="shared" si="184"/>
        <v>5</v>
      </c>
    </row>
    <row r="769" spans="1:9">
      <c r="A769" s="55"/>
      <c r="B769" s="55" t="s">
        <v>22811</v>
      </c>
      <c r="C769" s="38">
        <f>Matrix!B5602</f>
        <v>0</v>
      </c>
      <c r="D769" s="92">
        <f t="shared" si="180"/>
        <v>5</v>
      </c>
      <c r="E769" s="96">
        <f t="shared" si="181"/>
        <v>5</v>
      </c>
      <c r="F769" s="116">
        <f t="shared" si="185"/>
        <v>5</v>
      </c>
      <c r="G769" s="60" t="s">
        <v>23806</v>
      </c>
      <c r="H769" t="str">
        <f t="shared" si="183"/>
        <v>脂溢性皮炎风险</v>
      </c>
      <c r="I769" s="123">
        <f t="shared" si="184"/>
        <v>5</v>
      </c>
    </row>
    <row r="770" spans="1:9">
      <c r="A770" s="55"/>
      <c r="B770" s="55" t="s">
        <v>22812</v>
      </c>
      <c r="C770" s="38">
        <f>Matrix!B5487</f>
        <v>0</v>
      </c>
      <c r="D770" s="92">
        <f t="shared" si="180"/>
        <v>5</v>
      </c>
      <c r="E770" s="96">
        <f t="shared" si="181"/>
        <v>5</v>
      </c>
      <c r="F770" s="116">
        <f t="shared" si="185"/>
        <v>5</v>
      </c>
      <c r="G770" s="60" t="s">
        <v>23807</v>
      </c>
      <c r="H770" t="str">
        <f t="shared" si="183"/>
        <v>皮肌炎风险</v>
      </c>
      <c r="I770" s="123">
        <f t="shared" si="184"/>
        <v>5</v>
      </c>
    </row>
    <row r="771" spans="1:9">
      <c r="A771" s="55"/>
      <c r="B771" s="55" t="s">
        <v>22813</v>
      </c>
      <c r="C771" s="38">
        <f>Matrix!B5649</f>
        <v>0</v>
      </c>
      <c r="D771" s="92">
        <f t="shared" si="180"/>
        <v>5</v>
      </c>
      <c r="E771" s="96">
        <f t="shared" si="181"/>
        <v>5</v>
      </c>
      <c r="F771" s="116">
        <f t="shared" si="185"/>
        <v>5</v>
      </c>
      <c r="G771" s="60" t="s">
        <v>23808</v>
      </c>
      <c r="H771" t="str">
        <f t="shared" si="183"/>
        <v>皮炎风险</v>
      </c>
      <c r="I771" s="123">
        <f t="shared" si="184"/>
        <v>5</v>
      </c>
    </row>
    <row r="772" spans="1:9">
      <c r="A772" s="55"/>
      <c r="B772" s="62" t="s">
        <v>22814</v>
      </c>
      <c r="C772" s="38">
        <f>Matrix!B5880</f>
        <v>0</v>
      </c>
      <c r="D772" s="92">
        <f t="shared" si="180"/>
        <v>5</v>
      </c>
      <c r="E772" s="96">
        <f t="shared" si="181"/>
        <v>5</v>
      </c>
      <c r="F772" s="96">
        <f>MAX(E772:E773)</f>
        <v>5</v>
      </c>
      <c r="G772" s="60" t="s">
        <v>23809</v>
      </c>
      <c r="H772" t="str">
        <f t="shared" si="183"/>
        <v>蜂窝织炎风险</v>
      </c>
      <c r="I772" s="123">
        <f t="shared" si="184"/>
        <v>5</v>
      </c>
    </row>
    <row r="773" spans="1:9" hidden="1">
      <c r="A773" s="55"/>
      <c r="B773" s="55" t="s">
        <v>22815</v>
      </c>
      <c r="C773" s="38">
        <f>Matrix!B5586</f>
        <v>0</v>
      </c>
      <c r="D773" s="92">
        <f t="shared" si="180"/>
        <v>5</v>
      </c>
      <c r="E773" s="96">
        <f t="shared" si="181"/>
        <v>5</v>
      </c>
      <c r="F773" s="65"/>
      <c r="G773" s="60"/>
      <c r="H773">
        <f t="shared" si="183"/>
        <v>0</v>
      </c>
      <c r="I773" s="123"/>
    </row>
    <row r="774" spans="1:9">
      <c r="A774" s="55"/>
      <c r="B774" s="55" t="s">
        <v>22816</v>
      </c>
      <c r="C774" s="38">
        <f>Matrix!B5962</f>
        <v>0</v>
      </c>
      <c r="D774" s="92">
        <f t="shared" si="180"/>
        <v>5</v>
      </c>
      <c r="E774" s="96">
        <f t="shared" si="181"/>
        <v>5</v>
      </c>
      <c r="F774" s="116">
        <f t="shared" ref="F774:F775" si="186">E774</f>
        <v>5</v>
      </c>
      <c r="G774" s="60" t="s">
        <v>23810</v>
      </c>
      <c r="H774" t="str">
        <f t="shared" si="183"/>
        <v>日光性皮炎风险</v>
      </c>
      <c r="I774" s="123">
        <f t="shared" si="184"/>
        <v>5</v>
      </c>
    </row>
    <row r="775" spans="1:9">
      <c r="A775" s="55"/>
      <c r="B775" s="55" t="s">
        <v>22817</v>
      </c>
      <c r="C775" s="38">
        <f>Matrix!B5726</f>
        <v>0</v>
      </c>
      <c r="D775" s="92">
        <f t="shared" si="180"/>
        <v>5</v>
      </c>
      <c r="E775" s="96">
        <f t="shared" si="181"/>
        <v>5</v>
      </c>
      <c r="F775" s="116">
        <f t="shared" si="186"/>
        <v>5</v>
      </c>
      <c r="G775" s="60" t="s">
        <v>23811</v>
      </c>
      <c r="H775" t="str">
        <f t="shared" si="183"/>
        <v>疱疹风险</v>
      </c>
      <c r="I775" s="123">
        <f t="shared" si="184"/>
        <v>5</v>
      </c>
    </row>
    <row r="776" spans="1:9">
      <c r="A776" s="55"/>
      <c r="B776" s="55" t="s">
        <v>22818</v>
      </c>
      <c r="C776" s="38">
        <f>Matrix!B5727</f>
        <v>0</v>
      </c>
      <c r="D776" s="92">
        <f t="shared" si="180"/>
        <v>5</v>
      </c>
      <c r="E776" s="96">
        <f t="shared" si="181"/>
        <v>5</v>
      </c>
      <c r="F776" s="96">
        <f>MAX(E776:E777)</f>
        <v>5</v>
      </c>
      <c r="G776" s="60" t="s">
        <v>22820</v>
      </c>
      <c r="H776" t="str">
        <f t="shared" si="183"/>
        <v>带状疱疹</v>
      </c>
      <c r="I776" s="123">
        <f t="shared" si="184"/>
        <v>5</v>
      </c>
    </row>
    <row r="777" spans="1:9" hidden="1">
      <c r="A777" s="55"/>
      <c r="B777" s="55" t="s">
        <v>22819</v>
      </c>
      <c r="C777" s="38">
        <f>Matrix!B5930</f>
        <v>0</v>
      </c>
      <c r="D777" s="92">
        <f t="shared" si="180"/>
        <v>5</v>
      </c>
      <c r="E777" s="96">
        <f t="shared" si="181"/>
        <v>5</v>
      </c>
      <c r="F777" s="65"/>
      <c r="G777" s="60"/>
      <c r="I777" s="123"/>
    </row>
    <row r="778" spans="1:9">
      <c r="A778" s="55"/>
      <c r="B778" s="55" t="s">
        <v>22821</v>
      </c>
      <c r="C778" s="38">
        <f>Matrix!B5733</f>
        <v>0</v>
      </c>
      <c r="D778" s="92">
        <f t="shared" si="180"/>
        <v>5</v>
      </c>
      <c r="E778" s="96">
        <f t="shared" si="181"/>
        <v>5</v>
      </c>
      <c r="F778" s="96">
        <f>MAX(E778:E779)</f>
        <v>5</v>
      </c>
      <c r="G778" s="60" t="s">
        <v>23812</v>
      </c>
      <c r="H778" t="str">
        <f t="shared" si="183"/>
        <v>荨麻疹风险</v>
      </c>
      <c r="I778" s="123">
        <f t="shared" si="184"/>
        <v>5</v>
      </c>
    </row>
    <row r="779" spans="1:9" hidden="1">
      <c r="A779" s="55"/>
      <c r="B779" s="55" t="s">
        <v>22822</v>
      </c>
      <c r="C779" s="38">
        <f>Matrix!B6003</f>
        <v>0</v>
      </c>
      <c r="D779" s="92">
        <f t="shared" si="180"/>
        <v>5</v>
      </c>
      <c r="E779" s="96">
        <f t="shared" si="181"/>
        <v>5</v>
      </c>
      <c r="F779" s="65"/>
      <c r="G779" s="60"/>
      <c r="I779" s="123"/>
    </row>
    <row r="780" spans="1:9">
      <c r="A780" s="55"/>
      <c r="B780" s="55" t="s">
        <v>22823</v>
      </c>
      <c r="C780" s="38">
        <f>Matrix!B6026</f>
        <v>0</v>
      </c>
      <c r="D780" s="92">
        <f t="shared" si="180"/>
        <v>5</v>
      </c>
      <c r="E780" s="96">
        <f t="shared" si="181"/>
        <v>5</v>
      </c>
      <c r="F780" s="116">
        <f t="shared" ref="F780" si="187">E780</f>
        <v>5</v>
      </c>
      <c r="G780" s="60" t="s">
        <v>23813</v>
      </c>
      <c r="H780" t="str">
        <f t="shared" si="183"/>
        <v>白癜风风险</v>
      </c>
      <c r="I780" s="123">
        <f t="shared" si="184"/>
        <v>5</v>
      </c>
    </row>
    <row r="781" spans="1:9">
      <c r="A781" s="55"/>
      <c r="B781" s="55" t="s">
        <v>22824</v>
      </c>
      <c r="C781" s="38">
        <f>Matrix!B5682</f>
        <v>0</v>
      </c>
      <c r="D781" s="92">
        <v>0</v>
      </c>
      <c r="E781" s="96">
        <v>0</v>
      </c>
      <c r="F781" s="116">
        <v>0</v>
      </c>
      <c r="G781" s="60" t="s">
        <v>22825</v>
      </c>
      <c r="H781" t="str">
        <f t="shared" si="183"/>
        <v>冻疮</v>
      </c>
      <c r="I781" s="123">
        <f t="shared" si="184"/>
        <v>0</v>
      </c>
    </row>
    <row r="782" spans="1:9">
      <c r="A782" s="56">
        <v>12.4</v>
      </c>
      <c r="B782" s="56" t="s">
        <v>21705</v>
      </c>
      <c r="C782" s="111"/>
      <c r="D782" s="111"/>
      <c r="E782" s="111"/>
      <c r="F782" s="111"/>
      <c r="G782" s="81"/>
    </row>
    <row r="783" spans="1:9">
      <c r="B783" s="55" t="s">
        <v>22826</v>
      </c>
      <c r="C783" s="38">
        <f>Matrix!B5980</f>
        <v>0</v>
      </c>
      <c r="D783" s="92">
        <f>ROUNDUP(ABS(75-C783)/(Base_Value*sense_factor-3),1)</f>
        <v>6.3</v>
      </c>
      <c r="E783" s="96">
        <f t="shared" ref="E783:E793" si="188">IF(D783&gt;Max_Value,Max_Value,IF(D783&lt;0,0,D783))</f>
        <v>5</v>
      </c>
      <c r="F783" s="96">
        <f>MAX(E783:E784)</f>
        <v>5</v>
      </c>
      <c r="G783" s="60" t="s">
        <v>22009</v>
      </c>
    </row>
    <row r="784" spans="1:9" hidden="1">
      <c r="B784" s="61" t="s">
        <v>22827</v>
      </c>
      <c r="C784" s="38">
        <f>Matrix!B3618</f>
        <v>0</v>
      </c>
      <c r="D784" s="92">
        <f>ROUNDUP(ABS(75-C784)/Base_Value*sense_factor,1)</f>
        <v>5</v>
      </c>
      <c r="E784" s="96">
        <f t="shared" si="188"/>
        <v>5</v>
      </c>
      <c r="F784" s="65"/>
      <c r="G784" s="60"/>
    </row>
    <row r="785" spans="1:7">
      <c r="B785" s="55" t="s">
        <v>22828</v>
      </c>
      <c r="C785" s="38">
        <f>Matrix!B5610</f>
        <v>0</v>
      </c>
      <c r="D785" s="92">
        <f>ROUNDUP(ABS(75-C785)/Base_Value*sense_factor,1)</f>
        <v>5</v>
      </c>
      <c r="E785" s="96">
        <f t="shared" si="188"/>
        <v>5</v>
      </c>
      <c r="F785" s="96">
        <f>MAX(E785:E786)</f>
        <v>5</v>
      </c>
      <c r="G785" s="60" t="s">
        <v>22021</v>
      </c>
    </row>
    <row r="786" spans="1:7" hidden="1">
      <c r="B786" s="61" t="s">
        <v>22827</v>
      </c>
      <c r="C786" s="38">
        <f>Matrix!B3618</f>
        <v>0</v>
      </c>
      <c r="D786" s="92">
        <f>ROUNDUP(ABS(75-C786)/Base_Value*sense_factor,1)</f>
        <v>5</v>
      </c>
      <c r="E786" s="96">
        <f t="shared" si="188"/>
        <v>5</v>
      </c>
      <c r="F786" s="65"/>
      <c r="G786" s="60"/>
    </row>
    <row r="787" spans="1:7">
      <c r="B787" s="55" t="s">
        <v>22829</v>
      </c>
      <c r="C787" s="38">
        <f>Matrix!B5646</f>
        <v>0</v>
      </c>
      <c r="D787" s="92">
        <f>ROUNDUP(ABS(75-C787)/Base_Value*sense_factor,1)</f>
        <v>5</v>
      </c>
      <c r="E787" s="96">
        <f t="shared" si="188"/>
        <v>5</v>
      </c>
      <c r="F787" s="116">
        <f t="shared" ref="F787:F793" si="189">E787</f>
        <v>5</v>
      </c>
      <c r="G787" s="60" t="s">
        <v>22032</v>
      </c>
    </row>
    <row r="788" spans="1:7">
      <c r="A788" s="55"/>
      <c r="B788" s="55" t="s">
        <v>22830</v>
      </c>
      <c r="C788" s="38">
        <f>Matrix!B5481</f>
        <v>0</v>
      </c>
      <c r="D788" s="92">
        <f>ROUNDUP(ABS(75-C788)/(Base_Value*sense_factor-3),1)</f>
        <v>6.3</v>
      </c>
      <c r="E788" s="96">
        <f t="shared" si="188"/>
        <v>5</v>
      </c>
      <c r="F788" s="116">
        <f t="shared" si="189"/>
        <v>5</v>
      </c>
      <c r="G788" s="60" t="s">
        <v>22046</v>
      </c>
    </row>
    <row r="789" spans="1:7">
      <c r="A789" s="55"/>
      <c r="B789" s="55" t="s">
        <v>22831</v>
      </c>
      <c r="C789" s="38">
        <f>Matrix!B5494</f>
        <v>0</v>
      </c>
      <c r="D789" s="92">
        <f>ROUNDUP(ABS(75-C789)/Base_Value*sense_factor,1)</f>
        <v>5</v>
      </c>
      <c r="E789" s="96">
        <f t="shared" si="188"/>
        <v>5</v>
      </c>
      <c r="F789" s="116">
        <f t="shared" si="189"/>
        <v>5</v>
      </c>
      <c r="G789" s="60" t="s">
        <v>22059</v>
      </c>
    </row>
    <row r="790" spans="1:7">
      <c r="A790" s="55"/>
      <c r="B790" s="55" t="s">
        <v>22832</v>
      </c>
      <c r="C790" s="38">
        <f>Matrix!B5702</f>
        <v>0</v>
      </c>
      <c r="D790" s="92">
        <f>ROUNDUP(ABS(75-C790)/(Base_Value*sense_factor-3),1)</f>
        <v>6.3</v>
      </c>
      <c r="E790" s="96">
        <f t="shared" si="188"/>
        <v>5</v>
      </c>
      <c r="F790" s="116">
        <f t="shared" si="189"/>
        <v>5</v>
      </c>
      <c r="G790" s="60" t="s">
        <v>22068</v>
      </c>
    </row>
    <row r="791" spans="1:7">
      <c r="A791" s="55"/>
      <c r="B791" s="55" t="s">
        <v>22833</v>
      </c>
      <c r="C791" s="38">
        <f>Matrix!B5737</f>
        <v>0</v>
      </c>
      <c r="D791" s="92">
        <f>ROUNDUP(ABS(75-C791)/Base_Value*sense_factor,1)</f>
        <v>5</v>
      </c>
      <c r="E791" s="96">
        <f t="shared" si="188"/>
        <v>5</v>
      </c>
      <c r="F791" s="116">
        <f t="shared" si="189"/>
        <v>5</v>
      </c>
      <c r="G791" s="60" t="s">
        <v>22077</v>
      </c>
    </row>
    <row r="792" spans="1:7">
      <c r="A792" s="55"/>
      <c r="B792" s="55" t="s">
        <v>22834</v>
      </c>
      <c r="C792" s="38">
        <f>Matrix!B5810</f>
        <v>0</v>
      </c>
      <c r="D792" s="92">
        <f>ROUNDUP(ABS(75-C792)/(Base_Value*sense_factor-3),1)</f>
        <v>6.3</v>
      </c>
      <c r="E792" s="96">
        <f t="shared" si="188"/>
        <v>5</v>
      </c>
      <c r="F792" s="116">
        <f t="shared" si="189"/>
        <v>5</v>
      </c>
      <c r="G792" s="60" t="s">
        <v>22083</v>
      </c>
    </row>
    <row r="793" spans="1:7">
      <c r="A793" s="55"/>
      <c r="B793" s="55" t="s">
        <v>22835</v>
      </c>
      <c r="C793" s="38">
        <f>Matrix!B5466</f>
        <v>0</v>
      </c>
      <c r="D793" s="92">
        <f>ROUNDUP(ABS(75-C793)/Base_Value*sense_factor,1)</f>
        <v>5</v>
      </c>
      <c r="E793" s="96">
        <f t="shared" si="188"/>
        <v>5</v>
      </c>
      <c r="F793" s="116">
        <f t="shared" si="189"/>
        <v>5</v>
      </c>
      <c r="G793" s="60" t="s">
        <v>22089</v>
      </c>
    </row>
    <row r="794" spans="1:7" ht="18" thickBot="1">
      <c r="A794" s="53">
        <v>13</v>
      </c>
      <c r="B794" s="53" t="s">
        <v>21695</v>
      </c>
      <c r="C794" s="98"/>
      <c r="D794" s="98"/>
      <c r="E794" s="98"/>
      <c r="F794" s="98"/>
      <c r="G794" s="54"/>
    </row>
    <row r="795" spans="1:7" ht="18" thickTop="1">
      <c r="A795" s="56">
        <v>13.1</v>
      </c>
      <c r="B795" s="56" t="s">
        <v>21711</v>
      </c>
      <c r="C795" s="99"/>
      <c r="D795" s="99"/>
      <c r="E795" s="99"/>
      <c r="F795" s="99"/>
      <c r="G795" s="56"/>
    </row>
    <row r="796" spans="1:7">
      <c r="A796" s="55"/>
      <c r="B796" s="39" t="s">
        <v>22836</v>
      </c>
      <c r="C796" s="38">
        <f>Matrix!B6110</f>
        <v>0</v>
      </c>
      <c r="D796" s="92">
        <f>ROUNDUP(ABS(75-C796)/Base_Value*emotion_factor,1)</f>
        <v>5</v>
      </c>
      <c r="E796" s="96">
        <f>IF(D796&gt;Max_Value,Max_Value,IF(D796&lt;0,0,D796))</f>
        <v>5</v>
      </c>
      <c r="F796" s="116">
        <f t="shared" ref="F796:F798" si="190">E796</f>
        <v>5</v>
      </c>
      <c r="G796" s="55" t="s">
        <v>21730</v>
      </c>
    </row>
    <row r="797" spans="1:7">
      <c r="A797" s="55"/>
      <c r="B797" s="39" t="s">
        <v>23402</v>
      </c>
      <c r="C797" s="38">
        <f>Info_R!A17</f>
        <v>75</v>
      </c>
      <c r="D797" s="92">
        <f>ROUNDUP(ABS(40-C797)/Base_Value*emotion_factor,1)</f>
        <v>2.4</v>
      </c>
      <c r="E797" s="96">
        <f>IF(D797&gt;Max_Value,Max_Value,IF(D797&lt;0,0,D797))</f>
        <v>2.4</v>
      </c>
      <c r="F797" s="116">
        <f t="shared" si="190"/>
        <v>2.4</v>
      </c>
      <c r="G797" s="55" t="s">
        <v>11443</v>
      </c>
    </row>
    <row r="798" spans="1:7">
      <c r="A798" s="55"/>
      <c r="B798" s="55" t="s">
        <v>22837</v>
      </c>
      <c r="C798" s="38">
        <f>Matrix!B5841</f>
        <v>0</v>
      </c>
      <c r="D798" s="92">
        <f>ROUNDUP(ABS(75-C798)/Base_Value*emotion_factor,1)</f>
        <v>5</v>
      </c>
      <c r="E798" s="96">
        <f>IF(D798&gt;Max_Value,Max_Value,IF(D798&lt;0,0,D798))</f>
        <v>5</v>
      </c>
      <c r="F798" s="116">
        <f t="shared" si="190"/>
        <v>5</v>
      </c>
      <c r="G798" s="60" t="s">
        <v>21760</v>
      </c>
    </row>
    <row r="799" spans="1:7">
      <c r="A799" s="56">
        <v>13.2</v>
      </c>
      <c r="B799" s="56" t="s">
        <v>21774</v>
      </c>
      <c r="C799" s="99"/>
      <c r="D799" s="99"/>
      <c r="E799" s="99"/>
      <c r="F799" s="99"/>
      <c r="G799" s="56"/>
    </row>
    <row r="800" spans="1:7">
      <c r="A800" s="55"/>
      <c r="B800" s="55" t="s">
        <v>22838</v>
      </c>
      <c r="C800" s="38">
        <f>Matrix!B5767</f>
        <v>0</v>
      </c>
      <c r="D800" s="92">
        <f>ROUNDUP(ABS(75-C800)/Base_Value*emotion_factor,1)</f>
        <v>5</v>
      </c>
      <c r="E800" s="96">
        <f>IF(D800&gt;Max_Value,Max_Value,IF(D800&lt;0,0,D800))</f>
        <v>5</v>
      </c>
      <c r="F800" s="116">
        <f t="shared" ref="F800" si="191">E800</f>
        <v>5</v>
      </c>
      <c r="G800" s="60" t="s">
        <v>21791</v>
      </c>
    </row>
    <row r="801" spans="1:8">
      <c r="A801" s="55"/>
      <c r="B801" s="55" t="s">
        <v>22839</v>
      </c>
      <c r="C801" s="38">
        <f>Matrix!B5843</f>
        <v>0</v>
      </c>
      <c r="D801" s="92">
        <f>ROUNDUP(ABS(75-C801)/Base_Value*emotion_factor,1)</f>
        <v>5</v>
      </c>
      <c r="E801" s="96">
        <f>IF(D801&gt;Max_Value,Max_Value,IF(D801&lt;0,0,D801))</f>
        <v>5</v>
      </c>
      <c r="F801" s="96">
        <f>MAX(E801:E802)</f>
        <v>5</v>
      </c>
      <c r="G801" s="60" t="s">
        <v>21803</v>
      </c>
    </row>
    <row r="802" spans="1:8" hidden="1">
      <c r="A802" s="55"/>
      <c r="B802" s="55" t="s">
        <v>22840</v>
      </c>
      <c r="C802" s="38">
        <f>Matrix!B6113</f>
        <v>0</v>
      </c>
      <c r="D802" s="92">
        <f>ROUNDUP(ABS(75-C802)/Base_Value*emotion_factor,1)</f>
        <v>5</v>
      </c>
      <c r="E802" s="96">
        <f>IF(D802&gt;Max_Value,Max_Value,IF(D802&lt;0,0,D802))</f>
        <v>5</v>
      </c>
      <c r="F802" s="65"/>
      <c r="G802" s="60"/>
    </row>
    <row r="803" spans="1:8">
      <c r="A803" s="56">
        <v>13.3</v>
      </c>
      <c r="B803" s="56" t="s">
        <v>21820</v>
      </c>
      <c r="C803" s="99"/>
      <c r="D803" s="99"/>
      <c r="E803" s="99"/>
      <c r="F803" s="99"/>
      <c r="G803" s="56"/>
    </row>
    <row r="804" spans="1:8">
      <c r="A804" s="55"/>
      <c r="B804" s="55" t="s">
        <v>22841</v>
      </c>
      <c r="C804" s="38">
        <f>Matrix!B6111</f>
        <v>0</v>
      </c>
      <c r="D804" s="92">
        <f>ROUNDUP(ABS(75-C804)/Base_Value*emotion_factor,1)</f>
        <v>5</v>
      </c>
      <c r="E804" s="96">
        <f>IF(D804&gt;Max_Value,Max_Value,IF(D804&lt;0,0,D804))</f>
        <v>5</v>
      </c>
      <c r="F804" s="116">
        <f t="shared" ref="F804:F806" si="192">E804</f>
        <v>5</v>
      </c>
      <c r="G804" s="60" t="s">
        <v>21836</v>
      </c>
    </row>
    <row r="805" spans="1:8">
      <c r="A805" s="55"/>
      <c r="B805" s="55" t="s">
        <v>22842</v>
      </c>
      <c r="C805" s="38">
        <f>Matrix!B2014</f>
        <v>0</v>
      </c>
      <c r="D805" s="92">
        <f>ROUNDUP(ABS(75-C805)/Base_Value*emotion_factor,1)</f>
        <v>5</v>
      </c>
      <c r="E805" s="96">
        <f>IF(D805&gt;Max_Value,Max_Value,IF(D805&lt;0,0,D805))</f>
        <v>5</v>
      </c>
      <c r="F805" s="116">
        <f t="shared" si="192"/>
        <v>5</v>
      </c>
      <c r="G805" s="39" t="s">
        <v>21850</v>
      </c>
    </row>
    <row r="806" spans="1:8">
      <c r="A806" s="55"/>
      <c r="B806" s="55" t="s">
        <v>22843</v>
      </c>
      <c r="C806" s="38">
        <f>Matrix!B5614</f>
        <v>0</v>
      </c>
      <c r="D806" s="92">
        <f>ROUNDUP(ABS(75-C806)/Base_Value*emotion_factor,1)</f>
        <v>5</v>
      </c>
      <c r="E806" s="96">
        <f>IF(D806&gt;Max_Value,Max_Value,IF(D806&lt;0,0,D806))</f>
        <v>5</v>
      </c>
      <c r="F806" s="116">
        <f t="shared" si="192"/>
        <v>5</v>
      </c>
      <c r="G806" s="60" t="s">
        <v>21866</v>
      </c>
    </row>
    <row r="807" spans="1:8">
      <c r="A807" s="56">
        <v>13.4</v>
      </c>
      <c r="B807" s="56" t="s">
        <v>22844</v>
      </c>
      <c r="C807" s="99"/>
      <c r="D807" s="99"/>
      <c r="E807" s="99"/>
      <c r="F807" s="99"/>
      <c r="G807" s="56"/>
    </row>
    <row r="808" spans="1:8">
      <c r="A808" s="55"/>
      <c r="B808" s="39"/>
      <c r="D808" s="92"/>
      <c r="E808" s="96"/>
      <c r="F808" s="50"/>
      <c r="G808" s="60" t="s">
        <v>12046</v>
      </c>
    </row>
    <row r="809" spans="1:8">
      <c r="A809" s="56">
        <v>13.5</v>
      </c>
      <c r="B809" s="56" t="s">
        <v>21882</v>
      </c>
      <c r="C809" s="99"/>
      <c r="D809" s="99"/>
      <c r="E809" s="99"/>
      <c r="F809" s="99"/>
      <c r="G809" s="56"/>
    </row>
    <row r="810" spans="1:8">
      <c r="B810" s="55" t="s">
        <v>23403</v>
      </c>
      <c r="C810" s="38">
        <f>Info_R!A49</f>
        <v>75</v>
      </c>
      <c r="D810" s="92">
        <f>ROUNDUP(ABS(40-C810)/Base_Value*emotion_factor,1)</f>
        <v>2.4</v>
      </c>
      <c r="E810" s="96">
        <f>IF(D810&gt;Max_Value,Max_Value,IF(D810&lt;0,0,D810))</f>
        <v>2.4</v>
      </c>
      <c r="F810" s="116">
        <f t="shared" ref="F810:F812" si="193">E810</f>
        <v>2.4</v>
      </c>
      <c r="G810" s="60" t="s">
        <v>11455</v>
      </c>
    </row>
    <row r="811" spans="1:8">
      <c r="B811" s="39" t="s">
        <v>22845</v>
      </c>
      <c r="C811" s="38">
        <f>Matrix!B6116</f>
        <v>0</v>
      </c>
      <c r="D811" s="92">
        <f>ROUNDUP(ABS(75-C811)/Base_Value*emotion_factor,1)</f>
        <v>5</v>
      </c>
      <c r="E811" s="96">
        <f>IF(D811&gt;Max_Value,Max_Value,IF(D811&lt;0,0,D811))</f>
        <v>5</v>
      </c>
      <c r="F811" s="116">
        <f t="shared" si="193"/>
        <v>5</v>
      </c>
      <c r="G811" s="60" t="s">
        <v>21911</v>
      </c>
    </row>
    <row r="812" spans="1:8">
      <c r="B812" s="55" t="s">
        <v>23404</v>
      </c>
      <c r="C812" s="38">
        <f>Info_R!A54</f>
        <v>75</v>
      </c>
      <c r="D812" s="92">
        <f>ROUNDUP(ABS(40-C812)/Base_Value*emotion_factor,1)</f>
        <v>2.4</v>
      </c>
      <c r="E812" s="96">
        <f>IF(D812&gt;Max_Value,Max_Value,IF(D812&lt;0,0,D812))</f>
        <v>2.4</v>
      </c>
      <c r="F812" s="116">
        <f t="shared" si="193"/>
        <v>2.4</v>
      </c>
      <c r="G812" s="60" t="s">
        <v>11458</v>
      </c>
    </row>
    <row r="813" spans="1:8">
      <c r="A813" s="56">
        <v>13.6</v>
      </c>
      <c r="B813" s="56" t="s">
        <v>11441</v>
      </c>
      <c r="C813" s="99"/>
      <c r="D813" s="99"/>
      <c r="E813" s="99"/>
      <c r="F813" s="99"/>
      <c r="G813" s="56"/>
    </row>
    <row r="814" spans="1:8">
      <c r="A814" s="39"/>
      <c r="B814" s="86" t="s">
        <v>23405</v>
      </c>
      <c r="C814" s="38" t="e">
        <f>Info_R!A4</f>
        <v>#N/A</v>
      </c>
      <c r="D814" s="92" t="e">
        <f>ROUNDUP(ABS(100-C814)/10,1)</f>
        <v>#N/A</v>
      </c>
      <c r="E814" s="96" t="e">
        <f>IF(D814&gt;Max_Value,Max_Value,IF(D814&lt;0,0,D814))</f>
        <v>#N/A</v>
      </c>
      <c r="F814" s="96" t="e">
        <f>MAX(E814:E817)</f>
        <v>#N/A</v>
      </c>
      <c r="G814" s="60" t="s">
        <v>22846</v>
      </c>
    </row>
    <row r="815" spans="1:8" ht="16.5">
      <c r="A815" s="39"/>
      <c r="B815" s="86" t="s">
        <v>23369</v>
      </c>
      <c r="C815" s="38">
        <f>Matrix!B2841</f>
        <v>0</v>
      </c>
      <c r="D815" s="92">
        <f>ROUNDUP(ABS(75-C815)/Base_Value*emotion_factor,1)</f>
        <v>5</v>
      </c>
      <c r="E815" s="96">
        <f>IF(D815&gt;Max_Value,Max_Value,IF(D815&lt;0,0,D815))</f>
        <v>5</v>
      </c>
      <c r="F815" s="50"/>
      <c r="G815" s="60"/>
      <c r="H815" s="123"/>
    </row>
    <row r="816" spans="1:8">
      <c r="A816" s="39"/>
      <c r="B816" s="86" t="s">
        <v>23370</v>
      </c>
      <c r="C816" s="38">
        <f>Matrix!B5673</f>
        <v>0</v>
      </c>
      <c r="D816" s="92">
        <f>ROUNDUP(ABS(75-C816)/Base_Value*emotion_factor,1)</f>
        <v>5</v>
      </c>
      <c r="E816" s="96">
        <f>IF(D816&gt;Max_Value,Max_Value,IF(D816&lt;0,0,D816))</f>
        <v>5</v>
      </c>
      <c r="F816" s="50"/>
      <c r="G816" s="60"/>
    </row>
    <row r="817" spans="1:10">
      <c r="A817" s="39"/>
      <c r="B817" s="86" t="s">
        <v>23371</v>
      </c>
      <c r="C817" s="38">
        <f>Matrix!B6115</f>
        <v>0</v>
      </c>
      <c r="D817" s="92">
        <f>ROUNDUP(ABS(75-C817)/Base_Value*emotion_factor,1)</f>
        <v>5</v>
      </c>
      <c r="E817" s="96">
        <f>IF(D817&gt;Max_Value,Max_Value,IF(D817&lt;0,0,D817))</f>
        <v>5</v>
      </c>
      <c r="F817" s="50"/>
      <c r="G817" s="60"/>
    </row>
    <row r="818" spans="1:10">
      <c r="A818" s="56">
        <v>13.7</v>
      </c>
      <c r="B818" s="56" t="s">
        <v>21712</v>
      </c>
      <c r="C818" s="57">
        <f>AVERAGE(LARGE(J819:J892,1),LARGE(J819:J892,2),LARGE(J819:J892,3))</f>
        <v>0</v>
      </c>
      <c r="D818" s="57"/>
      <c r="E818" s="57"/>
      <c r="F818" s="57"/>
      <c r="G818" s="57"/>
    </row>
    <row r="819" spans="1:10">
      <c r="B819" s="55" t="s">
        <v>22847</v>
      </c>
      <c r="C819" s="38">
        <f>Matrix!B5616</f>
        <v>0</v>
      </c>
      <c r="D819" s="92">
        <f>ROUNDUP((C819-75)/Base_Value*emotion_factor,1)</f>
        <v>-5</v>
      </c>
      <c r="E819" s="96">
        <f t="shared" ref="E819:E850" si="194">IF(D819&gt;Max_Value,Max_Value,IF(D819&lt;-5,-5,D819))</f>
        <v>-5</v>
      </c>
      <c r="F819" s="116">
        <f>E819</f>
        <v>-5</v>
      </c>
      <c r="G819" s="60" t="s">
        <v>22848</v>
      </c>
      <c r="H819" t="str">
        <f>G819</f>
        <v>季节性情绪波动</v>
      </c>
      <c r="I819" s="123">
        <f>F819</f>
        <v>-5</v>
      </c>
      <c r="J819" s="38">
        <f>ABS('Data code'!D733)</f>
        <v>0</v>
      </c>
    </row>
    <row r="820" spans="1:10">
      <c r="B820" s="55" t="s">
        <v>22849</v>
      </c>
      <c r="C820" s="38">
        <f>Matrix!B5617</f>
        <v>0</v>
      </c>
      <c r="D820" s="92">
        <f>ROUNDUP((C820-75)/Base_Value*emotion_factor,1)</f>
        <v>-5</v>
      </c>
      <c r="E820" s="96">
        <f t="shared" si="194"/>
        <v>-5</v>
      </c>
      <c r="F820" s="116">
        <f t="shared" ref="F820:F883" si="195">E820</f>
        <v>-5</v>
      </c>
      <c r="G820" s="60" t="s">
        <v>22850</v>
      </c>
      <c r="H820" t="str">
        <f t="shared" ref="H820:H883" si="196">G820</f>
        <v>抑郁</v>
      </c>
      <c r="I820" s="123">
        <f t="shared" ref="I820:I883" si="197">F820</f>
        <v>-5</v>
      </c>
      <c r="J820" s="38">
        <f>ABS('Data code'!D734)</f>
        <v>0</v>
      </c>
    </row>
    <row r="821" spans="1:10" hidden="1">
      <c r="B821" s="55" t="s">
        <v>23406</v>
      </c>
      <c r="C821" s="38">
        <v>40</v>
      </c>
      <c r="D821" s="92">
        <f>ROUNDUP((40-C821)/Base_Value*emotion_factor,1)</f>
        <v>0</v>
      </c>
      <c r="E821" s="96">
        <f t="shared" si="194"/>
        <v>0</v>
      </c>
      <c r="F821" s="116">
        <f t="shared" si="195"/>
        <v>0</v>
      </c>
      <c r="G821" s="60"/>
      <c r="I821" s="123"/>
      <c r="J821" s="38">
        <f>ABS('Data code'!D735)</f>
        <v>0</v>
      </c>
    </row>
    <row r="822" spans="1:10" hidden="1">
      <c r="B822" s="55" t="s">
        <v>23407</v>
      </c>
      <c r="C822" s="38">
        <v>40</v>
      </c>
      <c r="D822" s="92">
        <f>ROUNDUP((40-C822)/Base_Value*emotion_factor,1)</f>
        <v>0</v>
      </c>
      <c r="E822" s="96">
        <f t="shared" si="194"/>
        <v>0</v>
      </c>
      <c r="F822" s="116">
        <f t="shared" si="195"/>
        <v>0</v>
      </c>
      <c r="G822" s="60"/>
      <c r="I822" s="123"/>
      <c r="J822" s="38">
        <f>ABS('Data code'!D736)</f>
        <v>0</v>
      </c>
    </row>
    <row r="823" spans="1:10">
      <c r="B823" s="55" t="s">
        <v>23408</v>
      </c>
      <c r="C823" s="38">
        <f>Info_R!A22</f>
        <v>75</v>
      </c>
      <c r="D823" s="92">
        <f>ROUNDUP((C823-40)/Base_Value*emotion_factor,1)</f>
        <v>2.4</v>
      </c>
      <c r="E823" s="96">
        <f t="shared" si="194"/>
        <v>2.4</v>
      </c>
      <c r="F823" s="116">
        <f t="shared" si="195"/>
        <v>2.4</v>
      </c>
      <c r="G823" s="60" t="s">
        <v>11444</v>
      </c>
      <c r="H823" t="str">
        <f t="shared" si="196"/>
        <v>精神创伤</v>
      </c>
      <c r="I823" s="123">
        <f t="shared" si="197"/>
        <v>2.4</v>
      </c>
      <c r="J823" s="38">
        <f>ABS('Data code'!D737)</f>
        <v>0</v>
      </c>
    </row>
    <row r="824" spans="1:10">
      <c r="B824" s="55" t="s">
        <v>22851</v>
      </c>
      <c r="C824" s="38">
        <f>Matrix!B2015</f>
        <v>0</v>
      </c>
      <c r="D824" s="92">
        <f>ROUNDUP((C824-75)/Base_Value*emotion_factor,1)</f>
        <v>-5</v>
      </c>
      <c r="E824" s="96">
        <f t="shared" si="194"/>
        <v>-5</v>
      </c>
      <c r="F824" s="116">
        <f t="shared" si="195"/>
        <v>-5</v>
      </c>
      <c r="G824" s="39" t="s">
        <v>22852</v>
      </c>
      <c r="H824" t="str">
        <f t="shared" si="196"/>
        <v>情绪波动</v>
      </c>
      <c r="I824" s="123">
        <f t="shared" si="197"/>
        <v>-5</v>
      </c>
      <c r="J824" s="38">
        <f>ABS('Data code'!D738)</f>
        <v>0</v>
      </c>
    </row>
    <row r="825" spans="1:10">
      <c r="B825" s="55" t="s">
        <v>22853</v>
      </c>
      <c r="C825" s="38">
        <f>Matrix!B2773</f>
        <v>0</v>
      </c>
      <c r="D825" s="92">
        <f>ROUNDUP((C825-75)/Base_Value*emotion_factor,1)</f>
        <v>-5</v>
      </c>
      <c r="E825" s="96">
        <f t="shared" si="194"/>
        <v>-5</v>
      </c>
      <c r="F825" s="116">
        <f t="shared" si="195"/>
        <v>-5</v>
      </c>
      <c r="G825" s="39" t="s">
        <v>22854</v>
      </c>
      <c r="H825" t="str">
        <f t="shared" si="196"/>
        <v>攻击性</v>
      </c>
      <c r="I825" s="123">
        <f t="shared" si="197"/>
        <v>-5</v>
      </c>
      <c r="J825" s="38">
        <f>ABS('Data code'!D739)</f>
        <v>0</v>
      </c>
    </row>
    <row r="826" spans="1:10">
      <c r="A826" s="55"/>
      <c r="B826" s="55" t="s">
        <v>23409</v>
      </c>
      <c r="C826" s="38">
        <f>Info_R!A78</f>
        <v>0</v>
      </c>
      <c r="D826" s="92">
        <f>ROUNDUP((C826-75)/Base_Value*emotion_factor,1)</f>
        <v>-5</v>
      </c>
      <c r="E826" s="96">
        <f t="shared" si="194"/>
        <v>-5</v>
      </c>
      <c r="F826" s="116">
        <f t="shared" si="195"/>
        <v>-5</v>
      </c>
      <c r="G826" s="59" t="s">
        <v>11592</v>
      </c>
      <c r="H826" t="str">
        <f t="shared" si="196"/>
        <v>愤怒</v>
      </c>
      <c r="I826" s="123">
        <f t="shared" si="197"/>
        <v>-5</v>
      </c>
      <c r="J826" s="38">
        <f>ABS('Data code'!D740)</f>
        <v>0</v>
      </c>
    </row>
    <row r="827" spans="1:10" hidden="1">
      <c r="A827" s="55"/>
      <c r="B827" s="55" t="s">
        <v>23409</v>
      </c>
      <c r="C827" s="38">
        <f>Info_R!A78</f>
        <v>0</v>
      </c>
      <c r="D827" s="92">
        <f>ROUNDUP((C827)/Base_Value*emotion_factor,1)</f>
        <v>0</v>
      </c>
      <c r="E827" s="96">
        <f t="shared" si="194"/>
        <v>0</v>
      </c>
      <c r="F827" s="116">
        <f t="shared" si="195"/>
        <v>0</v>
      </c>
      <c r="G827" s="59"/>
      <c r="I827" s="123"/>
      <c r="J827" s="38">
        <f>ABS('Data code'!D741)</f>
        <v>0</v>
      </c>
    </row>
    <row r="828" spans="1:10">
      <c r="A828" s="55"/>
      <c r="B828" s="55" t="s">
        <v>22135</v>
      </c>
      <c r="C828" s="38">
        <f>Matrix!B2775</f>
        <v>0</v>
      </c>
      <c r="D828" s="92">
        <f t="shared" ref="D828:D833" si="198">ROUNDUP((C828-75)/Base_Value*emotion_factor,1)</f>
        <v>-5</v>
      </c>
      <c r="E828" s="96">
        <f t="shared" si="194"/>
        <v>-5</v>
      </c>
      <c r="F828" s="116">
        <f t="shared" si="195"/>
        <v>-5</v>
      </c>
      <c r="G828" s="59" t="s">
        <v>11636</v>
      </c>
      <c r="H828" t="str">
        <f t="shared" si="196"/>
        <v>焦虑</v>
      </c>
      <c r="I828" s="123">
        <f t="shared" si="197"/>
        <v>-5</v>
      </c>
      <c r="J828" s="38">
        <f>ABS('Data code'!D742)</f>
        <v>0</v>
      </c>
    </row>
    <row r="829" spans="1:10">
      <c r="A829" s="55"/>
      <c r="B829" s="55" t="s">
        <v>22855</v>
      </c>
      <c r="C829" s="38">
        <f>Matrix!B2776</f>
        <v>0</v>
      </c>
      <c r="D829" s="92">
        <f t="shared" si="198"/>
        <v>-5</v>
      </c>
      <c r="E829" s="96">
        <f t="shared" si="194"/>
        <v>-5</v>
      </c>
      <c r="F829" s="116">
        <f t="shared" si="195"/>
        <v>-5</v>
      </c>
      <c r="G829" s="39" t="s">
        <v>22856</v>
      </c>
      <c r="H829" t="str">
        <f t="shared" si="196"/>
        <v>孤僻</v>
      </c>
      <c r="I829" s="123">
        <f t="shared" si="197"/>
        <v>-5</v>
      </c>
      <c r="J829" s="38">
        <f>ABS('Data code'!D743)</f>
        <v>0</v>
      </c>
    </row>
    <row r="830" spans="1:10">
      <c r="B830" s="55" t="s">
        <v>22857</v>
      </c>
      <c r="C830" s="38">
        <f>Matrix!B2777</f>
        <v>0</v>
      </c>
      <c r="D830" s="92">
        <f t="shared" si="198"/>
        <v>-5</v>
      </c>
      <c r="E830" s="96">
        <f t="shared" si="194"/>
        <v>-5</v>
      </c>
      <c r="F830" s="116">
        <f t="shared" si="195"/>
        <v>-5</v>
      </c>
      <c r="G830" s="39" t="s">
        <v>22858</v>
      </c>
      <c r="H830" t="str">
        <f t="shared" si="196"/>
        <v>警觉</v>
      </c>
      <c r="I830" s="123">
        <f t="shared" si="197"/>
        <v>-5</v>
      </c>
      <c r="J830" s="38">
        <f>ABS('Data code'!D744)</f>
        <v>0</v>
      </c>
    </row>
    <row r="831" spans="1:10">
      <c r="B831" s="55" t="s">
        <v>22859</v>
      </c>
      <c r="C831" s="38">
        <f>Matrix!B2778</f>
        <v>0</v>
      </c>
      <c r="D831" s="92">
        <f t="shared" si="198"/>
        <v>-5</v>
      </c>
      <c r="E831" s="96">
        <f t="shared" si="194"/>
        <v>-5</v>
      </c>
      <c r="F831" s="116">
        <f t="shared" si="195"/>
        <v>-5</v>
      </c>
      <c r="G831" s="39" t="s">
        <v>22860</v>
      </c>
      <c r="H831" t="str">
        <f t="shared" si="196"/>
        <v>淡漠</v>
      </c>
      <c r="I831" s="123">
        <f t="shared" si="197"/>
        <v>-5</v>
      </c>
      <c r="J831" s="38">
        <f>ABS('Data code'!D745)</f>
        <v>0</v>
      </c>
    </row>
    <row r="832" spans="1:10">
      <c r="B832" s="55" t="s">
        <v>22861</v>
      </c>
      <c r="C832" s="38">
        <f>Matrix!B2779</f>
        <v>0</v>
      </c>
      <c r="D832" s="92">
        <f t="shared" si="198"/>
        <v>-5</v>
      </c>
      <c r="E832" s="96">
        <f t="shared" si="194"/>
        <v>-5</v>
      </c>
      <c r="F832" s="116">
        <f t="shared" si="195"/>
        <v>-5</v>
      </c>
      <c r="G832" s="39" t="s">
        <v>22862</v>
      </c>
      <c r="H832" t="str">
        <f t="shared" si="196"/>
        <v>混淆</v>
      </c>
      <c r="I832" s="123">
        <f t="shared" si="197"/>
        <v>-5</v>
      </c>
      <c r="J832" s="38">
        <f>ABS('Data code'!D746)</f>
        <v>0</v>
      </c>
    </row>
    <row r="833" spans="1:10">
      <c r="A833" s="55"/>
      <c r="B833" s="55" t="s">
        <v>23410</v>
      </c>
      <c r="C833" s="38">
        <f>Info_R!A82</f>
        <v>0</v>
      </c>
      <c r="D833" s="92">
        <f t="shared" si="198"/>
        <v>-5</v>
      </c>
      <c r="E833" s="96">
        <f t="shared" si="194"/>
        <v>-5</v>
      </c>
      <c r="F833" s="116">
        <f t="shared" si="195"/>
        <v>-5</v>
      </c>
      <c r="G833" s="59" t="s">
        <v>11596</v>
      </c>
      <c r="H833" t="str">
        <f t="shared" si="196"/>
        <v>妄想</v>
      </c>
      <c r="I833" s="123">
        <f t="shared" si="197"/>
        <v>-5</v>
      </c>
      <c r="J833" s="38">
        <f>ABS('Data code'!D747)</f>
        <v>0</v>
      </c>
    </row>
    <row r="834" spans="1:10" hidden="1">
      <c r="A834" s="55"/>
      <c r="B834" s="55" t="s">
        <v>23410</v>
      </c>
      <c r="C834" s="38">
        <f>Info_R!A82</f>
        <v>0</v>
      </c>
      <c r="D834" s="92">
        <f>ROUNDUP((C834)/Base_Value*emotion_factor,1)</f>
        <v>0</v>
      </c>
      <c r="E834" s="96">
        <f t="shared" si="194"/>
        <v>0</v>
      </c>
      <c r="F834" s="116">
        <f t="shared" si="195"/>
        <v>0</v>
      </c>
      <c r="G834" s="59"/>
      <c r="I834" s="55" t="str">
        <f>Info_R!B82</f>
        <v>Delusion</v>
      </c>
      <c r="J834" s="38">
        <f>ABS('Data code'!D748)</f>
        <v>0</v>
      </c>
    </row>
    <row r="835" spans="1:10">
      <c r="A835" s="55"/>
      <c r="B835" s="55" t="s">
        <v>23411</v>
      </c>
      <c r="C835" s="38">
        <f>Info_R!A93</f>
        <v>0</v>
      </c>
      <c r="D835" s="92">
        <f>ROUNDUP((C835-75)/Base_Value*emotion_factor,1)</f>
        <v>-5</v>
      </c>
      <c r="E835" s="96">
        <f t="shared" si="194"/>
        <v>-5</v>
      </c>
      <c r="F835" s="116">
        <f t="shared" si="195"/>
        <v>-5</v>
      </c>
      <c r="G835" s="59" t="s">
        <v>11606</v>
      </c>
      <c r="H835" t="str">
        <f t="shared" si="196"/>
        <v>沮丧</v>
      </c>
      <c r="I835" s="123">
        <f t="shared" si="197"/>
        <v>-5</v>
      </c>
      <c r="J835" s="38">
        <f>ABS('Data code'!D749)</f>
        <v>0</v>
      </c>
    </row>
    <row r="836" spans="1:10" hidden="1">
      <c r="A836" s="55"/>
      <c r="B836" s="55" t="s">
        <v>23411</v>
      </c>
      <c r="C836" s="38">
        <f>Info_R!A93</f>
        <v>0</v>
      </c>
      <c r="D836" s="92">
        <f>ROUNDUP((C836)/Base_Value*emotion_factor,1)</f>
        <v>0</v>
      </c>
      <c r="E836" s="96">
        <f t="shared" si="194"/>
        <v>0</v>
      </c>
      <c r="F836" s="116">
        <f t="shared" si="195"/>
        <v>0</v>
      </c>
      <c r="G836" s="59"/>
      <c r="I836" s="123"/>
      <c r="J836" s="38">
        <f>ABS('Data code'!D750)</f>
        <v>0</v>
      </c>
    </row>
    <row r="837" spans="1:10">
      <c r="A837" s="55"/>
      <c r="B837" s="55" t="s">
        <v>23412</v>
      </c>
      <c r="C837" s="38">
        <f>Info_R!A126</f>
        <v>0</v>
      </c>
      <c r="D837" s="92">
        <f>ROUNDUP((C837-75)/Base_Value*emotion_factor,1)</f>
        <v>-5</v>
      </c>
      <c r="E837" s="96">
        <f t="shared" si="194"/>
        <v>-5</v>
      </c>
      <c r="F837" s="116">
        <f t="shared" si="195"/>
        <v>-5</v>
      </c>
      <c r="G837" s="59" t="s">
        <v>11638</v>
      </c>
      <c r="H837" t="str">
        <f t="shared" si="196"/>
        <v>恐惧</v>
      </c>
      <c r="I837" s="123">
        <f t="shared" si="197"/>
        <v>-5</v>
      </c>
      <c r="J837" s="38">
        <f>ABS('Data code'!D751)</f>
        <v>0</v>
      </c>
    </row>
    <row r="838" spans="1:10" hidden="1">
      <c r="A838" s="55"/>
      <c r="B838" s="55" t="s">
        <v>23412</v>
      </c>
      <c r="C838" s="38">
        <f>Info_R!A126</f>
        <v>0</v>
      </c>
      <c r="D838" s="92">
        <f>ROUNDUP((C838)/Base_Value*emotion_factor,1)</f>
        <v>0</v>
      </c>
      <c r="E838" s="96">
        <f t="shared" si="194"/>
        <v>0</v>
      </c>
      <c r="F838" s="116">
        <f t="shared" si="195"/>
        <v>0</v>
      </c>
      <c r="G838" s="59"/>
      <c r="I838" s="123"/>
      <c r="J838" s="38">
        <f>ABS('Data code'!D752)</f>
        <v>0</v>
      </c>
    </row>
    <row r="839" spans="1:10">
      <c r="A839" s="55"/>
      <c r="B839" s="55" t="s">
        <v>22863</v>
      </c>
      <c r="C839" s="38">
        <f>Matrix!B2783</f>
        <v>0</v>
      </c>
      <c r="D839" s="92">
        <f>ROUNDUP((C839-75)/Base_Value*emotion_factor,1)</f>
        <v>-5</v>
      </c>
      <c r="E839" s="96">
        <f t="shared" si="194"/>
        <v>-5</v>
      </c>
      <c r="F839" s="116">
        <f t="shared" si="195"/>
        <v>-5</v>
      </c>
      <c r="G839" s="39" t="s">
        <v>22864</v>
      </c>
      <c r="H839" t="str">
        <f t="shared" si="196"/>
        <v>贪婪</v>
      </c>
      <c r="I839" s="123">
        <f t="shared" si="197"/>
        <v>-5</v>
      </c>
      <c r="J839" s="38">
        <f>ABS('Data code'!D753)</f>
        <v>0</v>
      </c>
    </row>
    <row r="840" spans="1:10">
      <c r="A840" s="55"/>
      <c r="B840" s="55" t="s">
        <v>22139</v>
      </c>
      <c r="C840" s="38">
        <f>Matrix!B2784</f>
        <v>0</v>
      </c>
      <c r="D840" s="92">
        <f>ROUNDUP((C840-75)/Base_Value*emotion_factor,1)</f>
        <v>-5</v>
      </c>
      <c r="E840" s="96">
        <f t="shared" si="194"/>
        <v>-5</v>
      </c>
      <c r="F840" s="116">
        <f t="shared" si="195"/>
        <v>-5</v>
      </c>
      <c r="G840" s="59" t="s">
        <v>11581</v>
      </c>
      <c r="H840" t="str">
        <f t="shared" si="196"/>
        <v>犹豫</v>
      </c>
      <c r="I840" s="123">
        <f t="shared" si="197"/>
        <v>-5</v>
      </c>
      <c r="J840" s="38">
        <f>ABS('Data code'!D754)</f>
        <v>0</v>
      </c>
    </row>
    <row r="841" spans="1:10">
      <c r="A841" s="55"/>
      <c r="B841" s="55" t="s">
        <v>22865</v>
      </c>
      <c r="C841" s="38">
        <f>Matrix!B2785</f>
        <v>0</v>
      </c>
      <c r="D841" s="92">
        <f>ROUNDUP((C841-75)/Base_Value*emotion_factor,1)</f>
        <v>-5</v>
      </c>
      <c r="E841" s="96">
        <f t="shared" si="194"/>
        <v>-5</v>
      </c>
      <c r="F841" s="116">
        <f t="shared" si="195"/>
        <v>-5</v>
      </c>
      <c r="G841" s="39" t="s">
        <v>22866</v>
      </c>
      <c r="H841" t="str">
        <f t="shared" si="196"/>
        <v>嫉妒</v>
      </c>
      <c r="I841" s="123">
        <f t="shared" si="197"/>
        <v>-5</v>
      </c>
      <c r="J841" s="38">
        <f>ABS('Data code'!D755)</f>
        <v>0</v>
      </c>
    </row>
    <row r="842" spans="1:10">
      <c r="A842" s="55"/>
      <c r="B842" s="55" t="s">
        <v>22867</v>
      </c>
      <c r="C842" s="38">
        <f>Matrix!B2786</f>
        <v>0</v>
      </c>
      <c r="D842" s="92">
        <f>ROUNDUP((C842-75)/Base_Value*emotion_factor,1)</f>
        <v>-5</v>
      </c>
      <c r="E842" s="96">
        <f t="shared" si="194"/>
        <v>-5</v>
      </c>
      <c r="F842" s="116">
        <f t="shared" si="195"/>
        <v>-5</v>
      </c>
      <c r="G842" s="39" t="s">
        <v>22868</v>
      </c>
      <c r="H842" t="str">
        <f t="shared" si="196"/>
        <v>快乐</v>
      </c>
      <c r="I842" s="123">
        <f t="shared" si="197"/>
        <v>-5</v>
      </c>
      <c r="J842" s="38">
        <f>ABS('Data code'!D756)</f>
        <v>0</v>
      </c>
    </row>
    <row r="843" spans="1:10">
      <c r="A843" s="55"/>
      <c r="B843" s="55" t="s">
        <v>22869</v>
      </c>
      <c r="C843" s="38">
        <f>Matrix!B2787</f>
        <v>0</v>
      </c>
      <c r="D843" s="92">
        <v>0</v>
      </c>
      <c r="E843" s="96">
        <f t="shared" si="194"/>
        <v>0</v>
      </c>
      <c r="F843" s="116">
        <f t="shared" si="195"/>
        <v>0</v>
      </c>
      <c r="G843" s="39" t="s">
        <v>22870</v>
      </c>
      <c r="H843" t="str">
        <f t="shared" si="196"/>
        <v>色欲</v>
      </c>
      <c r="I843" s="123">
        <f t="shared" si="197"/>
        <v>0</v>
      </c>
      <c r="J843" s="38">
        <f>ABS('Data code'!D757)</f>
        <v>0</v>
      </c>
    </row>
    <row r="844" spans="1:10">
      <c r="A844" s="55"/>
      <c r="B844" s="55" t="s">
        <v>23413</v>
      </c>
      <c r="C844" s="38">
        <f>Info_R!A87</f>
        <v>0</v>
      </c>
      <c r="D844" s="92">
        <f>ROUNDUP((C844-75)/Base_Value*emotion_factor,1)</f>
        <v>-5</v>
      </c>
      <c r="E844" s="96">
        <f t="shared" si="194"/>
        <v>-5</v>
      </c>
      <c r="F844" s="116">
        <f t="shared" si="195"/>
        <v>-5</v>
      </c>
      <c r="G844" s="59" t="s">
        <v>11600</v>
      </c>
      <c r="H844" t="str">
        <f t="shared" si="196"/>
        <v>被动</v>
      </c>
      <c r="I844" s="123">
        <f t="shared" si="197"/>
        <v>-5</v>
      </c>
      <c r="J844" s="38">
        <f>ABS('Data code'!D758)</f>
        <v>0</v>
      </c>
    </row>
    <row r="845" spans="1:10" hidden="1">
      <c r="A845" s="55"/>
      <c r="B845" s="55" t="s">
        <v>23413</v>
      </c>
      <c r="C845" s="38">
        <f>Info_R!A87</f>
        <v>0</v>
      </c>
      <c r="D845" s="92">
        <f>ROUNDUP((C845)/Base_Value*emotion_factor,1)</f>
        <v>0</v>
      </c>
      <c r="E845" s="96">
        <f t="shared" si="194"/>
        <v>0</v>
      </c>
      <c r="F845" s="116">
        <f t="shared" si="195"/>
        <v>0</v>
      </c>
      <c r="G845" s="59"/>
      <c r="J845" s="38">
        <f>ABS('Data code'!D759)</f>
        <v>0</v>
      </c>
    </row>
    <row r="846" spans="1:10">
      <c r="A846" s="55"/>
      <c r="B846" s="55" t="s">
        <v>22871</v>
      </c>
      <c r="C846" s="38">
        <f>Matrix!B2789</f>
        <v>0</v>
      </c>
      <c r="D846" s="92">
        <f>ROUNDUP((C846-75)/Base_Value*emotion_factor,1)</f>
        <v>-5</v>
      </c>
      <c r="E846" s="96">
        <f t="shared" si="194"/>
        <v>-5</v>
      </c>
      <c r="F846" s="116">
        <f t="shared" si="195"/>
        <v>-5</v>
      </c>
      <c r="G846" s="39" t="s">
        <v>22872</v>
      </c>
      <c r="H846" t="str">
        <f t="shared" si="196"/>
        <v>力量</v>
      </c>
      <c r="I846" s="123">
        <f t="shared" si="197"/>
        <v>-5</v>
      </c>
      <c r="J846" s="38">
        <f>ABS('Data code'!D760)</f>
        <v>0</v>
      </c>
    </row>
    <row r="847" spans="1:10">
      <c r="A847" s="55"/>
      <c r="B847" s="55" t="s">
        <v>22873</v>
      </c>
      <c r="C847" s="38">
        <f>Matrix!B2790</f>
        <v>0</v>
      </c>
      <c r="D847" s="92">
        <f>ROUNDUP((C847-75)/Base_Value*emotion_factor,1)</f>
        <v>-5</v>
      </c>
      <c r="E847" s="96">
        <f t="shared" si="194"/>
        <v>-5</v>
      </c>
      <c r="F847" s="116">
        <f t="shared" si="195"/>
        <v>-5</v>
      </c>
      <c r="G847" s="39" t="s">
        <v>21821</v>
      </c>
      <c r="H847" t="str">
        <f t="shared" si="196"/>
        <v>投射</v>
      </c>
      <c r="I847" s="123">
        <f t="shared" si="197"/>
        <v>-5</v>
      </c>
      <c r="J847" s="38">
        <f>ABS('Data code'!D761)</f>
        <v>0</v>
      </c>
    </row>
    <row r="848" spans="1:10">
      <c r="A848" s="55"/>
      <c r="B848" s="55" t="s">
        <v>23414</v>
      </c>
      <c r="C848" s="38">
        <f>Info_R!A101</f>
        <v>0</v>
      </c>
      <c r="D848" s="92">
        <f>ROUNDUP((C848-75)/Base_Value*emotion_factor,1)</f>
        <v>-5</v>
      </c>
      <c r="E848" s="96">
        <f t="shared" si="194"/>
        <v>-5</v>
      </c>
      <c r="F848" s="116">
        <f t="shared" si="195"/>
        <v>-5</v>
      </c>
      <c r="G848" s="59" t="s">
        <v>11613</v>
      </c>
      <c r="H848" t="str">
        <f t="shared" si="196"/>
        <v>合理化</v>
      </c>
      <c r="I848" s="123">
        <f t="shared" si="197"/>
        <v>-5</v>
      </c>
      <c r="J848" s="38">
        <f>ABS('Data code'!D762)</f>
        <v>0</v>
      </c>
    </row>
    <row r="849" spans="1:10" hidden="1">
      <c r="A849" s="55"/>
      <c r="B849" s="55" t="s">
        <v>23414</v>
      </c>
      <c r="C849" s="38">
        <f>Info_R!A101</f>
        <v>0</v>
      </c>
      <c r="D849" s="92">
        <f>ROUNDUP((C849)/Base_Value*emotion_factor,1)</f>
        <v>0</v>
      </c>
      <c r="E849" s="96">
        <f t="shared" si="194"/>
        <v>0</v>
      </c>
      <c r="F849" s="116">
        <f t="shared" si="195"/>
        <v>0</v>
      </c>
      <c r="G849" s="59"/>
      <c r="I849" s="123"/>
      <c r="J849" s="38">
        <f>ABS('Data code'!D763)</f>
        <v>0</v>
      </c>
    </row>
    <row r="850" spans="1:10">
      <c r="A850" s="55"/>
      <c r="B850" s="55" t="s">
        <v>22874</v>
      </c>
      <c r="C850" s="38">
        <f>Matrix!B2792</f>
        <v>0</v>
      </c>
      <c r="D850" s="92">
        <f t="shared" ref="D850:D855" si="199">ROUNDUP((C850-75)/Base_Value*emotion_factor,1)</f>
        <v>-5</v>
      </c>
      <c r="E850" s="96">
        <f t="shared" si="194"/>
        <v>-5</v>
      </c>
      <c r="F850" s="116">
        <f t="shared" si="195"/>
        <v>-5</v>
      </c>
      <c r="G850" s="39" t="s">
        <v>21837</v>
      </c>
      <c r="H850" t="str">
        <f t="shared" si="196"/>
        <v>鲁莽</v>
      </c>
      <c r="I850" s="123">
        <f t="shared" si="197"/>
        <v>-5</v>
      </c>
      <c r="J850" s="38">
        <f>ABS('Data code'!D764)</f>
        <v>0</v>
      </c>
    </row>
    <row r="851" spans="1:10">
      <c r="A851" s="55"/>
      <c r="B851" s="55" t="s">
        <v>22875</v>
      </c>
      <c r="C851" s="38">
        <f>Matrix!B2793</f>
        <v>0</v>
      </c>
      <c r="D851" s="92">
        <f t="shared" si="199"/>
        <v>-5</v>
      </c>
      <c r="E851" s="96">
        <f t="shared" ref="E851:E882" si="200">IF(D851&gt;Max_Value,Max_Value,IF(D851&lt;-5,-5,D851))</f>
        <v>-5</v>
      </c>
      <c r="F851" s="116">
        <f t="shared" si="195"/>
        <v>-5</v>
      </c>
      <c r="G851" s="39" t="s">
        <v>21998</v>
      </c>
      <c r="H851" t="str">
        <f t="shared" si="196"/>
        <v>悲哀</v>
      </c>
      <c r="I851" s="123">
        <f t="shared" si="197"/>
        <v>-5</v>
      </c>
      <c r="J851" s="38">
        <f>ABS('Data code'!D765)</f>
        <v>0</v>
      </c>
    </row>
    <row r="852" spans="1:10">
      <c r="A852" s="55"/>
      <c r="B852" s="55" t="s">
        <v>22876</v>
      </c>
      <c r="C852" s="38">
        <f>Matrix!B2794</f>
        <v>0</v>
      </c>
      <c r="D852" s="92">
        <f t="shared" si="199"/>
        <v>-5</v>
      </c>
      <c r="E852" s="96">
        <f t="shared" si="200"/>
        <v>-5</v>
      </c>
      <c r="F852" s="116">
        <f t="shared" si="195"/>
        <v>-5</v>
      </c>
      <c r="G852" s="39" t="s">
        <v>21927</v>
      </c>
      <c r="H852" t="str">
        <f t="shared" si="196"/>
        <v>担忧</v>
      </c>
      <c r="I852" s="123">
        <f t="shared" si="197"/>
        <v>-5</v>
      </c>
      <c r="J852" s="38">
        <f>ABS('Data code'!D766)</f>
        <v>0</v>
      </c>
    </row>
    <row r="853" spans="1:10">
      <c r="A853" s="55"/>
      <c r="B853" s="55" t="s">
        <v>22877</v>
      </c>
      <c r="C853" s="38">
        <f>Matrix!B5269</f>
        <v>0</v>
      </c>
      <c r="D853" s="92">
        <f t="shared" si="199"/>
        <v>-5</v>
      </c>
      <c r="E853" s="96">
        <f t="shared" si="200"/>
        <v>-5</v>
      </c>
      <c r="F853" s="116">
        <f t="shared" si="195"/>
        <v>-5</v>
      </c>
      <c r="G853" s="39" t="s">
        <v>22878</v>
      </c>
      <c r="H853" t="str">
        <f t="shared" si="196"/>
        <v>否认</v>
      </c>
      <c r="I853" s="123">
        <f t="shared" si="197"/>
        <v>-5</v>
      </c>
      <c r="J853" s="38">
        <f>ABS('Data code'!D767)</f>
        <v>0</v>
      </c>
    </row>
    <row r="854" spans="1:10">
      <c r="A854" s="55"/>
      <c r="B854" s="55" t="s">
        <v>22879</v>
      </c>
      <c r="C854" s="38">
        <f>Matrix!B5270</f>
        <v>0</v>
      </c>
      <c r="D854" s="92">
        <f t="shared" si="199"/>
        <v>-5</v>
      </c>
      <c r="E854" s="96">
        <f t="shared" si="200"/>
        <v>-5</v>
      </c>
      <c r="F854" s="116">
        <f t="shared" si="195"/>
        <v>-5</v>
      </c>
      <c r="G854" s="39" t="s">
        <v>22880</v>
      </c>
      <c r="H854" t="str">
        <f t="shared" si="196"/>
        <v>机警</v>
      </c>
      <c r="I854" s="123">
        <f t="shared" si="197"/>
        <v>-5</v>
      </c>
      <c r="J854" s="38">
        <f>ABS('Data code'!D768)</f>
        <v>0</v>
      </c>
    </row>
    <row r="855" spans="1:10">
      <c r="A855" s="55"/>
      <c r="B855" s="55" t="s">
        <v>23415</v>
      </c>
      <c r="C855" s="38">
        <f>Info_R!A98</f>
        <v>0</v>
      </c>
      <c r="D855" s="92">
        <f t="shared" si="199"/>
        <v>-5</v>
      </c>
      <c r="E855" s="96">
        <f t="shared" si="200"/>
        <v>-5</v>
      </c>
      <c r="F855" s="116">
        <f t="shared" si="195"/>
        <v>-5</v>
      </c>
      <c r="G855" s="59" t="s">
        <v>11611</v>
      </c>
      <c r="H855" t="str">
        <f t="shared" si="196"/>
        <v>单调</v>
      </c>
      <c r="I855" s="123">
        <f t="shared" si="197"/>
        <v>-5</v>
      </c>
      <c r="J855" s="38">
        <f>ABS('Data code'!D769)</f>
        <v>0</v>
      </c>
    </row>
    <row r="856" spans="1:10" hidden="1">
      <c r="A856" s="55"/>
      <c r="B856" s="55" t="s">
        <v>23415</v>
      </c>
      <c r="C856" s="38">
        <f>Info_R!A98</f>
        <v>0</v>
      </c>
      <c r="D856" s="92">
        <f>ROUNDUP((C856)/Base_Value*emotion_factor,1)</f>
        <v>0</v>
      </c>
      <c r="E856" s="96">
        <f t="shared" si="200"/>
        <v>0</v>
      </c>
      <c r="F856" s="116">
        <f t="shared" si="195"/>
        <v>0</v>
      </c>
      <c r="G856" s="59"/>
      <c r="I856" s="123"/>
      <c r="J856" s="38">
        <f>ABS('Data code'!D770)</f>
        <v>0</v>
      </c>
    </row>
    <row r="857" spans="1:10">
      <c r="A857" s="55"/>
      <c r="B857" s="55" t="s">
        <v>22881</v>
      </c>
      <c r="C857" s="38">
        <f>Matrix!B5272</f>
        <v>0</v>
      </c>
      <c r="D857" s="92">
        <f>ROUNDUP((C857-75)/Base_Value*emotion_factor,1)</f>
        <v>-5</v>
      </c>
      <c r="E857" s="96">
        <f t="shared" si="200"/>
        <v>-5</v>
      </c>
      <c r="F857" s="116">
        <f t="shared" si="195"/>
        <v>-5</v>
      </c>
      <c r="G857" s="39" t="s">
        <v>21804</v>
      </c>
      <c r="H857" t="str">
        <f t="shared" si="196"/>
        <v>愤恨</v>
      </c>
      <c r="I857" s="123">
        <f t="shared" si="197"/>
        <v>-5</v>
      </c>
      <c r="J857" s="38">
        <f>ABS('Data code'!D771)</f>
        <v>0</v>
      </c>
    </row>
    <row r="858" spans="1:10">
      <c r="A858" s="55"/>
      <c r="B858" s="55" t="s">
        <v>22882</v>
      </c>
      <c r="C858" s="38">
        <f>Matrix!B5273</f>
        <v>0</v>
      </c>
      <c r="D858" s="92">
        <f>ROUNDUP((C858-75)/Base_Value*emotion_factor,1)</f>
        <v>-5</v>
      </c>
      <c r="E858" s="96">
        <f t="shared" si="200"/>
        <v>-5</v>
      </c>
      <c r="F858" s="116">
        <f t="shared" si="195"/>
        <v>-5</v>
      </c>
      <c r="G858" s="39" t="s">
        <v>22883</v>
      </c>
      <c r="H858" t="str">
        <f t="shared" si="196"/>
        <v>神经质</v>
      </c>
      <c r="I858" s="123">
        <f t="shared" si="197"/>
        <v>-5</v>
      </c>
      <c r="J858" s="38">
        <f>ABS('Data code'!D772)</f>
        <v>0</v>
      </c>
    </row>
    <row r="859" spans="1:10">
      <c r="A859" s="55"/>
      <c r="B859" s="55" t="s">
        <v>22884</v>
      </c>
      <c r="C859" s="38">
        <f>Matrix!B5274</f>
        <v>0</v>
      </c>
      <c r="D859" s="92">
        <f>ROUNDUP((C859-75)/Base_Value*emotion_factor,1)</f>
        <v>-5</v>
      </c>
      <c r="E859" s="96">
        <f t="shared" si="200"/>
        <v>-5</v>
      </c>
      <c r="F859" s="116">
        <f t="shared" si="195"/>
        <v>-5</v>
      </c>
      <c r="G859" s="39" t="s">
        <v>21894</v>
      </c>
      <c r="H859" t="str">
        <f t="shared" si="196"/>
        <v>勇气</v>
      </c>
      <c r="I859" s="123">
        <f t="shared" si="197"/>
        <v>-5</v>
      </c>
      <c r="J859" s="38">
        <f>ABS('Data code'!D773)</f>
        <v>0</v>
      </c>
    </row>
    <row r="860" spans="1:10">
      <c r="A860" s="55"/>
      <c r="B860" s="55" t="s">
        <v>24389</v>
      </c>
      <c r="C860" s="38">
        <f>Info_R!A108</f>
        <v>0</v>
      </c>
      <c r="D860" s="92">
        <f>ROUNDUP((C860-75)/Base_Value*emotion_factor,1)</f>
        <v>-5</v>
      </c>
      <c r="E860" s="96">
        <f t="shared" si="200"/>
        <v>-5</v>
      </c>
      <c r="F860" s="116">
        <f t="shared" si="195"/>
        <v>-5</v>
      </c>
      <c r="G860" s="59" t="s">
        <v>11620</v>
      </c>
      <c r="H860" t="str">
        <f t="shared" si="196"/>
        <v>大笑</v>
      </c>
      <c r="I860" s="123">
        <f t="shared" si="197"/>
        <v>-5</v>
      </c>
      <c r="J860" s="38">
        <f>ABS('Data code'!D774)</f>
        <v>0</v>
      </c>
    </row>
    <row r="861" spans="1:10" hidden="1">
      <c r="A861" s="55"/>
      <c r="B861" s="55" t="s">
        <v>23416</v>
      </c>
      <c r="C861" s="38">
        <f>Info_R!A108</f>
        <v>0</v>
      </c>
      <c r="D861" s="92">
        <f>ROUNDUP((C861)/Base_Value*emotion_factor,1)</f>
        <v>0</v>
      </c>
      <c r="E861" s="96">
        <f t="shared" si="200"/>
        <v>0</v>
      </c>
      <c r="F861" s="116">
        <f t="shared" si="195"/>
        <v>0</v>
      </c>
      <c r="G861" s="59"/>
      <c r="I861" s="123"/>
      <c r="J861" s="38">
        <f>ABS('Data code'!D775)</f>
        <v>0</v>
      </c>
    </row>
    <row r="862" spans="1:10">
      <c r="A862" s="55"/>
      <c r="B862" s="55" t="s">
        <v>22885</v>
      </c>
      <c r="C862" s="38">
        <f>Matrix!B5276</f>
        <v>0</v>
      </c>
      <c r="D862" s="92">
        <f>ROUNDUP((C862-75)/Base_Value*emotion_factor,1)</f>
        <v>-5</v>
      </c>
      <c r="E862" s="96">
        <f t="shared" si="200"/>
        <v>-5</v>
      </c>
      <c r="F862" s="116">
        <f t="shared" si="195"/>
        <v>-5</v>
      </c>
      <c r="G862" s="39" t="s">
        <v>22011</v>
      </c>
      <c r="H862" t="str">
        <f t="shared" si="196"/>
        <v>悲痛</v>
      </c>
      <c r="I862" s="123">
        <f t="shared" si="197"/>
        <v>-5</v>
      </c>
      <c r="J862" s="38">
        <f>ABS('Data code'!D776)</f>
        <v>0</v>
      </c>
    </row>
    <row r="863" spans="1:10">
      <c r="A863" s="55"/>
      <c r="B863" s="55" t="s">
        <v>22886</v>
      </c>
      <c r="C863" s="38">
        <f>Matrix!B5277</f>
        <v>0</v>
      </c>
      <c r="D863" s="92">
        <f>ROUNDUP((C863-75)/Base_Value*emotion_factor,1)</f>
        <v>-5</v>
      </c>
      <c r="E863" s="96">
        <f t="shared" si="200"/>
        <v>-5</v>
      </c>
      <c r="F863" s="116">
        <f t="shared" si="195"/>
        <v>-5</v>
      </c>
      <c r="G863" s="39" t="s">
        <v>22887</v>
      </c>
      <c r="H863" t="str">
        <f t="shared" si="196"/>
        <v>敌对</v>
      </c>
      <c r="I863" s="123">
        <f t="shared" si="197"/>
        <v>-5</v>
      </c>
      <c r="J863" s="38">
        <f>ABS('Data code'!D777)</f>
        <v>0</v>
      </c>
    </row>
    <row r="864" spans="1:10">
      <c r="A864" s="55"/>
      <c r="B864" s="55" t="s">
        <v>24390</v>
      </c>
      <c r="C864" s="38">
        <f>Info_R!A91</f>
        <v>0</v>
      </c>
      <c r="D864" s="92">
        <f>ROUNDUP((C864-75)/Base_Value*emotion_factor,1)</f>
        <v>-5</v>
      </c>
      <c r="E864" s="96">
        <f t="shared" si="200"/>
        <v>-5</v>
      </c>
      <c r="F864" s="116">
        <f t="shared" si="195"/>
        <v>-5</v>
      </c>
      <c r="G864" s="59" t="s">
        <v>11604</v>
      </c>
      <c r="H864" t="str">
        <f t="shared" si="196"/>
        <v>热忱</v>
      </c>
      <c r="I864" s="123">
        <f t="shared" si="197"/>
        <v>-5</v>
      </c>
      <c r="J864" s="38">
        <f>ABS('Data code'!D778)</f>
        <v>0</v>
      </c>
    </row>
    <row r="865" spans="1:10" hidden="1">
      <c r="A865" s="55"/>
      <c r="B865" s="55" t="s">
        <v>23417</v>
      </c>
      <c r="C865" s="38">
        <f>Info_R!A91</f>
        <v>0</v>
      </c>
      <c r="D865" s="92">
        <f>ROUNDUP((C865)/Base_Value*emotion_factor,1)</f>
        <v>0</v>
      </c>
      <c r="E865" s="96">
        <f t="shared" si="200"/>
        <v>0</v>
      </c>
      <c r="F865" s="116">
        <f t="shared" si="195"/>
        <v>0</v>
      </c>
      <c r="G865" s="59"/>
      <c r="I865" s="123"/>
      <c r="J865" s="38">
        <f>ABS('Data code'!D779)</f>
        <v>0</v>
      </c>
    </row>
    <row r="866" spans="1:10">
      <c r="A866" s="55"/>
      <c r="B866" s="55" t="s">
        <v>22888</v>
      </c>
      <c r="C866" s="38">
        <f>Matrix!B5279</f>
        <v>0</v>
      </c>
      <c r="D866" s="92">
        <f>ROUNDUP((C866-75)/Base_Value*emotion_factor,1)</f>
        <v>-5</v>
      </c>
      <c r="E866" s="96">
        <f t="shared" si="200"/>
        <v>-5</v>
      </c>
      <c r="F866" s="116">
        <f t="shared" si="195"/>
        <v>-5</v>
      </c>
      <c r="G866" s="39" t="s">
        <v>22889</v>
      </c>
      <c r="H866" t="str">
        <f t="shared" si="196"/>
        <v>讨价还价</v>
      </c>
      <c r="I866" s="123">
        <f t="shared" si="197"/>
        <v>-5</v>
      </c>
      <c r="J866" s="38">
        <f>ABS('Data code'!D780)</f>
        <v>0</v>
      </c>
    </row>
    <row r="867" spans="1:10">
      <c r="A867" s="55"/>
      <c r="B867" s="55" t="s">
        <v>22890</v>
      </c>
      <c r="C867" s="38">
        <v>75</v>
      </c>
      <c r="D867" s="92">
        <f>ROUNDUP((C867-75)/Base_Value*emotion_factor,1)</f>
        <v>0</v>
      </c>
      <c r="E867" s="96">
        <f t="shared" si="200"/>
        <v>0</v>
      </c>
      <c r="F867" s="116">
        <f t="shared" si="195"/>
        <v>0</v>
      </c>
      <c r="G867" s="39" t="s">
        <v>23771</v>
      </c>
      <c r="H867" t="str">
        <f t="shared" si="196"/>
        <v>羞愧</v>
      </c>
      <c r="I867" s="123">
        <f t="shared" si="197"/>
        <v>0</v>
      </c>
      <c r="J867" s="38">
        <f>ABS('Data code'!D781)</f>
        <v>0</v>
      </c>
    </row>
    <row r="868" spans="1:10">
      <c r="A868" s="55"/>
      <c r="B868" s="55" t="s">
        <v>22891</v>
      </c>
      <c r="C868" s="38">
        <v>75</v>
      </c>
      <c r="D868" s="92">
        <f>ROUNDUP((C868-75)/Base_Value*emotion_factor,1)</f>
        <v>0</v>
      </c>
      <c r="E868" s="96">
        <f t="shared" si="200"/>
        <v>0</v>
      </c>
      <c r="F868" s="116">
        <f t="shared" si="195"/>
        <v>0</v>
      </c>
      <c r="G868" s="39" t="s">
        <v>22893</v>
      </c>
      <c r="H868" t="str">
        <f t="shared" si="196"/>
        <v>食欲减退</v>
      </c>
      <c r="I868" s="123">
        <f t="shared" si="197"/>
        <v>0</v>
      </c>
      <c r="J868" s="38">
        <f>ABS('Data code'!D782)</f>
        <v>0</v>
      </c>
    </row>
    <row r="869" spans="1:10" hidden="1">
      <c r="A869" s="55"/>
      <c r="B869" s="55" t="s">
        <v>22892</v>
      </c>
      <c r="C869" s="38">
        <v>75</v>
      </c>
      <c r="D869" s="92">
        <f>ROUNDUP((C869)/Base_Value*emotion_factor,1)</f>
        <v>5</v>
      </c>
      <c r="E869" s="96">
        <f t="shared" si="200"/>
        <v>5</v>
      </c>
      <c r="F869" s="116">
        <f t="shared" si="195"/>
        <v>5</v>
      </c>
      <c r="G869" s="39"/>
      <c r="I869" s="123"/>
      <c r="J869" s="38">
        <f>ABS('Data code'!D783)</f>
        <v>0</v>
      </c>
    </row>
    <row r="870" spans="1:10">
      <c r="A870" s="55"/>
      <c r="B870" s="55" t="s">
        <v>22894</v>
      </c>
      <c r="C870" s="38">
        <v>75</v>
      </c>
      <c r="D870" s="92">
        <f t="shared" ref="D870:D901" si="201">ROUNDUP((C870-75)/Base_Value*emotion_factor,1)</f>
        <v>0</v>
      </c>
      <c r="E870" s="96">
        <f t="shared" si="200"/>
        <v>0</v>
      </c>
      <c r="F870" s="116">
        <f t="shared" si="195"/>
        <v>0</v>
      </c>
      <c r="G870" s="60" t="s">
        <v>22895</v>
      </c>
      <c r="H870" t="str">
        <f t="shared" si="196"/>
        <v>偏执</v>
      </c>
      <c r="I870" s="123">
        <f t="shared" si="197"/>
        <v>0</v>
      </c>
      <c r="J870" s="38">
        <f>ABS('Data code'!D784)</f>
        <v>0</v>
      </c>
    </row>
    <row r="871" spans="1:10">
      <c r="A871" s="55"/>
      <c r="B871" s="55" t="s">
        <v>22896</v>
      </c>
      <c r="C871" s="38">
        <v>75</v>
      </c>
      <c r="D871" s="92">
        <f t="shared" si="201"/>
        <v>0</v>
      </c>
      <c r="E871" s="96">
        <f t="shared" si="200"/>
        <v>0</v>
      </c>
      <c r="F871" s="116">
        <f t="shared" si="195"/>
        <v>0</v>
      </c>
      <c r="G871" s="60" t="s">
        <v>21941</v>
      </c>
      <c r="H871" t="str">
        <f t="shared" si="196"/>
        <v>癔病</v>
      </c>
      <c r="I871" s="123">
        <f t="shared" si="197"/>
        <v>0</v>
      </c>
      <c r="J871" s="38">
        <f>ABS('Data code'!D785)</f>
        <v>0</v>
      </c>
    </row>
    <row r="872" spans="1:10">
      <c r="A872" s="55"/>
      <c r="B872" s="55" t="s">
        <v>23418</v>
      </c>
      <c r="C872" s="38">
        <f>Info_R!A56</f>
        <v>0</v>
      </c>
      <c r="D872" s="92">
        <f t="shared" si="201"/>
        <v>-5</v>
      </c>
      <c r="E872" s="96">
        <f t="shared" si="200"/>
        <v>-5</v>
      </c>
      <c r="F872" s="116">
        <f t="shared" si="195"/>
        <v>-5</v>
      </c>
      <c r="G872" s="64" t="s">
        <v>11570</v>
      </c>
      <c r="H872" t="str">
        <f t="shared" si="196"/>
        <v>挫折,失败</v>
      </c>
      <c r="I872" s="123">
        <f t="shared" si="197"/>
        <v>-5</v>
      </c>
      <c r="J872" s="38">
        <f>ABS('Data code'!D786)</f>
        <v>0</v>
      </c>
    </row>
    <row r="873" spans="1:10">
      <c r="A873" s="55"/>
      <c r="B873" s="55" t="s">
        <v>23419</v>
      </c>
      <c r="C873" s="38">
        <f>Info_R!A57</f>
        <v>0</v>
      </c>
      <c r="D873" s="92">
        <f t="shared" si="201"/>
        <v>-5</v>
      </c>
      <c r="E873" s="96">
        <f t="shared" si="200"/>
        <v>-5</v>
      </c>
      <c r="F873" s="116">
        <f t="shared" si="195"/>
        <v>-5</v>
      </c>
      <c r="G873" s="60" t="s">
        <v>11571</v>
      </c>
      <c r="H873" t="str">
        <f t="shared" si="196"/>
        <v>背叛;辜负</v>
      </c>
      <c r="I873" s="123">
        <f t="shared" si="197"/>
        <v>-5</v>
      </c>
      <c r="J873" s="38">
        <f>ABS('Data code'!D787)</f>
        <v>0</v>
      </c>
    </row>
    <row r="874" spans="1:10">
      <c r="A874" s="55"/>
      <c r="B874" s="55" t="s">
        <v>23420</v>
      </c>
      <c r="C874" s="38">
        <f>Info_R!A58</f>
        <v>0</v>
      </c>
      <c r="D874" s="92">
        <f t="shared" si="201"/>
        <v>-5</v>
      </c>
      <c r="E874" s="96">
        <f t="shared" si="200"/>
        <v>-5</v>
      </c>
      <c r="F874" s="116">
        <f t="shared" si="195"/>
        <v>-5</v>
      </c>
      <c r="G874" s="60" t="s">
        <v>11572</v>
      </c>
      <c r="H874" t="str">
        <f t="shared" si="196"/>
        <v>被遗弃的</v>
      </c>
      <c r="I874" s="123">
        <f t="shared" si="197"/>
        <v>-5</v>
      </c>
      <c r="J874" s="38">
        <f>ABS('Data code'!D788)</f>
        <v>0</v>
      </c>
    </row>
    <row r="875" spans="1:10">
      <c r="A875" s="55"/>
      <c r="B875" s="55" t="s">
        <v>23421</v>
      </c>
      <c r="C875" s="38">
        <f>Info_R!A59</f>
        <v>0</v>
      </c>
      <c r="D875" s="92">
        <f t="shared" si="201"/>
        <v>-5</v>
      </c>
      <c r="E875" s="96">
        <f t="shared" si="200"/>
        <v>-5</v>
      </c>
      <c r="F875" s="116">
        <f t="shared" si="195"/>
        <v>-5</v>
      </c>
      <c r="G875" s="60" t="s">
        <v>11573</v>
      </c>
      <c r="H875" t="str">
        <f t="shared" si="196"/>
        <v>困惑迷茫</v>
      </c>
      <c r="I875" s="123">
        <f t="shared" si="197"/>
        <v>-5</v>
      </c>
      <c r="J875" s="38">
        <f>ABS('Data code'!D789)</f>
        <v>0</v>
      </c>
    </row>
    <row r="876" spans="1:10">
      <c r="A876" s="55"/>
      <c r="B876" s="55" t="s">
        <v>23422</v>
      </c>
      <c r="C876" s="38">
        <f>Info_R!A60</f>
        <v>0</v>
      </c>
      <c r="D876" s="92">
        <f t="shared" si="201"/>
        <v>-5</v>
      </c>
      <c r="E876" s="96">
        <f t="shared" si="200"/>
        <v>-5</v>
      </c>
      <c r="F876" s="116">
        <f t="shared" si="195"/>
        <v>-5</v>
      </c>
      <c r="G876" s="60" t="s">
        <v>11574</v>
      </c>
      <c r="H876" t="str">
        <f t="shared" si="196"/>
        <v>自我中心的</v>
      </c>
      <c r="I876" s="123">
        <f t="shared" si="197"/>
        <v>-5</v>
      </c>
      <c r="J876" s="38">
        <f>ABS('Data code'!D790)</f>
        <v>0</v>
      </c>
    </row>
    <row r="877" spans="1:10">
      <c r="A877" s="55"/>
      <c r="B877" s="55" t="s">
        <v>23423</v>
      </c>
      <c r="C877" s="38">
        <f>Info_R!A61</f>
        <v>0</v>
      </c>
      <c r="D877" s="92">
        <f t="shared" si="201"/>
        <v>-5</v>
      </c>
      <c r="E877" s="96">
        <f t="shared" si="200"/>
        <v>-5</v>
      </c>
      <c r="F877" s="116">
        <f t="shared" si="195"/>
        <v>-5</v>
      </c>
      <c r="G877" s="60" t="s">
        <v>11575</v>
      </c>
      <c r="H877" t="str">
        <f t="shared" si="196"/>
        <v>漠不关心</v>
      </c>
      <c r="I877" s="123">
        <f t="shared" si="197"/>
        <v>-5</v>
      </c>
      <c r="J877" s="38">
        <f>ABS('Data code'!D791)</f>
        <v>0</v>
      </c>
    </row>
    <row r="878" spans="1:10">
      <c r="A878" s="55"/>
      <c r="B878" s="55" t="s">
        <v>23424</v>
      </c>
      <c r="C878" s="38">
        <f>Info_R!A62</f>
        <v>0</v>
      </c>
      <c r="D878" s="92">
        <f t="shared" si="201"/>
        <v>-5</v>
      </c>
      <c r="E878" s="96">
        <f t="shared" si="200"/>
        <v>-5</v>
      </c>
      <c r="F878" s="116">
        <f t="shared" si="195"/>
        <v>-5</v>
      </c>
      <c r="G878" s="60" t="s">
        <v>11576</v>
      </c>
      <c r="H878" t="str">
        <f t="shared" si="196"/>
        <v>坚定不移的</v>
      </c>
      <c r="I878" s="123">
        <f t="shared" si="197"/>
        <v>-5</v>
      </c>
      <c r="J878" s="38">
        <f>ABS('Data code'!D792)</f>
        <v>0</v>
      </c>
    </row>
    <row r="879" spans="1:10">
      <c r="A879" s="55"/>
      <c r="B879" s="55" t="s">
        <v>23425</v>
      </c>
      <c r="C879" s="38">
        <f>Info_R!A63</f>
        <v>0</v>
      </c>
      <c r="D879" s="92">
        <f t="shared" si="201"/>
        <v>-5</v>
      </c>
      <c r="E879" s="96">
        <f t="shared" si="200"/>
        <v>-5</v>
      </c>
      <c r="F879" s="116">
        <f t="shared" si="195"/>
        <v>-5</v>
      </c>
      <c r="G879" s="60" t="s">
        <v>11577</v>
      </c>
      <c r="H879" t="str">
        <f t="shared" si="196"/>
        <v>渴望</v>
      </c>
      <c r="I879" s="123">
        <f t="shared" si="197"/>
        <v>-5</v>
      </c>
      <c r="J879" s="38">
        <f>ABS('Data code'!D793)</f>
        <v>0</v>
      </c>
    </row>
    <row r="880" spans="1:10">
      <c r="A880" s="55"/>
      <c r="B880" s="55" t="s">
        <v>23426</v>
      </c>
      <c r="C880" s="38">
        <f>Info_R!A64</f>
        <v>0</v>
      </c>
      <c r="D880" s="92">
        <f t="shared" si="201"/>
        <v>-5</v>
      </c>
      <c r="E880" s="96">
        <f t="shared" si="200"/>
        <v>-5</v>
      </c>
      <c r="F880" s="116">
        <f t="shared" si="195"/>
        <v>-5</v>
      </c>
      <c r="G880" s="60" t="s">
        <v>11578</v>
      </c>
      <c r="H880" t="str">
        <f t="shared" si="196"/>
        <v>强迫性</v>
      </c>
      <c r="I880" s="123">
        <f t="shared" si="197"/>
        <v>-5</v>
      </c>
      <c r="J880" s="38">
        <f>ABS('Data code'!D794)</f>
        <v>0</v>
      </c>
    </row>
    <row r="881" spans="1:10">
      <c r="A881" s="55"/>
      <c r="B881" s="55" t="s">
        <v>23427</v>
      </c>
      <c r="C881" s="38">
        <f>Info_R!A65</f>
        <v>0</v>
      </c>
      <c r="D881" s="92">
        <f t="shared" si="201"/>
        <v>-5</v>
      </c>
      <c r="E881" s="96">
        <f t="shared" si="200"/>
        <v>-5</v>
      </c>
      <c r="F881" s="116">
        <f t="shared" si="195"/>
        <v>-5</v>
      </c>
      <c r="G881" s="60" t="s">
        <v>11579</v>
      </c>
      <c r="H881" t="str">
        <f t="shared" si="196"/>
        <v>强烈欲望</v>
      </c>
      <c r="I881" s="123">
        <f t="shared" si="197"/>
        <v>-5</v>
      </c>
      <c r="J881" s="38">
        <f>ABS('Data code'!D795)</f>
        <v>0</v>
      </c>
    </row>
    <row r="882" spans="1:10">
      <c r="A882" s="55"/>
      <c r="B882" s="55" t="s">
        <v>23428</v>
      </c>
      <c r="C882" s="38">
        <f>Info_R!A66</f>
        <v>0</v>
      </c>
      <c r="D882" s="92">
        <f t="shared" si="201"/>
        <v>-5</v>
      </c>
      <c r="E882" s="96">
        <f t="shared" si="200"/>
        <v>-5</v>
      </c>
      <c r="F882" s="116">
        <f t="shared" si="195"/>
        <v>-5</v>
      </c>
      <c r="G882" s="60" t="s">
        <v>11580</v>
      </c>
      <c r="H882" t="str">
        <f t="shared" si="196"/>
        <v>隔阂代沟</v>
      </c>
      <c r="I882" s="123">
        <f t="shared" si="197"/>
        <v>-5</v>
      </c>
      <c r="J882" s="38">
        <f>ABS('Data code'!D796)</f>
        <v>0</v>
      </c>
    </row>
    <row r="883" spans="1:10">
      <c r="A883" s="55"/>
      <c r="B883" s="55" t="s">
        <v>23429</v>
      </c>
      <c r="C883" s="38">
        <f>Info_R!A67</f>
        <v>0</v>
      </c>
      <c r="D883" s="92">
        <f t="shared" si="201"/>
        <v>-5</v>
      </c>
      <c r="E883" s="96">
        <f t="shared" ref="E883:E914" si="202">IF(D883&gt;Max_Value,Max_Value,IF(D883&lt;-5,-5,D883))</f>
        <v>-5</v>
      </c>
      <c r="F883" s="116">
        <f t="shared" si="195"/>
        <v>-5</v>
      </c>
      <c r="G883" s="61" t="s">
        <v>11581</v>
      </c>
      <c r="H883" t="str">
        <f t="shared" si="196"/>
        <v>犹豫</v>
      </c>
      <c r="I883" s="123">
        <f t="shared" si="197"/>
        <v>-5</v>
      </c>
      <c r="J883" s="38">
        <f>ABS('Data code'!D797)</f>
        <v>0</v>
      </c>
    </row>
    <row r="884" spans="1:10">
      <c r="A884" s="55"/>
      <c r="B884" s="55" t="s">
        <v>23430</v>
      </c>
      <c r="C884" s="38">
        <f>Info_R!A68</f>
        <v>0</v>
      </c>
      <c r="D884" s="92">
        <f t="shared" si="201"/>
        <v>-5</v>
      </c>
      <c r="E884" s="96">
        <f t="shared" si="202"/>
        <v>-5</v>
      </c>
      <c r="F884" s="116">
        <f t="shared" ref="F884:F936" si="203">E884</f>
        <v>-5</v>
      </c>
      <c r="G884" s="60" t="s">
        <v>11582</v>
      </c>
      <c r="H884" t="str">
        <f t="shared" ref="H884:H936" si="204">G884</f>
        <v>悲伤</v>
      </c>
      <c r="I884" s="123">
        <f t="shared" ref="I884:I936" si="205">F884</f>
        <v>-5</v>
      </c>
      <c r="J884" s="38">
        <f>ABS('Data code'!D798)</f>
        <v>0</v>
      </c>
    </row>
    <row r="885" spans="1:10">
      <c r="A885" s="55"/>
      <c r="B885" s="55" t="s">
        <v>23431</v>
      </c>
      <c r="C885" s="38">
        <f>Info_R!A69</f>
        <v>0</v>
      </c>
      <c r="D885" s="92">
        <f t="shared" si="201"/>
        <v>-5</v>
      </c>
      <c r="E885" s="96">
        <f t="shared" si="202"/>
        <v>-5</v>
      </c>
      <c r="F885" s="116">
        <f t="shared" si="203"/>
        <v>-5</v>
      </c>
      <c r="G885" s="60" t="s">
        <v>11583</v>
      </c>
      <c r="H885" t="str">
        <f t="shared" si="204"/>
        <v>精神痛苦</v>
      </c>
      <c r="I885" s="123">
        <f t="shared" si="205"/>
        <v>-5</v>
      </c>
      <c r="J885" s="38">
        <f>ABS('Data code'!D799)</f>
        <v>0</v>
      </c>
    </row>
    <row r="886" spans="1:10">
      <c r="A886" s="55"/>
      <c r="B886" s="55" t="s">
        <v>23432</v>
      </c>
      <c r="C886" s="38">
        <f>Info_R!A70</f>
        <v>0</v>
      </c>
      <c r="D886" s="92">
        <f t="shared" si="201"/>
        <v>-5</v>
      </c>
      <c r="E886" s="96">
        <f t="shared" si="202"/>
        <v>-5</v>
      </c>
      <c r="F886" s="116">
        <f t="shared" si="203"/>
        <v>-5</v>
      </c>
      <c r="G886" s="60" t="s">
        <v>11584</v>
      </c>
      <c r="H886" t="str">
        <f t="shared" si="204"/>
        <v>协商</v>
      </c>
      <c r="I886" s="123">
        <f t="shared" si="205"/>
        <v>-5</v>
      </c>
      <c r="J886" s="38">
        <f>ABS('Data code'!D800)</f>
        <v>0</v>
      </c>
    </row>
    <row r="887" spans="1:10">
      <c r="A887" s="55"/>
      <c r="B887" s="55" t="s">
        <v>23433</v>
      </c>
      <c r="C887" s="38">
        <f>Info_R!A71</f>
        <v>0</v>
      </c>
      <c r="D887" s="92">
        <f t="shared" si="201"/>
        <v>-5</v>
      </c>
      <c r="E887" s="96">
        <f t="shared" si="202"/>
        <v>-5</v>
      </c>
      <c r="F887" s="116">
        <f t="shared" si="203"/>
        <v>-5</v>
      </c>
      <c r="G887" s="60" t="s">
        <v>11585</v>
      </c>
      <c r="H887" t="str">
        <f t="shared" si="204"/>
        <v>未觉察</v>
      </c>
      <c r="I887" s="123">
        <f t="shared" si="205"/>
        <v>-5</v>
      </c>
      <c r="J887" s="38">
        <f>ABS('Data code'!D801)</f>
        <v>0</v>
      </c>
    </row>
    <row r="888" spans="1:10">
      <c r="A888" s="55"/>
      <c r="B888" s="55" t="s">
        <v>23434</v>
      </c>
      <c r="C888" s="38">
        <f>Info_R!A72</f>
        <v>0</v>
      </c>
      <c r="D888" s="92">
        <f t="shared" si="201"/>
        <v>-5</v>
      </c>
      <c r="E888" s="96">
        <f t="shared" si="202"/>
        <v>-5</v>
      </c>
      <c r="F888" s="116">
        <f t="shared" si="203"/>
        <v>-5</v>
      </c>
      <c r="G888" s="60" t="s">
        <v>11586</v>
      </c>
      <c r="H888" t="str">
        <f t="shared" si="204"/>
        <v>集中注意</v>
      </c>
      <c r="I888" s="123">
        <f t="shared" si="205"/>
        <v>-5</v>
      </c>
      <c r="J888" s="38">
        <f>ABS('Data code'!D802)</f>
        <v>0</v>
      </c>
    </row>
    <row r="889" spans="1:10">
      <c r="A889" s="55"/>
      <c r="B889" s="55" t="s">
        <v>23435</v>
      </c>
      <c r="C889" s="38">
        <f>Info_R!A73</f>
        <v>0</v>
      </c>
      <c r="D889" s="92">
        <f t="shared" si="201"/>
        <v>-5</v>
      </c>
      <c r="E889" s="96">
        <f t="shared" si="202"/>
        <v>-5</v>
      </c>
      <c r="F889" s="116">
        <f t="shared" si="203"/>
        <v>-5</v>
      </c>
      <c r="G889" s="60" t="s">
        <v>11587</v>
      </c>
      <c r="H889" t="str">
        <f t="shared" si="204"/>
        <v>不切实际</v>
      </c>
      <c r="I889" s="123">
        <f t="shared" si="205"/>
        <v>-5</v>
      </c>
      <c r="J889" s="38">
        <f>ABS('Data code'!D803)</f>
        <v>0</v>
      </c>
    </row>
    <row r="890" spans="1:10">
      <c r="A890" s="55"/>
      <c r="B890" s="55" t="s">
        <v>23436</v>
      </c>
      <c r="C890" s="38">
        <f>Info_R!A74</f>
        <v>0</v>
      </c>
      <c r="D890" s="92">
        <f t="shared" si="201"/>
        <v>-5</v>
      </c>
      <c r="E890" s="96">
        <f t="shared" si="202"/>
        <v>-5</v>
      </c>
      <c r="F890" s="116">
        <f t="shared" si="203"/>
        <v>-5</v>
      </c>
      <c r="G890" s="60" t="s">
        <v>11588</v>
      </c>
      <c r="H890" t="str">
        <f t="shared" si="204"/>
        <v>拒绝相信</v>
      </c>
      <c r="I890" s="123">
        <f t="shared" si="205"/>
        <v>-5</v>
      </c>
      <c r="J890" s="38">
        <f>ABS('Data code'!D804)</f>
        <v>0</v>
      </c>
    </row>
    <row r="891" spans="1:10">
      <c r="A891" s="55"/>
      <c r="B891" s="55" t="s">
        <v>23437</v>
      </c>
      <c r="C891" s="38">
        <f>Info_R!A75</f>
        <v>0</v>
      </c>
      <c r="D891" s="92">
        <f t="shared" si="201"/>
        <v>-5</v>
      </c>
      <c r="E891" s="96">
        <f t="shared" si="202"/>
        <v>-5</v>
      </c>
      <c r="F891" s="116">
        <f t="shared" si="203"/>
        <v>-5</v>
      </c>
      <c r="G891" s="60" t="s">
        <v>11589</v>
      </c>
      <c r="H891" t="str">
        <f t="shared" si="204"/>
        <v>沉溺于</v>
      </c>
      <c r="I891" s="123">
        <f t="shared" si="205"/>
        <v>-5</v>
      </c>
      <c r="J891" s="38">
        <f>ABS('Data code'!D805)</f>
        <v>0</v>
      </c>
    </row>
    <row r="892" spans="1:10">
      <c r="A892" s="55"/>
      <c r="B892" s="55" t="s">
        <v>23438</v>
      </c>
      <c r="C892" s="38">
        <f>Info_R!A76</f>
        <v>0</v>
      </c>
      <c r="D892" s="92">
        <f t="shared" si="201"/>
        <v>-5</v>
      </c>
      <c r="E892" s="96">
        <f t="shared" si="202"/>
        <v>-5</v>
      </c>
      <c r="F892" s="116">
        <f t="shared" si="203"/>
        <v>-5</v>
      </c>
      <c r="G892" s="60" t="s">
        <v>11590</v>
      </c>
      <c r="H892" t="str">
        <f t="shared" si="204"/>
        <v>埋怨</v>
      </c>
      <c r="I892" s="123">
        <f t="shared" si="205"/>
        <v>-5</v>
      </c>
      <c r="J892" s="38">
        <f>ABS('Data code'!D806)</f>
        <v>0</v>
      </c>
    </row>
    <row r="893" spans="1:10">
      <c r="A893" s="55"/>
      <c r="B893" s="55" t="s">
        <v>23439</v>
      </c>
      <c r="C893" s="38">
        <f>Info_R!A77</f>
        <v>0</v>
      </c>
      <c r="D893" s="92">
        <f t="shared" si="201"/>
        <v>-5</v>
      </c>
      <c r="E893" s="96">
        <f t="shared" si="202"/>
        <v>-5</v>
      </c>
      <c r="F893" s="116">
        <f t="shared" si="203"/>
        <v>-5</v>
      </c>
      <c r="G893" s="60" t="s">
        <v>11591</v>
      </c>
      <c r="H893" t="str">
        <f t="shared" si="204"/>
        <v>感性</v>
      </c>
      <c r="I893" s="123">
        <f t="shared" si="205"/>
        <v>-5</v>
      </c>
    </row>
    <row r="894" spans="1:10">
      <c r="A894" s="55"/>
      <c r="B894" s="55" t="s">
        <v>23440</v>
      </c>
      <c r="C894" s="38">
        <f>Info_R!A79</f>
        <v>0</v>
      </c>
      <c r="D894" s="92">
        <f t="shared" si="201"/>
        <v>-5</v>
      </c>
      <c r="E894" s="96">
        <f t="shared" si="202"/>
        <v>-5</v>
      </c>
      <c r="F894" s="116">
        <f t="shared" si="203"/>
        <v>-5</v>
      </c>
      <c r="G894" s="60" t="s">
        <v>11593</v>
      </c>
      <c r="H894" t="str">
        <f t="shared" si="204"/>
        <v>神经紧张</v>
      </c>
      <c r="I894" s="123">
        <f t="shared" si="205"/>
        <v>-5</v>
      </c>
    </row>
    <row r="895" spans="1:10">
      <c r="A895" s="55"/>
      <c r="B895" s="55" t="s">
        <v>23441</v>
      </c>
      <c r="C895" s="38">
        <f>Info_R!A80</f>
        <v>0</v>
      </c>
      <c r="D895" s="92">
        <f t="shared" si="201"/>
        <v>-5</v>
      </c>
      <c r="E895" s="96">
        <f t="shared" si="202"/>
        <v>-5</v>
      </c>
      <c r="F895" s="116">
        <f t="shared" si="203"/>
        <v>-5</v>
      </c>
      <c r="G895" s="60" t="s">
        <v>11594</v>
      </c>
      <c r="H895" t="str">
        <f t="shared" si="204"/>
        <v>震惊</v>
      </c>
      <c r="I895" s="123">
        <f t="shared" si="205"/>
        <v>-5</v>
      </c>
    </row>
    <row r="896" spans="1:10">
      <c r="A896" s="55"/>
      <c r="B896" s="55" t="s">
        <v>23442</v>
      </c>
      <c r="C896" s="38">
        <f>Info_R!A81</f>
        <v>0</v>
      </c>
      <c r="D896" s="92">
        <f t="shared" si="201"/>
        <v>-5</v>
      </c>
      <c r="E896" s="96">
        <f t="shared" si="202"/>
        <v>-5</v>
      </c>
      <c r="F896" s="116">
        <f t="shared" si="203"/>
        <v>-5</v>
      </c>
      <c r="G896" s="60" t="s">
        <v>11595</v>
      </c>
      <c r="H896" t="str">
        <f t="shared" si="204"/>
        <v>易怒不易控制</v>
      </c>
      <c r="I896" s="123">
        <f t="shared" si="205"/>
        <v>-5</v>
      </c>
    </row>
    <row r="897" spans="1:9">
      <c r="A897" s="55"/>
      <c r="B897" s="55" t="s">
        <v>23443</v>
      </c>
      <c r="C897" s="38">
        <f>Info_R!A83</f>
        <v>0</v>
      </c>
      <c r="D897" s="92">
        <f t="shared" si="201"/>
        <v>-5</v>
      </c>
      <c r="E897" s="96">
        <f t="shared" si="202"/>
        <v>-5</v>
      </c>
      <c r="F897" s="116">
        <f t="shared" si="203"/>
        <v>-5</v>
      </c>
      <c r="G897" s="60" t="s">
        <v>11597</v>
      </c>
      <c r="H897" t="str">
        <f t="shared" si="204"/>
        <v>心烦意乱</v>
      </c>
      <c r="I897" s="123">
        <f t="shared" si="205"/>
        <v>-5</v>
      </c>
    </row>
    <row r="898" spans="1:9">
      <c r="A898" s="55"/>
      <c r="B898" s="55" t="s">
        <v>23444</v>
      </c>
      <c r="C898" s="38">
        <f>Info_R!A84</f>
        <v>0</v>
      </c>
      <c r="D898" s="92">
        <f t="shared" si="201"/>
        <v>-5</v>
      </c>
      <c r="E898" s="96">
        <f t="shared" si="202"/>
        <v>-5</v>
      </c>
      <c r="F898" s="116">
        <f t="shared" si="203"/>
        <v>-5</v>
      </c>
      <c r="G898" s="60" t="s">
        <v>11598</v>
      </c>
      <c r="H898" t="str">
        <f t="shared" si="204"/>
        <v>自负</v>
      </c>
      <c r="I898" s="123">
        <f t="shared" si="205"/>
        <v>-5</v>
      </c>
    </row>
    <row r="899" spans="1:9">
      <c r="A899" s="55"/>
      <c r="B899" s="55" t="s">
        <v>23445</v>
      </c>
      <c r="C899" s="38">
        <f>Info_R!A85</f>
        <v>0</v>
      </c>
      <c r="D899" s="92">
        <f t="shared" si="201"/>
        <v>-5</v>
      </c>
      <c r="E899" s="96">
        <f t="shared" si="202"/>
        <v>-5</v>
      </c>
      <c r="F899" s="116">
        <f t="shared" si="203"/>
        <v>-5</v>
      </c>
      <c r="G899" s="60" t="s">
        <v>11599</v>
      </c>
      <c r="H899" t="str">
        <f t="shared" si="204"/>
        <v>观察力敏锐</v>
      </c>
      <c r="I899" s="123">
        <f t="shared" si="205"/>
        <v>-5</v>
      </c>
    </row>
    <row r="900" spans="1:9">
      <c r="A900" s="55"/>
      <c r="B900" s="55" t="s">
        <v>23446</v>
      </c>
      <c r="C900" s="38">
        <f>Info_R!A86</f>
        <v>0</v>
      </c>
      <c r="D900" s="92">
        <f t="shared" si="201"/>
        <v>-5</v>
      </c>
      <c r="E900" s="96">
        <f t="shared" si="202"/>
        <v>-5</v>
      </c>
      <c r="F900" s="116">
        <f t="shared" si="203"/>
        <v>-5</v>
      </c>
      <c r="G900" s="60" t="s">
        <v>23582</v>
      </c>
      <c r="H900" t="str">
        <f t="shared" si="204"/>
        <v>执着的</v>
      </c>
      <c r="I900" s="123">
        <f t="shared" si="205"/>
        <v>-5</v>
      </c>
    </row>
    <row r="901" spans="1:9">
      <c r="A901" s="55"/>
      <c r="B901" s="55" t="s">
        <v>23447</v>
      </c>
      <c r="C901" s="38">
        <f>Info_R!A88</f>
        <v>0</v>
      </c>
      <c r="D901" s="92">
        <f t="shared" si="201"/>
        <v>-5</v>
      </c>
      <c r="E901" s="96">
        <f t="shared" si="202"/>
        <v>-5</v>
      </c>
      <c r="F901" s="116">
        <f t="shared" si="203"/>
        <v>-5</v>
      </c>
      <c r="G901" s="60" t="s">
        <v>11601</v>
      </c>
      <c r="H901" t="str">
        <f t="shared" si="204"/>
        <v>出神</v>
      </c>
      <c r="I901" s="123">
        <f t="shared" si="205"/>
        <v>-5</v>
      </c>
    </row>
    <row r="902" spans="1:9">
      <c r="A902" s="55"/>
      <c r="B902" s="55" t="s">
        <v>23448</v>
      </c>
      <c r="C902" s="38">
        <f>Info_R!A89</f>
        <v>0</v>
      </c>
      <c r="D902" s="92">
        <f t="shared" ref="D902:D933" si="206">ROUNDUP((C902-75)/Base_Value*emotion_factor,1)</f>
        <v>-5</v>
      </c>
      <c r="E902" s="96">
        <f t="shared" si="202"/>
        <v>-5</v>
      </c>
      <c r="F902" s="116">
        <f t="shared" si="203"/>
        <v>-5</v>
      </c>
      <c r="G902" s="60" t="s">
        <v>11602</v>
      </c>
      <c r="H902" t="str">
        <f t="shared" si="204"/>
        <v>力不从心</v>
      </c>
      <c r="I902" s="123">
        <f t="shared" si="205"/>
        <v>-5</v>
      </c>
    </row>
    <row r="903" spans="1:9">
      <c r="A903" s="55"/>
      <c r="B903" s="55" t="s">
        <v>23449</v>
      </c>
      <c r="C903" s="38">
        <f>Info_R!A90</f>
        <v>0</v>
      </c>
      <c r="D903" s="92">
        <f t="shared" si="206"/>
        <v>-5</v>
      </c>
      <c r="E903" s="96">
        <f t="shared" si="202"/>
        <v>-5</v>
      </c>
      <c r="F903" s="116">
        <f t="shared" si="203"/>
        <v>-5</v>
      </c>
      <c r="G903" s="60" t="s">
        <v>11603</v>
      </c>
      <c r="H903" t="str">
        <f t="shared" si="204"/>
        <v>羡慕</v>
      </c>
      <c r="I903" s="123">
        <f t="shared" si="205"/>
        <v>-5</v>
      </c>
    </row>
    <row r="904" spans="1:9">
      <c r="B904" s="55" t="s">
        <v>23450</v>
      </c>
      <c r="C904" s="38">
        <f>Info_R!A92</f>
        <v>0</v>
      </c>
      <c r="D904" s="92">
        <f t="shared" si="206"/>
        <v>-5</v>
      </c>
      <c r="E904" s="96">
        <f t="shared" si="202"/>
        <v>-5</v>
      </c>
      <c r="F904" s="116">
        <f t="shared" si="203"/>
        <v>-5</v>
      </c>
      <c r="G904" s="60" t="s">
        <v>11605</v>
      </c>
      <c r="H904" t="str">
        <f t="shared" si="204"/>
        <v>被误解的</v>
      </c>
      <c r="I904" s="123">
        <f t="shared" si="205"/>
        <v>-5</v>
      </c>
    </row>
    <row r="905" spans="1:9">
      <c r="B905" s="55" t="s">
        <v>23451</v>
      </c>
      <c r="C905" s="38">
        <f>Info_R!A94</f>
        <v>0</v>
      </c>
      <c r="D905" s="92">
        <f t="shared" si="206"/>
        <v>-5</v>
      </c>
      <c r="E905" s="96">
        <f t="shared" si="202"/>
        <v>-5</v>
      </c>
      <c r="F905" s="116">
        <f t="shared" si="203"/>
        <v>-5</v>
      </c>
      <c r="G905" s="60" t="s">
        <v>11607</v>
      </c>
      <c r="H905" t="str">
        <f t="shared" si="204"/>
        <v>敬畏</v>
      </c>
      <c r="I905" s="123">
        <f t="shared" si="205"/>
        <v>-5</v>
      </c>
    </row>
    <row r="906" spans="1:9">
      <c r="B906" s="55" t="s">
        <v>23452</v>
      </c>
      <c r="C906" s="38">
        <f>Info_R!A95</f>
        <v>0</v>
      </c>
      <c r="D906" s="92">
        <f t="shared" si="206"/>
        <v>-5</v>
      </c>
      <c r="E906" s="96">
        <f t="shared" si="202"/>
        <v>-5</v>
      </c>
      <c r="F906" s="116">
        <f t="shared" si="203"/>
        <v>-5</v>
      </c>
      <c r="G906" s="60" t="s">
        <v>11608</v>
      </c>
      <c r="H906" t="str">
        <f t="shared" si="204"/>
        <v>不顾后果的</v>
      </c>
      <c r="I906" s="123">
        <f t="shared" si="205"/>
        <v>-5</v>
      </c>
    </row>
    <row r="907" spans="1:9">
      <c r="B907" s="55" t="s">
        <v>23453</v>
      </c>
      <c r="C907" s="38">
        <f>Info_R!A96</f>
        <v>0</v>
      </c>
      <c r="D907" s="92">
        <f t="shared" si="206"/>
        <v>-5</v>
      </c>
      <c r="E907" s="96">
        <f t="shared" si="202"/>
        <v>-5</v>
      </c>
      <c r="F907" s="116">
        <f t="shared" si="203"/>
        <v>-5</v>
      </c>
      <c r="G907" s="60" t="s">
        <v>11609</v>
      </c>
      <c r="H907" t="str">
        <f t="shared" si="204"/>
        <v>预测</v>
      </c>
      <c r="I907" s="123">
        <f t="shared" si="205"/>
        <v>-5</v>
      </c>
    </row>
    <row r="908" spans="1:9">
      <c r="B908" s="55" t="s">
        <v>23454</v>
      </c>
      <c r="C908" s="38">
        <f>Info_R!A97</f>
        <v>0</v>
      </c>
      <c r="D908" s="92">
        <f t="shared" si="206"/>
        <v>-5</v>
      </c>
      <c r="E908" s="96">
        <f t="shared" si="202"/>
        <v>-5</v>
      </c>
      <c r="F908" s="116">
        <f t="shared" si="203"/>
        <v>-5</v>
      </c>
      <c r="G908" s="60" t="s">
        <v>11610</v>
      </c>
      <c r="H908" t="str">
        <f t="shared" si="204"/>
        <v>羞愧</v>
      </c>
      <c r="I908" s="123">
        <f t="shared" si="205"/>
        <v>-5</v>
      </c>
    </row>
    <row r="909" spans="1:9">
      <c r="B909" s="55" t="s">
        <v>23455</v>
      </c>
      <c r="C909" s="38">
        <f>Info_R!A99</f>
        <v>0</v>
      </c>
      <c r="D909" s="92">
        <f t="shared" si="206"/>
        <v>-5</v>
      </c>
      <c r="E909" s="96">
        <f t="shared" si="202"/>
        <v>-5</v>
      </c>
      <c r="F909" s="116">
        <f t="shared" si="203"/>
        <v>-5</v>
      </c>
      <c r="G909" s="60" t="s">
        <v>23770</v>
      </c>
      <c r="H909" t="str">
        <f t="shared" si="204"/>
        <v>追求精神上的事物</v>
      </c>
      <c r="I909" s="123">
        <f t="shared" si="205"/>
        <v>-5</v>
      </c>
    </row>
    <row r="910" spans="1:9">
      <c r="B910" s="55" t="s">
        <v>23456</v>
      </c>
      <c r="C910" s="38">
        <f>Info_R!A100</f>
        <v>0</v>
      </c>
      <c r="D910" s="92">
        <f t="shared" si="206"/>
        <v>-5</v>
      </c>
      <c r="E910" s="96">
        <f t="shared" si="202"/>
        <v>-5</v>
      </c>
      <c r="F910" s="116">
        <f t="shared" si="203"/>
        <v>-5</v>
      </c>
      <c r="G910" s="60" t="s">
        <v>11612</v>
      </c>
      <c r="H910" t="str">
        <f t="shared" si="204"/>
        <v>易冲动的</v>
      </c>
      <c r="I910" s="123">
        <f t="shared" si="205"/>
        <v>-5</v>
      </c>
    </row>
    <row r="911" spans="1:9">
      <c r="B911" s="55" t="s">
        <v>23457</v>
      </c>
      <c r="C911" s="38">
        <f>Info_R!A102</f>
        <v>0</v>
      </c>
      <c r="D911" s="92">
        <f t="shared" si="206"/>
        <v>-5</v>
      </c>
      <c r="E911" s="96">
        <f t="shared" si="202"/>
        <v>-5</v>
      </c>
      <c r="F911" s="116">
        <f t="shared" si="203"/>
        <v>-5</v>
      </c>
      <c r="G911" s="60" t="s">
        <v>11614</v>
      </c>
      <c r="H911" t="str">
        <f t="shared" si="204"/>
        <v>察觉</v>
      </c>
      <c r="I911" s="123">
        <f t="shared" si="205"/>
        <v>-5</v>
      </c>
    </row>
    <row r="912" spans="1:9">
      <c r="B912" s="55" t="s">
        <v>23458</v>
      </c>
      <c r="C912" s="38">
        <f>Info_R!A103</f>
        <v>0</v>
      </c>
      <c r="D912" s="92">
        <f t="shared" si="206"/>
        <v>-5</v>
      </c>
      <c r="E912" s="96">
        <f t="shared" si="202"/>
        <v>-5</v>
      </c>
      <c r="F912" s="116">
        <f t="shared" si="203"/>
        <v>-5</v>
      </c>
      <c r="G912" s="60" t="s">
        <v>11615</v>
      </c>
      <c r="H912" t="str">
        <f t="shared" si="204"/>
        <v>高兴</v>
      </c>
      <c r="I912" s="123">
        <f t="shared" si="205"/>
        <v>-5</v>
      </c>
    </row>
    <row r="913" spans="2:10">
      <c r="B913" s="55" t="s">
        <v>23459</v>
      </c>
      <c r="C913" s="38">
        <f>Info_R!A104</f>
        <v>0</v>
      </c>
      <c r="D913" s="92">
        <f t="shared" si="206"/>
        <v>-5</v>
      </c>
      <c r="E913" s="96">
        <f t="shared" si="202"/>
        <v>-5</v>
      </c>
      <c r="F913" s="116">
        <f t="shared" si="203"/>
        <v>-5</v>
      </c>
      <c r="G913" s="60" t="s">
        <v>11616</v>
      </c>
      <c r="H913" t="str">
        <f t="shared" si="204"/>
        <v>身分冲突</v>
      </c>
      <c r="I913" s="123">
        <f t="shared" si="205"/>
        <v>-5</v>
      </c>
    </row>
    <row r="914" spans="2:10">
      <c r="B914" s="55" t="s">
        <v>23460</v>
      </c>
      <c r="C914" s="38">
        <f>Info_R!A105</f>
        <v>0</v>
      </c>
      <c r="D914" s="92">
        <f t="shared" si="206"/>
        <v>-5</v>
      </c>
      <c r="E914" s="96">
        <f t="shared" si="202"/>
        <v>-5</v>
      </c>
      <c r="F914" s="116">
        <f t="shared" si="203"/>
        <v>-5</v>
      </c>
      <c r="G914" s="60" t="s">
        <v>11617</v>
      </c>
      <c r="H914" t="str">
        <f t="shared" si="204"/>
        <v>柔顺的</v>
      </c>
      <c r="I914" s="123">
        <f t="shared" si="205"/>
        <v>-5</v>
      </c>
    </row>
    <row r="915" spans="2:10">
      <c r="B915" s="55" t="s">
        <v>23461</v>
      </c>
      <c r="C915" s="38">
        <f>Info_R!A106</f>
        <v>0</v>
      </c>
      <c r="D915" s="92">
        <f t="shared" si="206"/>
        <v>-5</v>
      </c>
      <c r="E915" s="96">
        <f t="shared" ref="E915:E936" si="207">IF(D915&gt;Max_Value,Max_Value,IF(D915&lt;-5,-5,D915))</f>
        <v>-5</v>
      </c>
      <c r="F915" s="116">
        <f t="shared" si="203"/>
        <v>-5</v>
      </c>
      <c r="G915" s="60" t="s">
        <v>11618</v>
      </c>
      <c r="H915" t="str">
        <f t="shared" si="204"/>
        <v>草率的</v>
      </c>
      <c r="I915" s="123">
        <f t="shared" si="205"/>
        <v>-5</v>
      </c>
    </row>
    <row r="916" spans="2:10">
      <c r="B916" s="55" t="s">
        <v>23462</v>
      </c>
      <c r="C916" s="38">
        <f>Info_R!A107</f>
        <v>0</v>
      </c>
      <c r="D916" s="92">
        <f t="shared" si="206"/>
        <v>-5</v>
      </c>
      <c r="E916" s="96">
        <f t="shared" si="207"/>
        <v>-5</v>
      </c>
      <c r="F916" s="116">
        <f t="shared" si="203"/>
        <v>-5</v>
      </c>
      <c r="G916" s="60" t="s">
        <v>11619</v>
      </c>
      <c r="H916" t="str">
        <f t="shared" si="204"/>
        <v>超感知觉</v>
      </c>
      <c r="I916" s="123">
        <f t="shared" si="205"/>
        <v>-5</v>
      </c>
    </row>
    <row r="917" spans="2:10">
      <c r="B917" s="55" t="s">
        <v>23463</v>
      </c>
      <c r="C917" s="38">
        <f>Info_R!A109</f>
        <v>0</v>
      </c>
      <c r="D917" s="92">
        <f t="shared" si="206"/>
        <v>-5</v>
      </c>
      <c r="E917" s="96">
        <f t="shared" si="207"/>
        <v>-5</v>
      </c>
      <c r="F917" s="116">
        <f t="shared" si="203"/>
        <v>-5</v>
      </c>
      <c r="G917" s="60" t="s">
        <v>11621</v>
      </c>
      <c r="H917" t="str">
        <f t="shared" si="204"/>
        <v>绝望</v>
      </c>
      <c r="I917" s="123">
        <f t="shared" si="205"/>
        <v>-5</v>
      </c>
    </row>
    <row r="918" spans="2:10">
      <c r="B918" s="55" t="s">
        <v>23464</v>
      </c>
      <c r="C918" s="38">
        <f>Info_R!A110</f>
        <v>0</v>
      </c>
      <c r="D918" s="92">
        <f t="shared" si="206"/>
        <v>-5</v>
      </c>
      <c r="E918" s="96">
        <f t="shared" si="207"/>
        <v>-5</v>
      </c>
      <c r="F918" s="116">
        <f t="shared" si="203"/>
        <v>-5</v>
      </c>
      <c r="G918" s="60" t="s">
        <v>11622</v>
      </c>
      <c r="H918" t="str">
        <f t="shared" si="204"/>
        <v>好奇心</v>
      </c>
      <c r="I918" s="123">
        <f t="shared" si="205"/>
        <v>-5</v>
      </c>
    </row>
    <row r="919" spans="2:10">
      <c r="B919" s="55" t="s">
        <v>23465</v>
      </c>
      <c r="C919" s="38">
        <f>Info_R!A111</f>
        <v>0</v>
      </c>
      <c r="D919" s="92">
        <f t="shared" si="206"/>
        <v>-5</v>
      </c>
      <c r="E919" s="96">
        <f t="shared" si="207"/>
        <v>-5</v>
      </c>
      <c r="F919" s="116">
        <f t="shared" si="203"/>
        <v>-5</v>
      </c>
      <c r="G919" s="60" t="s">
        <v>11623</v>
      </c>
      <c r="H919" t="str">
        <f t="shared" si="204"/>
        <v>缺少自信</v>
      </c>
      <c r="I919" s="123">
        <f t="shared" si="205"/>
        <v>-5</v>
      </c>
    </row>
    <row r="920" spans="2:10">
      <c r="B920" s="55" t="s">
        <v>23466</v>
      </c>
      <c r="C920" s="38">
        <f>Info_R!A112</f>
        <v>0</v>
      </c>
      <c r="D920" s="92">
        <f t="shared" si="206"/>
        <v>-5</v>
      </c>
      <c r="E920" s="96">
        <f t="shared" si="207"/>
        <v>-5</v>
      </c>
      <c r="F920" s="116">
        <f t="shared" si="203"/>
        <v>-5</v>
      </c>
      <c r="G920" s="60" t="s">
        <v>11624</v>
      </c>
      <c r="H920" t="str">
        <f t="shared" si="204"/>
        <v>追求完美</v>
      </c>
      <c r="I920" s="123">
        <f t="shared" si="205"/>
        <v>-5</v>
      </c>
    </row>
    <row r="921" spans="2:10">
      <c r="B921" s="55" t="s">
        <v>23467</v>
      </c>
      <c r="C921" s="38">
        <f>Info_R!A113</f>
        <v>0</v>
      </c>
      <c r="D921" s="92">
        <f t="shared" si="206"/>
        <v>-5</v>
      </c>
      <c r="E921" s="96">
        <f t="shared" si="207"/>
        <v>-5</v>
      </c>
      <c r="F921" s="116">
        <f t="shared" si="203"/>
        <v>-5</v>
      </c>
      <c r="G921" s="60" t="s">
        <v>11625</v>
      </c>
      <c r="H921" t="str">
        <f t="shared" si="204"/>
        <v>希望事情有所改变</v>
      </c>
      <c r="I921" s="123">
        <f t="shared" si="205"/>
        <v>-5</v>
      </c>
    </row>
    <row r="922" spans="2:10">
      <c r="B922" s="55" t="s">
        <v>23468</v>
      </c>
      <c r="C922" s="38">
        <f>Info_R!A114</f>
        <v>0</v>
      </c>
      <c r="D922" s="92">
        <f t="shared" si="206"/>
        <v>-5</v>
      </c>
      <c r="E922" s="96">
        <f t="shared" si="207"/>
        <v>-5</v>
      </c>
      <c r="F922" s="116">
        <f t="shared" si="203"/>
        <v>-5</v>
      </c>
      <c r="G922" s="60" t="s">
        <v>11626</v>
      </c>
      <c r="H922" t="str">
        <f t="shared" si="204"/>
        <v>专横的</v>
      </c>
      <c r="I922" s="123">
        <f t="shared" si="205"/>
        <v>-5</v>
      </c>
    </row>
    <row r="923" spans="2:10">
      <c r="B923" s="55" t="s">
        <v>23469</v>
      </c>
      <c r="C923" s="38">
        <f>Info_R!A115</f>
        <v>0</v>
      </c>
      <c r="D923" s="92">
        <f t="shared" si="206"/>
        <v>-5</v>
      </c>
      <c r="E923" s="96">
        <f t="shared" si="207"/>
        <v>-5</v>
      </c>
      <c r="F923" s="116">
        <f t="shared" si="203"/>
        <v>-5</v>
      </c>
      <c r="G923" s="60" t="s">
        <v>11627</v>
      </c>
      <c r="H923" t="str">
        <f t="shared" si="204"/>
        <v>侵略</v>
      </c>
      <c r="I923" s="123">
        <f t="shared" si="205"/>
        <v>-5</v>
      </c>
    </row>
    <row r="924" spans="2:10">
      <c r="B924" s="55" t="s">
        <v>23470</v>
      </c>
      <c r="C924" s="38">
        <f>Info_R!A116</f>
        <v>0</v>
      </c>
      <c r="D924" s="92">
        <f t="shared" si="206"/>
        <v>-5</v>
      </c>
      <c r="E924" s="96">
        <f t="shared" si="207"/>
        <v>-5</v>
      </c>
      <c r="F924" s="116">
        <f t="shared" si="203"/>
        <v>-5</v>
      </c>
      <c r="G924" s="60" t="s">
        <v>11628</v>
      </c>
      <c r="H924" t="str">
        <f t="shared" si="204"/>
        <v>内疚</v>
      </c>
      <c r="I924" s="123">
        <f t="shared" si="205"/>
        <v>-5</v>
      </c>
    </row>
    <row r="925" spans="2:10">
      <c r="B925" s="55" t="s">
        <v>23471</v>
      </c>
      <c r="C925" s="38">
        <f>Info_R!A117</f>
        <v>0</v>
      </c>
      <c r="D925" s="92">
        <f t="shared" si="206"/>
        <v>-5</v>
      </c>
      <c r="E925" s="96">
        <f t="shared" si="207"/>
        <v>-5</v>
      </c>
      <c r="F925" s="116">
        <f t="shared" si="203"/>
        <v>-5</v>
      </c>
      <c r="G925" s="60" t="s">
        <v>11629</v>
      </c>
      <c r="H925" t="str">
        <f t="shared" si="204"/>
        <v>对立</v>
      </c>
      <c r="I925" s="123">
        <f t="shared" si="205"/>
        <v>-5</v>
      </c>
    </row>
    <row r="926" spans="2:10">
      <c r="B926" s="55" t="s">
        <v>23472</v>
      </c>
      <c r="C926" s="38">
        <f>Info_R!A118</f>
        <v>0</v>
      </c>
      <c r="D926" s="92">
        <f t="shared" si="206"/>
        <v>-5</v>
      </c>
      <c r="E926" s="96">
        <f t="shared" si="207"/>
        <v>-5</v>
      </c>
      <c r="F926" s="116">
        <f t="shared" si="203"/>
        <v>-5</v>
      </c>
      <c r="G926" s="60" t="s">
        <v>11630</v>
      </c>
      <c r="H926" t="str">
        <f t="shared" si="204"/>
        <v>发愁</v>
      </c>
      <c r="I926" s="123">
        <f t="shared" si="205"/>
        <v>-5</v>
      </c>
      <c r="J926" s="55"/>
    </row>
    <row r="927" spans="2:10">
      <c r="B927" s="55" t="s">
        <v>23473</v>
      </c>
      <c r="C927" s="38">
        <f>Info_R!A119</f>
        <v>0</v>
      </c>
      <c r="D927" s="92">
        <f t="shared" si="206"/>
        <v>-5</v>
      </c>
      <c r="E927" s="96">
        <f t="shared" si="207"/>
        <v>-5</v>
      </c>
      <c r="F927" s="116">
        <f t="shared" si="203"/>
        <v>-5</v>
      </c>
      <c r="G927" s="60" t="s">
        <v>11631</v>
      </c>
      <c r="H927" t="str">
        <f t="shared" si="204"/>
        <v>需要改变</v>
      </c>
      <c r="I927" s="123">
        <f t="shared" si="205"/>
        <v>-5</v>
      </c>
    </row>
    <row r="928" spans="2:10">
      <c r="B928" s="55" t="s">
        <v>23474</v>
      </c>
      <c r="C928" s="38">
        <f>Info_R!A120</f>
        <v>0</v>
      </c>
      <c r="D928" s="92">
        <f t="shared" si="206"/>
        <v>-5</v>
      </c>
      <c r="E928" s="96">
        <f t="shared" si="207"/>
        <v>-5</v>
      </c>
      <c r="F928" s="116">
        <f t="shared" si="203"/>
        <v>-5</v>
      </c>
      <c r="G928" s="60" t="s">
        <v>11632</v>
      </c>
      <c r="H928" t="str">
        <f t="shared" si="204"/>
        <v>判断</v>
      </c>
      <c r="I928" s="123">
        <f t="shared" si="205"/>
        <v>-5</v>
      </c>
    </row>
    <row r="929" spans="1:10">
      <c r="B929" s="55" t="s">
        <v>23475</v>
      </c>
      <c r="C929" s="38">
        <f>Info_R!A121</f>
        <v>0</v>
      </c>
      <c r="D929" s="92">
        <f t="shared" si="206"/>
        <v>-5</v>
      </c>
      <c r="E929" s="96">
        <f t="shared" si="207"/>
        <v>-5</v>
      </c>
      <c r="F929" s="116">
        <f t="shared" si="203"/>
        <v>-5</v>
      </c>
      <c r="G929" s="60" t="s">
        <v>11633</v>
      </c>
      <c r="H929" t="str">
        <f t="shared" si="204"/>
        <v>拒绝改变</v>
      </c>
      <c r="I929" s="123">
        <f t="shared" si="205"/>
        <v>-5</v>
      </c>
    </row>
    <row r="930" spans="1:10">
      <c r="A930" s="55"/>
      <c r="B930" s="55" t="s">
        <v>23476</v>
      </c>
      <c r="C930" s="38">
        <f>Info_R!A122</f>
        <v>0</v>
      </c>
      <c r="D930" s="92">
        <f t="shared" si="206"/>
        <v>-5</v>
      </c>
      <c r="E930" s="96">
        <f t="shared" si="207"/>
        <v>-5</v>
      </c>
      <c r="F930" s="116">
        <f t="shared" si="203"/>
        <v>-5</v>
      </c>
      <c r="G930" s="60" t="s">
        <v>11634</v>
      </c>
      <c r="H930" t="str">
        <f t="shared" si="204"/>
        <v>自豪</v>
      </c>
      <c r="I930" s="123">
        <f t="shared" si="205"/>
        <v>-5</v>
      </c>
    </row>
    <row r="931" spans="1:10">
      <c r="A931" s="55"/>
      <c r="B931" s="55" t="s">
        <v>23477</v>
      </c>
      <c r="C931" s="38">
        <f>Info_R!A123</f>
        <v>0</v>
      </c>
      <c r="D931" s="92">
        <f t="shared" si="206"/>
        <v>-5</v>
      </c>
      <c r="E931" s="96">
        <f t="shared" si="207"/>
        <v>-5</v>
      </c>
      <c r="F931" s="116">
        <f t="shared" si="203"/>
        <v>-5</v>
      </c>
      <c r="G931" s="60" t="s">
        <v>11635</v>
      </c>
      <c r="H931" t="str">
        <f t="shared" si="204"/>
        <v>拒绝</v>
      </c>
      <c r="I931" s="123">
        <f t="shared" si="205"/>
        <v>-5</v>
      </c>
    </row>
    <row r="932" spans="1:10">
      <c r="A932" s="55"/>
      <c r="B932" s="55" t="s">
        <v>23478</v>
      </c>
      <c r="C932" s="38">
        <f>Info_R!A124</f>
        <v>0</v>
      </c>
      <c r="D932" s="92">
        <f t="shared" si="206"/>
        <v>-5</v>
      </c>
      <c r="E932" s="96">
        <f t="shared" si="207"/>
        <v>-5</v>
      </c>
      <c r="F932" s="116">
        <f t="shared" si="203"/>
        <v>-5</v>
      </c>
      <c r="G932" s="61" t="s">
        <v>11636</v>
      </c>
      <c r="H932" t="str">
        <f t="shared" si="204"/>
        <v>焦虑</v>
      </c>
      <c r="I932" s="123">
        <f t="shared" si="205"/>
        <v>-5</v>
      </c>
    </row>
    <row r="933" spans="1:10">
      <c r="A933" s="55"/>
      <c r="B933" s="55" t="s">
        <v>23479</v>
      </c>
      <c r="C933" s="38">
        <f>Info_R!A125</f>
        <v>0</v>
      </c>
      <c r="D933" s="92">
        <f t="shared" si="206"/>
        <v>-5</v>
      </c>
      <c r="E933" s="96">
        <f t="shared" si="207"/>
        <v>-5</v>
      </c>
      <c r="F933" s="116">
        <f t="shared" si="203"/>
        <v>-5</v>
      </c>
      <c r="G933" s="60" t="s">
        <v>11637</v>
      </c>
      <c r="H933" t="str">
        <f t="shared" si="204"/>
        <v>权力</v>
      </c>
      <c r="I933" s="123">
        <f t="shared" si="205"/>
        <v>-5</v>
      </c>
    </row>
    <row r="934" spans="1:10">
      <c r="A934" s="55"/>
      <c r="B934" s="55" t="s">
        <v>23480</v>
      </c>
      <c r="C934" s="38">
        <f>Info_R!A127</f>
        <v>0</v>
      </c>
      <c r="D934" s="92">
        <f t="shared" ref="D934:D936" si="208">ROUNDUP((C934-75)/Base_Value*emotion_factor,1)</f>
        <v>-5</v>
      </c>
      <c r="E934" s="96">
        <f t="shared" si="207"/>
        <v>-5</v>
      </c>
      <c r="F934" s="116">
        <f t="shared" si="203"/>
        <v>-5</v>
      </c>
      <c r="G934" s="60" t="s">
        <v>11639</v>
      </c>
      <c r="H934" t="str">
        <f t="shared" si="204"/>
        <v>渴望异性</v>
      </c>
      <c r="I934" s="123">
        <f t="shared" si="205"/>
        <v>-5</v>
      </c>
      <c r="J934" s="55"/>
    </row>
    <row r="935" spans="1:10">
      <c r="B935" s="55" t="s">
        <v>23481</v>
      </c>
      <c r="C935" s="38">
        <f>Info_R!A128</f>
        <v>0</v>
      </c>
      <c r="D935" s="92">
        <f t="shared" si="208"/>
        <v>-5</v>
      </c>
      <c r="E935" s="96">
        <f t="shared" si="207"/>
        <v>-5</v>
      </c>
      <c r="F935" s="116">
        <f t="shared" si="203"/>
        <v>-5</v>
      </c>
      <c r="G935" s="60" t="s">
        <v>11640</v>
      </c>
      <c r="H935" t="str">
        <f t="shared" si="204"/>
        <v>尴尬的</v>
      </c>
      <c r="I935" s="123">
        <f t="shared" si="205"/>
        <v>-5</v>
      </c>
    </row>
    <row r="936" spans="1:10">
      <c r="B936" s="55" t="s">
        <v>23482</v>
      </c>
      <c r="C936" s="38">
        <f>Info_R!A129</f>
        <v>0</v>
      </c>
      <c r="D936" s="92">
        <f t="shared" si="208"/>
        <v>-5</v>
      </c>
      <c r="E936" s="96">
        <f t="shared" si="207"/>
        <v>-5</v>
      </c>
      <c r="F936" s="116">
        <f t="shared" si="203"/>
        <v>-5</v>
      </c>
      <c r="G936" s="60" t="s">
        <v>11641</v>
      </c>
      <c r="H936" t="str">
        <f t="shared" si="204"/>
        <v>胆量</v>
      </c>
      <c r="I936" s="123">
        <f t="shared" si="205"/>
        <v>-5</v>
      </c>
    </row>
    <row r="937" spans="1:10" ht="18" thickBot="1">
      <c r="A937" s="53">
        <v>14</v>
      </c>
      <c r="B937" s="53" t="s">
        <v>21708</v>
      </c>
      <c r="C937" s="98"/>
      <c r="D937" s="98"/>
      <c r="E937" s="98"/>
      <c r="F937" s="98"/>
      <c r="G937" s="54"/>
    </row>
    <row r="938" spans="1:10" ht="18" thickTop="1">
      <c r="A938" s="56">
        <v>14.1</v>
      </c>
      <c r="B938" s="56" t="s">
        <v>22897</v>
      </c>
      <c r="C938" s="99"/>
      <c r="D938" s="99"/>
      <c r="E938" s="99"/>
      <c r="F938" s="99"/>
      <c r="G938" s="56"/>
    </row>
    <row r="939" spans="1:10">
      <c r="B939" s="55" t="s">
        <v>23483</v>
      </c>
      <c r="C939" s="38">
        <f>Info_R!A35</f>
        <v>75</v>
      </c>
      <c r="D939" s="92">
        <f>ROUNDUP(ABS(40-C939)/Base_Value*toxin_factor,1)</f>
        <v>2.4</v>
      </c>
      <c r="E939" s="96">
        <f t="shared" ref="E939:E953" si="209">IF(D939&gt;Max_Value,Max_Value,IF(D939&lt;0,0,D939))</f>
        <v>2.4</v>
      </c>
      <c r="F939" s="116">
        <f t="shared" ref="F939" si="210">E939</f>
        <v>2.4</v>
      </c>
      <c r="G939" s="60" t="s">
        <v>11446</v>
      </c>
    </row>
    <row r="940" spans="1:10">
      <c r="A940" s="55"/>
      <c r="B940" s="55" t="s">
        <v>23484</v>
      </c>
      <c r="C940" s="38">
        <f>Info_R!A40</f>
        <v>75</v>
      </c>
      <c r="D940" s="92">
        <f>ROUNDUP(ABS(40-C940)/Base_Value*toxin_factor,1)</f>
        <v>2.4</v>
      </c>
      <c r="E940" s="96">
        <f t="shared" si="209"/>
        <v>2.4</v>
      </c>
      <c r="F940" s="96">
        <f>MAX(E940:E941)</f>
        <v>5</v>
      </c>
      <c r="G940" s="60" t="s">
        <v>11449</v>
      </c>
    </row>
    <row r="941" spans="1:10" hidden="1">
      <c r="A941" s="55"/>
      <c r="B941" s="68" t="s">
        <v>22898</v>
      </c>
      <c r="C941" s="38">
        <f>Matrix!B5904</f>
        <v>0</v>
      </c>
      <c r="D941" s="92">
        <f>ROUNDUP(ABS(75-C941)/Base_Value*toxin_factor,1)</f>
        <v>5</v>
      </c>
      <c r="E941" s="96">
        <f t="shared" si="209"/>
        <v>5</v>
      </c>
      <c r="F941" s="65"/>
      <c r="G941" s="60"/>
    </row>
    <row r="942" spans="1:10">
      <c r="A942" s="55"/>
      <c r="B942" s="55" t="s">
        <v>23485</v>
      </c>
      <c r="C942" s="38">
        <f>Info_R!A46</f>
        <v>75</v>
      </c>
      <c r="D942" s="92">
        <f>ROUNDUP(ABS(40-C942)/Base_Value*toxin_factor,1)</f>
        <v>2.4</v>
      </c>
      <c r="E942" s="96">
        <f t="shared" si="209"/>
        <v>2.4</v>
      </c>
      <c r="F942" s="116">
        <f>MAX(E942,F2149)</f>
        <v>5</v>
      </c>
      <c r="G942" s="60" t="s">
        <v>11452</v>
      </c>
    </row>
    <row r="943" spans="1:10">
      <c r="A943" s="55"/>
      <c r="B943" s="55" t="s">
        <v>22899</v>
      </c>
      <c r="C943" s="38">
        <f>Matrix!B5816</f>
        <v>0</v>
      </c>
      <c r="D943" s="92">
        <f>ROUNDUP(ABS(75-C943)/Base_Value*toxin_factor,1)</f>
        <v>5</v>
      </c>
      <c r="E943" s="96">
        <f t="shared" si="209"/>
        <v>5</v>
      </c>
      <c r="F943" s="116">
        <f>MAX(E943)</f>
        <v>5</v>
      </c>
      <c r="G943" s="60" t="s">
        <v>21773</v>
      </c>
    </row>
    <row r="944" spans="1:10">
      <c r="A944" s="55"/>
      <c r="B944" s="68" t="s">
        <v>22900</v>
      </c>
      <c r="C944" s="38">
        <f>Matrix!B5783</f>
        <v>0</v>
      </c>
      <c r="D944" s="92">
        <f>ROUNDUP(ABS(75-C944)/Base_Value*toxin_factor,1)</f>
        <v>5</v>
      </c>
      <c r="E944" s="96">
        <f t="shared" si="209"/>
        <v>5</v>
      </c>
      <c r="F944" s="116">
        <f>MAX(E944,G1579)</f>
        <v>5</v>
      </c>
      <c r="G944" s="68" t="s">
        <v>21789</v>
      </c>
    </row>
    <row r="945" spans="1:7">
      <c r="A945" s="55"/>
      <c r="B945" s="55" t="s">
        <v>28619</v>
      </c>
      <c r="C945" s="38">
        <f>Matrix!B1144</f>
        <v>0</v>
      </c>
      <c r="D945" s="92">
        <f>ROUNDUP(ABS(75-C945)/Base_Value*toxin_factor,1)</f>
        <v>5</v>
      </c>
      <c r="E945" s="96">
        <f t="shared" si="209"/>
        <v>5</v>
      </c>
      <c r="F945" s="116">
        <f t="shared" ref="F945" si="211">E945</f>
        <v>5</v>
      </c>
      <c r="G945" s="60" t="s">
        <v>11457</v>
      </c>
    </row>
    <row r="946" spans="1:7">
      <c r="A946" s="55"/>
      <c r="B946" s="55" t="s">
        <v>22901</v>
      </c>
      <c r="C946" s="38">
        <f>Matrix!B6103</f>
        <v>0</v>
      </c>
      <c r="D946" s="92">
        <f>ROUNDUP(ABS(75-C946)/Base_Value*toxin_factor,1)</f>
        <v>5</v>
      </c>
      <c r="E946" s="96">
        <f t="shared" si="209"/>
        <v>5</v>
      </c>
      <c r="F946" s="96">
        <f>MAX(E946:E947)</f>
        <v>5</v>
      </c>
      <c r="G946" s="60" t="s">
        <v>21819</v>
      </c>
    </row>
    <row r="947" spans="1:7" hidden="1">
      <c r="A947" s="55"/>
      <c r="B947" s="55" t="s">
        <v>23486</v>
      </c>
      <c r="C947" s="38">
        <f>Info_R!A21</f>
        <v>75</v>
      </c>
      <c r="D947" s="92">
        <f>ROUNDUP(ABS(40-C947)/Base_Value*toxin_factor,1)</f>
        <v>2.4</v>
      </c>
      <c r="E947" s="96">
        <f t="shared" si="209"/>
        <v>2.4</v>
      </c>
      <c r="F947" s="65"/>
      <c r="G947" s="60"/>
    </row>
    <row r="948" spans="1:7">
      <c r="A948" s="55"/>
      <c r="B948" s="55" t="s">
        <v>22902</v>
      </c>
      <c r="C948" s="38">
        <f>Matrix!B5575</f>
        <v>0</v>
      </c>
      <c r="D948" s="92">
        <f t="shared" ref="D948:D953" si="212">ROUNDUP(ABS(75-C948)/Base_Value*toxin_factor,1)</f>
        <v>5</v>
      </c>
      <c r="E948" s="96">
        <f t="shared" si="209"/>
        <v>5</v>
      </c>
      <c r="F948" s="96">
        <f>MAX(E948:E949)</f>
        <v>5</v>
      </c>
      <c r="G948" s="60" t="s">
        <v>21834</v>
      </c>
    </row>
    <row r="949" spans="1:7" hidden="1">
      <c r="A949" s="55"/>
      <c r="B949" s="39" t="s">
        <v>23487</v>
      </c>
      <c r="C949" s="38">
        <f>Matrix!B5576</f>
        <v>0</v>
      </c>
      <c r="D949" s="92">
        <f t="shared" si="212"/>
        <v>5</v>
      </c>
      <c r="E949" s="96">
        <f t="shared" si="209"/>
        <v>5</v>
      </c>
      <c r="F949" s="65"/>
      <c r="G949" s="60"/>
    </row>
    <row r="950" spans="1:7">
      <c r="A950" s="55"/>
      <c r="B950" s="43" t="s">
        <v>28615</v>
      </c>
      <c r="C950" s="38">
        <f>Matrix!B608</f>
        <v>0</v>
      </c>
      <c r="D950" s="92">
        <f t="shared" si="212"/>
        <v>5</v>
      </c>
      <c r="E950" s="96">
        <f t="shared" si="209"/>
        <v>5</v>
      </c>
      <c r="F950" s="116">
        <f t="shared" ref="F950:F953" si="213">E950</f>
        <v>5</v>
      </c>
      <c r="G950" s="43" t="s">
        <v>10655</v>
      </c>
    </row>
    <row r="951" spans="1:7">
      <c r="A951" s="55"/>
      <c r="B951" s="39" t="s">
        <v>28616</v>
      </c>
      <c r="C951" s="38">
        <f>Matrix!B5298</f>
        <v>0</v>
      </c>
      <c r="D951" s="92">
        <f t="shared" si="212"/>
        <v>5</v>
      </c>
      <c r="E951" s="96">
        <f t="shared" si="209"/>
        <v>5</v>
      </c>
      <c r="F951" s="116">
        <f t="shared" si="213"/>
        <v>5</v>
      </c>
      <c r="G951" s="39" t="s">
        <v>10660</v>
      </c>
    </row>
    <row r="952" spans="1:7">
      <c r="A952" s="55"/>
      <c r="B952" s="39" t="s">
        <v>28617</v>
      </c>
      <c r="C952" s="38">
        <f>Matrix!B1729</f>
        <v>0</v>
      </c>
      <c r="D952" s="92">
        <f t="shared" si="212"/>
        <v>5</v>
      </c>
      <c r="E952" s="96">
        <f t="shared" si="209"/>
        <v>5</v>
      </c>
      <c r="F952" s="116">
        <f t="shared" si="213"/>
        <v>5</v>
      </c>
      <c r="G952" s="39" t="s">
        <v>11450</v>
      </c>
    </row>
    <row r="953" spans="1:7">
      <c r="A953" s="55"/>
      <c r="B953" s="39" t="s">
        <v>28618</v>
      </c>
      <c r="C953" s="38">
        <f>Matrix!B1753</f>
        <v>0</v>
      </c>
      <c r="D953" s="92">
        <f t="shared" si="212"/>
        <v>5</v>
      </c>
      <c r="E953" s="96">
        <f t="shared" si="209"/>
        <v>5</v>
      </c>
      <c r="F953" s="116">
        <f t="shared" si="213"/>
        <v>5</v>
      </c>
      <c r="G953" s="39" t="s">
        <v>11451</v>
      </c>
    </row>
    <row r="954" spans="1:7">
      <c r="A954" s="56">
        <v>14.2</v>
      </c>
      <c r="B954" s="56" t="s">
        <v>22000</v>
      </c>
      <c r="C954" s="99"/>
      <c r="D954" s="99"/>
      <c r="E954" s="99"/>
      <c r="F954" s="99"/>
      <c r="G954" s="56"/>
    </row>
    <row r="955" spans="1:7">
      <c r="A955" s="55"/>
      <c r="B955" s="55" t="s">
        <v>22903</v>
      </c>
      <c r="C955" s="38">
        <f>Matrix!B1768</f>
        <v>0</v>
      </c>
      <c r="D955" s="92">
        <f>ROUNDUP(ABS(75-C955)/Base_Value*toxin_factor,1)</f>
        <v>5</v>
      </c>
      <c r="E955" s="96">
        <f>IF(D955&gt;Max_Value,Max_Value,IF(D955&lt;0,0,D955))</f>
        <v>5</v>
      </c>
      <c r="F955" s="116">
        <f t="shared" ref="F955:F956" si="214">E955</f>
        <v>5</v>
      </c>
      <c r="G955" s="60" t="s">
        <v>22033</v>
      </c>
    </row>
    <row r="956" spans="1:7">
      <c r="A956" s="55"/>
      <c r="B956" s="55" t="s">
        <v>22904</v>
      </c>
      <c r="C956" s="38">
        <f>Matrix!B5486</f>
        <v>0</v>
      </c>
      <c r="D956" s="92">
        <f>ROUNDUP(ABS(75-C956)/Base_Value*toxin_factor,1)</f>
        <v>5</v>
      </c>
      <c r="E956" s="96">
        <f>IF(D956&gt;Max_Value,Max_Value,IF(D956&lt;0,0,D956))</f>
        <v>5</v>
      </c>
      <c r="F956" s="116">
        <f t="shared" si="214"/>
        <v>5</v>
      </c>
      <c r="G956" s="60" t="s">
        <v>22047</v>
      </c>
    </row>
    <row r="957" spans="1:7" ht="18" thickBot="1">
      <c r="A957" s="53">
        <v>15</v>
      </c>
      <c r="B957" s="53" t="s">
        <v>22905</v>
      </c>
      <c r="C957" s="98"/>
      <c r="D957" s="98"/>
      <c r="E957" s="98"/>
      <c r="F957" s="98"/>
      <c r="G957" s="54"/>
    </row>
    <row r="958" spans="1:7" ht="18" thickTop="1">
      <c r="A958" s="56">
        <v>15.1</v>
      </c>
      <c r="B958" s="56" t="s">
        <v>21709</v>
      </c>
      <c r="C958" s="99"/>
      <c r="D958" s="99"/>
      <c r="E958" s="99"/>
      <c r="F958" s="99"/>
      <c r="G958" s="56"/>
    </row>
    <row r="959" spans="1:7">
      <c r="B959" s="55" t="s">
        <v>22906</v>
      </c>
      <c r="C959" s="38">
        <f>Matrix!B3912</f>
        <v>0</v>
      </c>
      <c r="D959" s="92">
        <f t="shared" ref="D959:D985" si="215">ROUNDUP(ABS(75-C959)/Base_Value*index_factor,1)</f>
        <v>5</v>
      </c>
      <c r="E959" s="96">
        <f t="shared" ref="E959:E985" si="216">IF(D959&gt;Max_Value,Max_Value,IF(D959&lt;0,0,D959))</f>
        <v>5</v>
      </c>
      <c r="F959" s="116">
        <f t="shared" ref="F959:F985" si="217">E959</f>
        <v>5</v>
      </c>
      <c r="G959" s="62" t="s">
        <v>11472</v>
      </c>
    </row>
    <row r="960" spans="1:7">
      <c r="A960" s="55"/>
      <c r="B960" s="55" t="s">
        <v>22907</v>
      </c>
      <c r="C960" s="38">
        <f>Matrix!B3913</f>
        <v>0</v>
      </c>
      <c r="D960" s="92">
        <f t="shared" si="215"/>
        <v>5</v>
      </c>
      <c r="E960" s="96">
        <f t="shared" si="216"/>
        <v>5</v>
      </c>
      <c r="F960" s="116">
        <f t="shared" si="217"/>
        <v>5</v>
      </c>
      <c r="G960" s="60" t="s">
        <v>11473</v>
      </c>
    </row>
    <row r="961" spans="1:7">
      <c r="A961" s="55"/>
      <c r="B961" s="55" t="s">
        <v>22908</v>
      </c>
      <c r="C961" s="38">
        <f>Matrix!B3927</f>
        <v>0</v>
      </c>
      <c r="D961" s="92">
        <f t="shared" si="215"/>
        <v>5</v>
      </c>
      <c r="E961" s="96">
        <f t="shared" si="216"/>
        <v>5</v>
      </c>
      <c r="F961" s="116">
        <f t="shared" si="217"/>
        <v>5</v>
      </c>
      <c r="G961" s="60" t="s">
        <v>11477</v>
      </c>
    </row>
    <row r="962" spans="1:7">
      <c r="A962" s="55"/>
      <c r="B962" s="55" t="s">
        <v>22909</v>
      </c>
      <c r="C962" s="38">
        <f>Matrix!B3936</f>
        <v>0</v>
      </c>
      <c r="D962" s="92">
        <f t="shared" si="215"/>
        <v>5</v>
      </c>
      <c r="E962" s="96">
        <f t="shared" si="216"/>
        <v>5</v>
      </c>
      <c r="F962" s="116">
        <f t="shared" si="217"/>
        <v>5</v>
      </c>
      <c r="G962" s="60" t="s">
        <v>11480</v>
      </c>
    </row>
    <row r="963" spans="1:7">
      <c r="A963" s="55"/>
      <c r="B963" s="55" t="s">
        <v>22910</v>
      </c>
      <c r="C963" s="38">
        <f>Matrix!B3941</f>
        <v>0</v>
      </c>
      <c r="D963" s="92">
        <f t="shared" si="215"/>
        <v>5</v>
      </c>
      <c r="E963" s="96">
        <f t="shared" si="216"/>
        <v>5</v>
      </c>
      <c r="F963" s="116">
        <f t="shared" si="217"/>
        <v>5</v>
      </c>
      <c r="G963" s="60" t="s">
        <v>21790</v>
      </c>
    </row>
    <row r="964" spans="1:7">
      <c r="A964" s="55"/>
      <c r="B964" s="55" t="s">
        <v>22911</v>
      </c>
      <c r="C964" s="38">
        <f>Matrix!B3949</f>
        <v>0</v>
      </c>
      <c r="D964" s="92">
        <f t="shared" si="215"/>
        <v>5</v>
      </c>
      <c r="E964" s="96">
        <f t="shared" si="216"/>
        <v>5</v>
      </c>
      <c r="F964" s="116">
        <f t="shared" si="217"/>
        <v>5</v>
      </c>
      <c r="G964" s="60" t="s">
        <v>11483</v>
      </c>
    </row>
    <row r="965" spans="1:7">
      <c r="A965" s="55"/>
      <c r="B965" s="55" t="s">
        <v>22912</v>
      </c>
      <c r="C965" s="38">
        <f>Matrix!B3968</f>
        <v>0</v>
      </c>
      <c r="D965" s="92">
        <f t="shared" si="215"/>
        <v>5</v>
      </c>
      <c r="E965" s="96">
        <f t="shared" si="216"/>
        <v>5</v>
      </c>
      <c r="F965" s="116">
        <f t="shared" si="217"/>
        <v>5</v>
      </c>
      <c r="G965" s="60" t="s">
        <v>21835</v>
      </c>
    </row>
    <row r="966" spans="1:7">
      <c r="A966" s="55"/>
      <c r="B966" s="55" t="s">
        <v>22913</v>
      </c>
      <c r="C966" s="38">
        <f>Matrix!B3954</f>
        <v>0</v>
      </c>
      <c r="D966" s="92">
        <f t="shared" si="215"/>
        <v>5</v>
      </c>
      <c r="E966" s="96">
        <f t="shared" si="216"/>
        <v>5</v>
      </c>
      <c r="F966" s="116">
        <f t="shared" si="217"/>
        <v>5</v>
      </c>
      <c r="G966" s="60" t="s">
        <v>11925</v>
      </c>
    </row>
    <row r="967" spans="1:7">
      <c r="A967" s="55"/>
      <c r="B967" s="55" t="s">
        <v>22914</v>
      </c>
      <c r="C967" s="38">
        <f>Matrix!B3955</f>
        <v>0</v>
      </c>
      <c r="D967" s="92">
        <f t="shared" si="215"/>
        <v>5</v>
      </c>
      <c r="E967" s="96">
        <f t="shared" si="216"/>
        <v>5</v>
      </c>
      <c r="F967" s="116">
        <f t="shared" si="217"/>
        <v>5</v>
      </c>
      <c r="G967" s="60" t="s">
        <v>11484</v>
      </c>
    </row>
    <row r="968" spans="1:7">
      <c r="B968" s="55" t="s">
        <v>22915</v>
      </c>
      <c r="C968" s="38">
        <f>Matrix!B3956</f>
        <v>0</v>
      </c>
      <c r="D968" s="92">
        <f t="shared" si="215"/>
        <v>5</v>
      </c>
      <c r="E968" s="96">
        <f t="shared" si="216"/>
        <v>5</v>
      </c>
      <c r="F968" s="116">
        <f t="shared" si="217"/>
        <v>5</v>
      </c>
      <c r="G968" s="60" t="s">
        <v>11485</v>
      </c>
    </row>
    <row r="969" spans="1:7">
      <c r="B969" s="55" t="s">
        <v>22916</v>
      </c>
      <c r="C969" s="38">
        <f>Matrix!B3924</f>
        <v>0</v>
      </c>
      <c r="D969" s="92">
        <f t="shared" si="215"/>
        <v>5</v>
      </c>
      <c r="E969" s="96">
        <f t="shared" si="216"/>
        <v>5</v>
      </c>
      <c r="F969" s="116">
        <f t="shared" si="217"/>
        <v>5</v>
      </c>
      <c r="G969" s="60" t="s">
        <v>11476</v>
      </c>
    </row>
    <row r="970" spans="1:7">
      <c r="A970" s="55"/>
      <c r="B970" s="55" t="s">
        <v>22917</v>
      </c>
      <c r="C970" s="38">
        <f>Matrix!B1813</f>
        <v>0</v>
      </c>
      <c r="D970" s="92">
        <f t="shared" si="215"/>
        <v>5</v>
      </c>
      <c r="E970" s="96">
        <f t="shared" si="216"/>
        <v>5</v>
      </c>
      <c r="F970" s="116">
        <f t="shared" si="217"/>
        <v>5</v>
      </c>
      <c r="G970" s="60" t="s">
        <v>21910</v>
      </c>
    </row>
    <row r="971" spans="1:7">
      <c r="A971" s="55"/>
      <c r="B971" s="55" t="s">
        <v>22918</v>
      </c>
      <c r="C971" s="38">
        <f>Matrix!B2845</f>
        <v>0</v>
      </c>
      <c r="D971" s="92">
        <f t="shared" si="215"/>
        <v>5</v>
      </c>
      <c r="E971" s="96">
        <f t="shared" si="216"/>
        <v>5</v>
      </c>
      <c r="F971" s="116">
        <f t="shared" si="217"/>
        <v>5</v>
      </c>
      <c r="G971" s="60" t="s">
        <v>21926</v>
      </c>
    </row>
    <row r="972" spans="1:7">
      <c r="A972" s="55"/>
      <c r="B972" s="55" t="s">
        <v>22919</v>
      </c>
      <c r="C972" s="38">
        <f>Matrix!B3942</f>
        <v>0</v>
      </c>
      <c r="D972" s="92">
        <f t="shared" si="215"/>
        <v>5</v>
      </c>
      <c r="E972" s="96">
        <f t="shared" si="216"/>
        <v>5</v>
      </c>
      <c r="F972" s="116">
        <f t="shared" si="217"/>
        <v>5</v>
      </c>
      <c r="G972" s="60" t="s">
        <v>11481</v>
      </c>
    </row>
    <row r="973" spans="1:7">
      <c r="A973" s="55"/>
      <c r="B973" s="55" t="s">
        <v>22920</v>
      </c>
      <c r="C973" s="38">
        <f>Matrix!B3943</f>
        <v>0</v>
      </c>
      <c r="D973" s="92">
        <f t="shared" si="215"/>
        <v>5</v>
      </c>
      <c r="E973" s="96">
        <f t="shared" si="216"/>
        <v>5</v>
      </c>
      <c r="F973" s="116">
        <f t="shared" si="217"/>
        <v>5</v>
      </c>
      <c r="G973" s="60" t="s">
        <v>11482</v>
      </c>
    </row>
    <row r="974" spans="1:7">
      <c r="A974" s="55"/>
      <c r="B974" s="55" t="s">
        <v>22921</v>
      </c>
      <c r="C974" s="38">
        <f>Matrix!B3946</f>
        <v>0</v>
      </c>
      <c r="D974" s="92">
        <f t="shared" si="215"/>
        <v>5</v>
      </c>
      <c r="E974" s="96">
        <f t="shared" si="216"/>
        <v>5</v>
      </c>
      <c r="F974" s="116">
        <f t="shared" si="217"/>
        <v>5</v>
      </c>
      <c r="G974" s="60" t="s">
        <v>21968</v>
      </c>
    </row>
    <row r="975" spans="1:7">
      <c r="A975" s="55"/>
      <c r="B975" s="55" t="s">
        <v>22922</v>
      </c>
      <c r="C975" s="38">
        <f>Matrix!B3922</f>
        <v>0</v>
      </c>
      <c r="D975" s="92">
        <f t="shared" si="215"/>
        <v>5</v>
      </c>
      <c r="E975" s="96">
        <f t="shared" si="216"/>
        <v>5</v>
      </c>
      <c r="F975" s="116">
        <f t="shared" si="217"/>
        <v>5</v>
      </c>
      <c r="G975" s="60" t="s">
        <v>21984</v>
      </c>
    </row>
    <row r="976" spans="1:7">
      <c r="B976" s="55" t="s">
        <v>22923</v>
      </c>
      <c r="C976" s="38">
        <f>Matrix!B3921</f>
        <v>0</v>
      </c>
      <c r="D976" s="92">
        <f t="shared" si="215"/>
        <v>5</v>
      </c>
      <c r="E976" s="96">
        <f t="shared" si="216"/>
        <v>5</v>
      </c>
      <c r="F976" s="116">
        <f t="shared" si="217"/>
        <v>5</v>
      </c>
      <c r="G976" s="60" t="s">
        <v>21997</v>
      </c>
    </row>
    <row r="977" spans="1:7">
      <c r="A977" s="62"/>
      <c r="B977" s="55" t="s">
        <v>22924</v>
      </c>
      <c r="C977" s="38">
        <f>Matrix!B3951</f>
        <v>0</v>
      </c>
      <c r="D977" s="92">
        <f t="shared" si="215"/>
        <v>5</v>
      </c>
      <c r="E977" s="96">
        <f t="shared" si="216"/>
        <v>5</v>
      </c>
      <c r="F977" s="116">
        <f t="shared" si="217"/>
        <v>5</v>
      </c>
      <c r="G977" s="60" t="s">
        <v>22010</v>
      </c>
    </row>
    <row r="978" spans="1:7">
      <c r="A978" s="55"/>
      <c r="B978" s="55" t="s">
        <v>22925</v>
      </c>
      <c r="C978" s="38">
        <f>Matrix!B3919</f>
        <v>0</v>
      </c>
      <c r="D978" s="92">
        <f t="shared" si="215"/>
        <v>5</v>
      </c>
      <c r="E978" s="96">
        <f t="shared" si="216"/>
        <v>5</v>
      </c>
      <c r="F978" s="116">
        <f t="shared" si="217"/>
        <v>5</v>
      </c>
      <c r="G978" s="60" t="s">
        <v>22022</v>
      </c>
    </row>
    <row r="979" spans="1:7">
      <c r="A979" s="55"/>
      <c r="B979" s="55" t="s">
        <v>22926</v>
      </c>
      <c r="C979" s="38">
        <f>Matrix!B3929</f>
        <v>0</v>
      </c>
      <c r="D979" s="92">
        <f t="shared" si="215"/>
        <v>5</v>
      </c>
      <c r="E979" s="96">
        <f t="shared" si="216"/>
        <v>5</v>
      </c>
      <c r="F979" s="116">
        <f t="shared" si="217"/>
        <v>5</v>
      </c>
      <c r="G979" s="60" t="s">
        <v>22034</v>
      </c>
    </row>
    <row r="980" spans="1:7">
      <c r="A980" s="55"/>
      <c r="B980" s="55" t="s">
        <v>22927</v>
      </c>
      <c r="C980" s="38">
        <f>Matrix!B3934</f>
        <v>0</v>
      </c>
      <c r="D980" s="92">
        <f t="shared" si="215"/>
        <v>5</v>
      </c>
      <c r="E980" s="96">
        <f t="shared" si="216"/>
        <v>5</v>
      </c>
      <c r="F980" s="116">
        <f t="shared" si="217"/>
        <v>5</v>
      </c>
      <c r="G980" s="60" t="s">
        <v>22048</v>
      </c>
    </row>
    <row r="981" spans="1:7">
      <c r="B981" s="55" t="s">
        <v>22928</v>
      </c>
      <c r="C981" s="38">
        <f>Matrix!B3957</f>
        <v>0</v>
      </c>
      <c r="D981" s="92">
        <f t="shared" si="215"/>
        <v>5</v>
      </c>
      <c r="E981" s="96">
        <f t="shared" si="216"/>
        <v>5</v>
      </c>
      <c r="F981" s="116">
        <f t="shared" si="217"/>
        <v>5</v>
      </c>
      <c r="G981" s="60" t="s">
        <v>11486</v>
      </c>
    </row>
    <row r="982" spans="1:7">
      <c r="B982" s="55" t="s">
        <v>22929</v>
      </c>
      <c r="C982" s="38">
        <f>Matrix!B3935</f>
        <v>0</v>
      </c>
      <c r="D982" s="92">
        <f t="shared" si="215"/>
        <v>5</v>
      </c>
      <c r="E982" s="96">
        <f t="shared" si="216"/>
        <v>5</v>
      </c>
      <c r="F982" s="116">
        <f t="shared" si="217"/>
        <v>5</v>
      </c>
      <c r="G982" s="60" t="s">
        <v>11479</v>
      </c>
    </row>
    <row r="983" spans="1:7">
      <c r="B983" s="55" t="s">
        <v>22930</v>
      </c>
      <c r="C983" s="38">
        <f>Matrix!B3963</f>
        <v>0</v>
      </c>
      <c r="D983" s="92">
        <f t="shared" si="215"/>
        <v>5</v>
      </c>
      <c r="E983" s="96">
        <f t="shared" si="216"/>
        <v>5</v>
      </c>
      <c r="F983" s="116">
        <f t="shared" si="217"/>
        <v>5</v>
      </c>
      <c r="G983" s="60" t="s">
        <v>11487</v>
      </c>
    </row>
    <row r="984" spans="1:7">
      <c r="A984" s="55"/>
      <c r="B984" s="55" t="s">
        <v>22931</v>
      </c>
      <c r="C984" s="38">
        <f>Matrix!B3930</f>
        <v>0</v>
      </c>
      <c r="D984" s="92">
        <f t="shared" si="215"/>
        <v>5</v>
      </c>
      <c r="E984" s="96">
        <f t="shared" si="216"/>
        <v>5</v>
      </c>
      <c r="F984" s="116">
        <f t="shared" si="217"/>
        <v>5</v>
      </c>
      <c r="G984" s="60" t="s">
        <v>11478</v>
      </c>
    </row>
    <row r="985" spans="1:7">
      <c r="A985" s="55"/>
      <c r="B985" s="55" t="s">
        <v>22932</v>
      </c>
      <c r="C985" s="38">
        <f>Matrix!B3917</f>
        <v>0</v>
      </c>
      <c r="D985" s="92">
        <f t="shared" si="215"/>
        <v>5</v>
      </c>
      <c r="E985" s="96">
        <f t="shared" si="216"/>
        <v>5</v>
      </c>
      <c r="F985" s="116">
        <f t="shared" si="217"/>
        <v>5</v>
      </c>
      <c r="G985" s="60" t="s">
        <v>11474</v>
      </c>
    </row>
    <row r="986" spans="1:7">
      <c r="A986" s="56">
        <v>15.2</v>
      </c>
      <c r="B986" s="56" t="s">
        <v>21909</v>
      </c>
      <c r="C986" s="99"/>
      <c r="D986" s="99"/>
      <c r="E986" s="99"/>
      <c r="F986" s="99"/>
      <c r="G986" s="56"/>
    </row>
    <row r="987" spans="1:7">
      <c r="A987" s="55"/>
      <c r="B987" s="55" t="s">
        <v>22933</v>
      </c>
      <c r="C987" s="38">
        <f>Matrix!B3969</f>
        <v>0</v>
      </c>
      <c r="D987" s="92">
        <f t="shared" ref="D987:D993" si="218">ROUNDUP(ABS(75-C987)/Base_Value*index_factor,1)</f>
        <v>5</v>
      </c>
      <c r="E987" s="96">
        <f t="shared" ref="E987:E993" si="219">IF(D987&gt;Max_Value,Max_Value,IF(D987&lt;0,0,D987))</f>
        <v>5</v>
      </c>
      <c r="F987" s="116">
        <f t="shared" ref="F987:F989" si="220">E987</f>
        <v>5</v>
      </c>
      <c r="G987" s="60" t="s">
        <v>21925</v>
      </c>
    </row>
    <row r="988" spans="1:7">
      <c r="A988" s="55"/>
      <c r="B988" s="55" t="s">
        <v>22934</v>
      </c>
      <c r="C988" s="38">
        <f>Matrix!B3970</f>
        <v>0</v>
      </c>
      <c r="D988" s="92">
        <f t="shared" si="218"/>
        <v>5</v>
      </c>
      <c r="E988" s="96">
        <f t="shared" si="219"/>
        <v>5</v>
      </c>
      <c r="F988" s="116">
        <f t="shared" si="220"/>
        <v>5</v>
      </c>
      <c r="G988" s="60" t="s">
        <v>21940</v>
      </c>
    </row>
    <row r="989" spans="1:7">
      <c r="B989" s="55" t="s">
        <v>22935</v>
      </c>
      <c r="C989" s="38">
        <f>Matrix!B3971</f>
        <v>0</v>
      </c>
      <c r="D989" s="92">
        <f t="shared" si="218"/>
        <v>5</v>
      </c>
      <c r="E989" s="96">
        <f t="shared" si="219"/>
        <v>5</v>
      </c>
      <c r="F989" s="116">
        <f t="shared" si="220"/>
        <v>5</v>
      </c>
      <c r="G989" s="60" t="s">
        <v>21953</v>
      </c>
    </row>
    <row r="990" spans="1:7">
      <c r="A990" s="55"/>
      <c r="B990" s="55" t="s">
        <v>22099</v>
      </c>
      <c r="C990" s="38">
        <f>Matrix!B3984</f>
        <v>0</v>
      </c>
      <c r="D990" s="92">
        <f t="shared" si="218"/>
        <v>5</v>
      </c>
      <c r="E990" s="96">
        <f t="shared" si="219"/>
        <v>5</v>
      </c>
      <c r="F990" s="96">
        <f>MAX(E990:E991)</f>
        <v>5</v>
      </c>
      <c r="G990" s="61" t="s">
        <v>21967</v>
      </c>
    </row>
    <row r="991" spans="1:7" hidden="1">
      <c r="A991" s="55"/>
      <c r="B991" s="55" t="s">
        <v>22100</v>
      </c>
      <c r="C991" s="38">
        <f>Matrix!B5485</f>
        <v>0</v>
      </c>
      <c r="D991" s="92">
        <f t="shared" si="218"/>
        <v>5</v>
      </c>
      <c r="E991" s="96">
        <f t="shared" si="219"/>
        <v>5</v>
      </c>
      <c r="F991" s="65"/>
      <c r="G991" s="61"/>
    </row>
    <row r="992" spans="1:7">
      <c r="A992" s="55"/>
      <c r="B992" s="55" t="s">
        <v>22936</v>
      </c>
      <c r="C992" s="38">
        <f>Matrix!B3985</f>
        <v>0</v>
      </c>
      <c r="D992" s="92">
        <f t="shared" si="218"/>
        <v>5</v>
      </c>
      <c r="E992" s="96">
        <f t="shared" si="219"/>
        <v>5</v>
      </c>
      <c r="F992" s="116">
        <f t="shared" ref="F992:F993" si="221">E992</f>
        <v>5</v>
      </c>
      <c r="G992" s="60" t="s">
        <v>21983</v>
      </c>
    </row>
    <row r="993" spans="1:7">
      <c r="A993" s="55"/>
      <c r="B993" s="55" t="s">
        <v>22937</v>
      </c>
      <c r="C993" s="38">
        <f>Matrix!B3986</f>
        <v>0</v>
      </c>
      <c r="D993" s="92">
        <f t="shared" si="218"/>
        <v>5</v>
      </c>
      <c r="E993" s="96">
        <f t="shared" si="219"/>
        <v>5</v>
      </c>
      <c r="F993" s="116">
        <f t="shared" si="221"/>
        <v>5</v>
      </c>
      <c r="G993" s="60" t="s">
        <v>21996</v>
      </c>
    </row>
    <row r="994" spans="1:7" ht="18" thickBot="1">
      <c r="A994" s="53">
        <v>16</v>
      </c>
      <c r="B994" s="53" t="s">
        <v>11445</v>
      </c>
      <c r="C994" s="98"/>
      <c r="D994" s="98"/>
      <c r="E994" s="98"/>
      <c r="F994" s="98"/>
      <c r="G994" s="53"/>
    </row>
    <row r="995" spans="1:7" ht="18" thickTop="1">
      <c r="A995" s="56">
        <v>16.100000000000001</v>
      </c>
      <c r="B995" s="56" t="s">
        <v>21713</v>
      </c>
      <c r="C995" s="99"/>
      <c r="D995" s="99"/>
      <c r="E995" s="99"/>
      <c r="F995" s="99"/>
      <c r="G995" s="56"/>
    </row>
    <row r="996" spans="1:7">
      <c r="A996" s="55"/>
      <c r="B996" s="55" t="s">
        <v>22938</v>
      </c>
      <c r="C996" s="38">
        <f>Matrix!B2160</f>
        <v>0</v>
      </c>
      <c r="D996" s="92">
        <f t="shared" ref="D996:D1018" si="222">ROUNDUP(ABS(75-C996)/Base_Value*inher_factor,1)</f>
        <v>5</v>
      </c>
      <c r="E996" s="96">
        <f t="shared" ref="E996:E1018" si="223">IF(D996&gt;Max_Value,Max_Value,IF(D996&lt;0,0,D996))</f>
        <v>5</v>
      </c>
      <c r="F996" s="116">
        <f t="shared" ref="F996:F1018" si="224">E996</f>
        <v>5</v>
      </c>
      <c r="G996" s="60" t="s">
        <v>21731</v>
      </c>
    </row>
    <row r="997" spans="1:7">
      <c r="A997" s="55"/>
      <c r="B997" s="55" t="s">
        <v>22939</v>
      </c>
      <c r="C997" s="38">
        <f>Matrix!B2161</f>
        <v>0</v>
      </c>
      <c r="D997" s="92">
        <f t="shared" si="222"/>
        <v>5</v>
      </c>
      <c r="E997" s="96">
        <f t="shared" si="223"/>
        <v>5</v>
      </c>
      <c r="F997" s="116">
        <f t="shared" si="224"/>
        <v>5</v>
      </c>
      <c r="G997" s="60" t="s">
        <v>21746</v>
      </c>
    </row>
    <row r="998" spans="1:7">
      <c r="A998" s="55"/>
      <c r="B998" s="55" t="s">
        <v>22940</v>
      </c>
      <c r="C998" s="38">
        <f>Matrix!B2162</f>
        <v>0</v>
      </c>
      <c r="D998" s="92">
        <f t="shared" si="222"/>
        <v>5</v>
      </c>
      <c r="E998" s="96">
        <f t="shared" si="223"/>
        <v>5</v>
      </c>
      <c r="F998" s="116">
        <f t="shared" si="224"/>
        <v>5</v>
      </c>
      <c r="G998" s="60" t="s">
        <v>21761</v>
      </c>
    </row>
    <row r="999" spans="1:7">
      <c r="A999" s="55"/>
      <c r="B999" s="55" t="s">
        <v>22941</v>
      </c>
      <c r="C999" s="38">
        <f>Matrix!B2163</f>
        <v>0</v>
      </c>
      <c r="D999" s="92">
        <f t="shared" si="222"/>
        <v>5</v>
      </c>
      <c r="E999" s="96">
        <f t="shared" si="223"/>
        <v>5</v>
      </c>
      <c r="F999" s="116">
        <f t="shared" si="224"/>
        <v>5</v>
      </c>
      <c r="G999" s="60" t="s">
        <v>21775</v>
      </c>
    </row>
    <row r="1000" spans="1:7">
      <c r="A1000" s="55"/>
      <c r="B1000" s="55" t="s">
        <v>22942</v>
      </c>
      <c r="C1000" s="38">
        <f>Matrix!B2164</f>
        <v>0</v>
      </c>
      <c r="D1000" s="92">
        <f t="shared" si="222"/>
        <v>5</v>
      </c>
      <c r="E1000" s="96">
        <f t="shared" si="223"/>
        <v>5</v>
      </c>
      <c r="F1000" s="116">
        <f t="shared" si="224"/>
        <v>5</v>
      </c>
      <c r="G1000" s="60" t="s">
        <v>21792</v>
      </c>
    </row>
    <row r="1001" spans="1:7">
      <c r="A1001" s="55"/>
      <c r="B1001" s="55" t="s">
        <v>22943</v>
      </c>
      <c r="C1001" s="38">
        <f>Matrix!B2165</f>
        <v>0</v>
      </c>
      <c r="D1001" s="92">
        <f t="shared" si="222"/>
        <v>5</v>
      </c>
      <c r="E1001" s="96">
        <f t="shared" si="223"/>
        <v>5</v>
      </c>
      <c r="F1001" s="116">
        <f t="shared" si="224"/>
        <v>5</v>
      </c>
      <c r="G1001" s="60" t="s">
        <v>21805</v>
      </c>
    </row>
    <row r="1002" spans="1:7">
      <c r="A1002" s="55"/>
      <c r="B1002" s="55" t="s">
        <v>22944</v>
      </c>
      <c r="C1002" s="38">
        <f>Matrix!B2166</f>
        <v>0</v>
      </c>
      <c r="D1002" s="92">
        <f t="shared" si="222"/>
        <v>5</v>
      </c>
      <c r="E1002" s="96">
        <f t="shared" si="223"/>
        <v>5</v>
      </c>
      <c r="F1002" s="116">
        <f t="shared" si="224"/>
        <v>5</v>
      </c>
      <c r="G1002" s="60" t="s">
        <v>21822</v>
      </c>
    </row>
    <row r="1003" spans="1:7">
      <c r="A1003" s="55"/>
      <c r="B1003" s="55" t="s">
        <v>22945</v>
      </c>
      <c r="C1003" s="38">
        <f>Matrix!B2167</f>
        <v>0</v>
      </c>
      <c r="D1003" s="92">
        <f t="shared" si="222"/>
        <v>5</v>
      </c>
      <c r="E1003" s="96">
        <f t="shared" si="223"/>
        <v>5</v>
      </c>
      <c r="F1003" s="116">
        <f t="shared" si="224"/>
        <v>5</v>
      </c>
      <c r="G1003" s="60" t="s">
        <v>21838</v>
      </c>
    </row>
    <row r="1004" spans="1:7">
      <c r="A1004" s="55"/>
      <c r="B1004" s="55" t="s">
        <v>22946</v>
      </c>
      <c r="C1004" s="38">
        <f>Matrix!B2168</f>
        <v>0</v>
      </c>
      <c r="D1004" s="92">
        <f t="shared" si="222"/>
        <v>5</v>
      </c>
      <c r="E1004" s="96">
        <f t="shared" si="223"/>
        <v>5</v>
      </c>
      <c r="F1004" s="116">
        <f t="shared" si="224"/>
        <v>5</v>
      </c>
      <c r="G1004" s="60" t="s">
        <v>21851</v>
      </c>
    </row>
    <row r="1005" spans="1:7">
      <c r="A1005" s="55"/>
      <c r="B1005" s="55" t="s">
        <v>22947</v>
      </c>
      <c r="C1005" s="38">
        <f>Matrix!B2169</f>
        <v>0</v>
      </c>
      <c r="D1005" s="92">
        <f t="shared" si="222"/>
        <v>5</v>
      </c>
      <c r="E1005" s="96">
        <f t="shared" si="223"/>
        <v>5</v>
      </c>
      <c r="F1005" s="116">
        <f t="shared" si="224"/>
        <v>5</v>
      </c>
      <c r="G1005" s="60" t="s">
        <v>21867</v>
      </c>
    </row>
    <row r="1006" spans="1:7">
      <c r="A1006" s="55"/>
      <c r="B1006" s="55" t="s">
        <v>22948</v>
      </c>
      <c r="C1006" s="38">
        <f>Matrix!B2170</f>
        <v>0</v>
      </c>
      <c r="D1006" s="92">
        <f t="shared" si="222"/>
        <v>5</v>
      </c>
      <c r="E1006" s="96">
        <f t="shared" si="223"/>
        <v>5</v>
      </c>
      <c r="F1006" s="116">
        <f t="shared" si="224"/>
        <v>5</v>
      </c>
      <c r="G1006" s="60" t="s">
        <v>21883</v>
      </c>
    </row>
    <row r="1007" spans="1:7">
      <c r="A1007" s="55"/>
      <c r="B1007" s="55" t="s">
        <v>22949</v>
      </c>
      <c r="C1007" s="38">
        <f>Matrix!B2171</f>
        <v>0</v>
      </c>
      <c r="D1007" s="92">
        <f t="shared" si="222"/>
        <v>5</v>
      </c>
      <c r="E1007" s="96">
        <f t="shared" si="223"/>
        <v>5</v>
      </c>
      <c r="F1007" s="116">
        <f t="shared" si="224"/>
        <v>5</v>
      </c>
      <c r="G1007" s="60" t="s">
        <v>21895</v>
      </c>
    </row>
    <row r="1008" spans="1:7">
      <c r="A1008" s="55"/>
      <c r="B1008" s="55" t="s">
        <v>22950</v>
      </c>
      <c r="C1008" s="38">
        <f>Matrix!B2172</f>
        <v>0</v>
      </c>
      <c r="D1008" s="92">
        <f t="shared" si="222"/>
        <v>5</v>
      </c>
      <c r="E1008" s="96">
        <f t="shared" si="223"/>
        <v>5</v>
      </c>
      <c r="F1008" s="116">
        <f t="shared" si="224"/>
        <v>5</v>
      </c>
      <c r="G1008" s="60" t="s">
        <v>21912</v>
      </c>
    </row>
    <row r="1009" spans="1:7">
      <c r="A1009" s="39"/>
      <c r="B1009" s="55" t="s">
        <v>22951</v>
      </c>
      <c r="C1009" s="38">
        <f>Matrix!B2173</f>
        <v>0</v>
      </c>
      <c r="D1009" s="92">
        <f t="shared" si="222"/>
        <v>5</v>
      </c>
      <c r="E1009" s="96">
        <f t="shared" si="223"/>
        <v>5</v>
      </c>
      <c r="F1009" s="116">
        <f t="shared" si="224"/>
        <v>5</v>
      </c>
      <c r="G1009" s="60" t="s">
        <v>21928</v>
      </c>
    </row>
    <row r="1010" spans="1:7">
      <c r="A1010" s="39"/>
      <c r="B1010" s="55" t="s">
        <v>22952</v>
      </c>
      <c r="C1010" s="38">
        <f>Matrix!B2174</f>
        <v>0</v>
      </c>
      <c r="D1010" s="92">
        <f t="shared" si="222"/>
        <v>5</v>
      </c>
      <c r="E1010" s="96">
        <f t="shared" si="223"/>
        <v>5</v>
      </c>
      <c r="F1010" s="116">
        <f t="shared" si="224"/>
        <v>5</v>
      </c>
      <c r="G1010" s="60" t="s">
        <v>21942</v>
      </c>
    </row>
    <row r="1011" spans="1:7">
      <c r="B1011" s="55" t="s">
        <v>22953</v>
      </c>
      <c r="C1011" s="38">
        <f>Matrix!B2175</f>
        <v>0</v>
      </c>
      <c r="D1011" s="92">
        <f t="shared" si="222"/>
        <v>5</v>
      </c>
      <c r="E1011" s="96">
        <f t="shared" si="223"/>
        <v>5</v>
      </c>
      <c r="F1011" s="116">
        <f t="shared" si="224"/>
        <v>5</v>
      </c>
      <c r="G1011" s="60" t="s">
        <v>21954</v>
      </c>
    </row>
    <row r="1012" spans="1:7">
      <c r="A1012" s="55"/>
      <c r="B1012" s="55" t="s">
        <v>22954</v>
      </c>
      <c r="C1012" s="38">
        <f>Matrix!B2176</f>
        <v>0</v>
      </c>
      <c r="D1012" s="92">
        <f t="shared" si="222"/>
        <v>5</v>
      </c>
      <c r="E1012" s="96">
        <f t="shared" si="223"/>
        <v>5</v>
      </c>
      <c r="F1012" s="116">
        <f t="shared" si="224"/>
        <v>5</v>
      </c>
      <c r="G1012" s="60" t="s">
        <v>21969</v>
      </c>
    </row>
    <row r="1013" spans="1:7">
      <c r="A1013" s="55"/>
      <c r="B1013" s="55" t="s">
        <v>22955</v>
      </c>
      <c r="C1013" s="38">
        <f>Matrix!B2177</f>
        <v>0</v>
      </c>
      <c r="D1013" s="92">
        <f t="shared" si="222"/>
        <v>5</v>
      </c>
      <c r="E1013" s="96">
        <f t="shared" si="223"/>
        <v>5</v>
      </c>
      <c r="F1013" s="116">
        <f t="shared" si="224"/>
        <v>5</v>
      </c>
      <c r="G1013" s="60" t="s">
        <v>21985</v>
      </c>
    </row>
    <row r="1014" spans="1:7">
      <c r="A1014" s="55"/>
      <c r="B1014" s="55" t="s">
        <v>22956</v>
      </c>
      <c r="C1014" s="38">
        <f>Matrix!B2178</f>
        <v>0</v>
      </c>
      <c r="D1014" s="92">
        <f t="shared" si="222"/>
        <v>5</v>
      </c>
      <c r="E1014" s="96">
        <f t="shared" si="223"/>
        <v>5</v>
      </c>
      <c r="F1014" s="116">
        <f t="shared" si="224"/>
        <v>5</v>
      </c>
      <c r="G1014" s="60" t="s">
        <v>21999</v>
      </c>
    </row>
    <row r="1015" spans="1:7">
      <c r="A1015" s="55"/>
      <c r="B1015" s="55" t="s">
        <v>22957</v>
      </c>
      <c r="C1015" s="38">
        <f>Matrix!B2179</f>
        <v>0</v>
      </c>
      <c r="D1015" s="92">
        <f t="shared" si="222"/>
        <v>5</v>
      </c>
      <c r="E1015" s="96">
        <f t="shared" si="223"/>
        <v>5</v>
      </c>
      <c r="F1015" s="116">
        <f t="shared" si="224"/>
        <v>5</v>
      </c>
      <c r="G1015" s="60" t="s">
        <v>22012</v>
      </c>
    </row>
    <row r="1016" spans="1:7">
      <c r="A1016" s="55"/>
      <c r="B1016" s="55" t="s">
        <v>22958</v>
      </c>
      <c r="C1016" s="38">
        <f>Matrix!B2180</f>
        <v>0</v>
      </c>
      <c r="D1016" s="92">
        <f t="shared" si="222"/>
        <v>5</v>
      </c>
      <c r="E1016" s="96">
        <f t="shared" si="223"/>
        <v>5</v>
      </c>
      <c r="F1016" s="116">
        <f t="shared" si="224"/>
        <v>5</v>
      </c>
      <c r="G1016" s="60" t="s">
        <v>22023</v>
      </c>
    </row>
    <row r="1017" spans="1:7">
      <c r="A1017" s="55"/>
      <c r="B1017" s="55" t="s">
        <v>22959</v>
      </c>
      <c r="C1017" s="38">
        <f>Matrix!B2181</f>
        <v>0</v>
      </c>
      <c r="D1017" s="92">
        <f t="shared" si="222"/>
        <v>5</v>
      </c>
      <c r="E1017" s="96">
        <f t="shared" si="223"/>
        <v>5</v>
      </c>
      <c r="F1017" s="116">
        <f t="shared" si="224"/>
        <v>5</v>
      </c>
      <c r="G1017" s="60" t="s">
        <v>22035</v>
      </c>
    </row>
    <row r="1018" spans="1:7">
      <c r="A1018" s="55"/>
      <c r="B1018" s="55" t="s">
        <v>22960</v>
      </c>
      <c r="C1018" s="38">
        <f>Matrix!B2182</f>
        <v>0</v>
      </c>
      <c r="D1018" s="92">
        <f t="shared" si="222"/>
        <v>5</v>
      </c>
      <c r="E1018" s="96">
        <f t="shared" si="223"/>
        <v>5</v>
      </c>
      <c r="F1018" s="116">
        <f t="shared" si="224"/>
        <v>5</v>
      </c>
      <c r="G1018" s="60" t="s">
        <v>22961</v>
      </c>
    </row>
    <row r="1019" spans="1:7">
      <c r="A1019" s="56">
        <v>16.2</v>
      </c>
      <c r="B1019" s="56" t="s">
        <v>21714</v>
      </c>
      <c r="C1019" s="99"/>
      <c r="D1019" s="99"/>
      <c r="E1019" s="99"/>
      <c r="F1019" s="99"/>
      <c r="G1019" s="56"/>
    </row>
    <row r="1020" spans="1:7">
      <c r="A1020" s="55"/>
      <c r="B1020" s="55" t="s">
        <v>22962</v>
      </c>
      <c r="C1020" s="38">
        <f>Matrix!B2183</f>
        <v>0</v>
      </c>
      <c r="D1020" s="92">
        <f t="shared" ref="D1020:D1042" si="225">ROUNDUP(ABS(75-C1020)/Base_Value*inher_factor,1)</f>
        <v>5</v>
      </c>
      <c r="E1020" s="96">
        <f t="shared" ref="E1020:E1042" si="226">IF(D1020&gt;Max_Value,Max_Value,IF(D1020&lt;0,0,D1020))</f>
        <v>5</v>
      </c>
      <c r="F1020" s="116">
        <f t="shared" ref="F1020:F1042" si="227">E1020</f>
        <v>5</v>
      </c>
      <c r="G1020" s="60" t="s">
        <v>22963</v>
      </c>
    </row>
    <row r="1021" spans="1:7">
      <c r="A1021" s="55"/>
      <c r="B1021" s="55" t="s">
        <v>22964</v>
      </c>
      <c r="C1021" s="38">
        <f>Matrix!B2184</f>
        <v>0</v>
      </c>
      <c r="D1021" s="92">
        <f t="shared" si="225"/>
        <v>5</v>
      </c>
      <c r="E1021" s="96">
        <f t="shared" si="226"/>
        <v>5</v>
      </c>
      <c r="F1021" s="116">
        <f t="shared" si="227"/>
        <v>5</v>
      </c>
      <c r="G1021" s="60" t="s">
        <v>22965</v>
      </c>
    </row>
    <row r="1022" spans="1:7">
      <c r="A1022" s="55"/>
      <c r="B1022" s="55" t="s">
        <v>22966</v>
      </c>
      <c r="C1022" s="38">
        <f>Matrix!B2185</f>
        <v>0</v>
      </c>
      <c r="D1022" s="92">
        <f t="shared" si="225"/>
        <v>5</v>
      </c>
      <c r="E1022" s="96">
        <f t="shared" si="226"/>
        <v>5</v>
      </c>
      <c r="F1022" s="116">
        <f t="shared" si="227"/>
        <v>5</v>
      </c>
      <c r="G1022" s="60" t="s">
        <v>22967</v>
      </c>
    </row>
    <row r="1023" spans="1:7">
      <c r="A1023" s="55"/>
      <c r="B1023" s="55" t="s">
        <v>22968</v>
      </c>
      <c r="C1023" s="38">
        <f>Matrix!B2186</f>
        <v>0</v>
      </c>
      <c r="D1023" s="92">
        <f t="shared" si="225"/>
        <v>5</v>
      </c>
      <c r="E1023" s="96">
        <f t="shared" si="226"/>
        <v>5</v>
      </c>
      <c r="F1023" s="116">
        <f t="shared" si="227"/>
        <v>5</v>
      </c>
      <c r="G1023" s="60" t="s">
        <v>22969</v>
      </c>
    </row>
    <row r="1024" spans="1:7">
      <c r="A1024" s="55"/>
      <c r="B1024" s="55" t="s">
        <v>22970</v>
      </c>
      <c r="C1024" s="38">
        <f>Matrix!B2187</f>
        <v>0</v>
      </c>
      <c r="D1024" s="92">
        <f t="shared" si="225"/>
        <v>5</v>
      </c>
      <c r="E1024" s="96">
        <f t="shared" si="226"/>
        <v>5</v>
      </c>
      <c r="F1024" s="116">
        <f t="shared" si="227"/>
        <v>5</v>
      </c>
      <c r="G1024" s="60" t="s">
        <v>22971</v>
      </c>
    </row>
    <row r="1025" spans="1:7">
      <c r="A1025" s="55"/>
      <c r="B1025" s="55" t="s">
        <v>22972</v>
      </c>
      <c r="C1025" s="38">
        <f>Matrix!B2188</f>
        <v>0</v>
      </c>
      <c r="D1025" s="92">
        <f t="shared" si="225"/>
        <v>5</v>
      </c>
      <c r="E1025" s="96">
        <f t="shared" si="226"/>
        <v>5</v>
      </c>
      <c r="F1025" s="116">
        <f t="shared" si="227"/>
        <v>5</v>
      </c>
      <c r="G1025" s="60" t="s">
        <v>22973</v>
      </c>
    </row>
    <row r="1026" spans="1:7">
      <c r="A1026" s="55"/>
      <c r="B1026" s="55" t="s">
        <v>22974</v>
      </c>
      <c r="C1026" s="38">
        <f>Matrix!B2189</f>
        <v>0</v>
      </c>
      <c r="D1026" s="92">
        <f t="shared" si="225"/>
        <v>5</v>
      </c>
      <c r="E1026" s="96">
        <f t="shared" si="226"/>
        <v>5</v>
      </c>
      <c r="F1026" s="116">
        <f t="shared" si="227"/>
        <v>5</v>
      </c>
      <c r="G1026" s="60" t="s">
        <v>22975</v>
      </c>
    </row>
    <row r="1027" spans="1:7">
      <c r="A1027" s="55"/>
      <c r="B1027" s="55" t="s">
        <v>22976</v>
      </c>
      <c r="C1027" s="38">
        <f>Matrix!B2190</f>
        <v>0</v>
      </c>
      <c r="D1027" s="92">
        <f t="shared" si="225"/>
        <v>5</v>
      </c>
      <c r="E1027" s="96">
        <f t="shared" si="226"/>
        <v>5</v>
      </c>
      <c r="F1027" s="116">
        <f t="shared" si="227"/>
        <v>5</v>
      </c>
      <c r="G1027" s="60" t="s">
        <v>22977</v>
      </c>
    </row>
    <row r="1028" spans="1:7">
      <c r="A1028" s="55"/>
      <c r="B1028" s="55" t="s">
        <v>22978</v>
      </c>
      <c r="C1028" s="38">
        <f>Matrix!B2191</f>
        <v>0</v>
      </c>
      <c r="D1028" s="92">
        <f t="shared" si="225"/>
        <v>5</v>
      </c>
      <c r="E1028" s="96">
        <f t="shared" si="226"/>
        <v>5</v>
      </c>
      <c r="F1028" s="116">
        <f t="shared" si="227"/>
        <v>5</v>
      </c>
      <c r="G1028" s="60" t="s">
        <v>22979</v>
      </c>
    </row>
    <row r="1029" spans="1:7">
      <c r="A1029" s="55"/>
      <c r="B1029" s="55" t="s">
        <v>22980</v>
      </c>
      <c r="C1029" s="38">
        <f>Matrix!B2192</f>
        <v>0</v>
      </c>
      <c r="D1029" s="92">
        <f t="shared" si="225"/>
        <v>5</v>
      </c>
      <c r="E1029" s="96">
        <f t="shared" si="226"/>
        <v>5</v>
      </c>
      <c r="F1029" s="116">
        <f t="shared" si="227"/>
        <v>5</v>
      </c>
      <c r="G1029" s="60" t="s">
        <v>22981</v>
      </c>
    </row>
    <row r="1030" spans="1:7">
      <c r="A1030" s="55"/>
      <c r="B1030" s="55" t="s">
        <v>22982</v>
      </c>
      <c r="C1030" s="38">
        <f>Matrix!B2193</f>
        <v>0</v>
      </c>
      <c r="D1030" s="92">
        <f t="shared" si="225"/>
        <v>5</v>
      </c>
      <c r="E1030" s="96">
        <f t="shared" si="226"/>
        <v>5</v>
      </c>
      <c r="F1030" s="116">
        <f t="shared" si="227"/>
        <v>5</v>
      </c>
      <c r="G1030" s="60" t="s">
        <v>22983</v>
      </c>
    </row>
    <row r="1031" spans="1:7">
      <c r="A1031" s="55"/>
      <c r="B1031" s="55" t="s">
        <v>22984</v>
      </c>
      <c r="C1031" s="38">
        <f>Matrix!B2194</f>
        <v>0</v>
      </c>
      <c r="D1031" s="92">
        <f t="shared" si="225"/>
        <v>5</v>
      </c>
      <c r="E1031" s="96">
        <f t="shared" si="226"/>
        <v>5</v>
      </c>
      <c r="F1031" s="116">
        <f t="shared" si="227"/>
        <v>5</v>
      </c>
      <c r="G1031" s="60" t="s">
        <v>22985</v>
      </c>
    </row>
    <row r="1032" spans="1:7">
      <c r="A1032" s="55"/>
      <c r="B1032" s="55" t="s">
        <v>22986</v>
      </c>
      <c r="C1032" s="38">
        <f>Matrix!B2195</f>
        <v>0</v>
      </c>
      <c r="D1032" s="92">
        <f t="shared" si="225"/>
        <v>5</v>
      </c>
      <c r="E1032" s="96">
        <f t="shared" si="226"/>
        <v>5</v>
      </c>
      <c r="F1032" s="116">
        <f t="shared" si="227"/>
        <v>5</v>
      </c>
      <c r="G1032" s="60" t="s">
        <v>22987</v>
      </c>
    </row>
    <row r="1033" spans="1:7">
      <c r="A1033" s="55"/>
      <c r="B1033" s="55" t="s">
        <v>22988</v>
      </c>
      <c r="C1033" s="38">
        <f>Matrix!B2196</f>
        <v>0</v>
      </c>
      <c r="D1033" s="92">
        <f t="shared" si="225"/>
        <v>5</v>
      </c>
      <c r="E1033" s="96">
        <f t="shared" si="226"/>
        <v>5</v>
      </c>
      <c r="F1033" s="116">
        <f t="shared" si="227"/>
        <v>5</v>
      </c>
      <c r="G1033" s="60" t="s">
        <v>22989</v>
      </c>
    </row>
    <row r="1034" spans="1:7">
      <c r="A1034" s="55"/>
      <c r="B1034" s="55" t="s">
        <v>22990</v>
      </c>
      <c r="C1034" s="38">
        <f>Matrix!B2197</f>
        <v>0</v>
      </c>
      <c r="D1034" s="92">
        <f t="shared" si="225"/>
        <v>5</v>
      </c>
      <c r="E1034" s="96">
        <f t="shared" si="226"/>
        <v>5</v>
      </c>
      <c r="F1034" s="116">
        <f t="shared" si="227"/>
        <v>5</v>
      </c>
      <c r="G1034" s="60" t="s">
        <v>22991</v>
      </c>
    </row>
    <row r="1035" spans="1:7">
      <c r="A1035" s="55"/>
      <c r="B1035" s="55" t="s">
        <v>22992</v>
      </c>
      <c r="C1035" s="38">
        <f>Matrix!B2198</f>
        <v>0</v>
      </c>
      <c r="D1035" s="92">
        <f t="shared" si="225"/>
        <v>5</v>
      </c>
      <c r="E1035" s="96">
        <f t="shared" si="226"/>
        <v>5</v>
      </c>
      <c r="F1035" s="116">
        <f t="shared" si="227"/>
        <v>5</v>
      </c>
      <c r="G1035" s="60" t="s">
        <v>22993</v>
      </c>
    </row>
    <row r="1036" spans="1:7">
      <c r="A1036" s="55"/>
      <c r="B1036" s="55" t="s">
        <v>22994</v>
      </c>
      <c r="C1036" s="38">
        <f>Matrix!B2199</f>
        <v>0</v>
      </c>
      <c r="D1036" s="92">
        <f t="shared" si="225"/>
        <v>5</v>
      </c>
      <c r="E1036" s="96">
        <f t="shared" si="226"/>
        <v>5</v>
      </c>
      <c r="F1036" s="116">
        <f t="shared" si="227"/>
        <v>5</v>
      </c>
      <c r="G1036" s="60" t="s">
        <v>22995</v>
      </c>
    </row>
    <row r="1037" spans="1:7">
      <c r="A1037" s="55"/>
      <c r="B1037" s="55" t="s">
        <v>22996</v>
      </c>
      <c r="C1037" s="38">
        <f>Matrix!B2200</f>
        <v>0</v>
      </c>
      <c r="D1037" s="92">
        <f t="shared" si="225"/>
        <v>5</v>
      </c>
      <c r="E1037" s="96">
        <f t="shared" si="226"/>
        <v>5</v>
      </c>
      <c r="F1037" s="116">
        <f t="shared" si="227"/>
        <v>5</v>
      </c>
      <c r="G1037" s="60" t="s">
        <v>22997</v>
      </c>
    </row>
    <row r="1038" spans="1:7">
      <c r="A1038" s="55"/>
      <c r="B1038" s="55" t="s">
        <v>22998</v>
      </c>
      <c r="C1038" s="38">
        <f>Matrix!B2201</f>
        <v>0</v>
      </c>
      <c r="D1038" s="92">
        <f t="shared" si="225"/>
        <v>5</v>
      </c>
      <c r="E1038" s="96">
        <f t="shared" si="226"/>
        <v>5</v>
      </c>
      <c r="F1038" s="116">
        <f t="shared" si="227"/>
        <v>5</v>
      </c>
      <c r="G1038" s="60" t="s">
        <v>22999</v>
      </c>
    </row>
    <row r="1039" spans="1:7">
      <c r="A1039" s="55"/>
      <c r="B1039" s="55" t="s">
        <v>23000</v>
      </c>
      <c r="C1039" s="38">
        <f>Matrix!B2202</f>
        <v>0</v>
      </c>
      <c r="D1039" s="92">
        <f t="shared" si="225"/>
        <v>5</v>
      </c>
      <c r="E1039" s="96">
        <f t="shared" si="226"/>
        <v>5</v>
      </c>
      <c r="F1039" s="116">
        <f t="shared" si="227"/>
        <v>5</v>
      </c>
      <c r="G1039" s="60" t="s">
        <v>23001</v>
      </c>
    </row>
    <row r="1040" spans="1:7">
      <c r="A1040" s="55"/>
      <c r="B1040" s="55" t="s">
        <v>23002</v>
      </c>
      <c r="C1040" s="38">
        <f>Matrix!B2203</f>
        <v>0</v>
      </c>
      <c r="D1040" s="92">
        <f t="shared" si="225"/>
        <v>5</v>
      </c>
      <c r="E1040" s="96">
        <f t="shared" si="226"/>
        <v>5</v>
      </c>
      <c r="F1040" s="116">
        <f t="shared" si="227"/>
        <v>5</v>
      </c>
      <c r="G1040" s="60" t="s">
        <v>23003</v>
      </c>
    </row>
    <row r="1041" spans="1:7">
      <c r="A1041" s="55"/>
      <c r="B1041" s="55" t="s">
        <v>23004</v>
      </c>
      <c r="C1041" s="38">
        <f>Matrix!B2204</f>
        <v>0</v>
      </c>
      <c r="D1041" s="92">
        <f t="shared" si="225"/>
        <v>5</v>
      </c>
      <c r="E1041" s="96">
        <f t="shared" si="226"/>
        <v>5</v>
      </c>
      <c r="F1041" s="116">
        <f t="shared" si="227"/>
        <v>5</v>
      </c>
      <c r="G1041" s="60" t="s">
        <v>23005</v>
      </c>
    </row>
    <row r="1042" spans="1:7">
      <c r="A1042" s="55"/>
      <c r="B1042" s="55" t="s">
        <v>23006</v>
      </c>
      <c r="C1042" s="38">
        <f>Matrix!B2205</f>
        <v>0</v>
      </c>
      <c r="D1042" s="92">
        <f t="shared" si="225"/>
        <v>5</v>
      </c>
      <c r="E1042" s="96">
        <f t="shared" si="226"/>
        <v>5</v>
      </c>
      <c r="F1042" s="116">
        <f t="shared" si="227"/>
        <v>5</v>
      </c>
      <c r="G1042" s="60" t="s">
        <v>11488</v>
      </c>
    </row>
    <row r="1043" spans="1:7">
      <c r="A1043" s="56">
        <v>16.3</v>
      </c>
      <c r="B1043" s="56" t="s">
        <v>22000</v>
      </c>
      <c r="C1043" s="99"/>
      <c r="D1043" s="99"/>
      <c r="E1043" s="99"/>
      <c r="F1043" s="99"/>
      <c r="G1043" s="56"/>
    </row>
    <row r="1044" spans="1:7">
      <c r="A1044" s="55"/>
      <c r="B1044" s="55" t="s">
        <v>23007</v>
      </c>
      <c r="C1044" s="38">
        <f>Matrix!B5558</f>
        <v>0</v>
      </c>
      <c r="D1044" s="92">
        <f>ROUNDUP(ABS(75-C1044)/Base_Value*inher_factor,1)</f>
        <v>5</v>
      </c>
      <c r="E1044" s="96">
        <f>IF(D1044&gt;Max_Value,Max_Value,IF(D1044&lt;0,0,D1044))</f>
        <v>5</v>
      </c>
      <c r="F1044" s="116">
        <f>MAX(F996:F1042)</f>
        <v>5</v>
      </c>
      <c r="G1044" s="60" t="s">
        <v>22069</v>
      </c>
    </row>
    <row r="1045" spans="1:7" ht="18" thickBot="1">
      <c r="A1045" s="53">
        <v>21</v>
      </c>
      <c r="B1045" s="53" t="s">
        <v>23008</v>
      </c>
      <c r="C1045" s="98"/>
      <c r="D1045" s="98"/>
      <c r="E1045" s="98"/>
      <c r="F1045" s="98"/>
      <c r="G1045" s="54"/>
    </row>
    <row r="1046" spans="1:7" ht="18" thickTop="1">
      <c r="A1046" s="55"/>
      <c r="B1046" s="55" t="s">
        <v>23009</v>
      </c>
      <c r="C1046" s="38">
        <f>Matrix!B1727</f>
        <v>0</v>
      </c>
      <c r="D1046" s="92">
        <f t="shared" ref="D1046:D1057" si="228">ROUNDUP(ABS(75-C1046)/(Base_Value*meridian_factor-3),1)</f>
        <v>6.3</v>
      </c>
      <c r="E1046" s="96">
        <f t="shared" ref="E1046:E1057" si="229">IF(D1046&gt;Max_Value,Max_Value,IF(D1046&lt;0,0,D1046))</f>
        <v>5</v>
      </c>
      <c r="F1046" s="116">
        <f t="shared" ref="F1046:F1057" si="230">E1046</f>
        <v>5</v>
      </c>
      <c r="G1046" s="39" t="s">
        <v>11522</v>
      </c>
    </row>
    <row r="1047" spans="1:7">
      <c r="A1047" s="55"/>
      <c r="B1047" s="55" t="s">
        <v>23010</v>
      </c>
      <c r="C1047" s="38">
        <f>Matrix!B1723</f>
        <v>0</v>
      </c>
      <c r="D1047" s="92">
        <f t="shared" si="228"/>
        <v>6.3</v>
      </c>
      <c r="E1047" s="96">
        <f t="shared" si="229"/>
        <v>5</v>
      </c>
      <c r="F1047" s="116">
        <f t="shared" si="230"/>
        <v>5</v>
      </c>
      <c r="G1047" s="39" t="s">
        <v>11523</v>
      </c>
    </row>
    <row r="1048" spans="1:7">
      <c r="A1048" s="55"/>
      <c r="B1048" s="55" t="s">
        <v>23011</v>
      </c>
      <c r="C1048" s="38">
        <f>Matrix!B1721</f>
        <v>0</v>
      </c>
      <c r="D1048" s="92">
        <f t="shared" si="228"/>
        <v>6.3</v>
      </c>
      <c r="E1048" s="96">
        <f t="shared" si="229"/>
        <v>5</v>
      </c>
      <c r="F1048" s="116">
        <f t="shared" si="230"/>
        <v>5</v>
      </c>
      <c r="G1048" s="39" t="s">
        <v>11524</v>
      </c>
    </row>
    <row r="1049" spans="1:7">
      <c r="A1049" s="55"/>
      <c r="B1049" s="55" t="s">
        <v>23012</v>
      </c>
      <c r="C1049" s="38">
        <f>Matrix!B1722</f>
        <v>0</v>
      </c>
      <c r="D1049" s="92">
        <f t="shared" si="228"/>
        <v>6.3</v>
      </c>
      <c r="E1049" s="96">
        <f t="shared" si="229"/>
        <v>5</v>
      </c>
      <c r="F1049" s="116">
        <f t="shared" si="230"/>
        <v>5</v>
      </c>
      <c r="G1049" s="39" t="s">
        <v>11525</v>
      </c>
    </row>
    <row r="1050" spans="1:7">
      <c r="A1050" s="55"/>
      <c r="B1050" s="55" t="s">
        <v>23013</v>
      </c>
      <c r="C1050" s="38">
        <f>Matrix!B1713</f>
        <v>0</v>
      </c>
      <c r="D1050" s="92">
        <f t="shared" si="228"/>
        <v>6.3</v>
      </c>
      <c r="E1050" s="96">
        <f t="shared" si="229"/>
        <v>5</v>
      </c>
      <c r="F1050" s="116">
        <f t="shared" si="230"/>
        <v>5</v>
      </c>
      <c r="G1050" s="39" t="s">
        <v>11526</v>
      </c>
    </row>
    <row r="1051" spans="1:7">
      <c r="A1051" s="55"/>
      <c r="B1051" s="55" t="s">
        <v>23014</v>
      </c>
      <c r="C1051" s="38">
        <f>Matrix!B1716</f>
        <v>0</v>
      </c>
      <c r="D1051" s="92">
        <f t="shared" si="228"/>
        <v>6.3</v>
      </c>
      <c r="E1051" s="96">
        <f t="shared" si="229"/>
        <v>5</v>
      </c>
      <c r="F1051" s="116">
        <f t="shared" si="230"/>
        <v>5</v>
      </c>
      <c r="G1051" s="39" t="s">
        <v>11527</v>
      </c>
    </row>
    <row r="1052" spans="1:7">
      <c r="A1052" s="55"/>
      <c r="B1052" s="55" t="s">
        <v>23015</v>
      </c>
      <c r="C1052" s="38">
        <f>Matrix!B1726</f>
        <v>0</v>
      </c>
      <c r="D1052" s="92">
        <f t="shared" si="228"/>
        <v>6.3</v>
      </c>
      <c r="E1052" s="96">
        <f t="shared" si="229"/>
        <v>5</v>
      </c>
      <c r="F1052" s="116">
        <f t="shared" si="230"/>
        <v>5</v>
      </c>
      <c r="G1052" s="39" t="s">
        <v>11528</v>
      </c>
    </row>
    <row r="1053" spans="1:7">
      <c r="B1053" s="55" t="s">
        <v>23016</v>
      </c>
      <c r="C1053" s="38">
        <f>Matrix!B1714</f>
        <v>0</v>
      </c>
      <c r="D1053" s="92">
        <f t="shared" si="228"/>
        <v>6.3</v>
      </c>
      <c r="E1053" s="96">
        <f t="shared" si="229"/>
        <v>5</v>
      </c>
      <c r="F1053" s="116">
        <f t="shared" si="230"/>
        <v>5</v>
      </c>
      <c r="G1053" s="39" t="s">
        <v>11529</v>
      </c>
    </row>
    <row r="1054" spans="1:7">
      <c r="A1054" s="84"/>
      <c r="B1054" s="55" t="s">
        <v>23017</v>
      </c>
      <c r="C1054" s="38">
        <f>Matrix!B1732</f>
        <v>0</v>
      </c>
      <c r="D1054" s="92">
        <f t="shared" si="228"/>
        <v>6.3</v>
      </c>
      <c r="E1054" s="96">
        <f t="shared" si="229"/>
        <v>5</v>
      </c>
      <c r="F1054" s="116">
        <f t="shared" si="230"/>
        <v>5</v>
      </c>
      <c r="G1054" s="39" t="s">
        <v>11530</v>
      </c>
    </row>
    <row r="1055" spans="1:7">
      <c r="A1055" s="39"/>
      <c r="B1055" s="55" t="s">
        <v>23018</v>
      </c>
      <c r="C1055" s="38">
        <f>Matrix!B1724</f>
        <v>0</v>
      </c>
      <c r="D1055" s="92">
        <f t="shared" si="228"/>
        <v>6.3</v>
      </c>
      <c r="E1055" s="96">
        <f t="shared" si="229"/>
        <v>5</v>
      </c>
      <c r="F1055" s="116">
        <f t="shared" si="230"/>
        <v>5</v>
      </c>
      <c r="G1055" s="39" t="s">
        <v>11531</v>
      </c>
    </row>
    <row r="1056" spans="1:7">
      <c r="A1056" s="39"/>
      <c r="B1056" s="55" t="s">
        <v>23019</v>
      </c>
      <c r="C1056" s="38">
        <f>Matrix!B1730</f>
        <v>0</v>
      </c>
      <c r="D1056" s="92">
        <f t="shared" si="228"/>
        <v>6.3</v>
      </c>
      <c r="E1056" s="96">
        <f t="shared" si="229"/>
        <v>5</v>
      </c>
      <c r="F1056" s="116">
        <f t="shared" si="230"/>
        <v>5</v>
      </c>
      <c r="G1056" s="39" t="s">
        <v>11532</v>
      </c>
    </row>
    <row r="1057" spans="1:10">
      <c r="A1057" s="39"/>
      <c r="B1057" s="62" t="s">
        <v>23020</v>
      </c>
      <c r="C1057" s="38">
        <f>Matrix!B1725</f>
        <v>0</v>
      </c>
      <c r="D1057" s="92">
        <f t="shared" si="228"/>
        <v>6.3</v>
      </c>
      <c r="E1057" s="96">
        <f t="shared" si="229"/>
        <v>5</v>
      </c>
      <c r="F1057" s="116">
        <f t="shared" si="230"/>
        <v>5</v>
      </c>
      <c r="G1057" s="43" t="s">
        <v>11533</v>
      </c>
    </row>
    <row r="1058" spans="1:10" ht="18" thickBot="1">
      <c r="A1058" s="53">
        <v>22</v>
      </c>
      <c r="B1058" s="53" t="s">
        <v>23021</v>
      </c>
      <c r="C1058" s="98"/>
      <c r="D1058" s="98"/>
      <c r="E1058" s="98"/>
      <c r="F1058" s="98"/>
      <c r="G1058" s="53"/>
    </row>
    <row r="1059" spans="1:10" ht="18" thickTop="1">
      <c r="A1059" s="39"/>
      <c r="B1059" s="55"/>
      <c r="D1059" s="92"/>
      <c r="E1059" s="96"/>
      <c r="F1059" s="65"/>
      <c r="G1059" s="39"/>
    </row>
    <row r="1060" spans="1:10">
      <c r="A1060" s="39"/>
      <c r="B1060" s="55"/>
      <c r="D1060" s="92"/>
      <c r="E1060" s="96"/>
      <c r="F1060" s="65"/>
      <c r="G1060" s="55"/>
    </row>
    <row r="1061" spans="1:10" ht="18" thickBot="1">
      <c r="A1061" s="53">
        <v>23</v>
      </c>
      <c r="B1061" s="53" t="s">
        <v>23022</v>
      </c>
      <c r="C1061" s="98"/>
      <c r="D1061" s="98"/>
      <c r="E1061" s="98"/>
      <c r="F1061" s="98"/>
      <c r="G1061" s="53"/>
    </row>
    <row r="1062" spans="1:10" ht="18" thickTop="1">
      <c r="A1062" s="55"/>
      <c r="B1062" s="55"/>
      <c r="D1062" s="92"/>
      <c r="E1062" s="96"/>
      <c r="F1062" s="65"/>
      <c r="G1062" s="55"/>
    </row>
    <row r="1063" spans="1:10">
      <c r="A1063" s="55"/>
      <c r="B1063" s="55"/>
      <c r="D1063" s="92"/>
      <c r="E1063" s="96"/>
      <c r="F1063" s="65"/>
      <c r="G1063" s="55"/>
    </row>
    <row r="1064" spans="1:10">
      <c r="A1064" s="55"/>
      <c r="B1064" s="55"/>
      <c r="D1064" s="92"/>
      <c r="E1064" s="96"/>
      <c r="F1064" s="65"/>
      <c r="G1064" s="55"/>
    </row>
    <row r="1065" spans="1:10" ht="18" thickBot="1">
      <c r="A1065" s="53">
        <v>24</v>
      </c>
      <c r="B1065" s="53" t="s">
        <v>23023</v>
      </c>
      <c r="C1065" s="98"/>
      <c r="D1065" s="98"/>
      <c r="E1065" s="98"/>
      <c r="F1065" s="98"/>
      <c r="G1065" s="53"/>
    </row>
    <row r="1066" spans="1:10" ht="18" thickTop="1">
      <c r="A1066" s="55"/>
      <c r="B1066" s="55"/>
      <c r="D1066" s="92"/>
      <c r="E1066" s="96"/>
      <c r="F1066" s="65"/>
      <c r="G1066" s="55"/>
    </row>
    <row r="1067" spans="1:10">
      <c r="A1067" s="55"/>
      <c r="B1067" s="55"/>
      <c r="D1067" s="92"/>
      <c r="E1067" s="96"/>
      <c r="F1067" s="65"/>
      <c r="G1067" s="55"/>
    </row>
    <row r="1068" spans="1:10">
      <c r="A1068" s="55"/>
      <c r="B1068" s="55"/>
      <c r="D1068" s="92"/>
      <c r="E1068" s="96"/>
      <c r="F1068" s="65"/>
      <c r="G1068" s="55"/>
    </row>
    <row r="1069" spans="1:10">
      <c r="A1069" s="55"/>
      <c r="B1069" s="55"/>
      <c r="D1069" s="92"/>
      <c r="E1069" s="96"/>
      <c r="F1069" s="65"/>
      <c r="G1069" s="55"/>
    </row>
    <row r="1070" spans="1:10" ht="18" thickBot="1">
      <c r="A1070" s="53">
        <v>25</v>
      </c>
      <c r="B1070" s="53" t="s">
        <v>23834</v>
      </c>
      <c r="C1070" s="98"/>
      <c r="D1070" s="98"/>
      <c r="E1070" s="98"/>
      <c r="F1070" s="98"/>
      <c r="G1070" s="54"/>
    </row>
    <row r="1071" spans="1:10" ht="18" thickTop="1">
      <c r="A1071" s="56">
        <v>25.1</v>
      </c>
      <c r="B1071" s="56" t="s">
        <v>23835</v>
      </c>
      <c r="C1071" s="99"/>
      <c r="D1071" s="99"/>
      <c r="E1071" s="99"/>
      <c r="F1071" s="99"/>
      <c r="G1071" s="56"/>
    </row>
    <row r="1072" spans="1:10">
      <c r="A1072" s="55"/>
      <c r="B1072" s="55" t="s">
        <v>23024</v>
      </c>
      <c r="C1072" s="38">
        <f>Matrix!B3770</f>
        <v>0</v>
      </c>
      <c r="D1072" s="92">
        <f t="shared" ref="D1072:D1103" si="231">ROUNDUP(ABS(75-C1072)/Base_Value*herb_factor,1)</f>
        <v>5</v>
      </c>
      <c r="E1072" s="96">
        <f t="shared" ref="E1072:E1103" si="232">IF(D1072&gt;Max_Value,Max_Value,IF(D1072&lt;0,0,D1072))</f>
        <v>5</v>
      </c>
      <c r="F1072" s="39" t="s">
        <v>11642</v>
      </c>
      <c r="G1072" s="38" t="str">
        <f>Matrix!C3770</f>
        <v>小木通 威灵仙 -- 中草药。祛风湿，通经络：主治风寒湿痹，肢节疼痛，屈伸不利者，可治诸骨鲠咽。</v>
      </c>
      <c r="H1072" t="str">
        <f t="shared" ref="H1072:H1104" si="233">F1072</f>
        <v>小木通</v>
      </c>
      <c r="I1072" s="123">
        <f t="shared" ref="I1072:I1104" si="234">E1072</f>
        <v>5</v>
      </c>
      <c r="J1072" s="123" t="str">
        <f t="shared" ref="J1072:J1103" si="235">G1072</f>
        <v>小木通 威灵仙 -- 中草药。祛风湿，通经络：主治风寒湿痹，肢节疼痛，屈伸不利者，可治诸骨鲠咽。</v>
      </c>
    </row>
    <row r="1073" spans="1:10">
      <c r="A1073" s="55"/>
      <c r="B1073" s="55" t="s">
        <v>23025</v>
      </c>
      <c r="C1073" s="38">
        <f>Matrix!B3771</f>
        <v>0</v>
      </c>
      <c r="D1073" s="92">
        <f t="shared" si="231"/>
        <v>5</v>
      </c>
      <c r="E1073" s="96">
        <f t="shared" si="232"/>
        <v>5</v>
      </c>
      <c r="F1073" s="39" t="s">
        <v>11517</v>
      </c>
      <c r="G1073" s="38" t="str">
        <f>Matrix!C3771</f>
        <v>女贞子 -- 中草药。 \补肾滋阴，养肝明目。又可强心、健腰膝、滋养通便、乌须明目、镇静镇痛、消炎解热、益阴安神、清虚弱。女贞子叶可治疮、除风、散血、消肿定痛</v>
      </c>
      <c r="H1073" t="str">
        <f t="shared" si="233"/>
        <v>女贞子</v>
      </c>
      <c r="I1073" s="123">
        <f t="shared" si="234"/>
        <v>5</v>
      </c>
      <c r="J1073" s="123" t="str">
        <f t="shared" si="235"/>
        <v>女贞子 -- 中草药。 \补肾滋阴，养肝明目。又可强心、健腰膝、滋养通便、乌须明目、镇静镇痛、消炎解热、益阴安神、清虚弱。女贞子叶可治疮、除风、散血、消肿定痛</v>
      </c>
    </row>
    <row r="1074" spans="1:10">
      <c r="A1074" s="62"/>
      <c r="B1074" s="55" t="s">
        <v>23026</v>
      </c>
      <c r="C1074" s="38">
        <f>Matrix!B3772</f>
        <v>0</v>
      </c>
      <c r="D1074" s="92">
        <f t="shared" si="231"/>
        <v>5</v>
      </c>
      <c r="E1074" s="96">
        <f t="shared" si="232"/>
        <v>5</v>
      </c>
      <c r="F1074" s="39" t="s">
        <v>23583</v>
      </c>
      <c r="G1074" s="38" t="str">
        <f>Matrix!C3772</f>
        <v>锯棕榈 -- 中草药。 \ 保持前列腺正常体积及其功能</v>
      </c>
      <c r="H1074" t="str">
        <f t="shared" si="233"/>
        <v>锯棕榈</v>
      </c>
      <c r="I1074" s="123">
        <f t="shared" si="234"/>
        <v>5</v>
      </c>
      <c r="J1074" s="123" t="str">
        <f t="shared" si="235"/>
        <v>锯棕榈 -- 中草药。 \ 保持前列腺正常体积及其功能</v>
      </c>
    </row>
    <row r="1075" spans="1:10">
      <c r="A1075" s="55"/>
      <c r="B1075" s="55" t="s">
        <v>23027</v>
      </c>
      <c r="C1075" s="38">
        <f>Matrix!B3773</f>
        <v>0</v>
      </c>
      <c r="D1075" s="92">
        <f t="shared" si="231"/>
        <v>5</v>
      </c>
      <c r="E1075" s="96">
        <f t="shared" si="232"/>
        <v>5</v>
      </c>
      <c r="F1075" s="39" t="s">
        <v>23584</v>
      </c>
      <c r="G1075" s="38" t="str">
        <f>Matrix!C3773</f>
        <v>大黑根 -- 中草药。 \治疗伤口愈合</v>
      </c>
      <c r="H1075" t="str">
        <f t="shared" si="233"/>
        <v>大黑根</v>
      </c>
      <c r="I1075" s="123">
        <f t="shared" si="234"/>
        <v>5</v>
      </c>
      <c r="J1075" s="123" t="str">
        <f t="shared" si="235"/>
        <v>大黑根 -- 中草药。 \治疗伤口愈合</v>
      </c>
    </row>
    <row r="1076" spans="1:10">
      <c r="B1076" s="55" t="s">
        <v>23028</v>
      </c>
      <c r="C1076" s="38">
        <f>Matrix!B3774</f>
        <v>0</v>
      </c>
      <c r="D1076" s="92">
        <f t="shared" si="231"/>
        <v>5</v>
      </c>
      <c r="E1076" s="96">
        <f t="shared" si="232"/>
        <v>5</v>
      </c>
      <c r="F1076" s="39" t="s">
        <v>11643</v>
      </c>
      <c r="G1076" s="38" t="str">
        <f>Matrix!C3774</f>
        <v>川芎 -- 中草药。 \性味辛，性温。归肝、胆、心包经。功能活血行气、袪风止痛。</v>
      </c>
      <c r="H1076" t="str">
        <f t="shared" si="233"/>
        <v>川芎</v>
      </c>
      <c r="I1076" s="123">
        <f t="shared" si="234"/>
        <v>5</v>
      </c>
      <c r="J1076" s="123" t="str">
        <f t="shared" si="235"/>
        <v>川芎 -- 中草药。 \性味辛，性温。归肝、胆、心包经。功能活血行气、袪风止痛。</v>
      </c>
    </row>
    <row r="1077" spans="1:10">
      <c r="A1077" s="55"/>
      <c r="B1077" s="55" t="s">
        <v>23029</v>
      </c>
      <c r="C1077" s="38">
        <f>Matrix!B3775</f>
        <v>0</v>
      </c>
      <c r="D1077" s="92">
        <f t="shared" si="231"/>
        <v>5</v>
      </c>
      <c r="E1077" s="96">
        <f t="shared" si="232"/>
        <v>5</v>
      </c>
      <c r="F1077" s="39" t="s">
        <v>11644</v>
      </c>
      <c r="G1077" s="38" t="str">
        <f>Matrix!C3775</f>
        <v>山楂 -- 有降血脂、血压、强心、抗心律不齐等作用，同时，山楂也是健脾开胃、消食化滞、活血化痰的良药。对胸膈脾满、疝气、血淤、闭经等症有很好的疗效。</v>
      </c>
      <c r="H1077" t="str">
        <f t="shared" si="233"/>
        <v>山楂</v>
      </c>
      <c r="I1077" s="123">
        <f t="shared" si="234"/>
        <v>5</v>
      </c>
      <c r="J1077" s="123" t="str">
        <f t="shared" si="235"/>
        <v>山楂 -- 有降血脂、血压、强心、抗心律不齐等作用，同时，山楂也是健脾开胃、消食化滞、活血化痰的良药。对胸膈脾满、疝气、血淤、闭经等症有很好的疗效。</v>
      </c>
    </row>
    <row r="1078" spans="1:10">
      <c r="A1078" s="55"/>
      <c r="B1078" s="55" t="s">
        <v>23030</v>
      </c>
      <c r="C1078" s="38">
        <f>Matrix!B3776</f>
        <v>0</v>
      </c>
      <c r="D1078" s="92">
        <f t="shared" si="231"/>
        <v>5</v>
      </c>
      <c r="E1078" s="96">
        <f t="shared" si="232"/>
        <v>5</v>
      </c>
      <c r="F1078" s="39" t="s">
        <v>23585</v>
      </c>
      <c r="G1078" s="38" t="str">
        <f>Matrix!C3776</f>
        <v>虎杖 -- 中草药。 \祛风利湿，散瘀定痛，止咳化痰。用于关节痹痛、湿热黄疸、经闭、症瘕、咳嗽痰多、水火烫伤；跌扑损伤、痈肿疮毒。</v>
      </c>
      <c r="H1078" t="str">
        <f t="shared" si="233"/>
        <v>虎杖</v>
      </c>
      <c r="I1078" s="123">
        <f t="shared" si="234"/>
        <v>5</v>
      </c>
      <c r="J1078" s="123" t="str">
        <f t="shared" si="235"/>
        <v>虎杖 -- 中草药。 \祛风利湿，散瘀定痛，止咳化痰。用于关节痹痛、湿热黄疸、经闭、症瘕、咳嗽痰多、水火烫伤；跌扑损伤、痈肿疮毒。</v>
      </c>
    </row>
    <row r="1079" spans="1:10">
      <c r="B1079" s="55" t="s">
        <v>23031</v>
      </c>
      <c r="C1079" s="38">
        <f>Matrix!B3777</f>
        <v>0</v>
      </c>
      <c r="D1079" s="92">
        <f t="shared" si="231"/>
        <v>5</v>
      </c>
      <c r="E1079" s="96">
        <f t="shared" si="232"/>
        <v>5</v>
      </c>
      <c r="F1079" s="39" t="s">
        <v>11645</v>
      </c>
      <c r="G1079" s="38" t="str">
        <f>Matrix!C3777</f>
        <v>北美升麻 -- 用于女性问题和沮丧的中草药。 舒缓风湿症引起的肿痛,帮助身心松弛,解除肌肉痉挛,减轻神经痛,镇咳,并帮助支气管放松,帮助生产过程顺利</v>
      </c>
      <c r="H1079" t="str">
        <f t="shared" si="233"/>
        <v>北美升麻</v>
      </c>
      <c r="I1079" s="123">
        <f t="shared" si="234"/>
        <v>5</v>
      </c>
      <c r="J1079" s="123" t="str">
        <f t="shared" si="235"/>
        <v>北美升麻 -- 用于女性问题和沮丧的中草药。 舒缓风湿症引起的肿痛,帮助身心松弛,解除肌肉痉挛,减轻神经痛,镇咳,并帮助支气管放松,帮助生产过程顺利</v>
      </c>
    </row>
    <row r="1080" spans="1:10">
      <c r="A1080" s="55"/>
      <c r="B1080" s="55" t="s">
        <v>23032</v>
      </c>
      <c r="C1080" s="38">
        <f>Matrix!B3778</f>
        <v>0</v>
      </c>
      <c r="D1080" s="92">
        <f t="shared" si="231"/>
        <v>5</v>
      </c>
      <c r="E1080" s="96">
        <f t="shared" si="232"/>
        <v>5</v>
      </c>
      <c r="F1080" s="39" t="s">
        <v>11646</v>
      </c>
      <c r="G1080" s="38" t="str">
        <f>Matrix!C3778</f>
        <v>知 母 -- 中草药。 \清 热 泻 火 、 清 泄 肺 胃 、 退 蒸 除 热 的 功 能 。</v>
      </c>
      <c r="H1080" t="str">
        <f t="shared" si="233"/>
        <v>知 母</v>
      </c>
      <c r="I1080" s="123">
        <f t="shared" si="234"/>
        <v>5</v>
      </c>
      <c r="J1080" s="123" t="str">
        <f t="shared" si="235"/>
        <v>知 母 -- 中草药。 \清 热 泻 火 、 清 泄 肺 胃 、 退 蒸 除 热 的 功 能 。</v>
      </c>
    </row>
    <row r="1081" spans="1:10">
      <c r="A1081" s="55"/>
      <c r="B1081" s="55" t="s">
        <v>23033</v>
      </c>
      <c r="C1081" s="38">
        <f>Matrix!B3779</f>
        <v>0</v>
      </c>
      <c r="D1081" s="92">
        <f t="shared" si="231"/>
        <v>5</v>
      </c>
      <c r="E1081" s="96">
        <f t="shared" si="232"/>
        <v>5</v>
      </c>
      <c r="F1081" s="39" t="s">
        <v>11647</v>
      </c>
      <c r="G1081" s="38" t="str">
        <f>Matrix!C3779</f>
        <v>野山药 -- 用于女性的更年期的中草药。 \降血脂，预防心血管疾病, 缓解更年期障碍及经期不适症候群</v>
      </c>
      <c r="H1081" t="str">
        <f t="shared" si="233"/>
        <v>野山药</v>
      </c>
      <c r="I1081" s="123">
        <f t="shared" si="234"/>
        <v>5</v>
      </c>
      <c r="J1081" s="123" t="str">
        <f t="shared" si="235"/>
        <v>野山药 -- 用于女性的更年期的中草药。 \降血脂，预防心血管疾病, 缓解更年期障碍及经期不适症候群</v>
      </c>
    </row>
    <row r="1082" spans="1:10">
      <c r="A1082" s="55"/>
      <c r="B1082" s="55" t="s">
        <v>23034</v>
      </c>
      <c r="C1082" s="38">
        <f>Matrix!B3780</f>
        <v>0</v>
      </c>
      <c r="D1082" s="92">
        <f t="shared" si="231"/>
        <v>5</v>
      </c>
      <c r="E1082" s="96">
        <f t="shared" si="232"/>
        <v>5</v>
      </c>
      <c r="F1082" s="39" t="s">
        <v>11520</v>
      </c>
      <c r="G1082" s="38" t="str">
        <f>Matrix!C3780</f>
        <v>玄参 -- 中草药。 \清热凉血药的一种，也是滋阴降火的常用药，不仅可以解热，还有除烦止渴、润燥滑肠、利尿、消炎、利咽解毒、强心降压的作用。</v>
      </c>
      <c r="H1082" t="str">
        <f t="shared" si="233"/>
        <v>玄参</v>
      </c>
      <c r="I1082" s="123">
        <f t="shared" si="234"/>
        <v>5</v>
      </c>
      <c r="J1082" s="123" t="str">
        <f t="shared" si="235"/>
        <v>玄参 -- 中草药。 \清热凉血药的一种，也是滋阴降火的常用药，不仅可以解热，还有除烦止渴、润燥滑肠、利尿、消炎、利咽解毒、强心降压的作用。</v>
      </c>
    </row>
    <row r="1083" spans="1:10">
      <c r="B1083" s="55" t="s">
        <v>23035</v>
      </c>
      <c r="C1083" s="38">
        <f>Matrix!B3781</f>
        <v>0</v>
      </c>
      <c r="D1083" s="92">
        <f t="shared" si="231"/>
        <v>5</v>
      </c>
      <c r="E1083" s="96">
        <f t="shared" si="232"/>
        <v>5</v>
      </c>
      <c r="F1083" s="39" t="s">
        <v>11521</v>
      </c>
      <c r="G1083" s="38" t="str">
        <f>Matrix!C3781</f>
        <v>麦门冬 -- 中草药。 \养阴生津，润肺清火。用于肺燥干咳、津伤口渴、心烦失眠、内热消渴。</v>
      </c>
      <c r="H1083" t="str">
        <f t="shared" si="233"/>
        <v>麦门冬</v>
      </c>
      <c r="I1083" s="123">
        <f t="shared" si="234"/>
        <v>5</v>
      </c>
      <c r="J1083" s="123" t="str">
        <f t="shared" si="235"/>
        <v>麦门冬 -- 中草药。 \养阴生津，润肺清火。用于肺燥干咳、津伤口渴、心烦失眠、内热消渴。</v>
      </c>
    </row>
    <row r="1084" spans="1:10">
      <c r="A1084" s="55"/>
      <c r="B1084" s="55" t="s">
        <v>23036</v>
      </c>
      <c r="C1084" s="38">
        <f>Matrix!B3782</f>
        <v>0</v>
      </c>
      <c r="D1084" s="92">
        <f t="shared" si="231"/>
        <v>5</v>
      </c>
      <c r="E1084" s="96">
        <f t="shared" si="232"/>
        <v>5</v>
      </c>
      <c r="F1084" s="39" t="s">
        <v>11648</v>
      </c>
      <c r="G1084" s="38" t="str">
        <f>Matrix!C3782</f>
        <v xml:space="preserve">白芍药 -- 补血养血、平抑肝阳、柔肝止痛。敛阴止汗等功效，适用于阴虚发热、月经不调、胸腹胁肋疼痛、四肢挛急，泻痢腹痛、自汗盗汗、崩漏、带下等症 </v>
      </c>
      <c r="H1084" t="str">
        <f t="shared" si="233"/>
        <v>白芍药</v>
      </c>
      <c r="I1084" s="123">
        <f t="shared" si="234"/>
        <v>5</v>
      </c>
      <c r="J1084" s="123" t="str">
        <f t="shared" si="235"/>
        <v xml:space="preserve">白芍药 -- 补血养血、平抑肝阳、柔肝止痛。敛阴止汗等功效，适用于阴虚发热、月经不调、胸腹胁肋疼痛、四肢挛急，泻痢腹痛、自汗盗汗、崩漏、带下等症 </v>
      </c>
    </row>
    <row r="1085" spans="1:10">
      <c r="A1085" s="55"/>
      <c r="B1085" s="55" t="s">
        <v>23037</v>
      </c>
      <c r="C1085" s="38">
        <f>Matrix!B3784</f>
        <v>0</v>
      </c>
      <c r="D1085" s="92">
        <f t="shared" si="231"/>
        <v>5</v>
      </c>
      <c r="E1085" s="96">
        <f t="shared" si="232"/>
        <v>5</v>
      </c>
      <c r="F1085" s="39" t="s">
        <v>11649</v>
      </c>
      <c r="G1085" s="38" t="str">
        <f>Matrix!C3784</f>
        <v>木通 -- 泻火行水，通利血脉。治小便赤涩，淋浊，水肿，胸中烦热，喉痹咽痛，遍身拘痛，妇女经闭，乳汁不通。</v>
      </c>
      <c r="H1085" t="str">
        <f t="shared" si="233"/>
        <v>木通</v>
      </c>
      <c r="I1085" s="123">
        <f t="shared" si="234"/>
        <v>5</v>
      </c>
      <c r="J1085" s="123" t="str">
        <f t="shared" si="235"/>
        <v>木通 -- 泻火行水，通利血脉。治小便赤涩，淋浊，水肿，胸中烦热，喉痹咽痛，遍身拘痛，妇女经闭，乳汁不通。</v>
      </c>
    </row>
    <row r="1086" spans="1:10">
      <c r="A1086" s="55"/>
      <c r="B1086" s="55" t="s">
        <v>23038</v>
      </c>
      <c r="C1086" s="38">
        <f>Matrix!B3785</f>
        <v>0</v>
      </c>
      <c r="D1086" s="92">
        <f t="shared" si="231"/>
        <v>5</v>
      </c>
      <c r="E1086" s="96">
        <f t="shared" si="232"/>
        <v>5</v>
      </c>
      <c r="F1086" s="39" t="s">
        <v>11650</v>
      </c>
      <c r="G1086" s="38" t="str">
        <f>Matrix!C3785</f>
        <v>泽泻 --利水，渗湿，泄热。治小便不利，水肿胀满，呕吐，泻痢，痰饮，脚气，淋病，尿血。(1)利水渗湿：用于水湿内停之尿少、水肿、泻痢及湿热淋浊等证。</v>
      </c>
      <c r="H1086" t="str">
        <f t="shared" si="233"/>
        <v>泽泻</v>
      </c>
      <c r="I1086" s="123">
        <f t="shared" si="234"/>
        <v>5</v>
      </c>
      <c r="J1086" s="123" t="str">
        <f t="shared" si="235"/>
        <v>泽泻 --利水，渗湿，泄热。治小便不利，水肿胀满，呕吐，泻痢，痰饮，脚气，淋病，尿血。(1)利水渗湿：用于水湿内停之尿少、水肿、泻痢及湿热淋浊等证。</v>
      </c>
    </row>
    <row r="1087" spans="1:10">
      <c r="A1087" s="55"/>
      <c r="B1087" s="55" t="s">
        <v>23039</v>
      </c>
      <c r="C1087" s="38">
        <f>Matrix!B3786</f>
        <v>0</v>
      </c>
      <c r="D1087" s="92">
        <f t="shared" si="231"/>
        <v>5</v>
      </c>
      <c r="E1087" s="96">
        <f t="shared" si="232"/>
        <v>5</v>
      </c>
      <c r="F1087" s="39" t="s">
        <v>11651</v>
      </c>
      <c r="G1087" s="38" t="str">
        <f>Matrix!C3786</f>
        <v>远志 -- 爱情和性爱协调，联机心经和肾经。 \安神益智，祛痰，消肿。用于心肾不交，失眠多梦，健忘惊悸，神志恍惚，咳痰不爽，疮疡肿毒，乳房肿痛。</v>
      </c>
      <c r="H1087" t="str">
        <f t="shared" si="233"/>
        <v>远志</v>
      </c>
      <c r="I1087" s="123">
        <f t="shared" si="234"/>
        <v>5</v>
      </c>
      <c r="J1087" s="123" t="str">
        <f t="shared" si="235"/>
        <v>远志 -- 爱情和性爱协调，联机心经和肾经。 \安神益智，祛痰，消肿。用于心肾不交，失眠多梦，健忘惊悸，神志恍惚，咳痰不爽，疮疡肿毒，乳房肿痛。</v>
      </c>
    </row>
    <row r="1088" spans="1:10">
      <c r="B1088" s="55" t="s">
        <v>23040</v>
      </c>
      <c r="C1088" s="38">
        <f>Matrix!B3787</f>
        <v>0</v>
      </c>
      <c r="D1088" s="92">
        <f t="shared" si="231"/>
        <v>5</v>
      </c>
      <c r="E1088" s="96">
        <f t="shared" si="232"/>
        <v>5</v>
      </c>
      <c r="F1088" s="39" t="s">
        <v>11652</v>
      </c>
      <c r="G1088" s="38" t="str">
        <f>Matrix!C3787</f>
        <v>翻白草 -- 中草药，补气。 \ 清热，解毒，止血，消肿。</v>
      </c>
      <c r="H1088" t="str">
        <f t="shared" si="233"/>
        <v>翻白草</v>
      </c>
      <c r="I1088" s="123">
        <f t="shared" si="234"/>
        <v>5</v>
      </c>
      <c r="J1088" s="123" t="str">
        <f t="shared" si="235"/>
        <v>翻白草 -- 中草药，补气。 \ 清热，解毒，止血，消肿。</v>
      </c>
    </row>
    <row r="1089" spans="1:10">
      <c r="A1089" s="55"/>
      <c r="B1089" s="55" t="s">
        <v>23041</v>
      </c>
      <c r="C1089" s="38">
        <f>Matrix!B3788</f>
        <v>0</v>
      </c>
      <c r="D1089" s="92">
        <f t="shared" si="231"/>
        <v>5</v>
      </c>
      <c r="E1089" s="96">
        <f t="shared" si="232"/>
        <v>5</v>
      </c>
      <c r="F1089" s="39" t="s">
        <v>23586</v>
      </c>
      <c r="G1089" s="38" t="str">
        <f>Matrix!C3788</f>
        <v>地黄 -- 中草药，强肾阴，防止肾衰竭。 \清热生津，凉血止血。用于热病伤阴，舌绛烦渴，发斑发疹，吐血衄血，咽喉肿痛。</v>
      </c>
      <c r="H1089" t="str">
        <f t="shared" si="233"/>
        <v>地黄</v>
      </c>
      <c r="I1089" s="123">
        <f t="shared" si="234"/>
        <v>5</v>
      </c>
      <c r="J1089" s="123" t="str">
        <f t="shared" si="235"/>
        <v>地黄 -- 中草药，强肾阴，防止肾衰竭。 \清热生津，凉血止血。用于热病伤阴，舌绛烦渴，发斑发疹，吐血衄血，咽喉肿痛。</v>
      </c>
    </row>
    <row r="1090" spans="1:10">
      <c r="A1090" s="55"/>
      <c r="B1090" s="55" t="s">
        <v>23042</v>
      </c>
      <c r="C1090" s="38">
        <f>Matrix!B3789</f>
        <v>0</v>
      </c>
      <c r="D1090" s="92">
        <f t="shared" si="231"/>
        <v>5</v>
      </c>
      <c r="E1090" s="96">
        <f t="shared" si="232"/>
        <v>5</v>
      </c>
      <c r="F1090" s="39" t="s">
        <v>11653</v>
      </c>
      <c r="G1090" s="38" t="str">
        <f>Matrix!C3789</f>
        <v>枸杞子-- 治疗肝肾阴亏、腰膝酸软、头晕、健忘、目眩、目昏多泪、消渴、遗精等病症。调节机体免疫功能、延缓衰老、抗脂肪肝、调节血脂和血糖、促进造血功能</v>
      </c>
      <c r="H1090" t="str">
        <f t="shared" si="233"/>
        <v>枸杞子</v>
      </c>
      <c r="I1090" s="123">
        <f t="shared" si="234"/>
        <v>5</v>
      </c>
      <c r="J1090" s="123" t="str">
        <f t="shared" si="235"/>
        <v>枸杞子-- 治疗肝肾阴亏、腰膝酸软、头晕、健忘、目眩、目昏多泪、消渴、遗精等病症。调节机体免疫功能、延缓衰老、抗脂肪肝、调节血脂和血糖、促进造血功能</v>
      </c>
    </row>
    <row r="1091" spans="1:10">
      <c r="A1091" s="55"/>
      <c r="B1091" s="55" t="s">
        <v>23043</v>
      </c>
      <c r="C1091" s="38">
        <f>Matrix!B3790</f>
        <v>0</v>
      </c>
      <c r="D1091" s="92">
        <f t="shared" si="231"/>
        <v>5</v>
      </c>
      <c r="E1091" s="96">
        <f t="shared" si="232"/>
        <v>5</v>
      </c>
      <c r="F1091" s="39" t="s">
        <v>11654</v>
      </c>
      <c r="G1091" s="38" t="str">
        <f>Matrix!C3790</f>
        <v>黄蘖 -- 中草药。 \清热解毒。用治心火亢盛之疮疡肿毒、口舌生疮。</v>
      </c>
      <c r="H1091" t="str">
        <f t="shared" si="233"/>
        <v>黄蘖</v>
      </c>
      <c r="I1091" s="123">
        <f t="shared" si="234"/>
        <v>5</v>
      </c>
      <c r="J1091" s="123" t="str">
        <f t="shared" si="235"/>
        <v>黄蘖 -- 中草药。 \清热解毒。用治心火亢盛之疮疡肿毒、口舌生疮。</v>
      </c>
    </row>
    <row r="1092" spans="1:10">
      <c r="A1092" s="55"/>
      <c r="B1092" s="55" t="s">
        <v>23044</v>
      </c>
      <c r="C1092" s="38">
        <f>Matrix!B3791</f>
        <v>0</v>
      </c>
      <c r="D1092" s="92">
        <f t="shared" si="231"/>
        <v>5</v>
      </c>
      <c r="E1092" s="96">
        <f t="shared" si="232"/>
        <v>5</v>
      </c>
      <c r="F1092" s="39" t="s">
        <v>11655</v>
      </c>
      <c r="G1092" s="38" t="str">
        <f>Matrix!C3791</f>
        <v>白芷 -- 中草药，整体营养的刺激物。 \祛风解表、止痛、消肿、排脓、燥湿止带、解蛇毒的功用。</v>
      </c>
      <c r="H1092" t="str">
        <f t="shared" si="233"/>
        <v>白芷</v>
      </c>
      <c r="I1092" s="123">
        <f t="shared" si="234"/>
        <v>5</v>
      </c>
      <c r="J1092" s="123" t="str">
        <f t="shared" si="235"/>
        <v>白芷 -- 中草药，整体营养的刺激物。 \祛风解表、止痛、消肿、排脓、燥湿止带、解蛇毒的功用。</v>
      </c>
    </row>
    <row r="1093" spans="1:10">
      <c r="A1093" s="55"/>
      <c r="B1093" s="55" t="s">
        <v>23045</v>
      </c>
      <c r="C1093" s="38">
        <f>Matrix!B3792</f>
        <v>0</v>
      </c>
      <c r="D1093" s="92">
        <f t="shared" si="231"/>
        <v>5</v>
      </c>
      <c r="E1093" s="96">
        <f t="shared" si="232"/>
        <v>5</v>
      </c>
      <c r="F1093" s="39" t="s">
        <v>11656</v>
      </c>
      <c r="G1093" s="38" t="str">
        <f>Matrix!C3792</f>
        <v>苍术 -- 中草药。 \治湿盛困脾，倦怠嗜卧，脘痞腹胀，食欲不振，呕吐，泄泻，痢疾，疟疾，痰饮，水肿，时气感冒，风寒湿痹，足痿，夜盲。</v>
      </c>
      <c r="H1093" t="str">
        <f t="shared" si="233"/>
        <v>苍术</v>
      </c>
      <c r="I1093" s="123">
        <f t="shared" si="234"/>
        <v>5</v>
      </c>
      <c r="J1093" s="123" t="str">
        <f t="shared" si="235"/>
        <v>苍术 -- 中草药。 \治湿盛困脾，倦怠嗜卧，脘痞腹胀，食欲不振，呕吐，泄泻，痢疾，疟疾，痰饮，水肿，时气感冒，风寒湿痹，足痿，夜盲。</v>
      </c>
    </row>
    <row r="1094" spans="1:10">
      <c r="A1094" s="55"/>
      <c r="B1094" s="55" t="s">
        <v>23046</v>
      </c>
      <c r="C1094" s="38">
        <f>Matrix!B3793</f>
        <v>0</v>
      </c>
      <c r="D1094" s="92">
        <f t="shared" si="231"/>
        <v>5</v>
      </c>
      <c r="E1094" s="96">
        <f t="shared" si="232"/>
        <v>5</v>
      </c>
      <c r="F1094" s="39" t="s">
        <v>11657</v>
      </c>
      <c r="G1094" s="38" t="str">
        <f>Matrix!C3793</f>
        <v>山药 -- 中草药，用于女性问题，浓缩精液。 \健脾胃, 补虚赢, 益肾气, 止泻痢, 强筋骨, 化痰涎, 润皮毛, 除寒热邪气久服耳聪目明, 轻身不饥延年.</v>
      </c>
      <c r="H1094" t="str">
        <f t="shared" si="233"/>
        <v>山药</v>
      </c>
      <c r="I1094" s="123">
        <f t="shared" si="234"/>
        <v>5</v>
      </c>
      <c r="J1094" s="123" t="str">
        <f t="shared" si="235"/>
        <v>山药 -- 中草药，用于女性问题，浓缩精液。 \健脾胃, 补虚赢, 益肾气, 止泻痢, 强筋骨, 化痰涎, 润皮毛, 除寒热邪气久服耳聪目明, 轻身不饥延年.</v>
      </c>
    </row>
    <row r="1095" spans="1:10">
      <c r="A1095" s="55"/>
      <c r="B1095" s="55" t="s">
        <v>23047</v>
      </c>
      <c r="C1095" s="38">
        <f>Matrix!B3794</f>
        <v>0</v>
      </c>
      <c r="D1095" s="92">
        <f t="shared" si="231"/>
        <v>5</v>
      </c>
      <c r="E1095" s="96">
        <f t="shared" si="232"/>
        <v>5</v>
      </c>
      <c r="F1095" s="39" t="s">
        <v>11658</v>
      </c>
      <c r="G1095" s="38" t="str">
        <f>Matrix!C3794</f>
        <v>柴胡 -- 中草药，强肝经。 \疏散风热，舒肝升阳。用于感冒发热，寒热往来，胸胁胀痛，月经不调，子宫脱垂，脱肛，疟疾。</v>
      </c>
      <c r="H1095" t="str">
        <f t="shared" si="233"/>
        <v>柴胡</v>
      </c>
      <c r="I1095" s="123">
        <f t="shared" si="234"/>
        <v>5</v>
      </c>
      <c r="J1095" s="123" t="str">
        <f t="shared" si="235"/>
        <v>柴胡 -- 中草药，强肝经。 \疏散风热，舒肝升阳。用于感冒发热，寒热往来，胸胁胀痛，月经不调，子宫脱垂，脱肛，疟疾。</v>
      </c>
    </row>
    <row r="1096" spans="1:10">
      <c r="A1096" s="55"/>
      <c r="B1096" s="55" t="s">
        <v>22105</v>
      </c>
      <c r="C1096" s="38">
        <f>Matrix!B3795</f>
        <v>0</v>
      </c>
      <c r="D1096" s="92">
        <f t="shared" si="231"/>
        <v>5</v>
      </c>
      <c r="E1096" s="96">
        <f t="shared" si="232"/>
        <v>5</v>
      </c>
      <c r="F1096" s="59" t="s">
        <v>11659</v>
      </c>
      <c r="G1096" s="38" t="str">
        <f>Matrix!C3795</f>
        <v>山茱萸 -- 中草药，强肾经和肝经，纠正早泄。 \扶助正气的要药，有补益肝肾，固涩精气的功效。用于眩晕耳鸣、腰膝酸痛、阳痿遗精、遗尿尿频、崩漏带下、大汗虚脱、内热消渴等症。</v>
      </c>
      <c r="H1096" t="str">
        <f t="shared" si="233"/>
        <v>山茱萸</v>
      </c>
      <c r="I1096" s="123">
        <f t="shared" si="234"/>
        <v>5</v>
      </c>
      <c r="J1096" s="123" t="str">
        <f t="shared" si="235"/>
        <v>山茱萸 -- 中草药，强肾经和肝经，纠正早泄。 \扶助正气的要药，有补益肝肾，固涩精气的功效。用于眩晕耳鸣、腰膝酸痛、阳痿遗精、遗尿尿频、崩漏带下、大汗虚脱、内热消渴等症。</v>
      </c>
    </row>
    <row r="1097" spans="1:10">
      <c r="A1097" s="55"/>
      <c r="B1097" s="55" t="s">
        <v>23048</v>
      </c>
      <c r="C1097" s="38">
        <f>Matrix!B3796</f>
        <v>0</v>
      </c>
      <c r="D1097" s="92">
        <f t="shared" si="231"/>
        <v>5</v>
      </c>
      <c r="E1097" s="96">
        <f t="shared" si="232"/>
        <v>5</v>
      </c>
      <c r="F1097" s="39" t="s">
        <v>11660</v>
      </c>
      <c r="G1097" s="38" t="str">
        <f>Matrix!C3796</f>
        <v>甘草 -- 中草药，强壮经络，抵抗草药的副作用。\补脾益气，清热解毒，祛痰止咳，缓急止痛，调和药性。</v>
      </c>
      <c r="H1097" t="str">
        <f t="shared" si="233"/>
        <v>甘草</v>
      </c>
      <c r="I1097" s="123">
        <f t="shared" si="234"/>
        <v>5</v>
      </c>
      <c r="J1097" s="123" t="str">
        <f t="shared" si="235"/>
        <v>甘草 -- 中草药，强壮经络，抵抗草药的副作用。\补脾益气，清热解毒，祛痰止咳，缓急止痛，调和药性。</v>
      </c>
    </row>
    <row r="1098" spans="1:10">
      <c r="A1098" s="55"/>
      <c r="B1098" s="55" t="s">
        <v>23049</v>
      </c>
      <c r="C1098" s="38">
        <f>Matrix!B3797</f>
        <v>0</v>
      </c>
      <c r="D1098" s="92">
        <f t="shared" si="231"/>
        <v>5</v>
      </c>
      <c r="E1098" s="96">
        <f t="shared" si="232"/>
        <v>5</v>
      </c>
      <c r="F1098" s="39" t="s">
        <v>23587</v>
      </c>
      <c r="G1098" s="38" t="str">
        <f>Matrix!C3797</f>
        <v>天门冬 -- 中草药养阴生津、清火润燥、袪痰止咳、利尿解热之功效、为治疗肺肾虚热之要药。</v>
      </c>
      <c r="H1098" t="str">
        <f t="shared" si="233"/>
        <v>天门冬</v>
      </c>
      <c r="I1098" s="123">
        <f t="shared" si="234"/>
        <v>5</v>
      </c>
      <c r="J1098" s="123" t="str">
        <f t="shared" si="235"/>
        <v>天门冬 -- 中草药养阴生津、清火润燥、袪痰止咳、利尿解热之功效、为治疗肺肾虚热之要药。</v>
      </c>
    </row>
    <row r="1099" spans="1:10">
      <c r="A1099" s="55"/>
      <c r="B1099" s="55" t="s">
        <v>23050</v>
      </c>
      <c r="C1099" s="38">
        <f>Matrix!B3798</f>
        <v>0</v>
      </c>
      <c r="D1099" s="92">
        <f t="shared" si="231"/>
        <v>5</v>
      </c>
      <c r="E1099" s="96">
        <f t="shared" si="232"/>
        <v>5</v>
      </c>
      <c r="F1099" s="39" t="s">
        <v>11661</v>
      </c>
      <c r="G1099" s="38" t="str">
        <f>Matrix!C3798</f>
        <v>石斛 -- 中草药，补体液和肾阴，因性生活过度所致。 \益胃生津，滋阴清热。用于阴伤津亏，口干烦渴，食少干呕，病后虚热，目暗不明</v>
      </c>
      <c r="H1099" t="str">
        <f t="shared" si="233"/>
        <v>石斛</v>
      </c>
      <c r="I1099" s="123">
        <f t="shared" si="234"/>
        <v>5</v>
      </c>
      <c r="J1099" s="123" t="str">
        <f t="shared" si="235"/>
        <v>石斛 -- 中草药，补体液和肾阴，因性生活过度所致。 \益胃生津，滋阴清热。用于阴伤津亏，口干烦渴，食少干呕，病后虚热，目暗不明</v>
      </c>
    </row>
    <row r="1100" spans="1:10">
      <c r="A1100" s="55"/>
      <c r="B1100" s="55" t="s">
        <v>23051</v>
      </c>
      <c r="C1100" s="38">
        <f>Matrix!B3799</f>
        <v>0</v>
      </c>
      <c r="D1100" s="92">
        <f t="shared" si="231"/>
        <v>5</v>
      </c>
      <c r="E1100" s="96">
        <f t="shared" si="232"/>
        <v>5</v>
      </c>
      <c r="F1100" s="39" t="s">
        <v>23588</v>
      </c>
      <c r="G1100" s="38" t="str">
        <f>Matrix!C3799</f>
        <v>白朮 -- 中草药，平衡食欲过大或缺乏。健脾燥湿、利水、止汗、安胎、脾虚 食少、便溏泄泻、消化不良、食少胀满、胸腹胀满</v>
      </c>
      <c r="H1100" t="str">
        <f t="shared" si="233"/>
        <v>白朮</v>
      </c>
      <c r="I1100" s="123">
        <f t="shared" si="234"/>
        <v>5</v>
      </c>
      <c r="J1100" s="123" t="str">
        <f t="shared" si="235"/>
        <v>白朮 -- 中草药，平衡食欲过大或缺乏。健脾燥湿、利水、止汗、安胎、脾虚 食少、便溏泄泻、消化不良、食少胀满、胸腹胀满</v>
      </c>
    </row>
    <row r="1101" spans="1:10">
      <c r="A1101" s="55"/>
      <c r="B1101" s="55" t="s">
        <v>23052</v>
      </c>
      <c r="C1101" s="38">
        <f>Matrix!B3800</f>
        <v>0</v>
      </c>
      <c r="D1101" s="92">
        <f t="shared" si="231"/>
        <v>5</v>
      </c>
      <c r="E1101" s="96">
        <f t="shared" si="232"/>
        <v>5</v>
      </c>
      <c r="F1101" s="39" t="s">
        <v>11662</v>
      </c>
      <c r="G1101" s="38" t="str">
        <f>Matrix!C3800</f>
        <v>龙胆草 -- 中草药，刺激肝脏和胆囊，促进排毒。 \清热燥湿，泻肝胆火。用于湿热黄疸，阴肿阴痒，带下，强中，湿疹瘙痒，目赤，耳聋，胁痛，口苦，惊风抽搐。</v>
      </c>
      <c r="H1101" t="str">
        <f t="shared" si="233"/>
        <v>龙胆草</v>
      </c>
      <c r="I1101" s="123">
        <f t="shared" si="234"/>
        <v>5</v>
      </c>
      <c r="J1101" s="123" t="str">
        <f t="shared" si="235"/>
        <v>龙胆草 -- 中草药，刺激肝脏和胆囊，促进排毒。 \清热燥湿，泻肝胆火。用于湿热黄疸，阴肿阴痒，带下，强中，湿疹瘙痒，目赤，耳聋，胁痛，口苦，惊风抽搐。</v>
      </c>
    </row>
    <row r="1102" spans="1:10">
      <c r="A1102" s="55"/>
      <c r="B1102" s="55" t="s">
        <v>23053</v>
      </c>
      <c r="C1102" s="38">
        <f>Matrix!B3801</f>
        <v>0</v>
      </c>
      <c r="D1102" s="92">
        <f t="shared" si="231"/>
        <v>5</v>
      </c>
      <c r="E1102" s="96">
        <f t="shared" si="232"/>
        <v>5</v>
      </c>
      <c r="F1102" s="39" t="s">
        <v>11663</v>
      </c>
      <c r="G1102" s="38" t="str">
        <f>Matrix!C3801</f>
        <v>郁金 -- 中草药，预防肝癌。 \功能行气化瘀，清心解郁，利胆退黄</v>
      </c>
      <c r="H1102" t="str">
        <f t="shared" si="233"/>
        <v>郁金</v>
      </c>
      <c r="I1102" s="123">
        <f t="shared" si="234"/>
        <v>5</v>
      </c>
      <c r="J1102" s="123" t="str">
        <f t="shared" si="235"/>
        <v>郁金 -- 中草药，预防肝癌。 \功能行气化瘀，清心解郁，利胆退黄</v>
      </c>
    </row>
    <row r="1103" spans="1:10">
      <c r="A1103" s="55"/>
      <c r="B1103" s="55" t="s">
        <v>23054</v>
      </c>
      <c r="C1103" s="38">
        <f>Matrix!B3802</f>
        <v>0</v>
      </c>
      <c r="D1103" s="92">
        <f t="shared" si="231"/>
        <v>5</v>
      </c>
      <c r="E1103" s="96">
        <f t="shared" si="232"/>
        <v>5</v>
      </c>
      <c r="F1103" s="39" t="s">
        <v>11664</v>
      </c>
      <c r="G1103" s="38" t="str">
        <f>Matrix!C3802</f>
        <v>党参 -- 中草药，强脾、肺和气。 \补中，益气、生津、养血、健脾、镇静的功效</v>
      </c>
      <c r="H1103" t="str">
        <f t="shared" si="233"/>
        <v>党参</v>
      </c>
      <c r="I1103" s="123">
        <f t="shared" si="234"/>
        <v>5</v>
      </c>
      <c r="J1103" s="123" t="str">
        <f t="shared" si="235"/>
        <v>党参 -- 中草药，强脾、肺和气。 \补中，益气、生津、养血、健脾、镇静的功效</v>
      </c>
    </row>
    <row r="1104" spans="1:10">
      <c r="A1104" s="55"/>
      <c r="B1104" s="55" t="s">
        <v>22166</v>
      </c>
      <c r="C1104" s="38">
        <f>Matrix!B3803</f>
        <v>0</v>
      </c>
      <c r="D1104" s="92">
        <f t="shared" ref="D1104:D1135" si="236">ROUNDUP(ABS(75-C1104)/Base_Value*herb_factor,1)</f>
        <v>5</v>
      </c>
      <c r="E1104" s="96">
        <f t="shared" ref="E1104:E1135" si="237">IF(D1104&gt;Max_Value,Max_Value,IF(D1104&lt;0,0,D1104))</f>
        <v>5</v>
      </c>
      <c r="F1104" s="59" t="s">
        <v>11665</v>
      </c>
      <c r="G1104" s="38" t="str">
        <f>Matrix!C3803</f>
        <v>茯苓 -- 中草药，用于胃和心脏，养阴。 \利尿、镇静、消烦燥、泻热、安胎、降血糖等作用</v>
      </c>
      <c r="H1104" t="str">
        <f t="shared" si="233"/>
        <v>茯苓</v>
      </c>
      <c r="I1104" s="123">
        <f t="shared" si="234"/>
        <v>5</v>
      </c>
      <c r="J1104" s="123" t="str">
        <f t="shared" ref="J1104:J1135" si="238">G1104</f>
        <v>茯苓 -- 中草药，用于胃和心脏，养阴。 \利尿、镇静、消烦燥、泻热、安胎、降血糖等作用</v>
      </c>
    </row>
    <row r="1105" spans="1:10" hidden="1">
      <c r="A1105" s="55"/>
      <c r="B1105" s="55" t="s">
        <v>22167</v>
      </c>
      <c r="C1105" s="38">
        <f>Matrix!B4410</f>
        <v>0</v>
      </c>
      <c r="D1105" s="92">
        <f t="shared" si="236"/>
        <v>5</v>
      </c>
      <c r="E1105" s="96">
        <f t="shared" si="237"/>
        <v>5</v>
      </c>
      <c r="F1105" s="59"/>
      <c r="G1105" s="38" t="str">
        <f>Matrix!C4410</f>
        <v>茯苓 -- 利水渗湿，健脾宁心。用于水肿尿少，痰饮眩悸，脾虚食少，便溏泄泻，心神不宁，惊悸失眠。\</v>
      </c>
      <c r="I1105" s="123"/>
      <c r="J1105" s="123" t="str">
        <f t="shared" si="238"/>
        <v>茯苓 -- 利水渗湿，健脾宁心。用于水肿尿少，痰饮眩悸，脾虚食少，便溏泄泻，心神不宁，惊悸失眠。\</v>
      </c>
    </row>
    <row r="1106" spans="1:10">
      <c r="A1106" s="55"/>
      <c r="B1106" s="39" t="s">
        <v>23055</v>
      </c>
      <c r="C1106" s="38">
        <f>Matrix!B4303</f>
        <v>0</v>
      </c>
      <c r="D1106" s="92">
        <f t="shared" si="236"/>
        <v>5</v>
      </c>
      <c r="E1106" s="96">
        <f t="shared" si="237"/>
        <v>5</v>
      </c>
      <c r="F1106" s="39" t="s">
        <v>11666</v>
      </c>
      <c r="G1106" s="38" t="str">
        <f>Matrix!C4303</f>
        <v>七叶胆 -- 中草药配方，增强免疫反应并疏通情绪释放。 \功能清热解毒，补元气，生津，健脾固精安神。</v>
      </c>
      <c r="H1106" t="str">
        <f t="shared" ref="H1106:H1137" si="239">F1106</f>
        <v>七叶胆</v>
      </c>
      <c r="I1106" s="123">
        <f t="shared" ref="I1106:I1137" si="240">E1106</f>
        <v>5</v>
      </c>
      <c r="J1106" s="123" t="str">
        <f t="shared" si="238"/>
        <v>七叶胆 -- 中草药配方，增强免疫反应并疏通情绪释放。 \功能清热解毒，补元气，生津，健脾固精安神。</v>
      </c>
    </row>
    <row r="1107" spans="1:10">
      <c r="A1107" s="55"/>
      <c r="B1107" s="55" t="s">
        <v>23056</v>
      </c>
      <c r="C1107" s="38">
        <f>Matrix!B4360</f>
        <v>0</v>
      </c>
      <c r="D1107" s="92">
        <f t="shared" si="236"/>
        <v>5</v>
      </c>
      <c r="E1107" s="96">
        <f t="shared" si="237"/>
        <v>5</v>
      </c>
      <c r="F1107" s="39" t="s">
        <v>11667</v>
      </c>
      <c r="G1107" s="38" t="str">
        <f>Matrix!C4360</f>
        <v>五加皮 -- 祛风胜湿，强筋骨。向下驱风，肝经和肾经。 \</v>
      </c>
      <c r="H1107" t="str">
        <f t="shared" si="239"/>
        <v>五加皮</v>
      </c>
      <c r="I1107" s="123">
        <f t="shared" si="240"/>
        <v>5</v>
      </c>
      <c r="J1107" s="123" t="str">
        <f t="shared" si="238"/>
        <v>五加皮 -- 祛风胜湿，强筋骨。向下驱风，肝经和肾经。 \</v>
      </c>
    </row>
    <row r="1108" spans="1:10">
      <c r="A1108" s="55"/>
      <c r="B1108" s="55" t="s">
        <v>23057</v>
      </c>
      <c r="C1108" s="38">
        <f>Matrix!B4361</f>
        <v>0</v>
      </c>
      <c r="D1108" s="92">
        <f t="shared" si="236"/>
        <v>5</v>
      </c>
      <c r="E1108" s="96">
        <f t="shared" si="237"/>
        <v>5</v>
      </c>
      <c r="F1108" s="39" t="s">
        <v>11668</v>
      </c>
      <c r="G1108" s="38" t="str">
        <f>Matrix!C4361</f>
        <v>藿香 -- 纠正肠风（结肠，肠），用于肛门滞留 \</v>
      </c>
      <c r="H1108" t="str">
        <f t="shared" si="239"/>
        <v>藿香</v>
      </c>
      <c r="I1108" s="123">
        <f t="shared" si="240"/>
        <v>5</v>
      </c>
      <c r="J1108" s="123" t="str">
        <f t="shared" si="238"/>
        <v>藿香 -- 纠正肠风（结肠，肠），用于肛门滞留 \</v>
      </c>
    </row>
    <row r="1109" spans="1:10">
      <c r="A1109" s="55"/>
      <c r="B1109" s="55" t="s">
        <v>23058</v>
      </c>
      <c r="C1109" s="38">
        <f>Matrix!B4362</f>
        <v>0</v>
      </c>
      <c r="D1109" s="92">
        <f t="shared" si="236"/>
        <v>5</v>
      </c>
      <c r="E1109" s="96">
        <f t="shared" si="237"/>
        <v>5</v>
      </c>
      <c r="F1109" s="39" t="s">
        <v>11669</v>
      </c>
      <c r="G1109" s="38" t="str">
        <f>Matrix!C4362</f>
        <v>砂仁 -- 健胃，理气，自我情感斗争。 \</v>
      </c>
      <c r="H1109" t="str">
        <f t="shared" si="239"/>
        <v>砂仁</v>
      </c>
      <c r="I1109" s="123">
        <f t="shared" si="240"/>
        <v>5</v>
      </c>
      <c r="J1109" s="123" t="str">
        <f t="shared" si="238"/>
        <v>砂仁 -- 健胃，理气，自我情感斗争。 \</v>
      </c>
    </row>
    <row r="1110" spans="1:10">
      <c r="A1110" s="55"/>
      <c r="B1110" s="55" t="s">
        <v>23059</v>
      </c>
      <c r="C1110" s="38">
        <f>Matrix!B4363</f>
        <v>0</v>
      </c>
      <c r="D1110" s="92">
        <f t="shared" si="236"/>
        <v>5</v>
      </c>
      <c r="E1110" s="96">
        <f t="shared" si="237"/>
        <v>5</v>
      </c>
      <c r="F1110" s="39" t="s">
        <v>11670</v>
      </c>
      <c r="G1110" s="38" t="str">
        <f>Matrix!C4363</f>
        <v>穿心莲 -- 抗菌消炎、抗病毒、溶栓、扩张血管、清热，用于情绪压抑。</v>
      </c>
      <c r="H1110" t="str">
        <f t="shared" si="239"/>
        <v>穿心莲</v>
      </c>
      <c r="I1110" s="123">
        <f t="shared" si="240"/>
        <v>5</v>
      </c>
      <c r="J1110" s="123" t="str">
        <f t="shared" si="238"/>
        <v>穿心莲 -- 抗菌消炎、抗病毒、溶栓、扩张血管、清热，用于情绪压抑。</v>
      </c>
    </row>
    <row r="1111" spans="1:10">
      <c r="A1111" s="55"/>
      <c r="B1111" s="55" t="s">
        <v>22116</v>
      </c>
      <c r="C1111" s="38">
        <f>Matrix!B4364</f>
        <v>0</v>
      </c>
      <c r="D1111" s="92">
        <f t="shared" si="236"/>
        <v>5</v>
      </c>
      <c r="E1111" s="96">
        <f t="shared" si="237"/>
        <v>5</v>
      </c>
      <c r="F1111" s="59" t="s">
        <v>11671</v>
      </c>
      <c r="G1111" s="38" t="str">
        <f>Matrix!C4364</f>
        <v>杏仁 -- 降气止咳，润肠通便。咳嗽气喘、胸满痰多、血虚津枯、肠燥便秘。</v>
      </c>
      <c r="H1111" t="str">
        <f t="shared" si="239"/>
        <v>杏仁</v>
      </c>
      <c r="I1111" s="123">
        <f t="shared" si="240"/>
        <v>5</v>
      </c>
      <c r="J1111" s="123" t="str">
        <f t="shared" si="238"/>
        <v>杏仁 -- 降气止咳，润肠通便。咳嗽气喘、胸满痰多、血虚津枯、肠燥便秘。</v>
      </c>
    </row>
    <row r="1112" spans="1:10">
      <c r="A1112" s="55"/>
      <c r="B1112" s="55" t="s">
        <v>23060</v>
      </c>
      <c r="C1112" s="38">
        <f>Matrix!B4365</f>
        <v>0</v>
      </c>
      <c r="D1112" s="92">
        <f t="shared" si="236"/>
        <v>5</v>
      </c>
      <c r="E1112" s="96">
        <f t="shared" si="237"/>
        <v>5</v>
      </c>
      <c r="F1112" s="39" t="s">
        <v>11672</v>
      </c>
      <c r="G1112" s="38" t="str">
        <f>Matrix!C4365</f>
        <v>沉香 -- 腹胀疼痛，气逆胸满、喘急心绞痛、积痞、胃寒呕吐、霍乱、男子精冷、恶气恶疮</v>
      </c>
      <c r="H1112" t="str">
        <f t="shared" si="239"/>
        <v>沉香</v>
      </c>
      <c r="I1112" s="123">
        <f t="shared" si="240"/>
        <v>5</v>
      </c>
      <c r="J1112" s="123" t="str">
        <f t="shared" si="238"/>
        <v>沉香 -- 腹胀疼痛，气逆胸满、喘急心绞痛、积痞、胃寒呕吐、霍乱、男子精冷、恶气恶疮</v>
      </c>
    </row>
    <row r="1113" spans="1:10">
      <c r="A1113" s="55"/>
      <c r="B1113" s="55" t="s">
        <v>23061</v>
      </c>
      <c r="C1113" s="38">
        <f>Matrix!B4366</f>
        <v>0</v>
      </c>
      <c r="D1113" s="92">
        <f t="shared" si="236"/>
        <v>5</v>
      </c>
      <c r="E1113" s="96">
        <f t="shared" si="237"/>
        <v>5</v>
      </c>
      <c r="F1113" s="39" t="s">
        <v>23589</v>
      </c>
      <c r="G1113" s="38" t="str">
        <f>Matrix!C4366</f>
        <v>槟榔 -- 泻下消滞和行气利水功效，有治痢杀虫固齿功能，据说其花粉还是治疗胃病的良药 杀寄生虫，疏通阻碍健康的抗拒情感。</v>
      </c>
      <c r="H1113" t="str">
        <f t="shared" si="239"/>
        <v>槟榔</v>
      </c>
      <c r="I1113" s="123">
        <f t="shared" si="240"/>
        <v>5</v>
      </c>
      <c r="J1113" s="123" t="str">
        <f t="shared" si="238"/>
        <v>槟榔 -- 泻下消滞和行气利水功效，有治痢杀虫固齿功能，据说其花粉还是治疗胃病的良药 杀寄生虫，疏通阻碍健康的抗拒情感。</v>
      </c>
    </row>
    <row r="1114" spans="1:10">
      <c r="A1114" s="55"/>
      <c r="B1114" s="55" t="s">
        <v>23062</v>
      </c>
      <c r="C1114" s="38">
        <f>Matrix!B4367</f>
        <v>0</v>
      </c>
      <c r="D1114" s="92">
        <f t="shared" si="236"/>
        <v>5</v>
      </c>
      <c r="E1114" s="96">
        <f t="shared" si="237"/>
        <v>5</v>
      </c>
      <c r="F1114" s="39" t="s">
        <v>11673</v>
      </c>
      <c r="G1114" s="38" t="str">
        <f>Matrix!C4367</f>
        <v>马兜铃 -- 清肺降气，化痰止咳。治肺热咳喘，咯血，失音，痔廔肿痛</v>
      </c>
      <c r="H1114" t="str">
        <f t="shared" si="239"/>
        <v>马兜铃</v>
      </c>
      <c r="I1114" s="123">
        <f t="shared" si="240"/>
        <v>5</v>
      </c>
      <c r="J1114" s="123" t="str">
        <f t="shared" si="238"/>
        <v>马兜铃 -- 清肺降气，化痰止咳。治肺热咳喘，咯血，失音，痔廔肿痛</v>
      </c>
    </row>
    <row r="1115" spans="1:10">
      <c r="A1115" s="55"/>
      <c r="B1115" s="55" t="s">
        <v>23063</v>
      </c>
      <c r="C1115" s="38">
        <f>Matrix!B4368</f>
        <v>0</v>
      </c>
      <c r="D1115" s="92">
        <f t="shared" si="236"/>
        <v>5</v>
      </c>
      <c r="E1115" s="96">
        <f t="shared" si="237"/>
        <v>5</v>
      </c>
      <c r="F1115" s="39" t="s">
        <v>11674</v>
      </c>
      <c r="G1115" s="38" t="str">
        <f>Matrix!C4368</f>
        <v>细辛 -- 风寒感冒、头痛、咳喘、风湿痛、四肢麻木、跌伤。</v>
      </c>
      <c r="H1115" t="str">
        <f t="shared" si="239"/>
        <v>细辛</v>
      </c>
      <c r="I1115" s="123">
        <f t="shared" si="240"/>
        <v>5</v>
      </c>
      <c r="J1115" s="123" t="str">
        <f t="shared" si="238"/>
        <v>细辛 -- 风寒感冒、头痛、咳喘、风湿痛、四肢麻木、跌伤。</v>
      </c>
    </row>
    <row r="1116" spans="1:10">
      <c r="A1116" s="55"/>
      <c r="B1116" s="55" t="s">
        <v>23064</v>
      </c>
      <c r="C1116" s="38">
        <f>Matrix!B4369</f>
        <v>0</v>
      </c>
      <c r="D1116" s="92">
        <f t="shared" si="236"/>
        <v>5</v>
      </c>
      <c r="E1116" s="96">
        <f t="shared" si="237"/>
        <v>5</v>
      </c>
      <c r="F1116" s="39" t="s">
        <v>11675</v>
      </c>
      <c r="G1116" s="38" t="str">
        <f>Matrix!C4369</f>
        <v>紫菀 -- 痰多喘咳，新久咳嗽，劳嗽咳血。疏通情绪释放。 \ Ayurvedic</v>
      </c>
      <c r="H1116" t="str">
        <f t="shared" si="239"/>
        <v>紫菀</v>
      </c>
      <c r="I1116" s="123">
        <f t="shared" si="240"/>
        <v>5</v>
      </c>
      <c r="J1116" s="123" t="str">
        <f t="shared" si="238"/>
        <v>紫菀 -- 痰多喘咳，新久咳嗽，劳嗽咳血。疏通情绪释放。 \ Ayurvedic</v>
      </c>
    </row>
    <row r="1117" spans="1:10">
      <c r="A1117" s="55"/>
      <c r="B1117" s="55" t="s">
        <v>23065</v>
      </c>
      <c r="C1117" s="38">
        <f>Matrix!B4370</f>
        <v>0</v>
      </c>
      <c r="D1117" s="92">
        <f t="shared" si="236"/>
        <v>5</v>
      </c>
      <c r="E1117" s="96">
        <f t="shared" si="237"/>
        <v>5</v>
      </c>
      <c r="F1117" s="39" t="s">
        <v>11676</v>
      </c>
      <c r="G1117" s="38" t="str">
        <f>Matrix!C4370</f>
        <v>沙苑子 -- 肾虚阳萎，遗精早泄，尿频遗溺，腰膝酸痛，头昏目花，视力减退等。</v>
      </c>
      <c r="H1117" t="str">
        <f t="shared" si="239"/>
        <v>沙苑子</v>
      </c>
      <c r="I1117" s="123">
        <f t="shared" si="240"/>
        <v>5</v>
      </c>
      <c r="J1117" s="123" t="str">
        <f t="shared" si="238"/>
        <v>沙苑子 -- 肾虚阳萎，遗精早泄，尿频遗溺，腰膝酸痛，头昏目花，视力减退等。</v>
      </c>
    </row>
    <row r="1118" spans="1:10">
      <c r="A1118" s="55"/>
      <c r="B1118" s="55" t="s">
        <v>23066</v>
      </c>
      <c r="C1118" s="38">
        <f>Matrix!B4371</f>
        <v>0</v>
      </c>
      <c r="D1118" s="92">
        <f t="shared" si="236"/>
        <v>5</v>
      </c>
      <c r="E1118" s="96">
        <f t="shared" si="237"/>
        <v>5</v>
      </c>
      <c r="F1118" s="39" t="s">
        <v>11677</v>
      </c>
      <c r="G1118" s="38" t="str">
        <f>Matrix!C4371</f>
        <v>冬瓜子 -- 润肺，化痰，消痈，利水。疏通情绪释放。 \</v>
      </c>
      <c r="H1118" t="str">
        <f t="shared" si="239"/>
        <v>冬瓜子</v>
      </c>
      <c r="I1118" s="123">
        <f t="shared" si="240"/>
        <v>5</v>
      </c>
      <c r="J1118" s="123" t="str">
        <f t="shared" si="238"/>
        <v>冬瓜子 -- 润肺，化痰，消痈，利水。疏通情绪释放。 \</v>
      </c>
    </row>
    <row r="1119" spans="1:10">
      <c r="A1119" s="55"/>
      <c r="B1119" s="55" t="s">
        <v>23067</v>
      </c>
      <c r="C1119" s="38">
        <f>Matrix!B4372</f>
        <v>0</v>
      </c>
      <c r="D1119" s="92">
        <f t="shared" si="236"/>
        <v>5</v>
      </c>
      <c r="E1119" s="96">
        <f t="shared" si="237"/>
        <v>5</v>
      </c>
      <c r="F1119" s="39" t="s">
        <v>11678</v>
      </c>
      <c r="G1119" s="38" t="str">
        <f>Matrix!C4372</f>
        <v>柏子仁 -- 养心安神，润肠通便。</v>
      </c>
      <c r="H1119" t="str">
        <f t="shared" si="239"/>
        <v>柏子仁</v>
      </c>
      <c r="I1119" s="123">
        <f t="shared" si="240"/>
        <v>5</v>
      </c>
      <c r="J1119" s="123" t="str">
        <f t="shared" si="238"/>
        <v>柏子仁 -- 养心安神，润肠通便。</v>
      </c>
    </row>
    <row r="1120" spans="1:10">
      <c r="A1120" s="55"/>
      <c r="B1120" s="55" t="s">
        <v>23068</v>
      </c>
      <c r="C1120" s="38">
        <f>Matrix!B4373</f>
        <v>0</v>
      </c>
      <c r="D1120" s="92">
        <f t="shared" si="236"/>
        <v>5</v>
      </c>
      <c r="E1120" s="96">
        <f t="shared" si="237"/>
        <v>5</v>
      </c>
      <c r="F1120" s="39" t="s">
        <v>11679</v>
      </c>
      <c r="G1120" s="38" t="str">
        <f>Matrix!C4373</f>
        <v>冰片 -- 开窍醒神，散郁火，去翳明目，消肿止痛。使头脑清晰，改善视敏度</v>
      </c>
      <c r="H1120" t="str">
        <f t="shared" si="239"/>
        <v>冰片</v>
      </c>
      <c r="I1120" s="123">
        <f t="shared" si="240"/>
        <v>5</v>
      </c>
      <c r="J1120" s="123" t="str">
        <f t="shared" si="238"/>
        <v>冰片 -- 开窍醒神，散郁火，去翳明目，消肿止痛。使头脑清晰，改善视敏度</v>
      </c>
    </row>
    <row r="1121" spans="1:10">
      <c r="A1121" s="55"/>
      <c r="B1121" s="55" t="s">
        <v>23069</v>
      </c>
      <c r="C1121" s="38">
        <f>Matrix!B4374</f>
        <v>0</v>
      </c>
      <c r="D1121" s="92">
        <f t="shared" si="236"/>
        <v>5</v>
      </c>
      <c r="E1121" s="96">
        <f t="shared" si="237"/>
        <v>5</v>
      </c>
      <c r="F1121" s="39" t="s">
        <v>11680</v>
      </c>
      <c r="G1121" s="38" t="str">
        <f>Matrix!C4374</f>
        <v>楮实子 -- 滋肾，清肝，明目，虚劳，目昏黑，目生翳膜，水气浮肿，喉痹。</v>
      </c>
      <c r="H1121" t="str">
        <f t="shared" si="239"/>
        <v>楮实子</v>
      </c>
      <c r="I1121" s="123">
        <f t="shared" si="240"/>
        <v>5</v>
      </c>
      <c r="J1121" s="123" t="str">
        <f t="shared" si="238"/>
        <v>楮实子 -- 滋肾，清肝，明目，虚劳，目昏黑，目生翳膜，水气浮肿，喉痹。</v>
      </c>
    </row>
    <row r="1122" spans="1:10">
      <c r="A1122" s="55"/>
      <c r="B1122" s="55" t="s">
        <v>23070</v>
      </c>
      <c r="C1122" s="38">
        <f>Matrix!B4376</f>
        <v>0</v>
      </c>
      <c r="D1122" s="92">
        <f t="shared" si="236"/>
        <v>5</v>
      </c>
      <c r="E1122" s="96">
        <f t="shared" si="237"/>
        <v>5</v>
      </c>
      <c r="F1122" s="39" t="s">
        <v>23590</v>
      </c>
      <c r="G1122" s="38" t="str">
        <f>Matrix!C4376</f>
        <v>茵陈蒿 -- 传染性肝炎（有黄疸者效果佳），小便赤短，风疹，疮疥，胃炎，胃出血，感冒，清热利湿，利胆。治黄疸，胆囊炎，膀胱湿热，小便不利。</v>
      </c>
      <c r="H1122" t="str">
        <f t="shared" si="239"/>
        <v>茵陈蒿</v>
      </c>
      <c r="I1122" s="123">
        <f t="shared" si="240"/>
        <v>5</v>
      </c>
      <c r="J1122" s="123" t="str">
        <f t="shared" si="238"/>
        <v>茵陈蒿 -- 传染性肝炎（有黄疸者效果佳），小便赤短，风疹，疮疥，胃炎，胃出血，感冒，清热利湿，利胆。治黄疸，胆囊炎，膀胱湿热，小便不利。</v>
      </c>
    </row>
    <row r="1123" spans="1:10">
      <c r="A1123" s="39"/>
      <c r="B1123" s="55" t="s">
        <v>23071</v>
      </c>
      <c r="C1123" s="38">
        <f>Matrix!B4377</f>
        <v>0</v>
      </c>
      <c r="D1123" s="92">
        <f t="shared" si="236"/>
        <v>5</v>
      </c>
      <c r="E1123" s="96">
        <f t="shared" si="237"/>
        <v>5</v>
      </c>
      <c r="F1123" s="39" t="s">
        <v>11681</v>
      </c>
      <c r="G1123" s="38" t="str">
        <f>Matrix!C4377</f>
        <v>红花 -- 活血通经，散瘀止痛。兴奋子宫、降血压作用、扩张心冠状动脉血管。</v>
      </c>
      <c r="H1123" t="str">
        <f t="shared" si="239"/>
        <v>红花</v>
      </c>
      <c r="I1123" s="123">
        <f t="shared" si="240"/>
        <v>5</v>
      </c>
      <c r="J1123" s="123" t="str">
        <f t="shared" si="238"/>
        <v>红花 -- 活血通经，散瘀止痛。兴奋子宫、降血压作用、扩张心冠状动脉血管。</v>
      </c>
    </row>
    <row r="1124" spans="1:10">
      <c r="A1124" s="39"/>
      <c r="B1124" s="55" t="s">
        <v>23072</v>
      </c>
      <c r="C1124" s="38">
        <f>Matrix!B4378</f>
        <v>0</v>
      </c>
      <c r="D1124" s="92">
        <f t="shared" si="236"/>
        <v>5</v>
      </c>
      <c r="E1124" s="96">
        <f t="shared" si="237"/>
        <v>5</v>
      </c>
      <c r="F1124" s="39" t="s">
        <v>11682</v>
      </c>
      <c r="G1124" s="38" t="str">
        <f>Matrix!C4378</f>
        <v>儿茶 -- 痰热咳嗽，消渴，吐血，尿血，血痢，消化不良，牙疳，口疮，湿疹。</v>
      </c>
      <c r="H1124" t="str">
        <f t="shared" si="239"/>
        <v>儿茶</v>
      </c>
      <c r="I1124" s="123">
        <f t="shared" si="240"/>
        <v>5</v>
      </c>
      <c r="J1124" s="123" t="str">
        <f t="shared" si="238"/>
        <v>儿茶 -- 痰热咳嗽，消渴，吐血，尿血，血痢，消化不良，牙疳，口疮，湿疹。</v>
      </c>
    </row>
    <row r="1125" spans="1:10">
      <c r="B1125" s="55" t="s">
        <v>23073</v>
      </c>
      <c r="C1125" s="38">
        <f>Matrix!B4379</f>
        <v>0</v>
      </c>
      <c r="D1125" s="92">
        <f t="shared" si="236"/>
        <v>5</v>
      </c>
      <c r="E1125" s="96">
        <f t="shared" si="237"/>
        <v>5</v>
      </c>
      <c r="F1125" s="39" t="s">
        <v>11683</v>
      </c>
      <c r="G1125" s="38" t="str">
        <f>Matrix!C4379</f>
        <v>鸡内金 -- 健胃消食，化积排石，固摄缩尿，增加胃液分泌量和胃肠消化能力，加快胃的排空速率</v>
      </c>
      <c r="H1125" t="str">
        <f t="shared" si="239"/>
        <v>鸡内金</v>
      </c>
      <c r="I1125" s="123">
        <f t="shared" si="240"/>
        <v>5</v>
      </c>
      <c r="J1125" s="123" t="str">
        <f t="shared" si="238"/>
        <v>鸡内金 -- 健胃消食，化积排石，固摄缩尿，增加胃液分泌量和胃肠消化能力，加快胃的排空速率</v>
      </c>
    </row>
    <row r="1126" spans="1:10">
      <c r="B1126" s="55" t="s">
        <v>23074</v>
      </c>
      <c r="C1126" s="38">
        <f>Matrix!B4380</f>
        <v>0</v>
      </c>
      <c r="D1126" s="92">
        <f t="shared" si="236"/>
        <v>5</v>
      </c>
      <c r="E1126" s="96">
        <f t="shared" si="237"/>
        <v>5</v>
      </c>
      <c r="F1126" s="39" t="s">
        <v>11684</v>
      </c>
      <c r="G1126" s="38" t="str">
        <f>Matrix!C4380</f>
        <v>菊花 -- 解毒散结,疏散风热,平肝明目,降血压(治高血压\冠心病)</v>
      </c>
      <c r="H1126" t="str">
        <f t="shared" si="239"/>
        <v>菊花</v>
      </c>
      <c r="I1126" s="123">
        <f t="shared" si="240"/>
        <v>5</v>
      </c>
      <c r="J1126" s="123" t="str">
        <f t="shared" si="238"/>
        <v>菊花 -- 解毒散结,疏散风热,平肝明目,降血压(治高血压\冠心病)</v>
      </c>
    </row>
    <row r="1127" spans="1:10">
      <c r="B1127" s="55" t="s">
        <v>23075</v>
      </c>
      <c r="C1127" s="38">
        <f>Matrix!B4381</f>
        <v>0</v>
      </c>
      <c r="D1127" s="92">
        <f t="shared" si="236"/>
        <v>5</v>
      </c>
      <c r="E1127" s="96">
        <f t="shared" si="237"/>
        <v>5</v>
      </c>
      <c r="F1127" s="39" t="s">
        <v>11685</v>
      </c>
      <c r="G1127" s="38" t="str">
        <f>Matrix!C4381</f>
        <v>狗脊 -- 补肝肾，强腰膝，祛风湿：用于肝肾亏虚兼有风寒湿邪所致的腰痛脊强，小便不禁，妇女白带过多。</v>
      </c>
      <c r="H1127" t="str">
        <f t="shared" si="239"/>
        <v>狗脊</v>
      </c>
      <c r="I1127" s="123">
        <f t="shared" si="240"/>
        <v>5</v>
      </c>
      <c r="J1127" s="123" t="str">
        <f t="shared" si="238"/>
        <v>狗脊 -- 补肝肾，强腰膝，祛风湿：用于肝肾亏虚兼有风寒湿邪所致的腰痛脊强，小便不禁，妇女白带过多。</v>
      </c>
    </row>
    <row r="1128" spans="1:10">
      <c r="B1128" s="55" t="s">
        <v>23076</v>
      </c>
      <c r="C1128" s="38">
        <f>Matrix!B4382</f>
        <v>0</v>
      </c>
      <c r="D1128" s="92">
        <f t="shared" si="236"/>
        <v>5</v>
      </c>
      <c r="E1128" s="96">
        <f t="shared" si="237"/>
        <v>5</v>
      </c>
      <c r="F1128" s="39" t="s">
        <v>11686</v>
      </c>
      <c r="G1128" s="38" t="str">
        <f>Matrix!C4382</f>
        <v>肉苁蓉 -- 补肾阳，益精血，润肠通便。用于阳痿,不孕,腰膝酸软，筋骨无力，肠燥便秘。</v>
      </c>
      <c r="H1128" t="str">
        <f t="shared" si="239"/>
        <v>肉苁蓉</v>
      </c>
      <c r="I1128" s="123">
        <f t="shared" si="240"/>
        <v>5</v>
      </c>
      <c r="J1128" s="123" t="str">
        <f t="shared" si="238"/>
        <v>肉苁蓉 -- 补肾阳，益精血，润肠通便。用于阳痿,不孕,腰膝酸软，筋骨无力，肠燥便秘。</v>
      </c>
    </row>
    <row r="1129" spans="1:10">
      <c r="B1129" s="55" t="s">
        <v>23077</v>
      </c>
      <c r="C1129" s="38">
        <f>Matrix!B4383</f>
        <v>0</v>
      </c>
      <c r="D1129" s="92">
        <f t="shared" si="236"/>
        <v>5</v>
      </c>
      <c r="E1129" s="96">
        <f t="shared" si="237"/>
        <v>5</v>
      </c>
      <c r="F1129" s="39" t="s">
        <v>11687</v>
      </c>
      <c r="G1129" s="38" t="str">
        <f>Matrix!C4383</f>
        <v>枳实 -- 积滞内停；痞满胀痛；大便秘结；泻痢后重；结胸；胃下垂；子宫脱垂；脱肛</v>
      </c>
      <c r="H1129" t="str">
        <f t="shared" si="239"/>
        <v>枳实</v>
      </c>
      <c r="I1129" s="123">
        <f t="shared" si="240"/>
        <v>5</v>
      </c>
      <c r="J1129" s="123" t="str">
        <f t="shared" si="238"/>
        <v>枳实 -- 积滞内停；痞满胀痛；大便秘结；泻痢后重；结胸；胃下垂；子宫脱垂；脱肛</v>
      </c>
    </row>
    <row r="1130" spans="1:10">
      <c r="B1130" s="55" t="s">
        <v>23078</v>
      </c>
      <c r="C1130" s="38">
        <f>Matrix!B4384</f>
        <v>0</v>
      </c>
      <c r="D1130" s="92">
        <f t="shared" si="236"/>
        <v>5</v>
      </c>
      <c r="E1130" s="96">
        <f t="shared" si="237"/>
        <v>5</v>
      </c>
      <c r="F1130" s="39" t="s">
        <v>23591</v>
      </c>
      <c r="G1130" s="38" t="str">
        <f>Matrix!C4384</f>
        <v>陈皮 -- 理气健脾，燥湿化痰。用于胸脘胀满、食少吐泻、咳嗽多痰。</v>
      </c>
      <c r="H1130" t="str">
        <f t="shared" si="239"/>
        <v>陈皮</v>
      </c>
      <c r="I1130" s="123">
        <f t="shared" si="240"/>
        <v>5</v>
      </c>
      <c r="J1130" s="123" t="str">
        <f t="shared" si="238"/>
        <v>陈皮 -- 理气健脾，燥湿化痰。用于胸脘胀满、食少吐泻、咳嗽多痰。</v>
      </c>
    </row>
    <row r="1131" spans="1:10">
      <c r="B1131" s="55" t="s">
        <v>23079</v>
      </c>
      <c r="C1131" s="38">
        <f>Matrix!B4385</f>
        <v>0</v>
      </c>
      <c r="D1131" s="92">
        <f t="shared" si="236"/>
        <v>5</v>
      </c>
      <c r="E1131" s="96">
        <f t="shared" si="237"/>
        <v>5</v>
      </c>
      <c r="F1131" s="39" t="s">
        <v>11688</v>
      </c>
      <c r="G1131" s="38" t="str">
        <f>Matrix!C4385</f>
        <v>青皮 -- 破气疏肝,清热解毒,食积气滞，脘腹痞闷。</v>
      </c>
      <c r="H1131" t="str">
        <f t="shared" si="239"/>
        <v>青皮</v>
      </c>
      <c r="I1131" s="123">
        <f t="shared" si="240"/>
        <v>5</v>
      </c>
      <c r="J1131" s="123" t="str">
        <f t="shared" si="238"/>
        <v>青皮 -- 破气疏肝,清热解毒,食积气滞，脘腹痞闷。</v>
      </c>
    </row>
    <row r="1132" spans="1:10">
      <c r="B1132" s="55" t="s">
        <v>23080</v>
      </c>
      <c r="C1132" s="38">
        <f>Matrix!B4386</f>
        <v>0</v>
      </c>
      <c r="D1132" s="92">
        <f t="shared" si="236"/>
        <v>5</v>
      </c>
      <c r="E1132" s="96">
        <f t="shared" si="237"/>
        <v>5</v>
      </c>
      <c r="F1132" s="39" t="s">
        <v>11689</v>
      </c>
      <c r="G1132" s="38" t="str">
        <f>Matrix!C4386</f>
        <v>蛇床子 -- 补肾阳，治疗阳萎，男性不育。温肾壮阳，燥湿，祛风，杀虫。用于阳痿、宫冷、寒湿带下、湿痹腰痛；外治外阴湿疹、妇人阴痒、滴虫性阴道炎。</v>
      </c>
      <c r="H1132" t="str">
        <f t="shared" si="239"/>
        <v>蛇床子</v>
      </c>
      <c r="I1132" s="123">
        <f t="shared" si="240"/>
        <v>5</v>
      </c>
      <c r="J1132" s="123" t="str">
        <f t="shared" si="238"/>
        <v>蛇床子 -- 补肾阳，治疗阳萎，男性不育。温肾壮阳，燥湿，祛风，杀虫。用于阳痿、宫冷、寒湿带下、湿痹腰痛；外治外阴湿疹、妇人阴痒、滴虫性阴道炎。</v>
      </c>
    </row>
    <row r="1133" spans="1:10">
      <c r="B1133" s="55" t="s">
        <v>23081</v>
      </c>
      <c r="C1133" s="38">
        <f>Matrix!B4387</f>
        <v>0</v>
      </c>
      <c r="D1133" s="92">
        <f t="shared" si="236"/>
        <v>5</v>
      </c>
      <c r="E1133" s="96">
        <f t="shared" si="237"/>
        <v>5</v>
      </c>
      <c r="F1133" s="39" t="s">
        <v>11690</v>
      </c>
      <c r="G1133" s="38" t="str">
        <f>Matrix!C4387</f>
        <v>黄连 -- 清热燥湿，泻火解毒。用于湿热痞满，呕吐泻痢，湿热黄疸，高热神昏，心火亢盛，心烦不眠，血热吐衄，目赤牙痛，胃热吞酸，痈肿疔疮，内热消渴等</v>
      </c>
      <c r="H1133" t="str">
        <f t="shared" si="239"/>
        <v>黄连</v>
      </c>
      <c r="I1133" s="123">
        <f t="shared" si="240"/>
        <v>5</v>
      </c>
      <c r="J1133" s="123" t="str">
        <f t="shared" si="238"/>
        <v>黄连 -- 清热燥湿，泻火解毒。用于湿热痞满，呕吐泻痢，湿热黄疸，高热神昏，心火亢盛，心烦不眠，血热吐衄，目赤牙痛，胃热吞酸，痈肿疔疮，内热消渴等</v>
      </c>
    </row>
    <row r="1134" spans="1:10">
      <c r="B1134" s="55" t="s">
        <v>23082</v>
      </c>
      <c r="C1134" s="38">
        <f>Matrix!B4388</f>
        <v>0</v>
      </c>
      <c r="D1134" s="92">
        <f t="shared" si="236"/>
        <v>5</v>
      </c>
      <c r="E1134" s="96">
        <f t="shared" si="237"/>
        <v>5</v>
      </c>
      <c r="F1134" s="39" t="s">
        <v>11691</v>
      </c>
      <c r="G1134" s="38" t="str">
        <f>Matrix!C4388</f>
        <v>冬虫夏草 -- 强身延年，耐缺氧，降血脂，抗菌解毒，镇静安神，调节免疫，平喘祛痰，抗癌作用，增强心血管、血液、肝、肾功能。</v>
      </c>
      <c r="H1134" t="str">
        <f t="shared" si="239"/>
        <v>冬虫夏草</v>
      </c>
      <c r="I1134" s="123">
        <f t="shared" si="240"/>
        <v>5</v>
      </c>
      <c r="J1134" s="123" t="str">
        <f t="shared" si="238"/>
        <v>冬虫夏草 -- 强身延年，耐缺氧，降血脂，抗菌解毒，镇静安神，调节免疫，平喘祛痰，抗癌作用，增强心血管、血液、肝、肾功能。</v>
      </c>
    </row>
    <row r="1135" spans="1:10">
      <c r="B1135" s="55" t="s">
        <v>23083</v>
      </c>
      <c r="C1135" s="38">
        <f>Matrix!B4389</f>
        <v>0</v>
      </c>
      <c r="D1135" s="92">
        <f t="shared" si="236"/>
        <v>5</v>
      </c>
      <c r="E1135" s="96">
        <f t="shared" si="237"/>
        <v>5</v>
      </c>
      <c r="F1135" s="39" t="s">
        <v>11692</v>
      </c>
      <c r="G1135" s="38" t="str">
        <f>Matrix!C4389</f>
        <v>延胡索 -- 镇痛、镇静、催眠、增加冠状动脉及心肌血流量、抗溃疡、解痉。</v>
      </c>
      <c r="H1135" t="str">
        <f t="shared" si="239"/>
        <v>延胡索</v>
      </c>
      <c r="I1135" s="123">
        <f t="shared" si="240"/>
        <v>5</v>
      </c>
      <c r="J1135" s="123" t="str">
        <f t="shared" si="238"/>
        <v>延胡索 -- 镇痛、镇静、催眠、增加冠状动脉及心肌血流量、抗溃疡、解痉。</v>
      </c>
    </row>
    <row r="1136" spans="1:10">
      <c r="B1136" s="55" t="s">
        <v>23084</v>
      </c>
      <c r="C1136" s="38">
        <f>Matrix!B4390</f>
        <v>0</v>
      </c>
      <c r="D1136" s="92">
        <f t="shared" ref="D1136:D1167" si="241">ROUNDUP(ABS(75-C1136)/Base_Value*herb_factor,1)</f>
        <v>5</v>
      </c>
      <c r="E1136" s="96">
        <f t="shared" ref="E1136:E1167" si="242">IF(D1136&gt;Max_Value,Max_Value,IF(D1136&lt;0,0,D1136))</f>
        <v>5</v>
      </c>
      <c r="F1136" s="39" t="s">
        <v>11693</v>
      </c>
      <c r="G1136" s="38" t="str">
        <f>Matrix!C4390</f>
        <v>菟丝子 -- 滋补肝肾，固精缩尿，安胎，明目，止泻。用于阳痿遗精、尿有余沥、遗尿尿频、腰膝酸软、目昏耳鸣、肾虚、胎动不安、脾肾虚泻；外治白癜风。</v>
      </c>
      <c r="H1136" t="str">
        <f t="shared" si="239"/>
        <v>菟丝子</v>
      </c>
      <c r="I1136" s="123">
        <f t="shared" si="240"/>
        <v>5</v>
      </c>
      <c r="J1136" s="123" t="str">
        <f t="shared" ref="J1136:J1167" si="243">G1136</f>
        <v>菟丝子 -- 滋补肝肾，固精缩尿，安胎，明目，止泻。用于阳痿遗精、尿有余沥、遗尿尿频、腰膝酸软、目昏耳鸣、肾虚、胎动不安、脾肾虚泻；外治白癜风。</v>
      </c>
    </row>
    <row r="1137" spans="1:10">
      <c r="B1137" s="55" t="s">
        <v>23085</v>
      </c>
      <c r="C1137" s="38">
        <f>Matrix!B4391</f>
        <v>0</v>
      </c>
      <c r="D1137" s="92">
        <f t="shared" si="241"/>
        <v>5</v>
      </c>
      <c r="E1137" s="96">
        <f t="shared" si="242"/>
        <v>5</v>
      </c>
      <c r="F1137" s="39" t="s">
        <v>11694</v>
      </c>
      <c r="G1137" s="38" t="str">
        <f>Matrix!C4391</f>
        <v>川牛膝 -- 祛风，利湿，通经，活血。风湿腰膝疼痛，脚痿筋挛，尿血，妇女经闭，关节痹痛，足痿筋挛，尿血血淋，跌扑损伤。</v>
      </c>
      <c r="H1137" t="str">
        <f t="shared" si="239"/>
        <v>川牛膝</v>
      </c>
      <c r="I1137" s="123">
        <f t="shared" si="240"/>
        <v>5</v>
      </c>
      <c r="J1137" s="123" t="str">
        <f t="shared" si="243"/>
        <v>川牛膝 -- 祛风，利湿，通经，活血。风湿腰膝疼痛，脚痿筋挛，尿血，妇女经闭，关节痹痛，足痿筋挛，尿血血淋，跌扑损伤。</v>
      </c>
    </row>
    <row r="1138" spans="1:10">
      <c r="B1138" s="55" t="s">
        <v>23086</v>
      </c>
      <c r="C1138" s="38">
        <f>Matrix!B4392</f>
        <v>0</v>
      </c>
      <c r="D1138" s="92">
        <f t="shared" si="241"/>
        <v>5</v>
      </c>
      <c r="E1138" s="96">
        <f t="shared" si="242"/>
        <v>5</v>
      </c>
      <c r="F1138" s="39" t="s">
        <v>11695</v>
      </c>
      <c r="G1138" s="38" t="str">
        <f>Matrix!C4392</f>
        <v>香附子 -- 肝郁气滞,胸、肋、脘腹胀痛,消化不良，胸脘痞闷，寒疝腹痛，乳房胀痛，月经不调，经闭痛经。</v>
      </c>
      <c r="H1138" t="str">
        <f t="shared" ref="H1138:H1169" si="244">F1138</f>
        <v>香附子</v>
      </c>
      <c r="I1138" s="123">
        <f t="shared" ref="I1138:I1169" si="245">E1138</f>
        <v>5</v>
      </c>
      <c r="J1138" s="123" t="str">
        <f t="shared" si="243"/>
        <v>香附子 -- 肝郁气滞,胸、肋、脘腹胀痛,消化不良，胸脘痞闷，寒疝腹痛，乳房胀痛，月经不调，经闭痛经。</v>
      </c>
    </row>
    <row r="1139" spans="1:10">
      <c r="B1139" s="55" t="s">
        <v>23087</v>
      </c>
      <c r="C1139" s="38">
        <f>Matrix!B4393</f>
        <v>0</v>
      </c>
      <c r="D1139" s="92">
        <f t="shared" si="241"/>
        <v>5</v>
      </c>
      <c r="E1139" s="96">
        <f t="shared" si="242"/>
        <v>5</v>
      </c>
      <c r="F1139" s="39" t="s">
        <v>11696</v>
      </c>
      <c r="G1139" s="38" t="str">
        <f>Matrix!C4393</f>
        <v>瞿麦 -- 利尿通淋，破血通经。小便不通、淋沥涩痛、增长经。</v>
      </c>
      <c r="H1139" t="str">
        <f t="shared" si="244"/>
        <v>瞿麦</v>
      </c>
      <c r="I1139" s="123">
        <f t="shared" si="245"/>
        <v>5</v>
      </c>
      <c r="J1139" s="123" t="str">
        <f t="shared" si="243"/>
        <v>瞿麦 -- 利尿通淋，破血通经。小便不通、淋沥涩痛、增长经。</v>
      </c>
    </row>
    <row r="1140" spans="1:10">
      <c r="B1140" s="55" t="s">
        <v>23088</v>
      </c>
      <c r="C1140" s="38">
        <f>Matrix!B4394</f>
        <v>0</v>
      </c>
      <c r="D1140" s="92">
        <f t="shared" si="241"/>
        <v>5</v>
      </c>
      <c r="E1140" s="96">
        <f t="shared" si="242"/>
        <v>5</v>
      </c>
      <c r="F1140" s="39" t="s">
        <v>11697</v>
      </c>
      <c r="G1140" s="38" t="str">
        <f>Matrix!C4394</f>
        <v>续断 -- 功能补肝肾，强筋骨，续折伤，止崩漏</v>
      </c>
      <c r="H1140" t="str">
        <f t="shared" si="244"/>
        <v>续断</v>
      </c>
      <c r="I1140" s="123">
        <f t="shared" si="245"/>
        <v>5</v>
      </c>
      <c r="J1140" s="123" t="str">
        <f t="shared" si="243"/>
        <v>续断 -- 功能补肝肾，强筋骨，续折伤，止崩漏</v>
      </c>
    </row>
    <row r="1141" spans="1:10">
      <c r="B1141" s="55" t="s">
        <v>23089</v>
      </c>
      <c r="C1141" s="38">
        <f>Matrix!B4395</f>
        <v>0</v>
      </c>
      <c r="D1141" s="92">
        <f t="shared" si="241"/>
        <v>5</v>
      </c>
      <c r="E1141" s="96">
        <f t="shared" si="242"/>
        <v>5</v>
      </c>
      <c r="F1141" s="39" t="s">
        <v>11698</v>
      </c>
      <c r="G1141" s="38" t="str">
        <f>Matrix!C4395</f>
        <v>白扁豆 -- 解暑袪湿、消渴、解砒霜之毒、</v>
      </c>
      <c r="H1141" t="str">
        <f t="shared" si="244"/>
        <v>白扁豆</v>
      </c>
      <c r="I1141" s="123">
        <f t="shared" si="245"/>
        <v>5</v>
      </c>
      <c r="J1141" s="123" t="str">
        <f t="shared" si="243"/>
        <v>白扁豆 -- 解暑袪湿、消渴、解砒霜之毒、</v>
      </c>
    </row>
    <row r="1142" spans="1:10">
      <c r="B1142" s="55" t="s">
        <v>23090</v>
      </c>
      <c r="C1142" s="38">
        <f>Matrix!B4396</f>
        <v>0</v>
      </c>
      <c r="D1142" s="92">
        <f t="shared" si="241"/>
        <v>5</v>
      </c>
      <c r="E1142" s="96">
        <f t="shared" si="242"/>
        <v>5</v>
      </c>
      <c r="F1142" s="39" t="s">
        <v>11699</v>
      </c>
      <c r="G1142" s="38" t="str">
        <f>Matrix!C4396</f>
        <v>血竭 -- 祛瘀定痛，止血生肌。用于跌扑折损，内伤瘀痛；外伤出血不止。</v>
      </c>
      <c r="H1142" t="str">
        <f t="shared" si="244"/>
        <v>血竭</v>
      </c>
      <c r="I1142" s="123">
        <f t="shared" si="245"/>
        <v>5</v>
      </c>
      <c r="J1142" s="123" t="str">
        <f t="shared" si="243"/>
        <v>血竭 -- 祛瘀定痛，止血生肌。用于跌扑折损，内伤瘀痛；外伤出血不止。</v>
      </c>
    </row>
    <row r="1143" spans="1:10">
      <c r="A1143" s="85"/>
      <c r="B1143" s="55" t="s">
        <v>23091</v>
      </c>
      <c r="C1143" s="38">
        <f>Matrix!B4397</f>
        <v>0</v>
      </c>
      <c r="D1143" s="92">
        <f t="shared" si="241"/>
        <v>5</v>
      </c>
      <c r="E1143" s="96">
        <f t="shared" si="242"/>
        <v>5</v>
      </c>
      <c r="F1143" s="39" t="s">
        <v>23592</v>
      </c>
      <c r="G1143" s="38" t="str">
        <f>Matrix!C4397</f>
        <v>旱莲草 -- 滋补肝肾，乌须固齿，凉血止血,肝肾不足，眩晕耳鸣，视物昏花，腰膝酸软，发白齿摇，劳淋带浊，咯血，吐血，</v>
      </c>
      <c r="H1143" t="str">
        <f t="shared" si="244"/>
        <v>旱莲草</v>
      </c>
      <c r="I1143" s="123">
        <f t="shared" si="245"/>
        <v>5</v>
      </c>
      <c r="J1143" s="123" t="str">
        <f t="shared" si="243"/>
        <v>旱莲草 -- 滋补肝肾，乌须固齿，凉血止血,肝肾不足，眩晕耳鸣，视物昏花，腰膝酸软，发白齿摇，劳淋带浊，咯血，吐血，</v>
      </c>
    </row>
    <row r="1144" spans="1:10">
      <c r="A1144" s="85"/>
      <c r="B1144" s="55" t="s">
        <v>23092</v>
      </c>
      <c r="C1144" s="38">
        <f>Matrix!B4398</f>
        <v>0</v>
      </c>
      <c r="D1144" s="92">
        <f t="shared" si="241"/>
        <v>5</v>
      </c>
      <c r="E1144" s="96">
        <f t="shared" si="242"/>
        <v>5</v>
      </c>
      <c r="F1144" s="39" t="s">
        <v>11700</v>
      </c>
      <c r="G1144" s="38" t="str">
        <f>Matrix!C4398</f>
        <v>八月札 -- 舒肝理气，活血止痛，除烦利尿。治肝胃气痛，胃热食呆，烦渴，亦白痢疾，腰痛，胁痛，疝气，窟经，子宫下坠。</v>
      </c>
      <c r="H1144" t="str">
        <f t="shared" si="244"/>
        <v>八月札</v>
      </c>
      <c r="I1144" s="123">
        <f t="shared" si="245"/>
        <v>5</v>
      </c>
      <c r="J1144" s="123" t="str">
        <f t="shared" si="243"/>
        <v>八月札 -- 舒肝理气，活血止痛，除烦利尿。治肝胃气痛，胃热食呆，烦渴，亦白痢疾，腰痛，胁痛，疝气，窟经，子宫下坠。</v>
      </c>
    </row>
    <row r="1145" spans="1:10">
      <c r="A1145" s="85"/>
      <c r="B1145" s="55" t="s">
        <v>23093</v>
      </c>
      <c r="C1145" s="38">
        <f>Matrix!B4399</f>
        <v>0</v>
      </c>
      <c r="D1145" s="92">
        <f t="shared" si="241"/>
        <v>5</v>
      </c>
      <c r="E1145" s="96">
        <f t="shared" si="242"/>
        <v>5</v>
      </c>
      <c r="F1145" s="39" t="s">
        <v>11701</v>
      </c>
      <c r="G1145" s="38" t="str">
        <f>Matrix!C4399</f>
        <v>麻黄 -- 拟肾上腺素刺激物，发汗散寒，宣肺平喘，利水消肿。用于风寒感冒，胸闷喘咳，风水浮肿，支气管哮喘。</v>
      </c>
      <c r="H1145" t="str">
        <f t="shared" si="244"/>
        <v>麻黄</v>
      </c>
      <c r="I1145" s="123">
        <f t="shared" si="245"/>
        <v>5</v>
      </c>
      <c r="J1145" s="123" t="str">
        <f t="shared" si="243"/>
        <v>麻黄 -- 拟肾上腺素刺激物，发汗散寒，宣肺平喘，利水消肿。用于风寒感冒，胸闷喘咳，风水浮肿，支气管哮喘。</v>
      </c>
    </row>
    <row r="1146" spans="1:10">
      <c r="A1146" s="85"/>
      <c r="B1146" s="55" t="s">
        <v>23094</v>
      </c>
      <c r="C1146" s="38">
        <f>Matrix!B4400</f>
        <v>0</v>
      </c>
      <c r="D1146" s="92">
        <f t="shared" si="241"/>
        <v>5</v>
      </c>
      <c r="E1146" s="96">
        <f t="shared" si="242"/>
        <v>5</v>
      </c>
      <c r="F1146" s="39" t="s">
        <v>11702</v>
      </c>
      <c r="G1146" s="38" t="str">
        <f>Matrix!C4400</f>
        <v>淫羊藿 -- 补肾阳，补肾壮阳，强筋健骨，袪风除湿。</v>
      </c>
      <c r="H1146" t="str">
        <f t="shared" si="244"/>
        <v>淫羊藿</v>
      </c>
      <c r="I1146" s="123">
        <f t="shared" si="245"/>
        <v>5</v>
      </c>
      <c r="J1146" s="123" t="str">
        <f t="shared" si="243"/>
        <v>淫羊藿 -- 补肾阳，补肾壮阳，强筋健骨，袪风除湿。</v>
      </c>
    </row>
    <row r="1147" spans="1:10">
      <c r="A1147" s="85"/>
      <c r="B1147" s="55" t="s">
        <v>23095</v>
      </c>
      <c r="C1147" s="38">
        <f>Matrix!B4401</f>
        <v>0</v>
      </c>
      <c r="D1147" s="92">
        <f t="shared" si="241"/>
        <v>5</v>
      </c>
      <c r="E1147" s="96">
        <f t="shared" si="242"/>
        <v>5</v>
      </c>
      <c r="F1147" s="39" t="s">
        <v>11703</v>
      </c>
      <c r="G1147" s="38" t="str">
        <f>Matrix!C4401</f>
        <v>杜仲 -- 补肝阳和肝能量，提高生活热情和喜悦。补肝肾，强筋骨，安胎。用于肾虚腰痛，筋骨无力，妊娠漏血，胎动不安；高血压症。</v>
      </c>
      <c r="H1147" t="str">
        <f t="shared" si="244"/>
        <v>杜仲</v>
      </c>
      <c r="I1147" s="123">
        <f t="shared" si="245"/>
        <v>5</v>
      </c>
      <c r="J1147" s="123" t="str">
        <f t="shared" si="243"/>
        <v>杜仲 -- 补肝阳和肝能量，提高生活热情和喜悦。补肝肾，强筋骨，安胎。用于肾虚腰痛，筋骨无力，妊娠漏血，胎动不安；高血压症。</v>
      </c>
    </row>
    <row r="1148" spans="1:10">
      <c r="A1148" s="85"/>
      <c r="B1148" s="55" t="s">
        <v>23096</v>
      </c>
      <c r="C1148" s="38">
        <f>Matrix!B4402</f>
        <v>0</v>
      </c>
      <c r="D1148" s="92">
        <f t="shared" si="241"/>
        <v>5</v>
      </c>
      <c r="E1148" s="96">
        <f t="shared" si="242"/>
        <v>5</v>
      </c>
      <c r="F1148" s="39" t="s">
        <v>11704</v>
      </c>
      <c r="G1148" s="38" t="str">
        <f>Matrix!C4402</f>
        <v>芡实 -- 益肾、固精，补脾、止泻，祛湿、止带。用于梦遗、滑精、遗尿、尿频、脾虚久泻、白浊、带下。</v>
      </c>
      <c r="H1148" t="str">
        <f t="shared" si="244"/>
        <v>芡实</v>
      </c>
      <c r="I1148" s="123">
        <f t="shared" si="245"/>
        <v>5</v>
      </c>
      <c r="J1148" s="123" t="str">
        <f t="shared" si="243"/>
        <v>芡实 -- 益肾、固精，补脾、止泻，祛湿、止带。用于梦遗、滑精、遗尿、尿频、脾虚久泻、白浊、带下。</v>
      </c>
    </row>
    <row r="1149" spans="1:10">
      <c r="A1149" s="85"/>
      <c r="B1149" s="55" t="s">
        <v>23097</v>
      </c>
      <c r="C1149" s="38">
        <f>Matrix!B4403</f>
        <v>0</v>
      </c>
      <c r="D1149" s="92">
        <f t="shared" si="241"/>
        <v>5</v>
      </c>
      <c r="E1149" s="96">
        <f t="shared" si="242"/>
        <v>5</v>
      </c>
      <c r="F1149" s="39" t="s">
        <v>11705</v>
      </c>
      <c r="G1149" s="38" t="str">
        <f>Matrix!C4403</f>
        <v>吴茱萸 -- 散寒止痛，降逆止呕，助阳止泻。用于头痛、疝痛、脚气、痛经、脘腹胀痛、呕吐吞酸、口疮。</v>
      </c>
      <c r="H1149" t="str">
        <f t="shared" si="244"/>
        <v>吴茱萸 -</v>
      </c>
      <c r="I1149" s="123">
        <f t="shared" si="245"/>
        <v>5</v>
      </c>
      <c r="J1149" s="123" t="str">
        <f t="shared" si="243"/>
        <v>吴茱萸 -- 散寒止痛，降逆止呕，助阳止泻。用于头痛、疝痛、脚气、痛经、脘腹胀痛、呕吐吞酸、口疮。</v>
      </c>
    </row>
    <row r="1150" spans="1:10">
      <c r="A1150" s="43"/>
      <c r="B1150" s="55" t="s">
        <v>23098</v>
      </c>
      <c r="C1150" s="38">
        <f>Matrix!B4404</f>
        <v>0</v>
      </c>
      <c r="D1150" s="92">
        <f t="shared" si="241"/>
        <v>5</v>
      </c>
      <c r="E1150" s="96">
        <f t="shared" si="242"/>
        <v>5</v>
      </c>
      <c r="F1150" s="39" t="s">
        <v>11706</v>
      </c>
      <c r="G1150" s="38" t="str">
        <f>Matrix!C4404</f>
        <v>夜交藤 -- 养心，安神，通络，祛风。治失眠，劳伤，多汗，血虚身痛</v>
      </c>
      <c r="H1150" t="str">
        <f t="shared" si="244"/>
        <v>夜交藤</v>
      </c>
      <c r="I1150" s="123">
        <f t="shared" si="245"/>
        <v>5</v>
      </c>
      <c r="J1150" s="123" t="str">
        <f t="shared" si="243"/>
        <v>夜交藤 -- 养心，安神，通络，祛风。治失眠，劳伤，多汗，血虚身痛</v>
      </c>
    </row>
    <row r="1151" spans="1:10">
      <c r="A1151" s="43"/>
      <c r="B1151" s="55" t="s">
        <v>23099</v>
      </c>
      <c r="C1151" s="38">
        <f>Matrix!B4405</f>
        <v>0</v>
      </c>
      <c r="D1151" s="92">
        <f t="shared" si="241"/>
        <v>5</v>
      </c>
      <c r="E1151" s="96">
        <f t="shared" si="242"/>
        <v>5</v>
      </c>
      <c r="F1151" s="39" t="s">
        <v>11707</v>
      </c>
      <c r="G1151" s="38" t="str">
        <f>Matrix!C4405</f>
        <v>乳香 -- 镇痛作用，消炎防腐,心腹疼痛；风湿痹痛；经闭痛经；跌打瘀痛；痈疽肿毒；肠痈；疮溃不敛</v>
      </c>
      <c r="H1151" t="str">
        <f t="shared" si="244"/>
        <v>乳香</v>
      </c>
      <c r="I1151" s="123">
        <f t="shared" si="245"/>
        <v>5</v>
      </c>
      <c r="J1151" s="123" t="str">
        <f t="shared" si="243"/>
        <v>乳香 -- 镇痛作用，消炎防腐,心腹疼痛；风湿痹痛；经闭痛经；跌打瘀痛；痈疽肿毒；肠痈；疮溃不敛</v>
      </c>
    </row>
    <row r="1152" spans="1:10">
      <c r="A1152" s="85"/>
      <c r="B1152" s="55" t="s">
        <v>23100</v>
      </c>
      <c r="C1152" s="38">
        <f>Matrix!B4406</f>
        <v>0</v>
      </c>
      <c r="D1152" s="92">
        <f t="shared" si="241"/>
        <v>5</v>
      </c>
      <c r="E1152" s="96">
        <f t="shared" si="242"/>
        <v>5</v>
      </c>
      <c r="F1152" s="39" t="s">
        <v>11708</v>
      </c>
      <c r="G1152" s="38" t="str">
        <f>Matrix!C4406</f>
        <v>川贝母 -- 清热化痰止咳,润肺止咳，治疗肺有燥热之咳嗽痰少而粘之证，及阴虚燥咳劳嗽等虚证</v>
      </c>
      <c r="H1152" t="str">
        <f t="shared" si="244"/>
        <v>川贝母</v>
      </c>
      <c r="I1152" s="123">
        <f t="shared" si="245"/>
        <v>5</v>
      </c>
      <c r="J1152" s="123" t="str">
        <f t="shared" si="243"/>
        <v>川贝母 -- 清热化痰止咳,润肺止咳，治疗肺有燥热之咳嗽痰少而粘之证，及阴虚燥咳劳嗽等虚证</v>
      </c>
    </row>
    <row r="1153" spans="1:10">
      <c r="A1153" s="85"/>
      <c r="B1153" s="55" t="s">
        <v>23101</v>
      </c>
      <c r="C1153" s="38">
        <f>Matrix!B4407</f>
        <v>0</v>
      </c>
      <c r="D1153" s="92">
        <f t="shared" si="241"/>
        <v>5</v>
      </c>
      <c r="E1153" s="96">
        <f t="shared" si="242"/>
        <v>5</v>
      </c>
      <c r="F1153" s="39" t="s">
        <v>11709</v>
      </c>
      <c r="G1153" s="38" t="str">
        <f>Matrix!C4407</f>
        <v>天麻 -- 镇痛,镇静,抗惊厥,降低血压,明目、增智，祛风，控制痉挛和颤动。</v>
      </c>
      <c r="H1153" t="str">
        <f t="shared" si="244"/>
        <v>天麻</v>
      </c>
      <c r="I1153" s="123">
        <f t="shared" si="245"/>
        <v>5</v>
      </c>
      <c r="J1153" s="123" t="str">
        <f t="shared" si="243"/>
        <v>天麻 -- 镇痛,镇静,抗惊厥,降低血压,明目、增智，祛风，控制痉挛和颤动。</v>
      </c>
    </row>
    <row r="1154" spans="1:10">
      <c r="A1154" s="59"/>
      <c r="B1154" s="55" t="s">
        <v>23102</v>
      </c>
      <c r="C1154" s="38">
        <f>Matrix!B4408</f>
        <v>0</v>
      </c>
      <c r="D1154" s="92">
        <f t="shared" si="241"/>
        <v>5</v>
      </c>
      <c r="E1154" s="96">
        <f t="shared" si="242"/>
        <v>5</v>
      </c>
      <c r="F1154" s="39" t="s">
        <v>11710</v>
      </c>
      <c r="G1154" s="38" t="str">
        <f>Matrix!C4408</f>
        <v>北沙参 -- 养阴清肺，祛痰止咳,肺热燥咳，虚痨久咳，阴伤咽干、口渴。</v>
      </c>
      <c r="H1154" t="str">
        <f t="shared" si="244"/>
        <v>北沙参</v>
      </c>
      <c r="I1154" s="123">
        <f t="shared" si="245"/>
        <v>5</v>
      </c>
      <c r="J1154" s="123" t="str">
        <f t="shared" si="243"/>
        <v>北沙参 -- 养阴清肺，祛痰止咳,肺热燥咳，虚痨久咳，阴伤咽干、口渴。</v>
      </c>
    </row>
    <row r="1155" spans="1:10">
      <c r="A1155" s="59"/>
      <c r="B1155" s="55" t="s">
        <v>23103</v>
      </c>
      <c r="C1155" s="38">
        <f>Matrix!B4409</f>
        <v>0</v>
      </c>
      <c r="D1155" s="92">
        <f t="shared" si="241"/>
        <v>5</v>
      </c>
      <c r="E1155" s="96">
        <f t="shared" si="242"/>
        <v>5</v>
      </c>
      <c r="F1155" s="39" t="s">
        <v>11711</v>
      </c>
      <c r="G1155" s="38" t="str">
        <f>Matrix!C4409</f>
        <v>石膏 -- 清热泻火，解毒除烦。高热烦渴，肺热咳喘，胃热齿痛，口渴咽干，温 病发斑，腹中坚痛，心下逆气。清热下火，高烧，多汗，疏通情绪释放。</v>
      </c>
      <c r="H1155" t="str">
        <f t="shared" si="244"/>
        <v>石膏</v>
      </c>
      <c r="I1155" s="123">
        <f t="shared" si="245"/>
        <v>5</v>
      </c>
      <c r="J1155" s="123" t="str">
        <f t="shared" si="243"/>
        <v>石膏 -- 清热泻火，解毒除烦。高热烦渴，肺热咳喘，胃热齿痛，口渴咽干，温 病发斑，腹中坚痛，心下逆气。清热下火，高烧，多汗，疏通情绪释放。</v>
      </c>
    </row>
    <row r="1156" spans="1:10">
      <c r="A1156" s="85"/>
      <c r="B1156" s="55" t="s">
        <v>23104</v>
      </c>
      <c r="C1156" s="38">
        <f>Matrix!B4411</f>
        <v>0</v>
      </c>
      <c r="D1156" s="92">
        <f t="shared" si="241"/>
        <v>5</v>
      </c>
      <c r="E1156" s="96">
        <v>0</v>
      </c>
      <c r="F1156" s="39" t="s">
        <v>11926</v>
      </c>
      <c r="G1156" s="38" t="str">
        <f>Matrix!C4411</f>
        <v>HU ZHANG - Hu chang -- 用于湿热，疏通阻碍健康的抗拒情感。 \</v>
      </c>
      <c r="H1156" t="str">
        <f t="shared" si="244"/>
        <v>虎杖</v>
      </c>
      <c r="I1156" s="123">
        <f t="shared" si="245"/>
        <v>0</v>
      </c>
      <c r="J1156" s="123" t="str">
        <f t="shared" si="243"/>
        <v>HU ZHANG - Hu chang -- 用于湿热，疏通阻碍健康的抗拒情感。 \</v>
      </c>
    </row>
    <row r="1157" spans="1:10">
      <c r="A1157" s="85"/>
      <c r="B1157" s="55" t="s">
        <v>23105</v>
      </c>
      <c r="C1157" s="38">
        <f>Matrix!B4412</f>
        <v>0</v>
      </c>
      <c r="D1157" s="92">
        <f t="shared" si="241"/>
        <v>5</v>
      </c>
      <c r="E1157" s="96">
        <f t="shared" si="242"/>
        <v>5</v>
      </c>
      <c r="F1157" s="39" t="s">
        <v>11712</v>
      </c>
      <c r="G1157" s="38" t="str">
        <f>Matrix!C4412</f>
        <v>板蓝根 -- 清热解毒，凉血利咽的功效。流行性疾病，腮腺炎，用于怀疑情绪。流感、病毒感染引起的急性扁桃体炎、咽炎、流行性腮腺炎等预防和治疗作用。</v>
      </c>
      <c r="H1157" t="str">
        <f t="shared" si="244"/>
        <v>板蓝根</v>
      </c>
      <c r="I1157" s="123">
        <f t="shared" si="245"/>
        <v>5</v>
      </c>
      <c r="J1157" s="123" t="str">
        <f t="shared" si="243"/>
        <v>板蓝根 -- 清热解毒，凉血利咽的功效。流行性疾病，腮腺炎，用于怀疑情绪。流感、病毒感染引起的急性扁桃体炎、咽炎、流行性腮腺炎等预防和治疗作用。</v>
      </c>
    </row>
    <row r="1158" spans="1:10">
      <c r="B1158" s="55" t="s">
        <v>23106</v>
      </c>
      <c r="C1158" s="38">
        <f>Matrix!B4413</f>
        <v>0</v>
      </c>
      <c r="D1158" s="92">
        <f t="shared" si="241"/>
        <v>5</v>
      </c>
      <c r="E1158" s="96">
        <f t="shared" si="242"/>
        <v>5</v>
      </c>
      <c r="F1158" s="39" t="s">
        <v>11713</v>
      </c>
      <c r="G1158" s="38" t="str">
        <f>Matrix!C4413</f>
        <v>大青叶 -- 时行热病，热入营血，高热神昏、发斑，丹毒、咽喉肿痛、口疮、肿毒、疮瘫热疖。清热解毒，凉血消斑</v>
      </c>
      <c r="H1158" t="str">
        <f t="shared" si="244"/>
        <v>大青叶</v>
      </c>
      <c r="I1158" s="123">
        <f t="shared" si="245"/>
        <v>5</v>
      </c>
      <c r="J1158" s="123" t="str">
        <f t="shared" si="243"/>
        <v>大青叶 -- 时行热病，热入营血，高热神昏、发斑，丹毒、咽喉肿痛、口疮、肿毒、疮瘫热疖。清热解毒，凉血消斑</v>
      </c>
    </row>
    <row r="1159" spans="1:10">
      <c r="B1159" s="55" t="s">
        <v>23107</v>
      </c>
      <c r="C1159" s="38">
        <f>Matrix!B4414</f>
        <v>0</v>
      </c>
      <c r="D1159" s="92">
        <f t="shared" si="241"/>
        <v>5</v>
      </c>
      <c r="E1159" s="96">
        <f t="shared" si="242"/>
        <v>5</v>
      </c>
      <c r="F1159" s="39" t="s">
        <v>11714</v>
      </c>
      <c r="G1159" s="38" t="str">
        <f>Matrix!C4414</f>
        <v>红枣 -- 补中益气、养血安神、缓和药性的功能</v>
      </c>
      <c r="H1159" t="str">
        <f t="shared" si="244"/>
        <v>红枣</v>
      </c>
      <c r="I1159" s="123">
        <f t="shared" si="245"/>
        <v>5</v>
      </c>
      <c r="J1159" s="123" t="str">
        <f t="shared" si="243"/>
        <v>红枣 -- 补中益气、养血安神、缓和药性的功能</v>
      </c>
    </row>
    <row r="1160" spans="1:10">
      <c r="B1160" s="55" t="s">
        <v>23108</v>
      </c>
      <c r="C1160" s="38">
        <f>Matrix!B4415</f>
        <v>0</v>
      </c>
      <c r="D1160" s="92">
        <f t="shared" si="241"/>
        <v>5</v>
      </c>
      <c r="E1160" s="96">
        <f t="shared" si="242"/>
        <v>5</v>
      </c>
      <c r="F1160" s="39" t="s">
        <v>11715</v>
      </c>
      <c r="G1160" s="38" t="str">
        <f>Matrix!C4415</f>
        <v>秦艽 -- 祛风湿，清湿热，止痹痛。用于风湿痹痛、筋脉拘挛，骨节烦痛</v>
      </c>
      <c r="H1160" t="str">
        <f t="shared" si="244"/>
        <v>秦艽</v>
      </c>
      <c r="I1160" s="123">
        <f t="shared" si="245"/>
        <v>5</v>
      </c>
      <c r="J1160" s="123" t="str">
        <f t="shared" si="243"/>
        <v>秦艽 -- 祛风湿，清湿热，止痹痛。用于风湿痹痛、筋脉拘挛，骨节烦痛</v>
      </c>
    </row>
    <row r="1161" spans="1:10">
      <c r="B1161" s="55" t="s">
        <v>22149</v>
      </c>
      <c r="C1161" s="38">
        <f>Matrix!B4416</f>
        <v>0</v>
      </c>
      <c r="D1161" s="92">
        <f t="shared" si="241"/>
        <v>5</v>
      </c>
      <c r="E1161" s="96">
        <f t="shared" si="242"/>
        <v>5</v>
      </c>
      <c r="F1161" s="59" t="s">
        <v>11716</v>
      </c>
      <c r="G1161" s="38" t="str">
        <f>Matrix!C4416</f>
        <v>百合 -- 养阴清热，润肺止渴，宁心安神，治肺结核久咳、阴虚咳血、潮热肺痈、热病后余热未清、虚烦惊悸、神志恍惚、失眠多梦、脚气浮肿等症。</v>
      </c>
      <c r="H1161" t="str">
        <f t="shared" si="244"/>
        <v>百合</v>
      </c>
      <c r="I1161" s="123">
        <f t="shared" si="245"/>
        <v>5</v>
      </c>
      <c r="J1161" s="123" t="str">
        <f t="shared" si="243"/>
        <v>百合 -- 养阴清热，润肺止渴，宁心安神，治肺结核久咳、阴虚咳血、潮热肺痈、热病后余热未清、虚烦惊悸、神志恍惚、失眠多梦、脚气浮肿等症。</v>
      </c>
    </row>
    <row r="1162" spans="1:10">
      <c r="B1162" s="55" t="s">
        <v>23109</v>
      </c>
      <c r="C1162" s="38">
        <f>Matrix!B4417</f>
        <v>0</v>
      </c>
      <c r="D1162" s="92">
        <f t="shared" si="241"/>
        <v>5</v>
      </c>
      <c r="E1162" s="96">
        <f t="shared" si="242"/>
        <v>5</v>
      </c>
      <c r="F1162" s="39" t="s">
        <v>11717</v>
      </c>
      <c r="G1162" s="38" t="str">
        <f>Matrix!C4417</f>
        <v>乌药 -- 胸闷腹胀，胃胀腹痛，下焦虚寒，小便频数，遗尿，白浊。</v>
      </c>
      <c r="H1162" t="str">
        <f t="shared" si="244"/>
        <v>乌药</v>
      </c>
      <c r="I1162" s="123">
        <f t="shared" si="245"/>
        <v>5</v>
      </c>
      <c r="J1162" s="123" t="str">
        <f t="shared" si="243"/>
        <v>乌药 -- 胸闷腹胀，胃胀腹痛，下焦虚寒，小便频数，遗尿，白浊。</v>
      </c>
    </row>
    <row r="1163" spans="1:10">
      <c r="B1163" s="55" t="s">
        <v>23110</v>
      </c>
      <c r="C1163" s="38">
        <f>Matrix!B4418</f>
        <v>0</v>
      </c>
      <c r="D1163" s="92">
        <f t="shared" si="241"/>
        <v>5</v>
      </c>
      <c r="E1163" s="96">
        <f t="shared" si="242"/>
        <v>5</v>
      </c>
      <c r="F1163" s="39" t="s">
        <v>11718</v>
      </c>
      <c r="G1163" s="38" t="str">
        <f>Matrix!C4418</f>
        <v>路路通 -- 祛风活络，利水通经。关节痹痛、麻木拘挛、水肿胀满、乳少经闭。</v>
      </c>
      <c r="H1163" t="str">
        <f t="shared" si="244"/>
        <v>路路通</v>
      </c>
      <c r="I1163" s="123">
        <f t="shared" si="245"/>
        <v>5</v>
      </c>
      <c r="J1163" s="123" t="str">
        <f t="shared" si="243"/>
        <v>路路通 -- 祛风活络，利水通经。关节痹痛、麻木拘挛、水肿胀满、乳少经闭。</v>
      </c>
    </row>
    <row r="1164" spans="1:10">
      <c r="B1164" s="55" t="s">
        <v>23111</v>
      </c>
      <c r="C1164" s="38">
        <f>Matrix!B4419</f>
        <v>0</v>
      </c>
      <c r="D1164" s="92">
        <f t="shared" si="241"/>
        <v>5</v>
      </c>
      <c r="E1164" s="96">
        <f t="shared" si="242"/>
        <v>5</v>
      </c>
      <c r="F1164" s="39" t="s">
        <v>11719</v>
      </c>
      <c r="G1164" s="38" t="str">
        <f>Matrix!C4419</f>
        <v>龙眼肉 -- 补心脾，益气血。用于气血不足，心悸怔忡，健忘失眠，血虚萎黄等。</v>
      </c>
      <c r="H1164" t="str">
        <f t="shared" si="244"/>
        <v>龙眼肉</v>
      </c>
      <c r="I1164" s="123">
        <f t="shared" si="245"/>
        <v>5</v>
      </c>
      <c r="J1164" s="123" t="str">
        <f t="shared" si="243"/>
        <v>龙眼肉 -- 补心脾，益气血。用于气血不足，心悸怔忡，健忘失眠，血虚萎黄等。</v>
      </c>
    </row>
    <row r="1165" spans="1:10">
      <c r="B1165" s="55" t="s">
        <v>23112</v>
      </c>
      <c r="C1165" s="38">
        <f>Matrix!B4420</f>
        <v>0</v>
      </c>
      <c r="D1165" s="92">
        <f t="shared" si="241"/>
        <v>5</v>
      </c>
      <c r="E1165" s="96">
        <f t="shared" si="242"/>
        <v>5</v>
      </c>
      <c r="F1165" s="39" t="s">
        <v>11720</v>
      </c>
      <c r="G1165" s="38" t="str">
        <f>Matrix!C4420</f>
        <v>金银花 -- 清热解毒，凉散风热。用于痈肿疔疮，喉痹，丹毒，热血毒痢，风热感冒，温病发热。解菌毒。热痛，肿胀，乳房，眼睛，用于情绪压抑。 \</v>
      </c>
      <c r="H1165" t="str">
        <f t="shared" si="244"/>
        <v>金银花</v>
      </c>
      <c r="I1165" s="123">
        <f t="shared" si="245"/>
        <v>5</v>
      </c>
      <c r="J1165" s="123" t="str">
        <f t="shared" si="243"/>
        <v>金银花 -- 清热解毒，凉散风热。用于痈肿疔疮，喉痹，丹毒，热血毒痢，风热感冒，温病发热。解菌毒。热痛，肿胀，乳房，眼睛，用于情绪压抑。 \</v>
      </c>
    </row>
    <row r="1166" spans="1:10">
      <c r="B1166" s="55" t="s">
        <v>23113</v>
      </c>
      <c r="C1166" s="38">
        <f>Matrix!B4421</f>
        <v>0</v>
      </c>
      <c r="D1166" s="92">
        <f t="shared" si="241"/>
        <v>5</v>
      </c>
      <c r="E1166" s="96">
        <f t="shared" si="242"/>
        <v>5</v>
      </c>
      <c r="F1166" s="39" t="s">
        <v>11721</v>
      </c>
      <c r="G1166" s="38" t="str">
        <f>Matrix!C4421</f>
        <v>桑寄生 -- 有补肝肾，强筋骨，祛风湿，安胎，生长发齿等，增强体力。 \</v>
      </c>
      <c r="H1166" t="str">
        <f t="shared" si="244"/>
        <v>桑寄生</v>
      </c>
      <c r="I1166" s="123">
        <f t="shared" si="245"/>
        <v>5</v>
      </c>
      <c r="J1166" s="123" t="str">
        <f t="shared" si="243"/>
        <v>桑寄生 -- 有补肝肾，强筋骨，祛风湿，安胎，生长发齿等，增强体力。 \</v>
      </c>
    </row>
    <row r="1167" spans="1:10">
      <c r="B1167" s="55" t="s">
        <v>23114</v>
      </c>
      <c r="C1167" s="38">
        <f>Matrix!B4422</f>
        <v>0</v>
      </c>
      <c r="D1167" s="92">
        <f t="shared" si="241"/>
        <v>5</v>
      </c>
      <c r="E1167" s="96">
        <f t="shared" si="242"/>
        <v>5</v>
      </c>
      <c r="F1167" s="39" t="s">
        <v>11722</v>
      </c>
      <c r="G1167" s="38" t="str">
        <f>Matrix!C4422</f>
        <v>莲子 -- 养心，益肾，补脾。，止慢性痢疾，用于情绪压抑。</v>
      </c>
      <c r="H1167" t="str">
        <f t="shared" si="244"/>
        <v>莲子</v>
      </c>
      <c r="I1167" s="123">
        <f t="shared" si="245"/>
        <v>5</v>
      </c>
      <c r="J1167" s="123" t="str">
        <f t="shared" si="243"/>
        <v>莲子 -- 养心，益肾，补脾。，止慢性痢疾，用于情绪压抑。</v>
      </c>
    </row>
    <row r="1168" spans="1:10">
      <c r="B1168" s="55" t="s">
        <v>23115</v>
      </c>
      <c r="C1168" s="38">
        <f>Matrix!B4423</f>
        <v>0</v>
      </c>
      <c r="D1168" s="92">
        <f t="shared" ref="D1168:D1199" si="246">ROUNDUP(ABS(75-C1168)/Base_Value*herb_factor,1)</f>
        <v>5</v>
      </c>
      <c r="E1168" s="96">
        <f t="shared" ref="E1168:E1199" si="247">IF(D1168&gt;Max_Value,Max_Value,IF(D1168&lt;0,0,D1168))</f>
        <v>5</v>
      </c>
      <c r="F1168" s="39" t="s">
        <v>11723</v>
      </c>
      <c r="G1168" s="38" t="str">
        <f>Matrix!C4423</f>
        <v>金钱草 -- 清热，利尿，镇咳，消肿，解毒。，自我情感斗争。 \</v>
      </c>
      <c r="H1168" t="str">
        <f t="shared" si="244"/>
        <v>金钱草</v>
      </c>
      <c r="I1168" s="123">
        <f t="shared" si="245"/>
        <v>5</v>
      </c>
      <c r="J1168" s="123" t="str">
        <f t="shared" ref="J1168:J1199" si="248">G1168</f>
        <v>金钱草 -- 清热，利尿，镇咳，消肿，解毒。，自我情感斗争。 \</v>
      </c>
    </row>
    <row r="1169" spans="2:10">
      <c r="B1169" s="55" t="s">
        <v>23116</v>
      </c>
      <c r="C1169" s="38">
        <f>Matrix!B4424</f>
        <v>0</v>
      </c>
      <c r="D1169" s="92">
        <f t="shared" si="246"/>
        <v>5</v>
      </c>
      <c r="E1169" s="96">
        <f t="shared" si="247"/>
        <v>5</v>
      </c>
      <c r="F1169" s="39" t="s">
        <v>11724</v>
      </c>
      <c r="G1169" s="38" t="str">
        <f>Matrix!C4424</f>
        <v>厚朴 -- 食积气滞，脘腹胀满，呕吐嗳气，便秘，降低发炎反应，很好的抗氧化剂，降低哮喘的发生，抑制忧郁的效果，治疗发炎所产生的疼痛</v>
      </c>
      <c r="H1169" t="str">
        <f t="shared" si="244"/>
        <v>厚朴</v>
      </c>
      <c r="I1169" s="123">
        <f t="shared" si="245"/>
        <v>5</v>
      </c>
      <c r="J1169" s="123" t="str">
        <f t="shared" si="248"/>
        <v>厚朴 -- 食积气滞，脘腹胀满，呕吐嗳气，便秘，降低发炎反应，很好的抗氧化剂，降低哮喘的发生，抑制忧郁的效果，治疗发炎所产生的疼痛</v>
      </c>
    </row>
    <row r="1170" spans="2:10">
      <c r="B1170" s="55" t="s">
        <v>23117</v>
      </c>
      <c r="C1170" s="38">
        <f>Matrix!B4425</f>
        <v>0</v>
      </c>
      <c r="D1170" s="92">
        <f t="shared" si="246"/>
        <v>5</v>
      </c>
      <c r="E1170" s="96">
        <f t="shared" si="247"/>
        <v>5</v>
      </c>
      <c r="F1170" s="39" t="s">
        <v>11725</v>
      </c>
      <c r="G1170" s="38" t="str">
        <f>Matrix!C4425</f>
        <v>麦芽 -- 消食健胃，回乳消胀。疏通受抑的情感融合。 \</v>
      </c>
      <c r="H1170" t="str">
        <f t="shared" ref="H1170:H1201" si="249">F1170</f>
        <v>麦芽</v>
      </c>
      <c r="I1170" s="123">
        <f t="shared" ref="I1170:I1201" si="250">E1170</f>
        <v>5</v>
      </c>
      <c r="J1170" s="123" t="str">
        <f t="shared" si="248"/>
        <v>麦芽 -- 消食健胃，回乳消胀。疏通受抑的情感融合。 \</v>
      </c>
    </row>
    <row r="1171" spans="2:10">
      <c r="B1171" s="55" t="s">
        <v>23118</v>
      </c>
      <c r="C1171" s="38">
        <f>Matrix!B4426</f>
        <v>0</v>
      </c>
      <c r="D1171" s="92">
        <f t="shared" si="246"/>
        <v>5</v>
      </c>
      <c r="E1171" s="96">
        <f t="shared" si="247"/>
        <v>5</v>
      </c>
      <c r="F1171" s="39" t="s">
        <v>11726</v>
      </c>
      <c r="G1171" s="38" t="str">
        <f>Matrix!C4426</f>
        <v>神曲 -- 六神曲，消食和胃。用于饮食积滞证。</v>
      </c>
      <c r="H1171" t="str">
        <f t="shared" si="249"/>
        <v>神曲</v>
      </c>
      <c r="I1171" s="123">
        <f t="shared" si="250"/>
        <v>5</v>
      </c>
      <c r="J1171" s="123" t="str">
        <f t="shared" si="248"/>
        <v>神曲 -- 六神曲，消食和胃。用于饮食积滞证。</v>
      </c>
    </row>
    <row r="1172" spans="2:10">
      <c r="B1172" s="55" t="s">
        <v>23119</v>
      </c>
      <c r="C1172" s="38">
        <f>Matrix!B4427</f>
        <v>0</v>
      </c>
      <c r="D1172" s="92">
        <f t="shared" si="246"/>
        <v>5</v>
      </c>
      <c r="E1172" s="96">
        <f t="shared" si="247"/>
        <v>5</v>
      </c>
      <c r="F1172" s="39" t="s">
        <v>11727</v>
      </c>
      <c r="G1172" s="38" t="str">
        <f>Matrix!C4427</f>
        <v>川楝子 -- 行气止痛，杀虫疗癣，杀寄生虫，，杀死真菌。 \ * ^</v>
      </c>
      <c r="H1172" t="str">
        <f t="shared" si="249"/>
        <v>川楝子</v>
      </c>
      <c r="I1172" s="123">
        <f t="shared" si="250"/>
        <v>5</v>
      </c>
      <c r="J1172" s="123" t="str">
        <f t="shared" si="248"/>
        <v>川楝子 -- 行气止痛，杀虫疗癣，杀寄生虫，，杀死真菌。 \ * ^</v>
      </c>
    </row>
    <row r="1173" spans="2:10">
      <c r="B1173" s="55" t="s">
        <v>23120</v>
      </c>
      <c r="C1173" s="38">
        <f>Matrix!B4428</f>
        <v>0</v>
      </c>
      <c r="D1173" s="92">
        <f t="shared" si="246"/>
        <v>5</v>
      </c>
      <c r="E1173" s="96">
        <f t="shared" si="247"/>
        <v>5</v>
      </c>
      <c r="F1173" s="39" t="s">
        <v>11728</v>
      </c>
      <c r="G1173" s="38" t="str">
        <f>Matrix!C4428</f>
        <v>鸡血藤 -- 养血补血，行血通脉，暖腰膝。有降血压，兴奋子宫之效。</v>
      </c>
      <c r="H1173" t="str">
        <f t="shared" si="249"/>
        <v>鸡血藤</v>
      </c>
      <c r="I1173" s="123">
        <f t="shared" si="250"/>
        <v>5</v>
      </c>
      <c r="J1173" s="123" t="str">
        <f t="shared" si="248"/>
        <v>鸡血藤 -- 养血补血，行血通脉，暖腰膝。有降血压，兴奋子宫之效。</v>
      </c>
    </row>
    <row r="1174" spans="2:10">
      <c r="B1174" s="55" t="s">
        <v>23121</v>
      </c>
      <c r="C1174" s="38">
        <f>Matrix!B4429</f>
        <v>0</v>
      </c>
      <c r="D1174" s="92">
        <f t="shared" si="246"/>
        <v>5</v>
      </c>
      <c r="E1174" s="96">
        <f t="shared" si="247"/>
        <v>5</v>
      </c>
      <c r="F1174" s="39" t="s">
        <v>11729</v>
      </c>
      <c r="G1174" s="38" t="str">
        <f>Matrix!C4429</f>
        <v>巴戟天 -- 补肾阳、强筋骨、祛风湿、特别用于阳萎，不育，稳定情绪。 \</v>
      </c>
      <c r="H1174" t="str">
        <f t="shared" si="249"/>
        <v>巴戟天</v>
      </c>
      <c r="I1174" s="123">
        <f t="shared" si="250"/>
        <v>5</v>
      </c>
      <c r="J1174" s="123" t="str">
        <f t="shared" si="248"/>
        <v>巴戟天 -- 补肾阳、强筋骨、祛风湿、特别用于阳萎，不育，稳定情绪。 \</v>
      </c>
    </row>
    <row r="1175" spans="2:10">
      <c r="B1175" s="55" t="s">
        <v>23122</v>
      </c>
      <c r="C1175" s="38">
        <f>Matrix!B4430</f>
        <v>0</v>
      </c>
      <c r="D1175" s="92">
        <f t="shared" si="246"/>
        <v>5</v>
      </c>
      <c r="E1175" s="96">
        <f t="shared" si="247"/>
        <v>5</v>
      </c>
      <c r="F1175" s="39" t="s">
        <v>11730</v>
      </c>
      <c r="G1175" s="38" t="str">
        <f>Matrix!C4430</f>
        <v>牡丹皮 -- 清热凉血，活血行瘀。疏通情绪释放。 \</v>
      </c>
      <c r="H1175" t="str">
        <f t="shared" si="249"/>
        <v>牡丹皮</v>
      </c>
      <c r="I1175" s="123">
        <f t="shared" si="250"/>
        <v>5</v>
      </c>
      <c r="J1175" s="123" t="str">
        <f t="shared" si="248"/>
        <v>牡丹皮 -- 清热凉血，活血行瘀。疏通情绪释放。 \</v>
      </c>
    </row>
    <row r="1176" spans="2:10">
      <c r="B1176" s="55" t="s">
        <v>23123</v>
      </c>
      <c r="C1176" s="38">
        <f>Matrix!B4431</f>
        <v>0</v>
      </c>
      <c r="D1176" s="92">
        <f t="shared" si="246"/>
        <v>5</v>
      </c>
      <c r="E1176" s="96">
        <f t="shared" si="247"/>
        <v>5</v>
      </c>
      <c r="F1176" s="39" t="s">
        <v>11731</v>
      </c>
      <c r="G1176" s="38" t="str">
        <f>Matrix!C4431</f>
        <v>桑白皮 -- 肺热喘咳，吐血，水肿，脚气，小便不利。驱风，利尿，利关节。 \</v>
      </c>
      <c r="H1176" t="str">
        <f t="shared" si="249"/>
        <v>桑白皮</v>
      </c>
      <c r="I1176" s="123">
        <f t="shared" si="250"/>
        <v>5</v>
      </c>
      <c r="J1176" s="123" t="str">
        <f t="shared" si="248"/>
        <v>桑白皮 -- 肺热喘咳，吐血，水肿，脚气，小便不利。驱风，利尿，利关节。 \</v>
      </c>
    </row>
    <row r="1177" spans="2:10">
      <c r="B1177" s="55" t="s">
        <v>23124</v>
      </c>
      <c r="C1177" s="38">
        <f>Matrix!B4432</f>
        <v>0</v>
      </c>
      <c r="D1177" s="92">
        <f t="shared" si="246"/>
        <v>5</v>
      </c>
      <c r="E1177" s="96">
        <f t="shared" si="247"/>
        <v>5</v>
      </c>
      <c r="F1177" s="39" t="s">
        <v>23593</v>
      </c>
      <c r="G1177" s="38" t="str">
        <f>Matrix!C4432</f>
        <v>梅 -- 敛肺，涩肠，生津，安蛔。敛肺止咳，涩肠止舄(腹舄).</v>
      </c>
      <c r="H1177" t="str">
        <f t="shared" si="249"/>
        <v>梅</v>
      </c>
      <c r="I1177" s="123">
        <f t="shared" si="250"/>
        <v>5</v>
      </c>
      <c r="J1177" s="123" t="str">
        <f t="shared" si="248"/>
        <v>梅 -- 敛肺，涩肠，生津，安蛔。敛肺止咳，涩肠止舄(腹舄).</v>
      </c>
    </row>
    <row r="1178" spans="2:10">
      <c r="B1178" s="55" t="s">
        <v>23125</v>
      </c>
      <c r="C1178" s="38">
        <f>Matrix!B4433</f>
        <v>0</v>
      </c>
      <c r="D1178" s="92">
        <f t="shared" si="246"/>
        <v>5</v>
      </c>
      <c r="E1178" s="96">
        <f t="shared" si="247"/>
        <v>5</v>
      </c>
      <c r="F1178" s="39" t="s">
        <v>11732</v>
      </c>
      <c r="G1178" s="38" t="str">
        <f>Matrix!C4433</f>
        <v>诃子 -- 涩肠敛肺，降火利咽。久泻久痢，便血脱肛，肺虚喘咳，疏通情绪释放。</v>
      </c>
      <c r="H1178" t="str">
        <f t="shared" si="249"/>
        <v>诃子</v>
      </c>
      <c r="I1178" s="123">
        <f t="shared" si="250"/>
        <v>5</v>
      </c>
      <c r="J1178" s="123" t="str">
        <f t="shared" si="248"/>
        <v>诃子 -- 涩肠敛肺，降火利咽。久泻久痢，便血脱肛，肺虚喘咳，疏通情绪释放。</v>
      </c>
    </row>
    <row r="1179" spans="2:10">
      <c r="B1179" s="55" t="s">
        <v>23126</v>
      </c>
      <c r="C1179" s="38">
        <f>Matrix!B4434</f>
        <v>0</v>
      </c>
      <c r="D1179" s="92">
        <f t="shared" si="246"/>
        <v>5</v>
      </c>
      <c r="E1179" s="96">
        <f t="shared" si="247"/>
        <v>5</v>
      </c>
      <c r="F1179" s="39" t="s">
        <v>11733</v>
      </c>
      <c r="G1179" s="38" t="str">
        <f>Matrix!C4434</f>
        <v>羌活 -- 驱寒发汗，排汗（普通感冒）。散寒祛风、胜湿止痛</v>
      </c>
      <c r="H1179" t="str">
        <f t="shared" si="249"/>
        <v>羌活</v>
      </c>
      <c r="I1179" s="123">
        <f t="shared" si="250"/>
        <v>5</v>
      </c>
      <c r="J1179" s="123" t="str">
        <f t="shared" si="248"/>
        <v>羌活 -- 驱寒发汗，排汗（普通感冒）。散寒祛风、胜湿止痛</v>
      </c>
    </row>
    <row r="1180" spans="2:10">
      <c r="B1180" s="55" t="s">
        <v>23127</v>
      </c>
      <c r="C1180" s="38">
        <f>Matrix!B4435</f>
        <v>0</v>
      </c>
      <c r="D1180" s="92">
        <f t="shared" si="246"/>
        <v>5</v>
      </c>
      <c r="E1180" s="96">
        <f t="shared" si="247"/>
        <v>5</v>
      </c>
      <c r="F1180" s="39" t="s">
        <v>11734</v>
      </c>
      <c r="G1180" s="38" t="str">
        <f>Matrix!C4435</f>
        <v>牡蛎 -- 镇肝，益阴并抑制阳亢，疏通受抑的情感融合。 \</v>
      </c>
      <c r="H1180" t="str">
        <f t="shared" si="249"/>
        <v>牡蛎</v>
      </c>
      <c r="I1180" s="123">
        <f t="shared" si="250"/>
        <v>5</v>
      </c>
      <c r="J1180" s="123" t="str">
        <f t="shared" si="248"/>
        <v>牡蛎 -- 镇肝，益阴并抑制阳亢，疏通受抑的情感融合。 \</v>
      </c>
    </row>
    <row r="1181" spans="2:10">
      <c r="B1181" s="55" t="s">
        <v>23128</v>
      </c>
      <c r="C1181" s="38">
        <f>Matrix!B4436</f>
        <v>0</v>
      </c>
      <c r="D1181" s="92">
        <f t="shared" si="246"/>
        <v>5</v>
      </c>
      <c r="E1181" s="96">
        <f t="shared" si="247"/>
        <v>5</v>
      </c>
      <c r="F1181" s="39" t="s">
        <v>11735</v>
      </c>
      <c r="G1181" s="38" t="str">
        <f>Matrix!C4436</f>
        <v>西洋参 -- 益肺阴，清虚火，生津止渴。肺虚久嗽，失血，咽干口渴，虚热烦倦</v>
      </c>
      <c r="H1181" t="str">
        <f t="shared" si="249"/>
        <v>西洋参</v>
      </c>
      <c r="I1181" s="123">
        <f t="shared" si="250"/>
        <v>5</v>
      </c>
      <c r="J1181" s="123" t="str">
        <f t="shared" si="248"/>
        <v>西洋参 -- 益肺阴，清虚火，生津止渴。肺虚久嗽，失血，咽干口渴，虚热烦倦</v>
      </c>
    </row>
    <row r="1182" spans="2:10">
      <c r="B1182" s="55" t="s">
        <v>23129</v>
      </c>
      <c r="C1182" s="38">
        <f>Matrix!B4437</f>
        <v>0</v>
      </c>
      <c r="D1182" s="92">
        <f t="shared" si="246"/>
        <v>5</v>
      </c>
      <c r="E1182" s="96">
        <f t="shared" si="247"/>
        <v>5</v>
      </c>
      <c r="F1182" s="39" t="s">
        <v>11736</v>
      </c>
      <c r="G1182" s="38" t="str">
        <f>Matrix!C4437</f>
        <v>败酱草 -- 热解毒药 清热、解毒、消疮肿药从经络驱风湿，疏通情绪释放。 \</v>
      </c>
      <c r="H1182" t="str">
        <f t="shared" si="249"/>
        <v>败酱草</v>
      </c>
      <c r="I1182" s="123">
        <f t="shared" si="250"/>
        <v>5</v>
      </c>
      <c r="J1182" s="123" t="str">
        <f t="shared" si="248"/>
        <v>败酱草 -- 热解毒药 清热、解毒、消疮肿药从经络驱风湿，疏通情绪释放。 \</v>
      </c>
    </row>
    <row r="1183" spans="2:10">
      <c r="B1183" s="55" t="s">
        <v>23130</v>
      </c>
      <c r="C1183" s="38">
        <f>Matrix!B4438</f>
        <v>0</v>
      </c>
      <c r="D1183" s="92">
        <f t="shared" si="246"/>
        <v>5</v>
      </c>
      <c r="E1183" s="96">
        <f t="shared" si="247"/>
        <v>5</v>
      </c>
      <c r="F1183" s="39" t="s">
        <v>11737</v>
      </c>
      <c r="G1183" s="38" t="str">
        <f>Matrix!C4438</f>
        <v>桃仁 -- 刺激血液循环，润肠道，结肠，肠，镇定情绪。 \</v>
      </c>
      <c r="H1183" t="str">
        <f t="shared" si="249"/>
        <v>桃仁</v>
      </c>
      <c r="I1183" s="123">
        <f t="shared" si="250"/>
        <v>5</v>
      </c>
      <c r="J1183" s="123" t="str">
        <f t="shared" si="248"/>
        <v>桃仁 -- 刺激血液循环，润肠道，结肠，肠，镇定情绪。 \</v>
      </c>
    </row>
    <row r="1184" spans="2:10">
      <c r="B1184" s="55" t="s">
        <v>23131</v>
      </c>
      <c r="C1184" s="38">
        <f>Matrix!B4439</f>
        <v>0</v>
      </c>
      <c r="D1184" s="92">
        <f t="shared" si="246"/>
        <v>5</v>
      </c>
      <c r="E1184" s="96">
        <f t="shared" si="247"/>
        <v>5</v>
      </c>
      <c r="F1184" s="39" t="s">
        <v>11738</v>
      </c>
      <c r="G1184" s="38" t="str">
        <f>Matrix!C4439</f>
        <v>车前子 -- 清热，利尿清热利尿，渗湿通淋，明目，祛痰。用于情绪压抑。 \</v>
      </c>
      <c r="H1184" t="str">
        <f t="shared" si="249"/>
        <v>车前子</v>
      </c>
      <c r="I1184" s="123">
        <f t="shared" si="250"/>
        <v>5</v>
      </c>
      <c r="J1184" s="123" t="str">
        <f t="shared" si="248"/>
        <v>车前子 -- 清热，利尿清热利尿，渗湿通淋，明目，祛痰。用于情绪压抑。 \</v>
      </c>
    </row>
    <row r="1185" spans="2:10">
      <c r="B1185" s="55" t="s">
        <v>23132</v>
      </c>
      <c r="C1185" s="38">
        <f>Matrix!B4440</f>
        <v>0</v>
      </c>
      <c r="D1185" s="92">
        <f t="shared" si="246"/>
        <v>5</v>
      </c>
      <c r="E1185" s="96">
        <f t="shared" si="247"/>
        <v>5</v>
      </c>
      <c r="F1185" s="39" t="s">
        <v>11739</v>
      </c>
      <c r="G1185" s="38" t="str">
        <f>Matrix!C4440</f>
        <v>龟板 -- 阴血不足，腰脚酸痛，久泻久痢。养阴，抑制阳亢，益肾和骨。 \</v>
      </c>
      <c r="H1185" t="str">
        <f t="shared" si="249"/>
        <v>龟板</v>
      </c>
      <c r="I1185" s="123">
        <f t="shared" si="250"/>
        <v>5</v>
      </c>
      <c r="J1185" s="123" t="str">
        <f t="shared" si="248"/>
        <v>龟板 -- 阴血不足，腰脚酸痛，久泻久痢。养阴，抑制阳亢，益肾和骨。 \</v>
      </c>
    </row>
    <row r="1186" spans="2:10">
      <c r="B1186" s="55" t="s">
        <v>23133</v>
      </c>
      <c r="C1186" s="38">
        <f>Matrix!B4441</f>
        <v>0</v>
      </c>
      <c r="D1186" s="92">
        <f t="shared" si="246"/>
        <v>5</v>
      </c>
      <c r="E1186" s="96">
        <f t="shared" si="247"/>
        <v>5</v>
      </c>
      <c r="F1186" s="39" t="s">
        <v>11740</v>
      </c>
      <c r="G1186" s="38" t="str">
        <f>Matrix!C4441</f>
        <v>桔梗 -- 宣肺，利咽，祛痰，排脓。咳嗽痰多、胸闷不畅，咽喉肿痛，支气管炎</v>
      </c>
      <c r="H1186" t="str">
        <f t="shared" si="249"/>
        <v>桔梗</v>
      </c>
      <c r="I1186" s="123">
        <f t="shared" si="250"/>
        <v>5</v>
      </c>
      <c r="J1186" s="123" t="str">
        <f t="shared" si="248"/>
        <v>桔梗 -- 宣肺，利咽，祛痰，排脓。咳嗽痰多、胸闷不畅，咽喉肿痛，支气管炎</v>
      </c>
    </row>
    <row r="1187" spans="2:10">
      <c r="B1187" s="55" t="s">
        <v>23134</v>
      </c>
      <c r="C1187" s="38">
        <f>Matrix!B4442</f>
        <v>0</v>
      </c>
      <c r="D1187" s="92">
        <f t="shared" si="246"/>
        <v>5</v>
      </c>
      <c r="E1187" s="96">
        <f t="shared" si="247"/>
        <v>5</v>
      </c>
      <c r="F1187" s="39" t="s">
        <v>11741</v>
      </c>
      <c r="G1187" s="38" t="str">
        <f>Matrix!C4442</f>
        <v>猪苓 -- 利水渗湿。用于小便不利、水肿、泄泻、淋浊、带下。用于因缘固定。</v>
      </c>
      <c r="H1187" t="str">
        <f t="shared" si="249"/>
        <v>猪苓</v>
      </c>
      <c r="I1187" s="123">
        <f t="shared" si="250"/>
        <v>5</v>
      </c>
      <c r="J1187" s="123" t="str">
        <f t="shared" si="248"/>
        <v>猪苓 -- 利水渗湿。用于小便不利、水肿、泄泻、淋浊、带下。用于因缘固定。</v>
      </c>
    </row>
    <row r="1188" spans="2:10">
      <c r="B1188" s="55" t="s">
        <v>23135</v>
      </c>
      <c r="C1188" s="38">
        <f>Matrix!B4444</f>
        <v>0</v>
      </c>
      <c r="D1188" s="92">
        <f t="shared" si="246"/>
        <v>5</v>
      </c>
      <c r="E1188" s="96">
        <f t="shared" si="247"/>
        <v>5</v>
      </c>
      <c r="F1188" s="39" t="s">
        <v>11742</v>
      </c>
      <c r="G1188" s="38" t="str">
        <f>Matrix!C4444</f>
        <v>夏枯草 -- 清肝火（头痛），眼睛障碍（结膜炎），畏光，镇定情绪。 \</v>
      </c>
      <c r="H1188" t="str">
        <f t="shared" si="249"/>
        <v>夏枯草</v>
      </c>
      <c r="I1188" s="123">
        <f t="shared" si="250"/>
        <v>5</v>
      </c>
      <c r="J1188" s="123" t="str">
        <f t="shared" si="248"/>
        <v>夏枯草 -- 清肝火（头痛），眼睛障碍（结膜炎），畏光，镇定情绪。 \</v>
      </c>
    </row>
    <row r="1189" spans="2:10">
      <c r="B1189" s="55" t="s">
        <v>23136</v>
      </c>
      <c r="C1189" s="38">
        <f>Matrix!B4445</f>
        <v>0</v>
      </c>
      <c r="D1189" s="92">
        <f t="shared" si="246"/>
        <v>5</v>
      </c>
      <c r="E1189" s="96">
        <f t="shared" si="247"/>
        <v>5</v>
      </c>
      <c r="F1189" s="39" t="s">
        <v>23594</v>
      </c>
      <c r="G1189" s="38" t="str">
        <f>Matrix!C4445</f>
        <v xml:space="preserve">太子参 -- 脾虚食少、倦怠乏力、心悸自汗、肺虚咳嗽、津亏口渴等症。 </v>
      </c>
      <c r="H1189" t="str">
        <f t="shared" si="249"/>
        <v>太子参</v>
      </c>
      <c r="I1189" s="123">
        <f t="shared" si="250"/>
        <v>5</v>
      </c>
      <c r="J1189" s="123" t="str">
        <f t="shared" si="248"/>
        <v xml:space="preserve">太子参 -- 脾虚食少、倦怠乏力、心悸自汗、肺虚咳嗽、津亏口渴等症。 </v>
      </c>
    </row>
    <row r="1190" spans="2:10">
      <c r="B1190" s="55" t="s">
        <v>23137</v>
      </c>
      <c r="C1190" s="38">
        <f>Matrix!B4446</f>
        <v>0</v>
      </c>
      <c r="D1190" s="92">
        <f t="shared" si="246"/>
        <v>5</v>
      </c>
      <c r="E1190" s="96">
        <f t="shared" si="247"/>
        <v>5</v>
      </c>
      <c r="F1190" s="39" t="s">
        <v>11743</v>
      </c>
      <c r="G1190" s="38" t="str">
        <f>Matrix!C4446</f>
        <v>补骨脂 -- 补肾，补阳祛寒，疏通受抑的情感融合。\</v>
      </c>
      <c r="H1190" t="str">
        <f t="shared" si="249"/>
        <v>补骨脂</v>
      </c>
      <c r="I1190" s="123">
        <f t="shared" si="250"/>
        <v>5</v>
      </c>
      <c r="J1190" s="123" t="str">
        <f t="shared" si="248"/>
        <v>补骨脂 -- 补肾，补阳祛寒，疏通受抑的情感融合。\</v>
      </c>
    </row>
    <row r="1191" spans="2:10">
      <c r="B1191" s="55" t="s">
        <v>23138</v>
      </c>
      <c r="C1191" s="38">
        <f>Matrix!B4447</f>
        <v>0</v>
      </c>
      <c r="D1191" s="92">
        <f t="shared" si="246"/>
        <v>5</v>
      </c>
      <c r="E1191" s="96">
        <f t="shared" si="247"/>
        <v>5</v>
      </c>
      <c r="F1191" s="39" t="s">
        <v>11744</v>
      </c>
      <c r="G1191" s="38" t="str">
        <f>Matrix!C4447</f>
        <v>葛根 -- 升阳，促进体液，疏通情绪释放。 \</v>
      </c>
      <c r="H1191" t="str">
        <f t="shared" si="249"/>
        <v>葛根</v>
      </c>
      <c r="I1191" s="123">
        <f t="shared" si="250"/>
        <v>5</v>
      </c>
      <c r="J1191" s="123" t="str">
        <f t="shared" si="248"/>
        <v>葛根 -- 升阳，促进体液，疏通情绪释放。 \</v>
      </c>
    </row>
    <row r="1192" spans="2:10">
      <c r="B1192" s="55" t="s">
        <v>23139</v>
      </c>
      <c r="C1192" s="38">
        <f>Matrix!B4448</f>
        <v>0</v>
      </c>
      <c r="D1192" s="92">
        <f t="shared" si="246"/>
        <v>5</v>
      </c>
      <c r="E1192" s="96">
        <f t="shared" si="247"/>
        <v>5</v>
      </c>
      <c r="F1192" s="39" t="s">
        <v>11745</v>
      </c>
      <c r="G1192" s="38" t="str">
        <f>Matrix!C4448</f>
        <v>使君子 -- 杀寄生虫（蛔虫），补脾。 \ *</v>
      </c>
      <c r="H1192" t="str">
        <f t="shared" si="249"/>
        <v>使君子</v>
      </c>
      <c r="I1192" s="123">
        <f t="shared" si="250"/>
        <v>5</v>
      </c>
      <c r="J1192" s="123" t="str">
        <f t="shared" si="248"/>
        <v>使君子 -- 杀寄生虫（蛔虫），补脾。 \ *</v>
      </c>
    </row>
    <row r="1193" spans="2:10">
      <c r="B1193" s="55" t="s">
        <v>22176</v>
      </c>
      <c r="C1193" s="38">
        <f>Matrix!B4449</f>
        <v>0</v>
      </c>
      <c r="D1193" s="92">
        <f t="shared" si="246"/>
        <v>5</v>
      </c>
      <c r="E1193" s="96">
        <f t="shared" si="247"/>
        <v>5</v>
      </c>
      <c r="F1193" s="59" t="s">
        <v>11746</v>
      </c>
      <c r="G1193" s="38" t="str">
        <f>Matrix!C4449</f>
        <v>覆盆子 -- 益肾精，提升视（眼睛）敏度，镇定情绪。 \</v>
      </c>
      <c r="H1193" t="str">
        <f t="shared" si="249"/>
        <v>覆盆子</v>
      </c>
      <c r="I1193" s="123">
        <f t="shared" si="250"/>
        <v>5</v>
      </c>
      <c r="J1193" s="123" t="str">
        <f t="shared" si="248"/>
        <v>覆盆子 -- 益肾精，提升视（眼睛）敏度，镇定情绪。 \</v>
      </c>
    </row>
    <row r="1194" spans="2:10">
      <c r="B1194" s="55" t="s">
        <v>23140</v>
      </c>
      <c r="C1194" s="38">
        <f>Matrix!B4450</f>
        <v>0</v>
      </c>
      <c r="D1194" s="92">
        <f t="shared" si="246"/>
        <v>5</v>
      </c>
      <c r="E1194" s="96">
        <f t="shared" si="247"/>
        <v>5</v>
      </c>
      <c r="F1194" s="39" t="s">
        <v>11747</v>
      </c>
      <c r="G1194" s="38" t="str">
        <f>Matrix!C4450</f>
        <v>赤芍药 -- 清热，凉血活血，用于友谊的背叛。 \</v>
      </c>
      <c r="H1194" t="str">
        <f t="shared" si="249"/>
        <v>赤芍药</v>
      </c>
      <c r="I1194" s="123">
        <f t="shared" si="250"/>
        <v>5</v>
      </c>
      <c r="J1194" s="123" t="str">
        <f t="shared" si="248"/>
        <v>赤芍药 -- 清热，凉血活血，用于友谊的背叛。 \</v>
      </c>
    </row>
    <row r="1195" spans="2:10">
      <c r="B1195" s="55" t="s">
        <v>23141</v>
      </c>
      <c r="C1195" s="38">
        <f>Matrix!B4451</f>
        <v>0</v>
      </c>
      <c r="D1195" s="92">
        <f t="shared" si="246"/>
        <v>5</v>
      </c>
      <c r="E1195" s="96">
        <f t="shared" si="247"/>
        <v>5</v>
      </c>
      <c r="F1195" s="39" t="s">
        <v>11748</v>
      </c>
      <c r="G1195" s="38" t="str">
        <f>Matrix!C4451</f>
        <v>大黄 -- 泄热毒，纯化血液，用于便秘（肠道，结肠，肠），胆汁（肝）的分泌</v>
      </c>
      <c r="H1195" t="str">
        <f t="shared" si="249"/>
        <v>大黄</v>
      </c>
      <c r="I1195" s="123">
        <f t="shared" si="250"/>
        <v>5</v>
      </c>
      <c r="J1195" s="123" t="str">
        <f t="shared" si="248"/>
        <v>大黄 -- 泄热毒，纯化血液，用于便秘（肠道，结肠，肠），胆汁（肝）的分泌</v>
      </c>
    </row>
    <row r="1196" spans="2:10">
      <c r="B1196" s="55" t="s">
        <v>23142</v>
      </c>
      <c r="C1196" s="38">
        <f>Matrix!B4452</f>
        <v>0</v>
      </c>
      <c r="D1196" s="92">
        <f t="shared" si="246"/>
        <v>5</v>
      </c>
      <c r="E1196" s="96">
        <f t="shared" si="247"/>
        <v>5</v>
      </c>
      <c r="F1196" s="39" t="s">
        <v>11749</v>
      </c>
      <c r="G1196" s="38" t="str">
        <f>Matrix!C4452</f>
        <v>金樱子 -- 减缓遗精（不自觉的射精）白带。 \</v>
      </c>
      <c r="H1196" t="str">
        <f t="shared" si="249"/>
        <v>金樱子</v>
      </c>
      <c r="I1196" s="123">
        <f t="shared" si="250"/>
        <v>5</v>
      </c>
      <c r="J1196" s="123" t="str">
        <f t="shared" si="248"/>
        <v>金樱子 -- 减缓遗精（不自觉的射精）白带。 \</v>
      </c>
    </row>
    <row r="1197" spans="2:10">
      <c r="B1197" s="55" t="s">
        <v>23143</v>
      </c>
      <c r="C1197" s="38">
        <f>Matrix!B4453</f>
        <v>0</v>
      </c>
      <c r="D1197" s="92">
        <f t="shared" si="246"/>
        <v>5</v>
      </c>
      <c r="E1197" s="96">
        <f t="shared" si="247"/>
        <v>5</v>
      </c>
      <c r="F1197" s="39" t="s">
        <v>11750</v>
      </c>
      <c r="G1197" s="38" t="str">
        <f>Matrix!C4453</f>
        <v>丹参 -- 促进血液循环，特别是胸部和心脏周围。 \</v>
      </c>
      <c r="H1197" t="str">
        <f t="shared" si="249"/>
        <v>丹参</v>
      </c>
      <c r="I1197" s="123">
        <f t="shared" si="250"/>
        <v>5</v>
      </c>
      <c r="J1197" s="123" t="str">
        <f t="shared" si="248"/>
        <v>丹参 -- 促进血液循环，特别是胸部和心脏周围。 \</v>
      </c>
    </row>
    <row r="1198" spans="2:10">
      <c r="B1198" s="55" t="s">
        <v>22120</v>
      </c>
      <c r="C1198" s="38">
        <f>Matrix!B4454</f>
        <v>0</v>
      </c>
      <c r="D1198" s="92">
        <f t="shared" si="246"/>
        <v>5</v>
      </c>
      <c r="E1198" s="96">
        <f t="shared" si="247"/>
        <v>5</v>
      </c>
      <c r="F1198" s="59" t="s">
        <v>11751</v>
      </c>
      <c r="G1198" s="38" t="str">
        <f>Matrix!C4454</f>
        <v>檀香 -- 助气，镇定，解痛，冠心病。 \</v>
      </c>
      <c r="H1198" t="str">
        <f t="shared" si="249"/>
        <v>檀香</v>
      </c>
      <c r="I1198" s="123">
        <f t="shared" si="250"/>
        <v>5</v>
      </c>
      <c r="J1198" s="123" t="str">
        <f t="shared" si="248"/>
        <v>檀香 -- 助气，镇定，解痛，冠心病。 \</v>
      </c>
    </row>
    <row r="1199" spans="2:10">
      <c r="B1199" s="55" t="s">
        <v>23144</v>
      </c>
      <c r="C1199" s="38">
        <f>Matrix!B4455</f>
        <v>0</v>
      </c>
      <c r="D1199" s="92">
        <f t="shared" si="246"/>
        <v>5</v>
      </c>
      <c r="E1199" s="96">
        <f t="shared" si="247"/>
        <v>5</v>
      </c>
      <c r="F1199" s="39" t="s">
        <v>11752</v>
      </c>
      <c r="G1199" s="38" t="str">
        <f>Matrix!C4455</f>
        <v>海藻海蒿子 -- 祛痰（肺），软化肿块，降低血压。 \</v>
      </c>
      <c r="H1199" t="str">
        <f t="shared" si="249"/>
        <v>海蒿子</v>
      </c>
      <c r="I1199" s="123">
        <f t="shared" si="250"/>
        <v>5</v>
      </c>
      <c r="J1199" s="123" t="str">
        <f t="shared" si="248"/>
        <v>海藻海蒿子 -- 祛痰（肺），软化肿块，降低血压。 \</v>
      </c>
    </row>
    <row r="1200" spans="2:10">
      <c r="B1200" s="55" t="s">
        <v>23145</v>
      </c>
      <c r="C1200" s="38">
        <f>Matrix!B4456</f>
        <v>0</v>
      </c>
      <c r="D1200" s="92">
        <f t="shared" ref="D1200:D1219" si="251">ROUNDUP(ABS(75-C1200)/Base_Value*herb_factor,1)</f>
        <v>5</v>
      </c>
      <c r="E1200" s="96">
        <f t="shared" ref="E1200:E1219" si="252">IF(D1200&gt;Max_Value,Max_Value,IF(D1200&lt;0,0,D1200))</f>
        <v>5</v>
      </c>
      <c r="F1200" s="39" t="s">
        <v>11753</v>
      </c>
      <c r="G1200" s="38" t="str">
        <f>Matrix!C4456</f>
        <v>木香 -- 行气止痛，健脾消食。用于肝能量滞留，怀疑情绪。 \</v>
      </c>
      <c r="H1200" t="str">
        <f t="shared" si="249"/>
        <v>木香</v>
      </c>
      <c r="I1200" s="123">
        <f t="shared" si="250"/>
        <v>5</v>
      </c>
      <c r="J1200" s="123" t="str">
        <f t="shared" ref="J1200:J1219" si="253">G1200</f>
        <v>木香 -- 行气止痛，健脾消食。用于肝能量滞留，怀疑情绪。 \</v>
      </c>
    </row>
    <row r="1201" spans="2:10">
      <c r="B1201" s="55" t="s">
        <v>23146</v>
      </c>
      <c r="C1201" s="38">
        <f>Matrix!B4457</f>
        <v>0</v>
      </c>
      <c r="D1201" s="92">
        <f t="shared" si="251"/>
        <v>5</v>
      </c>
      <c r="E1201" s="96">
        <f t="shared" si="252"/>
        <v>5</v>
      </c>
      <c r="F1201" s="39" t="s">
        <v>23595</v>
      </c>
      <c r="G1201" s="38" t="str">
        <f>Matrix!C4457</f>
        <v>酸枣仁 -- 养肝，安神，宁心，镇静，兴奋子宫，止汗，降压。 \</v>
      </c>
      <c r="H1201" t="str">
        <f t="shared" si="249"/>
        <v>酸枣仁</v>
      </c>
      <c r="I1201" s="123">
        <f t="shared" si="250"/>
        <v>5</v>
      </c>
      <c r="J1201" s="123" t="str">
        <f t="shared" si="253"/>
        <v>酸枣仁 -- 养肝，安神，宁心，镇静，兴奋子宫，止汗，降压。 \</v>
      </c>
    </row>
    <row r="1202" spans="2:10">
      <c r="B1202" s="55" t="s">
        <v>23147</v>
      </c>
      <c r="C1202" s="38">
        <f>Matrix!B4458</f>
        <v>0</v>
      </c>
      <c r="D1202" s="92">
        <f t="shared" si="251"/>
        <v>5</v>
      </c>
      <c r="E1202" s="96">
        <f t="shared" si="252"/>
        <v>5</v>
      </c>
      <c r="F1202" s="39" t="s">
        <v>11754</v>
      </c>
      <c r="G1202" s="38" t="str">
        <f>Matrix!C4458</f>
        <v>防风 -- 祛风，去湿止痛，发汗，解热，抗病毒，止痒。</v>
      </c>
      <c r="H1202" t="str">
        <f t="shared" ref="H1202:H1219" si="254">F1202</f>
        <v>防风</v>
      </c>
      <c r="I1202" s="123">
        <f t="shared" ref="I1202:I1219" si="255">E1202</f>
        <v>5</v>
      </c>
      <c r="J1202" s="123" t="str">
        <f t="shared" si="253"/>
        <v>防风 -- 祛风，去湿止痛，发汗，解热，抗病毒，止痒。</v>
      </c>
    </row>
    <row r="1203" spans="2:10">
      <c r="B1203" s="55" t="s">
        <v>23148</v>
      </c>
      <c r="C1203" s="38">
        <f>Matrix!B4459</f>
        <v>0</v>
      </c>
      <c r="D1203" s="92">
        <f t="shared" si="251"/>
        <v>5</v>
      </c>
      <c r="E1203" s="96">
        <f t="shared" si="252"/>
        <v>5</v>
      </c>
      <c r="F1203" s="39" t="s">
        <v>11755</v>
      </c>
      <c r="G1203" s="38" t="str">
        <f>Matrix!C4459</f>
        <v xml:space="preserve">三棱 -- 具有破血，行气，消积，止痛的功效。镇定情绪。 </v>
      </c>
      <c r="H1203" t="str">
        <f t="shared" si="254"/>
        <v>三棱</v>
      </c>
      <c r="I1203" s="123">
        <f t="shared" si="255"/>
        <v>5</v>
      </c>
      <c r="J1203" s="123" t="str">
        <f t="shared" si="253"/>
        <v xml:space="preserve">三棱 -- 具有破血，行气，消积，止痛的功效。镇定情绪。 </v>
      </c>
    </row>
    <row r="1204" spans="2:10">
      <c r="B1204" s="55" t="s">
        <v>23149</v>
      </c>
      <c r="C1204" s="38">
        <f>Matrix!B4460</f>
        <v>0</v>
      </c>
      <c r="D1204" s="92">
        <f t="shared" si="251"/>
        <v>5</v>
      </c>
      <c r="E1204" s="96">
        <f t="shared" si="252"/>
        <v>5</v>
      </c>
      <c r="F1204" s="39" t="s">
        <v>23955</v>
      </c>
      <c r="G1204" s="38" t="str">
        <f>Matrix!C4460</f>
        <v xml:space="preserve">关防己 -- 祛风止痛，清热利水，用于湿热身痛、下肢水肿、小便不利、风湿痹痛。 </v>
      </c>
      <c r="H1204" t="str">
        <f t="shared" si="254"/>
        <v>关防己</v>
      </c>
      <c r="I1204" s="123">
        <f t="shared" si="255"/>
        <v>5</v>
      </c>
      <c r="J1204" s="123" t="str">
        <f t="shared" si="253"/>
        <v xml:space="preserve">关防己 -- 祛风止痛，清热利水，用于湿热身痛、下肢水肿、小便不利、风湿痹痛。 </v>
      </c>
    </row>
    <row r="1205" spans="2:10">
      <c r="B1205" s="55" t="s">
        <v>23150</v>
      </c>
      <c r="C1205" s="38">
        <f>Matrix!B4461</f>
        <v>0</v>
      </c>
      <c r="D1205" s="92">
        <f t="shared" si="251"/>
        <v>5</v>
      </c>
      <c r="E1205" s="96">
        <f t="shared" si="252"/>
        <v>5</v>
      </c>
      <c r="F1205" s="39" t="s">
        <v>11756</v>
      </c>
      <c r="G1205" s="38" t="str">
        <f>Matrix!C4461</f>
        <v>篙本 -- 头疼感冒，风湿关节炎，排毒养颜。</v>
      </c>
      <c r="H1205" t="str">
        <f t="shared" si="254"/>
        <v>篙本</v>
      </c>
      <c r="I1205" s="123">
        <f t="shared" si="255"/>
        <v>5</v>
      </c>
      <c r="J1205" s="123" t="str">
        <f t="shared" si="253"/>
        <v>篙本 -- 头疼感冒，风湿关节炎，排毒养颜。</v>
      </c>
    </row>
    <row r="1206" spans="2:10">
      <c r="B1206" s="55" t="s">
        <v>23151</v>
      </c>
      <c r="C1206" s="38">
        <f>Matrix!B4462</f>
        <v>0</v>
      </c>
      <c r="D1206" s="92">
        <f t="shared" si="251"/>
        <v>5</v>
      </c>
      <c r="E1206" s="96">
        <f t="shared" si="252"/>
        <v>5</v>
      </c>
      <c r="F1206" s="39" t="s">
        <v>11757</v>
      </c>
      <c r="G1206" s="38" t="str">
        <f>Matrix!C4462</f>
        <v>橘红 -- 治风寒痰嗽，恶心，吐水，胸痛胀闷</v>
      </c>
      <c r="H1206" t="str">
        <f t="shared" si="254"/>
        <v>橘红</v>
      </c>
      <c r="I1206" s="123">
        <f t="shared" si="255"/>
        <v>5</v>
      </c>
      <c r="J1206" s="123" t="str">
        <f t="shared" si="253"/>
        <v>橘红 -- 治风寒痰嗽，恶心，吐水，胸痛胀闷</v>
      </c>
    </row>
    <row r="1207" spans="2:10">
      <c r="B1207" s="55" t="s">
        <v>23152</v>
      </c>
      <c r="C1207" s="38">
        <f>Matrix!B4463</f>
        <v>0</v>
      </c>
      <c r="D1207" s="92">
        <f t="shared" si="251"/>
        <v>5</v>
      </c>
      <c r="E1207" s="96">
        <f t="shared" si="252"/>
        <v>5</v>
      </c>
      <c r="F1207" s="39" t="s">
        <v>11758</v>
      </c>
      <c r="G1207" s="38" t="str">
        <f>Matrix!C4463</f>
        <v>当归尾 -- 月经不调，经闭腹痛，血虚头痛，肠燥便难，痈疽疮疡，跌打损伤 \</v>
      </c>
      <c r="H1207" t="str">
        <f t="shared" si="254"/>
        <v>当归尾</v>
      </c>
      <c r="I1207" s="123">
        <f t="shared" si="255"/>
        <v>5</v>
      </c>
      <c r="J1207" s="123" t="str">
        <f t="shared" si="253"/>
        <v>当归尾 -- 月经不调，经闭腹痛，血虚头痛，肠燥便难，痈疽疮疡，跌打损伤 \</v>
      </c>
    </row>
    <row r="1208" spans="2:10">
      <c r="B1208" s="55" t="s">
        <v>22170</v>
      </c>
      <c r="C1208" s="38">
        <f>Matrix!B4464</f>
        <v>0</v>
      </c>
      <c r="D1208" s="92">
        <f t="shared" si="251"/>
        <v>5</v>
      </c>
      <c r="E1208" s="96">
        <f t="shared" si="252"/>
        <v>5</v>
      </c>
      <c r="F1208" s="59" t="s">
        <v>11759</v>
      </c>
      <c r="G1208" s="38" t="str">
        <f>Matrix!C4464</f>
        <v>蒲公英 -- 利尿、清热解毒、消肿散结及催乳作用，</v>
      </c>
      <c r="H1208" t="str">
        <f t="shared" si="254"/>
        <v>蒲公英</v>
      </c>
      <c r="I1208" s="123">
        <f t="shared" si="255"/>
        <v>5</v>
      </c>
      <c r="J1208" s="123" t="str">
        <f t="shared" si="253"/>
        <v>蒲公英 -- 利尿、清热解毒、消肿散结及催乳作用，</v>
      </c>
    </row>
    <row r="1209" spans="2:10">
      <c r="B1209" s="55" t="s">
        <v>23153</v>
      </c>
      <c r="C1209" s="38">
        <f>Matrix!B4465</f>
        <v>0</v>
      </c>
      <c r="D1209" s="92">
        <f t="shared" si="251"/>
        <v>5</v>
      </c>
      <c r="E1209" s="96">
        <f t="shared" si="252"/>
        <v>5</v>
      </c>
      <c r="F1209" s="39" t="s">
        <v>11760</v>
      </c>
      <c r="G1209" s="38" t="str">
        <f>Matrix!C4465</f>
        <v>通草 -- 清热利尿，通气下乳。用于湿温尿赤，淋病涩痛，水肿尿少，乳汁不下,清热，利尿（肾，膀胱，输尿管，尿道），自我情感斗争。</v>
      </c>
      <c r="H1209" t="str">
        <f t="shared" si="254"/>
        <v>通草</v>
      </c>
      <c r="I1209" s="123">
        <f t="shared" si="255"/>
        <v>5</v>
      </c>
      <c r="J1209" s="123" t="str">
        <f t="shared" si="253"/>
        <v>通草 -- 清热利尿，通气下乳。用于湿温尿赤，淋病涩痛，水肿尿少，乳汁不下,清热，利尿（肾，膀胱，输尿管，尿道），自我情感斗争。</v>
      </c>
    </row>
    <row r="1210" spans="2:10">
      <c r="B1210" s="55" t="s">
        <v>23154</v>
      </c>
      <c r="C1210" s="38">
        <f>Matrix!B4466</f>
        <v>0</v>
      </c>
      <c r="D1210" s="92">
        <f t="shared" si="251"/>
        <v>5</v>
      </c>
      <c r="E1210" s="96">
        <f t="shared" si="252"/>
        <v>5</v>
      </c>
      <c r="F1210" s="39" t="s">
        <v>11761</v>
      </c>
      <c r="G1210" s="38" t="str">
        <f>Matrix!C4466</f>
        <v>三七 -- 止血，用于情绪压抑。止血化瘀、消肿止痛，是云南白药主要成分，</v>
      </c>
      <c r="H1210" t="str">
        <f t="shared" si="254"/>
        <v>三七</v>
      </c>
      <c r="I1210" s="123">
        <f t="shared" si="255"/>
        <v>5</v>
      </c>
      <c r="J1210" s="123" t="str">
        <f t="shared" si="253"/>
        <v>三七 -- 止血，用于情绪压抑。止血化瘀、消肿止痛，是云南白药主要成分，</v>
      </c>
    </row>
    <row r="1211" spans="2:10">
      <c r="B1211" s="55" t="s">
        <v>23155</v>
      </c>
      <c r="C1211" s="38">
        <f>Matrix!B4467</f>
        <v>0</v>
      </c>
      <c r="D1211" s="92">
        <f t="shared" si="251"/>
        <v>5</v>
      </c>
      <c r="E1211" s="96">
        <f t="shared" si="252"/>
        <v>5</v>
      </c>
      <c r="F1211" s="39" t="s">
        <v>11762</v>
      </c>
      <c r="G1211" s="38" t="str">
        <f>Matrix!C4467</f>
        <v>鳖甲 -- 养阴，固阳，用于因缘固定。养阴清热，平肝熄风，软坚散结。</v>
      </c>
      <c r="H1211" t="str">
        <f t="shared" si="254"/>
        <v>鳖甲</v>
      </c>
      <c r="I1211" s="123">
        <f t="shared" si="255"/>
        <v>5</v>
      </c>
      <c r="J1211" s="123" t="str">
        <f t="shared" si="253"/>
        <v>鳖甲 -- 养阴，固阳，用于因缘固定。养阴清热，平肝熄风，软坚散结。</v>
      </c>
    </row>
    <row r="1212" spans="2:10">
      <c r="B1212" s="55" t="s">
        <v>23156</v>
      </c>
      <c r="C1212" s="38">
        <f>Matrix!B4468</f>
        <v>0</v>
      </c>
      <c r="D1212" s="92">
        <f t="shared" si="251"/>
        <v>5</v>
      </c>
      <c r="E1212" s="96">
        <f t="shared" si="252"/>
        <v>5</v>
      </c>
      <c r="F1212" s="39" t="s">
        <v>23596</v>
      </c>
      <c r="G1212" s="38" t="str">
        <f>Matrix!C4468</f>
        <v>银耳 -- 养胃阴，润肺，强精、补肾、润肠、益胃、补气、美容、肺热咳嗽、肺燥干咳、月经不调、胃炎、大便秘结等病症。</v>
      </c>
      <c r="H1212" t="str">
        <f t="shared" si="254"/>
        <v>银耳</v>
      </c>
      <c r="I1212" s="123">
        <f t="shared" si="255"/>
        <v>5</v>
      </c>
      <c r="J1212" s="123" t="str">
        <f t="shared" si="253"/>
        <v>银耳 -- 养胃阴，润肺，强精、补肾、润肠、益胃、补气、美容、肺热咳嗽、肺燥干咳、月经不调、胃炎、大便秘结等病症。</v>
      </c>
    </row>
    <row r="1213" spans="2:10">
      <c r="B1213" s="55" t="s">
        <v>23157</v>
      </c>
      <c r="C1213" s="38">
        <f>Matrix!B4469</f>
        <v>0</v>
      </c>
      <c r="D1213" s="92">
        <f t="shared" si="251"/>
        <v>5</v>
      </c>
      <c r="E1213" s="96">
        <f t="shared" si="252"/>
        <v>5</v>
      </c>
      <c r="F1213" s="39" t="s">
        <v>23597</v>
      </c>
      <c r="G1213" s="38" t="str">
        <f>Matrix!C4469</f>
        <v>钩藤 -- 熄风，缓解痉挛，用于因缘固定。清热平肝，息风定惊。用于头痛眩晕，感冒夹惊，惊痫抽搐，妊娠子痫；高血压症。</v>
      </c>
      <c r="H1213" t="str">
        <f t="shared" si="254"/>
        <v>钩藤</v>
      </c>
      <c r="I1213" s="123">
        <f t="shared" si="255"/>
        <v>5</v>
      </c>
      <c r="J1213" s="123" t="str">
        <f t="shared" si="253"/>
        <v>钩藤 -- 熄风，缓解痉挛，用于因缘固定。清热平肝，息风定惊。用于头痛眩晕，感冒夹惊，惊痫抽搐，妊娠子痫；高血压症。</v>
      </c>
    </row>
    <row r="1214" spans="2:10">
      <c r="B1214" s="55" t="s">
        <v>23158</v>
      </c>
      <c r="C1214" s="38">
        <f>Matrix!B4470</f>
        <v>0</v>
      </c>
      <c r="D1214" s="92">
        <f t="shared" si="251"/>
        <v>5</v>
      </c>
      <c r="E1214" s="96">
        <f t="shared" si="252"/>
        <v>5</v>
      </c>
      <c r="F1214" s="39" t="s">
        <v>11763</v>
      </c>
      <c r="G1214" s="38" t="str">
        <f>Matrix!C4470</f>
        <v>王不留行 -- 促进上半身的血液流动。 \活血通经，下乳消肿。用于乳汁不下、经闭、痛经、乳痈肿痛。</v>
      </c>
      <c r="H1214" t="str">
        <f t="shared" si="254"/>
        <v>王不留行</v>
      </c>
      <c r="I1214" s="123">
        <f t="shared" si="255"/>
        <v>5</v>
      </c>
      <c r="J1214" s="123" t="str">
        <f t="shared" si="253"/>
        <v>王不留行 -- 促进上半身的血液流动。 \活血通经，下乳消肿。用于乳汁不下、经闭、痛经、乳痈肿痛。</v>
      </c>
    </row>
    <row r="1215" spans="2:10">
      <c r="B1215" s="55" t="s">
        <v>22154</v>
      </c>
      <c r="C1215" s="38">
        <f>Matrix!B4471</f>
        <v>0</v>
      </c>
      <c r="D1215" s="92">
        <f t="shared" si="251"/>
        <v>5</v>
      </c>
      <c r="E1215" s="96">
        <f t="shared" si="252"/>
        <v>5</v>
      </c>
      <c r="F1215" s="59" t="s">
        <v>11764</v>
      </c>
      <c r="G1215" s="38" t="str">
        <f>Matrix!C4471</f>
        <v>肉桂 -- 补元阳﹐暖脾胃﹐除冷积﹐通血脉的功效。常用来治疗肢冷脉微﹐腹痛泄泻﹐腰膝冷痛﹐经闭等常见症。</v>
      </c>
      <c r="H1215" t="str">
        <f t="shared" si="254"/>
        <v>肉桂</v>
      </c>
      <c r="I1215" s="123">
        <f t="shared" si="255"/>
        <v>5</v>
      </c>
      <c r="J1215" s="123" t="str">
        <f t="shared" si="253"/>
        <v>肉桂 -- 补元阳﹐暖脾胃﹐除冷积﹐通血脉的功效。常用来治疗肢冷脉微﹐腹痛泄泻﹐腰膝冷痛﹐经闭等常见症。</v>
      </c>
    </row>
    <row r="1216" spans="2:10">
      <c r="B1216" s="55" t="s">
        <v>23159</v>
      </c>
      <c r="C1216" s="38">
        <f>Matrix!B4472</f>
        <v>0</v>
      </c>
      <c r="D1216" s="92">
        <f t="shared" si="251"/>
        <v>5</v>
      </c>
      <c r="E1216" s="96">
        <f t="shared" si="252"/>
        <v>5</v>
      </c>
      <c r="F1216" s="39" t="s">
        <v>11765</v>
      </c>
      <c r="G1216" s="38" t="str">
        <f>Matrix!C4472</f>
        <v>蔓荆子 -- 清热，散风。 \感冒，偏正头痛，目赤齿痛等，风热上攻所致头目诸症。老年体虚之手脚抽搐。</v>
      </c>
      <c r="H1216" t="str">
        <f t="shared" si="254"/>
        <v>蔓荆子</v>
      </c>
      <c r="I1216" s="123">
        <f t="shared" si="255"/>
        <v>5</v>
      </c>
      <c r="J1216" s="123" t="str">
        <f t="shared" si="253"/>
        <v>蔓荆子 -- 清热，散风。 \感冒，偏正头痛，目赤齿痛等，风热上攻所致头目诸症。老年体虚之手脚抽搐。</v>
      </c>
    </row>
    <row r="1217" spans="1:10">
      <c r="B1217" s="55" t="s">
        <v>23160</v>
      </c>
      <c r="C1217" s="38">
        <f>Matrix!B4473</f>
        <v>0</v>
      </c>
      <c r="D1217" s="92">
        <f t="shared" si="251"/>
        <v>5</v>
      </c>
      <c r="E1217" s="96">
        <f t="shared" si="252"/>
        <v>5</v>
      </c>
      <c r="F1217" s="39" t="s">
        <v>23161</v>
      </c>
      <c r="G1217" s="38" t="str">
        <f>Matrix!C4473</f>
        <v>苍耳子 -- 疏通鼻道特别是额窦，平静情绪。 \ 抗炎、镇痛、抗微生物、降血糖、抗氧化、抗凝血酶作用，有抑制心脏作用。</v>
      </c>
      <c r="H1217" t="str">
        <f t="shared" si="254"/>
        <v>苍耳子</v>
      </c>
      <c r="I1217" s="123">
        <f t="shared" si="255"/>
        <v>5</v>
      </c>
      <c r="J1217" s="123" t="str">
        <f t="shared" si="253"/>
        <v>苍耳子 -- 疏通鼻道特别是额窦，平静情绪。 \ 抗炎、镇痛、抗微生物、降血糖、抗氧化、抗凝血酶作用，有抑制心脏作用。</v>
      </c>
    </row>
    <row r="1218" spans="1:10">
      <c r="B1218" s="55" t="s">
        <v>23162</v>
      </c>
      <c r="C1218" s="38">
        <f>Matrix!B4317</f>
        <v>0</v>
      </c>
      <c r="D1218" s="92">
        <f t="shared" si="251"/>
        <v>5</v>
      </c>
      <c r="E1218" s="96">
        <f t="shared" si="252"/>
        <v>5</v>
      </c>
      <c r="F1218" s="39" t="s">
        <v>11771</v>
      </c>
      <c r="G1218" s="38" t="str">
        <f>Matrix!C4317</f>
        <v>当归片 -- 补血活血，调经止痛。用于血虚引起的面色萎黄，眩晕心悸，月经不调，痛经。</v>
      </c>
      <c r="H1218" t="str">
        <f t="shared" si="254"/>
        <v>当归片</v>
      </c>
      <c r="I1218" s="123">
        <f t="shared" si="255"/>
        <v>5</v>
      </c>
      <c r="J1218" s="123" t="str">
        <f t="shared" si="253"/>
        <v>当归片 -- 补血活血，调经止痛。用于血虚引起的面色萎黄，眩晕心悸，月经不调，痛经。</v>
      </c>
    </row>
    <row r="1219" spans="1:10">
      <c r="B1219" s="55" t="s">
        <v>23163</v>
      </c>
      <c r="C1219" s="38">
        <f>Matrix!B4318</f>
        <v>0</v>
      </c>
      <c r="D1219" s="92">
        <f t="shared" si="251"/>
        <v>5</v>
      </c>
      <c r="E1219" s="96">
        <f t="shared" si="252"/>
        <v>5</v>
      </c>
      <c r="F1219" s="39" t="s">
        <v>11772</v>
      </c>
      <c r="G1219" s="38" t="str">
        <f>Matrix!C4318</f>
        <v>生田七片 -- 活血、散瘀、通脉、止血、消肿、定痛、心绞痛、胆固醇过高</v>
      </c>
      <c r="H1219" t="str">
        <f t="shared" si="254"/>
        <v>生田七片</v>
      </c>
      <c r="I1219" s="123">
        <f t="shared" si="255"/>
        <v>5</v>
      </c>
      <c r="J1219" s="123" t="str">
        <f t="shared" si="253"/>
        <v>生田七片 -- 活血、散瘀、通脉、止血、消肿、定痛、心绞痛、胆固醇过高</v>
      </c>
    </row>
    <row r="1220" spans="1:10">
      <c r="A1220" s="56">
        <v>25.2</v>
      </c>
      <c r="B1220" s="56" t="s">
        <v>23164</v>
      </c>
      <c r="C1220" s="99"/>
      <c r="D1220" s="99"/>
      <c r="E1220" s="99"/>
      <c r="F1220" s="99"/>
      <c r="G1220" s="56"/>
    </row>
    <row r="1221" spans="1:10">
      <c r="B1221" s="62" t="s">
        <v>23165</v>
      </c>
      <c r="C1221" s="38">
        <f>Matrix!B4304</f>
        <v>0</v>
      </c>
      <c r="D1221" s="92">
        <f t="shared" ref="D1221:D1252" si="256">ROUNDUP(ABS(75-C1221)/Base_Value*herb_factor,1)</f>
        <v>5</v>
      </c>
      <c r="E1221" s="96">
        <f t="shared" ref="E1221:E1252" si="257">IF(D1221&gt;Max_Value,Max_Value,IF(D1221&lt;0,0,D1221))</f>
        <v>5</v>
      </c>
      <c r="F1221" s="43" t="s">
        <v>11766</v>
      </c>
      <c r="G1221" s="38" t="str">
        <f>Matrix!C4304</f>
        <v>安神补心丸 -- 中草药配方，缓解压力并疏通受抑的情感融合。 \养心安神。用于心悸失眠、头晕耳鸣。</v>
      </c>
      <c r="H1221" t="str">
        <f t="shared" ref="H1221:H1227" si="258">F1221</f>
        <v>安神补心丸</v>
      </c>
      <c r="I1221" s="123">
        <f t="shared" ref="I1221:I1227" si="259">E1221</f>
        <v>5</v>
      </c>
      <c r="J1221" s="123" t="str">
        <f t="shared" ref="J1221:J1252" si="260">G1221</f>
        <v>安神补心丸 -- 中草药配方，缓解压力并疏通受抑的情感融合。 \养心安神。用于心悸失眠、头晕耳鸣。</v>
      </c>
    </row>
    <row r="1222" spans="1:10">
      <c r="B1222" s="55" t="s">
        <v>23166</v>
      </c>
      <c r="C1222" s="38">
        <f>Matrix!B4305</f>
        <v>0</v>
      </c>
      <c r="D1222" s="92">
        <f t="shared" si="256"/>
        <v>5</v>
      </c>
      <c r="E1222" s="96">
        <f t="shared" si="257"/>
        <v>5</v>
      </c>
      <c r="F1222" s="39" t="s">
        <v>11767</v>
      </c>
      <c r="G1222" s="38" t="str">
        <f>Matrix!C4305</f>
        <v>逍遥丸 -  -- 中草药配方，促进轻松消化并疏通情绪释放。 \疏肝解郁，健脾养血。用于肝郁气滞之两胁作痛、头痛目眩、口燥咽干、神疲食少、月经不调、乳房作胀等症。</v>
      </c>
      <c r="H1222" t="str">
        <f t="shared" si="258"/>
        <v>逍遥丸</v>
      </c>
      <c r="I1222" s="123">
        <f t="shared" si="259"/>
        <v>5</v>
      </c>
      <c r="J1222" s="123" t="str">
        <f t="shared" si="260"/>
        <v>逍遥丸 -  -- 中草药配方，促进轻松消化并疏通情绪释放。 \疏肝解郁，健脾养血。用于肝郁气滞之两胁作痛、头痛目眩、口燥咽干、神疲食少、月经不调、乳房作胀等症。</v>
      </c>
    </row>
    <row r="1223" spans="1:10">
      <c r="B1223" s="55" t="s">
        <v>23167</v>
      </c>
      <c r="C1223" s="38">
        <f>Matrix!B4306</f>
        <v>0</v>
      </c>
      <c r="D1223" s="92">
        <f t="shared" si="256"/>
        <v>5</v>
      </c>
      <c r="E1223" s="96">
        <f t="shared" si="257"/>
        <v>5</v>
      </c>
      <c r="F1223" s="39" t="s">
        <v>11768</v>
      </c>
      <c r="G1223" s="38" t="str">
        <f>Matrix!C4306</f>
        <v>龙胆泻肝丸 -- 中草药配方，补肝和胆囊，并疏通阻碍健康的抗拒情感。 \清肝胆，利湿热。用于肝胆湿热，头晕目赤，耳鸣耳聋，耳肿疼痛，胁痛口苦，尿赤涩痛，湿热带下。</v>
      </c>
      <c r="H1223" t="str">
        <f t="shared" si="258"/>
        <v>龙胆泻肝丸</v>
      </c>
      <c r="I1223" s="123">
        <f t="shared" si="259"/>
        <v>5</v>
      </c>
      <c r="J1223" s="123" t="str">
        <f t="shared" si="260"/>
        <v>龙胆泻肝丸 -- 中草药配方，补肝和胆囊，并疏通阻碍健康的抗拒情感。 \清肝胆，利湿热。用于肝胆湿热，头晕目赤，耳鸣耳聋，耳肿疼痛，胁痛口苦，尿赤涩痛，湿热带下。</v>
      </c>
    </row>
    <row r="1224" spans="1:10">
      <c r="B1224" s="55" t="s">
        <v>23168</v>
      </c>
      <c r="C1224" s="38">
        <f>Matrix!B4307</f>
        <v>0</v>
      </c>
      <c r="D1224" s="92">
        <f t="shared" si="256"/>
        <v>5</v>
      </c>
      <c r="E1224" s="96">
        <f t="shared" si="257"/>
        <v>5</v>
      </c>
      <c r="F1224" s="39" t="s">
        <v>11769</v>
      </c>
      <c r="G1224" s="38" t="str">
        <f>Matrix!C4307</f>
        <v>心叶牛青胆 -- 阿育吠陀补药，消除疲乏的补药，增强效能量，带来平静。 \镇静止痛、降血压和降心率作用</v>
      </c>
      <c r="H1224" t="str">
        <f t="shared" si="258"/>
        <v>心叶牛青胆</v>
      </c>
      <c r="I1224" s="123">
        <f t="shared" si="259"/>
        <v>5</v>
      </c>
      <c r="J1224" s="123" t="str">
        <f t="shared" si="260"/>
        <v>心叶牛青胆 -- 阿育吠陀补药，消除疲乏的补药，增强效能量，带来平静。 \镇静止痛、降血压和降心率作用</v>
      </c>
    </row>
    <row r="1225" spans="1:10">
      <c r="B1225" s="55" t="s">
        <v>23169</v>
      </c>
      <c r="C1225" s="38">
        <f>Matrix!B4315</f>
        <v>0</v>
      </c>
      <c r="D1225" s="92">
        <f t="shared" si="256"/>
        <v>5</v>
      </c>
      <c r="E1225" s="96">
        <f t="shared" si="257"/>
        <v>5</v>
      </c>
      <c r="F1225" s="39" t="s">
        <v>11518</v>
      </c>
      <c r="G1225" s="38" t="str">
        <f>Matrix!C4315</f>
        <v>养血安神片 -- 缓解精神紧张，用于友谊的背叛。安神定志作用。用于因气血不足、心神不宁所致的入睡困难或睡后易醒、多梦、心悸、神疲乏力、脑力迟钝、注意力不集中、记忆力下降、情绪易波动等症。</v>
      </c>
      <c r="H1225" t="str">
        <f t="shared" si="258"/>
        <v>养血安神片</v>
      </c>
      <c r="I1225" s="123">
        <f t="shared" si="259"/>
        <v>5</v>
      </c>
      <c r="J1225" s="123" t="str">
        <f t="shared" si="260"/>
        <v>养血安神片 -- 缓解精神紧张，用于友谊的背叛。安神定志作用。用于因气血不足、心神不宁所致的入睡困难或睡后易醒、多梦、心悸、神疲乏力、脑力迟钝、注意力不集中、记忆力下降、情绪易波动等症。</v>
      </c>
    </row>
    <row r="1226" spans="1:10">
      <c r="B1226" s="55" t="s">
        <v>23170</v>
      </c>
      <c r="C1226" s="38">
        <f>Matrix!B4316</f>
        <v>0</v>
      </c>
      <c r="D1226" s="92">
        <f t="shared" si="256"/>
        <v>5</v>
      </c>
      <c r="E1226" s="96">
        <f t="shared" si="257"/>
        <v>5</v>
      </c>
      <c r="F1226" s="39" t="s">
        <v>11770</v>
      </c>
      <c r="G1226" s="38" t="str">
        <f>Matrix!C4316</f>
        <v>大补阴丸 -- 滋阴降火。潮热盗汗，咳嗽咯血，耳鸣遗精。</v>
      </c>
      <c r="H1226" t="str">
        <f t="shared" si="258"/>
        <v>大补阴丸</v>
      </c>
      <c r="I1226" s="123">
        <f t="shared" si="259"/>
        <v>5</v>
      </c>
      <c r="J1226" s="123" t="str">
        <f t="shared" si="260"/>
        <v>大补阴丸 -- 滋阴降火。潮热盗汗，咳嗽咯血，耳鸣遗精。</v>
      </c>
    </row>
    <row r="1227" spans="1:10">
      <c r="B1227" s="55" t="s">
        <v>23171</v>
      </c>
      <c r="C1227" s="38">
        <f>Matrix!B4319</f>
        <v>0</v>
      </c>
      <c r="D1227" s="92">
        <f t="shared" si="256"/>
        <v>5</v>
      </c>
      <c r="E1227" s="96">
        <f t="shared" si="257"/>
        <v>5</v>
      </c>
      <c r="F1227" s="59" t="s">
        <v>11519</v>
      </c>
      <c r="G1227" s="38" t="str">
        <f>Matrix!C4319</f>
        <v>六味地黄丸 -- 滋阴养肾。 \滋阴补肾。用于头晕耳鸣，腰膝酸软，遗精盗汗。</v>
      </c>
      <c r="H1227" t="str">
        <f t="shared" si="258"/>
        <v>六味地黄丸</v>
      </c>
      <c r="I1227" s="123">
        <f t="shared" si="259"/>
        <v>5</v>
      </c>
      <c r="J1227" s="123" t="str">
        <f t="shared" si="260"/>
        <v>六味地黄丸 -- 滋阴养肾。 \滋阴补肾。用于头晕耳鸣，腰膝酸软，遗精盗汗。</v>
      </c>
    </row>
    <row r="1228" spans="1:10" hidden="1">
      <c r="B1228" s="55" t="s">
        <v>23373</v>
      </c>
      <c r="C1228" s="38">
        <f>Matrix!B6908</f>
        <v>0</v>
      </c>
      <c r="D1228" s="92">
        <f t="shared" si="256"/>
        <v>5</v>
      </c>
      <c r="E1228" s="96">
        <f t="shared" si="257"/>
        <v>5</v>
      </c>
      <c r="F1228" s="59"/>
      <c r="G1228" s="38" t="str">
        <f>Matrix!C6908</f>
        <v>六味地黄丸-- 一般性肾虚和肾病，镇痛剂，退热药 ，抗炎，改善肾功能和流体代谢双向激素调节。</v>
      </c>
      <c r="I1228" s="123"/>
      <c r="J1228" s="123" t="str">
        <f t="shared" si="260"/>
        <v>六味地黄丸-- 一般性肾虚和肾病，镇痛剂，退热药 ，抗炎，改善肾功能和流体代谢双向激素调节。</v>
      </c>
    </row>
    <row r="1229" spans="1:10">
      <c r="B1229" s="55" t="s">
        <v>23172</v>
      </c>
      <c r="C1229" s="38">
        <f>Matrix!B4320</f>
        <v>0</v>
      </c>
      <c r="D1229" s="92">
        <f t="shared" si="256"/>
        <v>5</v>
      </c>
      <c r="E1229" s="96">
        <f t="shared" si="257"/>
        <v>5</v>
      </c>
      <c r="F1229" s="39" t="s">
        <v>11773</v>
      </c>
      <c r="G1229" s="38" t="str">
        <f>Matrix!C4320</f>
        <v>杞菊地黄丸 -- 肝肾阴虚的各种疾病。 \肝肾阴虚而致两眼昏花、视物不明，或眼睛干涩，迎风流泪、耳鸣、腰膝酸软、舌偏红、少苔、脉细数。</v>
      </c>
      <c r="H1229" t="str">
        <f t="shared" ref="H1229:H1240" si="261">F1229</f>
        <v>杞菊地黄丸</v>
      </c>
      <c r="I1229" s="123">
        <f t="shared" ref="I1229:I1240" si="262">E1229</f>
        <v>5</v>
      </c>
      <c r="J1229" s="123" t="str">
        <f t="shared" si="260"/>
        <v>杞菊地黄丸 -- 肝肾阴虚的各种疾病。 \肝肾阴虚而致两眼昏花、视物不明，或眼睛干涩，迎风流泪、耳鸣、腰膝酸软、舌偏红、少苔、脉细数。</v>
      </c>
    </row>
    <row r="1230" spans="1:10">
      <c r="B1230" s="55" t="s">
        <v>23173</v>
      </c>
      <c r="C1230" s="38">
        <f>Matrix!B4321</f>
        <v>0</v>
      </c>
      <c r="D1230" s="92">
        <f t="shared" si="256"/>
        <v>5</v>
      </c>
      <c r="E1230" s="96">
        <f t="shared" si="257"/>
        <v>5</v>
      </c>
      <c r="F1230" s="39" t="s">
        <v>11774</v>
      </c>
      <c r="G1230" s="38" t="str">
        <f>Matrix!C4321</f>
        <v>健脾丸 -- 健脾，减少食物停滞，用于肛门滞留。 \健脾开胃。用于脾胃虚弱，脘胀满，食少便溏。</v>
      </c>
      <c r="H1230" t="str">
        <f t="shared" si="261"/>
        <v>健脾丸</v>
      </c>
      <c r="I1230" s="123">
        <f t="shared" si="262"/>
        <v>5</v>
      </c>
      <c r="J1230" s="123" t="str">
        <f t="shared" si="260"/>
        <v>健脾丸 -- 健脾，减少食物停滞，用于肛门滞留。 \健脾开胃。用于脾胃虚弱，脘胀满，食少便溏。</v>
      </c>
    </row>
    <row r="1231" spans="1:10">
      <c r="B1231" s="55" t="s">
        <v>23174</v>
      </c>
      <c r="C1231" s="38">
        <f>Matrix!B4322</f>
        <v>0</v>
      </c>
      <c r="D1231" s="92">
        <f t="shared" si="256"/>
        <v>5</v>
      </c>
      <c r="E1231" s="96">
        <f t="shared" si="257"/>
        <v>5</v>
      </c>
      <c r="F1231" s="39" t="s">
        <v>11775</v>
      </c>
      <c r="G1231" s="38" t="str">
        <f>Matrix!C4322</f>
        <v>金匮肾气丸 -- 温补肾阳， 治脾肾大虚，腰重脚重，小便不利，肚腹肿胀，四肢浮肿，喘急痰盛，</v>
      </c>
      <c r="H1231" t="str">
        <f t="shared" si="261"/>
        <v>金匮肾气丸</v>
      </c>
      <c r="I1231" s="123">
        <f t="shared" si="262"/>
        <v>5</v>
      </c>
      <c r="J1231" s="123" t="str">
        <f t="shared" si="260"/>
        <v>金匮肾气丸 -- 温补肾阳， 治脾肾大虚，腰重脚重，小便不利，肚腹肿胀，四肢浮肿，喘急痰盛，</v>
      </c>
    </row>
    <row r="1232" spans="1:10">
      <c r="B1232" s="55" t="s">
        <v>23175</v>
      </c>
      <c r="C1232" s="38">
        <f>Matrix!B4323</f>
        <v>0</v>
      </c>
      <c r="D1232" s="92">
        <f t="shared" si="256"/>
        <v>5</v>
      </c>
      <c r="E1232" s="96">
        <f t="shared" si="257"/>
        <v>5</v>
      </c>
      <c r="F1232" s="39" t="s">
        <v>11776</v>
      </c>
      <c r="G1232" s="38" t="str">
        <f>Matrix!C4323</f>
        <v>香砂养胃丸 -- 健调胃脾。 \温中和胃。用于不思饮食，胃脘满闷或泛吐酸水。</v>
      </c>
      <c r="H1232" t="str">
        <f t="shared" si="261"/>
        <v>香砂养胃丸</v>
      </c>
      <c r="I1232" s="123">
        <f t="shared" si="262"/>
        <v>5</v>
      </c>
      <c r="J1232" s="123" t="str">
        <f t="shared" si="260"/>
        <v>香砂养胃丸 -- 健调胃脾。 \温中和胃。用于不思饮食，胃脘满闷或泛吐酸水。</v>
      </c>
    </row>
    <row r="1233" spans="2:10">
      <c r="B1233" s="55" t="s">
        <v>23176</v>
      </c>
      <c r="C1233" s="38">
        <f>Matrix!B4324</f>
        <v>0</v>
      </c>
      <c r="D1233" s="92">
        <f t="shared" si="256"/>
        <v>5</v>
      </c>
      <c r="E1233" s="96">
        <f t="shared" si="257"/>
        <v>5</v>
      </c>
      <c r="F1233" s="39" t="s">
        <v>11777</v>
      </c>
      <c r="G1233" s="38" t="str">
        <f>Matrix!C4324</f>
        <v>十全大补丸 -- 养血益中。 \培补气血，治诸虚百损，头目眩晕，羸瘦不食，面色萎黄，精神倦怠，四肢乏力，气短心悸，体倦乏力，四肢不温，对放疗，化疗的毒副作用，恶性肿瘤患者增加食欲有一定功效。</v>
      </c>
      <c r="H1233" t="str">
        <f t="shared" si="261"/>
        <v>十全大补丸</v>
      </c>
      <c r="I1233" s="123">
        <f t="shared" si="262"/>
        <v>5</v>
      </c>
      <c r="J1233" s="123" t="str">
        <f t="shared" si="260"/>
        <v>十全大补丸 -- 养血益中。 \培补气血，治诸虚百损，头目眩晕，羸瘦不食，面色萎黄，精神倦怠，四肢乏力，气短心悸，体倦乏力，四肢不温，对放疗，化疗的毒副作用，恶性肿瘤患者增加食欲有一定功效。</v>
      </c>
    </row>
    <row r="1234" spans="2:10">
      <c r="B1234" s="55" t="s">
        <v>23177</v>
      </c>
      <c r="C1234" s="38">
        <f>Matrix!B4325</f>
        <v>0</v>
      </c>
      <c r="D1234" s="92">
        <f t="shared" si="256"/>
        <v>5</v>
      </c>
      <c r="E1234" s="96">
        <f t="shared" si="257"/>
        <v>5</v>
      </c>
      <c r="F1234" s="39" t="s">
        <v>11778</v>
      </c>
      <c r="G1234" s="38" t="str">
        <f>Matrix!C4325</f>
        <v>明目地黄丸 -- 明目，用于肝肾阴虚。 \虚证慢性眼病，如证见视物不清及头晕等；所谓肝开窍于目，视物不清者，源于肝虚，归经肝肾，滋补其虚</v>
      </c>
      <c r="H1234" t="str">
        <f t="shared" si="261"/>
        <v>明目地黄丸</v>
      </c>
      <c r="I1234" s="123">
        <f t="shared" si="262"/>
        <v>5</v>
      </c>
      <c r="J1234" s="123" t="str">
        <f t="shared" si="260"/>
        <v>明目地黄丸 -- 明目，用于肝肾阴虚。 \虚证慢性眼病，如证见视物不清及头晕等；所谓肝开窍于目，视物不清者，源于肝虚，归经肝肾，滋补其虚</v>
      </c>
    </row>
    <row r="1235" spans="2:10">
      <c r="B1235" s="55" t="s">
        <v>23178</v>
      </c>
      <c r="C1235" s="38">
        <f>Matrix!B4326</f>
        <v>0</v>
      </c>
      <c r="D1235" s="92">
        <f t="shared" si="256"/>
        <v>5</v>
      </c>
      <c r="E1235" s="96">
        <f t="shared" si="257"/>
        <v>5</v>
      </c>
      <c r="F1235" s="39" t="s">
        <v>11779</v>
      </c>
      <c r="G1235" s="38" t="str">
        <f>Matrix!C4326</f>
        <v>补中益气丸 -- 脾/胃阴虚，呼吸短促（肺），虚弱。 \补中益气，升阳举陷。用于脾胃虚弱，中气下陷，体倦乏力，食少腹胀，久泻、脱肛，子宫脱垂。</v>
      </c>
      <c r="H1235" t="str">
        <f t="shared" si="261"/>
        <v>补中益气丸</v>
      </c>
      <c r="I1235" s="123">
        <f t="shared" si="262"/>
        <v>5</v>
      </c>
      <c r="J1235" s="123" t="str">
        <f t="shared" si="260"/>
        <v>补中益气丸 -- 脾/胃阴虚，呼吸短促（肺），虚弱。 \补中益气，升阳举陷。用于脾胃虚弱，中气下陷，体倦乏力，食少腹胀，久泻、脱肛，子宫脱垂。</v>
      </c>
    </row>
    <row r="1236" spans="2:10">
      <c r="B1236" s="55" t="s">
        <v>23179</v>
      </c>
      <c r="C1236" s="38">
        <f>Matrix!B4327</f>
        <v>0</v>
      </c>
      <c r="D1236" s="92">
        <f t="shared" si="256"/>
        <v>5</v>
      </c>
      <c r="E1236" s="96">
        <f t="shared" si="257"/>
        <v>5</v>
      </c>
      <c r="F1236" s="39" t="s">
        <v>11780</v>
      </c>
      <c r="G1236" s="38" t="str">
        <f>Matrix!C4327</f>
        <v>补肾强身片 --  补肾强身。用于腰酸足软，头晕耳鸣，眼花心悸。</v>
      </c>
      <c r="H1236" t="str">
        <f t="shared" si="261"/>
        <v>补肾强身片</v>
      </c>
      <c r="I1236" s="123">
        <f t="shared" si="262"/>
        <v>5</v>
      </c>
      <c r="J1236" s="123" t="str">
        <f t="shared" si="260"/>
        <v>补肾强身片 --  补肾强身。用于腰酸足软，头晕耳鸣，眼花心悸。</v>
      </c>
    </row>
    <row r="1237" spans="2:10">
      <c r="B1237" s="55" t="s">
        <v>23180</v>
      </c>
      <c r="C1237" s="38">
        <f>Matrix!B4328</f>
        <v>0</v>
      </c>
      <c r="D1237" s="92">
        <f t="shared" si="256"/>
        <v>5</v>
      </c>
      <c r="E1237" s="96">
        <f t="shared" si="257"/>
        <v>5</v>
      </c>
      <c r="F1237" s="39" t="s">
        <v>11781</v>
      </c>
      <c r="G1237" s="38" t="str">
        <f>Matrix!C4328</f>
        <v>复方公英片 -- 减轻感冒，疏通受抑的情感融合。\清热解毒。上呼吸道感染。</v>
      </c>
      <c r="H1237" t="str">
        <f t="shared" si="261"/>
        <v>复方公英片</v>
      </c>
      <c r="I1237" s="123">
        <f t="shared" si="262"/>
        <v>5</v>
      </c>
      <c r="J1237" s="123" t="str">
        <f t="shared" si="260"/>
        <v>复方公英片 -- 减轻感冒，疏通受抑的情感融合。\清热解毒。上呼吸道感染。</v>
      </c>
    </row>
    <row r="1238" spans="2:10">
      <c r="B1238" s="55" t="s">
        <v>23181</v>
      </c>
      <c r="C1238" s="38">
        <f>Matrix!B4330</f>
        <v>0</v>
      </c>
      <c r="D1238" s="92">
        <f t="shared" si="256"/>
        <v>5</v>
      </c>
      <c r="E1238" s="96">
        <f t="shared" si="257"/>
        <v>5</v>
      </c>
      <c r="F1238" s="39" t="s">
        <v>11782</v>
      </c>
      <c r="G1238" s="38" t="str">
        <f>Matrix!C4330</f>
        <v>左归丸 -- 滋阴补肾、填精益髓，降低对困窘的精神恐惧。</v>
      </c>
      <c r="H1238" t="str">
        <f t="shared" si="261"/>
        <v>左归丸</v>
      </c>
      <c r="I1238" s="123">
        <f t="shared" si="262"/>
        <v>5</v>
      </c>
      <c r="J1238" s="123" t="str">
        <f t="shared" si="260"/>
        <v>左归丸 -- 滋阴补肾、填精益髓，降低对困窘的精神恐惧。</v>
      </c>
    </row>
    <row r="1239" spans="2:10">
      <c r="B1239" s="55" t="s">
        <v>23182</v>
      </c>
      <c r="C1239" s="38">
        <f>Matrix!B4331</f>
        <v>0</v>
      </c>
      <c r="D1239" s="92">
        <f t="shared" si="256"/>
        <v>5</v>
      </c>
      <c r="E1239" s="96">
        <f t="shared" si="257"/>
        <v>5</v>
      </c>
      <c r="F1239" s="39" t="s">
        <v>11783</v>
      </c>
      <c r="G1239" s="38" t="str">
        <f>Matrix!C4331</f>
        <v>右归丸 -- 阳萎遗精、腰酸肢冷、肾上腺皮质功能减退、甲状腺功能低下</v>
      </c>
      <c r="H1239" t="str">
        <f t="shared" si="261"/>
        <v>右归丸</v>
      </c>
      <c r="I1239" s="123">
        <f t="shared" si="262"/>
        <v>5</v>
      </c>
      <c r="J1239" s="123" t="str">
        <f t="shared" si="260"/>
        <v>右归丸 -- 阳萎遗精、腰酸肢冷、肾上腺皮质功能减退、甲状腺功能低下</v>
      </c>
    </row>
    <row r="1240" spans="2:10">
      <c r="B1240" s="55" t="s">
        <v>22091</v>
      </c>
      <c r="C1240" s="38">
        <f>Matrix!B4332</f>
        <v>0</v>
      </c>
      <c r="D1240" s="92">
        <f t="shared" si="256"/>
        <v>5</v>
      </c>
      <c r="E1240" s="96">
        <f t="shared" si="257"/>
        <v>5</v>
      </c>
      <c r="F1240" s="59" t="s">
        <v>11784</v>
      </c>
      <c r="G1240" s="38" t="str">
        <f>Matrix!C4332</f>
        <v>保和丸 -- 促进消化，调胃，食积停滞，胸膈痞满，腹胀时痛，吐酸泄泻，嗳腐厌食，食疟下利，或大便不调，舌苔厚腻黄而脉滑。</v>
      </c>
      <c r="H1240" t="str">
        <f t="shared" si="261"/>
        <v>保和丸</v>
      </c>
      <c r="I1240" s="123">
        <f t="shared" si="262"/>
        <v>5</v>
      </c>
      <c r="J1240" s="123" t="str">
        <f t="shared" si="260"/>
        <v>保和丸 -- 促进消化，调胃，食积停滞，胸膈痞满，腹胀时痛，吐酸泄泻，嗳腐厌食，食疟下利，或大便不调，舌苔厚腻黄而脉滑。</v>
      </c>
    </row>
    <row r="1241" spans="2:10" hidden="1">
      <c r="B1241" s="55" t="s">
        <v>23372</v>
      </c>
      <c r="C1241" s="38">
        <f>Matrix!B6929</f>
        <v>0</v>
      </c>
      <c r="D1241" s="92">
        <f t="shared" si="256"/>
        <v>5</v>
      </c>
      <c r="E1241" s="96">
        <f t="shared" si="257"/>
        <v>5</v>
      </c>
      <c r="F1241" s="59"/>
      <c r="G1241" s="38" t="str">
        <f>Matrix!C6929</f>
        <v>保和丸 -- 食滞，消化不良，健胃并增强一般消化功能，消化剂，镇静剂，健胃剂。</v>
      </c>
      <c r="I1241" s="123"/>
      <c r="J1241" s="123" t="str">
        <f t="shared" si="260"/>
        <v>保和丸 -- 食滞，消化不良，健胃并增强一般消化功能，消化剂，镇静剂，健胃剂。</v>
      </c>
    </row>
    <row r="1242" spans="2:10">
      <c r="B1242" s="55" t="s">
        <v>23183</v>
      </c>
      <c r="C1242" s="38">
        <f>Matrix!B4333</f>
        <v>0</v>
      </c>
      <c r="D1242" s="92">
        <f t="shared" si="256"/>
        <v>5</v>
      </c>
      <c r="E1242" s="96">
        <f t="shared" si="257"/>
        <v>5</v>
      </c>
      <c r="F1242" s="39" t="s">
        <v>11785</v>
      </c>
      <c r="G1242" s="38" t="str">
        <f>Matrix!C4333</f>
        <v>首乌片 -- 补肝，肾髓，精子活力，降低对困窘的精神恐惧。 \补肝肾，强筋骨，乌须发。用于肝肾两虚所致的头晕目花，耳鸣，腰酸肢麻，须发早白。</v>
      </c>
      <c r="H1242" t="str">
        <f t="shared" ref="H1242:H1273" si="263">F1242</f>
        <v>首乌片</v>
      </c>
      <c r="I1242" s="123">
        <f t="shared" ref="I1242:I1273" si="264">E1242</f>
        <v>5</v>
      </c>
      <c r="J1242" s="123" t="str">
        <f t="shared" si="260"/>
        <v>首乌片 -- 补肝，肾髓，精子活力，降低对困窘的精神恐惧。 \补肝肾，强筋骨，乌须发。用于肝肾两虚所致的头晕目花，耳鸣，腰酸肢麻，须发早白。</v>
      </c>
    </row>
    <row r="1243" spans="2:10">
      <c r="B1243" s="55" t="s">
        <v>23184</v>
      </c>
      <c r="C1243" s="38">
        <f>Matrix!B4334</f>
        <v>0</v>
      </c>
      <c r="D1243" s="92">
        <f t="shared" si="256"/>
        <v>5</v>
      </c>
      <c r="E1243" s="96">
        <f t="shared" si="257"/>
        <v>5</v>
      </c>
      <c r="F1243" s="39" t="s">
        <v>11786</v>
      </c>
      <c r="G1243" s="38" t="str">
        <f>Matrix!C4334</f>
        <v>复方穿心莲片 -- 清热解毒、抗菌消炎的作用。用于治疗上呼吸道感染、急性扁桃腺炎、咽喉炎、支气管炎</v>
      </c>
      <c r="H1243" t="str">
        <f t="shared" si="263"/>
        <v>复方穿心莲片</v>
      </c>
      <c r="I1243" s="123">
        <f t="shared" si="264"/>
        <v>5</v>
      </c>
      <c r="J1243" s="123" t="str">
        <f t="shared" si="260"/>
        <v>复方穿心莲片 -- 清热解毒、抗菌消炎的作用。用于治疗上呼吸道感染、急性扁桃腺炎、咽喉炎、支气管炎</v>
      </c>
    </row>
    <row r="1244" spans="2:10">
      <c r="B1244" s="55" t="s">
        <v>23185</v>
      </c>
      <c r="C1244" s="38">
        <f>Matrix!B4335</f>
        <v>0</v>
      </c>
      <c r="D1244" s="92">
        <f t="shared" si="256"/>
        <v>5</v>
      </c>
      <c r="E1244" s="96">
        <f t="shared" si="257"/>
        <v>5</v>
      </c>
      <c r="F1244" s="39" t="s">
        <v>23598</v>
      </c>
      <c r="G1244" s="38" t="str">
        <f>Matrix!C4335</f>
        <v>黄连上清片 -- 清热通便，散风止痛。头晕目眩，暴发火眼，牙齿疼痛，口舌生疮</v>
      </c>
      <c r="H1244" t="str">
        <f t="shared" si="263"/>
        <v>黄连上清片</v>
      </c>
      <c r="I1244" s="123">
        <f t="shared" si="264"/>
        <v>5</v>
      </c>
      <c r="J1244" s="123" t="str">
        <f t="shared" si="260"/>
        <v>黄连上清片 -- 清热通便，散风止痛。头晕目眩，暴发火眼，牙齿疼痛，口舌生疮</v>
      </c>
    </row>
    <row r="1245" spans="2:10">
      <c r="B1245" s="55" t="s">
        <v>23186</v>
      </c>
      <c r="C1245" s="38">
        <f>Matrix!B4336</f>
        <v>0</v>
      </c>
      <c r="D1245" s="92">
        <f t="shared" si="256"/>
        <v>5</v>
      </c>
      <c r="E1245" s="96">
        <f t="shared" si="257"/>
        <v>5</v>
      </c>
      <c r="F1245" s="39" t="s">
        <v>11787</v>
      </c>
      <c r="G1245" s="38" t="str">
        <f>Matrix!C4336</f>
        <v>鼻敏感丸 -- 急慢性鼻炎、过敏性鼻炎、鼻窦炎、咽喉炎 \</v>
      </c>
      <c r="H1245" t="str">
        <f t="shared" si="263"/>
        <v>鼻敏感丸</v>
      </c>
      <c r="I1245" s="123">
        <f t="shared" si="264"/>
        <v>5</v>
      </c>
      <c r="J1245" s="123" t="str">
        <f t="shared" si="260"/>
        <v>鼻敏感丸 -- 急慢性鼻炎、过敏性鼻炎、鼻窦炎、咽喉炎 \</v>
      </c>
    </row>
    <row r="1246" spans="2:10">
      <c r="B1246" s="55" t="s">
        <v>23187</v>
      </c>
      <c r="C1246" s="38">
        <f>Matrix!B4337</f>
        <v>0</v>
      </c>
      <c r="D1246" s="92">
        <f t="shared" si="256"/>
        <v>5</v>
      </c>
      <c r="E1246" s="96">
        <f t="shared" si="257"/>
        <v>5</v>
      </c>
      <c r="F1246" s="39" t="s">
        <v>11788</v>
      </c>
      <c r="G1246" s="38" t="str">
        <f>Matrix!C4337</f>
        <v>平喘片 -- 清热化痰,止咳平喘,用于急慢性气管炎,肺气肿,咳痰多</v>
      </c>
      <c r="H1246" t="str">
        <f t="shared" si="263"/>
        <v>平喘片</v>
      </c>
      <c r="I1246" s="123">
        <f t="shared" si="264"/>
        <v>5</v>
      </c>
      <c r="J1246" s="123" t="str">
        <f t="shared" si="260"/>
        <v>平喘片 -- 清热化痰,止咳平喘,用于急慢性气管炎,肺气肿,咳痰多</v>
      </c>
    </row>
    <row r="1247" spans="2:10">
      <c r="B1247" s="55" t="s">
        <v>23188</v>
      </c>
      <c r="C1247" s="38">
        <f>Matrix!B4338</f>
        <v>0</v>
      </c>
      <c r="D1247" s="92">
        <f t="shared" si="256"/>
        <v>5</v>
      </c>
      <c r="E1247" s="96">
        <f t="shared" si="257"/>
        <v>5</v>
      </c>
      <c r="F1247" s="39" t="s">
        <v>11789</v>
      </c>
      <c r="G1247" s="38" t="str">
        <f>Matrix!C4338</f>
        <v>湿毒清胶囊 -- 养血润燥，化湿解毒，祛风止痒。 \</v>
      </c>
      <c r="H1247" t="str">
        <f t="shared" si="263"/>
        <v>湿毒清胶囊</v>
      </c>
      <c r="I1247" s="123">
        <f t="shared" si="264"/>
        <v>5</v>
      </c>
      <c r="J1247" s="123" t="str">
        <f t="shared" si="260"/>
        <v>湿毒清胶囊 -- 养血润燥，化湿解毒，祛风止痒。 \</v>
      </c>
    </row>
    <row r="1248" spans="2:10">
      <c r="B1248" s="55" t="s">
        <v>23189</v>
      </c>
      <c r="C1248" s="38">
        <f>Matrix!B4339</f>
        <v>0</v>
      </c>
      <c r="D1248" s="92">
        <f t="shared" si="256"/>
        <v>5</v>
      </c>
      <c r="E1248" s="96">
        <f t="shared" si="257"/>
        <v>5</v>
      </c>
      <c r="F1248" s="39" t="s">
        <v>11790</v>
      </c>
      <c r="G1248" s="38" t="str">
        <f>Matrix!C4339</f>
        <v>乌鸡白凤丸 -- 气血亏虚引起的月经不调、崩漏带下等症 养血，止白带，</v>
      </c>
      <c r="H1248" t="str">
        <f t="shared" si="263"/>
        <v>乌鸡白凤丸</v>
      </c>
      <c r="I1248" s="123">
        <f t="shared" si="264"/>
        <v>5</v>
      </c>
      <c r="J1248" s="123" t="str">
        <f t="shared" si="260"/>
        <v>乌鸡白凤丸 -- 气血亏虚引起的月经不调、崩漏带下等症 养血，止白带，</v>
      </c>
    </row>
    <row r="1249" spans="2:10">
      <c r="B1249" s="55" t="s">
        <v>23190</v>
      </c>
      <c r="C1249" s="38">
        <f>Matrix!B4340</f>
        <v>0</v>
      </c>
      <c r="D1249" s="92">
        <f t="shared" si="256"/>
        <v>5</v>
      </c>
      <c r="E1249" s="96">
        <f t="shared" si="257"/>
        <v>5</v>
      </c>
      <c r="F1249" s="39" t="s">
        <v>11791</v>
      </c>
      <c r="G1249" s="38" t="str">
        <f>Matrix!C4340</f>
        <v>元胡止痛片 -- 镇痛、镇静、催眠、抗溃疡、抑制胃液分泌等。用于怀疑情绪。</v>
      </c>
      <c r="H1249" t="str">
        <f t="shared" si="263"/>
        <v>元胡止痛片</v>
      </c>
      <c r="I1249" s="123">
        <f t="shared" si="264"/>
        <v>5</v>
      </c>
      <c r="J1249" s="123" t="str">
        <f t="shared" si="260"/>
        <v>元胡止痛片 -- 镇痛、镇静、催眠、抗溃疡、抑制胃液分泌等。用于怀疑情绪。</v>
      </c>
    </row>
    <row r="1250" spans="2:10">
      <c r="B1250" s="55" t="s">
        <v>23191</v>
      </c>
      <c r="C1250" s="38">
        <f>Matrix!B4341</f>
        <v>0</v>
      </c>
      <c r="D1250" s="92">
        <f t="shared" si="256"/>
        <v>5</v>
      </c>
      <c r="E1250" s="96">
        <f t="shared" si="257"/>
        <v>5</v>
      </c>
      <c r="F1250" s="39" t="s">
        <v>11792</v>
      </c>
      <c r="G1250" s="38" t="str">
        <f>Matrix!C4341</f>
        <v>天麻袪风补片 袪风除湿，舒筋活络，活血止痛,肝肾阴虚</v>
      </c>
      <c r="H1250" t="str">
        <f t="shared" si="263"/>
        <v>天麻袪风补片</v>
      </c>
      <c r="I1250" s="123">
        <f t="shared" si="264"/>
        <v>5</v>
      </c>
      <c r="J1250" s="123" t="str">
        <f t="shared" si="260"/>
        <v>天麻袪风补片 袪风除湿，舒筋活络，活血止痛,肝肾阴虚</v>
      </c>
    </row>
    <row r="1251" spans="2:10">
      <c r="B1251" s="55" t="s">
        <v>23192</v>
      </c>
      <c r="C1251" s="38">
        <f>Matrix!B4343</f>
        <v>0</v>
      </c>
      <c r="D1251" s="92">
        <f t="shared" si="256"/>
        <v>5</v>
      </c>
      <c r="E1251" s="96">
        <f t="shared" si="257"/>
        <v>5</v>
      </c>
      <c r="F1251" s="39" t="s">
        <v>11793</v>
      </c>
      <c r="G1251" s="38" t="str">
        <f>Matrix!C4343</f>
        <v>健脑灵 -- 滋肾，镇静，安神。用于肾阳不足引起的神经衰弱、头晕、失眠、尿频 、多梦。宁神，用于神经衰弱， opens the spirit to insight.</v>
      </c>
      <c r="H1251" t="str">
        <f t="shared" si="263"/>
        <v>健脑灵</v>
      </c>
      <c r="I1251" s="123">
        <f t="shared" si="264"/>
        <v>5</v>
      </c>
      <c r="J1251" s="123" t="str">
        <f t="shared" si="260"/>
        <v>健脑灵 -- 滋肾，镇静，安神。用于肾阳不足引起的神经衰弱、头晕、失眠、尿频 、多梦。宁神，用于神经衰弱， opens the spirit to insight.</v>
      </c>
    </row>
    <row r="1252" spans="2:10">
      <c r="B1252" s="55" t="s">
        <v>23193</v>
      </c>
      <c r="C1252" s="38">
        <f>Matrix!B4344</f>
        <v>0</v>
      </c>
      <c r="D1252" s="92">
        <f t="shared" si="256"/>
        <v>5</v>
      </c>
      <c r="E1252" s="96">
        <f t="shared" si="257"/>
        <v>5</v>
      </c>
      <c r="F1252" s="39" t="s">
        <v>11794</v>
      </c>
      <c r="G1252" s="38" t="str">
        <f>Matrix!C4344</f>
        <v>三黄片 -- 消炎、降火、排毒、减轻炎症和发烧，去热，降低对困窘的精神恐惧。</v>
      </c>
      <c r="H1252" t="str">
        <f t="shared" si="263"/>
        <v>三黄片</v>
      </c>
      <c r="I1252" s="123">
        <f t="shared" si="264"/>
        <v>5</v>
      </c>
      <c r="J1252" s="123" t="str">
        <f t="shared" si="260"/>
        <v>三黄片 -- 消炎、降火、排毒、减轻炎症和发烧，去热，降低对困窘的精神恐惧。</v>
      </c>
    </row>
    <row r="1253" spans="2:10">
      <c r="B1253" s="55" t="s">
        <v>23194</v>
      </c>
      <c r="C1253" s="38">
        <f>Matrix!B4345</f>
        <v>0</v>
      </c>
      <c r="D1253" s="92">
        <f t="shared" ref="D1253:D1284" si="265">ROUNDUP(ABS(75-C1253)/Base_Value*herb_factor,1)</f>
        <v>5</v>
      </c>
      <c r="E1253" s="96">
        <f t="shared" ref="E1253:E1284" si="266">IF(D1253&gt;Max_Value,Max_Value,IF(D1253&lt;0,0,D1253))</f>
        <v>5</v>
      </c>
      <c r="F1253" s="39" t="s">
        <v>11795</v>
      </c>
      <c r="G1253" s="38" t="str">
        <f>Matrix!C4345</f>
        <v>附子理中汤 -- 脾胃虚寒、饮食不化、脘腹冷痛、呕吐泄泻、四肢不温</v>
      </c>
      <c r="H1253" t="str">
        <f t="shared" si="263"/>
        <v>附子理中汤</v>
      </c>
      <c r="I1253" s="123">
        <f t="shared" si="264"/>
        <v>5</v>
      </c>
      <c r="J1253" s="123" t="str">
        <f t="shared" ref="J1253:J1284" si="267">G1253</f>
        <v>附子理中汤 -- 脾胃虚寒、饮食不化、脘腹冷痛、呕吐泄泻、四肢不温</v>
      </c>
    </row>
    <row r="1254" spans="2:10">
      <c r="B1254" s="55" t="s">
        <v>23195</v>
      </c>
      <c r="C1254" s="38">
        <f>Matrix!B4346</f>
        <v>0</v>
      </c>
      <c r="D1254" s="92">
        <f t="shared" si="265"/>
        <v>5</v>
      </c>
      <c r="E1254" s="96">
        <f t="shared" si="266"/>
        <v>5</v>
      </c>
      <c r="F1254" s="39" t="s">
        <v>11796</v>
      </c>
      <c r="G1254" s="38" t="str">
        <f>Matrix!C4346</f>
        <v>复方丹参片  -- 活血化瘀，理气止痛。用于胸中憋闷，心绞痛。</v>
      </c>
      <c r="H1254" t="str">
        <f t="shared" si="263"/>
        <v>复方丹参片</v>
      </c>
      <c r="I1254" s="123">
        <f t="shared" si="264"/>
        <v>5</v>
      </c>
      <c r="J1254" s="123" t="str">
        <f t="shared" si="267"/>
        <v>复方丹参片  -- 活血化瘀，理气止痛。用于胸中憋闷，心绞痛。</v>
      </c>
    </row>
    <row r="1255" spans="2:10">
      <c r="B1255" s="55" t="s">
        <v>23196</v>
      </c>
      <c r="C1255" s="38">
        <f>Matrix!B4347</f>
        <v>0</v>
      </c>
      <c r="D1255" s="92">
        <f t="shared" si="265"/>
        <v>5</v>
      </c>
      <c r="E1255" s="96">
        <f t="shared" si="266"/>
        <v>5</v>
      </c>
      <c r="F1255" s="39" t="s">
        <v>11797</v>
      </c>
      <c r="G1255" s="38" t="str">
        <f>Matrix!C4347</f>
        <v>小儿清热解毒口服液 -- 清热邪，解毒，流行性感冒，喉咙疼痛。 \</v>
      </c>
      <c r="H1255" t="str">
        <f t="shared" si="263"/>
        <v>清热解毒液</v>
      </c>
      <c r="I1255" s="123">
        <f t="shared" si="264"/>
        <v>5</v>
      </c>
      <c r="J1255" s="123" t="str">
        <f t="shared" si="267"/>
        <v>小儿清热解毒口服液 -- 清热邪，解毒，流行性感冒，喉咙疼痛。 \</v>
      </c>
    </row>
    <row r="1256" spans="2:10">
      <c r="B1256" s="55" t="s">
        <v>23197</v>
      </c>
      <c r="C1256" s="38">
        <f>Matrix!B4348</f>
        <v>0</v>
      </c>
      <c r="D1256" s="92">
        <f t="shared" si="265"/>
        <v>5</v>
      </c>
      <c r="E1256" s="96">
        <f t="shared" si="266"/>
        <v>5</v>
      </c>
      <c r="F1256" s="39" t="s">
        <v>11798</v>
      </c>
      <c r="G1256" s="38" t="str">
        <f>Matrix!C4348</f>
        <v>冬凌草片 -- 急性的，慢性扁桃腺炎，咽炎，喉炎，口腔炎。 \</v>
      </c>
      <c r="H1256" t="str">
        <f t="shared" si="263"/>
        <v>冬凌草片</v>
      </c>
      <c r="I1256" s="123">
        <f t="shared" si="264"/>
        <v>5</v>
      </c>
      <c r="J1256" s="123" t="str">
        <f t="shared" si="267"/>
        <v>冬凌草片 -- 急性的，慢性扁桃腺炎，咽炎，喉炎，口腔炎。 \</v>
      </c>
    </row>
    <row r="1257" spans="2:10">
      <c r="B1257" s="55" t="s">
        <v>23198</v>
      </c>
      <c r="C1257" s="38">
        <f>Matrix!B4349</f>
        <v>0</v>
      </c>
      <c r="D1257" s="92">
        <f t="shared" si="265"/>
        <v>5</v>
      </c>
      <c r="E1257" s="96">
        <f t="shared" si="266"/>
        <v>5</v>
      </c>
      <c r="F1257" s="39" t="s">
        <v>11799</v>
      </c>
      <c r="G1257" s="38" t="str">
        <f>Matrix!C4349</f>
        <v>益寿调脂片 -- 健脾补肾益气，活血化痰之功效，用于原发性高脂血症的治疗，除具有降血脂、抗动脉粥样硬化</v>
      </c>
      <c r="H1257" t="str">
        <f t="shared" si="263"/>
        <v>益寿调脂片</v>
      </c>
      <c r="I1257" s="123">
        <f t="shared" si="264"/>
        <v>5</v>
      </c>
      <c r="J1257" s="123" t="str">
        <f t="shared" si="267"/>
        <v>益寿调脂片 -- 健脾补肾益气，活血化痰之功效，用于原发性高脂血症的治疗，除具有降血脂、抗动脉粥样硬化</v>
      </c>
    </row>
    <row r="1258" spans="2:10">
      <c r="B1258" s="55" t="s">
        <v>23199</v>
      </c>
      <c r="C1258" s="38">
        <f>Matrix!B4350</f>
        <v>0</v>
      </c>
      <c r="D1258" s="92">
        <f t="shared" si="265"/>
        <v>5</v>
      </c>
      <c r="E1258" s="96">
        <f t="shared" si="266"/>
        <v>5</v>
      </c>
      <c r="F1258" s="39" t="s">
        <v>11800</v>
      </c>
      <c r="G1258" s="38" t="str">
        <f>Matrix!C4350</f>
        <v>银黄口服液 -- 清热疏风，利咽解毒。用于外感风热、肺胃热盛所致的咽干、咽痛、喉核肿大、口渴、发热；急慢性扁桃体炎、急慢性咽炎、上呼吸道感染</v>
      </c>
      <c r="H1258" t="str">
        <f t="shared" si="263"/>
        <v>银黄口服液</v>
      </c>
      <c r="I1258" s="123">
        <f t="shared" si="264"/>
        <v>5</v>
      </c>
      <c r="J1258" s="123" t="str">
        <f t="shared" si="267"/>
        <v>银黄口服液 -- 清热疏风，利咽解毒。用于外感风热、肺胃热盛所致的咽干、咽痛、喉核肿大、口渴、发热；急慢性扁桃体炎、急慢性咽炎、上呼吸道感染</v>
      </c>
    </row>
    <row r="1259" spans="2:10">
      <c r="B1259" s="55" t="s">
        <v>23488</v>
      </c>
      <c r="C1259" s="38">
        <f>Matrix!B4352</f>
        <v>0</v>
      </c>
      <c r="D1259" s="92">
        <f t="shared" si="265"/>
        <v>5</v>
      </c>
      <c r="E1259" s="96">
        <f t="shared" si="266"/>
        <v>5</v>
      </c>
      <c r="F1259" s="39" t="s">
        <v>23200</v>
      </c>
      <c r="G1259" s="38" t="str">
        <f>Matrix!C4352</f>
        <v>三精双黄连口服液 -- 疏风解表，清热解毒。用于外感风热所致的感冒，症见发热，咳嗽，咽痛。肺炎，呼吸道感染（肺），咽炎，扁桃腺炎。</v>
      </c>
      <c r="H1259" t="str">
        <f t="shared" si="263"/>
        <v>双黄连口服液</v>
      </c>
      <c r="I1259" s="123">
        <f t="shared" si="264"/>
        <v>5</v>
      </c>
      <c r="J1259" s="123" t="str">
        <f t="shared" si="267"/>
        <v>三精双黄连口服液 -- 疏风解表，清热解毒。用于外感风热所致的感冒，症见发热，咳嗽，咽痛。肺炎，呼吸道感染（肺），咽炎，扁桃腺炎。</v>
      </c>
    </row>
    <row r="1260" spans="2:10">
      <c r="B1260" s="55" t="s">
        <v>23201</v>
      </c>
      <c r="C1260" s="38">
        <f>Matrix!B4353</f>
        <v>0</v>
      </c>
      <c r="D1260" s="92">
        <f t="shared" si="265"/>
        <v>5</v>
      </c>
      <c r="E1260" s="96">
        <f t="shared" si="266"/>
        <v>5</v>
      </c>
      <c r="F1260" s="39" t="s">
        <v>11801</v>
      </c>
      <c r="G1260" s="38" t="str">
        <f>Matrix!C4353</f>
        <v>冠心苏合丸 -- 理气宽胸，止痛。用于心绞痛，胸闷憋气。 \</v>
      </c>
      <c r="H1260" t="str">
        <f t="shared" si="263"/>
        <v>冠心苏合丸</v>
      </c>
      <c r="I1260" s="123">
        <f t="shared" si="264"/>
        <v>5</v>
      </c>
      <c r="J1260" s="123" t="str">
        <f t="shared" si="267"/>
        <v>冠心苏合丸 -- 理气宽胸，止痛。用于心绞痛，胸闷憋气。 \</v>
      </c>
    </row>
    <row r="1261" spans="2:10">
      <c r="B1261" s="55" t="s">
        <v>23202</v>
      </c>
      <c r="C1261" s="38">
        <f>Matrix!B4354</f>
        <v>0</v>
      </c>
      <c r="D1261" s="92">
        <f t="shared" si="265"/>
        <v>5</v>
      </c>
      <c r="E1261" s="96">
        <f t="shared" si="266"/>
        <v>5</v>
      </c>
      <c r="F1261" s="39" t="s">
        <v>11802</v>
      </c>
      <c r="G1261" s="38" t="str">
        <f>Matrix!C4354</f>
        <v>当归丸 -- 补血活血，调经止痛。用于血虚萎黄，月经不调，经行腹痛，养血，调经，自我情感斗争。 \</v>
      </c>
      <c r="H1261" t="str">
        <f t="shared" si="263"/>
        <v>当归丸</v>
      </c>
      <c r="I1261" s="123">
        <f t="shared" si="264"/>
        <v>5</v>
      </c>
      <c r="J1261" s="123" t="str">
        <f t="shared" si="267"/>
        <v>当归丸 -- 补血活血，调经止痛。用于血虚萎黄，月经不调，经行腹痛，养血，调经，自我情感斗争。 \</v>
      </c>
    </row>
    <row r="1262" spans="2:10">
      <c r="B1262" s="55" t="s">
        <v>23203</v>
      </c>
      <c r="C1262" s="38">
        <f>Matrix!B4356</f>
        <v>0</v>
      </c>
      <c r="D1262" s="92">
        <f t="shared" si="265"/>
        <v>5</v>
      </c>
      <c r="E1262" s="96">
        <f t="shared" si="266"/>
        <v>5</v>
      </c>
      <c r="F1262" s="39" t="s">
        <v>11803</v>
      </c>
      <c r="G1262" s="38" t="str">
        <f>Matrix!C4356</f>
        <v>香砂六君丸 -- 胃溃疡、十二指肠溃疡。慢性胃炎、慢性肝炎、慢性胆囊炎、妊娠反应、胃下垂等症。补气，健脾，消化不良，食欲不振，腹舄。</v>
      </c>
      <c r="H1262" t="str">
        <f t="shared" si="263"/>
        <v>香砂六君丸</v>
      </c>
      <c r="I1262" s="123">
        <f t="shared" si="264"/>
        <v>5</v>
      </c>
      <c r="J1262" s="123" t="str">
        <f t="shared" si="267"/>
        <v>香砂六君丸 -- 胃溃疡、十二指肠溃疡。慢性胃炎、慢性肝炎、慢性胆囊炎、妊娠反应、胃下垂等症。补气，健脾，消化不良，食欲不振，腹舄。</v>
      </c>
    </row>
    <row r="1263" spans="2:10">
      <c r="B1263" s="55" t="s">
        <v>23204</v>
      </c>
      <c r="C1263" s="38">
        <f>Matrix!B4357</f>
        <v>0</v>
      </c>
      <c r="D1263" s="92">
        <f t="shared" si="265"/>
        <v>5</v>
      </c>
      <c r="E1263" s="96">
        <f t="shared" si="266"/>
        <v>5</v>
      </c>
      <c r="F1263" s="39" t="s">
        <v>11804</v>
      </c>
      <c r="G1263" s="38" t="str">
        <f>Matrix!C4357</f>
        <v>归脾丸 -- 用于心脾两虚，气短心悸，失眠多梦，头昏头晕，肢倦乏力，补气，健脾，养血，心脏虚弱。 \</v>
      </c>
      <c r="H1263" t="str">
        <f t="shared" si="263"/>
        <v>归脾丸</v>
      </c>
      <c r="I1263" s="123">
        <f t="shared" si="264"/>
        <v>5</v>
      </c>
      <c r="J1263" s="123" t="str">
        <f t="shared" si="267"/>
        <v>归脾丸 -- 用于心脾两虚，气短心悸，失眠多梦，头昏头晕，肢倦乏力，补气，健脾，养血，心脏虚弱。 \</v>
      </c>
    </row>
    <row r="1264" spans="2:10">
      <c r="B1264" s="55" t="s">
        <v>23205</v>
      </c>
      <c r="C1264" s="38">
        <f>Matrix!B4358</f>
        <v>0</v>
      </c>
      <c r="D1264" s="92">
        <f t="shared" si="265"/>
        <v>5</v>
      </c>
      <c r="E1264" s="96">
        <f t="shared" si="266"/>
        <v>5</v>
      </c>
      <c r="F1264" s="39" t="s">
        <v>11805</v>
      </c>
      <c r="G1264" s="38" t="str">
        <f>Matrix!C4358</f>
        <v>知柏地黄片 -- 滋阴清热。用于潮热盗汗，耳鸣遗精，口干咽燥。滋阴，发烧，夜汗，口干，喉痛，耳鸣（耳朵）。 \</v>
      </c>
      <c r="H1264" t="str">
        <f t="shared" si="263"/>
        <v>知柏地黄片</v>
      </c>
      <c r="I1264" s="123">
        <f t="shared" si="264"/>
        <v>5</v>
      </c>
      <c r="J1264" s="123" t="str">
        <f t="shared" si="267"/>
        <v>知柏地黄片 -- 滋阴清热。用于潮热盗汗，耳鸣遗精，口干咽燥。滋阴，发烧，夜汗，口干，喉痛，耳鸣（耳朵）。 \</v>
      </c>
    </row>
    <row r="1265" spans="1:10">
      <c r="B1265" s="55" t="s">
        <v>23206</v>
      </c>
      <c r="C1265" s="38">
        <f>Matrix!B4359</f>
        <v>0</v>
      </c>
      <c r="D1265" s="92">
        <f t="shared" si="265"/>
        <v>5</v>
      </c>
      <c r="E1265" s="96">
        <f t="shared" si="266"/>
        <v>5</v>
      </c>
      <c r="F1265" s="39" t="s">
        <v>11806</v>
      </c>
      <c r="G1265" s="38" t="str">
        <f>Matrix!C4359</f>
        <v>复方青黛丸 -- 清热解毒,消斑化瘀,祛风止痒。用于进行期银屑病、玫瑰糠疹、药疹等。牛皮癣（皮肤），疏通阻碍健康的抗拒情感。 \</v>
      </c>
      <c r="H1265" t="str">
        <f t="shared" si="263"/>
        <v>复方青黛丸</v>
      </c>
      <c r="I1265" s="123">
        <f t="shared" si="264"/>
        <v>5</v>
      </c>
      <c r="J1265" s="123" t="str">
        <f t="shared" si="267"/>
        <v>复方青黛丸 -- 清热解毒,消斑化瘀,祛风止痒。用于进行期银屑病、玫瑰糠疹、药疹等。牛皮癣（皮肤），疏通阻碍健康的抗拒情感。 \</v>
      </c>
    </row>
    <row r="1266" spans="1:10">
      <c r="B1266" s="55" t="s">
        <v>23207</v>
      </c>
      <c r="C1266" s="38">
        <f>Matrix!B6895</f>
        <v>0</v>
      </c>
      <c r="D1266" s="92">
        <f t="shared" si="265"/>
        <v>5</v>
      </c>
      <c r="E1266" s="96">
        <f t="shared" si="266"/>
        <v>5</v>
      </c>
      <c r="F1266" s="39" t="s">
        <v>11807</v>
      </c>
      <c r="G1266" s="38" t="str">
        <f>Matrix!C6895</f>
        <v>清热灵 -- 清除气分(Qi level) 和上焦的热，清除湿热和毒热，退热，抗炎，抗生素。</v>
      </c>
      <c r="H1266" t="str">
        <f t="shared" si="263"/>
        <v>清热灵</v>
      </c>
      <c r="I1266" s="123">
        <f t="shared" si="264"/>
        <v>5</v>
      </c>
      <c r="J1266" s="123" t="str">
        <f t="shared" si="267"/>
        <v>清热灵 -- 清除气分(Qi level) 和上焦的热，清除湿热和毒热，退热，抗炎，抗生素。</v>
      </c>
    </row>
    <row r="1267" spans="1:10">
      <c r="B1267" s="55" t="s">
        <v>23208</v>
      </c>
      <c r="C1267" s="38">
        <f>Matrix!B6896</f>
        <v>0</v>
      </c>
      <c r="D1267" s="92">
        <f t="shared" si="265"/>
        <v>5</v>
      </c>
      <c r="E1267" s="96">
        <f t="shared" si="266"/>
        <v>5</v>
      </c>
      <c r="F1267" s="39" t="s">
        <v>11808</v>
      </c>
      <c r="G1267" s="38" t="str">
        <f>Matrix!C6896</f>
        <v>养胃颗粒-- 加强和调节消化功能，抗痉挛，增加胃黏膜的分泌物。</v>
      </c>
      <c r="H1267" t="str">
        <f t="shared" si="263"/>
        <v>养胃颗粒</v>
      </c>
      <c r="I1267" s="123">
        <f t="shared" si="264"/>
        <v>5</v>
      </c>
      <c r="J1267" s="123" t="str">
        <f t="shared" si="267"/>
        <v>养胃颗粒-- 加强和调节消化功能，抗痉挛，增加胃黏膜的分泌物。</v>
      </c>
    </row>
    <row r="1268" spans="1:10">
      <c r="B1268" s="55" t="s">
        <v>23209</v>
      </c>
      <c r="C1268" s="38">
        <f>Matrix!B6897</f>
        <v>0</v>
      </c>
      <c r="D1268" s="92">
        <f t="shared" si="265"/>
        <v>5</v>
      </c>
      <c r="E1268" s="96">
        <f t="shared" si="266"/>
        <v>5</v>
      </c>
      <c r="F1268" s="39" t="s">
        <v>11809</v>
      </c>
      <c r="G1268" s="38" t="str">
        <f>Matrix!C6897</f>
        <v>八正散 -- 清除膀胱的湿热，抗菌，抗炎，利尿。</v>
      </c>
      <c r="H1268" t="str">
        <f t="shared" si="263"/>
        <v>八正散</v>
      </c>
      <c r="I1268" s="123">
        <f t="shared" si="264"/>
        <v>5</v>
      </c>
      <c r="J1268" s="123" t="str">
        <f t="shared" si="267"/>
        <v>八正散 -- 清除膀胱的湿热，抗菌，抗炎，利尿。</v>
      </c>
    </row>
    <row r="1269" spans="1:10">
      <c r="B1269" s="55" t="s">
        <v>23210</v>
      </c>
      <c r="C1269" s="38">
        <f>Matrix!B6898</f>
        <v>0</v>
      </c>
      <c r="D1269" s="92">
        <f t="shared" si="265"/>
        <v>5</v>
      </c>
      <c r="E1269" s="96">
        <f t="shared" si="266"/>
        <v>5</v>
      </c>
      <c r="F1269" s="39" t="s">
        <v>11810</v>
      </c>
      <c r="G1269" s="38" t="str">
        <f>Matrix!C6898</f>
        <v>当归四逆汤-- 长期手脚冰冷，经脉寒邪, 冻疮，痛经，末梢血管扩张，促进血液循环，抗生素。</v>
      </c>
      <c r="H1269" t="str">
        <f t="shared" si="263"/>
        <v>当归四逆汤</v>
      </c>
      <c r="I1269" s="123">
        <f t="shared" si="264"/>
        <v>5</v>
      </c>
      <c r="J1269" s="123" t="str">
        <f t="shared" si="267"/>
        <v>当归四逆汤-- 长期手脚冰冷，经脉寒邪, 冻疮，痛经，末梢血管扩张，促进血液循环，抗生素。</v>
      </c>
    </row>
    <row r="1270" spans="1:10">
      <c r="B1270" s="55" t="s">
        <v>23211</v>
      </c>
      <c r="C1270" s="38">
        <f>Matrix!B6899</f>
        <v>0</v>
      </c>
      <c r="D1270" s="92">
        <f t="shared" si="265"/>
        <v>5</v>
      </c>
      <c r="E1270" s="96">
        <f t="shared" si="266"/>
        <v>5</v>
      </c>
      <c r="F1270" s="39" t="s">
        <v>11811</v>
      </c>
      <c r="G1270" s="38" t="str">
        <f>Matrix!C6899</f>
        <v>蠲痹汤 -- 骨关节炎，类风湿性关节炎，关节痛，痹证，滑囊炎。@ ]</v>
      </c>
      <c r="H1270" t="str">
        <f t="shared" si="263"/>
        <v>蠲痹汤</v>
      </c>
      <c r="I1270" s="123">
        <f t="shared" si="264"/>
        <v>5</v>
      </c>
      <c r="J1270" s="123" t="str">
        <f t="shared" si="267"/>
        <v>蠲痹汤 -- 骨关节炎，类风湿性关节炎，关节痛，痹证，滑囊炎。@ ]</v>
      </c>
    </row>
    <row r="1271" spans="1:10">
      <c r="B1271" s="55" t="s">
        <v>23212</v>
      </c>
      <c r="C1271" s="38">
        <f>Matrix!B6900</f>
        <v>0</v>
      </c>
      <c r="D1271" s="92">
        <f t="shared" si="265"/>
        <v>5</v>
      </c>
      <c r="E1271" s="96">
        <f t="shared" si="266"/>
        <v>5</v>
      </c>
      <c r="F1271" s="39" t="s">
        <v>11812</v>
      </c>
      <c r="G1271" s="38" t="str">
        <f>Matrix!C6900</f>
        <v>桃核承气汤-- 盆腔炎，胎盘滞留，急性下腹痛，结肠梗阻，降低血粘度，脂肪和糖，抗炎。]</v>
      </c>
      <c r="H1271" t="str">
        <f t="shared" si="263"/>
        <v>桃核承气汤</v>
      </c>
      <c r="I1271" s="123">
        <f t="shared" si="264"/>
        <v>5</v>
      </c>
      <c r="J1271" s="123" t="str">
        <f t="shared" si="267"/>
        <v>桃核承气汤-- 盆腔炎，胎盘滞留，急性下腹痛，结肠梗阻，降低血粘度，脂肪和糖，抗炎。]</v>
      </c>
    </row>
    <row r="1272" spans="1:10">
      <c r="B1272" s="55" t="s">
        <v>23213</v>
      </c>
      <c r="C1272" s="38">
        <f>Matrix!B6901</f>
        <v>0</v>
      </c>
      <c r="D1272" s="92">
        <f t="shared" si="265"/>
        <v>5</v>
      </c>
      <c r="E1272" s="96">
        <f t="shared" si="266"/>
        <v>5</v>
      </c>
      <c r="F1272" s="39" t="s">
        <v>11813</v>
      </c>
      <c r="G1272" s="38" t="str">
        <f>Matrix!C6901</f>
        <v>天麻钩藤饮-- 高血压，中风，更年期综合征，梅尼埃病，癫痫症，头痛，眩晕，肝阳上亢，内风。</v>
      </c>
      <c r="H1272" t="str">
        <f t="shared" si="263"/>
        <v>天麻钩藤饮</v>
      </c>
      <c r="I1272" s="123">
        <f t="shared" si="264"/>
        <v>5</v>
      </c>
      <c r="J1272" s="123" t="str">
        <f t="shared" si="267"/>
        <v>天麻钩藤饮-- 高血压，中风，更年期综合征，梅尼埃病，癫痫症，头痛，眩晕，肝阳上亢，内风。</v>
      </c>
    </row>
    <row r="1273" spans="1:10">
      <c r="A1273" s="85"/>
      <c r="B1273" s="55" t="s">
        <v>23214</v>
      </c>
      <c r="C1273" s="38">
        <f>Matrix!B6902</f>
        <v>0</v>
      </c>
      <c r="D1273" s="92">
        <f t="shared" si="265"/>
        <v>5</v>
      </c>
      <c r="E1273" s="96">
        <f t="shared" si="266"/>
        <v>5</v>
      </c>
      <c r="F1273" s="39" t="s">
        <v>11814</v>
      </c>
      <c r="G1273" s="38" t="str">
        <f>Matrix!C6902</f>
        <v>清肺汤-- 急性上呼吸道感染（肺部，抗菌，止咳，化痰，轻舄（肠道，结肠，肠。 ]</v>
      </c>
      <c r="H1273" t="str">
        <f t="shared" si="263"/>
        <v>清肺汤</v>
      </c>
      <c r="I1273" s="123">
        <f t="shared" si="264"/>
        <v>5</v>
      </c>
      <c r="J1273" s="123" t="str">
        <f t="shared" si="267"/>
        <v>清肺汤-- 急性上呼吸道感染（肺部，抗菌，止咳，化痰，轻舄（肠道，结肠，肠。 ]</v>
      </c>
    </row>
    <row r="1274" spans="1:10">
      <c r="A1274" s="85"/>
      <c r="B1274" s="55" t="s">
        <v>23215</v>
      </c>
      <c r="C1274" s="38">
        <f>Matrix!B6903</f>
        <v>0</v>
      </c>
      <c r="D1274" s="92">
        <f t="shared" si="265"/>
        <v>5</v>
      </c>
      <c r="E1274" s="96">
        <f t="shared" si="266"/>
        <v>5</v>
      </c>
      <c r="F1274" s="39" t="s">
        <v>11815</v>
      </c>
      <c r="G1274" s="38" t="str">
        <f>Matrix!C6903</f>
        <v>桂皮汤 -- 焦虑，失眠，出血性疾病，贫血，产后恢复，加强消化功能（尤其是对营养的吸收，补气补血，消除焦虑的镇静剂。</v>
      </c>
      <c r="H1274" t="str">
        <f t="shared" ref="H1274:H1305" si="268">F1274</f>
        <v>桂皮汤</v>
      </c>
      <c r="I1274" s="123">
        <f t="shared" ref="I1274:I1305" si="269">E1274</f>
        <v>5</v>
      </c>
      <c r="J1274" s="123" t="str">
        <f t="shared" si="267"/>
        <v>桂皮汤 -- 焦虑，失眠，出血性疾病，贫血，产后恢复，加强消化功能（尤其是对营养的吸收，补气补血，消除焦虑的镇静剂。</v>
      </c>
    </row>
    <row r="1275" spans="1:10">
      <c r="A1275" s="85"/>
      <c r="B1275" s="55" t="s">
        <v>23216</v>
      </c>
      <c r="C1275" s="38">
        <f>Matrix!B6904</f>
        <v>0</v>
      </c>
      <c r="D1275" s="92">
        <f t="shared" si="265"/>
        <v>5</v>
      </c>
      <c r="E1275" s="96">
        <f t="shared" si="266"/>
        <v>5</v>
      </c>
      <c r="F1275" s="39" t="s">
        <v>11816</v>
      </c>
      <c r="G1275" s="38" t="str">
        <f>Matrix!C6904</f>
        <v>天王补心丹-- 焦虑，失眠，心悸，心律不齐，与更年期有关的情绪障碍，慢性口腔溃疡，止痛药和镇定剂，神经镇定剂，镇静剂。</v>
      </c>
      <c r="H1275" t="str">
        <f t="shared" si="268"/>
        <v>天王补心丹</v>
      </c>
      <c r="I1275" s="123">
        <f t="shared" si="269"/>
        <v>5</v>
      </c>
      <c r="J1275" s="123" t="str">
        <f t="shared" si="267"/>
        <v>天王补心丹-- 焦虑，失眠，心悸，心律不齐，与更年期有关的情绪障碍，慢性口腔溃疡，止痛药和镇定剂，神经镇定剂，镇静剂。</v>
      </c>
    </row>
    <row r="1276" spans="1:10">
      <c r="A1276" s="85"/>
      <c r="B1276" s="55" t="s">
        <v>23217</v>
      </c>
      <c r="C1276" s="38">
        <f>Matrix!B6905</f>
        <v>0</v>
      </c>
      <c r="D1276" s="92">
        <f t="shared" si="265"/>
        <v>5</v>
      </c>
      <c r="E1276" s="96">
        <f t="shared" si="266"/>
        <v>5</v>
      </c>
      <c r="F1276" s="39" t="s">
        <v>11817</v>
      </c>
      <c r="G1276" s="38" t="str">
        <f>Matrix!C6905</f>
        <v>四物汤-- 月经问题，不孕不育，皮肤和头发干燥无光泽，贫血，产后，虚弱，补血药，强壮子宫和肌肉，催奶。</v>
      </c>
      <c r="H1276" t="str">
        <f t="shared" si="268"/>
        <v>四物汤</v>
      </c>
      <c r="I1276" s="123">
        <f t="shared" si="269"/>
        <v>5</v>
      </c>
      <c r="J1276" s="123" t="str">
        <f t="shared" si="267"/>
        <v>四物汤-- 月经问题，不孕不育，皮肤和头发干燥无光泽，贫血，产后，虚弱，补血药，强壮子宫和肌肉，催奶。</v>
      </c>
    </row>
    <row r="1277" spans="1:10">
      <c r="A1277" s="85"/>
      <c r="B1277" s="55" t="s">
        <v>23218</v>
      </c>
      <c r="C1277" s="38">
        <f>Matrix!B6906</f>
        <v>0</v>
      </c>
      <c r="D1277" s="92">
        <f t="shared" si="265"/>
        <v>5</v>
      </c>
      <c r="E1277" s="96">
        <f t="shared" si="266"/>
        <v>5</v>
      </c>
      <c r="F1277" s="39" t="s">
        <v>11818</v>
      </c>
      <c r="G1277" s="38" t="str">
        <f>Matrix!C6906</f>
        <v>当归芍药散 -- 伴有流体代谢问题的月经失调，怀孕期间水肿，补血药（生血，利尿（肾。 ]</v>
      </c>
      <c r="H1277" t="str">
        <f t="shared" si="268"/>
        <v>当归芍药散</v>
      </c>
      <c r="I1277" s="123">
        <f t="shared" si="269"/>
        <v>5</v>
      </c>
      <c r="J1277" s="123" t="str">
        <f t="shared" si="267"/>
        <v>当归芍药散 -- 伴有流体代谢问题的月经失调，怀孕期间水肿，补血药（生血，利尿（肾。 ]</v>
      </c>
    </row>
    <row r="1278" spans="1:10">
      <c r="A1278" s="41"/>
      <c r="B1278" s="55" t="s">
        <v>23219</v>
      </c>
      <c r="C1278" s="38">
        <f>Matrix!B6907</f>
        <v>0</v>
      </c>
      <c r="D1278" s="92">
        <f t="shared" si="265"/>
        <v>5</v>
      </c>
      <c r="E1278" s="96">
        <f t="shared" si="266"/>
        <v>5</v>
      </c>
      <c r="F1278" s="39" t="s">
        <v>11819</v>
      </c>
      <c r="G1278" s="38" t="str">
        <f>Matrix!C6907</f>
        <v>乌金丸-- 月经失调，痛经，子宫内膜异位，月经不规律，通经药，调经，改善循环，止痛，消除子宫中的滞留阻塞。</v>
      </c>
      <c r="H1278" t="str">
        <f t="shared" si="268"/>
        <v>乌金丸</v>
      </c>
      <c r="I1278" s="123">
        <f t="shared" si="269"/>
        <v>5</v>
      </c>
      <c r="J1278" s="123" t="str">
        <f t="shared" si="267"/>
        <v>乌金丸-- 月经失调，痛经，子宫内膜异位，月经不规律，通经药，调经，改善循环，止痛，消除子宫中的滞留阻塞。</v>
      </c>
    </row>
    <row r="1279" spans="1:10">
      <c r="A1279" s="85"/>
      <c r="B1279" s="55" t="s">
        <v>23220</v>
      </c>
      <c r="C1279" s="38">
        <f>Matrix!B6909</f>
        <v>0</v>
      </c>
      <c r="D1279" s="92">
        <f t="shared" si="265"/>
        <v>5</v>
      </c>
      <c r="E1279" s="96">
        <f t="shared" si="266"/>
        <v>5</v>
      </c>
      <c r="F1279" s="39" t="s">
        <v>11820</v>
      </c>
      <c r="G1279" s="38" t="str">
        <f>Matrix!C6909</f>
        <v>炙甘草汤-- 心悸，不规则脉搏，心脏病，保护心肌，抑制心律不齐，提高缺氧耐受性。</v>
      </c>
      <c r="H1279" t="str">
        <f t="shared" si="268"/>
        <v>炙甘草汤</v>
      </c>
      <c r="I1279" s="123">
        <f t="shared" si="269"/>
        <v>5</v>
      </c>
      <c r="J1279" s="123" t="str">
        <f t="shared" si="267"/>
        <v>炙甘草汤-- 心悸，不规则脉搏，心脏病，保护心肌，抑制心律不齐，提高缺氧耐受性。</v>
      </c>
    </row>
    <row r="1280" spans="1:10">
      <c r="A1280" s="85"/>
      <c r="B1280" s="55" t="s">
        <v>23221</v>
      </c>
      <c r="C1280" s="38">
        <f>Matrix!B6910</f>
        <v>0</v>
      </c>
      <c r="D1280" s="92">
        <f t="shared" si="265"/>
        <v>5</v>
      </c>
      <c r="E1280" s="96">
        <f t="shared" si="266"/>
        <v>5</v>
      </c>
      <c r="F1280" s="39" t="s">
        <v>11821</v>
      </c>
      <c r="G1280" s="38" t="str">
        <f>Matrix!C6910</f>
        <v>小青龙汤-- 支气管炎，肺气肿，支气管哮喘，抗哮喘（肺部和抗过敏， 改善血浆皮质醇和促皮激素。 ]</v>
      </c>
      <c r="H1280" t="str">
        <f t="shared" si="268"/>
        <v>小青龙汤</v>
      </c>
      <c r="I1280" s="123">
        <f t="shared" si="269"/>
        <v>5</v>
      </c>
      <c r="J1280" s="123" t="str">
        <f t="shared" si="267"/>
        <v>小青龙汤-- 支气管炎，肺气肿，支气管哮喘，抗哮喘（肺部和抗过敏， 改善血浆皮质醇和促皮激素。 ]</v>
      </c>
    </row>
    <row r="1281" spans="1:10">
      <c r="A1281" s="85"/>
      <c r="B1281" s="55" t="s">
        <v>23222</v>
      </c>
      <c r="C1281" s="38">
        <f>Matrix!B6911</f>
        <v>0</v>
      </c>
      <c r="D1281" s="92">
        <f t="shared" si="265"/>
        <v>5</v>
      </c>
      <c r="E1281" s="96">
        <f t="shared" si="266"/>
        <v>5</v>
      </c>
      <c r="F1281" s="39" t="s">
        <v>11822</v>
      </c>
      <c r="G1281" s="38" t="str">
        <f>Matrix!C6911</f>
        <v>血府逐瘀汤-- 外伤，慢性固定疼痛，慢性抑郁症，抗血小板，抗凝血，血管扩张剂。</v>
      </c>
      <c r="H1281" t="str">
        <f t="shared" si="268"/>
        <v>血府逐瘀汤</v>
      </c>
      <c r="I1281" s="123">
        <f t="shared" si="269"/>
        <v>5</v>
      </c>
      <c r="J1281" s="123" t="str">
        <f t="shared" si="267"/>
        <v>血府逐瘀汤-- 外伤，慢性固定疼痛，慢性抑郁症，抗血小板，抗凝血，血管扩张剂。</v>
      </c>
    </row>
    <row r="1282" spans="1:10">
      <c r="A1282" s="85"/>
      <c r="B1282" s="55" t="s">
        <v>23223</v>
      </c>
      <c r="C1282" s="38">
        <f>Matrix!B6912</f>
        <v>0</v>
      </c>
      <c r="D1282" s="92">
        <f t="shared" si="265"/>
        <v>5</v>
      </c>
      <c r="E1282" s="96">
        <f t="shared" si="266"/>
        <v>5</v>
      </c>
      <c r="F1282" s="39" t="s">
        <v>11823</v>
      </c>
      <c r="G1282" s="38" t="str">
        <f>Matrix!C6912</f>
        <v>四君子汤 -- 提高和调节消化功能，滋补，加强免疫力和抵抗力，提高病后或手术后的恢复力，化痰，胃。</v>
      </c>
      <c r="H1282" t="str">
        <f t="shared" si="268"/>
        <v>四君子汤</v>
      </c>
      <c r="I1282" s="123">
        <f t="shared" si="269"/>
        <v>5</v>
      </c>
      <c r="J1282" s="123" t="str">
        <f t="shared" si="267"/>
        <v>四君子汤 -- 提高和调节消化功能，滋补，加强免疫力和抵抗力，提高病后或手术后的恢复力，化痰，胃。</v>
      </c>
    </row>
    <row r="1283" spans="1:10">
      <c r="A1283" s="85"/>
      <c r="B1283" s="55" t="s">
        <v>23224</v>
      </c>
      <c r="C1283" s="38">
        <f>Matrix!B6913</f>
        <v>0</v>
      </c>
      <c r="D1283" s="92">
        <f t="shared" si="265"/>
        <v>5</v>
      </c>
      <c r="E1283" s="96">
        <f t="shared" si="266"/>
        <v>5</v>
      </c>
      <c r="F1283" s="39" t="s">
        <v>23225</v>
      </c>
      <c r="G1283" s="38" t="str">
        <f>Matrix!C6913</f>
        <v>补中益气汤-- 滋补药，消化刺激物，提升和增强变弱或脱垂的结构，刺激和保护免疫系统。</v>
      </c>
      <c r="H1283" t="str">
        <f t="shared" si="268"/>
        <v>补中益气汤</v>
      </c>
      <c r="I1283" s="123">
        <f t="shared" si="269"/>
        <v>5</v>
      </c>
      <c r="J1283" s="123" t="str">
        <f t="shared" si="267"/>
        <v>补中益气汤-- 滋补药，消化刺激物，提升和增强变弱或脱垂的结构，刺激和保护免疫系统。</v>
      </c>
    </row>
    <row r="1284" spans="1:10">
      <c r="A1284" s="85"/>
      <c r="B1284" s="55" t="s">
        <v>23226</v>
      </c>
      <c r="C1284" s="38">
        <f>Matrix!B6914</f>
        <v>0</v>
      </c>
      <c r="D1284" s="92">
        <f t="shared" si="265"/>
        <v>5</v>
      </c>
      <c r="E1284" s="96">
        <f t="shared" si="266"/>
        <v>5</v>
      </c>
      <c r="F1284" s="39" t="s">
        <v>11824</v>
      </c>
      <c r="G1284" s="38" t="str">
        <f>Matrix!C6914</f>
        <v>小柴胡汤 -- Postivral 和少阳症, 乳腺炎，耳朵障碍，改善肝功能，降低丙氨酸氨基转移酶（AST和天门冬氨酸氨基转移酶(ALT, 提高免疫力，说明清除残留的病原体 。</v>
      </c>
      <c r="H1284" t="str">
        <f t="shared" si="268"/>
        <v>小柴胡汤</v>
      </c>
      <c r="I1284" s="123">
        <f t="shared" si="269"/>
        <v>5</v>
      </c>
      <c r="J1284" s="123" t="str">
        <f t="shared" si="267"/>
        <v>小柴胡汤 -- Postivral 和少阳症, 乳腺炎，耳朵障碍，改善肝功能，降低丙氨酸氨基转移酶（AST和天门冬氨酸氨基转移酶(ALT, 提高免疫力，说明清除残留的病原体 。</v>
      </c>
    </row>
    <row r="1285" spans="1:10">
      <c r="A1285" s="85"/>
      <c r="B1285" s="55" t="s">
        <v>23227</v>
      </c>
      <c r="C1285" s="38">
        <f>Matrix!B6915</f>
        <v>0</v>
      </c>
      <c r="D1285" s="92">
        <f t="shared" ref="D1285:D1316" si="270">ROUNDUP(ABS(75-C1285)/Base_Value*herb_factor,1)</f>
        <v>5</v>
      </c>
      <c r="E1285" s="96">
        <f t="shared" ref="E1285:E1316" si="271">IF(D1285&gt;Max_Value,Max_Value,IF(D1285&lt;0,0,D1285))</f>
        <v>5</v>
      </c>
      <c r="F1285" s="39" t="s">
        <v>11825</v>
      </c>
      <c r="G1285" s="38" t="str">
        <f>Matrix!C6915</f>
        <v>藿香正气散 -- 胃肠性感冒，急性胃肠炎，假丝酵母样症状(candida like symptoms, 抗催吐药，抗腹舄，减轻急性胃病。^ ]</v>
      </c>
      <c r="H1285" t="str">
        <f t="shared" si="268"/>
        <v>藿香正气散</v>
      </c>
      <c r="I1285" s="123">
        <f t="shared" si="269"/>
        <v>5</v>
      </c>
      <c r="J1285" s="123" t="str">
        <f t="shared" ref="J1285:J1316" si="272">G1285</f>
        <v>藿香正气散 -- 胃肠性感冒，急性胃肠炎，假丝酵母样症状(candida like symptoms, 抗催吐药，抗腹舄，减轻急性胃病。^ ]</v>
      </c>
    </row>
    <row r="1286" spans="1:10">
      <c r="A1286" s="85"/>
      <c r="B1286" s="55" t="s">
        <v>23228</v>
      </c>
      <c r="C1286" s="38">
        <f>Matrix!B6916</f>
        <v>0</v>
      </c>
      <c r="D1286" s="92">
        <f t="shared" si="270"/>
        <v>5</v>
      </c>
      <c r="E1286" s="96">
        <f t="shared" si="271"/>
        <v>5</v>
      </c>
      <c r="F1286" s="39" t="s">
        <v>11826</v>
      </c>
      <c r="G1286" s="38" t="str">
        <f>Matrix!C6916</f>
        <v>四逆散-- 用于治疗肝脏气滞证的基本配方，镇痉药，减轻抑郁和情绪困扰，有助消化，驱风。</v>
      </c>
      <c r="H1286" t="str">
        <f t="shared" si="268"/>
        <v>四逆散</v>
      </c>
      <c r="I1286" s="123">
        <f t="shared" si="269"/>
        <v>5</v>
      </c>
      <c r="J1286" s="123" t="str">
        <f t="shared" si="272"/>
        <v>四逆散-- 用于治疗肝脏气滞证的基本配方，镇痉药，减轻抑郁和情绪困扰，有助消化，驱风。</v>
      </c>
    </row>
    <row r="1287" spans="1:10">
      <c r="A1287" s="85"/>
      <c r="B1287" s="55" t="s">
        <v>23229</v>
      </c>
      <c r="C1287" s="38">
        <f>Matrix!B6917</f>
        <v>0</v>
      </c>
      <c r="D1287" s="92">
        <f t="shared" si="270"/>
        <v>5</v>
      </c>
      <c r="E1287" s="96">
        <f t="shared" si="271"/>
        <v>5</v>
      </c>
      <c r="F1287" s="39" t="s">
        <v>11827</v>
      </c>
      <c r="G1287" s="38" t="str">
        <f>Matrix!C6917</f>
        <v>五苓散-- 全身性水肿，流体代谢问题，利尿（肾，温和的消化增强剂。 ]</v>
      </c>
      <c r="H1287" t="str">
        <f t="shared" si="268"/>
        <v>五苓散</v>
      </c>
      <c r="I1287" s="123">
        <f t="shared" si="269"/>
        <v>5</v>
      </c>
      <c r="J1287" s="123" t="str">
        <f t="shared" si="272"/>
        <v>五苓散-- 全身性水肿，流体代谢问题，利尿（肾，温和的消化增强剂。 ]</v>
      </c>
    </row>
    <row r="1288" spans="1:10">
      <c r="A1288" s="85"/>
      <c r="B1288" s="55" t="s">
        <v>23230</v>
      </c>
      <c r="C1288" s="38">
        <f>Matrix!B6918</f>
        <v>0</v>
      </c>
      <c r="D1288" s="92">
        <f t="shared" si="270"/>
        <v>5</v>
      </c>
      <c r="E1288" s="96">
        <f t="shared" si="271"/>
        <v>5</v>
      </c>
      <c r="F1288" s="39" t="s">
        <v>11828</v>
      </c>
      <c r="G1288" s="38" t="str">
        <f>Matrix!C6918</f>
        <v>润肠丸-- 慢性结肠便秘，产后便秘，干便，缓和轻舄剂。 ]</v>
      </c>
      <c r="H1288" t="str">
        <f t="shared" si="268"/>
        <v>润肠丸</v>
      </c>
      <c r="I1288" s="123">
        <f t="shared" si="269"/>
        <v>5</v>
      </c>
      <c r="J1288" s="123" t="str">
        <f t="shared" si="272"/>
        <v>润肠丸-- 慢性结肠便秘，产后便秘，干便，缓和轻舄剂。 ]</v>
      </c>
    </row>
    <row r="1289" spans="1:10">
      <c r="A1289" s="85"/>
      <c r="B1289" s="55" t="s">
        <v>23231</v>
      </c>
      <c r="C1289" s="38">
        <f>Matrix!B6919</f>
        <v>0</v>
      </c>
      <c r="D1289" s="92">
        <f t="shared" si="270"/>
        <v>5</v>
      </c>
      <c r="E1289" s="96">
        <f t="shared" si="271"/>
        <v>5</v>
      </c>
      <c r="F1289" s="39" t="s">
        <v>11829</v>
      </c>
      <c r="G1289" s="38" t="str">
        <f>Matrix!C6919</f>
        <v>黄连解毒汤-- 全身湿热或毒热，退烧，抗炎，抗菌。</v>
      </c>
      <c r="H1289" t="str">
        <f t="shared" si="268"/>
        <v>黄连解毒汤</v>
      </c>
      <c r="I1289" s="123">
        <f t="shared" si="269"/>
        <v>5</v>
      </c>
      <c r="J1289" s="123" t="str">
        <f t="shared" si="272"/>
        <v>黄连解毒汤-- 全身湿热或毒热，退烧，抗炎，抗菌。</v>
      </c>
    </row>
    <row r="1290" spans="1:10">
      <c r="A1290" s="43"/>
      <c r="B1290" s="55" t="s">
        <v>23232</v>
      </c>
      <c r="C1290" s="38">
        <f>Matrix!B6920</f>
        <v>0</v>
      </c>
      <c r="D1290" s="92">
        <f t="shared" si="270"/>
        <v>5</v>
      </c>
      <c r="E1290" s="96">
        <f t="shared" si="271"/>
        <v>5</v>
      </c>
      <c r="F1290" s="39" t="s">
        <v>11830</v>
      </c>
      <c r="G1290" s="38" t="str">
        <f>Matrix!C6920</f>
        <v>五味消毒饮-- 局部化脓疼痛，毒热，广谱抗感染，抗炎，退热，消毒。</v>
      </c>
      <c r="H1290" t="str">
        <f t="shared" si="268"/>
        <v>五味消毒饮</v>
      </c>
      <c r="I1290" s="123">
        <f t="shared" si="269"/>
        <v>5</v>
      </c>
      <c r="J1290" s="123" t="str">
        <f t="shared" si="272"/>
        <v>五味消毒饮-- 局部化脓疼痛，毒热，广谱抗感染，抗炎，退热，消毒。</v>
      </c>
    </row>
    <row r="1291" spans="1:10">
      <c r="A1291" s="85"/>
      <c r="B1291" s="55" t="s">
        <v>23233</v>
      </c>
      <c r="C1291" s="38">
        <f>Matrix!B6921</f>
        <v>0</v>
      </c>
      <c r="D1291" s="92">
        <f t="shared" si="270"/>
        <v>5</v>
      </c>
      <c r="E1291" s="96">
        <f t="shared" si="271"/>
        <v>5</v>
      </c>
      <c r="F1291" s="39" t="s">
        <v>11831</v>
      </c>
      <c r="G1291" s="38" t="str">
        <f>Matrix!C6921</f>
        <v>柴胡加龙骨牡蛎汤-- 精神或情绪紊乱，紧张，心悸，失眠，止痛，抗酸，止痉挛，镇静剂。</v>
      </c>
      <c r="H1291" t="str">
        <f t="shared" si="268"/>
        <v>柴胡加龙骨牡蛎汤</v>
      </c>
      <c r="I1291" s="123">
        <f t="shared" si="269"/>
        <v>5</v>
      </c>
      <c r="J1291" s="123" t="str">
        <f t="shared" si="272"/>
        <v>柴胡加龙骨牡蛎汤-- 精神或情绪紊乱，紧张，心悸，失眠，止痛，抗酸，止痉挛，镇静剂。</v>
      </c>
    </row>
    <row r="1292" spans="1:10">
      <c r="A1292" s="85"/>
      <c r="B1292" s="55" t="s">
        <v>23234</v>
      </c>
      <c r="C1292" s="38">
        <f>Matrix!B6922</f>
        <v>0</v>
      </c>
      <c r="D1292" s="92">
        <f t="shared" si="270"/>
        <v>5</v>
      </c>
      <c r="E1292" s="96">
        <f t="shared" si="271"/>
        <v>5</v>
      </c>
      <c r="F1292" s="39" t="s">
        <v>11832</v>
      </c>
      <c r="G1292" s="38" t="str">
        <f>Matrix!C6922</f>
        <v>镇肝熄风汤 -- 肝阳上亢，肝风，短暂性脑缺血发作，中风发病前的疾病（大脑，防高血压，神经系统镇静剂。</v>
      </c>
      <c r="H1292" t="str">
        <f t="shared" si="268"/>
        <v>镇肝熄风汤</v>
      </c>
      <c r="I1292" s="123">
        <f t="shared" si="269"/>
        <v>5</v>
      </c>
      <c r="J1292" s="123" t="str">
        <f t="shared" si="272"/>
        <v>镇肝熄风汤 -- 肝阳上亢，肝风，短暂性脑缺血发作，中风发病前的疾病（大脑，防高血压，神经系统镇静剂。</v>
      </c>
    </row>
    <row r="1293" spans="1:10">
      <c r="A1293" s="85"/>
      <c r="B1293" s="55" t="s">
        <v>23235</v>
      </c>
      <c r="C1293" s="38">
        <f>Matrix!B6923</f>
        <v>0</v>
      </c>
      <c r="D1293" s="92">
        <f t="shared" si="270"/>
        <v>5</v>
      </c>
      <c r="E1293" s="96">
        <f t="shared" si="271"/>
        <v>5</v>
      </c>
      <c r="F1293" s="39" t="s">
        <v>11833</v>
      </c>
      <c r="G1293" s="38" t="str">
        <f>Matrix!C6923</f>
        <v>止嗽散-- 用于外感咳嗽，止咳化痰。 ]</v>
      </c>
      <c r="H1293" t="str">
        <f t="shared" si="268"/>
        <v>止嗽散</v>
      </c>
      <c r="I1293" s="123">
        <f t="shared" si="269"/>
        <v>5</v>
      </c>
      <c r="J1293" s="123" t="str">
        <f t="shared" si="272"/>
        <v>止嗽散-- 用于外感咳嗽，止咳化痰。 ]</v>
      </c>
    </row>
    <row r="1294" spans="1:10">
      <c r="A1294" s="85"/>
      <c r="B1294" s="55" t="s">
        <v>23236</v>
      </c>
      <c r="C1294" s="38">
        <f>Matrix!B6924</f>
        <v>0</v>
      </c>
      <c r="D1294" s="92">
        <f t="shared" si="270"/>
        <v>5</v>
      </c>
      <c r="E1294" s="96">
        <f t="shared" si="271"/>
        <v>5</v>
      </c>
      <c r="F1294" s="39" t="s">
        <v>11834</v>
      </c>
      <c r="G1294" s="38" t="str">
        <f>Matrix!C6924</f>
        <v>寿胎丸-- 习惯性流产，不孕不育，腰背痛，强壮滋养子宫。</v>
      </c>
      <c r="H1294" t="str">
        <f t="shared" si="268"/>
        <v>寿胎丸</v>
      </c>
      <c r="I1294" s="123">
        <f t="shared" si="269"/>
        <v>5</v>
      </c>
      <c r="J1294" s="123" t="str">
        <f t="shared" si="272"/>
        <v>寿胎丸-- 习惯性流产，不孕不育，腰背痛，强壮滋养子宫。</v>
      </c>
    </row>
    <row r="1295" spans="1:10">
      <c r="A1295" s="85"/>
      <c r="B1295" s="55" t="s">
        <v>23237</v>
      </c>
      <c r="C1295" s="38">
        <f>Matrix!B6925</f>
        <v>0</v>
      </c>
      <c r="D1295" s="92">
        <f t="shared" si="270"/>
        <v>5</v>
      </c>
      <c r="E1295" s="96">
        <f t="shared" si="271"/>
        <v>5</v>
      </c>
      <c r="F1295" s="39" t="s">
        <v>11835</v>
      </c>
      <c r="G1295" s="38" t="str">
        <f>Matrix!C6925</f>
        <v>半夏泻心汤 -- 增强调节消化功能，滋补消化系统，消炎化痰，健胃，止吐。</v>
      </c>
      <c r="H1295" t="str">
        <f t="shared" si="268"/>
        <v>半夏泻心汤</v>
      </c>
      <c r="I1295" s="123">
        <f t="shared" si="269"/>
        <v>5</v>
      </c>
      <c r="J1295" s="123" t="str">
        <f t="shared" si="272"/>
        <v>半夏泻心汤 -- 增强调节消化功能，滋补消化系统，消炎化痰，健胃，止吐。</v>
      </c>
    </row>
    <row r="1296" spans="1:10">
      <c r="A1296" s="85"/>
      <c r="B1296" s="55" t="s">
        <v>23238</v>
      </c>
      <c r="C1296" s="38">
        <f>Matrix!B6926</f>
        <v>0</v>
      </c>
      <c r="D1296" s="92">
        <f t="shared" si="270"/>
        <v>5</v>
      </c>
      <c r="E1296" s="96">
        <f t="shared" si="271"/>
        <v>5</v>
      </c>
      <c r="F1296" s="39" t="s">
        <v>11836</v>
      </c>
      <c r="G1296" s="38" t="str">
        <f>Matrix!C6926</f>
        <v>菟丝子丸-- 多尿，尿床，遗尿，尿失禁，肾，膀胱。 ]</v>
      </c>
      <c r="H1296" t="str">
        <f t="shared" si="268"/>
        <v>菟丝子丸</v>
      </c>
      <c r="I1296" s="123">
        <f t="shared" si="269"/>
        <v>5</v>
      </c>
      <c r="J1296" s="123" t="str">
        <f t="shared" si="272"/>
        <v>菟丝子丸-- 多尿，尿床，遗尿，尿失禁，肾，膀胱。 ]</v>
      </c>
    </row>
    <row r="1297" spans="1:10">
      <c r="A1297" s="85"/>
      <c r="B1297" s="55" t="s">
        <v>23239</v>
      </c>
      <c r="C1297" s="38">
        <f>Matrix!B6927</f>
        <v>0</v>
      </c>
      <c r="D1297" s="92">
        <f t="shared" si="270"/>
        <v>5</v>
      </c>
      <c r="E1297" s="96">
        <f t="shared" si="271"/>
        <v>5</v>
      </c>
      <c r="F1297" s="39" t="s">
        <v>11837</v>
      </c>
      <c r="G1297" s="38" t="str">
        <f>Matrix!C6927</f>
        <v>参附汤 -- 休克，心力衰竭，改善血液和微血管循环，增强心肌收缩力，改善肝功能并提高免疫力。]</v>
      </c>
      <c r="H1297" t="str">
        <f t="shared" si="268"/>
        <v>参附汤</v>
      </c>
      <c r="I1297" s="123">
        <f t="shared" si="269"/>
        <v>5</v>
      </c>
      <c r="J1297" s="123" t="str">
        <f t="shared" si="272"/>
        <v>参附汤 -- 休克，心力衰竭，改善血液和微血管循环，增强心肌收缩力，改善肝功能并提高免疫力。]</v>
      </c>
    </row>
    <row r="1298" spans="1:10">
      <c r="A1298" s="85"/>
      <c r="B1298" s="55" t="s">
        <v>23240</v>
      </c>
      <c r="C1298" s="38">
        <f>Matrix!B6928</f>
        <v>0</v>
      </c>
      <c r="D1298" s="92">
        <f t="shared" si="270"/>
        <v>5</v>
      </c>
      <c r="E1298" s="96">
        <f t="shared" si="271"/>
        <v>5</v>
      </c>
      <c r="F1298" s="39" t="s">
        <v>11838</v>
      </c>
      <c r="G1298" s="38" t="str">
        <f>Matrix!C6928</f>
        <v>九味羌活汤-- 流行性感冒，风湿病，发烧，急性腰背扭伤，退热，止痛和抗炎。@ # ] $</v>
      </c>
      <c r="H1298" t="str">
        <f t="shared" si="268"/>
        <v>九味羌活汤</v>
      </c>
      <c r="I1298" s="123">
        <f t="shared" si="269"/>
        <v>5</v>
      </c>
      <c r="J1298" s="123" t="str">
        <f t="shared" si="272"/>
        <v>九味羌活汤-- 流行性感冒，风湿病，发烧，急性腰背扭伤，退热，止痛和抗炎。@ # ] $</v>
      </c>
    </row>
    <row r="1299" spans="1:10">
      <c r="A1299" s="85"/>
      <c r="B1299" s="55" t="s">
        <v>23241</v>
      </c>
      <c r="C1299" s="38">
        <f>Matrix!B6930</f>
        <v>0</v>
      </c>
      <c r="D1299" s="92">
        <f t="shared" si="270"/>
        <v>5</v>
      </c>
      <c r="E1299" s="96">
        <f t="shared" si="271"/>
        <v>5</v>
      </c>
      <c r="F1299" s="39" t="s">
        <v>11839</v>
      </c>
      <c r="G1299" s="38" t="str">
        <f>Matrix!C6930</f>
        <v>越鞠散-- 情绪或与压力有关的胃肠问题，胃十二指肠溃疡，胆囊炎，胆石病。</v>
      </c>
      <c r="H1299" t="str">
        <f t="shared" si="268"/>
        <v>越鞠散</v>
      </c>
      <c r="I1299" s="123">
        <f t="shared" si="269"/>
        <v>5</v>
      </c>
      <c r="J1299" s="123" t="str">
        <f t="shared" si="272"/>
        <v>越鞠散-- 情绪或与压力有关的胃肠问题，胃十二指肠溃疡，胆囊炎，胆石病。</v>
      </c>
    </row>
    <row r="1300" spans="1:10">
      <c r="A1300" s="85"/>
      <c r="B1300" s="55" t="s">
        <v>23242</v>
      </c>
      <c r="C1300" s="38">
        <f>Matrix!B6931</f>
        <v>0</v>
      </c>
      <c r="D1300" s="92">
        <f t="shared" si="270"/>
        <v>5</v>
      </c>
      <c r="E1300" s="96">
        <f t="shared" si="271"/>
        <v>5</v>
      </c>
      <c r="F1300" s="39" t="s">
        <v>11840</v>
      </c>
      <c r="G1300" s="38" t="str">
        <f>Matrix!C6931</f>
        <v>痛泻要方-- 带有一种情绪因素的消化问题，结肠，肠易激综合征(肠道，结肠，肠。 ]</v>
      </c>
      <c r="H1300" t="str">
        <f t="shared" si="268"/>
        <v>痛泻要方</v>
      </c>
      <c r="I1300" s="123">
        <f t="shared" si="269"/>
        <v>5</v>
      </c>
      <c r="J1300" s="123" t="str">
        <f t="shared" si="272"/>
        <v>痛泻要方-- 带有一种情绪因素的消化问题，结肠，肠易激综合征(肠道，结肠，肠。 ]</v>
      </c>
    </row>
    <row r="1301" spans="1:10">
      <c r="A1301" s="85"/>
      <c r="B1301" s="55" t="s">
        <v>23243</v>
      </c>
      <c r="C1301" s="38">
        <f>Matrix!B6932</f>
        <v>0</v>
      </c>
      <c r="D1301" s="92">
        <f t="shared" si="270"/>
        <v>5</v>
      </c>
      <c r="E1301" s="96">
        <f t="shared" si="271"/>
        <v>5</v>
      </c>
      <c r="F1301" s="39" t="s">
        <v>11841</v>
      </c>
      <c r="G1301" s="38" t="str">
        <f>Matrix!C6932</f>
        <v>消风散-- 风热或湿痒皮肤病，抗炎，发汗，止痒。</v>
      </c>
      <c r="H1301" t="str">
        <f t="shared" si="268"/>
        <v>消风散</v>
      </c>
      <c r="I1301" s="123">
        <f t="shared" si="269"/>
        <v>5</v>
      </c>
      <c r="J1301" s="123" t="str">
        <f t="shared" si="272"/>
        <v>消风散-- 风热或湿痒皮肤病，抗炎，发汗，止痒。</v>
      </c>
    </row>
    <row r="1302" spans="1:10">
      <c r="A1302" s="41"/>
      <c r="B1302" s="55" t="s">
        <v>23244</v>
      </c>
      <c r="C1302" s="38">
        <f>Matrix!B6933</f>
        <v>0</v>
      </c>
      <c r="D1302" s="92">
        <f t="shared" si="270"/>
        <v>5</v>
      </c>
      <c r="E1302" s="96">
        <f t="shared" si="271"/>
        <v>5</v>
      </c>
      <c r="F1302" s="39" t="s">
        <v>11842</v>
      </c>
      <c r="G1302" s="38" t="str">
        <f>Matrix!C6933</f>
        <v>三痹汤-- 肌肉和关节疼痛，关节炎痛，止痛，抗关节炎，抗炎，增强循环。 @ ]</v>
      </c>
      <c r="H1302" t="str">
        <f t="shared" si="268"/>
        <v>三痹汤</v>
      </c>
      <c r="I1302" s="123">
        <f t="shared" si="269"/>
        <v>5</v>
      </c>
      <c r="J1302" s="123" t="str">
        <f t="shared" si="272"/>
        <v>三痹汤-- 肌肉和关节疼痛，关节炎痛，止痛，抗关节炎，抗炎，增强循环。 @ ]</v>
      </c>
    </row>
    <row r="1303" spans="1:10">
      <c r="B1303" s="55" t="s">
        <v>23245</v>
      </c>
      <c r="C1303" s="38">
        <f>Matrix!B6934</f>
        <v>0</v>
      </c>
      <c r="D1303" s="92">
        <f t="shared" si="270"/>
        <v>5</v>
      </c>
      <c r="E1303" s="96">
        <f t="shared" si="271"/>
        <v>5</v>
      </c>
      <c r="F1303" s="39" t="s">
        <v>11843</v>
      </c>
      <c r="G1303" s="38" t="str">
        <f>Matrix!C6934</f>
        <v>辛芩冲剂 -- 过敏性鼻炎，窦炎，花粉热，抗菌，抗炎，抗过敏，通鼻和窦。 @ ]</v>
      </c>
      <c r="H1303" t="str">
        <f t="shared" si="268"/>
        <v>辛芩冲剂</v>
      </c>
      <c r="I1303" s="123">
        <f t="shared" si="269"/>
        <v>5</v>
      </c>
      <c r="J1303" s="123" t="str">
        <f t="shared" si="272"/>
        <v>辛芩冲剂 -- 过敏性鼻炎，窦炎，花粉热，抗菌，抗炎，抗过敏，通鼻和窦。 @ ]</v>
      </c>
    </row>
    <row r="1304" spans="1:10">
      <c r="B1304" s="55" t="s">
        <v>23246</v>
      </c>
      <c r="C1304" s="38">
        <f>Matrix!B6935</f>
        <v>0</v>
      </c>
      <c r="D1304" s="92">
        <f t="shared" si="270"/>
        <v>5</v>
      </c>
      <c r="E1304" s="96">
        <f t="shared" si="271"/>
        <v>5</v>
      </c>
      <c r="F1304" s="39" t="s">
        <v>11844</v>
      </c>
      <c r="G1304" s="38" t="str">
        <f>Matrix!C6935</f>
        <v>苍耳散-- 窦阻塞，窦炎，过敏性和常年性鼻炎。 ]</v>
      </c>
      <c r="H1304" t="str">
        <f t="shared" si="268"/>
        <v>苍耳散</v>
      </c>
      <c r="I1304" s="123">
        <f t="shared" si="269"/>
        <v>5</v>
      </c>
      <c r="J1304" s="123" t="str">
        <f t="shared" si="272"/>
        <v>苍耳散-- 窦阻塞，窦炎，过敏性和常年性鼻炎。 ]</v>
      </c>
    </row>
    <row r="1305" spans="1:10">
      <c r="B1305" s="55" t="s">
        <v>23247</v>
      </c>
      <c r="C1305" s="38">
        <f>Matrix!B6936</f>
        <v>0</v>
      </c>
      <c r="D1305" s="92">
        <f t="shared" si="270"/>
        <v>5</v>
      </c>
      <c r="E1305" s="96">
        <f t="shared" si="271"/>
        <v>5</v>
      </c>
      <c r="F1305" s="39" t="s">
        <v>11845</v>
      </c>
      <c r="G1305" s="38" t="str">
        <f>Matrix!C6936</f>
        <v>二仙汤 -- 更年期热证，潮热，出汗，情绪波动，调节与更年期相关的激素，垂体促性腺刺激物，抗高血压。]</v>
      </c>
      <c r="H1305" t="str">
        <f t="shared" si="268"/>
        <v>二仙汤</v>
      </c>
      <c r="I1305" s="123">
        <f t="shared" si="269"/>
        <v>5</v>
      </c>
      <c r="J1305" s="123" t="str">
        <f t="shared" si="272"/>
        <v>二仙汤 -- 更年期热证，潮热，出汗，情绪波动，调节与更年期相关的激素，垂体促性腺刺激物，抗高血压。]</v>
      </c>
    </row>
    <row r="1306" spans="1:10">
      <c r="B1306" s="55" t="s">
        <v>23248</v>
      </c>
      <c r="C1306" s="38">
        <f>Matrix!B6937</f>
        <v>0</v>
      </c>
      <c r="D1306" s="92">
        <f t="shared" si="270"/>
        <v>5</v>
      </c>
      <c r="E1306" s="96">
        <f t="shared" si="271"/>
        <v>5</v>
      </c>
      <c r="F1306" s="39" t="s">
        <v>11846</v>
      </c>
      <c r="G1306" s="38" t="str">
        <f>Matrix!C6937</f>
        <v>托里消毒饮-- 中耳炎，红疹，疔疮，增强代谢，增加生命能量并增强免疫力。</v>
      </c>
      <c r="H1306" t="str">
        <f t="shared" ref="H1306:H1316" si="273">F1306</f>
        <v>托里消毒饮</v>
      </c>
      <c r="I1306" s="123">
        <f t="shared" ref="I1306:I1316" si="274">E1306</f>
        <v>5</v>
      </c>
      <c r="J1306" s="123" t="str">
        <f t="shared" si="272"/>
        <v>托里消毒饮-- 中耳炎，红疹，疔疮，增强代谢，增加生命能量并增强免疫力。</v>
      </c>
    </row>
    <row r="1307" spans="1:10">
      <c r="B1307" s="55" t="s">
        <v>23249</v>
      </c>
      <c r="C1307" s="38">
        <f>Matrix!B6938</f>
        <v>0</v>
      </c>
      <c r="D1307" s="92">
        <f t="shared" si="270"/>
        <v>5</v>
      </c>
      <c r="E1307" s="96">
        <f t="shared" si="271"/>
        <v>5</v>
      </c>
      <c r="F1307" s="39" t="s">
        <v>11847</v>
      </c>
      <c r="G1307" s="38" t="str">
        <f>Matrix!C6938</f>
        <v>逍遥散-- 月经不调，经前综合症，压力 。</v>
      </c>
      <c r="H1307" t="str">
        <f t="shared" si="273"/>
        <v>逍遥散</v>
      </c>
      <c r="I1307" s="123">
        <f t="shared" si="274"/>
        <v>5</v>
      </c>
      <c r="J1307" s="123" t="str">
        <f t="shared" si="272"/>
        <v>逍遥散-- 月经不调，经前综合症，压力 。</v>
      </c>
    </row>
    <row r="1308" spans="1:10">
      <c r="B1308" s="55" t="s">
        <v>23250</v>
      </c>
      <c r="C1308" s="38">
        <f>Matrix!B6940</f>
        <v>0</v>
      </c>
      <c r="D1308" s="92">
        <f t="shared" si="270"/>
        <v>5</v>
      </c>
      <c r="E1308" s="96">
        <f t="shared" si="271"/>
        <v>5</v>
      </c>
      <c r="F1308" s="39" t="s">
        <v>11848</v>
      </c>
      <c r="G1308" s="38" t="str">
        <f>Matrix!C6940</f>
        <v>桑菊饮 -- 上呼吸道感染，急性支气管炎（肺部，流感，眼睛障碍（结膜炎。 # ]</v>
      </c>
      <c r="H1308" t="str">
        <f t="shared" si="273"/>
        <v>桑菊饮</v>
      </c>
      <c r="I1308" s="123">
        <f t="shared" si="274"/>
        <v>5</v>
      </c>
      <c r="J1308" s="123" t="str">
        <f t="shared" si="272"/>
        <v>桑菊饮 -- 上呼吸道感染，急性支气管炎（肺部，流感，眼睛障碍（结膜炎。 # ]</v>
      </c>
    </row>
    <row r="1309" spans="1:10">
      <c r="B1309" s="55" t="s">
        <v>23251</v>
      </c>
      <c r="C1309" s="38">
        <f>Matrix!B6941</f>
        <v>0</v>
      </c>
      <c r="D1309" s="92">
        <f t="shared" si="270"/>
        <v>5</v>
      </c>
      <c r="E1309" s="96">
        <f t="shared" si="271"/>
        <v>5</v>
      </c>
      <c r="F1309" s="39" t="s">
        <v>11849</v>
      </c>
      <c r="G1309" s="38" t="str">
        <f>Matrix!C6941</f>
        <v>生脉散-- 慢性呼吸道疾病（肺部, 缓和剂，补充能量和流体。 ]</v>
      </c>
      <c r="H1309" t="str">
        <f t="shared" si="273"/>
        <v>生脉散</v>
      </c>
      <c r="I1309" s="123">
        <f t="shared" si="274"/>
        <v>5</v>
      </c>
      <c r="J1309" s="123" t="str">
        <f t="shared" si="272"/>
        <v>生脉散-- 慢性呼吸道疾病（肺部, 缓和剂，补充能量和流体。 ]</v>
      </c>
    </row>
    <row r="1310" spans="1:10">
      <c r="B1310" s="55" t="s">
        <v>23252</v>
      </c>
      <c r="C1310" s="38">
        <f>Matrix!B6942</f>
        <v>0</v>
      </c>
      <c r="D1310" s="92">
        <f t="shared" si="270"/>
        <v>5</v>
      </c>
      <c r="E1310" s="96">
        <f t="shared" si="271"/>
        <v>5</v>
      </c>
      <c r="F1310" s="39" t="s">
        <v>11850</v>
      </c>
      <c r="G1310" s="38" t="str">
        <f>Matrix!C6942</f>
        <v>玉屏风散 -- 经常性咳嗽和感冒（肺部，免疫力低下，多汗，免疫刺激物，止汗药。 ]</v>
      </c>
      <c r="H1310" t="str">
        <f t="shared" si="273"/>
        <v>玉屏风散</v>
      </c>
      <c r="I1310" s="123">
        <f t="shared" si="274"/>
        <v>5</v>
      </c>
      <c r="J1310" s="123" t="str">
        <f t="shared" si="272"/>
        <v>玉屏风散 -- 经常性咳嗽和感冒（肺部，免疫力低下，多汗，免疫刺激物，止汗药。 ]</v>
      </c>
    </row>
    <row r="1311" spans="1:10">
      <c r="B1311" s="55" t="s">
        <v>23253</v>
      </c>
      <c r="C1311" s="38">
        <f>Matrix!B6943</f>
        <v>0</v>
      </c>
      <c r="D1311" s="92">
        <f t="shared" si="270"/>
        <v>5</v>
      </c>
      <c r="E1311" s="96">
        <f t="shared" si="271"/>
        <v>5</v>
      </c>
      <c r="F1311" s="39" t="s">
        <v>11851</v>
      </c>
      <c r="G1311" s="38" t="str">
        <f>Matrix!C6943</f>
        <v>茵陈蒿汤-- 肝脏——黄疸，利胆，利胆剂；利尿（肾，膀胱，尿道，轻舄（肠道，结肠，肠。 ]</v>
      </c>
      <c r="H1311" t="str">
        <f t="shared" si="273"/>
        <v>茵陈蒿汤</v>
      </c>
      <c r="I1311" s="123">
        <f t="shared" si="274"/>
        <v>5</v>
      </c>
      <c r="J1311" s="123" t="str">
        <f t="shared" si="272"/>
        <v>茵陈蒿汤-- 肝脏——黄疸，利胆，利胆剂；利尿（肾，膀胱，尿道，轻舄（肠道，结肠，肠。 ]</v>
      </c>
    </row>
    <row r="1312" spans="1:10">
      <c r="B1312" s="55" t="s">
        <v>23254</v>
      </c>
      <c r="C1312" s="38">
        <f>Matrix!B6944</f>
        <v>0</v>
      </c>
      <c r="D1312" s="92">
        <f t="shared" si="270"/>
        <v>5</v>
      </c>
      <c r="E1312" s="96">
        <f t="shared" si="271"/>
        <v>5</v>
      </c>
      <c r="F1312" s="39" t="s">
        <v>11852</v>
      </c>
      <c r="G1312" s="38" t="str">
        <f>Matrix!C6944</f>
        <v>增液汤 -- 产生流体，润躁通肠（结肠，肠，便秘。 ]</v>
      </c>
      <c r="H1312" t="str">
        <f t="shared" si="273"/>
        <v>增液汤</v>
      </c>
      <c r="I1312" s="123">
        <f t="shared" si="274"/>
        <v>5</v>
      </c>
      <c r="J1312" s="123" t="str">
        <f t="shared" si="272"/>
        <v>增液汤 -- 产生流体，润躁通肠（结肠，肠，便秘。 ]</v>
      </c>
    </row>
    <row r="1313" spans="1:10">
      <c r="B1313" s="55" t="s">
        <v>23255</v>
      </c>
      <c r="C1313" s="38">
        <f>Matrix!B6945</f>
        <v>0</v>
      </c>
      <c r="D1313" s="92">
        <f t="shared" si="270"/>
        <v>5</v>
      </c>
      <c r="E1313" s="96">
        <f t="shared" si="271"/>
        <v>5</v>
      </c>
      <c r="F1313" s="39" t="s">
        <v>11853</v>
      </c>
      <c r="G1313" s="38" t="str">
        <f>Matrix!C6945</f>
        <v>消瘰丸-- 粘液型结块，肿块和节结。 ]</v>
      </c>
      <c r="H1313" t="str">
        <f t="shared" si="273"/>
        <v>消瘰丸</v>
      </c>
      <c r="I1313" s="123">
        <f t="shared" si="274"/>
        <v>5</v>
      </c>
      <c r="J1313" s="123" t="str">
        <f t="shared" si="272"/>
        <v>消瘰丸-- 粘液型结块，肿块和节结。 ]</v>
      </c>
    </row>
    <row r="1314" spans="1:10">
      <c r="B1314" s="55" t="s">
        <v>23256</v>
      </c>
      <c r="C1314" s="38">
        <f>Matrix!B6946</f>
        <v>0</v>
      </c>
      <c r="D1314" s="92">
        <f t="shared" si="270"/>
        <v>5</v>
      </c>
      <c r="E1314" s="96">
        <f t="shared" si="271"/>
        <v>5</v>
      </c>
      <c r="F1314" s="39" t="s">
        <v>11854</v>
      </c>
      <c r="G1314" s="38" t="str">
        <f>Matrix!C6946</f>
        <v>三子养亲汤-- 持续咳嗽，痰稀，肺寒，化痰，除痰剂，胃肠（肠道，结肠，肠刺激物。 ]</v>
      </c>
      <c r="H1314" t="str">
        <f t="shared" si="273"/>
        <v>三子养亲汤</v>
      </c>
      <c r="I1314" s="123">
        <f t="shared" si="274"/>
        <v>5</v>
      </c>
      <c r="J1314" s="123" t="str">
        <f t="shared" si="272"/>
        <v>三子养亲汤-- 持续咳嗽，痰稀，肺寒，化痰，除痰剂，胃肠（肠道，结肠，肠刺激物。 ]</v>
      </c>
    </row>
    <row r="1315" spans="1:10">
      <c r="B1315" s="55" t="s">
        <v>23257</v>
      </c>
      <c r="C1315" s="38">
        <f>Matrix!B6947</f>
        <v>0</v>
      </c>
      <c r="D1315" s="92">
        <f t="shared" si="270"/>
        <v>5</v>
      </c>
      <c r="E1315" s="96">
        <f t="shared" si="271"/>
        <v>5</v>
      </c>
      <c r="F1315" s="39" t="s">
        <v>11855</v>
      </c>
      <c r="G1315" s="38" t="str">
        <f>Matrix!C6947</f>
        <v>治头疮一方 -- 湿疹，急性皮痒病，痤疮，表皮化脓，口腔发炎。@ ]</v>
      </c>
      <c r="H1315" t="str">
        <f t="shared" si="273"/>
        <v>治头疮一方</v>
      </c>
      <c r="I1315" s="123">
        <f t="shared" si="274"/>
        <v>5</v>
      </c>
      <c r="J1315" s="123" t="str">
        <f t="shared" si="272"/>
        <v>治头疮一方 -- 湿疹，急性皮痒病，痤疮，表皮化脓，口腔发炎。@ ]</v>
      </c>
    </row>
    <row r="1316" spans="1:10">
      <c r="B1316" s="55" t="s">
        <v>23258</v>
      </c>
      <c r="C1316" s="38">
        <f>Matrix!B6948</f>
        <v>0</v>
      </c>
      <c r="D1316" s="92">
        <f t="shared" si="270"/>
        <v>5</v>
      </c>
      <c r="E1316" s="96">
        <f t="shared" si="271"/>
        <v>5</v>
      </c>
      <c r="F1316" s="39" t="s">
        <v>11856</v>
      </c>
      <c r="G1316" s="38" t="str">
        <f>Matrix!C6948</f>
        <v>抗毒散-- 广谱抗病毒作用，一般抗生，抗病毒和抗菌作用，退热，麻醉。 @ # ]</v>
      </c>
      <c r="H1316" t="str">
        <f t="shared" si="273"/>
        <v>抗毒散</v>
      </c>
      <c r="I1316" s="123">
        <f t="shared" si="274"/>
        <v>5</v>
      </c>
      <c r="J1316" s="123" t="str">
        <f t="shared" si="272"/>
        <v>抗毒散-- 广谱抗病毒作用，一般抗生，抗病毒和抗菌作用，退热，麻醉。 @ # ]</v>
      </c>
    </row>
    <row r="1317" spans="1:10" ht="18" thickBot="1">
      <c r="A1317" s="53">
        <v>31</v>
      </c>
      <c r="B1317" s="53" t="s">
        <v>21710</v>
      </c>
      <c r="C1317" s="98"/>
      <c r="D1317" s="98"/>
      <c r="E1317" s="98"/>
      <c r="F1317" s="98"/>
      <c r="G1317" s="54"/>
    </row>
    <row r="1318" spans="1:10" ht="18" thickTop="1">
      <c r="B1318" s="39" t="s">
        <v>23259</v>
      </c>
      <c r="C1318" s="38">
        <f>Matrix!B1736</f>
        <v>0</v>
      </c>
      <c r="D1318" s="92">
        <f t="shared" ref="D1318:D1324" si="275">ROUNDUP(ABS(75-C1318)/Base_Value*meridian_factor,1)</f>
        <v>5</v>
      </c>
      <c r="E1318" s="96">
        <f t="shared" ref="E1318:E1324" si="276">IF(D1318&gt;Max_Value,Max_Value,IF(D1318&lt;0,0,D1318))</f>
        <v>5</v>
      </c>
      <c r="F1318" s="116">
        <f t="shared" ref="F1318:F1324" si="277">E1318</f>
        <v>5</v>
      </c>
      <c r="G1318" s="39" t="s">
        <v>11534</v>
      </c>
    </row>
    <row r="1319" spans="1:10">
      <c r="B1319" s="39" t="s">
        <v>23260</v>
      </c>
      <c r="C1319" s="38">
        <f>Matrix!B1734</f>
        <v>0</v>
      </c>
      <c r="D1319" s="92">
        <f t="shared" si="275"/>
        <v>5</v>
      </c>
      <c r="E1319" s="96">
        <f t="shared" si="276"/>
        <v>5</v>
      </c>
      <c r="F1319" s="116">
        <f t="shared" si="277"/>
        <v>5</v>
      </c>
      <c r="G1319" s="39" t="s">
        <v>11535</v>
      </c>
    </row>
    <row r="1320" spans="1:10">
      <c r="B1320" s="39" t="s">
        <v>23261</v>
      </c>
      <c r="C1320" s="38">
        <f>Matrix!B1735</f>
        <v>0</v>
      </c>
      <c r="D1320" s="92">
        <f t="shared" si="275"/>
        <v>5</v>
      </c>
      <c r="E1320" s="96">
        <f t="shared" si="276"/>
        <v>5</v>
      </c>
      <c r="F1320" s="116">
        <f t="shared" si="277"/>
        <v>5</v>
      </c>
      <c r="G1320" s="39" t="s">
        <v>11536</v>
      </c>
    </row>
    <row r="1321" spans="1:10">
      <c r="B1321" s="39" t="s">
        <v>23262</v>
      </c>
      <c r="C1321" s="38">
        <f>Matrix!B1737</f>
        <v>0</v>
      </c>
      <c r="D1321" s="92">
        <f t="shared" si="275"/>
        <v>5</v>
      </c>
      <c r="E1321" s="96">
        <f t="shared" si="276"/>
        <v>5</v>
      </c>
      <c r="F1321" s="116">
        <f t="shared" si="277"/>
        <v>5</v>
      </c>
      <c r="G1321" s="39" t="s">
        <v>11537</v>
      </c>
    </row>
    <row r="1322" spans="1:10">
      <c r="B1322" s="39" t="s">
        <v>23263</v>
      </c>
      <c r="C1322" s="38">
        <f>Matrix!B1733</f>
        <v>0</v>
      </c>
      <c r="D1322" s="92">
        <f t="shared" si="275"/>
        <v>5</v>
      </c>
      <c r="E1322" s="96">
        <f t="shared" si="276"/>
        <v>5</v>
      </c>
      <c r="F1322" s="116">
        <f t="shared" si="277"/>
        <v>5</v>
      </c>
      <c r="G1322" s="39" t="s">
        <v>11538</v>
      </c>
    </row>
    <row r="1323" spans="1:10">
      <c r="B1323" s="39" t="s">
        <v>23264</v>
      </c>
      <c r="C1323" s="38">
        <f>Matrix!B1738</f>
        <v>0</v>
      </c>
      <c r="D1323" s="92">
        <f t="shared" si="275"/>
        <v>5</v>
      </c>
      <c r="E1323" s="96">
        <f t="shared" si="276"/>
        <v>5</v>
      </c>
      <c r="F1323" s="116">
        <f t="shared" si="277"/>
        <v>5</v>
      </c>
      <c r="G1323" s="39" t="s">
        <v>11539</v>
      </c>
    </row>
    <row r="1324" spans="1:10">
      <c r="B1324" s="39" t="s">
        <v>23265</v>
      </c>
      <c r="C1324" s="38">
        <f>Matrix!B1739</f>
        <v>0</v>
      </c>
      <c r="D1324" s="92">
        <f t="shared" si="275"/>
        <v>5</v>
      </c>
      <c r="E1324" s="96">
        <f t="shared" si="276"/>
        <v>5</v>
      </c>
      <c r="F1324" s="116">
        <f t="shared" si="277"/>
        <v>5</v>
      </c>
      <c r="G1324" s="39" t="s">
        <v>11540</v>
      </c>
    </row>
    <row r="1325" spans="1:10" ht="18" thickBot="1">
      <c r="A1325" s="53">
        <v>32</v>
      </c>
      <c r="B1325" s="53" t="s">
        <v>10647</v>
      </c>
      <c r="C1325" s="98"/>
      <c r="D1325" s="98"/>
      <c r="E1325" s="98"/>
      <c r="F1325" s="98"/>
      <c r="G1325" s="54"/>
    </row>
    <row r="1326" spans="1:10" ht="18" thickTop="1">
      <c r="B1326" s="39" t="s">
        <v>23266</v>
      </c>
      <c r="C1326" s="38">
        <f>Matrix!B2867</f>
        <v>0</v>
      </c>
      <c r="D1326" s="92">
        <f t="shared" ref="D1326:D1365" si="278">ROUNDUP(ABS(75-C1326)/Base_Value*emotion_factor,1)</f>
        <v>5</v>
      </c>
      <c r="E1326" s="96">
        <f t="shared" ref="E1326:E1365" si="279">IF(D1326&gt;Max_Value,Max_Value,IF(D1326&lt;0,0,D1326))</f>
        <v>5</v>
      </c>
      <c r="F1326" s="116">
        <f t="shared" ref="F1326:F1327" si="280">E1326</f>
        <v>5</v>
      </c>
      <c r="G1326" s="41" t="s">
        <v>11541</v>
      </c>
      <c r="H1326" t="str">
        <f>G1326</f>
        <v>龙芽草</v>
      </c>
      <c r="I1326" s="123">
        <f>F1326</f>
        <v>5</v>
      </c>
    </row>
    <row r="1327" spans="1:10">
      <c r="B1327" s="39" t="s">
        <v>23267</v>
      </c>
      <c r="C1327" s="38">
        <f>Matrix!B2868</f>
        <v>0</v>
      </c>
      <c r="D1327" s="92">
        <f t="shared" si="278"/>
        <v>5</v>
      </c>
      <c r="E1327" s="96">
        <f t="shared" si="279"/>
        <v>5</v>
      </c>
      <c r="F1327" s="116">
        <f t="shared" si="280"/>
        <v>5</v>
      </c>
      <c r="G1327" s="41" t="s">
        <v>11542</v>
      </c>
      <c r="H1327" t="str">
        <f t="shared" ref="H1327:H1365" si="281">G1327</f>
        <v>白杨</v>
      </c>
      <c r="I1327" s="123">
        <f t="shared" ref="I1327:I1365" si="282">F1327</f>
        <v>5</v>
      </c>
    </row>
    <row r="1328" spans="1:10">
      <c r="B1328" s="39" t="s">
        <v>22103</v>
      </c>
      <c r="C1328" s="38">
        <f>Matrix!B2869</f>
        <v>0</v>
      </c>
      <c r="D1328" s="92">
        <f t="shared" si="278"/>
        <v>5</v>
      </c>
      <c r="E1328" s="96">
        <f t="shared" si="279"/>
        <v>5</v>
      </c>
      <c r="F1328" s="96">
        <f>MAX(E1328:E1328)</f>
        <v>5</v>
      </c>
      <c r="G1328" s="59" t="s">
        <v>11543</v>
      </c>
      <c r="H1328" t="str">
        <f t="shared" si="281"/>
        <v>山毛榉</v>
      </c>
      <c r="I1328" s="123">
        <f t="shared" si="282"/>
        <v>5</v>
      </c>
    </row>
    <row r="1329" spans="1:9">
      <c r="B1329" s="39" t="s">
        <v>23268</v>
      </c>
      <c r="C1329" s="38">
        <f>Matrix!B2870</f>
        <v>0</v>
      </c>
      <c r="D1329" s="92">
        <f t="shared" si="278"/>
        <v>5</v>
      </c>
      <c r="E1329" s="96">
        <f t="shared" si="279"/>
        <v>5</v>
      </c>
      <c r="F1329" s="116">
        <f t="shared" ref="F1329:F1348" si="283">E1329</f>
        <v>5</v>
      </c>
      <c r="G1329" s="41" t="s">
        <v>11544</v>
      </c>
      <c r="H1329" t="str">
        <f t="shared" si="281"/>
        <v>矢车菊</v>
      </c>
      <c r="I1329" s="123">
        <f t="shared" si="282"/>
        <v>5</v>
      </c>
    </row>
    <row r="1330" spans="1:9">
      <c r="B1330" s="39" t="s">
        <v>23269</v>
      </c>
      <c r="C1330" s="38">
        <f>Matrix!B2871</f>
        <v>0</v>
      </c>
      <c r="D1330" s="92">
        <f t="shared" si="278"/>
        <v>5</v>
      </c>
      <c r="E1330" s="96">
        <f t="shared" si="279"/>
        <v>5</v>
      </c>
      <c r="F1330" s="116">
        <f t="shared" si="283"/>
        <v>5</v>
      </c>
      <c r="G1330" s="41" t="s">
        <v>11545</v>
      </c>
      <c r="H1330" t="str">
        <f t="shared" si="281"/>
        <v>水蕨</v>
      </c>
      <c r="I1330" s="123">
        <f t="shared" si="282"/>
        <v>5</v>
      </c>
    </row>
    <row r="1331" spans="1:9">
      <c r="A1331" s="39"/>
      <c r="B1331" s="39" t="s">
        <v>23270</v>
      </c>
      <c r="C1331" s="38">
        <f>Matrix!B2872</f>
        <v>0</v>
      </c>
      <c r="D1331" s="92">
        <f t="shared" si="278"/>
        <v>5</v>
      </c>
      <c r="E1331" s="96">
        <f t="shared" si="279"/>
        <v>5</v>
      </c>
      <c r="F1331" s="116">
        <f t="shared" si="283"/>
        <v>5</v>
      </c>
      <c r="G1331" s="41" t="s">
        <v>11546</v>
      </c>
      <c r="H1331" t="str">
        <f t="shared" si="281"/>
        <v>樱桃李</v>
      </c>
      <c r="I1331" s="123">
        <f t="shared" si="282"/>
        <v>5</v>
      </c>
    </row>
    <row r="1332" spans="1:9">
      <c r="A1332" s="39"/>
      <c r="B1332" s="39" t="s">
        <v>23271</v>
      </c>
      <c r="C1332" s="38">
        <f>Matrix!B2873</f>
        <v>0</v>
      </c>
      <c r="D1332" s="92">
        <f t="shared" si="278"/>
        <v>5</v>
      </c>
      <c r="E1332" s="96">
        <f t="shared" si="279"/>
        <v>5</v>
      </c>
      <c r="F1332" s="116">
        <f t="shared" si="283"/>
        <v>5</v>
      </c>
      <c r="G1332" s="41" t="s">
        <v>11547</v>
      </c>
      <c r="H1332" t="str">
        <f t="shared" si="281"/>
        <v>栗苞</v>
      </c>
      <c r="I1332" s="123">
        <f t="shared" si="282"/>
        <v>5</v>
      </c>
    </row>
    <row r="1333" spans="1:9">
      <c r="B1333" s="39" t="s">
        <v>23272</v>
      </c>
      <c r="C1333" s="38">
        <f>Matrix!B2874</f>
        <v>0</v>
      </c>
      <c r="D1333" s="92">
        <f t="shared" si="278"/>
        <v>5</v>
      </c>
      <c r="E1333" s="96">
        <f t="shared" si="279"/>
        <v>5</v>
      </c>
      <c r="F1333" s="116">
        <f t="shared" si="283"/>
        <v>5</v>
      </c>
      <c r="G1333" s="41" t="s">
        <v>11548</v>
      </c>
      <c r="H1333" t="str">
        <f t="shared" si="281"/>
        <v>菊苣</v>
      </c>
      <c r="I1333" s="123">
        <f t="shared" si="282"/>
        <v>5</v>
      </c>
    </row>
    <row r="1334" spans="1:9">
      <c r="A1334" s="39"/>
      <c r="B1334" s="39" t="s">
        <v>23273</v>
      </c>
      <c r="C1334" s="38">
        <f>Matrix!B2875</f>
        <v>0</v>
      </c>
      <c r="D1334" s="92">
        <f t="shared" si="278"/>
        <v>5</v>
      </c>
      <c r="E1334" s="96">
        <f t="shared" si="279"/>
        <v>5</v>
      </c>
      <c r="F1334" s="116">
        <f t="shared" si="283"/>
        <v>5</v>
      </c>
      <c r="G1334" s="41" t="s">
        <v>23599</v>
      </c>
      <c r="H1334" t="str">
        <f t="shared" si="281"/>
        <v>铁线莲</v>
      </c>
      <c r="I1334" s="123">
        <f t="shared" si="282"/>
        <v>5</v>
      </c>
    </row>
    <row r="1335" spans="1:9">
      <c r="A1335" s="39"/>
      <c r="B1335" s="39" t="s">
        <v>23274</v>
      </c>
      <c r="C1335" s="38">
        <f>Matrix!B2876</f>
        <v>0</v>
      </c>
      <c r="D1335" s="92">
        <f t="shared" si="278"/>
        <v>5</v>
      </c>
      <c r="E1335" s="96">
        <f t="shared" si="279"/>
        <v>5</v>
      </c>
      <c r="F1335" s="116">
        <f t="shared" si="283"/>
        <v>5</v>
      </c>
      <c r="G1335" s="41" t="s">
        <v>11549</v>
      </c>
      <c r="H1335" t="str">
        <f t="shared" si="281"/>
        <v>野苹果</v>
      </c>
      <c r="I1335" s="123">
        <f t="shared" si="282"/>
        <v>5</v>
      </c>
    </row>
    <row r="1336" spans="1:9">
      <c r="A1336" s="39"/>
      <c r="B1336" s="39" t="s">
        <v>23275</v>
      </c>
      <c r="C1336" s="38">
        <f>Matrix!B2877</f>
        <v>0</v>
      </c>
      <c r="D1336" s="92">
        <f t="shared" si="278"/>
        <v>5</v>
      </c>
      <c r="E1336" s="96">
        <f t="shared" si="279"/>
        <v>5</v>
      </c>
      <c r="F1336" s="116">
        <f t="shared" si="283"/>
        <v>5</v>
      </c>
      <c r="G1336" s="41" t="s">
        <v>23600</v>
      </c>
      <c r="H1336" t="str">
        <f t="shared" si="281"/>
        <v>榆树</v>
      </c>
      <c r="I1336" s="123">
        <f t="shared" si="282"/>
        <v>5</v>
      </c>
    </row>
    <row r="1337" spans="1:9">
      <c r="A1337" s="39"/>
      <c r="B1337" s="39" t="s">
        <v>23276</v>
      </c>
      <c r="C1337" s="38">
        <f>Matrix!B2878</f>
        <v>0</v>
      </c>
      <c r="D1337" s="92">
        <f t="shared" si="278"/>
        <v>5</v>
      </c>
      <c r="E1337" s="96">
        <f t="shared" si="279"/>
        <v>5</v>
      </c>
      <c r="F1337" s="116">
        <f t="shared" si="283"/>
        <v>5</v>
      </c>
      <c r="G1337" s="41" t="s">
        <v>11550</v>
      </c>
      <c r="H1337" t="str">
        <f t="shared" si="281"/>
        <v>龙胆</v>
      </c>
      <c r="I1337" s="123">
        <f t="shared" si="282"/>
        <v>5</v>
      </c>
    </row>
    <row r="1338" spans="1:9">
      <c r="A1338" s="39"/>
      <c r="B1338" s="39" t="s">
        <v>23277</v>
      </c>
      <c r="C1338" s="38">
        <f>Matrix!B2879</f>
        <v>0</v>
      </c>
      <c r="D1338" s="92">
        <f t="shared" si="278"/>
        <v>5</v>
      </c>
      <c r="E1338" s="96">
        <f t="shared" si="279"/>
        <v>5</v>
      </c>
      <c r="F1338" s="116">
        <f t="shared" si="283"/>
        <v>5</v>
      </c>
      <c r="G1338" s="41" t="s">
        <v>11551</v>
      </c>
      <c r="H1338" t="str">
        <f t="shared" si="281"/>
        <v>荆豆</v>
      </c>
      <c r="I1338" s="123">
        <f t="shared" si="282"/>
        <v>5</v>
      </c>
    </row>
    <row r="1339" spans="1:9">
      <c r="A1339" s="39"/>
      <c r="B1339" s="39" t="s">
        <v>23278</v>
      </c>
      <c r="C1339" s="38">
        <f>Matrix!B2880</f>
        <v>0</v>
      </c>
      <c r="D1339" s="92">
        <f t="shared" si="278"/>
        <v>5</v>
      </c>
      <c r="E1339" s="96">
        <f t="shared" si="279"/>
        <v>5</v>
      </c>
      <c r="F1339" s="116">
        <f t="shared" si="283"/>
        <v>5</v>
      </c>
      <c r="G1339" s="41" t="s">
        <v>11552</v>
      </c>
      <c r="H1339" t="str">
        <f t="shared" si="281"/>
        <v>石楠</v>
      </c>
      <c r="I1339" s="123">
        <f t="shared" si="282"/>
        <v>5</v>
      </c>
    </row>
    <row r="1340" spans="1:9">
      <c r="A1340" s="39"/>
      <c r="B1340" s="39" t="s">
        <v>23279</v>
      </c>
      <c r="C1340" s="38">
        <f>Matrix!B2881</f>
        <v>0</v>
      </c>
      <c r="D1340" s="92">
        <f t="shared" si="278"/>
        <v>5</v>
      </c>
      <c r="E1340" s="96">
        <f t="shared" si="279"/>
        <v>5</v>
      </c>
      <c r="F1340" s="116">
        <f t="shared" si="283"/>
        <v>5</v>
      </c>
      <c r="G1340" s="41" t="s">
        <v>11553</v>
      </c>
      <c r="H1340" t="str">
        <f t="shared" si="281"/>
        <v>冬青</v>
      </c>
      <c r="I1340" s="123">
        <f t="shared" si="282"/>
        <v>5</v>
      </c>
    </row>
    <row r="1341" spans="1:9">
      <c r="A1341" s="39"/>
      <c r="B1341" s="39" t="s">
        <v>23280</v>
      </c>
      <c r="C1341" s="38">
        <f>Matrix!B2882</f>
        <v>0</v>
      </c>
      <c r="D1341" s="92">
        <f t="shared" si="278"/>
        <v>5</v>
      </c>
      <c r="E1341" s="96">
        <f t="shared" si="279"/>
        <v>5</v>
      </c>
      <c r="F1341" s="116">
        <f t="shared" si="283"/>
        <v>5</v>
      </c>
      <c r="G1341" s="41" t="s">
        <v>23601</v>
      </c>
      <c r="H1341" t="str">
        <f t="shared" si="281"/>
        <v>忍冬</v>
      </c>
      <c r="I1341" s="123">
        <f t="shared" si="282"/>
        <v>5</v>
      </c>
    </row>
    <row r="1342" spans="1:9">
      <c r="B1342" s="39" t="s">
        <v>23281</v>
      </c>
      <c r="C1342" s="38">
        <f>Matrix!B2883</f>
        <v>0</v>
      </c>
      <c r="D1342" s="92">
        <f t="shared" si="278"/>
        <v>5</v>
      </c>
      <c r="E1342" s="96">
        <f t="shared" si="279"/>
        <v>5</v>
      </c>
      <c r="F1342" s="116">
        <f t="shared" si="283"/>
        <v>5</v>
      </c>
      <c r="G1342" s="41" t="s">
        <v>23602</v>
      </c>
      <c r="H1342" t="str">
        <f t="shared" si="281"/>
        <v>鹅耳枥</v>
      </c>
      <c r="I1342" s="123">
        <f t="shared" si="282"/>
        <v>5</v>
      </c>
    </row>
    <row r="1343" spans="1:9">
      <c r="A1343" s="39"/>
      <c r="B1343" s="39" t="s">
        <v>23282</v>
      </c>
      <c r="C1343" s="38">
        <f>Matrix!B2884</f>
        <v>0</v>
      </c>
      <c r="D1343" s="92">
        <f t="shared" si="278"/>
        <v>5</v>
      </c>
      <c r="E1343" s="96">
        <f t="shared" si="279"/>
        <v>5</v>
      </c>
      <c r="F1343" s="116">
        <f t="shared" si="283"/>
        <v>5</v>
      </c>
      <c r="G1343" s="41" t="s">
        <v>11554</v>
      </c>
      <c r="H1343" t="str">
        <f t="shared" si="281"/>
        <v>凤仙花</v>
      </c>
      <c r="I1343" s="123">
        <f t="shared" si="282"/>
        <v>5</v>
      </c>
    </row>
    <row r="1344" spans="1:9">
      <c r="A1344" s="39"/>
      <c r="B1344" s="39" t="s">
        <v>23283</v>
      </c>
      <c r="C1344" s="38">
        <f>Matrix!B2885</f>
        <v>0</v>
      </c>
      <c r="D1344" s="92">
        <f t="shared" si="278"/>
        <v>5</v>
      </c>
      <c r="E1344" s="96">
        <f t="shared" si="279"/>
        <v>5</v>
      </c>
      <c r="F1344" s="116">
        <f t="shared" si="283"/>
        <v>5</v>
      </c>
      <c r="G1344" s="41" t="s">
        <v>11555</v>
      </c>
      <c r="H1344" t="str">
        <f t="shared" si="281"/>
        <v>落叶松</v>
      </c>
      <c r="I1344" s="123">
        <f t="shared" si="282"/>
        <v>5</v>
      </c>
    </row>
    <row r="1345" spans="1:9">
      <c r="A1345" s="39"/>
      <c r="B1345" s="39" t="s">
        <v>23284</v>
      </c>
      <c r="C1345" s="38">
        <f>Matrix!B2886</f>
        <v>0</v>
      </c>
      <c r="D1345" s="92">
        <f t="shared" si="278"/>
        <v>5</v>
      </c>
      <c r="E1345" s="96">
        <f t="shared" si="279"/>
        <v>5</v>
      </c>
      <c r="F1345" s="116">
        <f t="shared" si="283"/>
        <v>5</v>
      </c>
      <c r="G1345" s="41" t="s">
        <v>11556</v>
      </c>
      <c r="H1345" t="str">
        <f t="shared" si="281"/>
        <v>沟酸浆</v>
      </c>
      <c r="I1345" s="123">
        <f t="shared" si="282"/>
        <v>5</v>
      </c>
    </row>
    <row r="1346" spans="1:9">
      <c r="A1346" s="39"/>
      <c r="B1346" s="39" t="s">
        <v>23285</v>
      </c>
      <c r="C1346" s="38">
        <f>Matrix!B2887</f>
        <v>0</v>
      </c>
      <c r="D1346" s="92">
        <f t="shared" si="278"/>
        <v>5</v>
      </c>
      <c r="E1346" s="96">
        <f t="shared" si="279"/>
        <v>5</v>
      </c>
      <c r="F1346" s="116">
        <f t="shared" si="283"/>
        <v>5</v>
      </c>
      <c r="G1346" s="41" t="s">
        <v>11439</v>
      </c>
      <c r="H1346" t="str">
        <f t="shared" si="281"/>
        <v>芥末</v>
      </c>
      <c r="I1346" s="123">
        <f t="shared" si="282"/>
        <v>5</v>
      </c>
    </row>
    <row r="1347" spans="1:9">
      <c r="A1347" s="39"/>
      <c r="B1347" s="39" t="s">
        <v>23286</v>
      </c>
      <c r="C1347" s="38">
        <f>Matrix!B2888</f>
        <v>0</v>
      </c>
      <c r="D1347" s="92">
        <f t="shared" si="278"/>
        <v>5</v>
      </c>
      <c r="E1347" s="96">
        <f t="shared" si="279"/>
        <v>5</v>
      </c>
      <c r="F1347" s="116">
        <f t="shared" si="283"/>
        <v>5</v>
      </c>
      <c r="G1347" s="41" t="s">
        <v>11557</v>
      </c>
      <c r="H1347" t="str">
        <f t="shared" si="281"/>
        <v>橡树</v>
      </c>
      <c r="I1347" s="123">
        <f t="shared" si="282"/>
        <v>5</v>
      </c>
    </row>
    <row r="1348" spans="1:9">
      <c r="B1348" s="39" t="s">
        <v>23287</v>
      </c>
      <c r="C1348" s="38">
        <f>Matrix!B2889</f>
        <v>0</v>
      </c>
      <c r="D1348" s="92">
        <f t="shared" si="278"/>
        <v>5</v>
      </c>
      <c r="E1348" s="96">
        <f t="shared" si="279"/>
        <v>5</v>
      </c>
      <c r="F1348" s="116">
        <f t="shared" si="283"/>
        <v>5</v>
      </c>
      <c r="G1348" s="41" t="s">
        <v>23603</v>
      </c>
      <c r="H1348" t="str">
        <f t="shared" si="281"/>
        <v>橄榄</v>
      </c>
      <c r="I1348" s="123">
        <f t="shared" si="282"/>
        <v>5</v>
      </c>
    </row>
    <row r="1349" spans="1:9">
      <c r="B1349" s="39" t="s">
        <v>22117</v>
      </c>
      <c r="C1349" s="38">
        <f>Matrix!B2890</f>
        <v>0</v>
      </c>
      <c r="D1349" s="92">
        <f t="shared" si="278"/>
        <v>5</v>
      </c>
      <c r="E1349" s="96">
        <f t="shared" si="279"/>
        <v>5</v>
      </c>
      <c r="F1349" s="96">
        <f>MAX(E1349:E1350)</f>
        <v>5</v>
      </c>
      <c r="G1349" s="59" t="s">
        <v>11558</v>
      </c>
      <c r="H1349" t="str">
        <f t="shared" si="281"/>
        <v>松树</v>
      </c>
      <c r="I1349" s="123">
        <f t="shared" si="282"/>
        <v>5</v>
      </c>
    </row>
    <row r="1350" spans="1:9" hidden="1">
      <c r="B1350" s="43" t="s">
        <v>22118</v>
      </c>
      <c r="C1350" s="38">
        <f>Matrix!B4589</f>
        <v>0</v>
      </c>
      <c r="D1350" s="92">
        <f t="shared" si="278"/>
        <v>5</v>
      </c>
      <c r="E1350" s="96">
        <f t="shared" si="279"/>
        <v>5</v>
      </c>
      <c r="F1350" s="50"/>
      <c r="G1350" s="59"/>
      <c r="I1350" s="123"/>
    </row>
    <row r="1351" spans="1:9">
      <c r="B1351" s="39" t="s">
        <v>23288</v>
      </c>
      <c r="C1351" s="38">
        <f>Matrix!B2891</f>
        <v>0</v>
      </c>
      <c r="D1351" s="92">
        <f t="shared" si="278"/>
        <v>5</v>
      </c>
      <c r="E1351" s="96">
        <f t="shared" si="279"/>
        <v>5</v>
      </c>
      <c r="F1351" s="116">
        <f t="shared" ref="F1351:F1365" si="284">E1351</f>
        <v>5</v>
      </c>
      <c r="G1351" s="41" t="s">
        <v>11559</v>
      </c>
      <c r="H1351" t="str">
        <f t="shared" si="281"/>
        <v>红栗</v>
      </c>
      <c r="I1351" s="123">
        <f t="shared" si="282"/>
        <v>5</v>
      </c>
    </row>
    <row r="1352" spans="1:9">
      <c r="B1352" s="39" t="s">
        <v>23289</v>
      </c>
      <c r="C1352" s="38">
        <f>Matrix!B2892</f>
        <v>0</v>
      </c>
      <c r="D1352" s="92">
        <f t="shared" si="278"/>
        <v>5</v>
      </c>
      <c r="E1352" s="96">
        <f t="shared" si="279"/>
        <v>5</v>
      </c>
      <c r="F1352" s="116">
        <f t="shared" si="284"/>
        <v>5</v>
      </c>
      <c r="G1352" s="41" t="s">
        <v>23604</v>
      </c>
      <c r="H1352" t="str">
        <f t="shared" si="281"/>
        <v>岩蔷薇</v>
      </c>
      <c r="I1352" s="123">
        <f t="shared" si="282"/>
        <v>5</v>
      </c>
    </row>
    <row r="1353" spans="1:9">
      <c r="B1353" s="39" t="s">
        <v>23290</v>
      </c>
      <c r="C1353" s="38">
        <f>Matrix!B2893</f>
        <v>0</v>
      </c>
      <c r="D1353" s="92">
        <f t="shared" si="278"/>
        <v>5</v>
      </c>
      <c r="E1353" s="96">
        <f t="shared" si="279"/>
        <v>5</v>
      </c>
      <c r="F1353" s="116">
        <f t="shared" si="284"/>
        <v>5</v>
      </c>
      <c r="G1353" s="41" t="s">
        <v>11560</v>
      </c>
      <c r="H1353" t="str">
        <f t="shared" si="281"/>
        <v>岩水</v>
      </c>
      <c r="I1353" s="123">
        <f t="shared" si="282"/>
        <v>5</v>
      </c>
    </row>
    <row r="1354" spans="1:9">
      <c r="B1354" s="39" t="s">
        <v>23291</v>
      </c>
      <c r="C1354" s="38">
        <f>Matrix!B2894</f>
        <v>0</v>
      </c>
      <c r="D1354" s="92">
        <f t="shared" si="278"/>
        <v>5</v>
      </c>
      <c r="E1354" s="96">
        <f t="shared" si="279"/>
        <v>5</v>
      </c>
      <c r="F1354" s="116">
        <f t="shared" si="284"/>
        <v>5</v>
      </c>
      <c r="G1354" s="41" t="s">
        <v>23605</v>
      </c>
      <c r="H1354" t="str">
        <f t="shared" si="281"/>
        <v>线球草</v>
      </c>
      <c r="I1354" s="123">
        <f t="shared" si="282"/>
        <v>5</v>
      </c>
    </row>
    <row r="1355" spans="1:9">
      <c r="B1355" s="39" t="s">
        <v>23292</v>
      </c>
      <c r="C1355" s="38">
        <f>Matrix!B2895</f>
        <v>0</v>
      </c>
      <c r="D1355" s="92">
        <f t="shared" si="278"/>
        <v>5</v>
      </c>
      <c r="E1355" s="96">
        <f t="shared" si="279"/>
        <v>5</v>
      </c>
      <c r="F1355" s="116">
        <f t="shared" si="284"/>
        <v>5</v>
      </c>
      <c r="G1355" s="41" t="s">
        <v>11561</v>
      </c>
      <c r="H1355" t="str">
        <f t="shared" si="281"/>
        <v>圣心百合</v>
      </c>
      <c r="I1355" s="123">
        <f t="shared" si="282"/>
        <v>5</v>
      </c>
    </row>
    <row r="1356" spans="1:9">
      <c r="B1356" s="39" t="s">
        <v>23293</v>
      </c>
      <c r="C1356" s="38">
        <f>Matrix!B2896</f>
        <v>0</v>
      </c>
      <c r="D1356" s="92">
        <f t="shared" si="278"/>
        <v>5</v>
      </c>
      <c r="E1356" s="96">
        <f t="shared" si="279"/>
        <v>5</v>
      </c>
      <c r="F1356" s="116">
        <f t="shared" si="284"/>
        <v>5</v>
      </c>
      <c r="G1356" s="41" t="s">
        <v>11562</v>
      </c>
      <c r="H1356" t="str">
        <f t="shared" si="281"/>
        <v>甜栗</v>
      </c>
      <c r="I1356" s="123">
        <f t="shared" si="282"/>
        <v>5</v>
      </c>
    </row>
    <row r="1357" spans="1:9">
      <c r="B1357" s="39" t="s">
        <v>23294</v>
      </c>
      <c r="C1357" s="38">
        <f>Matrix!B2897</f>
        <v>0</v>
      </c>
      <c r="D1357" s="92">
        <f t="shared" si="278"/>
        <v>5</v>
      </c>
      <c r="E1357" s="96">
        <f t="shared" si="279"/>
        <v>5</v>
      </c>
      <c r="F1357" s="116">
        <f t="shared" si="284"/>
        <v>5</v>
      </c>
      <c r="G1357" s="41" t="s">
        <v>11563</v>
      </c>
      <c r="H1357" t="str">
        <f t="shared" si="281"/>
        <v>马鞭草</v>
      </c>
      <c r="I1357" s="123">
        <f t="shared" si="282"/>
        <v>5</v>
      </c>
    </row>
    <row r="1358" spans="1:9">
      <c r="B1358" s="39" t="s">
        <v>23295</v>
      </c>
      <c r="C1358" s="38">
        <f>Matrix!B2898</f>
        <v>0</v>
      </c>
      <c r="D1358" s="92">
        <f t="shared" si="278"/>
        <v>5</v>
      </c>
      <c r="E1358" s="96">
        <f t="shared" si="279"/>
        <v>5</v>
      </c>
      <c r="F1358" s="116">
        <f t="shared" si="284"/>
        <v>5</v>
      </c>
      <c r="G1358" s="41" t="s">
        <v>11564</v>
      </c>
      <c r="H1358" t="str">
        <f t="shared" si="281"/>
        <v>葡萄</v>
      </c>
      <c r="I1358" s="123">
        <f t="shared" si="282"/>
        <v>5</v>
      </c>
    </row>
    <row r="1359" spans="1:9">
      <c r="B1359" s="39" t="s">
        <v>23296</v>
      </c>
      <c r="C1359" s="38">
        <f>Matrix!B2899</f>
        <v>0</v>
      </c>
      <c r="D1359" s="92">
        <f t="shared" si="278"/>
        <v>5</v>
      </c>
      <c r="E1359" s="96">
        <f t="shared" si="279"/>
        <v>5</v>
      </c>
      <c r="F1359" s="116">
        <f t="shared" si="284"/>
        <v>5</v>
      </c>
      <c r="G1359" s="41" t="s">
        <v>11565</v>
      </c>
      <c r="H1359" t="str">
        <f t="shared" si="281"/>
        <v>胡桃</v>
      </c>
      <c r="I1359" s="123">
        <f t="shared" si="282"/>
        <v>5</v>
      </c>
    </row>
    <row r="1360" spans="1:9">
      <c r="B1360" s="39" t="s">
        <v>23297</v>
      </c>
      <c r="C1360" s="38">
        <f>Matrix!B2900</f>
        <v>0</v>
      </c>
      <c r="D1360" s="92">
        <f t="shared" si="278"/>
        <v>5</v>
      </c>
      <c r="E1360" s="96">
        <f t="shared" si="279"/>
        <v>5</v>
      </c>
      <c r="F1360" s="116">
        <f t="shared" si="284"/>
        <v>5</v>
      </c>
      <c r="G1360" s="41" t="s">
        <v>11566</v>
      </c>
      <c r="H1360" t="str">
        <f t="shared" si="281"/>
        <v>水堇</v>
      </c>
      <c r="I1360" s="123">
        <f t="shared" si="282"/>
        <v>5</v>
      </c>
    </row>
    <row r="1361" spans="1:9">
      <c r="B1361" s="39" t="s">
        <v>23298</v>
      </c>
      <c r="C1361" s="38">
        <f>Matrix!B2901</f>
        <v>0</v>
      </c>
      <c r="D1361" s="92">
        <f t="shared" si="278"/>
        <v>5</v>
      </c>
      <c r="E1361" s="96">
        <f t="shared" si="279"/>
        <v>5</v>
      </c>
      <c r="F1361" s="116">
        <f t="shared" si="284"/>
        <v>5</v>
      </c>
      <c r="G1361" s="41" t="s">
        <v>23606</v>
      </c>
      <c r="H1361" t="str">
        <f t="shared" si="281"/>
        <v>白栗</v>
      </c>
      <c r="I1361" s="123">
        <f t="shared" si="282"/>
        <v>5</v>
      </c>
    </row>
    <row r="1362" spans="1:9">
      <c r="B1362" s="39" t="s">
        <v>23299</v>
      </c>
      <c r="C1362" s="38">
        <f>Matrix!B2902</f>
        <v>0</v>
      </c>
      <c r="D1362" s="92">
        <f t="shared" si="278"/>
        <v>5</v>
      </c>
      <c r="E1362" s="96">
        <f t="shared" si="279"/>
        <v>5</v>
      </c>
      <c r="F1362" s="116">
        <f t="shared" si="284"/>
        <v>5</v>
      </c>
      <c r="G1362" s="41" t="s">
        <v>11567</v>
      </c>
      <c r="H1362" t="str">
        <f t="shared" si="281"/>
        <v>野燕麦</v>
      </c>
      <c r="I1362" s="123">
        <f t="shared" si="282"/>
        <v>5</v>
      </c>
    </row>
    <row r="1363" spans="1:9">
      <c r="B1363" s="39" t="s">
        <v>23300</v>
      </c>
      <c r="C1363" s="38">
        <f>Matrix!B2903</f>
        <v>0</v>
      </c>
      <c r="D1363" s="92">
        <f t="shared" si="278"/>
        <v>5</v>
      </c>
      <c r="E1363" s="96">
        <f t="shared" si="279"/>
        <v>5</v>
      </c>
      <c r="F1363" s="116">
        <f t="shared" si="284"/>
        <v>5</v>
      </c>
      <c r="G1363" s="41" t="s">
        <v>11568</v>
      </c>
      <c r="H1363" t="str">
        <f t="shared" si="281"/>
        <v>野蔷薇</v>
      </c>
      <c r="I1363" s="123">
        <f t="shared" si="282"/>
        <v>5</v>
      </c>
    </row>
    <row r="1364" spans="1:9">
      <c r="B1364" s="39" t="s">
        <v>23301</v>
      </c>
      <c r="C1364" s="38">
        <f>Matrix!B2904</f>
        <v>0</v>
      </c>
      <c r="D1364" s="92">
        <f t="shared" si="278"/>
        <v>5</v>
      </c>
      <c r="E1364" s="96">
        <f t="shared" si="279"/>
        <v>5</v>
      </c>
      <c r="F1364" s="116">
        <f t="shared" si="284"/>
        <v>5</v>
      </c>
      <c r="G1364" s="41" t="s">
        <v>11569</v>
      </c>
      <c r="H1364" t="str">
        <f t="shared" si="281"/>
        <v>杨柳</v>
      </c>
      <c r="I1364" s="123">
        <f t="shared" si="282"/>
        <v>5</v>
      </c>
    </row>
    <row r="1365" spans="1:9">
      <c r="B1365" s="39" t="s">
        <v>23302</v>
      </c>
      <c r="C1365" s="38">
        <f>Matrix!B2905</f>
        <v>0</v>
      </c>
      <c r="D1365" s="92">
        <f t="shared" si="278"/>
        <v>5</v>
      </c>
      <c r="E1365" s="96">
        <f t="shared" si="279"/>
        <v>5</v>
      </c>
      <c r="F1365" s="116">
        <f t="shared" si="284"/>
        <v>5</v>
      </c>
      <c r="G1365" s="39" t="s">
        <v>23303</v>
      </c>
      <c r="H1365" t="str">
        <f t="shared" si="281"/>
        <v>急用配方</v>
      </c>
      <c r="I1365" s="123">
        <f t="shared" si="282"/>
        <v>5</v>
      </c>
    </row>
    <row r="1366" spans="1:9" ht="18" thickBot="1">
      <c r="A1366" s="53">
        <v>33</v>
      </c>
      <c r="B1366" s="53" t="s">
        <v>21881</v>
      </c>
      <c r="C1366" s="98"/>
      <c r="D1366" s="98"/>
      <c r="E1366" s="98"/>
      <c r="F1366" s="98"/>
      <c r="G1366" s="54"/>
    </row>
    <row r="1367" spans="1:9" ht="18" thickTop="1">
      <c r="B1367" s="39" t="s">
        <v>23304</v>
      </c>
      <c r="C1367" s="38">
        <f>Matrix!B4485</f>
        <v>0</v>
      </c>
      <c r="D1367" s="92">
        <f t="shared" ref="D1367:D1398" si="285">ROUNDUP(ABS(75-C1367)/Base_Value*emotion_factor,1)</f>
        <v>5</v>
      </c>
      <c r="E1367" s="96">
        <f t="shared" ref="E1367:E1398" si="286">IF(D1367&gt;Max_Value,Max_Value,IF(D1367&lt;0,0,D1367))</f>
        <v>5</v>
      </c>
      <c r="F1367" s="116">
        <f t="shared" ref="F1367:F1371" si="287">E1367</f>
        <v>5</v>
      </c>
      <c r="G1367" s="39" t="s">
        <v>11857</v>
      </c>
      <c r="H1367" t="str">
        <f>G1367</f>
        <v>鼠尾草</v>
      </c>
      <c r="I1367" s="123">
        <f>F1367</f>
        <v>5</v>
      </c>
    </row>
    <row r="1368" spans="1:9">
      <c r="B1368" s="39" t="s">
        <v>23305</v>
      </c>
      <c r="C1368" s="38">
        <f>Matrix!B4490</f>
        <v>0</v>
      </c>
      <c r="D1368" s="92">
        <f t="shared" si="285"/>
        <v>5</v>
      </c>
      <c r="E1368" s="96">
        <f t="shared" si="286"/>
        <v>5</v>
      </c>
      <c r="F1368" s="116">
        <f t="shared" si="287"/>
        <v>5</v>
      </c>
      <c r="G1368" s="39" t="s">
        <v>11858</v>
      </c>
      <c r="H1368" t="str">
        <f t="shared" ref="H1368:H1431" si="288">G1368</f>
        <v>黄蓍草</v>
      </c>
      <c r="I1368" s="123">
        <f t="shared" ref="I1368:I1386" si="289">F1368</f>
        <v>5</v>
      </c>
    </row>
    <row r="1369" spans="1:9">
      <c r="B1369" s="39" t="s">
        <v>23306</v>
      </c>
      <c r="C1369" s="38">
        <f>Matrix!B4491</f>
        <v>0</v>
      </c>
      <c r="D1369" s="92">
        <f t="shared" si="285"/>
        <v>5</v>
      </c>
      <c r="E1369" s="96">
        <f t="shared" si="286"/>
        <v>5</v>
      </c>
      <c r="F1369" s="116">
        <f t="shared" si="287"/>
        <v>5</v>
      </c>
      <c r="G1369" s="39" t="s">
        <v>11859</v>
      </c>
      <c r="H1369" t="str">
        <f t="shared" si="288"/>
        <v>百日草</v>
      </c>
      <c r="I1369" s="123">
        <f t="shared" si="289"/>
        <v>5</v>
      </c>
    </row>
    <row r="1370" spans="1:9">
      <c r="B1370" s="39" t="s">
        <v>23307</v>
      </c>
      <c r="C1370" s="38">
        <f>Matrix!B4496</f>
        <v>0</v>
      </c>
      <c r="D1370" s="92">
        <f t="shared" si="285"/>
        <v>5</v>
      </c>
      <c r="E1370" s="96">
        <f t="shared" si="286"/>
        <v>5</v>
      </c>
      <c r="F1370" s="116">
        <f t="shared" si="287"/>
        <v>5</v>
      </c>
      <c r="G1370" s="39" t="s">
        <v>11860</v>
      </c>
      <c r="H1370" t="str">
        <f t="shared" si="288"/>
        <v>芦荟</v>
      </c>
      <c r="I1370" s="123">
        <f t="shared" si="289"/>
        <v>5</v>
      </c>
    </row>
    <row r="1371" spans="1:9">
      <c r="B1371" s="39" t="s">
        <v>23308</v>
      </c>
      <c r="C1371" s="38">
        <f>Matrix!B4498</f>
        <v>0</v>
      </c>
      <c r="D1371" s="92">
        <f t="shared" si="285"/>
        <v>5</v>
      </c>
      <c r="E1371" s="96">
        <f t="shared" si="286"/>
        <v>5</v>
      </c>
      <c r="F1371" s="116">
        <f t="shared" si="287"/>
        <v>5</v>
      </c>
      <c r="G1371" s="39" t="s">
        <v>11861</v>
      </c>
      <c r="H1371" t="str">
        <f t="shared" si="288"/>
        <v>孤挺花</v>
      </c>
      <c r="I1371" s="123">
        <f t="shared" si="289"/>
        <v>5</v>
      </c>
    </row>
    <row r="1372" spans="1:9">
      <c r="B1372" s="39" t="s">
        <v>22113</v>
      </c>
      <c r="C1372" s="38">
        <f>Matrix!B4500</f>
        <v>0</v>
      </c>
      <c r="D1372" s="92">
        <f t="shared" si="285"/>
        <v>5</v>
      </c>
      <c r="E1372" s="96">
        <f t="shared" si="286"/>
        <v>5</v>
      </c>
      <c r="F1372" s="96">
        <f>MAX(E1372:E1373)</f>
        <v>5</v>
      </c>
      <c r="G1372" s="59" t="s">
        <v>11862</v>
      </c>
      <c r="H1372" t="str">
        <f t="shared" si="288"/>
        <v>曼陀罗</v>
      </c>
      <c r="I1372" s="123">
        <f t="shared" si="289"/>
        <v>5</v>
      </c>
    </row>
    <row r="1373" spans="1:9" hidden="1">
      <c r="B1373" s="43" t="s">
        <v>22114</v>
      </c>
      <c r="C1373" s="38">
        <f>Matrix!B4558</f>
        <v>0</v>
      </c>
      <c r="D1373" s="92">
        <f t="shared" si="285"/>
        <v>5</v>
      </c>
      <c r="E1373" s="96">
        <f t="shared" si="286"/>
        <v>5</v>
      </c>
      <c r="F1373" s="50"/>
      <c r="G1373" s="59"/>
      <c r="I1373" s="123"/>
    </row>
    <row r="1374" spans="1:9">
      <c r="B1374" s="39" t="s">
        <v>23309</v>
      </c>
      <c r="C1374" s="38">
        <f>Matrix!B4501</f>
        <v>0</v>
      </c>
      <c r="D1374" s="92">
        <f t="shared" si="285"/>
        <v>5</v>
      </c>
      <c r="E1374" s="96">
        <f t="shared" si="286"/>
        <v>5</v>
      </c>
      <c r="F1374" s="116">
        <f t="shared" ref="F1374:F1375" si="290">E1374</f>
        <v>5</v>
      </c>
      <c r="G1374" s="39" t="s">
        <v>11863</v>
      </c>
      <c r="H1374" t="str">
        <f t="shared" si="288"/>
        <v>杏</v>
      </c>
      <c r="I1374" s="123">
        <f t="shared" si="289"/>
        <v>5</v>
      </c>
    </row>
    <row r="1375" spans="1:9">
      <c r="B1375" s="39" t="s">
        <v>23310</v>
      </c>
      <c r="C1375" s="38">
        <f>Matrix!B4504</f>
        <v>0</v>
      </c>
      <c r="D1375" s="92">
        <f t="shared" si="285"/>
        <v>5</v>
      </c>
      <c r="E1375" s="96">
        <f t="shared" si="286"/>
        <v>5</v>
      </c>
      <c r="F1375" s="116">
        <f t="shared" si="290"/>
        <v>5</v>
      </c>
      <c r="G1375" s="39" t="s">
        <v>11864</v>
      </c>
      <c r="H1375" t="str">
        <f t="shared" si="288"/>
        <v>白桦</v>
      </c>
      <c r="I1375" s="123">
        <f t="shared" si="289"/>
        <v>5</v>
      </c>
    </row>
    <row r="1376" spans="1:9">
      <c r="B1376" s="39" t="s">
        <v>22141</v>
      </c>
      <c r="C1376" s="38">
        <f>Matrix!B4510</f>
        <v>0</v>
      </c>
      <c r="D1376" s="92">
        <f t="shared" si="285"/>
        <v>5</v>
      </c>
      <c r="E1376" s="96">
        <f t="shared" si="286"/>
        <v>5</v>
      </c>
      <c r="F1376" s="96">
        <f>MAX(E1376:E1377)</f>
        <v>5</v>
      </c>
      <c r="G1376" s="59" t="s">
        <v>11865</v>
      </c>
      <c r="H1376" t="str">
        <f t="shared" si="288"/>
        <v>琉璃苣</v>
      </c>
      <c r="I1376" s="123">
        <f t="shared" si="289"/>
        <v>5</v>
      </c>
    </row>
    <row r="1377" spans="2:9" hidden="1">
      <c r="B1377" s="39" t="s">
        <v>22142</v>
      </c>
      <c r="C1377" s="38">
        <f>Matrix!B4756</f>
        <v>0</v>
      </c>
      <c r="D1377" s="92">
        <f t="shared" si="285"/>
        <v>5</v>
      </c>
      <c r="E1377" s="96">
        <f t="shared" si="286"/>
        <v>5</v>
      </c>
      <c r="F1377" s="50"/>
      <c r="G1377" s="59"/>
      <c r="I1377" s="123"/>
    </row>
    <row r="1378" spans="2:9">
      <c r="B1378" s="39" t="s">
        <v>23311</v>
      </c>
      <c r="C1378" s="38">
        <f>Matrix!B4511</f>
        <v>0</v>
      </c>
      <c r="D1378" s="92">
        <f t="shared" si="285"/>
        <v>5</v>
      </c>
      <c r="E1378" s="96">
        <f t="shared" si="286"/>
        <v>5</v>
      </c>
      <c r="F1378" s="116">
        <f t="shared" ref="F1378:F1389" si="291">E1378</f>
        <v>5</v>
      </c>
      <c r="G1378" s="39" t="s">
        <v>11866</v>
      </c>
      <c r="H1378" t="str">
        <f t="shared" si="288"/>
        <v>金盏花</v>
      </c>
      <c r="I1378" s="123">
        <f t="shared" si="289"/>
        <v>5</v>
      </c>
    </row>
    <row r="1379" spans="2:9">
      <c r="B1379" s="39" t="s">
        <v>23312</v>
      </c>
      <c r="C1379" s="38">
        <f>Matrix!B4512</f>
        <v>0</v>
      </c>
      <c r="D1379" s="92">
        <f t="shared" si="285"/>
        <v>5</v>
      </c>
      <c r="E1379" s="96">
        <f t="shared" si="286"/>
        <v>5</v>
      </c>
      <c r="F1379" s="116">
        <f t="shared" si="291"/>
        <v>5</v>
      </c>
      <c r="G1379" s="39" t="s">
        <v>11867</v>
      </c>
      <c r="H1379" t="str">
        <f t="shared" si="288"/>
        <v>月桂</v>
      </c>
      <c r="I1379" s="123">
        <f t="shared" si="289"/>
        <v>5</v>
      </c>
    </row>
    <row r="1380" spans="2:9">
      <c r="B1380" s="39" t="s">
        <v>22121</v>
      </c>
      <c r="C1380" s="38">
        <f>Matrix!B4513</f>
        <v>0</v>
      </c>
      <c r="D1380" s="92">
        <f t="shared" si="285"/>
        <v>5</v>
      </c>
      <c r="E1380" s="96">
        <f t="shared" si="286"/>
        <v>5</v>
      </c>
      <c r="F1380" s="116">
        <f t="shared" si="291"/>
        <v>5</v>
      </c>
      <c r="G1380" s="39" t="s">
        <v>11868</v>
      </c>
      <c r="H1380" t="str">
        <f t="shared" si="288"/>
        <v>罂粟</v>
      </c>
      <c r="I1380" s="123">
        <f t="shared" si="289"/>
        <v>5</v>
      </c>
    </row>
    <row r="1381" spans="2:9">
      <c r="B1381" s="39" t="s">
        <v>23313</v>
      </c>
      <c r="C1381" s="38">
        <f>Matrix!B4516</f>
        <v>0</v>
      </c>
      <c r="D1381" s="92">
        <f t="shared" si="285"/>
        <v>5</v>
      </c>
      <c r="E1381" s="96">
        <f t="shared" si="286"/>
        <v>5</v>
      </c>
      <c r="F1381" s="116">
        <f t="shared" si="291"/>
        <v>5</v>
      </c>
      <c r="G1381" s="39" t="s">
        <v>11869</v>
      </c>
      <c r="H1381" t="str">
        <f t="shared" si="288"/>
        <v>玫瑰</v>
      </c>
      <c r="I1381" s="123">
        <f t="shared" si="289"/>
        <v>5</v>
      </c>
    </row>
    <row r="1382" spans="2:9">
      <c r="B1382" s="39" t="s">
        <v>23314</v>
      </c>
      <c r="C1382" s="38">
        <f>Matrix!B4517</f>
        <v>0</v>
      </c>
      <c r="D1382" s="92">
        <f t="shared" si="285"/>
        <v>5</v>
      </c>
      <c r="E1382" s="96">
        <f t="shared" si="286"/>
        <v>5</v>
      </c>
      <c r="F1382" s="116">
        <f t="shared" si="291"/>
        <v>5</v>
      </c>
      <c r="G1382" s="39" t="s">
        <v>11870</v>
      </c>
      <c r="H1382" t="str">
        <f t="shared" si="288"/>
        <v>香柏</v>
      </c>
      <c r="I1382" s="123">
        <f t="shared" si="289"/>
        <v>5</v>
      </c>
    </row>
    <row r="1383" spans="2:9">
      <c r="B1383" s="43" t="s">
        <v>23315</v>
      </c>
      <c r="C1383" s="38">
        <f>Matrix!B4519</f>
        <v>0</v>
      </c>
      <c r="D1383" s="92">
        <f t="shared" si="285"/>
        <v>5</v>
      </c>
      <c r="E1383" s="96">
        <f t="shared" si="286"/>
        <v>5</v>
      </c>
      <c r="F1383" s="116">
        <f t="shared" si="291"/>
        <v>5</v>
      </c>
      <c r="G1383" s="39" t="s">
        <v>11871</v>
      </c>
      <c r="H1383" t="str">
        <f t="shared" si="288"/>
        <v>龙舌兰</v>
      </c>
      <c r="I1383" s="123">
        <f t="shared" si="289"/>
        <v>5</v>
      </c>
    </row>
    <row r="1384" spans="2:9">
      <c r="B1384" s="43" t="s">
        <v>23316</v>
      </c>
      <c r="C1384" s="38">
        <f>Matrix!B4521</f>
        <v>0</v>
      </c>
      <c r="D1384" s="92">
        <f t="shared" si="285"/>
        <v>5</v>
      </c>
      <c r="E1384" s="96">
        <f t="shared" si="286"/>
        <v>5</v>
      </c>
      <c r="F1384" s="116">
        <f t="shared" si="291"/>
        <v>5</v>
      </c>
      <c r="G1384" s="39" t="s">
        <v>11872</v>
      </c>
      <c r="H1384" t="str">
        <f t="shared" si="288"/>
        <v>德国甘菊</v>
      </c>
      <c r="I1384" s="123">
        <f t="shared" si="289"/>
        <v>5</v>
      </c>
    </row>
    <row r="1385" spans="2:9">
      <c r="B1385" s="43" t="s">
        <v>23317</v>
      </c>
      <c r="C1385" s="38">
        <f>Matrix!B4525</f>
        <v>0</v>
      </c>
      <c r="D1385" s="92">
        <f t="shared" si="285"/>
        <v>5</v>
      </c>
      <c r="E1385" s="96">
        <f t="shared" si="286"/>
        <v>5</v>
      </c>
      <c r="F1385" s="116">
        <f t="shared" si="291"/>
        <v>5</v>
      </c>
      <c r="G1385" s="39" t="s">
        <v>11873</v>
      </c>
      <c r="H1385" t="str">
        <f t="shared" si="288"/>
        <v>铁线莲</v>
      </c>
      <c r="I1385" s="123">
        <f t="shared" si="289"/>
        <v>5</v>
      </c>
    </row>
    <row r="1386" spans="2:9">
      <c r="B1386" s="43" t="s">
        <v>23318</v>
      </c>
      <c r="C1386" s="38">
        <f>Matrix!B4535</f>
        <v>0</v>
      </c>
      <c r="D1386" s="92">
        <f t="shared" si="285"/>
        <v>5</v>
      </c>
      <c r="E1386" s="96">
        <f t="shared" si="286"/>
        <v>5</v>
      </c>
      <c r="F1386" s="116">
        <f t="shared" si="291"/>
        <v>5</v>
      </c>
      <c r="G1386" s="39" t="s">
        <v>11874</v>
      </c>
      <c r="H1386" t="str">
        <f t="shared" si="288"/>
        <v>野生蔷薇</v>
      </c>
      <c r="I1386" s="123">
        <f t="shared" si="289"/>
        <v>5</v>
      </c>
    </row>
    <row r="1387" spans="2:9">
      <c r="B1387" s="43" t="s">
        <v>23319</v>
      </c>
      <c r="C1387" s="38">
        <f>Matrix!B4537</f>
        <v>0</v>
      </c>
      <c r="D1387" s="92">
        <f t="shared" si="285"/>
        <v>5</v>
      </c>
      <c r="E1387" s="96">
        <f t="shared" si="286"/>
        <v>5</v>
      </c>
      <c r="F1387" s="116">
        <f t="shared" si="291"/>
        <v>5</v>
      </c>
      <c r="G1387" s="39" t="s">
        <v>11875</v>
      </c>
      <c r="H1387" t="str">
        <f t="shared" si="288"/>
        <v>榆树</v>
      </c>
      <c r="I1387" s="123">
        <f t="shared" ref="I1387:I1407" si="292">F1387</f>
        <v>5</v>
      </c>
    </row>
    <row r="1388" spans="2:9">
      <c r="B1388" s="43" t="s">
        <v>23320</v>
      </c>
      <c r="C1388" s="38">
        <f>Matrix!B4538</f>
        <v>0</v>
      </c>
      <c r="D1388" s="92">
        <f t="shared" si="285"/>
        <v>5</v>
      </c>
      <c r="E1388" s="96">
        <f t="shared" si="286"/>
        <v>5</v>
      </c>
      <c r="F1388" s="116">
        <f t="shared" si="291"/>
        <v>5</v>
      </c>
      <c r="G1388" s="39" t="s">
        <v>11876</v>
      </c>
      <c r="H1388" t="str">
        <f t="shared" si="288"/>
        <v>桉树</v>
      </c>
      <c r="I1388" s="123">
        <f t="shared" si="292"/>
        <v>5</v>
      </c>
    </row>
    <row r="1389" spans="2:9">
      <c r="B1389" s="43" t="s">
        <v>23321</v>
      </c>
      <c r="C1389" s="38">
        <f>Matrix!B4539</f>
        <v>0</v>
      </c>
      <c r="D1389" s="92">
        <f t="shared" si="285"/>
        <v>5</v>
      </c>
      <c r="E1389" s="96">
        <f t="shared" si="286"/>
        <v>5</v>
      </c>
      <c r="F1389" s="116">
        <f t="shared" si="291"/>
        <v>5</v>
      </c>
      <c r="G1389" s="39" t="s">
        <v>11877</v>
      </c>
      <c r="H1389" t="str">
        <f t="shared" si="288"/>
        <v>小米草</v>
      </c>
      <c r="I1389" s="123">
        <f t="shared" si="292"/>
        <v>5</v>
      </c>
    </row>
    <row r="1390" spans="2:9">
      <c r="B1390" s="43" t="s">
        <v>22110</v>
      </c>
      <c r="C1390" s="38">
        <f>Matrix!B4540</f>
        <v>0</v>
      </c>
      <c r="D1390" s="92">
        <f t="shared" si="285"/>
        <v>5</v>
      </c>
      <c r="E1390" s="96">
        <f t="shared" si="286"/>
        <v>5</v>
      </c>
      <c r="F1390" s="96">
        <f>MAX(E1390:E1391)</f>
        <v>5</v>
      </c>
      <c r="G1390" s="59" t="s">
        <v>11878</v>
      </c>
      <c r="H1390" t="str">
        <f t="shared" si="288"/>
        <v>无花果</v>
      </c>
      <c r="I1390" s="123">
        <f t="shared" si="292"/>
        <v>5</v>
      </c>
    </row>
    <row r="1391" spans="2:9" hidden="1">
      <c r="B1391" s="39" t="s">
        <v>22111</v>
      </c>
      <c r="C1391" s="38">
        <f>Matrix!B4780</f>
        <v>0</v>
      </c>
      <c r="D1391" s="92">
        <f t="shared" si="285"/>
        <v>5</v>
      </c>
      <c r="E1391" s="96">
        <f t="shared" si="286"/>
        <v>5</v>
      </c>
      <c r="F1391" s="109"/>
      <c r="G1391" s="59"/>
      <c r="I1391" s="123"/>
    </row>
    <row r="1392" spans="2:9">
      <c r="B1392" s="43" t="s">
        <v>23316</v>
      </c>
      <c r="C1392" s="38">
        <f>Matrix!B4521</f>
        <v>0</v>
      </c>
      <c r="D1392" s="92">
        <f t="shared" si="285"/>
        <v>5</v>
      </c>
      <c r="E1392" s="96">
        <f t="shared" si="286"/>
        <v>5</v>
      </c>
      <c r="F1392" s="116">
        <f t="shared" ref="F1392:F1438" si="293">E1392</f>
        <v>5</v>
      </c>
      <c r="G1392" s="39" t="s">
        <v>11879</v>
      </c>
      <c r="H1392" t="str">
        <f t="shared" si="288"/>
        <v>勿忘草</v>
      </c>
      <c r="I1392" s="123">
        <f t="shared" si="292"/>
        <v>5</v>
      </c>
    </row>
    <row r="1393" spans="2:9">
      <c r="B1393" s="43" t="s">
        <v>23322</v>
      </c>
      <c r="C1393" s="38">
        <f>Matrix!B4522</f>
        <v>0</v>
      </c>
      <c r="D1393" s="92">
        <f t="shared" si="285"/>
        <v>5</v>
      </c>
      <c r="E1393" s="96">
        <f t="shared" si="286"/>
        <v>5</v>
      </c>
      <c r="F1393" s="116">
        <f t="shared" si="293"/>
        <v>5</v>
      </c>
      <c r="G1393" s="39" t="s">
        <v>11880</v>
      </c>
      <c r="H1393" t="str">
        <f t="shared" si="288"/>
        <v>栀子</v>
      </c>
      <c r="I1393" s="123">
        <f t="shared" si="292"/>
        <v>5</v>
      </c>
    </row>
    <row r="1394" spans="2:9">
      <c r="B1394" s="43" t="s">
        <v>23323</v>
      </c>
      <c r="C1394" s="38">
        <f>Matrix!B4548</f>
        <v>0</v>
      </c>
      <c r="D1394" s="92">
        <f t="shared" si="285"/>
        <v>5</v>
      </c>
      <c r="E1394" s="96">
        <f t="shared" si="286"/>
        <v>5</v>
      </c>
      <c r="F1394" s="116">
        <f t="shared" si="293"/>
        <v>5</v>
      </c>
      <c r="G1394" s="39" t="s">
        <v>11881</v>
      </c>
      <c r="H1394" t="str">
        <f t="shared" si="288"/>
        <v>黄花</v>
      </c>
      <c r="I1394" s="123">
        <f t="shared" si="292"/>
        <v>5</v>
      </c>
    </row>
    <row r="1395" spans="2:9">
      <c r="B1395" s="43" t="s">
        <v>23324</v>
      </c>
      <c r="C1395" s="38">
        <f>Matrix!B4549</f>
        <v>0</v>
      </c>
      <c r="D1395" s="92">
        <f t="shared" si="285"/>
        <v>5</v>
      </c>
      <c r="E1395" s="96">
        <f t="shared" si="286"/>
        <v>5</v>
      </c>
      <c r="F1395" s="116">
        <f t="shared" si="293"/>
        <v>5</v>
      </c>
      <c r="G1395" s="39" t="s">
        <v>11882</v>
      </c>
      <c r="H1395" t="str">
        <f t="shared" si="288"/>
        <v>白毛崀</v>
      </c>
      <c r="I1395" s="123">
        <f t="shared" si="292"/>
        <v>5</v>
      </c>
    </row>
    <row r="1396" spans="2:9">
      <c r="B1396" s="43" t="s">
        <v>23325</v>
      </c>
      <c r="C1396" s="38">
        <f>Matrix!B4550</f>
        <v>0</v>
      </c>
      <c r="D1396" s="92">
        <f t="shared" si="285"/>
        <v>5</v>
      </c>
      <c r="E1396" s="96">
        <f t="shared" si="286"/>
        <v>5</v>
      </c>
      <c r="F1396" s="116">
        <f t="shared" si="293"/>
        <v>5</v>
      </c>
      <c r="G1396" s="39" t="s">
        <v>11883</v>
      </c>
      <c r="H1396" t="str">
        <f t="shared" si="288"/>
        <v>葡萄柚</v>
      </c>
      <c r="I1396" s="123">
        <f t="shared" si="292"/>
        <v>5</v>
      </c>
    </row>
    <row r="1397" spans="2:9">
      <c r="B1397" s="43" t="s">
        <v>23326</v>
      </c>
      <c r="C1397" s="38">
        <f>Matrix!B4556</f>
        <v>0</v>
      </c>
      <c r="D1397" s="92">
        <f t="shared" si="285"/>
        <v>5</v>
      </c>
      <c r="E1397" s="96">
        <f t="shared" si="286"/>
        <v>5</v>
      </c>
      <c r="F1397" s="116">
        <f t="shared" si="293"/>
        <v>5</v>
      </c>
      <c r="G1397" s="39" t="s">
        <v>11884</v>
      </c>
      <c r="H1397" t="str">
        <f t="shared" si="288"/>
        <v>蛇麻花</v>
      </c>
      <c r="I1397" s="123">
        <f t="shared" si="292"/>
        <v>5</v>
      </c>
    </row>
    <row r="1398" spans="2:9">
      <c r="B1398" s="43" t="s">
        <v>23327</v>
      </c>
      <c r="C1398" s="38">
        <f>Matrix!B4557</f>
        <v>0</v>
      </c>
      <c r="D1398" s="92">
        <f t="shared" si="285"/>
        <v>5</v>
      </c>
      <c r="E1398" s="96">
        <f t="shared" si="286"/>
        <v>5</v>
      </c>
      <c r="F1398" s="116">
        <f t="shared" si="293"/>
        <v>5</v>
      </c>
      <c r="G1398" s="39" t="s">
        <v>11885</v>
      </c>
      <c r="H1398" t="str">
        <f t="shared" si="288"/>
        <v>茉莉</v>
      </c>
      <c r="I1398" s="123">
        <f t="shared" si="292"/>
        <v>5</v>
      </c>
    </row>
    <row r="1399" spans="2:9">
      <c r="B1399" s="43" t="s">
        <v>23328</v>
      </c>
      <c r="C1399" s="38">
        <f>Matrix!B4563</f>
        <v>0</v>
      </c>
      <c r="D1399" s="92">
        <f t="shared" ref="D1399:D1430" si="294">ROUNDUP(ABS(75-C1399)/Base_Value*emotion_factor,1)</f>
        <v>5</v>
      </c>
      <c r="E1399" s="96">
        <f t="shared" ref="E1399:E1430" si="295">IF(D1399&gt;Max_Value,Max_Value,IF(D1399&lt;0,0,D1399))</f>
        <v>5</v>
      </c>
      <c r="F1399" s="116">
        <f t="shared" si="293"/>
        <v>5</v>
      </c>
      <c r="G1399" s="39" t="s">
        <v>11886</v>
      </c>
      <c r="H1399" t="str">
        <f t="shared" si="288"/>
        <v>熏衣草</v>
      </c>
      <c r="I1399" s="123">
        <f t="shared" si="292"/>
        <v>5</v>
      </c>
    </row>
    <row r="1400" spans="2:9">
      <c r="B1400" s="43" t="s">
        <v>23329</v>
      </c>
      <c r="C1400" s="38">
        <f>Matrix!B4576</f>
        <v>0</v>
      </c>
      <c r="D1400" s="92">
        <f t="shared" si="294"/>
        <v>5</v>
      </c>
      <c r="E1400" s="96">
        <f t="shared" si="295"/>
        <v>5</v>
      </c>
      <c r="F1400" s="116">
        <f t="shared" si="293"/>
        <v>5</v>
      </c>
      <c r="G1400" s="39" t="s">
        <v>11887</v>
      </c>
      <c r="H1400" t="str">
        <f t="shared" si="288"/>
        <v>肉豆蔻</v>
      </c>
      <c r="I1400" s="123">
        <f t="shared" si="292"/>
        <v>5</v>
      </c>
    </row>
    <row r="1401" spans="2:9">
      <c r="B1401" s="43" t="s">
        <v>23330</v>
      </c>
      <c r="C1401" s="38">
        <f>Matrix!B4579</f>
        <v>0</v>
      </c>
      <c r="D1401" s="92">
        <f t="shared" si="294"/>
        <v>5</v>
      </c>
      <c r="E1401" s="96">
        <f t="shared" si="295"/>
        <v>5</v>
      </c>
      <c r="F1401" s="116">
        <f t="shared" si="293"/>
        <v>5</v>
      </c>
      <c r="G1401" s="39" t="s">
        <v>11888</v>
      </c>
      <c r="H1401" t="str">
        <f t="shared" si="288"/>
        <v>橙子</v>
      </c>
      <c r="I1401" s="123">
        <f t="shared" si="292"/>
        <v>5</v>
      </c>
    </row>
    <row r="1402" spans="2:9">
      <c r="B1402" s="43" t="s">
        <v>23331</v>
      </c>
      <c r="C1402" s="38">
        <f>Matrix!B4583</f>
        <v>0</v>
      </c>
      <c r="D1402" s="92">
        <f t="shared" si="294"/>
        <v>5</v>
      </c>
      <c r="E1402" s="96">
        <f t="shared" si="295"/>
        <v>5</v>
      </c>
      <c r="F1402" s="116">
        <f t="shared" si="293"/>
        <v>5</v>
      </c>
      <c r="G1402" s="39" t="s">
        <v>11889</v>
      </c>
      <c r="H1402" t="str">
        <f t="shared" si="288"/>
        <v>西番莲</v>
      </c>
      <c r="I1402" s="123">
        <f t="shared" si="292"/>
        <v>5</v>
      </c>
    </row>
    <row r="1403" spans="2:9">
      <c r="B1403" s="43" t="s">
        <v>23332</v>
      </c>
      <c r="C1403" s="38">
        <f>Matrix!B4592</f>
        <v>0</v>
      </c>
      <c r="D1403" s="92">
        <f t="shared" si="294"/>
        <v>5</v>
      </c>
      <c r="E1403" s="96">
        <f t="shared" si="295"/>
        <v>5</v>
      </c>
      <c r="F1403" s="116">
        <f t="shared" si="293"/>
        <v>5</v>
      </c>
      <c r="G1403" s="39" t="s">
        <v>11890</v>
      </c>
      <c r="H1403" t="str">
        <f t="shared" si="288"/>
        <v>石榴</v>
      </c>
      <c r="I1403" s="123">
        <f t="shared" si="292"/>
        <v>5</v>
      </c>
    </row>
    <row r="1404" spans="2:9">
      <c r="B1404" s="43" t="s">
        <v>23311</v>
      </c>
      <c r="C1404" s="38">
        <f>Matrix!B4511</f>
        <v>0</v>
      </c>
      <c r="D1404" s="92">
        <f t="shared" si="294"/>
        <v>5</v>
      </c>
      <c r="E1404" s="96">
        <f t="shared" si="295"/>
        <v>5</v>
      </c>
      <c r="F1404" s="116">
        <f t="shared" si="293"/>
        <v>5</v>
      </c>
      <c r="G1404" s="39" t="s">
        <v>11891</v>
      </c>
      <c r="H1404" t="str">
        <f t="shared" si="288"/>
        <v>迷迭香</v>
      </c>
      <c r="I1404" s="123">
        <f t="shared" si="292"/>
        <v>5</v>
      </c>
    </row>
    <row r="1405" spans="2:9">
      <c r="B1405" s="43" t="s">
        <v>23312</v>
      </c>
      <c r="C1405" s="38">
        <f>Matrix!B4512</f>
        <v>0</v>
      </c>
      <c r="D1405" s="92">
        <f t="shared" si="294"/>
        <v>5</v>
      </c>
      <c r="E1405" s="96">
        <f t="shared" si="295"/>
        <v>5</v>
      </c>
      <c r="F1405" s="116">
        <f t="shared" si="293"/>
        <v>5</v>
      </c>
      <c r="G1405" s="39" t="s">
        <v>11892</v>
      </c>
      <c r="H1405" t="str">
        <f t="shared" si="288"/>
        <v>仙人掌</v>
      </c>
      <c r="I1405" s="123">
        <f t="shared" si="292"/>
        <v>5</v>
      </c>
    </row>
    <row r="1406" spans="2:9">
      <c r="B1406" s="43" t="s">
        <v>23333</v>
      </c>
      <c r="C1406" s="38">
        <f>Matrix!B4515</f>
        <v>0</v>
      </c>
      <c r="D1406" s="92">
        <f t="shared" si="294"/>
        <v>5</v>
      </c>
      <c r="E1406" s="96">
        <f t="shared" si="295"/>
        <v>5</v>
      </c>
      <c r="F1406" s="116">
        <f t="shared" si="293"/>
        <v>5</v>
      </c>
      <c r="G1406" s="39" t="s">
        <v>11893</v>
      </c>
      <c r="H1406" t="str">
        <f t="shared" si="288"/>
        <v>含羞草</v>
      </c>
      <c r="I1406" s="123">
        <f t="shared" si="292"/>
        <v>5</v>
      </c>
    </row>
    <row r="1407" spans="2:9">
      <c r="B1407" s="39" t="s">
        <v>23334</v>
      </c>
      <c r="C1407" s="38">
        <f>Matrix!B4620</f>
        <v>0</v>
      </c>
      <c r="D1407" s="92">
        <f t="shared" si="294"/>
        <v>5</v>
      </c>
      <c r="E1407" s="96">
        <f t="shared" si="295"/>
        <v>5</v>
      </c>
      <c r="F1407" s="116">
        <f t="shared" si="293"/>
        <v>5</v>
      </c>
      <c r="G1407" s="39" t="s">
        <v>11894</v>
      </c>
      <c r="H1407" t="str">
        <f t="shared" si="288"/>
        <v>金鱼草</v>
      </c>
      <c r="I1407" s="123">
        <f t="shared" si="292"/>
        <v>5</v>
      </c>
    </row>
    <row r="1408" spans="2:9">
      <c r="B1408" s="39" t="s">
        <v>23335</v>
      </c>
      <c r="C1408" s="38">
        <f>Matrix!B4625</f>
        <v>0</v>
      </c>
      <c r="D1408" s="92">
        <f t="shared" si="294"/>
        <v>5</v>
      </c>
      <c r="E1408" s="96">
        <f t="shared" si="295"/>
        <v>5</v>
      </c>
      <c r="F1408" s="116">
        <f t="shared" si="293"/>
        <v>5</v>
      </c>
      <c r="G1408" s="39" t="s">
        <v>11895</v>
      </c>
      <c r="H1408" t="str">
        <f>G1408</f>
        <v>艾菊</v>
      </c>
      <c r="I1408" s="123">
        <f>F1408</f>
        <v>5</v>
      </c>
    </row>
    <row r="1409" spans="2:9">
      <c r="B1409" s="39" t="s">
        <v>23336</v>
      </c>
      <c r="C1409" s="38">
        <f>Matrix!B4628</f>
        <v>0</v>
      </c>
      <c r="D1409" s="92">
        <f t="shared" si="294"/>
        <v>5</v>
      </c>
      <c r="E1409" s="96">
        <f t="shared" si="295"/>
        <v>5</v>
      </c>
      <c r="F1409" s="116">
        <f t="shared" si="293"/>
        <v>5</v>
      </c>
      <c r="G1409" s="39" t="s">
        <v>11896</v>
      </c>
      <c r="H1409" t="str">
        <f t="shared" si="288"/>
        <v>香草</v>
      </c>
      <c r="I1409" s="123">
        <f t="shared" ref="I1409:I1425" si="296">F1409</f>
        <v>5</v>
      </c>
    </row>
    <row r="1410" spans="2:9">
      <c r="B1410" s="39" t="s">
        <v>23337</v>
      </c>
      <c r="C1410" s="38">
        <f>Matrix!B4632</f>
        <v>0</v>
      </c>
      <c r="D1410" s="92">
        <f t="shared" si="294"/>
        <v>5</v>
      </c>
      <c r="E1410" s="96">
        <f t="shared" si="295"/>
        <v>5</v>
      </c>
      <c r="F1410" s="116">
        <f t="shared" si="293"/>
        <v>5</v>
      </c>
      <c r="G1410" s="39" t="s">
        <v>11897</v>
      </c>
      <c r="H1410" t="str">
        <f t="shared" si="288"/>
        <v>金缕梅</v>
      </c>
      <c r="I1410" s="123">
        <f t="shared" si="296"/>
        <v>5</v>
      </c>
    </row>
    <row r="1411" spans="2:9">
      <c r="B1411" s="39" t="s">
        <v>23338</v>
      </c>
      <c r="C1411" s="38">
        <f>Matrix!B4633</f>
        <v>0</v>
      </c>
      <c r="D1411" s="92">
        <f t="shared" si="294"/>
        <v>5</v>
      </c>
      <c r="E1411" s="96">
        <f t="shared" si="295"/>
        <v>5</v>
      </c>
      <c r="F1411" s="116">
        <f t="shared" si="293"/>
        <v>5</v>
      </c>
      <c r="G1411" s="39" t="s">
        <v>11898</v>
      </c>
      <c r="H1411" t="str">
        <f t="shared" si="288"/>
        <v>白蓍草</v>
      </c>
      <c r="I1411" s="123">
        <f t="shared" si="296"/>
        <v>5</v>
      </c>
    </row>
    <row r="1412" spans="2:9">
      <c r="B1412" s="39" t="s">
        <v>23339</v>
      </c>
      <c r="C1412" s="38">
        <f>Matrix!B4637</f>
        <v>0</v>
      </c>
      <c r="D1412" s="92">
        <f t="shared" si="294"/>
        <v>5</v>
      </c>
      <c r="E1412" s="96">
        <f t="shared" si="295"/>
        <v>5</v>
      </c>
      <c r="F1412" s="116">
        <f t="shared" si="293"/>
        <v>5</v>
      </c>
      <c r="G1412" s="39" t="s">
        <v>11899</v>
      </c>
      <c r="H1412" t="str">
        <f t="shared" si="288"/>
        <v>兰花</v>
      </c>
      <c r="I1412" s="123">
        <f t="shared" si="296"/>
        <v>5</v>
      </c>
    </row>
    <row r="1413" spans="2:9">
      <c r="B1413" s="39" t="s">
        <v>23340</v>
      </c>
      <c r="C1413" s="38">
        <f>Matrix!B4659</f>
        <v>0</v>
      </c>
      <c r="D1413" s="92">
        <f t="shared" si="294"/>
        <v>5</v>
      </c>
      <c r="E1413" s="96">
        <f t="shared" si="295"/>
        <v>5</v>
      </c>
      <c r="F1413" s="116">
        <f t="shared" si="293"/>
        <v>5</v>
      </c>
      <c r="G1413" s="39" t="s">
        <v>11900</v>
      </c>
      <c r="H1413" t="str">
        <f t="shared" si="288"/>
        <v>栎树</v>
      </c>
      <c r="I1413" s="123">
        <f t="shared" si="296"/>
        <v>5</v>
      </c>
    </row>
    <row r="1414" spans="2:9">
      <c r="B1414" s="39" t="s">
        <v>23341</v>
      </c>
      <c r="C1414" s="38">
        <f>Matrix!B4663</f>
        <v>0</v>
      </c>
      <c r="D1414" s="92">
        <f t="shared" si="294"/>
        <v>5</v>
      </c>
      <c r="E1414" s="96">
        <f t="shared" si="295"/>
        <v>5</v>
      </c>
      <c r="F1414" s="116">
        <f t="shared" si="293"/>
        <v>5</v>
      </c>
      <c r="G1414" s="39" t="s">
        <v>11901</v>
      </c>
      <c r="H1414" t="str">
        <f t="shared" si="288"/>
        <v>风铃草</v>
      </c>
      <c r="I1414" s="123">
        <f t="shared" si="296"/>
        <v>5</v>
      </c>
    </row>
    <row r="1415" spans="2:9">
      <c r="B1415" s="39" t="s">
        <v>23342</v>
      </c>
      <c r="C1415" s="38">
        <f>Matrix!B4667</f>
        <v>0</v>
      </c>
      <c r="D1415" s="92">
        <f t="shared" si="294"/>
        <v>5</v>
      </c>
      <c r="E1415" s="96">
        <f t="shared" si="295"/>
        <v>5</v>
      </c>
      <c r="F1415" s="116">
        <f t="shared" si="293"/>
        <v>5</v>
      </c>
      <c r="G1415" s="39" t="s">
        <v>11902</v>
      </c>
      <c r="H1415" t="str">
        <f t="shared" si="288"/>
        <v>晚樱草</v>
      </c>
      <c r="I1415" s="123">
        <f t="shared" si="296"/>
        <v>5</v>
      </c>
    </row>
    <row r="1416" spans="2:9">
      <c r="B1416" s="39" t="s">
        <v>23343</v>
      </c>
      <c r="C1416" s="38">
        <f>Matrix!B4669</f>
        <v>0</v>
      </c>
      <c r="D1416" s="92">
        <f t="shared" si="294"/>
        <v>5</v>
      </c>
      <c r="E1416" s="96">
        <f t="shared" si="295"/>
        <v>5</v>
      </c>
      <c r="F1416" s="116">
        <f t="shared" si="293"/>
        <v>5</v>
      </c>
      <c r="G1416" s="39" t="s">
        <v>11903</v>
      </c>
      <c r="H1416" t="str">
        <f t="shared" si="288"/>
        <v>鸢尾</v>
      </c>
      <c r="I1416" s="123">
        <f t="shared" si="296"/>
        <v>5</v>
      </c>
    </row>
    <row r="1417" spans="2:9">
      <c r="B1417" s="39" t="s">
        <v>23344</v>
      </c>
      <c r="C1417" s="38">
        <f>Matrix!B4677</f>
        <v>0</v>
      </c>
      <c r="D1417" s="92">
        <f t="shared" si="294"/>
        <v>5</v>
      </c>
      <c r="E1417" s="96">
        <f t="shared" si="295"/>
        <v>5</v>
      </c>
      <c r="F1417" s="116">
        <f t="shared" si="293"/>
        <v>5</v>
      </c>
      <c r="G1417" s="39" t="s">
        <v>11904</v>
      </c>
      <c r="H1417" t="str">
        <f t="shared" si="288"/>
        <v>紫罗兰</v>
      </c>
      <c r="I1417" s="123">
        <f t="shared" si="296"/>
        <v>5</v>
      </c>
    </row>
    <row r="1418" spans="2:9">
      <c r="B1418" s="39" t="s">
        <v>23345</v>
      </c>
      <c r="C1418" s="38">
        <f>Matrix!B4689</f>
        <v>0</v>
      </c>
      <c r="D1418" s="92">
        <f t="shared" si="294"/>
        <v>5</v>
      </c>
      <c r="E1418" s="96">
        <f t="shared" si="295"/>
        <v>5</v>
      </c>
      <c r="F1418" s="116">
        <f t="shared" si="293"/>
        <v>5</v>
      </c>
      <c r="G1418" s="39" t="s">
        <v>11440</v>
      </c>
      <c r="H1418" t="str">
        <f t="shared" si="288"/>
        <v>薄荷</v>
      </c>
      <c r="I1418" s="123">
        <f t="shared" si="296"/>
        <v>5</v>
      </c>
    </row>
    <row r="1419" spans="2:9">
      <c r="B1419" s="39" t="s">
        <v>23346</v>
      </c>
      <c r="C1419" s="38">
        <f>Matrix!B4682</f>
        <v>0</v>
      </c>
      <c r="D1419" s="92">
        <f t="shared" si="294"/>
        <v>5</v>
      </c>
      <c r="E1419" s="96">
        <f t="shared" si="295"/>
        <v>5</v>
      </c>
      <c r="F1419" s="116">
        <f t="shared" si="293"/>
        <v>5</v>
      </c>
      <c r="G1419" s="39" t="s">
        <v>11922</v>
      </c>
      <c r="H1419" t="str">
        <f t="shared" si="288"/>
        <v>凤凰木</v>
      </c>
      <c r="I1419" s="123">
        <f t="shared" si="296"/>
        <v>5</v>
      </c>
    </row>
    <row r="1420" spans="2:9">
      <c r="B1420" s="39" t="s">
        <v>23347</v>
      </c>
      <c r="C1420" s="38">
        <f>Matrix!B4686</f>
        <v>0</v>
      </c>
      <c r="D1420" s="92">
        <f t="shared" si="294"/>
        <v>5</v>
      </c>
      <c r="E1420" s="96">
        <f t="shared" si="295"/>
        <v>5</v>
      </c>
      <c r="F1420" s="116">
        <f t="shared" si="293"/>
        <v>5</v>
      </c>
      <c r="G1420" s="39" t="s">
        <v>11923</v>
      </c>
      <c r="H1420" t="str">
        <f t="shared" si="288"/>
        <v>木棉花</v>
      </c>
      <c r="I1420" s="123">
        <f t="shared" si="296"/>
        <v>5</v>
      </c>
    </row>
    <row r="1421" spans="2:9">
      <c r="B1421" s="39" t="s">
        <v>23348</v>
      </c>
      <c r="C1421" s="38">
        <f>Matrix!B4712</f>
        <v>0</v>
      </c>
      <c r="D1421" s="92">
        <f t="shared" si="294"/>
        <v>5</v>
      </c>
      <c r="E1421" s="96">
        <f t="shared" si="295"/>
        <v>5</v>
      </c>
      <c r="F1421" s="116">
        <f t="shared" si="293"/>
        <v>5</v>
      </c>
      <c r="G1421" s="39" t="s">
        <v>11905</v>
      </c>
      <c r="H1421" t="str">
        <f t="shared" si="288"/>
        <v>紫藤</v>
      </c>
      <c r="I1421" s="123">
        <f t="shared" si="296"/>
        <v>5</v>
      </c>
    </row>
    <row r="1422" spans="2:9">
      <c r="B1422" s="39" t="s">
        <v>23349</v>
      </c>
      <c r="C1422" s="38">
        <f>Matrix!B4713</f>
        <v>0</v>
      </c>
      <c r="D1422" s="92">
        <f t="shared" si="294"/>
        <v>5</v>
      </c>
      <c r="E1422" s="96">
        <f t="shared" si="295"/>
        <v>5</v>
      </c>
      <c r="F1422" s="116">
        <f t="shared" si="293"/>
        <v>5</v>
      </c>
      <c r="G1422" s="39" t="s">
        <v>11906</v>
      </c>
      <c r="H1422" t="str">
        <f t="shared" si="288"/>
        <v>野樱草</v>
      </c>
      <c r="I1422" s="123">
        <f t="shared" si="296"/>
        <v>5</v>
      </c>
    </row>
    <row r="1423" spans="2:9">
      <c r="B1423" s="39" t="s">
        <v>23350</v>
      </c>
      <c r="C1423" s="38">
        <f>Matrix!B4717</f>
        <v>0</v>
      </c>
      <c r="D1423" s="92">
        <f t="shared" si="294"/>
        <v>5</v>
      </c>
      <c r="E1423" s="96">
        <f t="shared" si="295"/>
        <v>5</v>
      </c>
      <c r="F1423" s="116">
        <f t="shared" si="293"/>
        <v>5</v>
      </c>
      <c r="G1423" s="39" t="s">
        <v>11907</v>
      </c>
      <c r="H1423" t="str">
        <f t="shared" si="288"/>
        <v>狗舌草</v>
      </c>
      <c r="I1423" s="123">
        <f t="shared" si="296"/>
        <v>5</v>
      </c>
    </row>
    <row r="1424" spans="2:9">
      <c r="B1424" s="39" t="s">
        <v>23351</v>
      </c>
      <c r="C1424" s="38">
        <f>Matrix!B4718</f>
        <v>0</v>
      </c>
      <c r="D1424" s="92">
        <f t="shared" si="294"/>
        <v>5</v>
      </c>
      <c r="E1424" s="96">
        <f t="shared" si="295"/>
        <v>5</v>
      </c>
      <c r="F1424" s="116">
        <f t="shared" si="293"/>
        <v>5</v>
      </c>
      <c r="G1424" s="39" t="s">
        <v>11908</v>
      </c>
      <c r="H1424" t="str">
        <f t="shared" si="288"/>
        <v>雏菊</v>
      </c>
      <c r="I1424" s="123">
        <f t="shared" si="296"/>
        <v>5</v>
      </c>
    </row>
    <row r="1425" spans="2:21">
      <c r="B1425" s="39" t="s">
        <v>23352</v>
      </c>
      <c r="C1425" s="38">
        <f>Matrix!B4729</f>
        <v>0</v>
      </c>
      <c r="D1425" s="92">
        <f t="shared" si="294"/>
        <v>5</v>
      </c>
      <c r="E1425" s="96">
        <f t="shared" si="295"/>
        <v>5</v>
      </c>
      <c r="F1425" s="116">
        <f t="shared" si="293"/>
        <v>5</v>
      </c>
      <c r="G1425" s="39" t="s">
        <v>11909</v>
      </c>
      <c r="H1425" t="str">
        <f t="shared" si="288"/>
        <v>向日葵</v>
      </c>
      <c r="I1425" s="123">
        <f t="shared" si="296"/>
        <v>5</v>
      </c>
    </row>
    <row r="1426" spans="2:21">
      <c r="B1426" s="39" t="s">
        <v>23353</v>
      </c>
      <c r="C1426" s="38">
        <f>Matrix!B4731</f>
        <v>0</v>
      </c>
      <c r="D1426" s="92">
        <f t="shared" si="294"/>
        <v>5</v>
      </c>
      <c r="E1426" s="96">
        <f t="shared" si="295"/>
        <v>5</v>
      </c>
      <c r="F1426" s="116">
        <f t="shared" si="293"/>
        <v>5</v>
      </c>
      <c r="G1426" s="39" t="s">
        <v>11910</v>
      </c>
      <c r="H1426" t="str">
        <f>G1426</f>
        <v>麝香草</v>
      </c>
      <c r="I1426" s="123">
        <f>F1426</f>
        <v>5</v>
      </c>
    </row>
    <row r="1427" spans="2:21">
      <c r="B1427" s="39" t="s">
        <v>23354</v>
      </c>
      <c r="C1427" s="38">
        <f>Matrix!B4733</f>
        <v>0</v>
      </c>
      <c r="D1427" s="92">
        <f t="shared" si="294"/>
        <v>5</v>
      </c>
      <c r="E1427" s="96">
        <f t="shared" si="295"/>
        <v>5</v>
      </c>
      <c r="F1427" s="116">
        <f t="shared" si="293"/>
        <v>5</v>
      </c>
      <c r="G1427" s="39" t="s">
        <v>11911</v>
      </c>
      <c r="H1427" t="str">
        <f t="shared" si="288"/>
        <v>郁金香</v>
      </c>
      <c r="I1427" s="123">
        <f t="shared" ref="I1427:I1438" si="297">F1427</f>
        <v>5</v>
      </c>
    </row>
    <row r="1428" spans="2:21">
      <c r="B1428" s="39" t="s">
        <v>23355</v>
      </c>
      <c r="C1428" s="38">
        <f>Matrix!B4736</f>
        <v>0</v>
      </c>
      <c r="D1428" s="92">
        <f t="shared" si="294"/>
        <v>5</v>
      </c>
      <c r="E1428" s="96">
        <f t="shared" si="295"/>
        <v>5</v>
      </c>
      <c r="F1428" s="116">
        <f t="shared" si="293"/>
        <v>5</v>
      </c>
      <c r="G1428" s="39" t="s">
        <v>11912</v>
      </c>
      <c r="H1428" t="str">
        <f t="shared" si="288"/>
        <v>睡莲</v>
      </c>
      <c r="I1428" s="123">
        <f t="shared" si="297"/>
        <v>5</v>
      </c>
    </row>
    <row r="1429" spans="2:21">
      <c r="B1429" s="39" t="s">
        <v>23356</v>
      </c>
      <c r="C1429" s="38">
        <f>Matrix!B4738</f>
        <v>0</v>
      </c>
      <c r="D1429" s="92">
        <f t="shared" si="294"/>
        <v>5</v>
      </c>
      <c r="E1429" s="96">
        <f t="shared" si="295"/>
        <v>5</v>
      </c>
      <c r="F1429" s="116">
        <f t="shared" si="293"/>
        <v>5</v>
      </c>
      <c r="G1429" s="39" t="s">
        <v>11913</v>
      </c>
      <c r="H1429" t="str">
        <f t="shared" si="288"/>
        <v>天竺葵</v>
      </c>
      <c r="I1429" s="123">
        <f t="shared" si="297"/>
        <v>5</v>
      </c>
    </row>
    <row r="1430" spans="2:21">
      <c r="B1430" s="39" t="s">
        <v>23357</v>
      </c>
      <c r="C1430" s="38">
        <f>Matrix!B4742</f>
        <v>0</v>
      </c>
      <c r="D1430" s="92">
        <f t="shared" si="294"/>
        <v>5</v>
      </c>
      <c r="E1430" s="96">
        <f t="shared" si="295"/>
        <v>5</v>
      </c>
      <c r="F1430" s="116">
        <f t="shared" si="293"/>
        <v>5</v>
      </c>
      <c r="G1430" s="39" t="s">
        <v>11914</v>
      </c>
      <c r="H1430" t="str">
        <f t="shared" si="288"/>
        <v>香槐</v>
      </c>
      <c r="I1430" s="123">
        <f t="shared" si="297"/>
        <v>5</v>
      </c>
    </row>
    <row r="1431" spans="2:21">
      <c r="B1431" s="39" t="s">
        <v>23358</v>
      </c>
      <c r="C1431" s="38">
        <f>Matrix!B4746</f>
        <v>0</v>
      </c>
      <c r="D1431" s="92">
        <f t="shared" ref="D1431:D1438" si="298">ROUNDUP(ABS(75-C1431)/Base_Value*emotion_factor,1)</f>
        <v>5</v>
      </c>
      <c r="E1431" s="96">
        <f t="shared" ref="E1431:E1438" si="299">IF(D1431&gt;Max_Value,Max_Value,IF(D1431&lt;0,0,D1431))</f>
        <v>5</v>
      </c>
      <c r="F1431" s="116">
        <f t="shared" si="293"/>
        <v>5</v>
      </c>
      <c r="G1431" s="39" t="s">
        <v>11915</v>
      </c>
      <c r="H1431" t="str">
        <f t="shared" si="288"/>
        <v>海芋百合</v>
      </c>
      <c r="I1431" s="123">
        <f t="shared" si="297"/>
        <v>5</v>
      </c>
    </row>
    <row r="1432" spans="2:21">
      <c r="B1432" s="39" t="s">
        <v>23359</v>
      </c>
      <c r="C1432" s="38">
        <f>Matrix!B4747</f>
        <v>0</v>
      </c>
      <c r="D1432" s="92">
        <f t="shared" si="298"/>
        <v>5</v>
      </c>
      <c r="E1432" s="96">
        <f t="shared" si="299"/>
        <v>5</v>
      </c>
      <c r="F1432" s="116">
        <f t="shared" si="293"/>
        <v>5</v>
      </c>
      <c r="G1432" s="39" t="s">
        <v>11916</v>
      </c>
      <c r="H1432" t="str">
        <f t="shared" ref="H1432:H1438" si="300">G1432</f>
        <v>茶树</v>
      </c>
      <c r="I1432" s="123">
        <f t="shared" si="297"/>
        <v>5</v>
      </c>
    </row>
    <row r="1433" spans="2:21">
      <c r="B1433" s="39" t="s">
        <v>23360</v>
      </c>
      <c r="C1433" s="38">
        <f>Matrix!B4748</f>
        <v>0</v>
      </c>
      <c r="D1433" s="92">
        <f t="shared" si="298"/>
        <v>5</v>
      </c>
      <c r="E1433" s="96">
        <f t="shared" si="299"/>
        <v>5</v>
      </c>
      <c r="F1433" s="116">
        <f t="shared" si="293"/>
        <v>5</v>
      </c>
      <c r="G1433" s="39" t="s">
        <v>11917</v>
      </c>
      <c r="H1433" t="str">
        <f t="shared" si="300"/>
        <v>鳄梨</v>
      </c>
      <c r="I1433" s="123">
        <f t="shared" si="297"/>
        <v>5</v>
      </c>
    </row>
    <row r="1434" spans="2:21">
      <c r="B1434" s="39" t="s">
        <v>23361</v>
      </c>
      <c r="C1434" s="38">
        <f>Matrix!B4761</f>
        <v>0</v>
      </c>
      <c r="D1434" s="92">
        <f t="shared" si="298"/>
        <v>5</v>
      </c>
      <c r="E1434" s="96">
        <f t="shared" si="299"/>
        <v>5</v>
      </c>
      <c r="F1434" s="116">
        <f t="shared" si="293"/>
        <v>5</v>
      </c>
      <c r="G1434" s="39" t="s">
        <v>11918</v>
      </c>
      <c r="H1434" t="str">
        <f t="shared" si="300"/>
        <v>忍冬</v>
      </c>
      <c r="I1434" s="123">
        <f t="shared" si="297"/>
        <v>5</v>
      </c>
    </row>
    <row r="1435" spans="2:21">
      <c r="B1435" s="39" t="s">
        <v>23362</v>
      </c>
      <c r="C1435" s="38">
        <f>Matrix!B4763</f>
        <v>0</v>
      </c>
      <c r="D1435" s="92">
        <f t="shared" si="298"/>
        <v>5</v>
      </c>
      <c r="E1435" s="96">
        <f t="shared" si="299"/>
        <v>5</v>
      </c>
      <c r="F1435" s="116">
        <f t="shared" si="293"/>
        <v>5</v>
      </c>
      <c r="G1435" s="39" t="s">
        <v>11919</v>
      </c>
      <c r="H1435" t="str">
        <f t="shared" si="300"/>
        <v>万年青</v>
      </c>
      <c r="I1435" s="123">
        <f t="shared" si="297"/>
        <v>5</v>
      </c>
    </row>
    <row r="1436" spans="2:21">
      <c r="B1436" s="39" t="s">
        <v>23363</v>
      </c>
      <c r="C1436" s="38">
        <f>Matrix!B4768</f>
        <v>0</v>
      </c>
      <c r="D1436" s="92">
        <f t="shared" si="298"/>
        <v>5</v>
      </c>
      <c r="E1436" s="96">
        <f t="shared" si="299"/>
        <v>5</v>
      </c>
      <c r="F1436" s="116">
        <f t="shared" si="293"/>
        <v>5</v>
      </c>
      <c r="G1436" s="39" t="s">
        <v>11920</v>
      </c>
      <c r="H1436" t="str">
        <f t="shared" si="300"/>
        <v>大波斯菊</v>
      </c>
      <c r="I1436" s="123">
        <f t="shared" si="297"/>
        <v>5</v>
      </c>
    </row>
    <row r="1437" spans="2:21">
      <c r="B1437" s="39" t="s">
        <v>23364</v>
      </c>
      <c r="C1437" s="38">
        <f>Matrix!B4778</f>
        <v>0</v>
      </c>
      <c r="D1437" s="92">
        <f t="shared" si="298"/>
        <v>5</v>
      </c>
      <c r="E1437" s="96">
        <f t="shared" si="299"/>
        <v>5</v>
      </c>
      <c r="F1437" s="116">
        <f t="shared" si="293"/>
        <v>5</v>
      </c>
      <c r="G1437" s="39" t="s">
        <v>11921</v>
      </c>
      <c r="H1437" t="str">
        <f t="shared" si="300"/>
        <v>月见草</v>
      </c>
      <c r="I1437" s="123">
        <f t="shared" si="297"/>
        <v>5</v>
      </c>
    </row>
    <row r="1438" spans="2:21">
      <c r="B1438" s="39" t="s">
        <v>23365</v>
      </c>
      <c r="C1438" s="38">
        <f>Matrix!B4792</f>
        <v>0</v>
      </c>
      <c r="D1438" s="92">
        <f t="shared" si="298"/>
        <v>5</v>
      </c>
      <c r="E1438" s="96">
        <f t="shared" si="299"/>
        <v>5</v>
      </c>
      <c r="F1438" s="116">
        <f t="shared" si="293"/>
        <v>5</v>
      </c>
      <c r="G1438" s="39" t="s">
        <v>11924</v>
      </c>
      <c r="H1438" t="str">
        <f t="shared" si="300"/>
        <v>芙蓉</v>
      </c>
      <c r="I1438" s="123">
        <f t="shared" si="297"/>
        <v>5</v>
      </c>
    </row>
    <row r="1439" spans="2:21">
      <c r="B1439" s="130" t="s">
        <v>23539</v>
      </c>
      <c r="C1439" s="120">
        <f>MAX(D1440:D1489)</f>
        <v>5</v>
      </c>
      <c r="D1439" s="96">
        <f>IF(C1439&gt;Max_Value,Max_Value,IF(C1439&lt;0,0,C1439))</f>
        <v>5</v>
      </c>
      <c r="E1439" s="131" t="s">
        <v>23540</v>
      </c>
      <c r="F1439" s="120">
        <f>MAX(G1440:G1472)</f>
        <v>5</v>
      </c>
      <c r="G1439" s="96">
        <f>IF(F1439&gt;Max_Value,Max_Value,IF(F1439&lt;0,0,F1439))</f>
        <v>5</v>
      </c>
    </row>
    <row r="1440" spans="2:21">
      <c r="B1440" s="49">
        <v>8</v>
      </c>
      <c r="C1440" s="49">
        <f>Matrix!B8</f>
        <v>0</v>
      </c>
      <c r="D1440" s="92">
        <f t="shared" ref="D1440:D1471" si="301">ROUNDUP(ABS(75-C1440)/Base_Value*digest_factor,1)</f>
        <v>5</v>
      </c>
      <c r="E1440" s="49">
        <v>123</v>
      </c>
      <c r="F1440" s="49">
        <f>Matrix!B123</f>
        <v>0</v>
      </c>
      <c r="G1440" s="92">
        <f t="shared" ref="G1440:G1472" si="302">ROUNDUP(ABS(75-F1440)/Base_Value*endo_factor,1)</f>
        <v>5</v>
      </c>
      <c r="H1440" s="124" t="s">
        <v>23530</v>
      </c>
      <c r="I1440" s="49">
        <f>Info_R!A15</f>
        <v>75</v>
      </c>
      <c r="K1440" t="s">
        <v>23607</v>
      </c>
      <c r="L1440" s="97" t="e">
        <f>MAX(F549,E2686)</f>
        <v>#N/A</v>
      </c>
      <c r="M1440" s="127" t="s">
        <v>23561</v>
      </c>
      <c r="N1440" s="127"/>
      <c r="O1440" s="127"/>
      <c r="P1440" s="127"/>
      <c r="Q1440" s="127"/>
      <c r="R1440" s="127"/>
      <c r="S1440" s="127"/>
      <c r="T1440" s="127"/>
      <c r="U1440" s="127"/>
    </row>
    <row r="1441" spans="2:21">
      <c r="B1441" s="49">
        <v>413</v>
      </c>
      <c r="C1441" s="49">
        <f>Matrix!B413</f>
        <v>0</v>
      </c>
      <c r="D1441" s="92">
        <f t="shared" si="301"/>
        <v>5</v>
      </c>
      <c r="E1441" s="49">
        <v>133</v>
      </c>
      <c r="F1441" s="49">
        <f>Matrix!B133</f>
        <v>0</v>
      </c>
      <c r="G1441" s="92">
        <f t="shared" si="302"/>
        <v>5</v>
      </c>
      <c r="H1441" s="124" t="s">
        <v>23494</v>
      </c>
      <c r="I1441" s="49">
        <f>Info_R!A16</f>
        <v>75</v>
      </c>
      <c r="K1441" t="s">
        <v>23608</v>
      </c>
      <c r="L1441" s="97">
        <f>MAX(F9:F20,F24,F28,F31)</f>
        <v>5</v>
      </c>
      <c r="M1441" s="127" t="s">
        <v>23562</v>
      </c>
      <c r="N1441" s="127"/>
      <c r="O1441" s="128"/>
      <c r="P1441" s="128"/>
      <c r="Q1441" s="127"/>
      <c r="R1441" s="127"/>
      <c r="S1441" s="127"/>
      <c r="T1441" s="127"/>
      <c r="U1441" s="128"/>
    </row>
    <row r="1442" spans="2:21">
      <c r="B1442" s="49">
        <v>420</v>
      </c>
      <c r="C1442" s="49">
        <f>Matrix!B420</f>
        <v>0</v>
      </c>
      <c r="D1442" s="92">
        <f t="shared" si="301"/>
        <v>5</v>
      </c>
      <c r="E1442" s="49">
        <v>248</v>
      </c>
      <c r="F1442" s="49">
        <f>Matrix!B248</f>
        <v>0</v>
      </c>
      <c r="G1442" s="92">
        <f t="shared" si="302"/>
        <v>5</v>
      </c>
      <c r="H1442" s="124" t="s">
        <v>23495</v>
      </c>
      <c r="I1442" s="49">
        <f>Info_R!A17</f>
        <v>75</v>
      </c>
      <c r="K1442" t="s">
        <v>23609</v>
      </c>
      <c r="L1442" s="97">
        <f>MAX(F39:F44,F46:F50,F52:F57,F59:F69)</f>
        <v>5</v>
      </c>
      <c r="M1442" s="127" t="s">
        <v>23623</v>
      </c>
      <c r="N1442" s="128"/>
      <c r="O1442" s="128"/>
      <c r="P1442" s="127"/>
      <c r="Q1442" s="127"/>
      <c r="R1442" s="127"/>
      <c r="S1442" s="127"/>
      <c r="T1442" s="127"/>
      <c r="U1442" s="128"/>
    </row>
    <row r="1443" spans="2:21">
      <c r="B1443" s="49">
        <v>508</v>
      </c>
      <c r="C1443" s="49">
        <f>Matrix!B508</f>
        <v>0</v>
      </c>
      <c r="D1443" s="92">
        <f t="shared" si="301"/>
        <v>5</v>
      </c>
      <c r="E1443" s="49">
        <v>330</v>
      </c>
      <c r="F1443" s="49">
        <f>Matrix!B330</f>
        <v>0</v>
      </c>
      <c r="G1443" s="92">
        <f t="shared" si="302"/>
        <v>5</v>
      </c>
      <c r="H1443" s="124" t="s">
        <v>23496</v>
      </c>
      <c r="I1443" s="49">
        <f>Info_R!A18</f>
        <v>75</v>
      </c>
      <c r="K1443" t="s">
        <v>23610</v>
      </c>
      <c r="L1443" s="97">
        <f>MAX(F253:F266,F268)</f>
        <v>5</v>
      </c>
      <c r="M1443" s="127" t="s">
        <v>23563</v>
      </c>
      <c r="N1443" s="128"/>
      <c r="O1443" s="128"/>
      <c r="P1443" s="128"/>
      <c r="Q1443" s="127"/>
      <c r="R1443" s="127"/>
      <c r="S1443" s="127"/>
      <c r="T1443" s="127"/>
      <c r="U1443" s="128"/>
    </row>
    <row r="1444" spans="2:21">
      <c r="B1444" s="49">
        <v>621</v>
      </c>
      <c r="C1444" s="49">
        <f>Matrix!B621</f>
        <v>0</v>
      </c>
      <c r="D1444" s="92">
        <f t="shared" si="301"/>
        <v>5</v>
      </c>
      <c r="E1444" s="49">
        <v>572</v>
      </c>
      <c r="F1444" s="49">
        <f>Matrix!B572</f>
        <v>0</v>
      </c>
      <c r="G1444" s="92">
        <f t="shared" si="302"/>
        <v>5</v>
      </c>
      <c r="H1444" s="124" t="s">
        <v>23497</v>
      </c>
      <c r="I1444" s="49">
        <f>Info_R!A19</f>
        <v>75</v>
      </c>
      <c r="K1444" t="s">
        <v>23611</v>
      </c>
      <c r="L1444" s="97">
        <f>MAX(F465:F473,F538,F540:F546)</f>
        <v>5</v>
      </c>
      <c r="M1444" s="127" t="s">
        <v>23564</v>
      </c>
      <c r="N1444" s="128"/>
      <c r="O1444" s="128"/>
      <c r="P1444" s="128"/>
      <c r="Q1444" s="127"/>
      <c r="R1444" s="127"/>
      <c r="S1444" s="127"/>
      <c r="T1444" s="127"/>
      <c r="U1444" s="128"/>
    </row>
    <row r="1445" spans="2:21">
      <c r="B1445" s="49">
        <v>696</v>
      </c>
      <c r="C1445" s="49">
        <f>Matrix!B696</f>
        <v>0</v>
      </c>
      <c r="D1445" s="92">
        <f t="shared" si="301"/>
        <v>5</v>
      </c>
      <c r="E1445" s="49">
        <v>644</v>
      </c>
      <c r="F1445" s="49">
        <f>Matrix!B644</f>
        <v>0</v>
      </c>
      <c r="G1445" s="92">
        <f t="shared" si="302"/>
        <v>5</v>
      </c>
      <c r="H1445" s="124" t="s">
        <v>23498</v>
      </c>
      <c r="I1445" s="49">
        <f>Info_R!A20</f>
        <v>75</v>
      </c>
      <c r="K1445" t="s">
        <v>23612</v>
      </c>
      <c r="L1445" s="97">
        <f>MAX(F80:F88,F90,F92:F97,F99:F104,F119:F128,F131:F135,F138:F141,F143:F149)</f>
        <v>5</v>
      </c>
      <c r="M1445" s="127" t="s">
        <v>23565</v>
      </c>
      <c r="N1445" s="128"/>
      <c r="O1445" s="128"/>
      <c r="P1445" s="128"/>
      <c r="Q1445" s="128"/>
      <c r="R1445" s="127"/>
      <c r="S1445" s="127"/>
      <c r="T1445" s="127"/>
      <c r="U1445" s="128"/>
    </row>
    <row r="1446" spans="2:21">
      <c r="B1446" s="49">
        <v>784</v>
      </c>
      <c r="C1446" s="49">
        <f>Matrix!B784</f>
        <v>0</v>
      </c>
      <c r="D1446" s="92">
        <f t="shared" si="301"/>
        <v>5</v>
      </c>
      <c r="E1446" s="49">
        <v>963</v>
      </c>
      <c r="F1446" s="49">
        <f>Matrix!B963</f>
        <v>0</v>
      </c>
      <c r="G1446" s="92">
        <f t="shared" si="302"/>
        <v>5</v>
      </c>
      <c r="H1446" s="124" t="s">
        <v>23499</v>
      </c>
      <c r="I1446" s="49">
        <f>Info_R!A21</f>
        <v>75</v>
      </c>
      <c r="K1446" t="s">
        <v>23772</v>
      </c>
      <c r="L1446" s="97">
        <f>MAX(I2:I16)</f>
        <v>5</v>
      </c>
      <c r="M1446" s="127" t="s">
        <v>23566</v>
      </c>
      <c r="N1446" s="127"/>
      <c r="O1446" s="127"/>
      <c r="P1446" s="128"/>
      <c r="Q1446" s="127"/>
      <c r="R1446" s="127"/>
      <c r="S1446" s="127"/>
      <c r="T1446" s="127"/>
      <c r="U1446" s="128"/>
    </row>
    <row r="1447" spans="2:21">
      <c r="B1447" s="49">
        <v>961</v>
      </c>
      <c r="C1447" s="49">
        <f>Matrix!B961</f>
        <v>0</v>
      </c>
      <c r="D1447" s="92">
        <f t="shared" si="301"/>
        <v>5</v>
      </c>
      <c r="E1447" s="49">
        <v>2179</v>
      </c>
      <c r="F1447" s="49">
        <f>Matrix!B2179</f>
        <v>0</v>
      </c>
      <c r="G1447" s="92">
        <f t="shared" si="302"/>
        <v>5</v>
      </c>
      <c r="H1447" s="124" t="s">
        <v>23500</v>
      </c>
      <c r="I1447" s="49">
        <f>Info_R!A22</f>
        <v>75</v>
      </c>
      <c r="K1447" t="s">
        <v>23613</v>
      </c>
      <c r="L1447" s="97">
        <f>MAX(F1020:F1042)</f>
        <v>5</v>
      </c>
      <c r="M1447" s="127" t="s">
        <v>23567</v>
      </c>
      <c r="N1447" s="128"/>
      <c r="O1447" s="128"/>
      <c r="P1447" s="127"/>
      <c r="Q1447" s="127"/>
      <c r="R1447" s="127"/>
      <c r="S1447" s="127"/>
      <c r="T1447" s="127"/>
      <c r="U1447" s="128"/>
    </row>
    <row r="1448" spans="2:21">
      <c r="B1448" s="49">
        <v>1067</v>
      </c>
      <c r="C1448" s="49">
        <f>Matrix!B1067</f>
        <v>0</v>
      </c>
      <c r="D1448" s="92">
        <f t="shared" si="301"/>
        <v>5</v>
      </c>
      <c r="E1448" s="49">
        <v>2205</v>
      </c>
      <c r="F1448" s="49">
        <f>Matrix!B2205</f>
        <v>0</v>
      </c>
      <c r="G1448" s="92">
        <f t="shared" si="302"/>
        <v>5</v>
      </c>
      <c r="H1448" s="124" t="s">
        <v>23501</v>
      </c>
      <c r="I1448" s="49">
        <f>Info_R!A23</f>
        <v>75</v>
      </c>
      <c r="K1448" t="s">
        <v>23614</v>
      </c>
      <c r="L1448" s="97" t="e">
        <f>MAX(E2684:E2685)</f>
        <v>#N/A</v>
      </c>
      <c r="M1448" s="127" t="s">
        <v>23568</v>
      </c>
      <c r="N1448" s="127"/>
      <c r="O1448" s="128"/>
      <c r="P1448" s="128"/>
      <c r="Q1448" s="127"/>
      <c r="R1448" s="127"/>
      <c r="S1448" s="127"/>
      <c r="T1448" s="127"/>
      <c r="U1448" s="128"/>
    </row>
    <row r="1449" spans="2:21">
      <c r="B1449" s="49">
        <v>1213</v>
      </c>
      <c r="C1449" s="49">
        <f>Matrix!B1213</f>
        <v>0</v>
      </c>
      <c r="D1449" s="92">
        <f t="shared" si="301"/>
        <v>5</v>
      </c>
      <c r="E1449" s="49">
        <v>2557</v>
      </c>
      <c r="F1449" s="49">
        <f>Matrix!B2557</f>
        <v>0</v>
      </c>
      <c r="G1449" s="92">
        <f t="shared" si="302"/>
        <v>5</v>
      </c>
      <c r="H1449" s="124" t="s">
        <v>23531</v>
      </c>
      <c r="I1449" s="49">
        <f>Info_R!A24</f>
        <v>75</v>
      </c>
      <c r="K1449" t="s">
        <v>23615</v>
      </c>
      <c r="L1449" s="224">
        <f>MAX(C818)</f>
        <v>0</v>
      </c>
      <c r="M1449" s="127" t="s">
        <v>23569</v>
      </c>
      <c r="N1449" s="127"/>
      <c r="O1449" s="127"/>
      <c r="P1449" s="127"/>
      <c r="Q1449" s="127"/>
      <c r="R1449" s="127"/>
      <c r="S1449" s="127"/>
      <c r="T1449" s="127"/>
      <c r="U1449" s="128"/>
    </row>
    <row r="1450" spans="2:21">
      <c r="B1450" s="49">
        <v>1239</v>
      </c>
      <c r="C1450" s="49">
        <f>Matrix!B1239</f>
        <v>0</v>
      </c>
      <c r="D1450" s="92">
        <f t="shared" si="301"/>
        <v>5</v>
      </c>
      <c r="E1450" s="49">
        <v>1886</v>
      </c>
      <c r="F1450" s="49">
        <f>Matrix!B1886</f>
        <v>0</v>
      </c>
      <c r="G1450" s="92">
        <f t="shared" si="302"/>
        <v>5</v>
      </c>
      <c r="H1450" s="124" t="s">
        <v>23532</v>
      </c>
      <c r="I1450" s="49">
        <f>Info_R!A25</f>
        <v>75</v>
      </c>
      <c r="K1450" t="s">
        <v>23616</v>
      </c>
      <c r="L1450" s="49">
        <f ca="1">MAX('Data code'!D632:D640,'Data code'!D642:D646,'Data code'!D648:D651,'Data code'!D658,'Data code'!D669)</f>
        <v>5</v>
      </c>
      <c r="M1450" s="127" t="s">
        <v>23570</v>
      </c>
      <c r="N1450" s="127"/>
      <c r="O1450" s="127"/>
      <c r="P1450" s="127"/>
      <c r="Q1450" s="127"/>
      <c r="R1450" s="127"/>
      <c r="S1450" s="127"/>
      <c r="T1450" s="127"/>
      <c r="U1450" s="128"/>
    </row>
    <row r="1451" spans="2:21">
      <c r="B1451" s="49">
        <v>1269</v>
      </c>
      <c r="C1451" s="49">
        <f>Matrix!B1269</f>
        <v>0</v>
      </c>
      <c r="D1451" s="92">
        <f t="shared" si="301"/>
        <v>5</v>
      </c>
      <c r="E1451" s="49">
        <v>3155</v>
      </c>
      <c r="F1451" s="49">
        <f>Matrix!B3155</f>
        <v>0</v>
      </c>
      <c r="G1451" s="92">
        <f t="shared" si="302"/>
        <v>5</v>
      </c>
      <c r="H1451" s="124" t="s">
        <v>23502</v>
      </c>
      <c r="I1451" s="49">
        <f>Info_R!A26</f>
        <v>75</v>
      </c>
      <c r="K1451" t="s">
        <v>23617</v>
      </c>
      <c r="L1451" s="49">
        <f>LARGE(('Data code'!D240,'Data code'!D242:D261,'Data code'!D274:D285,'Data code'!D288:D306),3)</f>
        <v>5</v>
      </c>
      <c r="M1451" s="127" t="s">
        <v>23571</v>
      </c>
      <c r="N1451" s="127"/>
      <c r="O1451" s="127"/>
      <c r="P1451" s="127"/>
      <c r="Q1451" s="127"/>
      <c r="R1451" s="127"/>
      <c r="S1451" s="127"/>
      <c r="T1451" s="127"/>
      <c r="U1451" s="128"/>
    </row>
    <row r="1452" spans="2:21">
      <c r="B1452" s="49">
        <v>1325</v>
      </c>
      <c r="C1452" s="49">
        <f>Matrix!B1325</f>
        <v>0</v>
      </c>
      <c r="D1452" s="92">
        <f t="shared" si="301"/>
        <v>5</v>
      </c>
      <c r="E1452" s="49">
        <v>2830</v>
      </c>
      <c r="F1452" s="49">
        <f>Matrix!B2830</f>
        <v>0</v>
      </c>
      <c r="G1452" s="92">
        <f t="shared" si="302"/>
        <v>5</v>
      </c>
      <c r="H1452" s="124" t="s">
        <v>23503</v>
      </c>
      <c r="I1452" s="49">
        <f>Info_R!A27</f>
        <v>75</v>
      </c>
      <c r="K1452" t="s">
        <v>23535</v>
      </c>
      <c r="L1452" s="97">
        <f>MAX(F272:F281,F285,F292:F294,F296,F298:F305,F307:F317,F319:F321,F323:F331)</f>
        <v>5</v>
      </c>
      <c r="M1452" s="127" t="s">
        <v>23572</v>
      </c>
      <c r="N1452" s="127"/>
      <c r="O1452" s="127"/>
      <c r="P1452" s="127"/>
      <c r="Q1452" s="127"/>
      <c r="R1452" s="127"/>
      <c r="S1452" s="127"/>
      <c r="T1452" s="127"/>
      <c r="U1452" s="128"/>
    </row>
    <row r="1453" spans="2:21">
      <c r="B1453" s="49">
        <v>1446</v>
      </c>
      <c r="C1453" s="49">
        <f>Matrix!B1446</f>
        <v>0</v>
      </c>
      <c r="D1453" s="92">
        <f t="shared" si="301"/>
        <v>5</v>
      </c>
      <c r="E1453" s="49">
        <v>2845</v>
      </c>
      <c r="F1453" s="49">
        <f>Matrix!B2845</f>
        <v>0</v>
      </c>
      <c r="G1453" s="92">
        <f t="shared" si="302"/>
        <v>5</v>
      </c>
      <c r="H1453" s="124" t="s">
        <v>23504</v>
      </c>
      <c r="I1453" s="49">
        <f>Info_R!A28</f>
        <v>75</v>
      </c>
      <c r="K1453" t="s">
        <v>23536</v>
      </c>
      <c r="L1453" s="97">
        <f>MAX(F565:F570)</f>
        <v>5</v>
      </c>
      <c r="M1453" s="127" t="s">
        <v>23573</v>
      </c>
      <c r="N1453" s="127"/>
      <c r="O1453" s="127"/>
      <c r="P1453" s="127"/>
      <c r="Q1453" s="127"/>
      <c r="R1453" s="127"/>
      <c r="S1453" s="127"/>
      <c r="T1453" s="127"/>
      <c r="U1453" s="128"/>
    </row>
    <row r="1454" spans="2:21">
      <c r="B1454" s="49">
        <v>1471</v>
      </c>
      <c r="C1454" s="49">
        <f>Matrix!B1471</f>
        <v>0</v>
      </c>
      <c r="D1454" s="92">
        <f t="shared" si="301"/>
        <v>5</v>
      </c>
      <c r="E1454" s="49">
        <v>5392</v>
      </c>
      <c r="F1454" s="49">
        <f>Matrix!B5392</f>
        <v>0</v>
      </c>
      <c r="G1454" s="92">
        <f t="shared" si="302"/>
        <v>5</v>
      </c>
      <c r="H1454" s="124" t="s">
        <v>23505</v>
      </c>
      <c r="I1454" s="49">
        <f>Info_R!A29</f>
        <v>75</v>
      </c>
      <c r="K1454" t="s">
        <v>23618</v>
      </c>
      <c r="L1454" s="97">
        <f>MAX(F119:F128,F131:F135)</f>
        <v>5</v>
      </c>
      <c r="M1454" s="127" t="s">
        <v>23574</v>
      </c>
      <c r="N1454" s="128"/>
      <c r="O1454" s="127"/>
      <c r="P1454" s="127"/>
      <c r="Q1454" s="127"/>
      <c r="R1454" s="128"/>
      <c r="S1454" s="128"/>
      <c r="T1454" s="128"/>
      <c r="U1454" s="128"/>
    </row>
    <row r="1455" spans="2:21">
      <c r="B1455" s="49">
        <v>1713</v>
      </c>
      <c r="C1455" s="49">
        <f>Matrix!B1713</f>
        <v>0</v>
      </c>
      <c r="D1455" s="92">
        <f t="shared" si="301"/>
        <v>5</v>
      </c>
      <c r="E1455" s="49">
        <v>5618</v>
      </c>
      <c r="F1455" s="49">
        <f>Matrix!B5618</f>
        <v>0</v>
      </c>
      <c r="G1455" s="92">
        <f t="shared" si="302"/>
        <v>5</v>
      </c>
      <c r="H1455" s="124" t="s">
        <v>23533</v>
      </c>
      <c r="I1455" s="49">
        <f>Info_R!A30</f>
        <v>75</v>
      </c>
      <c r="K1455" t="s">
        <v>23619</v>
      </c>
      <c r="L1455" s="97">
        <f>MAX(F163:F178)</f>
        <v>5</v>
      </c>
      <c r="M1455" s="127" t="s">
        <v>23575</v>
      </c>
      <c r="N1455" s="127"/>
      <c r="O1455" s="127"/>
      <c r="P1455" s="127"/>
      <c r="Q1455" s="128"/>
      <c r="R1455" s="128"/>
      <c r="S1455" s="128"/>
      <c r="T1455" s="128"/>
      <c r="U1455" s="128"/>
    </row>
    <row r="1456" spans="2:21">
      <c r="B1456" s="49">
        <v>1835</v>
      </c>
      <c r="C1456" s="49">
        <f>Matrix!B1835</f>
        <v>0</v>
      </c>
      <c r="D1456" s="92">
        <f t="shared" si="301"/>
        <v>5</v>
      </c>
      <c r="E1456" s="49">
        <v>5619</v>
      </c>
      <c r="F1456" s="49">
        <f>Matrix!B5619</f>
        <v>0</v>
      </c>
      <c r="G1456" s="92">
        <f t="shared" si="302"/>
        <v>5</v>
      </c>
      <c r="H1456" s="124" t="s">
        <v>23506</v>
      </c>
      <c r="I1456" s="49">
        <f>Info_R!A31</f>
        <v>75</v>
      </c>
      <c r="K1456" t="s">
        <v>23537</v>
      </c>
      <c r="L1456" s="97">
        <f>MAX(F636,F640,F666:F682,F685:F690,F692:F693,F695:F700)</f>
        <v>5</v>
      </c>
      <c r="M1456" s="127" t="s">
        <v>23576</v>
      </c>
      <c r="N1456" s="127"/>
      <c r="O1456" s="127"/>
      <c r="P1456" s="127"/>
      <c r="Q1456" s="128"/>
      <c r="R1456" s="128"/>
      <c r="S1456" s="128"/>
      <c r="T1456" s="128"/>
      <c r="U1456" s="128"/>
    </row>
    <row r="1457" spans="2:21">
      <c r="B1457" s="49">
        <v>1893</v>
      </c>
      <c r="C1457" s="49">
        <f>Matrix!B1893</f>
        <v>0</v>
      </c>
      <c r="D1457" s="92">
        <f t="shared" si="301"/>
        <v>5</v>
      </c>
      <c r="E1457" s="49">
        <v>5620</v>
      </c>
      <c r="F1457" s="49">
        <f>Matrix!B5620</f>
        <v>0</v>
      </c>
      <c r="G1457" s="92">
        <f t="shared" si="302"/>
        <v>5</v>
      </c>
      <c r="H1457" s="125" t="s">
        <v>23507</v>
      </c>
      <c r="I1457" s="49">
        <f>Info_R!A32</f>
        <v>75</v>
      </c>
      <c r="K1457" t="s">
        <v>23620</v>
      </c>
      <c r="L1457" s="49">
        <v>0</v>
      </c>
      <c r="M1457" s="127" t="s">
        <v>23624</v>
      </c>
      <c r="N1457" s="127"/>
      <c r="O1457" s="127"/>
      <c r="P1457" s="127"/>
      <c r="Q1457" s="128"/>
      <c r="R1457" s="128"/>
      <c r="S1457" s="128"/>
      <c r="T1457" s="128"/>
      <c r="U1457" s="128"/>
    </row>
    <row r="1458" spans="2:21">
      <c r="B1458" s="49">
        <v>2056</v>
      </c>
      <c r="C1458" s="49">
        <f>Matrix!B2056</f>
        <v>0</v>
      </c>
      <c r="D1458" s="92">
        <f t="shared" si="301"/>
        <v>5</v>
      </c>
      <c r="E1458" s="49">
        <v>5621</v>
      </c>
      <c r="F1458" s="49">
        <f>Matrix!B5621</f>
        <v>0</v>
      </c>
      <c r="G1458" s="92">
        <f t="shared" si="302"/>
        <v>5</v>
      </c>
      <c r="H1458" s="124" t="s">
        <v>23508</v>
      </c>
      <c r="I1458" s="49">
        <f>Info_R!A33</f>
        <v>75</v>
      </c>
      <c r="K1458" t="s">
        <v>23534</v>
      </c>
      <c r="L1458" s="97">
        <f>F448</f>
        <v>5</v>
      </c>
      <c r="M1458" s="127" t="s">
        <v>23577</v>
      </c>
      <c r="N1458" s="128"/>
      <c r="O1458" s="128"/>
      <c r="P1458" s="128"/>
      <c r="Q1458" s="128"/>
      <c r="R1458" s="128"/>
      <c r="S1458" s="128"/>
      <c r="T1458" s="128"/>
      <c r="U1458" s="128"/>
    </row>
    <row r="1459" spans="2:21">
      <c r="B1459" s="49">
        <v>2100</v>
      </c>
      <c r="C1459" s="49">
        <f>Matrix!B2100</f>
        <v>0</v>
      </c>
      <c r="D1459" s="92">
        <f t="shared" si="301"/>
        <v>5</v>
      </c>
      <c r="E1459" s="49">
        <v>5622</v>
      </c>
      <c r="F1459" s="49">
        <f>Matrix!B5622</f>
        <v>0</v>
      </c>
      <c r="G1459" s="92">
        <f t="shared" si="302"/>
        <v>5</v>
      </c>
      <c r="H1459" s="124" t="s">
        <v>23509</v>
      </c>
      <c r="I1459" s="49">
        <f>Info_R!A34</f>
        <v>75</v>
      </c>
      <c r="K1459" t="s">
        <v>23621</v>
      </c>
      <c r="L1459" s="97">
        <f>MAX(F354:F355)</f>
        <v>5</v>
      </c>
      <c r="M1459" s="127" t="s">
        <v>23578</v>
      </c>
      <c r="N1459" s="128"/>
      <c r="O1459" s="128"/>
      <c r="P1459" s="128"/>
      <c r="Q1459" s="128"/>
      <c r="R1459" s="128"/>
      <c r="S1459" s="128"/>
      <c r="T1459" s="128"/>
      <c r="U1459" s="128"/>
    </row>
    <row r="1460" spans="2:21">
      <c r="B1460" s="49">
        <v>2507</v>
      </c>
      <c r="C1460" s="49">
        <f>Matrix!B2507</f>
        <v>0</v>
      </c>
      <c r="D1460" s="92">
        <f t="shared" si="301"/>
        <v>5</v>
      </c>
      <c r="E1460" s="49">
        <v>5623</v>
      </c>
      <c r="F1460" s="49">
        <f>Matrix!B5623</f>
        <v>0</v>
      </c>
      <c r="G1460" s="92">
        <f t="shared" si="302"/>
        <v>5</v>
      </c>
      <c r="H1460" s="124" t="s">
        <v>23510</v>
      </c>
      <c r="I1460" s="49">
        <f>Info_R!A35</f>
        <v>75</v>
      </c>
      <c r="K1460" t="s">
        <v>23622</v>
      </c>
      <c r="L1460" s="49">
        <v>0</v>
      </c>
      <c r="M1460" s="127" t="s">
        <v>23579</v>
      </c>
      <c r="N1460" s="127"/>
      <c r="O1460" s="128"/>
      <c r="P1460" s="128"/>
      <c r="Q1460" s="128"/>
      <c r="R1460" s="128"/>
      <c r="S1460" s="128"/>
      <c r="T1460" s="128"/>
      <c r="U1460" s="128"/>
    </row>
    <row r="1461" spans="2:21">
      <c r="B1461" s="49">
        <v>2510</v>
      </c>
      <c r="C1461" s="49">
        <f>Matrix!B2510</f>
        <v>0</v>
      </c>
      <c r="D1461" s="92">
        <f t="shared" si="301"/>
        <v>5</v>
      </c>
      <c r="E1461" s="49">
        <v>5624</v>
      </c>
      <c r="F1461" s="49">
        <f>Matrix!B5624</f>
        <v>0</v>
      </c>
      <c r="G1461" s="92">
        <f t="shared" si="302"/>
        <v>5</v>
      </c>
      <c r="H1461" s="124" t="s">
        <v>23511</v>
      </c>
      <c r="I1461" s="49">
        <f>Info_R!A36</f>
        <v>75</v>
      </c>
    </row>
    <row r="1462" spans="2:21">
      <c r="B1462" s="49">
        <v>2514</v>
      </c>
      <c r="C1462" s="49">
        <f>Matrix!B2514</f>
        <v>0</v>
      </c>
      <c r="D1462" s="92">
        <f t="shared" si="301"/>
        <v>5</v>
      </c>
      <c r="E1462" s="49">
        <v>5625</v>
      </c>
      <c r="F1462" s="49">
        <f>Matrix!B5625</f>
        <v>0</v>
      </c>
      <c r="G1462" s="92">
        <f t="shared" si="302"/>
        <v>5</v>
      </c>
      <c r="H1462" s="124" t="s">
        <v>23512</v>
      </c>
      <c r="I1462" s="49">
        <f>Info_R!A37</f>
        <v>75</v>
      </c>
    </row>
    <row r="1463" spans="2:21">
      <c r="B1463" s="49">
        <v>2515</v>
      </c>
      <c r="C1463" s="49">
        <f>Matrix!B2515</f>
        <v>0</v>
      </c>
      <c r="D1463" s="92">
        <f t="shared" si="301"/>
        <v>5</v>
      </c>
      <c r="E1463" s="49">
        <v>5626</v>
      </c>
      <c r="F1463" s="49">
        <f>Matrix!B5626</f>
        <v>0</v>
      </c>
      <c r="G1463" s="92">
        <f t="shared" si="302"/>
        <v>5</v>
      </c>
      <c r="H1463" s="124" t="s">
        <v>23513</v>
      </c>
      <c r="I1463" s="49">
        <f>Info_R!A38</f>
        <v>75</v>
      </c>
    </row>
    <row r="1464" spans="2:21">
      <c r="B1464" s="49">
        <v>2516</v>
      </c>
      <c r="C1464" s="49">
        <f>Matrix!B2516</f>
        <v>0</v>
      </c>
      <c r="D1464" s="92">
        <f t="shared" si="301"/>
        <v>5</v>
      </c>
      <c r="E1464" s="49">
        <v>5627</v>
      </c>
      <c r="F1464" s="49">
        <f>Matrix!B5627</f>
        <v>0</v>
      </c>
      <c r="G1464" s="92">
        <f t="shared" si="302"/>
        <v>5</v>
      </c>
      <c r="H1464" s="124" t="s">
        <v>23514</v>
      </c>
      <c r="I1464" s="49">
        <f>Info_R!A39</f>
        <v>75</v>
      </c>
    </row>
    <row r="1465" spans="2:21">
      <c r="B1465" s="49">
        <v>2517</v>
      </c>
      <c r="C1465" s="49">
        <f>Matrix!B2517</f>
        <v>0</v>
      </c>
      <c r="D1465" s="92">
        <f t="shared" si="301"/>
        <v>5</v>
      </c>
      <c r="E1465" s="49">
        <v>6353</v>
      </c>
      <c r="F1465" s="49">
        <f>Matrix!B6353</f>
        <v>0</v>
      </c>
      <c r="G1465" s="92">
        <f t="shared" si="302"/>
        <v>5</v>
      </c>
      <c r="H1465" s="124" t="s">
        <v>23515</v>
      </c>
      <c r="I1465" s="49">
        <f>Info_R!A40</f>
        <v>75</v>
      </c>
    </row>
    <row r="1466" spans="2:21">
      <c r="B1466" s="49">
        <v>2518</v>
      </c>
      <c r="C1466" s="49">
        <f>Matrix!B2518</f>
        <v>0</v>
      </c>
      <c r="D1466" s="92">
        <f t="shared" si="301"/>
        <v>5</v>
      </c>
      <c r="E1466" s="49">
        <v>6354</v>
      </c>
      <c r="F1466" s="49">
        <f>Matrix!B6354</f>
        <v>0</v>
      </c>
      <c r="G1466" s="92">
        <f t="shared" si="302"/>
        <v>5</v>
      </c>
      <c r="H1466" s="124" t="s">
        <v>23516</v>
      </c>
      <c r="I1466" s="49">
        <f>Info_R!A41</f>
        <v>75</v>
      </c>
      <c r="L1466" s="126"/>
    </row>
    <row r="1467" spans="2:21">
      <c r="B1467" s="49">
        <v>2519</v>
      </c>
      <c r="C1467" s="49">
        <f>Matrix!B2519</f>
        <v>0</v>
      </c>
      <c r="D1467" s="92">
        <f t="shared" si="301"/>
        <v>5</v>
      </c>
      <c r="E1467" s="49">
        <v>6570</v>
      </c>
      <c r="F1467" s="49">
        <f>Matrix!B6570</f>
        <v>0</v>
      </c>
      <c r="G1467" s="92">
        <f t="shared" si="302"/>
        <v>5</v>
      </c>
      <c r="H1467" s="124" t="s">
        <v>23517</v>
      </c>
      <c r="I1467" s="49">
        <f>Info_R!A42</f>
        <v>75</v>
      </c>
    </row>
    <row r="1468" spans="2:21">
      <c r="B1468" s="49">
        <v>2520</v>
      </c>
      <c r="C1468" s="49">
        <f>Matrix!B2520</f>
        <v>0</v>
      </c>
      <c r="D1468" s="92">
        <f t="shared" si="301"/>
        <v>5</v>
      </c>
      <c r="E1468" s="49">
        <v>6710</v>
      </c>
      <c r="F1468" s="49">
        <f>Matrix!B6710</f>
        <v>0</v>
      </c>
      <c r="G1468" s="92">
        <f t="shared" si="302"/>
        <v>5</v>
      </c>
      <c r="H1468" s="124" t="s">
        <v>23518</v>
      </c>
      <c r="I1468" s="49">
        <f>Info_R!A43</f>
        <v>75</v>
      </c>
    </row>
    <row r="1469" spans="2:21">
      <c r="B1469" s="49">
        <v>2521</v>
      </c>
      <c r="C1469" s="49">
        <f>Matrix!B2521</f>
        <v>0</v>
      </c>
      <c r="D1469" s="92">
        <f t="shared" si="301"/>
        <v>5</v>
      </c>
      <c r="E1469" s="49">
        <v>6711</v>
      </c>
      <c r="F1469" s="49">
        <f>Matrix!B6711</f>
        <v>0</v>
      </c>
      <c r="G1469" s="92">
        <f t="shared" si="302"/>
        <v>5</v>
      </c>
      <c r="H1469" s="124" t="s">
        <v>23519</v>
      </c>
      <c r="I1469" s="49">
        <f>Info_R!A44</f>
        <v>75</v>
      </c>
    </row>
    <row r="1470" spans="2:21">
      <c r="B1470" s="49">
        <v>2537</v>
      </c>
      <c r="C1470" s="49">
        <f>Matrix!B2537</f>
        <v>0</v>
      </c>
      <c r="D1470" s="92">
        <f t="shared" si="301"/>
        <v>5</v>
      </c>
      <c r="E1470" s="49">
        <v>7039</v>
      </c>
      <c r="F1470" s="49">
        <f>Matrix!B7039</f>
        <v>0</v>
      </c>
      <c r="G1470" s="92">
        <f t="shared" si="302"/>
        <v>5</v>
      </c>
      <c r="H1470" s="125" t="s">
        <v>23520</v>
      </c>
      <c r="I1470" s="49">
        <f>Info_R!A45</f>
        <v>75</v>
      </c>
    </row>
    <row r="1471" spans="2:21">
      <c r="B1471" s="49">
        <v>2714</v>
      </c>
      <c r="C1471" s="49">
        <f>Matrix!B2714</f>
        <v>0</v>
      </c>
      <c r="D1471" s="92">
        <f t="shared" si="301"/>
        <v>5</v>
      </c>
      <c r="E1471" s="49">
        <v>7038</v>
      </c>
      <c r="F1471" s="49">
        <f>Matrix!B7038</f>
        <v>0</v>
      </c>
      <c r="G1471" s="92">
        <f t="shared" si="302"/>
        <v>5</v>
      </c>
      <c r="H1471" s="124" t="s">
        <v>23521</v>
      </c>
      <c r="I1471" s="49">
        <f>Info_R!A46</f>
        <v>75</v>
      </c>
    </row>
    <row r="1472" spans="2:21">
      <c r="B1472" s="49">
        <v>2715</v>
      </c>
      <c r="C1472" s="49">
        <f>Matrix!B2715</f>
        <v>0</v>
      </c>
      <c r="D1472" s="92">
        <f t="shared" ref="D1472:D1489" si="303">ROUNDUP(ABS(75-C1472)/Base_Value*digest_factor,1)</f>
        <v>5</v>
      </c>
      <c r="E1472" s="49">
        <v>8576</v>
      </c>
      <c r="F1472" s="49">
        <f>Matrix!B8576</f>
        <v>0</v>
      </c>
      <c r="G1472" s="92">
        <f t="shared" si="302"/>
        <v>5</v>
      </c>
      <c r="H1472" s="124" t="s">
        <v>23522</v>
      </c>
      <c r="I1472" s="49">
        <f>Info_R!A47</f>
        <v>75</v>
      </c>
    </row>
    <row r="1473" spans="2:9">
      <c r="B1473" s="49">
        <v>2724</v>
      </c>
      <c r="C1473" s="49">
        <f>Matrix!B2724</f>
        <v>0</v>
      </c>
      <c r="D1473" s="92">
        <f t="shared" si="303"/>
        <v>5</v>
      </c>
      <c r="H1473" s="124" t="s">
        <v>23523</v>
      </c>
      <c r="I1473" s="49">
        <f>Info_R!A48</f>
        <v>75</v>
      </c>
    </row>
    <row r="1474" spans="2:9">
      <c r="B1474" s="49">
        <v>2836</v>
      </c>
      <c r="C1474" s="49">
        <f>Matrix!B2836</f>
        <v>0</v>
      </c>
      <c r="D1474" s="92">
        <f t="shared" si="303"/>
        <v>5</v>
      </c>
      <c r="H1474" s="124" t="s">
        <v>23524</v>
      </c>
      <c r="I1474" s="49">
        <f>Info_R!A49</f>
        <v>75</v>
      </c>
    </row>
    <row r="1475" spans="2:9">
      <c r="B1475" s="49">
        <v>2837</v>
      </c>
      <c r="C1475" s="49">
        <f>Matrix!B2837</f>
        <v>0</v>
      </c>
      <c r="D1475" s="92">
        <f t="shared" si="303"/>
        <v>5</v>
      </c>
      <c r="H1475" s="124" t="s">
        <v>23525</v>
      </c>
      <c r="I1475" s="49">
        <f>Info_R!A50</f>
        <v>75</v>
      </c>
    </row>
    <row r="1476" spans="2:9">
      <c r="B1476" s="49">
        <v>4158</v>
      </c>
      <c r="C1476" s="49">
        <f>Matrix!B4158</f>
        <v>0</v>
      </c>
      <c r="D1476" s="92">
        <f t="shared" si="303"/>
        <v>5</v>
      </c>
      <c r="H1476" s="124" t="s">
        <v>23526</v>
      </c>
      <c r="I1476" s="49">
        <f>Info_R!A51</f>
        <v>75</v>
      </c>
    </row>
    <row r="1477" spans="2:9">
      <c r="B1477" s="49">
        <v>4168</v>
      </c>
      <c r="C1477" s="49">
        <f>Matrix!B4168</f>
        <v>0</v>
      </c>
      <c r="D1477" s="92">
        <f t="shared" si="303"/>
        <v>5</v>
      </c>
      <c r="H1477" s="124" t="s">
        <v>23527</v>
      </c>
      <c r="I1477" s="49">
        <f>Info_R!A52</f>
        <v>75</v>
      </c>
    </row>
    <row r="1478" spans="2:9">
      <c r="B1478" s="49">
        <v>5453</v>
      </c>
      <c r="C1478" s="49">
        <f>Matrix!B5453</f>
        <v>0</v>
      </c>
      <c r="D1478" s="92">
        <f t="shared" si="303"/>
        <v>5</v>
      </c>
      <c r="H1478" s="124" t="s">
        <v>23528</v>
      </c>
      <c r="I1478" s="49">
        <f>Info_R!A53</f>
        <v>75</v>
      </c>
    </row>
    <row r="1479" spans="2:9">
      <c r="B1479" s="49">
        <v>5644</v>
      </c>
      <c r="C1479" s="49">
        <f>Matrix!B5644</f>
        <v>0</v>
      </c>
      <c r="D1479" s="92">
        <f t="shared" si="303"/>
        <v>5</v>
      </c>
      <c r="H1479" s="124" t="s">
        <v>23529</v>
      </c>
      <c r="I1479" s="49">
        <f>Info_R!A54</f>
        <v>75</v>
      </c>
    </row>
    <row r="1480" spans="2:9">
      <c r="B1480" s="49">
        <v>5688</v>
      </c>
      <c r="C1480" s="49">
        <f>Matrix!B5688</f>
        <v>0</v>
      </c>
      <c r="D1480" s="92">
        <f t="shared" si="303"/>
        <v>5</v>
      </c>
    </row>
    <row r="1481" spans="2:9">
      <c r="B1481" s="49">
        <v>5689</v>
      </c>
      <c r="C1481" s="49">
        <f>Matrix!B5689</f>
        <v>0</v>
      </c>
      <c r="D1481" s="92">
        <f t="shared" si="303"/>
        <v>5</v>
      </c>
    </row>
    <row r="1482" spans="2:9">
      <c r="B1482" s="49">
        <v>5891</v>
      </c>
      <c r="C1482" s="49">
        <f>Matrix!B5891</f>
        <v>0</v>
      </c>
      <c r="D1482" s="92">
        <f t="shared" si="303"/>
        <v>5</v>
      </c>
    </row>
    <row r="1483" spans="2:9">
      <c r="B1483" s="49">
        <v>5955</v>
      </c>
      <c r="C1483" s="49">
        <f>Matrix!B5955</f>
        <v>0</v>
      </c>
      <c r="D1483" s="92">
        <f t="shared" si="303"/>
        <v>5</v>
      </c>
    </row>
    <row r="1484" spans="2:9">
      <c r="B1484" s="49">
        <v>6216</v>
      </c>
      <c r="C1484" s="49">
        <f>Matrix!B6216</f>
        <v>0</v>
      </c>
      <c r="D1484" s="92">
        <f t="shared" si="303"/>
        <v>5</v>
      </c>
    </row>
    <row r="1485" spans="2:9">
      <c r="B1485" s="49">
        <v>7799</v>
      </c>
      <c r="C1485" s="49">
        <f>Matrix!B7799</f>
        <v>0</v>
      </c>
      <c r="D1485" s="92">
        <f t="shared" si="303"/>
        <v>5</v>
      </c>
    </row>
    <row r="1486" spans="2:9">
      <c r="B1486" s="49">
        <v>8478</v>
      </c>
      <c r="C1486" s="49">
        <f>Matrix!B8478</f>
        <v>0</v>
      </c>
      <c r="D1486" s="92">
        <f t="shared" si="303"/>
        <v>5</v>
      </c>
    </row>
    <row r="1487" spans="2:9">
      <c r="B1487" s="49">
        <v>8479</v>
      </c>
      <c r="C1487" s="49">
        <f>Matrix!B8479</f>
        <v>0</v>
      </c>
      <c r="D1487" s="92">
        <f t="shared" si="303"/>
        <v>5</v>
      </c>
    </row>
    <row r="1488" spans="2:9">
      <c r="B1488" s="49">
        <v>8480</v>
      </c>
      <c r="C1488" s="49">
        <f>Matrix!B8480</f>
        <v>0</v>
      </c>
      <c r="D1488" s="92">
        <f t="shared" si="303"/>
        <v>5</v>
      </c>
    </row>
    <row r="1489" spans="2:7">
      <c r="B1489" s="49">
        <v>8996</v>
      </c>
      <c r="C1489" s="49">
        <f>Matrix!B8996</f>
        <v>0</v>
      </c>
      <c r="D1489" s="92">
        <f t="shared" si="303"/>
        <v>5</v>
      </c>
    </row>
    <row r="1493" spans="2:7">
      <c r="B1493" s="129" t="s">
        <v>23542</v>
      </c>
      <c r="C1493" s="120">
        <f>MAX(D1494:D1542)</f>
        <v>5</v>
      </c>
      <c r="D1493" s="96">
        <f>IF(C1493&gt;Max_Value,Max_Value,IF(C1493&lt;0,0,C1493))</f>
        <v>5</v>
      </c>
      <c r="E1493" s="129" t="s">
        <v>23547</v>
      </c>
      <c r="F1493" s="120">
        <f>MAX(G1494:G1509)</f>
        <v>5</v>
      </c>
      <c r="G1493" s="96">
        <f>IF(F1493&gt;Max_Value,Max_Value,IF(F1493&lt;0,0,F1493))</f>
        <v>5</v>
      </c>
    </row>
    <row r="1494" spans="2:7">
      <c r="B1494" s="49">
        <v>115</v>
      </c>
      <c r="C1494" s="49">
        <f>Matrix!B115</f>
        <v>0</v>
      </c>
      <c r="D1494" s="92">
        <f t="shared" ref="D1494:D1525" si="304">ROUNDUP(ABS(75-C1494)/Base_Value*circ_factor,1)</f>
        <v>5</v>
      </c>
      <c r="E1494" s="49">
        <v>341</v>
      </c>
      <c r="F1494" s="49">
        <f>Matrix!B341</f>
        <v>0</v>
      </c>
      <c r="G1494" s="92">
        <f t="shared" ref="G1494:G1509" si="305">ROUNDUP(ABS(75-F1494)/Base_Value*nutri_factor,1)</f>
        <v>5</v>
      </c>
    </row>
    <row r="1495" spans="2:7">
      <c r="B1495" s="49">
        <v>280</v>
      </c>
      <c r="C1495" s="49">
        <f>Matrix!B280</f>
        <v>0</v>
      </c>
      <c r="D1495" s="92">
        <f t="shared" si="304"/>
        <v>5</v>
      </c>
      <c r="E1495" s="49">
        <v>1204</v>
      </c>
      <c r="F1495" s="49">
        <f>Matrix!B1204</f>
        <v>0</v>
      </c>
      <c r="G1495" s="92">
        <f t="shared" si="305"/>
        <v>5</v>
      </c>
    </row>
    <row r="1496" spans="2:7">
      <c r="B1496" s="49">
        <v>486</v>
      </c>
      <c r="C1496" s="49">
        <f>Matrix!B486</f>
        <v>0</v>
      </c>
      <c r="D1496" s="92">
        <f t="shared" si="304"/>
        <v>5</v>
      </c>
      <c r="E1496" s="49">
        <v>1216</v>
      </c>
      <c r="F1496" s="49">
        <f>Matrix!B1216</f>
        <v>0</v>
      </c>
      <c r="G1496" s="92">
        <f t="shared" si="305"/>
        <v>5</v>
      </c>
    </row>
    <row r="1497" spans="2:7">
      <c r="B1497" s="49">
        <v>661</v>
      </c>
      <c r="C1497" s="49">
        <f>Matrix!B661</f>
        <v>0</v>
      </c>
      <c r="D1497" s="92">
        <f t="shared" si="304"/>
        <v>5</v>
      </c>
      <c r="E1497" s="49">
        <v>1433</v>
      </c>
      <c r="F1497" s="49">
        <f>Matrix!B1433</f>
        <v>0</v>
      </c>
      <c r="G1497" s="92">
        <f t="shared" si="305"/>
        <v>5</v>
      </c>
    </row>
    <row r="1498" spans="2:7">
      <c r="B1498" s="49">
        <v>715</v>
      </c>
      <c r="C1498" s="49">
        <f>Matrix!B715</f>
        <v>0</v>
      </c>
      <c r="D1498" s="92">
        <f t="shared" si="304"/>
        <v>5</v>
      </c>
      <c r="E1498" s="49">
        <v>1440</v>
      </c>
      <c r="F1498" s="49">
        <f>Matrix!B1440</f>
        <v>0</v>
      </c>
      <c r="G1498" s="92">
        <f t="shared" si="305"/>
        <v>5</v>
      </c>
    </row>
    <row r="1499" spans="2:7">
      <c r="B1499" s="49">
        <v>966</v>
      </c>
      <c r="C1499" s="49">
        <f>Matrix!B966</f>
        <v>0</v>
      </c>
      <c r="D1499" s="92">
        <f t="shared" si="304"/>
        <v>5</v>
      </c>
      <c r="E1499" s="49">
        <v>1470</v>
      </c>
      <c r="F1499" s="49">
        <f>Matrix!B1470</f>
        <v>0</v>
      </c>
      <c r="G1499" s="92">
        <f t="shared" si="305"/>
        <v>5</v>
      </c>
    </row>
    <row r="1500" spans="2:7">
      <c r="B1500" s="49">
        <v>1134</v>
      </c>
      <c r="C1500" s="49">
        <f>Matrix!B1134</f>
        <v>0</v>
      </c>
      <c r="D1500" s="92">
        <f t="shared" si="304"/>
        <v>5</v>
      </c>
      <c r="E1500" s="49">
        <v>2666</v>
      </c>
      <c r="F1500" s="49">
        <f>Matrix!B2666</f>
        <v>0</v>
      </c>
      <c r="G1500" s="92">
        <f t="shared" si="305"/>
        <v>5</v>
      </c>
    </row>
    <row r="1501" spans="2:7">
      <c r="B1501" s="49">
        <v>1245</v>
      </c>
      <c r="C1501" s="49">
        <f>Matrix!B1245</f>
        <v>0</v>
      </c>
      <c r="D1501" s="92">
        <f t="shared" si="304"/>
        <v>5</v>
      </c>
      <c r="E1501" s="49">
        <v>2667</v>
      </c>
      <c r="F1501" s="49">
        <f>Matrix!B2667</f>
        <v>0</v>
      </c>
      <c r="G1501" s="92">
        <f t="shared" si="305"/>
        <v>5</v>
      </c>
    </row>
    <row r="1502" spans="2:7">
      <c r="B1502" s="49">
        <v>1357</v>
      </c>
      <c r="C1502" s="49">
        <f>Matrix!B1357</f>
        <v>0</v>
      </c>
      <c r="D1502" s="92">
        <f t="shared" si="304"/>
        <v>5</v>
      </c>
      <c r="E1502" s="49">
        <v>2863</v>
      </c>
      <c r="F1502" s="49">
        <f>Matrix!B2863</f>
        <v>0</v>
      </c>
      <c r="G1502" s="92">
        <f t="shared" si="305"/>
        <v>5</v>
      </c>
    </row>
    <row r="1503" spans="2:7">
      <c r="B1503" s="49">
        <v>1359</v>
      </c>
      <c r="C1503" s="49">
        <f>Matrix!B1359</f>
        <v>0</v>
      </c>
      <c r="D1503" s="92">
        <f t="shared" si="304"/>
        <v>5</v>
      </c>
      <c r="E1503" s="49">
        <v>3098</v>
      </c>
      <c r="F1503" s="49">
        <f>Matrix!B3098</f>
        <v>0</v>
      </c>
      <c r="G1503" s="92">
        <f t="shared" si="305"/>
        <v>5</v>
      </c>
    </row>
    <row r="1504" spans="2:7">
      <c r="B1504" s="49">
        <v>1928</v>
      </c>
      <c r="C1504" s="49">
        <f>Matrix!B1928</f>
        <v>0</v>
      </c>
      <c r="D1504" s="92">
        <f t="shared" si="304"/>
        <v>5</v>
      </c>
      <c r="E1504" s="49">
        <v>3238</v>
      </c>
      <c r="F1504" s="49">
        <f>Matrix!B3238</f>
        <v>0</v>
      </c>
      <c r="G1504" s="92">
        <f t="shared" si="305"/>
        <v>5</v>
      </c>
    </row>
    <row r="1505" spans="2:13">
      <c r="B1505" s="49">
        <v>2477</v>
      </c>
      <c r="C1505" s="49">
        <f>Matrix!B2477</f>
        <v>0</v>
      </c>
      <c r="D1505" s="92">
        <f t="shared" si="304"/>
        <v>5</v>
      </c>
      <c r="E1505" s="49">
        <v>3926</v>
      </c>
      <c r="F1505" s="49">
        <f>Matrix!B3926</f>
        <v>0</v>
      </c>
      <c r="G1505" s="92">
        <f t="shared" si="305"/>
        <v>5</v>
      </c>
    </row>
    <row r="1506" spans="2:13">
      <c r="B1506" s="49">
        <v>2480</v>
      </c>
      <c r="C1506" s="49">
        <f>Matrix!B2480</f>
        <v>0</v>
      </c>
      <c r="D1506" s="92">
        <f t="shared" si="304"/>
        <v>5</v>
      </c>
      <c r="E1506" s="49">
        <v>6037</v>
      </c>
      <c r="F1506" s="49">
        <f>Matrix!B6037</f>
        <v>0</v>
      </c>
      <c r="G1506" s="92">
        <f t="shared" si="305"/>
        <v>5</v>
      </c>
    </row>
    <row r="1507" spans="2:13">
      <c r="B1507" s="49">
        <v>2481</v>
      </c>
      <c r="C1507" s="49">
        <f>Matrix!B2481</f>
        <v>0</v>
      </c>
      <c r="D1507" s="92">
        <f t="shared" si="304"/>
        <v>5</v>
      </c>
      <c r="E1507" s="49">
        <v>6235</v>
      </c>
      <c r="F1507" s="49">
        <f>Matrix!B6235</f>
        <v>0</v>
      </c>
      <c r="G1507" s="92">
        <f t="shared" si="305"/>
        <v>5</v>
      </c>
    </row>
    <row r="1508" spans="2:13">
      <c r="B1508" s="49">
        <v>2482</v>
      </c>
      <c r="C1508" s="49">
        <f>Matrix!B2482</f>
        <v>0</v>
      </c>
      <c r="D1508" s="92">
        <f t="shared" si="304"/>
        <v>5</v>
      </c>
      <c r="E1508" s="49">
        <v>6247</v>
      </c>
      <c r="F1508" s="49">
        <f>Matrix!B6247</f>
        <v>0</v>
      </c>
      <c r="G1508" s="92">
        <f t="shared" si="305"/>
        <v>5</v>
      </c>
    </row>
    <row r="1509" spans="2:13">
      <c r="B1509" s="49">
        <v>2483</v>
      </c>
      <c r="C1509" s="49">
        <f>Matrix!B2483</f>
        <v>0</v>
      </c>
      <c r="D1509" s="92">
        <f t="shared" si="304"/>
        <v>5</v>
      </c>
      <c r="E1509" s="49">
        <v>6406</v>
      </c>
      <c r="F1509" s="49">
        <f>Matrix!B6406</f>
        <v>0</v>
      </c>
      <c r="G1509" s="92">
        <f t="shared" si="305"/>
        <v>5</v>
      </c>
    </row>
    <row r="1510" spans="2:13">
      <c r="B1510" s="49">
        <v>2484</v>
      </c>
      <c r="C1510" s="49">
        <f>Matrix!B2484</f>
        <v>0</v>
      </c>
      <c r="D1510" s="92">
        <f t="shared" si="304"/>
        <v>5</v>
      </c>
      <c r="E1510" s="93"/>
      <c r="F1510" s="97"/>
    </row>
    <row r="1511" spans="2:13">
      <c r="B1511" s="49">
        <v>2485</v>
      </c>
      <c r="C1511" s="49">
        <f>Matrix!B2485</f>
        <v>0</v>
      </c>
      <c r="D1511" s="92">
        <f t="shared" si="304"/>
        <v>5</v>
      </c>
      <c r="E1511" s="129" t="s">
        <v>23548</v>
      </c>
      <c r="F1511" s="120">
        <f>MAX(G1512:G1516)</f>
        <v>5</v>
      </c>
      <c r="G1511" s="96">
        <f>IF(F1511&gt;Max_Value,Max_Value,IF(F1511&lt;0,0,F1511))</f>
        <v>5</v>
      </c>
    </row>
    <row r="1512" spans="2:13">
      <c r="B1512" s="49">
        <v>2486</v>
      </c>
      <c r="C1512" s="49">
        <f>Matrix!B2486</f>
        <v>0</v>
      </c>
      <c r="D1512" s="92">
        <f t="shared" si="304"/>
        <v>5</v>
      </c>
      <c r="E1512" s="49">
        <v>1440</v>
      </c>
      <c r="F1512" s="49">
        <f>Matrix!B1440</f>
        <v>0</v>
      </c>
      <c r="G1512" s="92">
        <f>ROUNDUP(ABS(75-F1512)/Base_Value*nutri_factor,1)</f>
        <v>5</v>
      </c>
    </row>
    <row r="1513" spans="2:13">
      <c r="B1513" s="49">
        <v>2487</v>
      </c>
      <c r="C1513" s="49">
        <f>Matrix!B2487</f>
        <v>0</v>
      </c>
      <c r="D1513" s="92">
        <f t="shared" si="304"/>
        <v>5</v>
      </c>
      <c r="E1513" s="49">
        <v>1552</v>
      </c>
      <c r="F1513" s="49">
        <f>Matrix!B1552</f>
        <v>0</v>
      </c>
      <c r="G1513" s="92">
        <f>ROUNDUP(ABS(75-F1513)/Base_Value*nutri_factor,1)</f>
        <v>5</v>
      </c>
      <c r="L1513" s="132"/>
    </row>
    <row r="1514" spans="2:13">
      <c r="B1514" s="49">
        <v>2488</v>
      </c>
      <c r="C1514" s="49">
        <f>Matrix!B2488</f>
        <v>0</v>
      </c>
      <c r="D1514" s="92">
        <f t="shared" si="304"/>
        <v>5</v>
      </c>
      <c r="E1514" s="49">
        <v>2193</v>
      </c>
      <c r="F1514" s="49">
        <f>Matrix!B2193</f>
        <v>0</v>
      </c>
      <c r="G1514" s="92">
        <f>ROUNDUP(ABS(75-F1514)/Base_Value*nutri_factor,1)</f>
        <v>5</v>
      </c>
      <c r="M1514" s="132"/>
    </row>
    <row r="1515" spans="2:13">
      <c r="B1515" s="49">
        <v>2489</v>
      </c>
      <c r="C1515" s="49">
        <f>Matrix!B2489</f>
        <v>0</v>
      </c>
      <c r="D1515" s="92">
        <f t="shared" si="304"/>
        <v>5</v>
      </c>
      <c r="E1515" s="49">
        <v>3962</v>
      </c>
      <c r="F1515" s="49">
        <f>Matrix!B3962</f>
        <v>0</v>
      </c>
      <c r="G1515" s="92">
        <f>ROUNDUP(ABS(75-F1515)/Base_Value*nutri_factor,1)</f>
        <v>5</v>
      </c>
    </row>
    <row r="1516" spans="2:13">
      <c r="B1516" s="49">
        <v>2501</v>
      </c>
      <c r="C1516" s="49">
        <f>Matrix!B2501</f>
        <v>0</v>
      </c>
      <c r="D1516" s="92">
        <f t="shared" si="304"/>
        <v>5</v>
      </c>
      <c r="E1516" s="49">
        <v>6247</v>
      </c>
      <c r="F1516" s="49">
        <f>Matrix!B6247</f>
        <v>0</v>
      </c>
      <c r="G1516" s="92">
        <f>ROUNDUP(ABS(75-F1516)/Base_Value*nutri_factor,1)</f>
        <v>5</v>
      </c>
    </row>
    <row r="1517" spans="2:13">
      <c r="B1517" s="49">
        <v>2520</v>
      </c>
      <c r="C1517" s="49">
        <f>Matrix!B2520</f>
        <v>0</v>
      </c>
      <c r="D1517" s="92">
        <f t="shared" si="304"/>
        <v>5</v>
      </c>
    </row>
    <row r="1518" spans="2:13">
      <c r="B1518" s="49">
        <v>2528</v>
      </c>
      <c r="C1518" s="49">
        <f>Matrix!B2528</f>
        <v>0</v>
      </c>
      <c r="D1518" s="92">
        <f t="shared" si="304"/>
        <v>5</v>
      </c>
      <c r="E1518" s="129" t="s">
        <v>23549</v>
      </c>
      <c r="F1518" s="120">
        <f>MAX(G1519:G1531)</f>
        <v>5</v>
      </c>
      <c r="G1518" s="96">
        <f>IF(F1518&gt;Max_Value,Max_Value,IF(F1518&lt;0,0,F1518))</f>
        <v>5</v>
      </c>
    </row>
    <row r="1519" spans="2:13">
      <c r="B1519" s="49">
        <v>2656</v>
      </c>
      <c r="C1519" s="49">
        <f>Matrix!B2656</f>
        <v>0</v>
      </c>
      <c r="D1519" s="92">
        <f t="shared" si="304"/>
        <v>5</v>
      </c>
      <c r="E1519" s="49">
        <v>125</v>
      </c>
      <c r="F1519" s="49">
        <f>Matrix!B125</f>
        <v>0</v>
      </c>
      <c r="G1519" s="92">
        <f t="shared" ref="G1519:G1531" si="306">ROUNDUP(ABS(75-F1519)/Base_Value*digest_factor,1)</f>
        <v>5</v>
      </c>
    </row>
    <row r="1520" spans="2:13">
      <c r="B1520" s="49">
        <v>2723</v>
      </c>
      <c r="C1520" s="49">
        <f>Matrix!B2723</f>
        <v>0</v>
      </c>
      <c r="D1520" s="92">
        <f t="shared" si="304"/>
        <v>5</v>
      </c>
      <c r="E1520" s="49">
        <v>422</v>
      </c>
      <c r="F1520" s="49">
        <f>Matrix!B422</f>
        <v>0</v>
      </c>
      <c r="G1520" s="92">
        <f t="shared" si="306"/>
        <v>5</v>
      </c>
    </row>
    <row r="1521" spans="2:7">
      <c r="B1521" s="49">
        <v>2825</v>
      </c>
      <c r="C1521" s="49">
        <f>Matrix!B2825</f>
        <v>0</v>
      </c>
      <c r="D1521" s="92">
        <f t="shared" si="304"/>
        <v>5</v>
      </c>
      <c r="E1521" s="49">
        <v>668</v>
      </c>
      <c r="F1521" s="49">
        <f>Matrix!B668</f>
        <v>0</v>
      </c>
      <c r="G1521" s="92">
        <f t="shared" si="306"/>
        <v>5</v>
      </c>
    </row>
    <row r="1522" spans="2:7">
      <c r="B1522" s="49">
        <v>2948</v>
      </c>
      <c r="C1522" s="49">
        <f>Matrix!B2948</f>
        <v>0</v>
      </c>
      <c r="D1522" s="92">
        <f t="shared" si="304"/>
        <v>5</v>
      </c>
      <c r="E1522" s="49">
        <v>1277</v>
      </c>
      <c r="F1522" s="49">
        <f>Matrix!B1277</f>
        <v>0</v>
      </c>
      <c r="G1522" s="92">
        <f t="shared" si="306"/>
        <v>5</v>
      </c>
    </row>
    <row r="1523" spans="2:7">
      <c r="B1523" s="49">
        <v>3130</v>
      </c>
      <c r="C1523" s="49">
        <f>Matrix!B3130</f>
        <v>0</v>
      </c>
      <c r="D1523" s="92">
        <f t="shared" si="304"/>
        <v>5</v>
      </c>
      <c r="E1523" s="49">
        <v>1510</v>
      </c>
      <c r="F1523" s="49">
        <f>Matrix!B1510</f>
        <v>0</v>
      </c>
      <c r="G1523" s="92">
        <f t="shared" si="306"/>
        <v>5</v>
      </c>
    </row>
    <row r="1524" spans="2:7">
      <c r="B1524" s="49">
        <v>3339</v>
      </c>
      <c r="C1524" s="49">
        <f>Matrix!B3339</f>
        <v>0</v>
      </c>
      <c r="D1524" s="92">
        <f t="shared" si="304"/>
        <v>5</v>
      </c>
      <c r="E1524" s="49">
        <v>3249</v>
      </c>
      <c r="F1524" s="49">
        <f>Matrix!B3249</f>
        <v>0</v>
      </c>
      <c r="G1524" s="92">
        <f t="shared" si="306"/>
        <v>5</v>
      </c>
    </row>
    <row r="1525" spans="2:7">
      <c r="B1525" s="49">
        <v>5740</v>
      </c>
      <c r="C1525" s="49">
        <f>Matrix!B5740</f>
        <v>0</v>
      </c>
      <c r="D1525" s="92">
        <f t="shared" si="304"/>
        <v>5</v>
      </c>
      <c r="E1525" s="49">
        <v>5685</v>
      </c>
      <c r="F1525" s="49">
        <f>Matrix!B5685</f>
        <v>0</v>
      </c>
      <c r="G1525" s="92">
        <f t="shared" si="306"/>
        <v>5</v>
      </c>
    </row>
    <row r="1526" spans="2:7">
      <c r="B1526" s="49">
        <v>5900</v>
      </c>
      <c r="C1526" s="49">
        <f>Matrix!B5900</f>
        <v>0</v>
      </c>
      <c r="D1526" s="92">
        <f t="shared" ref="D1526:D1542" si="307">ROUNDUP(ABS(75-C1526)/Base_Value*circ_factor,1)</f>
        <v>5</v>
      </c>
      <c r="E1526" s="49">
        <v>5686</v>
      </c>
      <c r="F1526" s="49">
        <f>Matrix!B5686</f>
        <v>0</v>
      </c>
      <c r="G1526" s="92">
        <f t="shared" si="306"/>
        <v>5</v>
      </c>
    </row>
    <row r="1527" spans="2:7">
      <c r="B1527" s="49">
        <v>5916</v>
      </c>
      <c r="C1527" s="49">
        <f>Matrix!B5916</f>
        <v>0</v>
      </c>
      <c r="D1527" s="92">
        <f t="shared" si="307"/>
        <v>5</v>
      </c>
      <c r="E1527" s="49">
        <v>7507</v>
      </c>
      <c r="F1527" s="49">
        <f>Matrix!B7507</f>
        <v>0</v>
      </c>
      <c r="G1527" s="92">
        <f t="shared" si="306"/>
        <v>5</v>
      </c>
    </row>
    <row r="1528" spans="2:7">
      <c r="B1528" s="49">
        <v>6215</v>
      </c>
      <c r="C1528" s="49">
        <f>Matrix!B6215</f>
        <v>0</v>
      </c>
      <c r="D1528" s="92">
        <f t="shared" si="307"/>
        <v>5</v>
      </c>
      <c r="E1528" s="49">
        <v>7610</v>
      </c>
      <c r="F1528" s="49">
        <f>Matrix!B7610</f>
        <v>0</v>
      </c>
      <c r="G1528" s="92">
        <f t="shared" si="306"/>
        <v>5</v>
      </c>
    </row>
    <row r="1529" spans="2:7">
      <c r="B1529" s="49">
        <v>6217</v>
      </c>
      <c r="C1529" s="49">
        <f>Matrix!B6217</f>
        <v>0</v>
      </c>
      <c r="D1529" s="92">
        <f t="shared" si="307"/>
        <v>5</v>
      </c>
      <c r="E1529" s="49">
        <v>7874</v>
      </c>
      <c r="F1529" s="49">
        <f>Matrix!B7874</f>
        <v>0</v>
      </c>
      <c r="G1529" s="92">
        <f t="shared" si="306"/>
        <v>5</v>
      </c>
    </row>
    <row r="1530" spans="2:7">
      <c r="B1530" s="49">
        <v>6227</v>
      </c>
      <c r="C1530" s="49">
        <f>Matrix!B6227</f>
        <v>0</v>
      </c>
      <c r="D1530" s="92">
        <f t="shared" si="307"/>
        <v>5</v>
      </c>
      <c r="E1530" s="49">
        <v>7875</v>
      </c>
      <c r="F1530" s="49">
        <f>Matrix!B7875</f>
        <v>0</v>
      </c>
      <c r="G1530" s="92">
        <f t="shared" si="306"/>
        <v>5</v>
      </c>
    </row>
    <row r="1531" spans="2:7">
      <c r="B1531" s="49">
        <v>6232</v>
      </c>
      <c r="C1531" s="49">
        <f>Matrix!B6232</f>
        <v>0</v>
      </c>
      <c r="D1531" s="92">
        <f t="shared" si="307"/>
        <v>5</v>
      </c>
      <c r="E1531" s="49">
        <v>9736</v>
      </c>
      <c r="F1531" s="49">
        <f>Matrix!B9736</f>
        <v>0</v>
      </c>
      <c r="G1531" s="92">
        <f t="shared" si="306"/>
        <v>5</v>
      </c>
    </row>
    <row r="1532" spans="2:7">
      <c r="B1532" s="49">
        <v>6237</v>
      </c>
      <c r="C1532" s="49">
        <f>Matrix!B6237</f>
        <v>0</v>
      </c>
      <c r="D1532" s="92">
        <f t="shared" si="307"/>
        <v>5</v>
      </c>
    </row>
    <row r="1533" spans="2:7">
      <c r="B1533" s="49">
        <v>6376</v>
      </c>
      <c r="C1533" s="49">
        <f>Matrix!B6376</f>
        <v>0</v>
      </c>
      <c r="D1533" s="92">
        <f t="shared" si="307"/>
        <v>5</v>
      </c>
    </row>
    <row r="1534" spans="2:7">
      <c r="B1534" s="49">
        <v>6389</v>
      </c>
      <c r="C1534" s="49">
        <f>Matrix!B6389</f>
        <v>0</v>
      </c>
      <c r="D1534" s="92">
        <f t="shared" si="307"/>
        <v>5</v>
      </c>
    </row>
    <row r="1535" spans="2:7">
      <c r="B1535" s="49">
        <v>6395</v>
      </c>
      <c r="C1535" s="49">
        <f>Matrix!B6395</f>
        <v>0</v>
      </c>
      <c r="D1535" s="92">
        <f t="shared" si="307"/>
        <v>5</v>
      </c>
    </row>
    <row r="1536" spans="2:7">
      <c r="B1536" s="49">
        <v>6416</v>
      </c>
      <c r="C1536" s="49">
        <f>Matrix!B6416</f>
        <v>0</v>
      </c>
      <c r="D1536" s="92">
        <f t="shared" si="307"/>
        <v>5</v>
      </c>
    </row>
    <row r="1537" spans="2:10">
      <c r="B1537" s="49">
        <v>6423</v>
      </c>
      <c r="C1537" s="49">
        <f>Matrix!B6423</f>
        <v>0</v>
      </c>
      <c r="D1537" s="92">
        <f t="shared" si="307"/>
        <v>5</v>
      </c>
    </row>
    <row r="1538" spans="2:10">
      <c r="B1538" s="49">
        <v>6720</v>
      </c>
      <c r="C1538" s="49">
        <f>Matrix!B6720</f>
        <v>0</v>
      </c>
      <c r="D1538" s="92">
        <f t="shared" si="307"/>
        <v>5</v>
      </c>
    </row>
    <row r="1539" spans="2:10">
      <c r="B1539" s="49">
        <v>6804</v>
      </c>
      <c r="C1539" s="49">
        <f>Matrix!B6804</f>
        <v>0</v>
      </c>
      <c r="D1539" s="92">
        <f t="shared" si="307"/>
        <v>5</v>
      </c>
    </row>
    <row r="1540" spans="2:10">
      <c r="B1540" s="49">
        <v>8564</v>
      </c>
      <c r="C1540" s="49">
        <f>Matrix!B8564</f>
        <v>0</v>
      </c>
      <c r="D1540" s="92">
        <f t="shared" si="307"/>
        <v>5</v>
      </c>
    </row>
    <row r="1541" spans="2:10">
      <c r="B1541" s="49">
        <v>8849</v>
      </c>
      <c r="C1541" s="49">
        <f>Matrix!B8849</f>
        <v>0</v>
      </c>
      <c r="D1541" s="92">
        <f t="shared" si="307"/>
        <v>5</v>
      </c>
    </row>
    <row r="1542" spans="2:10">
      <c r="B1542" s="49">
        <v>8853</v>
      </c>
      <c r="C1542" s="49">
        <f>Matrix!B8853</f>
        <v>0</v>
      </c>
      <c r="D1542" s="92">
        <f t="shared" si="307"/>
        <v>5</v>
      </c>
    </row>
    <row r="1544" spans="2:10">
      <c r="B1544" s="131" t="s">
        <v>23541</v>
      </c>
      <c r="C1544" s="120">
        <f>MAX(D1545:D1596)</f>
        <v>5</v>
      </c>
      <c r="D1544" s="96">
        <f>IF(C1544&gt;Max_Value,Max_Value,IF(C1544&lt;0,0,C1544))</f>
        <v>5</v>
      </c>
      <c r="E1544" s="131" t="s">
        <v>23550</v>
      </c>
      <c r="F1544" s="120">
        <f>MAX(G1545:G1577)</f>
        <v>5</v>
      </c>
      <c r="G1544" s="96">
        <f>IF(F1544&gt;Max_Value,Max_Value,IF(F1544&lt;0,0,F1544))</f>
        <v>5</v>
      </c>
    </row>
    <row r="1545" spans="2:10">
      <c r="B1545" s="49">
        <v>146</v>
      </c>
      <c r="C1545" s="49">
        <f>Matrix!B146</f>
        <v>0</v>
      </c>
      <c r="D1545" s="92">
        <f t="shared" ref="D1545:D1576" si="308">ROUNDUP(ABS(75-C1545)/Base_Value*nutri_factor,1)</f>
        <v>5</v>
      </c>
      <c r="E1545" s="49">
        <v>28</v>
      </c>
      <c r="F1545" s="49">
        <f>Matrix!B28</f>
        <v>0</v>
      </c>
      <c r="G1545" s="92">
        <f t="shared" ref="G1545:G1577" si="309">ROUNDUP(ABS(75-F1545)/Base_Value*urin_factor,1)</f>
        <v>5</v>
      </c>
    </row>
    <row r="1546" spans="2:10">
      <c r="B1546" s="49">
        <v>196</v>
      </c>
      <c r="C1546" s="49">
        <f>Matrix!B196</f>
        <v>0</v>
      </c>
      <c r="D1546" s="92">
        <f t="shared" si="308"/>
        <v>5</v>
      </c>
      <c r="E1546" s="49">
        <v>52</v>
      </c>
      <c r="F1546" s="49">
        <f>Matrix!B52</f>
        <v>0</v>
      </c>
      <c r="G1546" s="92">
        <f t="shared" si="309"/>
        <v>5</v>
      </c>
    </row>
    <row r="1547" spans="2:10">
      <c r="B1547" s="49">
        <v>215</v>
      </c>
      <c r="C1547" s="49">
        <f>Matrix!B215</f>
        <v>0</v>
      </c>
      <c r="D1547" s="92">
        <f t="shared" si="308"/>
        <v>5</v>
      </c>
      <c r="E1547" s="49">
        <v>152</v>
      </c>
      <c r="F1547" s="49">
        <f>Matrix!B152</f>
        <v>0</v>
      </c>
      <c r="G1547" s="92">
        <f t="shared" si="309"/>
        <v>5</v>
      </c>
      <c r="J1547" s="128"/>
    </row>
    <row r="1548" spans="2:10">
      <c r="B1548" s="49">
        <v>221</v>
      </c>
      <c r="C1548" s="49">
        <f>Matrix!B221</f>
        <v>0</v>
      </c>
      <c r="D1548" s="92">
        <f t="shared" si="308"/>
        <v>5</v>
      </c>
      <c r="E1548" s="49">
        <v>175</v>
      </c>
      <c r="F1548" s="49">
        <f>Matrix!B175</f>
        <v>0</v>
      </c>
      <c r="G1548" s="92">
        <f t="shared" si="309"/>
        <v>5</v>
      </c>
    </row>
    <row r="1549" spans="2:10">
      <c r="B1549" s="49">
        <v>351</v>
      </c>
      <c r="C1549" s="49">
        <f>Matrix!B351</f>
        <v>0</v>
      </c>
      <c r="D1549" s="92">
        <f t="shared" si="308"/>
        <v>5</v>
      </c>
      <c r="E1549" s="49">
        <v>177</v>
      </c>
      <c r="F1549" s="49">
        <f>Matrix!B177</f>
        <v>0</v>
      </c>
      <c r="G1549" s="92">
        <f t="shared" si="309"/>
        <v>5</v>
      </c>
    </row>
    <row r="1550" spans="2:10">
      <c r="B1550" s="49">
        <v>383</v>
      </c>
      <c r="C1550" s="49">
        <f>Matrix!B383</f>
        <v>0</v>
      </c>
      <c r="D1550" s="92">
        <f t="shared" si="308"/>
        <v>5</v>
      </c>
      <c r="E1550" s="49">
        <v>185</v>
      </c>
      <c r="F1550" s="49">
        <f>Matrix!B185</f>
        <v>0</v>
      </c>
      <c r="G1550" s="92">
        <f t="shared" si="309"/>
        <v>5</v>
      </c>
    </row>
    <row r="1551" spans="2:10">
      <c r="B1551" s="49">
        <v>431</v>
      </c>
      <c r="C1551" s="49">
        <f>Matrix!B431</f>
        <v>0</v>
      </c>
      <c r="D1551" s="92">
        <f t="shared" si="308"/>
        <v>5</v>
      </c>
      <c r="E1551" s="49">
        <v>353</v>
      </c>
      <c r="F1551" s="49">
        <f>Matrix!B353</f>
        <v>0</v>
      </c>
      <c r="G1551" s="92">
        <f t="shared" si="309"/>
        <v>5</v>
      </c>
    </row>
    <row r="1552" spans="2:10">
      <c r="B1552" s="49">
        <v>508</v>
      </c>
      <c r="C1552" s="49">
        <f>Matrix!B508</f>
        <v>0</v>
      </c>
      <c r="D1552" s="92">
        <f t="shared" si="308"/>
        <v>5</v>
      </c>
      <c r="E1552" s="49">
        <v>433</v>
      </c>
      <c r="F1552" s="49">
        <f>Matrix!B433</f>
        <v>0</v>
      </c>
      <c r="G1552" s="92">
        <f t="shared" si="309"/>
        <v>5</v>
      </c>
    </row>
    <row r="1553" spans="2:7">
      <c r="B1553" s="49">
        <v>623</v>
      </c>
      <c r="C1553" s="49">
        <f>Matrix!B623</f>
        <v>0</v>
      </c>
      <c r="D1553" s="92">
        <f t="shared" si="308"/>
        <v>5</v>
      </c>
      <c r="E1553" s="49">
        <v>514</v>
      </c>
      <c r="F1553" s="49">
        <f>Matrix!B514</f>
        <v>0</v>
      </c>
      <c r="G1553" s="92">
        <f t="shared" si="309"/>
        <v>5</v>
      </c>
    </row>
    <row r="1554" spans="2:7">
      <c r="B1554" s="49">
        <v>702</v>
      </c>
      <c r="C1554" s="49">
        <f>Matrix!B702</f>
        <v>0</v>
      </c>
      <c r="D1554" s="92">
        <f t="shared" si="308"/>
        <v>5</v>
      </c>
      <c r="E1554" s="49">
        <v>539</v>
      </c>
      <c r="F1554" s="49">
        <f>Matrix!B539</f>
        <v>0</v>
      </c>
      <c r="G1554" s="92">
        <f t="shared" si="309"/>
        <v>5</v>
      </c>
    </row>
    <row r="1555" spans="2:7">
      <c r="B1555" s="49">
        <v>729</v>
      </c>
      <c r="C1555" s="49">
        <f>Matrix!B729</f>
        <v>0</v>
      </c>
      <c r="D1555" s="92">
        <f t="shared" si="308"/>
        <v>5</v>
      </c>
      <c r="E1555" s="49">
        <v>852</v>
      </c>
      <c r="F1555" s="49">
        <f>Matrix!B852</f>
        <v>0</v>
      </c>
      <c r="G1555" s="92">
        <f t="shared" si="309"/>
        <v>5</v>
      </c>
    </row>
    <row r="1556" spans="2:7">
      <c r="B1556" s="49">
        <v>795</v>
      </c>
      <c r="C1556" s="49">
        <f>Matrix!B795</f>
        <v>0</v>
      </c>
      <c r="D1556" s="92">
        <f t="shared" si="308"/>
        <v>5</v>
      </c>
      <c r="E1556" s="49">
        <v>963</v>
      </c>
      <c r="F1556" s="49">
        <f>Matrix!B963</f>
        <v>0</v>
      </c>
      <c r="G1556" s="92">
        <f t="shared" si="309"/>
        <v>5</v>
      </c>
    </row>
    <row r="1557" spans="2:7">
      <c r="B1557" s="49">
        <v>815</v>
      </c>
      <c r="C1557" s="49">
        <f>Matrix!B815</f>
        <v>0</v>
      </c>
      <c r="D1557" s="92">
        <f t="shared" si="308"/>
        <v>5</v>
      </c>
      <c r="E1557" s="49">
        <v>1206</v>
      </c>
      <c r="F1557" s="49">
        <f>Matrix!B1206</f>
        <v>0</v>
      </c>
      <c r="G1557" s="92">
        <f t="shared" si="309"/>
        <v>5</v>
      </c>
    </row>
    <row r="1558" spans="2:7">
      <c r="B1558" s="49">
        <v>854</v>
      </c>
      <c r="C1558" s="49">
        <f>Matrix!B854</f>
        <v>0</v>
      </c>
      <c r="D1558" s="92">
        <f t="shared" si="308"/>
        <v>5</v>
      </c>
      <c r="E1558" s="49">
        <v>1266</v>
      </c>
      <c r="F1558" s="49">
        <f>Matrix!B1266</f>
        <v>0</v>
      </c>
      <c r="G1558" s="92">
        <f t="shared" si="309"/>
        <v>5</v>
      </c>
    </row>
    <row r="1559" spans="2:7">
      <c r="B1559" s="49">
        <v>1130</v>
      </c>
      <c r="C1559" s="49">
        <f>Matrix!B1130</f>
        <v>0</v>
      </c>
      <c r="D1559" s="92">
        <f t="shared" si="308"/>
        <v>5</v>
      </c>
      <c r="E1559" s="49">
        <v>1312</v>
      </c>
      <c r="F1559" s="49">
        <f>Matrix!B1312</f>
        <v>0</v>
      </c>
      <c r="G1559" s="92">
        <f t="shared" si="309"/>
        <v>5</v>
      </c>
    </row>
    <row r="1560" spans="2:7">
      <c r="B1560" s="49">
        <v>1442</v>
      </c>
      <c r="C1560" s="49">
        <f>Matrix!B1442</f>
        <v>0</v>
      </c>
      <c r="D1560" s="92">
        <f t="shared" si="308"/>
        <v>5</v>
      </c>
      <c r="E1560" s="49">
        <v>1607</v>
      </c>
      <c r="F1560" s="49">
        <f>Matrix!B1607</f>
        <v>0</v>
      </c>
      <c r="G1560" s="92">
        <f t="shared" si="309"/>
        <v>5</v>
      </c>
    </row>
    <row r="1561" spans="2:7">
      <c r="B1561" s="49">
        <v>1560</v>
      </c>
      <c r="C1561" s="49">
        <f>Matrix!B1560</f>
        <v>0</v>
      </c>
      <c r="D1561" s="92">
        <f t="shared" si="308"/>
        <v>5</v>
      </c>
      <c r="E1561" s="49">
        <v>1620</v>
      </c>
      <c r="F1561" s="49">
        <f>Matrix!B1620</f>
        <v>0</v>
      </c>
      <c r="G1561" s="92">
        <f t="shared" si="309"/>
        <v>5</v>
      </c>
    </row>
    <row r="1562" spans="2:7">
      <c r="B1562" s="49">
        <v>1645</v>
      </c>
      <c r="C1562" s="49">
        <f>Matrix!B1645</f>
        <v>0</v>
      </c>
      <c r="D1562" s="92">
        <f t="shared" si="308"/>
        <v>5</v>
      </c>
      <c r="E1562" s="49">
        <v>1980</v>
      </c>
      <c r="F1562" s="49">
        <f>Matrix!B1980</f>
        <v>0</v>
      </c>
      <c r="G1562" s="92">
        <f t="shared" si="309"/>
        <v>5</v>
      </c>
    </row>
    <row r="1563" spans="2:7">
      <c r="B1563" s="49">
        <v>1806</v>
      </c>
      <c r="C1563" s="49">
        <f>Matrix!B1806</f>
        <v>0</v>
      </c>
      <c r="D1563" s="92">
        <f t="shared" si="308"/>
        <v>5</v>
      </c>
      <c r="E1563" s="49">
        <v>2071</v>
      </c>
      <c r="F1563" s="49">
        <f>Matrix!B2071</f>
        <v>0</v>
      </c>
      <c r="G1563" s="92">
        <f t="shared" si="309"/>
        <v>5</v>
      </c>
    </row>
    <row r="1564" spans="2:7">
      <c r="B1564" s="49">
        <v>2826</v>
      </c>
      <c r="C1564" s="49">
        <f>Matrix!B2826</f>
        <v>0</v>
      </c>
      <c r="D1564" s="92">
        <f t="shared" si="308"/>
        <v>5</v>
      </c>
      <c r="E1564" s="49">
        <v>2145</v>
      </c>
      <c r="F1564" s="49">
        <f>Matrix!B2145</f>
        <v>0</v>
      </c>
      <c r="G1564" s="92">
        <f t="shared" si="309"/>
        <v>5</v>
      </c>
    </row>
    <row r="1565" spans="2:7">
      <c r="B1565" s="49">
        <v>2930</v>
      </c>
      <c r="C1565" s="49">
        <f>Matrix!B2930</f>
        <v>0</v>
      </c>
      <c r="D1565" s="92">
        <f t="shared" si="308"/>
        <v>5</v>
      </c>
      <c r="E1565" s="49">
        <v>2709</v>
      </c>
      <c r="F1565" s="49">
        <f>Matrix!B2709</f>
        <v>0</v>
      </c>
      <c r="G1565" s="92">
        <f t="shared" si="309"/>
        <v>5</v>
      </c>
    </row>
    <row r="1566" spans="2:7">
      <c r="B1566" s="49">
        <v>2960</v>
      </c>
      <c r="C1566" s="49">
        <f>Matrix!B2960</f>
        <v>0</v>
      </c>
      <c r="D1566" s="92">
        <f t="shared" si="308"/>
        <v>5</v>
      </c>
      <c r="E1566" s="49">
        <v>2767</v>
      </c>
      <c r="F1566" s="49">
        <f>Matrix!B2767</f>
        <v>0</v>
      </c>
      <c r="G1566" s="92">
        <f t="shared" si="309"/>
        <v>5</v>
      </c>
    </row>
    <row r="1567" spans="2:7">
      <c r="B1567" s="49">
        <v>3040</v>
      </c>
      <c r="C1567" s="49">
        <f>Matrix!B3040</f>
        <v>0</v>
      </c>
      <c r="D1567" s="92">
        <f t="shared" si="308"/>
        <v>5</v>
      </c>
      <c r="E1567" s="49">
        <v>2768</v>
      </c>
      <c r="F1567" s="49">
        <f>Matrix!B2768</f>
        <v>0</v>
      </c>
      <c r="G1567" s="92">
        <f t="shared" si="309"/>
        <v>5</v>
      </c>
    </row>
    <row r="1568" spans="2:7">
      <c r="B1568" s="49">
        <v>3156</v>
      </c>
      <c r="C1568" s="49">
        <f>Matrix!B3156</f>
        <v>0</v>
      </c>
      <c r="D1568" s="92">
        <f t="shared" si="308"/>
        <v>5</v>
      </c>
      <c r="E1568" s="49">
        <v>2769</v>
      </c>
      <c r="F1568" s="49">
        <f>Matrix!B2769</f>
        <v>0</v>
      </c>
      <c r="G1568" s="92">
        <f t="shared" si="309"/>
        <v>5</v>
      </c>
    </row>
    <row r="1569" spans="2:7">
      <c r="B1569" s="49">
        <v>3175</v>
      </c>
      <c r="C1569" s="49">
        <f>Matrix!B3175</f>
        <v>0</v>
      </c>
      <c r="D1569" s="92">
        <f t="shared" si="308"/>
        <v>5</v>
      </c>
      <c r="E1569" s="49">
        <v>2770</v>
      </c>
      <c r="F1569" s="49">
        <f>Matrix!B2770</f>
        <v>0</v>
      </c>
      <c r="G1569" s="92">
        <f t="shared" si="309"/>
        <v>5</v>
      </c>
    </row>
    <row r="1570" spans="2:7">
      <c r="B1570" s="49">
        <v>3227</v>
      </c>
      <c r="C1570" s="49">
        <f>Matrix!B3227</f>
        <v>0</v>
      </c>
      <c r="D1570" s="92">
        <f t="shared" si="308"/>
        <v>5</v>
      </c>
      <c r="E1570" s="49">
        <v>3157</v>
      </c>
      <c r="F1570" s="49">
        <f>Matrix!B3157</f>
        <v>0</v>
      </c>
      <c r="G1570" s="92">
        <f t="shared" si="309"/>
        <v>5</v>
      </c>
    </row>
    <row r="1571" spans="2:7">
      <c r="B1571" s="49">
        <v>3806</v>
      </c>
      <c r="C1571" s="49">
        <f>Matrix!B3806</f>
        <v>0</v>
      </c>
      <c r="D1571" s="92">
        <f t="shared" si="308"/>
        <v>5</v>
      </c>
      <c r="E1571" s="49">
        <v>3204</v>
      </c>
      <c r="F1571" s="49">
        <f>Matrix!B3204</f>
        <v>0</v>
      </c>
      <c r="G1571" s="92">
        <f t="shared" si="309"/>
        <v>5</v>
      </c>
    </row>
    <row r="1572" spans="2:7">
      <c r="B1572" s="49">
        <v>3817</v>
      </c>
      <c r="C1572" s="49">
        <f>Matrix!B3817</f>
        <v>0</v>
      </c>
      <c r="D1572" s="92">
        <f t="shared" si="308"/>
        <v>5</v>
      </c>
      <c r="E1572" s="49">
        <v>3648</v>
      </c>
      <c r="F1572" s="49">
        <f>Matrix!B3648</f>
        <v>0</v>
      </c>
      <c r="G1572" s="92">
        <f t="shared" si="309"/>
        <v>5</v>
      </c>
    </row>
    <row r="1573" spans="2:7">
      <c r="B1573" s="49">
        <v>4351</v>
      </c>
      <c r="C1573" s="49">
        <f>Matrix!B4351</f>
        <v>0</v>
      </c>
      <c r="D1573" s="92">
        <f t="shared" si="308"/>
        <v>5</v>
      </c>
      <c r="E1573" s="49">
        <v>5908</v>
      </c>
      <c r="F1573" s="49">
        <f>Matrix!B5908</f>
        <v>0</v>
      </c>
      <c r="G1573" s="92">
        <f t="shared" si="309"/>
        <v>5</v>
      </c>
    </row>
    <row r="1574" spans="2:7">
      <c r="B1574" s="49">
        <v>4628</v>
      </c>
      <c r="C1574" s="49">
        <f>Matrix!B4628</f>
        <v>0</v>
      </c>
      <c r="D1574" s="92">
        <f t="shared" si="308"/>
        <v>5</v>
      </c>
      <c r="E1574" s="49">
        <v>6478</v>
      </c>
      <c r="F1574" s="49">
        <f>Matrix!B6478</f>
        <v>0</v>
      </c>
      <c r="G1574" s="92">
        <f t="shared" si="309"/>
        <v>5</v>
      </c>
    </row>
    <row r="1575" spans="2:7">
      <c r="B1575" s="49">
        <v>5252</v>
      </c>
      <c r="C1575" s="49">
        <f>Matrix!B5252</f>
        <v>0</v>
      </c>
      <c r="D1575" s="92">
        <f t="shared" si="308"/>
        <v>5</v>
      </c>
      <c r="E1575" s="49">
        <v>7084</v>
      </c>
      <c r="F1575" s="49">
        <f>Matrix!B7084</f>
        <v>0</v>
      </c>
      <c r="G1575" s="92">
        <f t="shared" si="309"/>
        <v>5</v>
      </c>
    </row>
    <row r="1576" spans="2:7">
      <c r="B1576" s="49">
        <v>5307</v>
      </c>
      <c r="C1576" s="49">
        <f>Matrix!B5307</f>
        <v>0</v>
      </c>
      <c r="D1576" s="92">
        <f t="shared" si="308"/>
        <v>5</v>
      </c>
      <c r="E1576" s="49">
        <v>8870</v>
      </c>
      <c r="F1576" s="49">
        <f>Matrix!B8870</f>
        <v>0</v>
      </c>
      <c r="G1576" s="92">
        <f t="shared" si="309"/>
        <v>5</v>
      </c>
    </row>
    <row r="1577" spans="2:7">
      <c r="B1577" s="49">
        <v>5569</v>
      </c>
      <c r="C1577" s="49">
        <f>Matrix!B5569</f>
        <v>0</v>
      </c>
      <c r="D1577" s="92">
        <f t="shared" ref="D1577:D1596" si="310">ROUNDUP(ABS(75-C1577)/Base_Value*nutri_factor,1)</f>
        <v>5</v>
      </c>
      <c r="E1577" s="49">
        <v>9138</v>
      </c>
      <c r="F1577" s="49">
        <f>Matrix!B9138</f>
        <v>0</v>
      </c>
      <c r="G1577" s="92">
        <f t="shared" si="309"/>
        <v>5</v>
      </c>
    </row>
    <row r="1578" spans="2:7">
      <c r="B1578" s="49">
        <v>5754</v>
      </c>
      <c r="C1578" s="49">
        <f>Matrix!B5754</f>
        <v>0</v>
      </c>
      <c r="D1578" s="92">
        <f t="shared" si="310"/>
        <v>5</v>
      </c>
    </row>
    <row r="1579" spans="2:7">
      <c r="B1579" s="49">
        <v>5755</v>
      </c>
      <c r="C1579" s="49">
        <f>Matrix!B5755</f>
        <v>0</v>
      </c>
      <c r="D1579" s="92">
        <f t="shared" si="310"/>
        <v>5</v>
      </c>
      <c r="E1579" s="130" t="s">
        <v>23552</v>
      </c>
      <c r="F1579" s="120">
        <f>MAX(G1580:G1584)</f>
        <v>5</v>
      </c>
      <c r="G1579" s="96">
        <f>IF(F1579&gt;Max_Value,Max_Value,IF(F1579&lt;0,0,F1579))</f>
        <v>5</v>
      </c>
    </row>
    <row r="1580" spans="2:7">
      <c r="B1580" s="49">
        <v>5861</v>
      </c>
      <c r="C1580" s="49">
        <f>Matrix!B5861</f>
        <v>0</v>
      </c>
      <c r="D1580" s="92">
        <f t="shared" si="310"/>
        <v>5</v>
      </c>
      <c r="E1580" s="49">
        <v>1154</v>
      </c>
      <c r="F1580" s="49">
        <f>Matrix!B1154</f>
        <v>0</v>
      </c>
      <c r="G1580" s="92">
        <f>ROUNDUP(ABS(75-F1580)/Base_Value*toxin_factor,1)</f>
        <v>5</v>
      </c>
    </row>
    <row r="1581" spans="2:7">
      <c r="B1581" s="49">
        <v>6417</v>
      </c>
      <c r="C1581" s="49">
        <f>Matrix!B6417</f>
        <v>0</v>
      </c>
      <c r="D1581" s="92">
        <f t="shared" si="310"/>
        <v>5</v>
      </c>
      <c r="E1581" s="49">
        <v>1185</v>
      </c>
      <c r="F1581" s="49">
        <f>Matrix!B1185</f>
        <v>0</v>
      </c>
      <c r="G1581" s="92">
        <f>ROUNDUP(ABS(75-F1581)/Base_Value*toxin_factor,1)</f>
        <v>5</v>
      </c>
    </row>
    <row r="1582" spans="2:7">
      <c r="B1582" s="49">
        <v>6417</v>
      </c>
      <c r="C1582" s="49">
        <f>Matrix!B6417</f>
        <v>0</v>
      </c>
      <c r="D1582" s="92">
        <f t="shared" si="310"/>
        <v>5</v>
      </c>
      <c r="E1582" s="49">
        <v>3937</v>
      </c>
      <c r="F1582" s="49">
        <f>Matrix!B3937</f>
        <v>0</v>
      </c>
      <c r="G1582" s="92">
        <f>ROUNDUP(ABS(75-F1582)/Base_Value*toxin_factor,1)</f>
        <v>5</v>
      </c>
    </row>
    <row r="1583" spans="2:7">
      <c r="B1583" s="49">
        <v>6481</v>
      </c>
      <c r="C1583" s="49">
        <f>Matrix!B6481</f>
        <v>0</v>
      </c>
      <c r="D1583" s="92">
        <f t="shared" si="310"/>
        <v>5</v>
      </c>
      <c r="E1583" s="49">
        <v>3981</v>
      </c>
      <c r="F1583" s="49">
        <f>Matrix!B3981</f>
        <v>0</v>
      </c>
      <c r="G1583" s="92">
        <f>ROUNDUP(ABS(75-F1583)/Base_Value*toxin_factor,1)</f>
        <v>5</v>
      </c>
    </row>
    <row r="1584" spans="2:7">
      <c r="B1584" s="49">
        <v>6573</v>
      </c>
      <c r="C1584" s="49">
        <f>Matrix!B6573</f>
        <v>0</v>
      </c>
      <c r="D1584" s="92">
        <f t="shared" si="310"/>
        <v>5</v>
      </c>
      <c r="E1584" s="49">
        <v>5783</v>
      </c>
      <c r="F1584" s="49">
        <f>Matrix!B5783</f>
        <v>0</v>
      </c>
      <c r="G1584" s="92">
        <f>ROUNDUP(ABS(75-F1584)/Base_Value*toxin_factor,1)</f>
        <v>5</v>
      </c>
    </row>
    <row r="1585" spans="2:16">
      <c r="B1585" s="49">
        <v>6639</v>
      </c>
      <c r="C1585" s="49">
        <f>Matrix!B6639</f>
        <v>0</v>
      </c>
      <c r="D1585" s="92">
        <f t="shared" si="310"/>
        <v>5</v>
      </c>
    </row>
    <row r="1586" spans="2:16">
      <c r="B1586" s="49">
        <v>6640</v>
      </c>
      <c r="C1586" s="49">
        <f>Matrix!B6640</f>
        <v>0</v>
      </c>
      <c r="D1586" s="92">
        <f t="shared" si="310"/>
        <v>5</v>
      </c>
      <c r="E1586" s="131" t="s">
        <v>23557</v>
      </c>
      <c r="F1586" s="120">
        <f>MAX(G1587:G1596)</f>
        <v>5</v>
      </c>
      <c r="G1586" s="96">
        <f>IF(F1586&gt;Max_Value,Max_Value,IF(F1586&lt;0,0,F1586))</f>
        <v>5</v>
      </c>
    </row>
    <row r="1587" spans="2:16">
      <c r="B1587" s="49">
        <v>6780</v>
      </c>
      <c r="C1587" s="49">
        <f>Matrix!B6780</f>
        <v>0</v>
      </c>
      <c r="D1587" s="92">
        <f t="shared" si="310"/>
        <v>5</v>
      </c>
      <c r="E1587" s="49">
        <v>236</v>
      </c>
      <c r="F1587" s="49">
        <f>Matrix!B236</f>
        <v>0</v>
      </c>
      <c r="G1587" s="92">
        <f t="shared" ref="G1587:G1596" si="311">ROUNDUP(ABS(75-F1587)/Base_Value*nutri_factor,1)</f>
        <v>5</v>
      </c>
    </row>
    <row r="1588" spans="2:16">
      <c r="B1588" s="49">
        <v>6780</v>
      </c>
      <c r="C1588" s="49">
        <f>Matrix!B6780</f>
        <v>0</v>
      </c>
      <c r="D1588" s="92">
        <f t="shared" si="310"/>
        <v>5</v>
      </c>
      <c r="E1588" s="49">
        <v>287</v>
      </c>
      <c r="F1588" s="49">
        <f>Matrix!B287</f>
        <v>0</v>
      </c>
      <c r="G1588" s="92">
        <f t="shared" si="311"/>
        <v>5</v>
      </c>
    </row>
    <row r="1589" spans="2:16">
      <c r="B1589" s="49">
        <v>6885</v>
      </c>
      <c r="C1589" s="49">
        <f>Matrix!B6885</f>
        <v>0</v>
      </c>
      <c r="D1589" s="92">
        <f t="shared" si="310"/>
        <v>5</v>
      </c>
      <c r="E1589" s="49">
        <v>463</v>
      </c>
      <c r="F1589" s="49">
        <f>Matrix!B463</f>
        <v>0</v>
      </c>
      <c r="G1589" s="92">
        <f t="shared" si="311"/>
        <v>5</v>
      </c>
    </row>
    <row r="1590" spans="2:16">
      <c r="B1590" s="49">
        <v>7346</v>
      </c>
      <c r="C1590" s="49">
        <f>Matrix!B7346</f>
        <v>0</v>
      </c>
      <c r="D1590" s="92">
        <f t="shared" si="310"/>
        <v>5</v>
      </c>
      <c r="E1590" s="49">
        <v>893</v>
      </c>
      <c r="F1590" s="49">
        <f>Matrix!B893</f>
        <v>0</v>
      </c>
      <c r="G1590" s="92">
        <f t="shared" si="311"/>
        <v>5</v>
      </c>
    </row>
    <row r="1591" spans="2:16">
      <c r="B1591" s="49">
        <v>8858</v>
      </c>
      <c r="C1591" s="49">
        <f>Matrix!B8858</f>
        <v>0</v>
      </c>
      <c r="D1591" s="92">
        <f t="shared" si="310"/>
        <v>5</v>
      </c>
      <c r="E1591" s="49">
        <v>1682</v>
      </c>
      <c r="F1591" s="49">
        <f>Matrix!B1682</f>
        <v>0</v>
      </c>
      <c r="G1591" s="92">
        <f t="shared" si="311"/>
        <v>5</v>
      </c>
    </row>
    <row r="1592" spans="2:16">
      <c r="B1592" s="49">
        <v>8970</v>
      </c>
      <c r="C1592" s="49">
        <f>Matrix!B8970</f>
        <v>0</v>
      </c>
      <c r="D1592" s="92">
        <f t="shared" si="310"/>
        <v>5</v>
      </c>
      <c r="E1592" s="49">
        <v>2139</v>
      </c>
      <c r="F1592" s="49">
        <f>Matrix!B2139</f>
        <v>0</v>
      </c>
      <c r="G1592" s="92">
        <f t="shared" si="311"/>
        <v>5</v>
      </c>
    </row>
    <row r="1593" spans="2:16">
      <c r="B1593" s="49">
        <v>9148</v>
      </c>
      <c r="C1593" s="49">
        <f>Matrix!B9148</f>
        <v>0</v>
      </c>
      <c r="D1593" s="92">
        <f t="shared" si="310"/>
        <v>5</v>
      </c>
      <c r="E1593" s="49">
        <v>3964</v>
      </c>
      <c r="F1593" s="49">
        <f>Matrix!B3964</f>
        <v>0</v>
      </c>
      <c r="G1593" s="92">
        <f t="shared" si="311"/>
        <v>5</v>
      </c>
    </row>
    <row r="1594" spans="2:16">
      <c r="B1594" s="49">
        <v>9149</v>
      </c>
      <c r="C1594" s="49">
        <f>Matrix!B9149</f>
        <v>0</v>
      </c>
      <c r="D1594" s="92">
        <f t="shared" si="310"/>
        <v>5</v>
      </c>
      <c r="E1594" s="49">
        <v>6267</v>
      </c>
      <c r="F1594" s="49">
        <f>Matrix!B6267</f>
        <v>0</v>
      </c>
      <c r="G1594" s="92">
        <f t="shared" si="311"/>
        <v>5</v>
      </c>
    </row>
    <row r="1595" spans="2:16">
      <c r="B1595" s="49">
        <v>9155</v>
      </c>
      <c r="C1595" s="49">
        <f>Matrix!B9155</f>
        <v>0</v>
      </c>
      <c r="D1595" s="92">
        <f t="shared" si="310"/>
        <v>5</v>
      </c>
      <c r="E1595" s="49">
        <v>6278</v>
      </c>
      <c r="F1595" s="49">
        <f>Matrix!B6278</f>
        <v>0</v>
      </c>
      <c r="G1595" s="92">
        <f t="shared" si="311"/>
        <v>5</v>
      </c>
    </row>
    <row r="1596" spans="2:16">
      <c r="B1596" s="49">
        <v>9213</v>
      </c>
      <c r="C1596" s="49">
        <f>Matrix!B9213</f>
        <v>0</v>
      </c>
      <c r="D1596" s="92">
        <f t="shared" si="310"/>
        <v>5</v>
      </c>
      <c r="E1596" s="49">
        <v>7252</v>
      </c>
      <c r="F1596" s="49">
        <f>Matrix!B7252</f>
        <v>0</v>
      </c>
      <c r="G1596" s="92">
        <f t="shared" si="311"/>
        <v>5</v>
      </c>
    </row>
    <row r="1598" spans="2:16">
      <c r="B1598" s="130" t="s">
        <v>23551</v>
      </c>
      <c r="C1598" s="120">
        <f>MAX(D1599:D1639)</f>
        <v>5</v>
      </c>
      <c r="D1598" s="96">
        <f>IF(C1598&gt;Max_Value,Max_Value,IF(C1598&lt;0,0,C1598))</f>
        <v>5</v>
      </c>
      <c r="E1598" s="130" t="s">
        <v>23553</v>
      </c>
      <c r="F1598" s="120">
        <f>MAX(G1599:G1641)</f>
        <v>5</v>
      </c>
      <c r="G1598" s="96">
        <f>IF(F1598&gt;Max_Value,Max_Value,IF(F1598&lt;0,0,F1598))</f>
        <v>5</v>
      </c>
    </row>
    <row r="1599" spans="2:16">
      <c r="B1599" s="49">
        <v>653</v>
      </c>
      <c r="C1599" s="49">
        <f>Matrix!B653</f>
        <v>0</v>
      </c>
      <c r="D1599" s="92">
        <f t="shared" ref="D1599:D1639" si="312">ROUNDUP(ABS(75-C1599)/Base_Value*toxin_factor,1)</f>
        <v>5</v>
      </c>
      <c r="E1599" s="49">
        <v>1222</v>
      </c>
      <c r="F1599" s="49">
        <f>Matrix!B1222</f>
        <v>0</v>
      </c>
      <c r="G1599" s="92">
        <f t="shared" ref="G1599:G1641" si="313">ROUNDUP(ABS(75-F1599)/Base_Value*toxin_factor,1)</f>
        <v>5</v>
      </c>
      <c r="H1599" t="s">
        <v>23625</v>
      </c>
      <c r="I1599" s="120">
        <f>MAX(G1599:G1602)</f>
        <v>5</v>
      </c>
      <c r="J1599" s="96">
        <f>IF(I1599&gt;Max_Value,Max_Value,IF(I1599&lt;0,0,I1599))</f>
        <v>5</v>
      </c>
      <c r="K1599" s="49">
        <v>533</v>
      </c>
      <c r="L1599" s="49">
        <f>Matrix!B533</f>
        <v>0</v>
      </c>
      <c r="M1599" s="92">
        <f t="shared" ref="M1599:M1630" si="314">ROUNDUP(ABS(75-L1599)/Base_Value*toxin_factor,1)</f>
        <v>5</v>
      </c>
      <c r="N1599" s="120">
        <f>MAX(M1599)</f>
        <v>5</v>
      </c>
      <c r="O1599" s="96">
        <f>IF(N1599&gt;Max_Value,Max_Value,IF(N1599&lt;0,0,N1599))</f>
        <v>5</v>
      </c>
      <c r="P1599" s="38" t="s">
        <v>23692</v>
      </c>
    </row>
    <row r="1600" spans="2:16">
      <c r="B1600" s="49">
        <v>3060</v>
      </c>
      <c r="C1600" s="49">
        <f>Matrix!B3060</f>
        <v>0</v>
      </c>
      <c r="D1600" s="92">
        <f t="shared" si="312"/>
        <v>5</v>
      </c>
      <c r="E1600" s="49">
        <v>1371</v>
      </c>
      <c r="F1600" s="49">
        <f>Matrix!B1371</f>
        <v>0</v>
      </c>
      <c r="G1600" s="92">
        <f t="shared" si="313"/>
        <v>5</v>
      </c>
      <c r="K1600" s="49">
        <v>1154</v>
      </c>
      <c r="L1600" s="49">
        <f>Matrix!B1154</f>
        <v>0</v>
      </c>
      <c r="M1600" s="92">
        <f t="shared" si="314"/>
        <v>5</v>
      </c>
      <c r="N1600" s="120">
        <f>MAX(M1600:M1604)</f>
        <v>5</v>
      </c>
      <c r="O1600" s="96">
        <f>IF(N1600&gt;Max_Value,Max_Value,IF(N1600&lt;0,0,N1600))</f>
        <v>5</v>
      </c>
      <c r="P1600" s="38" t="s">
        <v>23693</v>
      </c>
    </row>
    <row r="1601" spans="2:18">
      <c r="B1601" s="49">
        <v>3061</v>
      </c>
      <c r="C1601" s="49">
        <f>Matrix!B3061</f>
        <v>0</v>
      </c>
      <c r="D1601" s="92">
        <f t="shared" si="312"/>
        <v>5</v>
      </c>
      <c r="E1601" s="49">
        <v>1476</v>
      </c>
      <c r="F1601" s="49">
        <f>Matrix!B1476</f>
        <v>0</v>
      </c>
      <c r="G1601" s="92">
        <f t="shared" si="313"/>
        <v>5</v>
      </c>
      <c r="K1601" s="49">
        <v>1185</v>
      </c>
      <c r="L1601" s="49">
        <f>Matrix!B1185</f>
        <v>0</v>
      </c>
      <c r="M1601" s="92">
        <f t="shared" si="314"/>
        <v>5</v>
      </c>
    </row>
    <row r="1602" spans="2:18">
      <c r="B1602" s="49">
        <v>3062</v>
      </c>
      <c r="C1602" s="49">
        <f>Matrix!B3062</f>
        <v>0</v>
      </c>
      <c r="D1602" s="92">
        <f t="shared" si="312"/>
        <v>5</v>
      </c>
      <c r="E1602" s="49">
        <v>5389</v>
      </c>
      <c r="F1602" s="49">
        <f>Matrix!B5389</f>
        <v>0</v>
      </c>
      <c r="G1602" s="92">
        <f t="shared" si="313"/>
        <v>5</v>
      </c>
      <c r="K1602" s="49">
        <v>3937</v>
      </c>
      <c r="L1602" s="49">
        <f>Matrix!B3937</f>
        <v>0</v>
      </c>
      <c r="M1602" s="92">
        <f t="shared" si="314"/>
        <v>5</v>
      </c>
    </row>
    <row r="1603" spans="2:18">
      <c r="B1603" s="49">
        <v>3063</v>
      </c>
      <c r="C1603" s="49">
        <f>Matrix!B3063</f>
        <v>0</v>
      </c>
      <c r="D1603" s="92">
        <f t="shared" si="312"/>
        <v>5</v>
      </c>
      <c r="E1603" s="49">
        <v>1294</v>
      </c>
      <c r="F1603" s="49">
        <f>Matrix!B1294</f>
        <v>0</v>
      </c>
      <c r="G1603" s="92">
        <f t="shared" si="313"/>
        <v>5</v>
      </c>
      <c r="H1603" t="s">
        <v>23626</v>
      </c>
      <c r="I1603" s="120">
        <f>MAX(G1603:G1605)</f>
        <v>5</v>
      </c>
      <c r="J1603" s="96">
        <f>IF(I1603&gt;Max_Value,Max_Value,IF(I1603&lt;0,0,I1603))</f>
        <v>5</v>
      </c>
      <c r="K1603" s="49">
        <v>3981</v>
      </c>
      <c r="L1603" s="49">
        <f>Matrix!B3981</f>
        <v>0</v>
      </c>
      <c r="M1603" s="92">
        <f t="shared" si="314"/>
        <v>5</v>
      </c>
    </row>
    <row r="1604" spans="2:18">
      <c r="B1604" s="49">
        <v>3064</v>
      </c>
      <c r="C1604" s="49">
        <f>Matrix!B3064</f>
        <v>0</v>
      </c>
      <c r="D1604" s="92">
        <f t="shared" si="312"/>
        <v>5</v>
      </c>
      <c r="E1604" s="49">
        <v>7807</v>
      </c>
      <c r="F1604" s="49">
        <f>Matrix!B7807</f>
        <v>0</v>
      </c>
      <c r="G1604" s="92">
        <f t="shared" si="313"/>
        <v>5</v>
      </c>
      <c r="K1604" s="49">
        <v>5783</v>
      </c>
      <c r="L1604" s="49">
        <f>Matrix!B5783</f>
        <v>0</v>
      </c>
      <c r="M1604" s="92">
        <f t="shared" si="314"/>
        <v>5</v>
      </c>
    </row>
    <row r="1605" spans="2:18">
      <c r="B1605" s="49">
        <v>3658</v>
      </c>
      <c r="C1605" s="49">
        <f>Matrix!B3658</f>
        <v>0</v>
      </c>
      <c r="D1605" s="92">
        <f t="shared" si="312"/>
        <v>5</v>
      </c>
      <c r="E1605" s="49">
        <v>5388</v>
      </c>
      <c r="F1605" s="49">
        <f>Matrix!B5388</f>
        <v>0</v>
      </c>
      <c r="G1605" s="92">
        <f t="shared" si="313"/>
        <v>5</v>
      </c>
      <c r="K1605" s="49">
        <v>1385</v>
      </c>
      <c r="L1605" s="49">
        <f>Matrix!B1385</f>
        <v>0</v>
      </c>
      <c r="M1605" s="92">
        <f t="shared" si="314"/>
        <v>5</v>
      </c>
      <c r="N1605" s="120">
        <f>MAX(M1605:M1606)</f>
        <v>5</v>
      </c>
      <c r="O1605" s="96">
        <f>IF(N1605&gt;Max_Value,Max_Value,IF(N1605&lt;0,0,N1605))</f>
        <v>5</v>
      </c>
      <c r="P1605" s="38" t="s">
        <v>23694</v>
      </c>
    </row>
    <row r="1606" spans="2:18">
      <c r="B1606" s="49">
        <v>3699</v>
      </c>
      <c r="C1606" s="49">
        <f>Matrix!B3699</f>
        <v>0</v>
      </c>
      <c r="D1606" s="92">
        <f t="shared" si="312"/>
        <v>5</v>
      </c>
      <c r="E1606" s="49">
        <v>1363</v>
      </c>
      <c r="F1606" s="49">
        <f>Matrix!B1363</f>
        <v>0</v>
      </c>
      <c r="G1606" s="92">
        <f t="shared" si="313"/>
        <v>5</v>
      </c>
      <c r="H1606" t="s">
        <v>23627</v>
      </c>
      <c r="I1606" s="120">
        <f>MAX(G1606:G1613)</f>
        <v>5</v>
      </c>
      <c r="J1606" s="96">
        <f>IF(I1606&gt;Max_Value,Max_Value,IF(I1606&lt;0,0,I1606))</f>
        <v>5</v>
      </c>
      <c r="K1606" s="49">
        <v>1387</v>
      </c>
      <c r="L1606" s="49">
        <f>Matrix!B1387</f>
        <v>0</v>
      </c>
      <c r="M1606" s="92">
        <f t="shared" si="314"/>
        <v>5</v>
      </c>
    </row>
    <row r="1607" spans="2:18">
      <c r="B1607" s="49">
        <v>3700</v>
      </c>
      <c r="C1607" s="49">
        <f>Matrix!B3700</f>
        <v>0</v>
      </c>
      <c r="D1607" s="92">
        <f t="shared" si="312"/>
        <v>5</v>
      </c>
      <c r="E1607" s="49">
        <v>9682</v>
      </c>
      <c r="F1607" s="49">
        <f>Matrix!B9682</f>
        <v>0</v>
      </c>
      <c r="G1607" s="92">
        <f t="shared" si="313"/>
        <v>5</v>
      </c>
      <c r="K1607" s="49">
        <v>3096</v>
      </c>
      <c r="L1607" s="49">
        <f>Matrix!B3096</f>
        <v>0</v>
      </c>
      <c r="M1607" s="92">
        <f t="shared" si="314"/>
        <v>5</v>
      </c>
      <c r="N1607" s="120">
        <f>MAX(M1607:M1608)</f>
        <v>5</v>
      </c>
      <c r="O1607" s="96">
        <f>IF(N1607&gt;Max_Value,Max_Value,IF(N1607&lt;0,0,N1607))</f>
        <v>5</v>
      </c>
      <c r="P1607" s="38" t="s">
        <v>23695</v>
      </c>
    </row>
    <row r="1608" spans="2:18">
      <c r="B1608" s="49">
        <v>3701</v>
      </c>
      <c r="C1608" s="49">
        <f>Matrix!B3701</f>
        <v>0</v>
      </c>
      <c r="D1608" s="92">
        <f t="shared" si="312"/>
        <v>5</v>
      </c>
      <c r="E1608" s="49">
        <v>1385</v>
      </c>
      <c r="F1608" s="49">
        <f>Matrix!B1385</f>
        <v>0</v>
      </c>
      <c r="G1608" s="92">
        <f t="shared" si="313"/>
        <v>5</v>
      </c>
      <c r="K1608" s="49">
        <v>7750</v>
      </c>
      <c r="L1608" s="49">
        <f>Matrix!B7750</f>
        <v>0</v>
      </c>
      <c r="M1608" s="92">
        <f t="shared" si="314"/>
        <v>5</v>
      </c>
    </row>
    <row r="1609" spans="2:18">
      <c r="B1609" s="49">
        <v>3707</v>
      </c>
      <c r="C1609" s="49">
        <f>Matrix!B3707</f>
        <v>0</v>
      </c>
      <c r="D1609" s="92">
        <f t="shared" si="312"/>
        <v>5</v>
      </c>
      <c r="E1609" s="49">
        <v>1387</v>
      </c>
      <c r="F1609" s="49">
        <f>Matrix!B1387</f>
        <v>0</v>
      </c>
      <c r="G1609" s="92">
        <f t="shared" si="313"/>
        <v>5</v>
      </c>
      <c r="K1609" s="49">
        <v>653</v>
      </c>
      <c r="L1609" s="49">
        <f>Matrix!B653</f>
        <v>0</v>
      </c>
      <c r="M1609" s="92">
        <f t="shared" si="314"/>
        <v>5</v>
      </c>
      <c r="N1609" s="120">
        <f>MAX(M1609:M1626,M1637:M1645,M1648)</f>
        <v>5</v>
      </c>
      <c r="O1609" s="96">
        <f>IF(N1609&gt;Max_Value,Max_Value,IF(N1609&lt;0,0,N1609))</f>
        <v>5</v>
      </c>
      <c r="P1609" s="38" t="s">
        <v>23696</v>
      </c>
      <c r="R1609" s="132" t="str">
        <f>Matrix!C653</f>
        <v>GEOPATHIC STRESS (NV) -- 用于环境病理压力(geopathic stress)副作用的治疗，用于解决所处方位问题（placement problem）。</v>
      </c>
    </row>
    <row r="1610" spans="2:18">
      <c r="B1610" s="49">
        <v>3708</v>
      </c>
      <c r="C1610" s="49">
        <f>Matrix!B3708</f>
        <v>0</v>
      </c>
      <c r="D1610" s="92">
        <f t="shared" si="312"/>
        <v>5</v>
      </c>
      <c r="E1610" s="49">
        <v>1398</v>
      </c>
      <c r="F1610" s="49">
        <f>Matrix!B1398</f>
        <v>0</v>
      </c>
      <c r="G1610" s="92">
        <f t="shared" si="313"/>
        <v>5</v>
      </c>
      <c r="K1610" s="49">
        <v>3059</v>
      </c>
      <c r="L1610" s="49">
        <f>Matrix!B3059</f>
        <v>0</v>
      </c>
      <c r="M1610" s="92">
        <f t="shared" si="314"/>
        <v>5</v>
      </c>
      <c r="R1610" s="132" t="str">
        <f>Matrix!C3059</f>
        <v>X-RAY RADIATION X射线辐射</v>
      </c>
    </row>
    <row r="1611" spans="2:18">
      <c r="B1611" s="49">
        <v>3709</v>
      </c>
      <c r="C1611" s="49">
        <f>Matrix!B3709</f>
        <v>0</v>
      </c>
      <c r="D1611" s="92">
        <f t="shared" si="312"/>
        <v>5</v>
      </c>
      <c r="E1611" s="49">
        <v>3096</v>
      </c>
      <c r="F1611" s="49">
        <f>Matrix!B3096</f>
        <v>0</v>
      </c>
      <c r="G1611" s="92">
        <f t="shared" si="313"/>
        <v>5</v>
      </c>
      <c r="K1611" s="49">
        <v>3060</v>
      </c>
      <c r="L1611" s="49">
        <f>Matrix!B3060</f>
        <v>0</v>
      </c>
      <c r="M1611" s="92">
        <f t="shared" si="314"/>
        <v>5</v>
      </c>
      <c r="R1611" s="132" t="str">
        <f>Matrix!C3060</f>
        <v>GAMMA RAY RADIATION</v>
      </c>
    </row>
    <row r="1612" spans="2:18">
      <c r="B1612" s="49">
        <v>3710</v>
      </c>
      <c r="C1612" s="49">
        <f>Matrix!B3710</f>
        <v>0</v>
      </c>
      <c r="D1612" s="92">
        <f t="shared" si="312"/>
        <v>5</v>
      </c>
      <c r="E1612" s="49">
        <v>7750</v>
      </c>
      <c r="F1612" s="49">
        <f>Matrix!B7750</f>
        <v>0</v>
      </c>
      <c r="G1612" s="92">
        <f t="shared" si="313"/>
        <v>5</v>
      </c>
      <c r="K1612" s="49">
        <v>3061</v>
      </c>
      <c r="L1612" s="49">
        <f>Matrix!B3061</f>
        <v>0</v>
      </c>
      <c r="M1612" s="92">
        <f t="shared" si="314"/>
        <v>5</v>
      </c>
      <c r="R1612" s="132" t="str">
        <f>Matrix!C3061</f>
        <v>ALPHA RAY RADIATION</v>
      </c>
    </row>
    <row r="1613" spans="2:18">
      <c r="B1613" s="49">
        <v>3711</v>
      </c>
      <c r="C1613" s="49">
        <f>Matrix!B3711</f>
        <v>0</v>
      </c>
      <c r="D1613" s="92">
        <f t="shared" si="312"/>
        <v>5</v>
      </c>
      <c r="E1613" s="49">
        <v>6816</v>
      </c>
      <c r="F1613" s="49">
        <f>Matrix!B6816</f>
        <v>0</v>
      </c>
      <c r="G1613" s="92">
        <f t="shared" si="313"/>
        <v>5</v>
      </c>
      <c r="K1613" s="49">
        <v>3062</v>
      </c>
      <c r="L1613" s="49">
        <f>Matrix!B3062</f>
        <v>0</v>
      </c>
      <c r="M1613" s="92">
        <f t="shared" si="314"/>
        <v>5</v>
      </c>
      <c r="R1613" s="132" t="str">
        <f>Matrix!C3062</f>
        <v>BETA RAY RADIATION</v>
      </c>
    </row>
    <row r="1614" spans="2:18">
      <c r="B1614" s="49">
        <v>3712</v>
      </c>
      <c r="C1614" s="49">
        <f>Matrix!B3712</f>
        <v>0</v>
      </c>
      <c r="D1614" s="92">
        <f t="shared" si="312"/>
        <v>5</v>
      </c>
      <c r="E1614" s="49">
        <v>605</v>
      </c>
      <c r="F1614" s="49">
        <f>Matrix!B605</f>
        <v>0</v>
      </c>
      <c r="G1614" s="92">
        <f t="shared" si="313"/>
        <v>5</v>
      </c>
      <c r="H1614" t="s">
        <v>23628</v>
      </c>
      <c r="I1614" s="120">
        <f>MAX(G1614:G1641)</f>
        <v>5</v>
      </c>
      <c r="J1614" s="96">
        <f>IF(I1614&gt;Max_Value,Max_Value,IF(I1614&lt;0,0,I1614))</f>
        <v>5</v>
      </c>
      <c r="K1614" s="49">
        <v>3063</v>
      </c>
      <c r="L1614" s="49">
        <f>Matrix!B3063</f>
        <v>0</v>
      </c>
      <c r="M1614" s="92">
        <f t="shared" si="314"/>
        <v>5</v>
      </c>
      <c r="R1614" s="132" t="str">
        <f>Matrix!C3063</f>
        <v>EELF -- 极度低频，低于1赫兹。</v>
      </c>
    </row>
    <row r="1615" spans="2:18">
      <c r="B1615" s="49">
        <v>3713</v>
      </c>
      <c r="C1615" s="49">
        <f>Matrix!B3713</f>
        <v>0</v>
      </c>
      <c r="D1615" s="92">
        <f t="shared" si="312"/>
        <v>5</v>
      </c>
      <c r="E1615" s="49">
        <v>907</v>
      </c>
      <c r="F1615" s="49">
        <f>Matrix!B907</f>
        <v>0</v>
      </c>
      <c r="G1615" s="92">
        <f t="shared" si="313"/>
        <v>5</v>
      </c>
      <c r="K1615" s="49">
        <v>3064</v>
      </c>
      <c r="L1615" s="49">
        <f>Matrix!B3064</f>
        <v>0</v>
      </c>
      <c r="M1615" s="92">
        <f t="shared" si="314"/>
        <v>5</v>
      </c>
      <c r="R1615" s="132" t="str">
        <f>Matrix!C3064</f>
        <v>ELF -- 极度低频，低于10赫兹。</v>
      </c>
    </row>
    <row r="1616" spans="2:18">
      <c r="B1616" s="49">
        <v>3828</v>
      </c>
      <c r="C1616" s="49">
        <f>Matrix!B3828</f>
        <v>0</v>
      </c>
      <c r="D1616" s="92">
        <f t="shared" si="312"/>
        <v>5</v>
      </c>
      <c r="E1616" s="49">
        <v>914</v>
      </c>
      <c r="F1616" s="49">
        <f>Matrix!B914</f>
        <v>0</v>
      </c>
      <c r="G1616" s="92">
        <f t="shared" si="313"/>
        <v>5</v>
      </c>
      <c r="K1616" s="49">
        <v>3658</v>
      </c>
      <c r="L1616" s="49">
        <f>Matrix!B3658</f>
        <v>0</v>
      </c>
      <c r="M1616" s="92">
        <f t="shared" si="314"/>
        <v>5</v>
      </c>
      <c r="R1616" s="132" t="str">
        <f>Matrix!C3658</f>
        <v>COMPUTER TERMINAL RADIATION -- 敏感性，过敏，以前或现在使用，可以辨识作为顺势疗法的反转图片</v>
      </c>
    </row>
    <row r="1617" spans="2:18">
      <c r="B1617" s="49">
        <v>3829</v>
      </c>
      <c r="C1617" s="49">
        <f>Matrix!B3829</f>
        <v>0</v>
      </c>
      <c r="D1617" s="92">
        <f t="shared" si="312"/>
        <v>5</v>
      </c>
      <c r="E1617" s="49">
        <v>1136</v>
      </c>
      <c r="F1617" s="49">
        <f>Matrix!B1136</f>
        <v>0</v>
      </c>
      <c r="G1617" s="92">
        <f t="shared" si="313"/>
        <v>5</v>
      </c>
      <c r="K1617" s="49">
        <v>3699</v>
      </c>
      <c r="L1617" s="49">
        <f>Matrix!B3699</f>
        <v>0</v>
      </c>
      <c r="M1617" s="92">
        <f t="shared" si="314"/>
        <v>5</v>
      </c>
      <c r="R1617" s="132" t="str">
        <f>Matrix!C3699</f>
        <v>SUNSPOT RADIATION -- 太阳的黑点,环境病理压力（Geopathic stress），指明太阳干扰能量。</v>
      </c>
    </row>
    <row r="1618" spans="2:18">
      <c r="B1618" s="49">
        <v>3832</v>
      </c>
      <c r="C1618" s="49">
        <f>Matrix!B3832</f>
        <v>0</v>
      </c>
      <c r="D1618" s="92">
        <f t="shared" si="312"/>
        <v>5</v>
      </c>
      <c r="E1618" s="49">
        <v>1137</v>
      </c>
      <c r="F1618" s="49">
        <f>Matrix!B1137</f>
        <v>0</v>
      </c>
      <c r="G1618" s="92">
        <f t="shared" si="313"/>
        <v>5</v>
      </c>
      <c r="K1618" s="49">
        <v>3700</v>
      </c>
      <c r="L1618" s="49">
        <f>Matrix!B3700</f>
        <v>0</v>
      </c>
      <c r="M1618" s="92">
        <f t="shared" si="314"/>
        <v>5</v>
      </c>
      <c r="R1618" s="132" t="str">
        <f>Matrix!C3700</f>
        <v>WATER CROSS -- 环境病理压力（Geopathic stress），指明水流干扰能量。</v>
      </c>
    </row>
    <row r="1619" spans="2:18">
      <c r="B1619" s="49">
        <v>3833</v>
      </c>
      <c r="C1619" s="49">
        <f>Matrix!B3833</f>
        <v>0</v>
      </c>
      <c r="D1619" s="92">
        <f t="shared" si="312"/>
        <v>5</v>
      </c>
      <c r="E1619" s="49">
        <v>1138</v>
      </c>
      <c r="F1619" s="49">
        <f>Matrix!B1138</f>
        <v>0</v>
      </c>
      <c r="G1619" s="92">
        <f t="shared" si="313"/>
        <v>5</v>
      </c>
      <c r="K1619" s="49">
        <v>3701</v>
      </c>
      <c r="L1619" s="49">
        <f>Matrix!B3701</f>
        <v>0</v>
      </c>
      <c r="M1619" s="92">
        <f t="shared" si="314"/>
        <v>5</v>
      </c>
      <c r="R1619" s="132" t="str">
        <f>Matrix!C3701</f>
        <v>HARTMAN CROSS -- 环境病理压力（Geopathic stress），指明致癌或变性干扰能量。</v>
      </c>
    </row>
    <row r="1620" spans="2:18">
      <c r="B1620" s="49">
        <v>3834</v>
      </c>
      <c r="C1620" s="49">
        <f>Matrix!B3834</f>
        <v>0</v>
      </c>
      <c r="D1620" s="92">
        <f t="shared" si="312"/>
        <v>5</v>
      </c>
      <c r="E1620" s="49">
        <v>1139</v>
      </c>
      <c r="F1620" s="49">
        <f>Matrix!B1139</f>
        <v>0</v>
      </c>
      <c r="G1620" s="92">
        <f t="shared" si="313"/>
        <v>5</v>
      </c>
      <c r="K1620" s="49">
        <v>3707</v>
      </c>
      <c r="L1620" s="49">
        <f>Matrix!B3707</f>
        <v>0</v>
      </c>
      <c r="M1620" s="92">
        <f t="shared" si="314"/>
        <v>5</v>
      </c>
      <c r="R1620" s="132" t="str">
        <f>Matrix!C3707</f>
        <v>MOBILE TELEPHONE RADIATION -- 敏感性，过敏，以前或现在使用，可以辨识作为顺势疗法的反转图片（reverse picture）。</v>
      </c>
    </row>
    <row r="1621" spans="2:18">
      <c r="B1621" s="49">
        <v>3837</v>
      </c>
      <c r="C1621" s="49">
        <f>Matrix!B3837</f>
        <v>0</v>
      </c>
      <c r="D1621" s="92">
        <f t="shared" si="312"/>
        <v>5</v>
      </c>
      <c r="E1621" s="49">
        <v>1140</v>
      </c>
      <c r="F1621" s="49">
        <f>Matrix!B1140</f>
        <v>0</v>
      </c>
      <c r="G1621" s="92">
        <f t="shared" si="313"/>
        <v>5</v>
      </c>
      <c r="K1621" s="49">
        <v>3708</v>
      </c>
      <c r="L1621" s="49">
        <f>Matrix!B3708</f>
        <v>0</v>
      </c>
      <c r="M1621" s="92">
        <f t="shared" si="314"/>
        <v>5</v>
      </c>
      <c r="R1621" s="132" t="str">
        <f>Matrix!C3708</f>
        <v>WATER CROSS -- 环境病理压力（Geopathic stress），指示干扰水流的能量。</v>
      </c>
    </row>
    <row r="1622" spans="2:18">
      <c r="B1622" s="49">
        <v>3838</v>
      </c>
      <c r="C1622" s="49">
        <f>Matrix!B3838</f>
        <v>0</v>
      </c>
      <c r="D1622" s="92">
        <f t="shared" si="312"/>
        <v>5</v>
      </c>
      <c r="E1622" s="49">
        <v>1141</v>
      </c>
      <c r="F1622" s="49">
        <f>Matrix!B1141</f>
        <v>0</v>
      </c>
      <c r="G1622" s="92">
        <f t="shared" si="313"/>
        <v>5</v>
      </c>
      <c r="K1622" s="49">
        <v>3709</v>
      </c>
      <c r="L1622" s="49">
        <f>Matrix!B3709</f>
        <v>0</v>
      </c>
      <c r="M1622" s="92">
        <f t="shared" si="314"/>
        <v>5</v>
      </c>
      <c r="R1622" s="132" t="str">
        <f>Matrix!C3709</f>
        <v>LEY CROSS -- 环境病理压力（Geopathic stress），辨识干扰陆上线路的能量</v>
      </c>
    </row>
    <row r="1623" spans="2:18">
      <c r="B1623" s="49">
        <v>3839</v>
      </c>
      <c r="C1623" s="49">
        <f>Matrix!B3839</f>
        <v>0</v>
      </c>
      <c r="D1623" s="92">
        <f t="shared" si="312"/>
        <v>5</v>
      </c>
      <c r="E1623" s="49">
        <v>1142</v>
      </c>
      <c r="F1623" s="49">
        <f>Matrix!B1142</f>
        <v>0</v>
      </c>
      <c r="G1623" s="92">
        <f t="shared" si="313"/>
        <v>5</v>
      </c>
      <c r="K1623" s="49">
        <v>3710</v>
      </c>
      <c r="L1623" s="49">
        <f>Matrix!B3710</f>
        <v>0</v>
      </c>
      <c r="M1623" s="92">
        <f t="shared" si="314"/>
        <v>5</v>
      </c>
      <c r="R1623" s="132" t="str">
        <f>Matrix!C3710</f>
        <v>SZENT GEORGYI CROSS -- 环境病理压力（Geopathic stress），辨识干扰血糖的能量。</v>
      </c>
    </row>
    <row r="1624" spans="2:18">
      <c r="B1624" s="49">
        <v>3840</v>
      </c>
      <c r="C1624" s="49">
        <f>Matrix!B3840</f>
        <v>0</v>
      </c>
      <c r="D1624" s="92">
        <f t="shared" si="312"/>
        <v>5</v>
      </c>
      <c r="E1624" s="49">
        <v>1228</v>
      </c>
      <c r="F1624" s="49">
        <f>Matrix!B1228</f>
        <v>0</v>
      </c>
      <c r="G1624" s="92">
        <f t="shared" si="313"/>
        <v>5</v>
      </c>
      <c r="K1624" s="49">
        <v>3711</v>
      </c>
      <c r="L1624" s="49">
        <f>Matrix!B3711</f>
        <v>0</v>
      </c>
      <c r="M1624" s="92">
        <f t="shared" si="314"/>
        <v>5</v>
      </c>
      <c r="R1624" s="132" t="str">
        <f>Matrix!C3711</f>
        <v>CURRY CROSS -- 环境病理压力（Geopathic stress），辨识干扰电的能量。</v>
      </c>
    </row>
    <row r="1625" spans="2:18">
      <c r="B1625" s="49">
        <v>3841</v>
      </c>
      <c r="C1625" s="49">
        <f>Matrix!B3841</f>
        <v>0</v>
      </c>
      <c r="D1625" s="92">
        <f t="shared" si="312"/>
        <v>5</v>
      </c>
      <c r="E1625" s="49">
        <v>1393</v>
      </c>
      <c r="F1625" s="49">
        <f>Matrix!B1393</f>
        <v>0</v>
      </c>
      <c r="G1625" s="92">
        <f t="shared" si="313"/>
        <v>5</v>
      </c>
      <c r="K1625" s="49">
        <v>3712</v>
      </c>
      <c r="L1625" s="49">
        <f>Matrix!B3712</f>
        <v>0</v>
      </c>
      <c r="M1625" s="92">
        <f t="shared" si="314"/>
        <v>5</v>
      </c>
      <c r="R1625" s="132" t="str">
        <f>Matrix!C3712</f>
        <v>HARTMAN CROSS -- 环境病理压力（Geopathic stress），辨识导致癌症或疾病变性的能量。</v>
      </c>
    </row>
    <row r="1626" spans="2:18">
      <c r="B1626" s="49">
        <v>3842</v>
      </c>
      <c r="C1626" s="49">
        <f>Matrix!B3842</f>
        <v>0</v>
      </c>
      <c r="D1626" s="92">
        <f t="shared" si="312"/>
        <v>5</v>
      </c>
      <c r="E1626" s="49">
        <v>2229</v>
      </c>
      <c r="F1626" s="49">
        <f>Matrix!B2229</f>
        <v>0</v>
      </c>
      <c r="G1626" s="92">
        <f t="shared" si="313"/>
        <v>5</v>
      </c>
      <c r="K1626" s="49">
        <v>3713</v>
      </c>
      <c r="L1626" s="49">
        <f>Matrix!B3713</f>
        <v>0</v>
      </c>
      <c r="M1626" s="92">
        <f t="shared" si="314"/>
        <v>5</v>
      </c>
      <c r="R1626" s="132" t="str">
        <f>Matrix!C3713</f>
        <v>METAL SENSITIVITY -- 干扰身体能量的金属问题。</v>
      </c>
    </row>
    <row r="1627" spans="2:18">
      <c r="B1627" s="49">
        <v>3843</v>
      </c>
      <c r="C1627" s="49">
        <f>Matrix!B3843</f>
        <v>0</v>
      </c>
      <c r="D1627" s="92">
        <f t="shared" si="312"/>
        <v>5</v>
      </c>
      <c r="E1627" s="49">
        <v>2233</v>
      </c>
      <c r="F1627" s="49">
        <f>Matrix!B2233</f>
        <v>0</v>
      </c>
      <c r="G1627" s="92">
        <f t="shared" si="313"/>
        <v>5</v>
      </c>
      <c r="K1627" s="49">
        <v>3827</v>
      </c>
      <c r="L1627" s="49">
        <f>Matrix!B3827</f>
        <v>0</v>
      </c>
      <c r="M1627" s="92">
        <f t="shared" si="314"/>
        <v>5</v>
      </c>
      <c r="N1627" s="120">
        <f>MAX(M1627:M1635)</f>
        <v>5</v>
      </c>
      <c r="O1627" s="96">
        <f>IF(N1627&gt;Max_Value,Max_Value,IF(N1627&lt;0,0,N1627))</f>
        <v>5</v>
      </c>
      <c r="R1627" s="132" t="str">
        <f>Matrix!C3827</f>
        <v>MAGNET EXPOSURE -- 磁性暴露过度，停止磁性治疗一个星期。不可估计的</v>
      </c>
    </row>
    <row r="1628" spans="2:18">
      <c r="B1628" s="49">
        <v>3844</v>
      </c>
      <c r="C1628" s="49">
        <f>Matrix!B3844</f>
        <v>0</v>
      </c>
      <c r="D1628" s="92">
        <f t="shared" si="312"/>
        <v>5</v>
      </c>
      <c r="E1628" s="49">
        <v>2246</v>
      </c>
      <c r="F1628" s="49">
        <f>Matrix!B2246</f>
        <v>0</v>
      </c>
      <c r="G1628" s="92">
        <f t="shared" si="313"/>
        <v>5</v>
      </c>
      <c r="K1628" s="49">
        <v>3828</v>
      </c>
      <c r="L1628" s="49">
        <f>Matrix!B3828</f>
        <v>0</v>
      </c>
      <c r="M1628" s="92">
        <f t="shared" si="314"/>
        <v>5</v>
      </c>
      <c r="R1628" s="132" t="str">
        <f>Matrix!C3828</f>
        <v>ELF -- 极低频。不可估计的</v>
      </c>
    </row>
    <row r="1629" spans="2:18">
      <c r="B1629" s="49">
        <v>3846</v>
      </c>
      <c r="C1629" s="49">
        <f>Matrix!B3846</f>
        <v>0</v>
      </c>
      <c r="D1629" s="92">
        <f t="shared" si="312"/>
        <v>5</v>
      </c>
      <c r="E1629" s="49">
        <v>2247</v>
      </c>
      <c r="F1629" s="49">
        <f>Matrix!B2247</f>
        <v>0</v>
      </c>
      <c r="G1629" s="92">
        <f t="shared" si="313"/>
        <v>5</v>
      </c>
      <c r="K1629" s="49">
        <v>3829</v>
      </c>
      <c r="L1629" s="49">
        <f>Matrix!B3829</f>
        <v>0</v>
      </c>
      <c r="M1629" s="92">
        <f t="shared" si="314"/>
        <v>5</v>
      </c>
      <c r="R1629" s="132" t="str">
        <f>Matrix!C3829</f>
        <v>EELF -- 极度低频。不可估计的</v>
      </c>
    </row>
    <row r="1630" spans="2:18">
      <c r="B1630" s="49">
        <v>5284</v>
      </c>
      <c r="C1630" s="49">
        <f>Matrix!B5284</f>
        <v>0</v>
      </c>
      <c r="D1630" s="92">
        <f t="shared" si="312"/>
        <v>5</v>
      </c>
      <c r="E1630" s="49">
        <v>2265</v>
      </c>
      <c r="F1630" s="49">
        <f>Matrix!B2265</f>
        <v>0</v>
      </c>
      <c r="G1630" s="92">
        <f t="shared" si="313"/>
        <v>5</v>
      </c>
      <c r="K1630" s="49">
        <v>3830</v>
      </c>
      <c r="L1630" s="49">
        <f>Matrix!B3830</f>
        <v>0</v>
      </c>
      <c r="M1630" s="92">
        <f t="shared" si="314"/>
        <v>5</v>
      </c>
      <c r="R1630" s="132" t="str">
        <f>Matrix!C3830</f>
        <v>60 CYCLE HUM -- 北美的电动工具，电吹风，等。不可估计的</v>
      </c>
    </row>
    <row r="1631" spans="2:18">
      <c r="B1631" s="49">
        <v>3059</v>
      </c>
      <c r="C1631" s="49">
        <f>Matrix!B3059</f>
        <v>0</v>
      </c>
      <c r="D1631" s="92">
        <f t="shared" si="312"/>
        <v>5</v>
      </c>
      <c r="E1631" s="49">
        <v>2283</v>
      </c>
      <c r="F1631" s="49">
        <f>Matrix!B2283</f>
        <v>0</v>
      </c>
      <c r="G1631" s="92">
        <f t="shared" si="313"/>
        <v>5</v>
      </c>
      <c r="K1631" s="49">
        <v>3831</v>
      </c>
      <c r="L1631" s="49">
        <f>Matrix!B3831</f>
        <v>0</v>
      </c>
      <c r="M1631" s="92">
        <f t="shared" ref="M1631:M1653" si="315">ROUNDUP(ABS(75-L1631)/Base_Value*toxin_factor,1)</f>
        <v>5</v>
      </c>
      <c r="R1631" s="132" t="str">
        <f>Matrix!C3831</f>
        <v>50 CYCLE HUM -- 欧洲能量工具，电吹风，等。不可估计的</v>
      </c>
    </row>
    <row r="1632" spans="2:18">
      <c r="B1632" s="49">
        <v>3835</v>
      </c>
      <c r="C1632" s="49">
        <f>Matrix!B3835</f>
        <v>0</v>
      </c>
      <c r="D1632" s="92">
        <f t="shared" si="312"/>
        <v>5</v>
      </c>
      <c r="E1632" s="49">
        <v>2919</v>
      </c>
      <c r="F1632" s="49">
        <f>Matrix!B2919</f>
        <v>0</v>
      </c>
      <c r="G1632" s="92">
        <f t="shared" si="313"/>
        <v>5</v>
      </c>
      <c r="K1632" s="49">
        <v>3832</v>
      </c>
      <c r="L1632" s="49">
        <f>Matrix!B3832</f>
        <v>0</v>
      </c>
      <c r="M1632" s="92">
        <f t="shared" si="315"/>
        <v>5</v>
      </c>
      <c r="R1632" s="132" t="str">
        <f>Matrix!C3832</f>
        <v>RADIO FREQUENCIES -- 不可估计的</v>
      </c>
    </row>
    <row r="1633" spans="2:18">
      <c r="B1633" s="49">
        <v>3830</v>
      </c>
      <c r="C1633" s="49">
        <f>Matrix!B3830</f>
        <v>0</v>
      </c>
      <c r="D1633" s="92">
        <f t="shared" si="312"/>
        <v>5</v>
      </c>
      <c r="E1633" s="49">
        <v>2921</v>
      </c>
      <c r="F1633" s="49">
        <f>Matrix!B2921</f>
        <v>0</v>
      </c>
      <c r="G1633" s="92">
        <f t="shared" si="313"/>
        <v>5</v>
      </c>
      <c r="K1633" s="49">
        <v>3833</v>
      </c>
      <c r="L1633" s="49">
        <f>Matrix!B3833</f>
        <v>0</v>
      </c>
      <c r="M1633" s="92">
        <f t="shared" si="315"/>
        <v>5</v>
      </c>
      <c r="R1633" s="132" t="str">
        <f>Matrix!C3833</f>
        <v>TV FREQUENCIES -- 不可估计的</v>
      </c>
    </row>
    <row r="1634" spans="2:18">
      <c r="B1634" s="49">
        <v>3831</v>
      </c>
      <c r="C1634" s="49">
        <f>Matrix!B3831</f>
        <v>0</v>
      </c>
      <c r="D1634" s="92">
        <f t="shared" si="312"/>
        <v>5</v>
      </c>
      <c r="E1634" s="49">
        <v>2924</v>
      </c>
      <c r="F1634" s="49">
        <f>Matrix!B2924</f>
        <v>0</v>
      </c>
      <c r="G1634" s="92">
        <f t="shared" si="313"/>
        <v>5</v>
      </c>
      <c r="K1634" s="49">
        <v>3834</v>
      </c>
      <c r="L1634" s="49">
        <f>Matrix!B3834</f>
        <v>0</v>
      </c>
      <c r="M1634" s="92">
        <f t="shared" si="315"/>
        <v>5</v>
      </c>
      <c r="R1634" s="132" t="str">
        <f>Matrix!C3834</f>
        <v>COSMIC RAYX -- 不可估计的</v>
      </c>
    </row>
    <row r="1635" spans="2:18">
      <c r="B1635" s="49">
        <v>3827</v>
      </c>
      <c r="C1635" s="49">
        <f>Matrix!B3827</f>
        <v>0</v>
      </c>
      <c r="D1635" s="92">
        <f t="shared" si="312"/>
        <v>5</v>
      </c>
      <c r="E1635" s="49">
        <v>2938</v>
      </c>
      <c r="F1635" s="49">
        <f>Matrix!B2938</f>
        <v>0</v>
      </c>
      <c r="G1635" s="92">
        <f t="shared" si="313"/>
        <v>5</v>
      </c>
      <c r="K1635" s="49">
        <v>3835</v>
      </c>
      <c r="L1635" s="49">
        <f>Matrix!B3835</f>
        <v>0</v>
      </c>
      <c r="M1635" s="92">
        <f t="shared" si="315"/>
        <v>5</v>
      </c>
      <c r="R1635" s="132" t="str">
        <f>Matrix!C3835</f>
        <v>X-RAY -- 不可估计的</v>
      </c>
    </row>
    <row r="1636" spans="2:18">
      <c r="B1636" s="49">
        <v>3836</v>
      </c>
      <c r="C1636" s="49">
        <f>Matrix!B3836</f>
        <v>0</v>
      </c>
      <c r="D1636" s="92">
        <f t="shared" si="312"/>
        <v>5</v>
      </c>
      <c r="E1636" s="49">
        <v>3104</v>
      </c>
      <c r="F1636" s="49">
        <f>Matrix!B3104</f>
        <v>0</v>
      </c>
      <c r="G1636" s="92">
        <f t="shared" si="313"/>
        <v>5</v>
      </c>
      <c r="K1636" s="49">
        <v>3836</v>
      </c>
      <c r="L1636" s="49">
        <f>Matrix!B3836</f>
        <v>0</v>
      </c>
      <c r="M1636" s="92">
        <f t="shared" si="315"/>
        <v>5</v>
      </c>
      <c r="N1636" s="120">
        <f>M1636</f>
        <v>5</v>
      </c>
      <c r="O1636" s="96">
        <f>IF(N1636&gt;Max_Value,Max_Value,IF(N1636&lt;0,0,N1636))</f>
        <v>5</v>
      </c>
      <c r="R1636" s="132" t="str">
        <f>Matrix!C3836</f>
        <v>MICROWAVE RADIATION -- 不可估计的</v>
      </c>
    </row>
    <row r="1637" spans="2:18">
      <c r="B1637" s="49">
        <v>5285</v>
      </c>
      <c r="C1637" s="49">
        <f>Matrix!B5285</f>
        <v>0</v>
      </c>
      <c r="D1637" s="92">
        <f t="shared" si="312"/>
        <v>5</v>
      </c>
      <c r="E1637" s="49">
        <v>6151</v>
      </c>
      <c r="F1637" s="49">
        <f>Matrix!B6151</f>
        <v>0</v>
      </c>
      <c r="G1637" s="92">
        <f t="shared" si="313"/>
        <v>5</v>
      </c>
      <c r="K1637" s="49">
        <v>3837</v>
      </c>
      <c r="L1637" s="49">
        <f>Matrix!B3837</f>
        <v>0</v>
      </c>
      <c r="M1637" s="92">
        <f t="shared" si="315"/>
        <v>5</v>
      </c>
      <c r="R1637" s="132" t="str">
        <f>Matrix!C3837</f>
        <v>NEUTRINO RADIATION -- 不可估计的</v>
      </c>
    </row>
    <row r="1638" spans="2:18">
      <c r="B1638" s="49">
        <v>5104</v>
      </c>
      <c r="C1638" s="49">
        <f>Matrix!B5104</f>
        <v>0</v>
      </c>
      <c r="D1638" s="92">
        <f t="shared" si="312"/>
        <v>5</v>
      </c>
      <c r="E1638" s="49">
        <v>6641</v>
      </c>
      <c r="F1638" s="49">
        <f>Matrix!B6641</f>
        <v>0</v>
      </c>
      <c r="G1638" s="92">
        <f t="shared" si="313"/>
        <v>5</v>
      </c>
      <c r="K1638" s="49">
        <v>3838</v>
      </c>
      <c r="L1638" s="49">
        <f>Matrix!B3838</f>
        <v>0</v>
      </c>
      <c r="M1638" s="92">
        <f t="shared" si="315"/>
        <v>5</v>
      </c>
      <c r="R1638" s="132" t="str">
        <f>Matrix!C3838</f>
        <v>DIGITAL EXPOSURE EXCESS -- 过多接触数字电视或音乐。不可估计的</v>
      </c>
    </row>
    <row r="1639" spans="2:18">
      <c r="B1639" s="49">
        <v>3847</v>
      </c>
      <c r="C1639" s="49">
        <f>Matrix!B3847</f>
        <v>0</v>
      </c>
      <c r="D1639" s="92">
        <f t="shared" si="312"/>
        <v>5</v>
      </c>
      <c r="E1639" s="49">
        <v>6642</v>
      </c>
      <c r="F1639" s="49">
        <f>Matrix!B6642</f>
        <v>0</v>
      </c>
      <c r="G1639" s="92">
        <f t="shared" si="313"/>
        <v>5</v>
      </c>
      <c r="K1639" s="49">
        <v>3839</v>
      </c>
      <c r="L1639" s="49">
        <f>Matrix!B3839</f>
        <v>0</v>
      </c>
      <c r="M1639" s="92">
        <f t="shared" si="315"/>
        <v>5</v>
      </c>
      <c r="R1639" s="132" t="str">
        <f>Matrix!C3839</f>
        <v>GIGA HZ -- 不可估计的</v>
      </c>
    </row>
    <row r="1640" spans="2:18">
      <c r="E1640" s="49">
        <v>6643</v>
      </c>
      <c r="F1640" s="49">
        <f>Matrix!B6643</f>
        <v>0</v>
      </c>
      <c r="G1640" s="92">
        <f t="shared" si="313"/>
        <v>5</v>
      </c>
      <c r="K1640" s="49">
        <v>3840</v>
      </c>
      <c r="L1640" s="49">
        <f>Matrix!B3840</f>
        <v>0</v>
      </c>
      <c r="M1640" s="92">
        <f t="shared" si="315"/>
        <v>5</v>
      </c>
      <c r="R1640" s="132" t="str">
        <f>Matrix!C3840</f>
        <v>GAMMA RADIATION -- 不可估计的</v>
      </c>
    </row>
    <row r="1641" spans="2:18">
      <c r="E1641" s="49">
        <v>8530</v>
      </c>
      <c r="F1641" s="49">
        <f>Matrix!B8530</f>
        <v>0</v>
      </c>
      <c r="G1641" s="92">
        <f t="shared" si="313"/>
        <v>5</v>
      </c>
      <c r="K1641" s="49">
        <v>3841</v>
      </c>
      <c r="L1641" s="49">
        <f>Matrix!B3841</f>
        <v>0</v>
      </c>
      <c r="M1641" s="92">
        <f t="shared" si="315"/>
        <v>5</v>
      </c>
      <c r="R1641" s="132" t="str">
        <f>Matrix!C3841</f>
        <v>ALPHA BETA RADIATION -- 不可估计的</v>
      </c>
    </row>
    <row r="1642" spans="2:18">
      <c r="K1642" s="49">
        <v>3842</v>
      </c>
      <c r="L1642" s="49">
        <f>Matrix!B3842</f>
        <v>0</v>
      </c>
      <c r="M1642" s="92">
        <f t="shared" si="315"/>
        <v>5</v>
      </c>
      <c r="R1642" s="132" t="str">
        <f>Matrix!C3842</f>
        <v>CARTOON CYCLE EFFECTS ON BRAIN -- 不可估计的</v>
      </c>
    </row>
    <row r="1643" spans="2:18">
      <c r="B1643" s="130" t="s">
        <v>23554</v>
      </c>
      <c r="C1643" s="120">
        <f>MAX(D1644:D1867)</f>
        <v>5</v>
      </c>
      <c r="D1643" s="96">
        <f>IF(C1643&gt;Max_Value,Max_Value,IF(C1643&lt;0,0,C1643))</f>
        <v>5</v>
      </c>
      <c r="E1643" s="130" t="s">
        <v>23555</v>
      </c>
      <c r="F1643" s="120">
        <f>MAX(G1644:G1671)</f>
        <v>5</v>
      </c>
      <c r="G1643" s="96">
        <f>IF(F1643&gt;Max_Value,Max_Value,IF(F1643&lt;0,0,F1643))</f>
        <v>5</v>
      </c>
      <c r="K1643" s="49">
        <v>3843</v>
      </c>
      <c r="L1643" s="49">
        <f>Matrix!B3843</f>
        <v>0</v>
      </c>
      <c r="M1643" s="92">
        <f t="shared" si="315"/>
        <v>5</v>
      </c>
      <c r="R1643" s="132" t="str">
        <f>Matrix!C3843</f>
        <v>SCHUMAN WAVE DEFICIENCY -- 不可估计的</v>
      </c>
    </row>
    <row r="1644" spans="2:18">
      <c r="B1644" s="49">
        <v>17</v>
      </c>
      <c r="C1644" s="49">
        <f>Matrix!B17</f>
        <v>0</v>
      </c>
      <c r="D1644" s="92">
        <f t="shared" ref="D1644:D1707" si="316">ROUNDUP(ABS(75-C1644)/Base_Value*digest_factor,1)</f>
        <v>5</v>
      </c>
      <c r="E1644" s="49">
        <v>1944</v>
      </c>
      <c r="F1644" s="49">
        <f>Matrix!B1944</f>
        <v>0</v>
      </c>
      <c r="G1644" s="92">
        <f t="shared" ref="G1644:G1671" si="317">ROUNDUP(ABS(75-F1644)/Base_Value*digest_factor,1)</f>
        <v>5</v>
      </c>
      <c r="K1644" s="49">
        <v>3844</v>
      </c>
      <c r="L1644" s="49">
        <f>Matrix!B3844</f>
        <v>0</v>
      </c>
      <c r="M1644" s="92">
        <f t="shared" si="315"/>
        <v>5</v>
      </c>
      <c r="R1644" s="132" t="str">
        <f>Matrix!C3844</f>
        <v>COMPUTER CPU AND/OR MONITOR RADIATION EFFECTS -- 不可估计的</v>
      </c>
    </row>
    <row r="1645" spans="2:18">
      <c r="B1645" s="49">
        <v>48</v>
      </c>
      <c r="C1645" s="49">
        <f>Matrix!B48</f>
        <v>0</v>
      </c>
      <c r="D1645" s="92">
        <f t="shared" si="316"/>
        <v>5</v>
      </c>
      <c r="E1645" s="49">
        <v>1947</v>
      </c>
      <c r="F1645" s="49">
        <f>Matrix!B1947</f>
        <v>0</v>
      </c>
      <c r="G1645" s="92">
        <f t="shared" si="317"/>
        <v>5</v>
      </c>
      <c r="K1645" s="49">
        <v>3846</v>
      </c>
      <c r="L1645" s="49">
        <f>Matrix!B3846</f>
        <v>0</v>
      </c>
      <c r="M1645" s="92">
        <f t="shared" si="315"/>
        <v>5</v>
      </c>
      <c r="R1645" s="132" t="str">
        <f>Matrix!C3846</f>
        <v>EXCESS NERVOUSNESS ENERGY -- 来自于外部暴露。不可估计的</v>
      </c>
    </row>
    <row r="1646" spans="2:18">
      <c r="B1646" s="49">
        <v>89</v>
      </c>
      <c r="C1646" s="49">
        <f>Matrix!B89</f>
        <v>0</v>
      </c>
      <c r="D1646" s="92">
        <f t="shared" si="316"/>
        <v>5</v>
      </c>
      <c r="E1646" s="49">
        <v>1948</v>
      </c>
      <c r="F1646" s="49">
        <f>Matrix!B1948</f>
        <v>0</v>
      </c>
      <c r="G1646" s="92">
        <f t="shared" si="317"/>
        <v>5</v>
      </c>
      <c r="K1646" s="49">
        <v>3847</v>
      </c>
      <c r="L1646" s="49">
        <f>Matrix!B3847</f>
        <v>0</v>
      </c>
      <c r="M1646" s="92">
        <f t="shared" si="315"/>
        <v>5</v>
      </c>
      <c r="N1646" s="120">
        <f>MAX(M1646:M1647)</f>
        <v>5</v>
      </c>
      <c r="O1646" s="96">
        <f>IF(N1646&gt;Max_Value,Max_Value,IF(N1646&lt;0,0,N1646))</f>
        <v>5</v>
      </c>
      <c r="R1646" s="132" t="str">
        <f>Matrix!C3847</f>
        <v>MOBILE TELEPHONE -- 辐射和家庭物品。不可估计的</v>
      </c>
    </row>
    <row r="1647" spans="2:18">
      <c r="B1647" s="49">
        <v>129</v>
      </c>
      <c r="C1647" s="49">
        <f>Matrix!B129</f>
        <v>0</v>
      </c>
      <c r="D1647" s="92">
        <f t="shared" si="316"/>
        <v>5</v>
      </c>
      <c r="E1647" s="49">
        <v>1949</v>
      </c>
      <c r="F1647" s="49">
        <f>Matrix!B1949</f>
        <v>0</v>
      </c>
      <c r="G1647" s="92">
        <f t="shared" si="317"/>
        <v>5</v>
      </c>
      <c r="K1647" s="49">
        <v>5104</v>
      </c>
      <c r="L1647" s="49">
        <f>Matrix!B5104</f>
        <v>0</v>
      </c>
      <c r="M1647" s="92">
        <f t="shared" si="315"/>
        <v>5</v>
      </c>
      <c r="N1647" s="120"/>
      <c r="O1647" s="96"/>
      <c r="R1647" s="132" t="str">
        <f>Matrix!C5104</f>
        <v>MOBILE TELEPHONE RADIATION-- 车载电话辐射。</v>
      </c>
    </row>
    <row r="1648" spans="2:18">
      <c r="B1648" s="49">
        <v>191</v>
      </c>
      <c r="C1648" s="49">
        <f>Matrix!B191</f>
        <v>0</v>
      </c>
      <c r="D1648" s="92">
        <f t="shared" si="316"/>
        <v>5</v>
      </c>
      <c r="E1648" s="49">
        <v>1969</v>
      </c>
      <c r="F1648" s="49">
        <f>Matrix!B1969</f>
        <v>0</v>
      </c>
      <c r="G1648" s="92">
        <f t="shared" si="317"/>
        <v>5</v>
      </c>
      <c r="K1648" s="49">
        <v>5284</v>
      </c>
      <c r="L1648" s="49">
        <f>Matrix!B5284</f>
        <v>0</v>
      </c>
      <c r="M1648" s="92">
        <f t="shared" si="315"/>
        <v>5</v>
      </c>
      <c r="R1648" s="132" t="str">
        <f>Matrix!C5284</f>
        <v>PREMATURE AGING FROM SUN OR PERVERSE ENERGY（因太阳和倔强过早老化） -- 这种无法估量的顺势疗法会因过度或受抑制起反应。 ]</v>
      </c>
    </row>
    <row r="1649" spans="2:18">
      <c r="B1649" s="49">
        <v>216</v>
      </c>
      <c r="C1649" s="49">
        <f>Matrix!B216</f>
        <v>0</v>
      </c>
      <c r="D1649" s="92">
        <f t="shared" si="316"/>
        <v>5</v>
      </c>
      <c r="E1649" s="49">
        <v>2009</v>
      </c>
      <c r="F1649" s="49">
        <f>Matrix!B2009</f>
        <v>0</v>
      </c>
      <c r="G1649" s="92">
        <f t="shared" si="317"/>
        <v>5</v>
      </c>
      <c r="K1649" s="49">
        <v>5285</v>
      </c>
      <c r="L1649" s="49">
        <f>Matrix!B5285</f>
        <v>0</v>
      </c>
      <c r="M1649" s="92">
        <f t="shared" si="315"/>
        <v>5</v>
      </c>
      <c r="N1649" s="120">
        <f>M1649</f>
        <v>5</v>
      </c>
      <c r="O1649" s="96">
        <f>IF(N1649&gt;Max_Value,Max_Value,IF(N1649&lt;0,0,N1649))</f>
        <v>5</v>
      </c>
      <c r="R1649" s="132" t="str">
        <f>Matrix!C5285</f>
        <v>EXPOSURE TO AIR CONDITIONING（空调环境下） -- 这种无法估量的顺势疗法会因过度或受抑制起反应。</v>
      </c>
    </row>
    <row r="1650" spans="2:18">
      <c r="B1650" s="49">
        <v>348</v>
      </c>
      <c r="C1650" s="49">
        <f>Matrix!B348</f>
        <v>0</v>
      </c>
      <c r="D1650" s="92">
        <f t="shared" si="316"/>
        <v>5</v>
      </c>
      <c r="E1650" s="49">
        <v>5720</v>
      </c>
      <c r="F1650" s="49">
        <f>Matrix!B5720</f>
        <v>0</v>
      </c>
      <c r="G1650" s="92">
        <f t="shared" si="317"/>
        <v>5</v>
      </c>
      <c r="K1650" s="49">
        <v>6832</v>
      </c>
      <c r="L1650" s="49">
        <f>Matrix!B6832</f>
        <v>0</v>
      </c>
      <c r="M1650" s="92">
        <f t="shared" si="315"/>
        <v>5</v>
      </c>
      <c r="N1650" s="120">
        <f>MAX(M1650)</f>
        <v>5</v>
      </c>
      <c r="O1650" s="96">
        <f>IF(N1650&gt;Max_Value,Max_Value,IF(N1650&lt;0,0,N1650))</f>
        <v>5</v>
      </c>
      <c r="P1650" s="38" t="s">
        <v>23697</v>
      </c>
    </row>
    <row r="1651" spans="2:18">
      <c r="B1651" s="49">
        <v>425</v>
      </c>
      <c r="C1651" s="49">
        <f>Matrix!B425</f>
        <v>0</v>
      </c>
      <c r="D1651" s="92">
        <f t="shared" si="316"/>
        <v>5</v>
      </c>
      <c r="E1651" s="49">
        <v>5721</v>
      </c>
      <c r="F1651" s="49">
        <f>Matrix!B5721</f>
        <v>0</v>
      </c>
      <c r="G1651" s="92">
        <f t="shared" si="317"/>
        <v>5</v>
      </c>
      <c r="K1651" s="49">
        <v>4491</v>
      </c>
      <c r="L1651" s="49">
        <f>Matrix!B4491</f>
        <v>0</v>
      </c>
      <c r="M1651" s="92">
        <f t="shared" si="315"/>
        <v>5</v>
      </c>
      <c r="N1651" s="120">
        <f>MAX(M1651:M1653)</f>
        <v>5</v>
      </c>
      <c r="O1651" s="96">
        <f>IF(N1651&gt;Max_Value,Max_Value,IF(N1651&lt;0,0,N1651))</f>
        <v>5</v>
      </c>
      <c r="P1651" s="38" t="s">
        <v>23698</v>
      </c>
    </row>
    <row r="1652" spans="2:18">
      <c r="B1652" s="49">
        <v>480</v>
      </c>
      <c r="C1652" s="49">
        <f>Matrix!B480</f>
        <v>0</v>
      </c>
      <c r="D1652" s="92">
        <f t="shared" si="316"/>
        <v>5</v>
      </c>
      <c r="E1652" s="49">
        <v>5722</v>
      </c>
      <c r="F1652" s="49">
        <f>Matrix!B5722</f>
        <v>0</v>
      </c>
      <c r="G1652" s="92">
        <f t="shared" si="317"/>
        <v>5</v>
      </c>
      <c r="K1652" s="49">
        <v>8450</v>
      </c>
      <c r="L1652" s="49">
        <f>Matrix!B8450</f>
        <v>0</v>
      </c>
      <c r="M1652" s="92">
        <f t="shared" si="315"/>
        <v>5</v>
      </c>
    </row>
    <row r="1653" spans="2:18">
      <c r="B1653" s="49">
        <v>482</v>
      </c>
      <c r="C1653" s="49">
        <f>Matrix!B482</f>
        <v>0</v>
      </c>
      <c r="D1653" s="92">
        <f t="shared" si="316"/>
        <v>5</v>
      </c>
      <c r="E1653" s="49">
        <v>5775</v>
      </c>
      <c r="F1653" s="49">
        <f>Matrix!B5775</f>
        <v>0</v>
      </c>
      <c r="G1653" s="92">
        <f t="shared" si="317"/>
        <v>5</v>
      </c>
      <c r="K1653" s="49">
        <v>9471</v>
      </c>
      <c r="L1653" s="49">
        <f>Matrix!B9741</f>
        <v>0</v>
      </c>
      <c r="M1653" s="92">
        <f t="shared" si="315"/>
        <v>5</v>
      </c>
    </row>
    <row r="1654" spans="2:18">
      <c r="B1654" s="49">
        <v>496</v>
      </c>
      <c r="C1654" s="49">
        <f>Matrix!B496</f>
        <v>0</v>
      </c>
      <c r="D1654" s="92">
        <f t="shared" si="316"/>
        <v>5</v>
      </c>
      <c r="E1654" s="49">
        <v>5847</v>
      </c>
      <c r="F1654" s="49">
        <f>Matrix!B5847</f>
        <v>0</v>
      </c>
      <c r="G1654" s="92">
        <f t="shared" si="317"/>
        <v>5</v>
      </c>
    </row>
    <row r="1655" spans="2:18">
      <c r="B1655" s="49">
        <v>505</v>
      </c>
      <c r="C1655" s="49">
        <f>Matrix!B505</f>
        <v>0</v>
      </c>
      <c r="D1655" s="92">
        <f t="shared" si="316"/>
        <v>5</v>
      </c>
      <c r="E1655" s="49">
        <v>6073</v>
      </c>
      <c r="F1655" s="49">
        <f>Matrix!B6073</f>
        <v>0</v>
      </c>
      <c r="G1655" s="92">
        <f t="shared" si="317"/>
        <v>5</v>
      </c>
      <c r="K1655" s="49">
        <v>6816</v>
      </c>
      <c r="L1655" s="49">
        <f>Matrix!B6816</f>
        <v>0</v>
      </c>
      <c r="M1655" s="92">
        <f>ROUNDUP(ABS(75-L1655)/Base_Value*toxin_factor,1)</f>
        <v>5</v>
      </c>
      <c r="N1655" s="120">
        <f>MAX(M1655:M1657)</f>
        <v>5</v>
      </c>
      <c r="O1655" s="96">
        <f>IF(N1655&gt;Max_Value,Max_Value,IF(N1655&lt;0,0,N1655))</f>
        <v>5</v>
      </c>
      <c r="P1655" s="38" t="s">
        <v>24392</v>
      </c>
    </row>
    <row r="1656" spans="2:18">
      <c r="B1656" s="49">
        <v>518</v>
      </c>
      <c r="C1656" s="49">
        <f>Matrix!B518</f>
        <v>0</v>
      </c>
      <c r="D1656" s="92">
        <f t="shared" si="316"/>
        <v>5</v>
      </c>
      <c r="E1656" s="49">
        <v>6074</v>
      </c>
      <c r="F1656" s="49">
        <f>Matrix!B6074</f>
        <v>0</v>
      </c>
      <c r="G1656" s="92">
        <f t="shared" si="317"/>
        <v>5</v>
      </c>
    </row>
    <row r="1657" spans="2:18">
      <c r="B1657" s="49">
        <v>531</v>
      </c>
      <c r="C1657" s="49">
        <f>Matrix!B531</f>
        <v>0</v>
      </c>
      <c r="D1657" s="92">
        <f t="shared" si="316"/>
        <v>5</v>
      </c>
      <c r="E1657" s="49">
        <v>7458</v>
      </c>
      <c r="F1657" s="49">
        <f>Matrix!B7458</f>
        <v>0</v>
      </c>
      <c r="G1657" s="92">
        <f t="shared" si="317"/>
        <v>5</v>
      </c>
    </row>
    <row r="1658" spans="2:18">
      <c r="B1658" s="49">
        <v>583</v>
      </c>
      <c r="C1658" s="49">
        <f>Matrix!B583</f>
        <v>0</v>
      </c>
      <c r="D1658" s="92">
        <f t="shared" si="316"/>
        <v>5</v>
      </c>
      <c r="E1658" s="49">
        <v>7472</v>
      </c>
      <c r="F1658" s="49">
        <f>Matrix!B7472</f>
        <v>0</v>
      </c>
      <c r="G1658" s="92">
        <f t="shared" si="317"/>
        <v>5</v>
      </c>
    </row>
    <row r="1659" spans="2:18">
      <c r="B1659" s="49">
        <v>628</v>
      </c>
      <c r="C1659" s="49">
        <f>Matrix!B628</f>
        <v>0</v>
      </c>
      <c r="D1659" s="92">
        <f t="shared" si="316"/>
        <v>5</v>
      </c>
      <c r="E1659" s="49">
        <v>7666</v>
      </c>
      <c r="F1659" s="49">
        <f>Matrix!B7666</f>
        <v>0</v>
      </c>
      <c r="G1659" s="92">
        <f t="shared" si="317"/>
        <v>5</v>
      </c>
    </row>
    <row r="1660" spans="2:18">
      <c r="B1660" s="49">
        <v>646</v>
      </c>
      <c r="C1660" s="49">
        <f>Matrix!B646</f>
        <v>0</v>
      </c>
      <c r="D1660" s="92">
        <f t="shared" si="316"/>
        <v>5</v>
      </c>
      <c r="E1660" s="49">
        <v>7667</v>
      </c>
      <c r="F1660" s="49">
        <f>Matrix!B7667</f>
        <v>0</v>
      </c>
      <c r="G1660" s="92">
        <f t="shared" si="317"/>
        <v>5</v>
      </c>
    </row>
    <row r="1661" spans="2:18">
      <c r="B1661" s="49">
        <v>685</v>
      </c>
      <c r="C1661" s="49">
        <f>Matrix!B685</f>
        <v>0</v>
      </c>
      <c r="D1661" s="92">
        <f t="shared" si="316"/>
        <v>5</v>
      </c>
      <c r="E1661" s="49">
        <v>7668</v>
      </c>
      <c r="F1661" s="49">
        <f>Matrix!B7668</f>
        <v>0</v>
      </c>
      <c r="G1661" s="92">
        <f t="shared" si="317"/>
        <v>5</v>
      </c>
    </row>
    <row r="1662" spans="2:18">
      <c r="B1662" s="49">
        <v>719</v>
      </c>
      <c r="C1662" s="49">
        <f>Matrix!B719</f>
        <v>0</v>
      </c>
      <c r="D1662" s="92">
        <f t="shared" si="316"/>
        <v>5</v>
      </c>
      <c r="E1662" s="49">
        <v>7669</v>
      </c>
      <c r="F1662" s="49">
        <f>Matrix!B7669</f>
        <v>0</v>
      </c>
      <c r="G1662" s="92">
        <f t="shared" si="317"/>
        <v>5</v>
      </c>
    </row>
    <row r="1663" spans="2:18">
      <c r="B1663" s="49">
        <v>743</v>
      </c>
      <c r="C1663" s="49">
        <f>Matrix!B743</f>
        <v>0</v>
      </c>
      <c r="D1663" s="92">
        <f t="shared" si="316"/>
        <v>5</v>
      </c>
      <c r="E1663" s="49">
        <v>9801</v>
      </c>
      <c r="F1663" s="49">
        <f>Matrix!B9801</f>
        <v>0</v>
      </c>
      <c r="G1663" s="92">
        <f t="shared" si="317"/>
        <v>5</v>
      </c>
    </row>
    <row r="1664" spans="2:18">
      <c r="B1664" s="49">
        <v>792</v>
      </c>
      <c r="C1664" s="49">
        <f>Matrix!B792</f>
        <v>0</v>
      </c>
      <c r="D1664" s="92">
        <f t="shared" si="316"/>
        <v>5</v>
      </c>
      <c r="E1664" s="49">
        <v>9802</v>
      </c>
      <c r="F1664" s="49">
        <f>Matrix!B9802</f>
        <v>0</v>
      </c>
      <c r="G1664" s="92">
        <f t="shared" si="317"/>
        <v>5</v>
      </c>
    </row>
    <row r="1665" spans="2:7">
      <c r="B1665" s="49">
        <v>794</v>
      </c>
      <c r="C1665" s="49">
        <f>Matrix!B794</f>
        <v>0</v>
      </c>
      <c r="D1665" s="92">
        <f t="shared" si="316"/>
        <v>5</v>
      </c>
      <c r="E1665" s="49">
        <v>9803</v>
      </c>
      <c r="F1665" s="49">
        <f>Matrix!B9803</f>
        <v>0</v>
      </c>
      <c r="G1665" s="92">
        <f t="shared" si="317"/>
        <v>5</v>
      </c>
    </row>
    <row r="1666" spans="2:7">
      <c r="B1666" s="49">
        <v>903</v>
      </c>
      <c r="C1666" s="49">
        <f>Matrix!B903</f>
        <v>0</v>
      </c>
      <c r="D1666" s="92">
        <f t="shared" si="316"/>
        <v>5</v>
      </c>
      <c r="E1666" s="49">
        <v>9804</v>
      </c>
      <c r="F1666" s="49">
        <f>Matrix!B9804</f>
        <v>0</v>
      </c>
      <c r="G1666" s="92">
        <f t="shared" si="317"/>
        <v>5</v>
      </c>
    </row>
    <row r="1667" spans="2:7">
      <c r="B1667" s="49">
        <v>931</v>
      </c>
      <c r="C1667" s="49">
        <f>Matrix!B931</f>
        <v>0</v>
      </c>
      <c r="D1667" s="92">
        <f t="shared" si="316"/>
        <v>5</v>
      </c>
      <c r="E1667" s="49">
        <v>9805</v>
      </c>
      <c r="F1667" s="49">
        <f>Matrix!B9805</f>
        <v>0</v>
      </c>
      <c r="G1667" s="92">
        <f t="shared" si="317"/>
        <v>5</v>
      </c>
    </row>
    <row r="1668" spans="2:7">
      <c r="B1668" s="49">
        <v>971</v>
      </c>
      <c r="C1668" s="49">
        <f>Matrix!B971</f>
        <v>0</v>
      </c>
      <c r="D1668" s="92">
        <f t="shared" si="316"/>
        <v>5</v>
      </c>
      <c r="E1668" s="49">
        <v>9806</v>
      </c>
      <c r="F1668" s="49">
        <f>Matrix!B9806</f>
        <v>0</v>
      </c>
      <c r="G1668" s="92">
        <f t="shared" si="317"/>
        <v>5</v>
      </c>
    </row>
    <row r="1669" spans="2:7">
      <c r="B1669" s="49">
        <v>1028</v>
      </c>
      <c r="C1669" s="49">
        <f>Matrix!B1028</f>
        <v>0</v>
      </c>
      <c r="D1669" s="92">
        <f t="shared" si="316"/>
        <v>5</v>
      </c>
      <c r="E1669" s="49">
        <v>9807</v>
      </c>
      <c r="F1669" s="49">
        <f>Matrix!B9807</f>
        <v>0</v>
      </c>
      <c r="G1669" s="92">
        <f t="shared" si="317"/>
        <v>5</v>
      </c>
    </row>
    <row r="1670" spans="2:7">
      <c r="B1670" s="49">
        <v>1053</v>
      </c>
      <c r="C1670" s="49">
        <f>Matrix!B1053</f>
        <v>0</v>
      </c>
      <c r="D1670" s="92">
        <f t="shared" si="316"/>
        <v>5</v>
      </c>
      <c r="E1670" s="49">
        <v>9808</v>
      </c>
      <c r="F1670" s="49">
        <f>Matrix!B9808</f>
        <v>0</v>
      </c>
      <c r="G1670" s="92">
        <f t="shared" si="317"/>
        <v>5</v>
      </c>
    </row>
    <row r="1671" spans="2:7">
      <c r="B1671" s="49">
        <v>1054</v>
      </c>
      <c r="C1671" s="49">
        <f>Matrix!B1054</f>
        <v>0</v>
      </c>
      <c r="D1671" s="92">
        <f t="shared" si="316"/>
        <v>5</v>
      </c>
      <c r="E1671" s="49">
        <v>9809</v>
      </c>
      <c r="F1671" s="49">
        <f>Matrix!B9809</f>
        <v>0</v>
      </c>
      <c r="G1671" s="92">
        <f t="shared" si="317"/>
        <v>5</v>
      </c>
    </row>
    <row r="1672" spans="2:7">
      <c r="B1672" s="49">
        <v>1057</v>
      </c>
      <c r="C1672" s="49">
        <f>Matrix!B1057</f>
        <v>0</v>
      </c>
      <c r="D1672" s="92">
        <f t="shared" si="316"/>
        <v>5</v>
      </c>
    </row>
    <row r="1673" spans="2:7">
      <c r="B1673" s="49">
        <v>1063</v>
      </c>
      <c r="C1673" s="49">
        <f>Matrix!B1063</f>
        <v>0</v>
      </c>
      <c r="D1673" s="92">
        <f t="shared" si="316"/>
        <v>5</v>
      </c>
      <c r="E1673" s="133" t="s">
        <v>23558</v>
      </c>
      <c r="F1673" s="120">
        <f>MAX(G1674:G1690)</f>
        <v>5</v>
      </c>
      <c r="G1673" s="96">
        <f>IF(F1673&gt;Max_Value,Max_Value,IF(F1673&lt;0,0,F1673))</f>
        <v>5</v>
      </c>
    </row>
    <row r="1674" spans="2:7">
      <c r="B1674" s="49">
        <v>1153</v>
      </c>
      <c r="C1674" s="49">
        <f>Matrix!B1153</f>
        <v>0</v>
      </c>
      <c r="D1674" s="92">
        <f t="shared" si="316"/>
        <v>5</v>
      </c>
      <c r="E1674" s="49">
        <v>287</v>
      </c>
      <c r="F1674" s="49">
        <f>Matrix!B287</f>
        <v>0</v>
      </c>
      <c r="G1674" s="92">
        <f t="shared" ref="G1674:G1690" si="318">ROUNDUP(ABS(75-F1674)/Base_Value*nutri_factor,1)</f>
        <v>5</v>
      </c>
    </row>
    <row r="1675" spans="2:7">
      <c r="B1675" s="49">
        <v>1187</v>
      </c>
      <c r="C1675" s="49">
        <f>Matrix!B1187</f>
        <v>0</v>
      </c>
      <c r="D1675" s="92">
        <f t="shared" si="316"/>
        <v>5</v>
      </c>
      <c r="E1675" s="49">
        <v>352</v>
      </c>
      <c r="F1675" s="49">
        <f>Matrix!B352</f>
        <v>0</v>
      </c>
      <c r="G1675" s="92">
        <f t="shared" si="318"/>
        <v>5</v>
      </c>
    </row>
    <row r="1676" spans="2:7">
      <c r="B1676" s="49">
        <v>1220</v>
      </c>
      <c r="C1676" s="49">
        <f>Matrix!B1220</f>
        <v>0</v>
      </c>
      <c r="D1676" s="92">
        <f t="shared" si="316"/>
        <v>5</v>
      </c>
      <c r="E1676" s="49">
        <v>408</v>
      </c>
      <c r="F1676" s="49">
        <f>Matrix!B408</f>
        <v>0</v>
      </c>
      <c r="G1676" s="92">
        <f t="shared" si="318"/>
        <v>5</v>
      </c>
    </row>
    <row r="1677" spans="2:7">
      <c r="B1677" s="49">
        <v>1256</v>
      </c>
      <c r="C1677" s="49">
        <f>Matrix!B1256</f>
        <v>0</v>
      </c>
      <c r="D1677" s="92">
        <f t="shared" si="316"/>
        <v>5</v>
      </c>
      <c r="E1677" s="49">
        <v>433</v>
      </c>
      <c r="F1677" s="49">
        <f>Matrix!B433</f>
        <v>0</v>
      </c>
      <c r="G1677" s="92">
        <f t="shared" si="318"/>
        <v>5</v>
      </c>
    </row>
    <row r="1678" spans="2:7">
      <c r="B1678" s="49">
        <v>1260</v>
      </c>
      <c r="C1678" s="49">
        <f>Matrix!B1260</f>
        <v>0</v>
      </c>
      <c r="D1678" s="92">
        <f t="shared" si="316"/>
        <v>5</v>
      </c>
      <c r="E1678" s="49">
        <v>447</v>
      </c>
      <c r="F1678" s="49">
        <f>Matrix!B447</f>
        <v>0</v>
      </c>
      <c r="G1678" s="92">
        <f t="shared" si="318"/>
        <v>5</v>
      </c>
    </row>
    <row r="1679" spans="2:7">
      <c r="B1679" s="49">
        <v>1267</v>
      </c>
      <c r="C1679" s="49">
        <f>Matrix!B1267</f>
        <v>0</v>
      </c>
      <c r="D1679" s="92">
        <f t="shared" si="316"/>
        <v>5</v>
      </c>
      <c r="E1679" s="49">
        <v>463</v>
      </c>
      <c r="F1679" s="49">
        <f>Matrix!B463</f>
        <v>0</v>
      </c>
      <c r="G1679" s="92">
        <f t="shared" si="318"/>
        <v>5</v>
      </c>
    </row>
    <row r="1680" spans="2:7">
      <c r="B1680" s="49">
        <v>1304</v>
      </c>
      <c r="C1680" s="49">
        <f>Matrix!B1304</f>
        <v>0</v>
      </c>
      <c r="D1680" s="92">
        <f t="shared" si="316"/>
        <v>5</v>
      </c>
      <c r="E1680" s="49">
        <v>895</v>
      </c>
      <c r="F1680" s="49">
        <f>Matrix!B895</f>
        <v>0</v>
      </c>
      <c r="G1680" s="92">
        <f t="shared" si="318"/>
        <v>5</v>
      </c>
    </row>
    <row r="1681" spans="2:13">
      <c r="B1681" s="49">
        <v>1347</v>
      </c>
      <c r="C1681" s="49">
        <f>Matrix!B1347</f>
        <v>0</v>
      </c>
      <c r="D1681" s="92">
        <f t="shared" si="316"/>
        <v>5</v>
      </c>
      <c r="E1681" s="49">
        <v>896</v>
      </c>
      <c r="F1681" s="49">
        <f>Matrix!B896</f>
        <v>0</v>
      </c>
      <c r="G1681" s="92">
        <f t="shared" si="318"/>
        <v>5</v>
      </c>
    </row>
    <row r="1682" spans="2:13">
      <c r="B1682" s="49">
        <v>1349</v>
      </c>
      <c r="C1682" s="49">
        <f>Matrix!B1349</f>
        <v>0</v>
      </c>
      <c r="D1682" s="92">
        <f t="shared" si="316"/>
        <v>5</v>
      </c>
      <c r="E1682" s="49">
        <v>1312</v>
      </c>
      <c r="F1682" s="49">
        <f>Matrix!B1312</f>
        <v>0</v>
      </c>
      <c r="G1682" s="92">
        <f t="shared" si="318"/>
        <v>5</v>
      </c>
    </row>
    <row r="1683" spans="2:13">
      <c r="B1683" s="49">
        <v>1354</v>
      </c>
      <c r="C1683" s="49">
        <f>Matrix!B1354</f>
        <v>0</v>
      </c>
      <c r="D1683" s="92">
        <f t="shared" si="316"/>
        <v>5</v>
      </c>
      <c r="E1683" s="49">
        <v>2139</v>
      </c>
      <c r="F1683" s="49">
        <f>Matrix!B2139</f>
        <v>0</v>
      </c>
      <c r="G1683" s="92">
        <f t="shared" si="318"/>
        <v>5</v>
      </c>
    </row>
    <row r="1684" spans="2:13">
      <c r="B1684" s="49">
        <v>1377</v>
      </c>
      <c r="C1684" s="49">
        <f>Matrix!B1377</f>
        <v>0</v>
      </c>
      <c r="D1684" s="92">
        <f t="shared" si="316"/>
        <v>5</v>
      </c>
      <c r="E1684" s="49">
        <v>3204</v>
      </c>
      <c r="F1684" s="49">
        <f>Matrix!B3204</f>
        <v>0</v>
      </c>
      <c r="G1684" s="92">
        <f t="shared" si="318"/>
        <v>5</v>
      </c>
    </row>
    <row r="1685" spans="2:13">
      <c r="B1685" s="49">
        <v>1380</v>
      </c>
      <c r="C1685" s="49">
        <f>Matrix!B1380</f>
        <v>0</v>
      </c>
      <c r="D1685" s="92">
        <f t="shared" si="316"/>
        <v>5</v>
      </c>
      <c r="E1685" s="49">
        <v>3244</v>
      </c>
      <c r="F1685" s="49">
        <f>Matrix!B3244</f>
        <v>0</v>
      </c>
      <c r="G1685" s="92">
        <f t="shared" si="318"/>
        <v>5</v>
      </c>
    </row>
    <row r="1686" spans="2:13">
      <c r="B1686" s="49">
        <v>1386</v>
      </c>
      <c r="C1686" s="49">
        <f>Matrix!B1386</f>
        <v>0</v>
      </c>
      <c r="D1686" s="92">
        <f t="shared" si="316"/>
        <v>5</v>
      </c>
      <c r="E1686" s="49">
        <v>3647</v>
      </c>
      <c r="F1686" s="49">
        <f>Matrix!B3647</f>
        <v>0</v>
      </c>
      <c r="G1686" s="92">
        <f t="shared" si="318"/>
        <v>5</v>
      </c>
    </row>
    <row r="1687" spans="2:13">
      <c r="B1687" s="49">
        <v>1425</v>
      </c>
      <c r="C1687" s="49">
        <f>Matrix!B1425</f>
        <v>0</v>
      </c>
      <c r="D1687" s="92">
        <f t="shared" si="316"/>
        <v>5</v>
      </c>
      <c r="E1687" s="49">
        <v>4075</v>
      </c>
      <c r="F1687" s="49">
        <f>Matrix!B4075</f>
        <v>0</v>
      </c>
      <c r="G1687" s="92">
        <f t="shared" si="318"/>
        <v>5</v>
      </c>
      <c r="L1687" s="38"/>
      <c r="M1687" s="38"/>
    </row>
    <row r="1688" spans="2:13">
      <c r="B1688" s="49">
        <v>1447</v>
      </c>
      <c r="C1688" s="49">
        <f>Matrix!B1447</f>
        <v>0</v>
      </c>
      <c r="D1688" s="92">
        <f t="shared" si="316"/>
        <v>5</v>
      </c>
      <c r="E1688" s="49">
        <v>5697</v>
      </c>
      <c r="F1688" s="49">
        <f>Matrix!B5697</f>
        <v>0</v>
      </c>
      <c r="G1688" s="92">
        <f t="shared" si="318"/>
        <v>5</v>
      </c>
      <c r="L1688" s="38"/>
      <c r="M1688" s="38"/>
    </row>
    <row r="1689" spans="2:13">
      <c r="B1689" s="49">
        <v>1755</v>
      </c>
      <c r="C1689" s="49">
        <f>Matrix!B1755</f>
        <v>0</v>
      </c>
      <c r="D1689" s="92">
        <f t="shared" si="316"/>
        <v>5</v>
      </c>
      <c r="E1689" s="49">
        <v>5786</v>
      </c>
      <c r="F1689" s="49">
        <f>Matrix!B5786</f>
        <v>0</v>
      </c>
      <c r="G1689" s="92">
        <f t="shared" si="318"/>
        <v>5</v>
      </c>
      <c r="L1689" s="38"/>
      <c r="M1689" s="38"/>
    </row>
    <row r="1690" spans="2:13">
      <c r="B1690" s="49">
        <v>1786</v>
      </c>
      <c r="C1690" s="49">
        <f>Matrix!B1786</f>
        <v>0</v>
      </c>
      <c r="D1690" s="92">
        <f t="shared" si="316"/>
        <v>5</v>
      </c>
      <c r="E1690" s="49">
        <v>7509</v>
      </c>
      <c r="F1690" s="49">
        <f>Matrix!B7509</f>
        <v>0</v>
      </c>
      <c r="G1690" s="92">
        <f t="shared" si="318"/>
        <v>5</v>
      </c>
      <c r="L1690" s="38"/>
      <c r="M1690" s="38"/>
    </row>
    <row r="1691" spans="2:13">
      <c r="B1691" s="49">
        <v>1791</v>
      </c>
      <c r="C1691" s="49">
        <f>Matrix!B1791</f>
        <v>0</v>
      </c>
      <c r="D1691" s="92">
        <f t="shared" si="316"/>
        <v>5</v>
      </c>
      <c r="L1691" s="38"/>
      <c r="M1691" s="38"/>
    </row>
    <row r="1692" spans="2:13">
      <c r="B1692" s="49">
        <v>1821</v>
      </c>
      <c r="C1692" s="49">
        <f>Matrix!B1821</f>
        <v>0</v>
      </c>
      <c r="D1692" s="92">
        <f t="shared" si="316"/>
        <v>5</v>
      </c>
      <c r="E1692" s="134" t="s">
        <v>23559</v>
      </c>
      <c r="F1692" s="120">
        <f>MAX(G1693:G1726)</f>
        <v>5</v>
      </c>
      <c r="G1692" s="96">
        <f>IF(F1692&gt;Max_Value,Max_Value,IF(F1692&lt;0,0,F1692))</f>
        <v>5</v>
      </c>
      <c r="L1692" s="38"/>
      <c r="M1692" s="38"/>
    </row>
    <row r="1693" spans="2:13">
      <c r="B1693" s="49">
        <v>1863</v>
      </c>
      <c r="C1693" s="49">
        <f>Matrix!B1863</f>
        <v>0</v>
      </c>
      <c r="D1693" s="92">
        <f t="shared" si="316"/>
        <v>5</v>
      </c>
      <c r="E1693" s="49">
        <v>39</v>
      </c>
      <c r="F1693" s="49">
        <f>Matrix!B39</f>
        <v>0</v>
      </c>
      <c r="G1693" s="92">
        <f t="shared" ref="G1693:G1726" si="319">ROUNDUP(ABS(75-F1693)/Base_Value*resp_factor,1)</f>
        <v>5</v>
      </c>
      <c r="L1693" s="38"/>
      <c r="M1693" s="38"/>
    </row>
    <row r="1694" spans="2:13">
      <c r="B1694" s="49">
        <v>1896</v>
      </c>
      <c r="C1694" s="49">
        <f>Matrix!B1896</f>
        <v>0</v>
      </c>
      <c r="D1694" s="92">
        <f t="shared" si="316"/>
        <v>5</v>
      </c>
      <c r="E1694" s="49">
        <v>78</v>
      </c>
      <c r="F1694" s="49">
        <f>Matrix!B78</f>
        <v>0</v>
      </c>
      <c r="G1694" s="92">
        <f t="shared" si="319"/>
        <v>5</v>
      </c>
      <c r="L1694" s="38"/>
      <c r="M1694" s="38"/>
    </row>
    <row r="1695" spans="2:13">
      <c r="B1695" s="49">
        <v>1908</v>
      </c>
      <c r="C1695" s="49">
        <f>Matrix!B1908</f>
        <v>0</v>
      </c>
      <c r="D1695" s="92">
        <f t="shared" si="316"/>
        <v>5</v>
      </c>
      <c r="E1695" s="49">
        <v>222</v>
      </c>
      <c r="F1695" s="49">
        <f>Matrix!B222</f>
        <v>0</v>
      </c>
      <c r="G1695" s="92">
        <f t="shared" si="319"/>
        <v>5</v>
      </c>
      <c r="L1695" s="38"/>
      <c r="M1695" s="38"/>
    </row>
    <row r="1696" spans="2:13">
      <c r="B1696" s="49">
        <v>1911</v>
      </c>
      <c r="C1696" s="49">
        <f>Matrix!B1911</f>
        <v>0</v>
      </c>
      <c r="D1696" s="92">
        <f t="shared" si="316"/>
        <v>5</v>
      </c>
      <c r="E1696" s="49">
        <v>598</v>
      </c>
      <c r="F1696" s="49">
        <f>Matrix!B598</f>
        <v>0</v>
      </c>
      <c r="G1696" s="92">
        <f t="shared" si="319"/>
        <v>5</v>
      </c>
      <c r="L1696" s="38"/>
      <c r="M1696" s="38"/>
    </row>
    <row r="1697" spans="2:13">
      <c r="B1697" s="49">
        <v>1920</v>
      </c>
      <c r="C1697" s="49">
        <f>Matrix!B1920</f>
        <v>0</v>
      </c>
      <c r="D1697" s="92">
        <f t="shared" si="316"/>
        <v>5</v>
      </c>
      <c r="E1697" s="49">
        <v>1787</v>
      </c>
      <c r="F1697" s="49">
        <f>Matrix!B1787</f>
        <v>0</v>
      </c>
      <c r="G1697" s="92">
        <f t="shared" si="319"/>
        <v>5</v>
      </c>
      <c r="L1697" s="38"/>
      <c r="M1697" s="38"/>
    </row>
    <row r="1698" spans="2:13">
      <c r="B1698" s="49">
        <v>1924</v>
      </c>
      <c r="C1698" s="49">
        <f>Matrix!B1924</f>
        <v>0</v>
      </c>
      <c r="D1698" s="92">
        <f t="shared" si="316"/>
        <v>5</v>
      </c>
      <c r="E1698" s="49">
        <v>3219</v>
      </c>
      <c r="F1698" s="49">
        <f>Matrix!B3219</f>
        <v>0</v>
      </c>
      <c r="G1698" s="92">
        <f t="shared" si="319"/>
        <v>5</v>
      </c>
      <c r="L1698" s="38"/>
      <c r="M1698" s="38"/>
    </row>
    <row r="1699" spans="2:13">
      <c r="B1699" s="49">
        <v>1944</v>
      </c>
      <c r="C1699" s="49">
        <f>Matrix!B1944</f>
        <v>0</v>
      </c>
      <c r="D1699" s="92">
        <f t="shared" si="316"/>
        <v>5</v>
      </c>
      <c r="E1699" s="49">
        <v>3224</v>
      </c>
      <c r="F1699" s="49">
        <f>Matrix!B3224</f>
        <v>0</v>
      </c>
      <c r="G1699" s="92">
        <f t="shared" si="319"/>
        <v>5</v>
      </c>
      <c r="L1699" s="38"/>
      <c r="M1699" s="38"/>
    </row>
    <row r="1700" spans="2:13">
      <c r="B1700" s="49">
        <v>1947</v>
      </c>
      <c r="C1700" s="49">
        <f>Matrix!B1947</f>
        <v>0</v>
      </c>
      <c r="D1700" s="92">
        <f t="shared" si="316"/>
        <v>5</v>
      </c>
      <c r="E1700" s="49">
        <v>3248</v>
      </c>
      <c r="F1700" s="49">
        <f>Matrix!B3248</f>
        <v>0</v>
      </c>
      <c r="G1700" s="92">
        <f t="shared" si="319"/>
        <v>5</v>
      </c>
      <c r="L1700" s="38"/>
      <c r="M1700" s="38"/>
    </row>
    <row r="1701" spans="2:13">
      <c r="B1701" s="49">
        <v>1948</v>
      </c>
      <c r="C1701" s="49">
        <f>Matrix!B1948</f>
        <v>0</v>
      </c>
      <c r="D1701" s="92">
        <f t="shared" si="316"/>
        <v>5</v>
      </c>
      <c r="E1701" s="49">
        <v>3341</v>
      </c>
      <c r="F1701" s="49">
        <f>Matrix!B3341</f>
        <v>0</v>
      </c>
      <c r="G1701" s="92">
        <f t="shared" si="319"/>
        <v>5</v>
      </c>
      <c r="L1701" s="38"/>
      <c r="M1701" s="38"/>
    </row>
    <row r="1702" spans="2:13">
      <c r="B1702" s="49">
        <v>1949</v>
      </c>
      <c r="C1702" s="49">
        <f>Matrix!B1949</f>
        <v>0</v>
      </c>
      <c r="D1702" s="92">
        <f t="shared" si="316"/>
        <v>5</v>
      </c>
      <c r="E1702" s="49">
        <v>4035</v>
      </c>
      <c r="F1702" s="49">
        <f>Matrix!B4035</f>
        <v>0</v>
      </c>
      <c r="G1702" s="92">
        <f t="shared" si="319"/>
        <v>5</v>
      </c>
      <c r="L1702" s="38"/>
      <c r="M1702" s="38"/>
    </row>
    <row r="1703" spans="2:13">
      <c r="B1703" s="49">
        <v>1969</v>
      </c>
      <c r="C1703" s="49">
        <f>Matrix!B1969</f>
        <v>0</v>
      </c>
      <c r="D1703" s="92">
        <f t="shared" si="316"/>
        <v>5</v>
      </c>
      <c r="E1703" s="49">
        <v>4337</v>
      </c>
      <c r="F1703" s="49">
        <f>Matrix!B4337</f>
        <v>0</v>
      </c>
      <c r="G1703" s="92">
        <f t="shared" si="319"/>
        <v>5</v>
      </c>
      <c r="L1703" s="38"/>
      <c r="M1703" s="38"/>
    </row>
    <row r="1704" spans="2:13">
      <c r="B1704" s="49">
        <v>2009</v>
      </c>
      <c r="C1704" s="49">
        <f>Matrix!B2009</f>
        <v>0</v>
      </c>
      <c r="D1704" s="92">
        <f t="shared" si="316"/>
        <v>5</v>
      </c>
      <c r="E1704" s="49">
        <v>4993</v>
      </c>
      <c r="F1704" s="49">
        <f>Matrix!B4993</f>
        <v>0</v>
      </c>
      <c r="G1704" s="92">
        <f t="shared" si="319"/>
        <v>5</v>
      </c>
      <c r="L1704" s="38"/>
      <c r="M1704" s="38"/>
    </row>
    <row r="1705" spans="2:13">
      <c r="B1705" s="49">
        <v>2010</v>
      </c>
      <c r="C1705" s="49">
        <f>Matrix!B2010</f>
        <v>0</v>
      </c>
      <c r="D1705" s="92">
        <f t="shared" si="316"/>
        <v>5</v>
      </c>
      <c r="E1705" s="49">
        <v>5564</v>
      </c>
      <c r="F1705" s="49">
        <f>Matrix!B5564</f>
        <v>0</v>
      </c>
      <c r="G1705" s="92">
        <f t="shared" si="319"/>
        <v>5</v>
      </c>
      <c r="L1705" s="38"/>
      <c r="M1705" s="38"/>
    </row>
    <row r="1706" spans="2:13">
      <c r="B1706" s="49">
        <v>2051</v>
      </c>
      <c r="C1706" s="49">
        <f>Matrix!B2051</f>
        <v>0</v>
      </c>
      <c r="D1706" s="92">
        <f t="shared" si="316"/>
        <v>5</v>
      </c>
      <c r="E1706" s="49">
        <v>5565</v>
      </c>
      <c r="F1706" s="49">
        <f>Matrix!B5565</f>
        <v>0</v>
      </c>
      <c r="G1706" s="92">
        <f t="shared" si="319"/>
        <v>5</v>
      </c>
      <c r="L1706" s="38"/>
      <c r="M1706" s="38"/>
    </row>
    <row r="1707" spans="2:13">
      <c r="B1707" s="49">
        <v>2152</v>
      </c>
      <c r="C1707" s="49">
        <f>Matrix!B2152</f>
        <v>0</v>
      </c>
      <c r="D1707" s="92">
        <f t="shared" si="316"/>
        <v>5</v>
      </c>
      <c r="E1707" s="49">
        <v>5606</v>
      </c>
      <c r="F1707" s="49">
        <f>Matrix!B5606</f>
        <v>0</v>
      </c>
      <c r="G1707" s="92">
        <f t="shared" si="319"/>
        <v>5</v>
      </c>
      <c r="L1707" s="38"/>
      <c r="M1707" s="38"/>
    </row>
    <row r="1708" spans="2:13">
      <c r="B1708" s="49">
        <v>2153</v>
      </c>
      <c r="C1708" s="49">
        <f>Matrix!B2153</f>
        <v>0</v>
      </c>
      <c r="D1708" s="92">
        <f t="shared" ref="D1708:D1771" si="320">ROUNDUP(ABS(75-C1708)/Base_Value*digest_factor,1)</f>
        <v>5</v>
      </c>
      <c r="E1708" s="49">
        <v>6270</v>
      </c>
      <c r="F1708" s="49">
        <f>Matrix!B6270</f>
        <v>0</v>
      </c>
      <c r="G1708" s="92">
        <f t="shared" si="319"/>
        <v>5</v>
      </c>
      <c r="L1708" s="38"/>
      <c r="M1708" s="38"/>
    </row>
    <row r="1709" spans="2:13">
      <c r="B1709" s="49">
        <v>2155</v>
      </c>
      <c r="C1709" s="49">
        <f>Matrix!B2155</f>
        <v>0</v>
      </c>
      <c r="D1709" s="92">
        <f t="shared" si="320"/>
        <v>5</v>
      </c>
      <c r="E1709" s="49">
        <v>6281</v>
      </c>
      <c r="F1709" s="49">
        <f>Matrix!B6281</f>
        <v>0</v>
      </c>
      <c r="G1709" s="92">
        <f t="shared" si="319"/>
        <v>5</v>
      </c>
      <c r="L1709" s="38"/>
      <c r="M1709" s="38"/>
    </row>
    <row r="1710" spans="2:13">
      <c r="B1710" s="49">
        <v>2338</v>
      </c>
      <c r="C1710" s="49">
        <f>Matrix!B2338</f>
        <v>0</v>
      </c>
      <c r="D1710" s="92">
        <f t="shared" si="320"/>
        <v>5</v>
      </c>
      <c r="E1710" s="49">
        <v>6436</v>
      </c>
      <c r="F1710" s="49">
        <f>Matrix!B6436</f>
        <v>0</v>
      </c>
      <c r="G1710" s="92">
        <f t="shared" si="319"/>
        <v>5</v>
      </c>
      <c r="L1710" s="38"/>
      <c r="M1710" s="38"/>
    </row>
    <row r="1711" spans="2:13">
      <c r="B1711" s="49">
        <v>2369</v>
      </c>
      <c r="C1711" s="49">
        <f>Matrix!B2369</f>
        <v>0</v>
      </c>
      <c r="D1711" s="92">
        <f t="shared" si="320"/>
        <v>5</v>
      </c>
      <c r="E1711" s="49">
        <v>6854</v>
      </c>
      <c r="F1711" s="49">
        <f>Matrix!B6854</f>
        <v>0</v>
      </c>
      <c r="G1711" s="92">
        <f t="shared" si="319"/>
        <v>5</v>
      </c>
      <c r="L1711" s="38"/>
      <c r="M1711" s="38"/>
    </row>
    <row r="1712" spans="2:13">
      <c r="B1712" s="49">
        <v>2513</v>
      </c>
      <c r="C1712" s="49">
        <f>Matrix!B2513</f>
        <v>0</v>
      </c>
      <c r="D1712" s="92">
        <f t="shared" si="320"/>
        <v>5</v>
      </c>
      <c r="E1712" s="49">
        <v>6940</v>
      </c>
      <c r="F1712" s="49">
        <f>Matrix!B6940</f>
        <v>0</v>
      </c>
      <c r="G1712" s="92">
        <f t="shared" si="319"/>
        <v>5</v>
      </c>
      <c r="L1712" s="38"/>
      <c r="M1712" s="38"/>
    </row>
    <row r="1713" spans="2:13">
      <c r="B1713" s="49">
        <v>2676</v>
      </c>
      <c r="C1713" s="49">
        <f>Matrix!B2676</f>
        <v>0</v>
      </c>
      <c r="D1713" s="92">
        <f t="shared" si="320"/>
        <v>5</v>
      </c>
      <c r="E1713" s="49">
        <v>7243</v>
      </c>
      <c r="F1713" s="49">
        <f>Matrix!B7243</f>
        <v>0</v>
      </c>
      <c r="G1713" s="92">
        <f t="shared" si="319"/>
        <v>5</v>
      </c>
      <c r="L1713" s="38"/>
      <c r="M1713" s="38"/>
    </row>
    <row r="1714" spans="2:13">
      <c r="B1714" s="49">
        <v>2693</v>
      </c>
      <c r="C1714" s="49">
        <f>Matrix!B2693</f>
        <v>0</v>
      </c>
      <c r="D1714" s="92">
        <f t="shared" si="320"/>
        <v>5</v>
      </c>
      <c r="E1714" s="49">
        <v>7466</v>
      </c>
      <c r="F1714" s="49">
        <f>Matrix!B7466</f>
        <v>0</v>
      </c>
      <c r="G1714" s="92">
        <f t="shared" si="319"/>
        <v>5</v>
      </c>
      <c r="L1714" s="38"/>
      <c r="M1714" s="38"/>
    </row>
    <row r="1715" spans="2:13">
      <c r="B1715" s="49">
        <v>2964</v>
      </c>
      <c r="C1715" s="49">
        <f>Matrix!B2964</f>
        <v>0</v>
      </c>
      <c r="D1715" s="92">
        <f t="shared" si="320"/>
        <v>5</v>
      </c>
      <c r="E1715" s="49">
        <v>7499</v>
      </c>
      <c r="F1715" s="49">
        <f>Matrix!B7499</f>
        <v>0</v>
      </c>
      <c r="G1715" s="92">
        <f t="shared" si="319"/>
        <v>5</v>
      </c>
    </row>
    <row r="1716" spans="2:13">
      <c r="B1716" s="49">
        <v>2985</v>
      </c>
      <c r="C1716" s="49">
        <f>Matrix!B2985</f>
        <v>0</v>
      </c>
      <c r="D1716" s="92">
        <f t="shared" si="320"/>
        <v>5</v>
      </c>
      <c r="E1716" s="49">
        <v>7833</v>
      </c>
      <c r="F1716" s="49">
        <f>Matrix!B7833</f>
        <v>0</v>
      </c>
      <c r="G1716" s="92">
        <f t="shared" si="319"/>
        <v>5</v>
      </c>
    </row>
    <row r="1717" spans="2:13">
      <c r="B1717" s="49">
        <v>3006</v>
      </c>
      <c r="C1717" s="49">
        <f>Matrix!B3006</f>
        <v>0</v>
      </c>
      <c r="D1717" s="92">
        <f t="shared" si="320"/>
        <v>5</v>
      </c>
      <c r="E1717" s="49">
        <v>7837</v>
      </c>
      <c r="F1717" s="49">
        <f>Matrix!B7837</f>
        <v>0</v>
      </c>
      <c r="G1717" s="92">
        <f t="shared" si="319"/>
        <v>5</v>
      </c>
    </row>
    <row r="1718" spans="2:13">
      <c r="B1718" s="49">
        <v>3012</v>
      </c>
      <c r="C1718" s="49">
        <f>Matrix!B3012</f>
        <v>0</v>
      </c>
      <c r="D1718" s="92">
        <f t="shared" si="320"/>
        <v>5</v>
      </c>
      <c r="E1718" s="49">
        <v>7850</v>
      </c>
      <c r="F1718" s="49">
        <f>Matrix!B7850</f>
        <v>0</v>
      </c>
      <c r="G1718" s="92">
        <f t="shared" si="319"/>
        <v>5</v>
      </c>
    </row>
    <row r="1719" spans="2:13">
      <c r="B1719" s="49">
        <v>3013</v>
      </c>
      <c r="C1719" s="49">
        <f>Matrix!B3013</f>
        <v>0</v>
      </c>
      <c r="D1719" s="92">
        <f t="shared" si="320"/>
        <v>5</v>
      </c>
      <c r="E1719" s="49">
        <v>8235</v>
      </c>
      <c r="F1719" s="49">
        <f>Matrix!B8235</f>
        <v>0</v>
      </c>
      <c r="G1719" s="92">
        <f t="shared" si="319"/>
        <v>5</v>
      </c>
    </row>
    <row r="1720" spans="2:13">
      <c r="B1720" s="49">
        <v>3042</v>
      </c>
      <c r="C1720" s="49">
        <f>Matrix!B3042</f>
        <v>0</v>
      </c>
      <c r="D1720" s="92">
        <f t="shared" si="320"/>
        <v>5</v>
      </c>
      <c r="E1720" s="49">
        <v>8867</v>
      </c>
      <c r="F1720" s="49">
        <f>Matrix!B8867</f>
        <v>0</v>
      </c>
      <c r="G1720" s="92">
        <f t="shared" si="319"/>
        <v>5</v>
      </c>
    </row>
    <row r="1721" spans="2:13">
      <c r="B1721" s="49">
        <v>3095</v>
      </c>
      <c r="C1721" s="49">
        <f>Matrix!B3095</f>
        <v>0</v>
      </c>
      <c r="D1721" s="92">
        <f t="shared" si="320"/>
        <v>5</v>
      </c>
      <c r="E1721" s="49">
        <v>9117</v>
      </c>
      <c r="F1721" s="49">
        <f>Matrix!B9117</f>
        <v>0</v>
      </c>
      <c r="G1721" s="92">
        <f t="shared" si="319"/>
        <v>5</v>
      </c>
    </row>
    <row r="1722" spans="2:13">
      <c r="B1722" s="49">
        <v>3160</v>
      </c>
      <c r="C1722" s="49">
        <f>Matrix!B3160</f>
        <v>0</v>
      </c>
      <c r="D1722" s="92">
        <f t="shared" si="320"/>
        <v>5</v>
      </c>
      <c r="E1722" s="49">
        <v>9119</v>
      </c>
      <c r="F1722" s="49">
        <f>Matrix!B9119</f>
        <v>0</v>
      </c>
      <c r="G1722" s="92">
        <f t="shared" si="319"/>
        <v>5</v>
      </c>
    </row>
    <row r="1723" spans="2:13">
      <c r="B1723" s="49">
        <v>3161</v>
      </c>
      <c r="C1723" s="49">
        <f>Matrix!B3161</f>
        <v>0</v>
      </c>
      <c r="D1723" s="92">
        <f t="shared" si="320"/>
        <v>5</v>
      </c>
      <c r="E1723" s="49">
        <v>9230</v>
      </c>
      <c r="F1723" s="49">
        <f>Matrix!B9230</f>
        <v>0</v>
      </c>
      <c r="G1723" s="92">
        <f t="shared" si="319"/>
        <v>5</v>
      </c>
    </row>
    <row r="1724" spans="2:13">
      <c r="B1724" s="49">
        <v>3163</v>
      </c>
      <c r="C1724" s="49">
        <f>Matrix!B3163</f>
        <v>0</v>
      </c>
      <c r="D1724" s="92">
        <f t="shared" si="320"/>
        <v>5</v>
      </c>
      <c r="E1724" s="49">
        <v>9332</v>
      </c>
      <c r="F1724" s="49">
        <f>Matrix!B9332</f>
        <v>0</v>
      </c>
      <c r="G1724" s="92">
        <f t="shared" si="319"/>
        <v>5</v>
      </c>
    </row>
    <row r="1725" spans="2:13">
      <c r="B1725" s="49">
        <v>3177</v>
      </c>
      <c r="C1725" s="49">
        <f>Matrix!B3177</f>
        <v>0</v>
      </c>
      <c r="D1725" s="92">
        <f t="shared" si="320"/>
        <v>5</v>
      </c>
      <c r="E1725" s="49">
        <v>9587</v>
      </c>
      <c r="F1725" s="49">
        <f>Matrix!B9587</f>
        <v>0</v>
      </c>
      <c r="G1725" s="92">
        <f t="shared" si="319"/>
        <v>5</v>
      </c>
    </row>
    <row r="1726" spans="2:13">
      <c r="B1726" s="49">
        <v>3184</v>
      </c>
      <c r="C1726" s="49">
        <f>Matrix!B3184</f>
        <v>0</v>
      </c>
      <c r="D1726" s="92">
        <f t="shared" si="320"/>
        <v>5</v>
      </c>
      <c r="E1726" s="49">
        <v>10058</v>
      </c>
      <c r="F1726" s="49">
        <f>Matrix!B10058</f>
        <v>0</v>
      </c>
      <c r="G1726" s="92">
        <f t="shared" si="319"/>
        <v>5</v>
      </c>
    </row>
    <row r="1727" spans="2:13">
      <c r="B1727" s="49">
        <v>3198</v>
      </c>
      <c r="C1727" s="49">
        <f>Matrix!B3198</f>
        <v>0</v>
      </c>
      <c r="D1727" s="92">
        <f t="shared" si="320"/>
        <v>5</v>
      </c>
    </row>
    <row r="1728" spans="2:13">
      <c r="B1728" s="49">
        <v>3222</v>
      </c>
      <c r="C1728" s="49">
        <f>Matrix!B3222</f>
        <v>0</v>
      </c>
      <c r="D1728" s="92">
        <f t="shared" si="320"/>
        <v>5</v>
      </c>
      <c r="E1728" s="133" t="s">
        <v>23560</v>
      </c>
      <c r="F1728" s="120">
        <f>MAX(G1729:G1878)</f>
        <v>5</v>
      </c>
      <c r="G1728" s="96">
        <f>IF(F1728&gt;Max_Value,Max_Value,IF(F1728&lt;0,0,F1728))</f>
        <v>5</v>
      </c>
    </row>
    <row r="1729" spans="2:7">
      <c r="B1729" s="49">
        <v>3223</v>
      </c>
      <c r="C1729" s="49">
        <f>Matrix!B3223</f>
        <v>0</v>
      </c>
      <c r="D1729" s="92">
        <f t="shared" si="320"/>
        <v>5</v>
      </c>
      <c r="E1729" s="49">
        <v>9</v>
      </c>
      <c r="F1729" s="49">
        <f>Matrix!B9</f>
        <v>0</v>
      </c>
      <c r="G1729" s="92">
        <f t="shared" ref="G1729:G1760" si="321">ROUNDUP(ABS(75-F1729)/Base_Value*resp_factor,1)</f>
        <v>5</v>
      </c>
    </row>
    <row r="1730" spans="2:7">
      <c r="B1730" s="49">
        <v>3234</v>
      </c>
      <c r="C1730" s="49">
        <f>Matrix!B3234</f>
        <v>0</v>
      </c>
      <c r="D1730" s="92">
        <f t="shared" si="320"/>
        <v>5</v>
      </c>
      <c r="E1730" s="49">
        <v>20</v>
      </c>
      <c r="F1730" s="49">
        <f>Matrix!B20</f>
        <v>0</v>
      </c>
      <c r="G1730" s="92">
        <f t="shared" si="321"/>
        <v>5</v>
      </c>
    </row>
    <row r="1731" spans="2:7">
      <c r="B1731" s="49">
        <v>3650</v>
      </c>
      <c r="C1731" s="49">
        <f>Matrix!B3650</f>
        <v>0</v>
      </c>
      <c r="D1731" s="92">
        <f t="shared" si="320"/>
        <v>5</v>
      </c>
      <c r="E1731" s="49">
        <v>39</v>
      </c>
      <c r="F1731" s="49">
        <f>Matrix!B39</f>
        <v>0</v>
      </c>
      <c r="G1731" s="92">
        <f t="shared" si="321"/>
        <v>5</v>
      </c>
    </row>
    <row r="1732" spans="2:7">
      <c r="B1732" s="49">
        <v>3714</v>
      </c>
      <c r="C1732" s="49">
        <f>Matrix!B3714</f>
        <v>0</v>
      </c>
      <c r="D1732" s="92">
        <f t="shared" si="320"/>
        <v>5</v>
      </c>
      <c r="E1732" s="49">
        <v>58</v>
      </c>
      <c r="F1732" s="49">
        <f>Matrix!B58</f>
        <v>0</v>
      </c>
      <c r="G1732" s="92">
        <f t="shared" si="321"/>
        <v>5</v>
      </c>
    </row>
    <row r="1733" spans="2:7">
      <c r="B1733" s="49">
        <v>3862</v>
      </c>
      <c r="C1733" s="49">
        <f>Matrix!B3862</f>
        <v>0</v>
      </c>
      <c r="D1733" s="92">
        <f t="shared" si="320"/>
        <v>5</v>
      </c>
      <c r="E1733" s="49">
        <v>62</v>
      </c>
      <c r="F1733" s="49">
        <f>Matrix!B62</f>
        <v>0</v>
      </c>
      <c r="G1733" s="92">
        <f t="shared" si="321"/>
        <v>5</v>
      </c>
    </row>
    <row r="1734" spans="2:7">
      <c r="B1734" s="49">
        <v>4045</v>
      </c>
      <c r="C1734" s="49">
        <f>Matrix!B4045</f>
        <v>0</v>
      </c>
      <c r="D1734" s="92">
        <f t="shared" si="320"/>
        <v>5</v>
      </c>
      <c r="E1734" s="49">
        <v>67</v>
      </c>
      <c r="F1734" s="49">
        <f>Matrix!B67</f>
        <v>0</v>
      </c>
      <c r="G1734" s="92">
        <f t="shared" si="321"/>
        <v>5</v>
      </c>
    </row>
    <row r="1735" spans="2:7">
      <c r="B1735" s="49">
        <v>4075</v>
      </c>
      <c r="C1735" s="49">
        <f>Matrix!B4075</f>
        <v>0</v>
      </c>
      <c r="D1735" s="92">
        <f t="shared" si="320"/>
        <v>5</v>
      </c>
      <c r="E1735" s="49">
        <v>141</v>
      </c>
      <c r="F1735" s="49">
        <f>Matrix!B141</f>
        <v>0</v>
      </c>
      <c r="G1735" s="92">
        <f t="shared" si="321"/>
        <v>5</v>
      </c>
    </row>
    <row r="1736" spans="2:7">
      <c r="B1736" s="49">
        <v>4117</v>
      </c>
      <c r="C1736" s="49">
        <f>Matrix!B4117</f>
        <v>0</v>
      </c>
      <c r="D1736" s="92">
        <f t="shared" si="320"/>
        <v>5</v>
      </c>
      <c r="E1736" s="49">
        <v>209</v>
      </c>
      <c r="F1736" s="49">
        <f>Matrix!B209</f>
        <v>0</v>
      </c>
      <c r="G1736" s="92">
        <f t="shared" si="321"/>
        <v>5</v>
      </c>
    </row>
    <row r="1737" spans="2:7">
      <c r="B1737" s="49">
        <v>4162</v>
      </c>
      <c r="C1737" s="49">
        <f>Matrix!B4162</f>
        <v>0</v>
      </c>
      <c r="D1737" s="92">
        <f t="shared" si="320"/>
        <v>5</v>
      </c>
      <c r="E1737" s="49">
        <v>210</v>
      </c>
      <c r="F1737" s="49">
        <f>Matrix!B210</f>
        <v>0</v>
      </c>
      <c r="G1737" s="92">
        <f t="shared" si="321"/>
        <v>5</v>
      </c>
    </row>
    <row r="1738" spans="2:7">
      <c r="B1738" s="49">
        <v>4306</v>
      </c>
      <c r="C1738" s="49">
        <f>Matrix!B4306</f>
        <v>0</v>
      </c>
      <c r="D1738" s="92">
        <f t="shared" si="320"/>
        <v>5</v>
      </c>
      <c r="E1738" s="49">
        <v>212</v>
      </c>
      <c r="F1738" s="49">
        <f>Matrix!B212</f>
        <v>0</v>
      </c>
      <c r="G1738" s="92">
        <f t="shared" si="321"/>
        <v>5</v>
      </c>
    </row>
    <row r="1739" spans="2:7">
      <c r="B1739" s="49">
        <v>4310</v>
      </c>
      <c r="C1739" s="49">
        <f>Matrix!B4310</f>
        <v>0</v>
      </c>
      <c r="D1739" s="92">
        <f t="shared" si="320"/>
        <v>5</v>
      </c>
      <c r="E1739" s="49">
        <v>214</v>
      </c>
      <c r="F1739" s="49">
        <f>Matrix!B214</f>
        <v>0</v>
      </c>
      <c r="G1739" s="92">
        <f t="shared" si="321"/>
        <v>5</v>
      </c>
    </row>
    <row r="1740" spans="2:7">
      <c r="B1740" s="49">
        <v>4314</v>
      </c>
      <c r="C1740" s="49">
        <f>Matrix!B4314</f>
        <v>0</v>
      </c>
      <c r="D1740" s="92">
        <f t="shared" si="320"/>
        <v>5</v>
      </c>
      <c r="E1740" s="49">
        <v>218</v>
      </c>
      <c r="F1740" s="49">
        <f>Matrix!B218</f>
        <v>0</v>
      </c>
      <c r="G1740" s="92">
        <f t="shared" si="321"/>
        <v>5</v>
      </c>
    </row>
    <row r="1741" spans="2:7">
      <c r="B1741" s="49">
        <v>4329</v>
      </c>
      <c r="C1741" s="49">
        <f>Matrix!B4329</f>
        <v>0</v>
      </c>
      <c r="D1741" s="92">
        <f t="shared" si="320"/>
        <v>5</v>
      </c>
      <c r="E1741" s="49">
        <v>220</v>
      </c>
      <c r="F1741" s="49">
        <f>Matrix!B220</f>
        <v>0</v>
      </c>
      <c r="G1741" s="92">
        <f t="shared" si="321"/>
        <v>5</v>
      </c>
    </row>
    <row r="1742" spans="2:7">
      <c r="B1742" s="49">
        <v>4977</v>
      </c>
      <c r="C1742" s="49">
        <f>Matrix!B4977</f>
        <v>0</v>
      </c>
      <c r="D1742" s="92">
        <f t="shared" si="320"/>
        <v>5</v>
      </c>
      <c r="E1742" s="49">
        <v>250</v>
      </c>
      <c r="F1742" s="49">
        <f>Matrix!B250</f>
        <v>0</v>
      </c>
      <c r="G1742" s="92">
        <f t="shared" si="321"/>
        <v>5</v>
      </c>
    </row>
    <row r="1743" spans="2:7">
      <c r="B1743" s="49">
        <v>5022</v>
      </c>
      <c r="C1743" s="49">
        <f>Matrix!B5022</f>
        <v>0</v>
      </c>
      <c r="D1743" s="92">
        <f t="shared" si="320"/>
        <v>5</v>
      </c>
      <c r="E1743" s="49">
        <v>264</v>
      </c>
      <c r="F1743" s="49">
        <f>Matrix!B264</f>
        <v>0</v>
      </c>
      <c r="G1743" s="92">
        <f t="shared" si="321"/>
        <v>5</v>
      </c>
    </row>
    <row r="1744" spans="2:7">
      <c r="B1744" s="49">
        <v>5028</v>
      </c>
      <c r="C1744" s="49">
        <f>Matrix!B5028</f>
        <v>0</v>
      </c>
      <c r="D1744" s="92">
        <f t="shared" si="320"/>
        <v>5</v>
      </c>
      <c r="E1744" s="49">
        <v>266</v>
      </c>
      <c r="F1744" s="49">
        <f>Matrix!B266</f>
        <v>0</v>
      </c>
      <c r="G1744" s="92">
        <f t="shared" si="321"/>
        <v>5</v>
      </c>
    </row>
    <row r="1745" spans="2:7">
      <c r="B1745" s="49">
        <v>5098</v>
      </c>
      <c r="C1745" s="49">
        <f>Matrix!B5098</f>
        <v>0</v>
      </c>
      <c r="D1745" s="92">
        <f t="shared" si="320"/>
        <v>5</v>
      </c>
      <c r="E1745" s="49">
        <v>327</v>
      </c>
      <c r="F1745" s="49">
        <f>Matrix!B327</f>
        <v>0</v>
      </c>
      <c r="G1745" s="92">
        <f t="shared" si="321"/>
        <v>5</v>
      </c>
    </row>
    <row r="1746" spans="2:7">
      <c r="B1746" s="49">
        <v>5179</v>
      </c>
      <c r="C1746" s="49">
        <f>Matrix!B5179</f>
        <v>0</v>
      </c>
      <c r="D1746" s="92">
        <f t="shared" si="320"/>
        <v>5</v>
      </c>
      <c r="E1746" s="49">
        <v>349</v>
      </c>
      <c r="F1746" s="49">
        <f>Matrix!B349</f>
        <v>0</v>
      </c>
      <c r="G1746" s="92">
        <f t="shared" si="321"/>
        <v>5</v>
      </c>
    </row>
    <row r="1747" spans="2:7">
      <c r="B1747" s="49">
        <v>5191</v>
      </c>
      <c r="C1747" s="49">
        <f>Matrix!B5191</f>
        <v>0</v>
      </c>
      <c r="D1747" s="92">
        <f t="shared" si="320"/>
        <v>5</v>
      </c>
      <c r="E1747" s="49">
        <v>353</v>
      </c>
      <c r="F1747" s="49">
        <f>Matrix!B353</f>
        <v>0</v>
      </c>
      <c r="G1747" s="92">
        <f t="shared" si="321"/>
        <v>5</v>
      </c>
    </row>
    <row r="1748" spans="2:7">
      <c r="B1748" s="49">
        <v>5310</v>
      </c>
      <c r="C1748" s="49">
        <f>Matrix!B5310</f>
        <v>0</v>
      </c>
      <c r="D1748" s="92">
        <f t="shared" si="320"/>
        <v>5</v>
      </c>
      <c r="E1748" s="49">
        <v>367</v>
      </c>
      <c r="F1748" s="49">
        <f>Matrix!B367</f>
        <v>0</v>
      </c>
      <c r="G1748" s="92">
        <f t="shared" si="321"/>
        <v>5</v>
      </c>
    </row>
    <row r="1749" spans="2:7">
      <c r="B1749" s="49">
        <v>5359</v>
      </c>
      <c r="C1749" s="49">
        <f>Matrix!B5359</f>
        <v>0</v>
      </c>
      <c r="D1749" s="92">
        <f t="shared" si="320"/>
        <v>5</v>
      </c>
      <c r="E1749" s="49">
        <v>369</v>
      </c>
      <c r="F1749" s="49">
        <f>Matrix!B369</f>
        <v>0</v>
      </c>
      <c r="G1749" s="92">
        <f t="shared" si="321"/>
        <v>5</v>
      </c>
    </row>
    <row r="1750" spans="2:7">
      <c r="B1750" s="49">
        <v>5482</v>
      </c>
      <c r="C1750" s="49">
        <f>Matrix!B5482</f>
        <v>0</v>
      </c>
      <c r="D1750" s="92">
        <f t="shared" si="320"/>
        <v>5</v>
      </c>
      <c r="E1750" s="49">
        <v>607</v>
      </c>
      <c r="F1750" s="49">
        <f>Matrix!B607</f>
        <v>0</v>
      </c>
      <c r="G1750" s="92">
        <f t="shared" si="321"/>
        <v>5</v>
      </c>
    </row>
    <row r="1751" spans="2:7">
      <c r="B1751" s="49">
        <v>5545</v>
      </c>
      <c r="C1751" s="49">
        <f>Matrix!B5545</f>
        <v>0</v>
      </c>
      <c r="D1751" s="92">
        <f t="shared" si="320"/>
        <v>5</v>
      </c>
      <c r="E1751" s="49">
        <v>633</v>
      </c>
      <c r="F1751" s="49">
        <f>Matrix!B633</f>
        <v>0</v>
      </c>
      <c r="G1751" s="92">
        <f t="shared" si="321"/>
        <v>5</v>
      </c>
    </row>
    <row r="1752" spans="2:7">
      <c r="B1752" s="49">
        <v>5548</v>
      </c>
      <c r="C1752" s="49">
        <f>Matrix!B5548</f>
        <v>0</v>
      </c>
      <c r="D1752" s="92">
        <f t="shared" si="320"/>
        <v>5</v>
      </c>
      <c r="E1752" s="49">
        <v>641</v>
      </c>
      <c r="F1752" s="49">
        <f>Matrix!B641</f>
        <v>0</v>
      </c>
      <c r="G1752" s="92">
        <f t="shared" si="321"/>
        <v>5</v>
      </c>
    </row>
    <row r="1753" spans="2:7">
      <c r="B1753" s="49">
        <v>5556</v>
      </c>
      <c r="C1753" s="49">
        <f>Matrix!B5556</f>
        <v>0</v>
      </c>
      <c r="D1753" s="92">
        <f t="shared" si="320"/>
        <v>5</v>
      </c>
      <c r="E1753" s="49">
        <v>680</v>
      </c>
      <c r="F1753" s="49">
        <f>Matrix!B680</f>
        <v>0</v>
      </c>
      <c r="G1753" s="92">
        <f t="shared" si="321"/>
        <v>5</v>
      </c>
    </row>
    <row r="1754" spans="2:7">
      <c r="B1754" s="49">
        <v>5708</v>
      </c>
      <c r="C1754" s="49">
        <f>Matrix!B5708</f>
        <v>0</v>
      </c>
      <c r="D1754" s="92">
        <f t="shared" si="320"/>
        <v>5</v>
      </c>
      <c r="E1754" s="49">
        <v>720</v>
      </c>
      <c r="F1754" s="49">
        <f>Matrix!B720</f>
        <v>0</v>
      </c>
      <c r="G1754" s="92">
        <f t="shared" si="321"/>
        <v>5</v>
      </c>
    </row>
    <row r="1755" spans="2:7">
      <c r="B1755" s="49">
        <v>5719</v>
      </c>
      <c r="C1755" s="49">
        <f>Matrix!B5719</f>
        <v>0</v>
      </c>
      <c r="D1755" s="92">
        <f t="shared" si="320"/>
        <v>5</v>
      </c>
      <c r="E1755" s="49">
        <v>738</v>
      </c>
      <c r="F1755" s="49">
        <f>Matrix!B738</f>
        <v>0</v>
      </c>
      <c r="G1755" s="92">
        <f t="shared" si="321"/>
        <v>5</v>
      </c>
    </row>
    <row r="1756" spans="2:7">
      <c r="B1756" s="49">
        <v>5720</v>
      </c>
      <c r="C1756" s="49">
        <f>Matrix!B5720</f>
        <v>0</v>
      </c>
      <c r="D1756" s="92">
        <f t="shared" si="320"/>
        <v>5</v>
      </c>
      <c r="E1756" s="49">
        <v>875</v>
      </c>
      <c r="F1756" s="49">
        <f>Matrix!B875</f>
        <v>0</v>
      </c>
      <c r="G1756" s="92">
        <f t="shared" si="321"/>
        <v>5</v>
      </c>
    </row>
    <row r="1757" spans="2:7">
      <c r="B1757" s="49">
        <v>5721</v>
      </c>
      <c r="C1757" s="49">
        <f>Matrix!B5721</f>
        <v>0</v>
      </c>
      <c r="D1757" s="92">
        <f t="shared" si="320"/>
        <v>5</v>
      </c>
      <c r="E1757" s="49">
        <v>900</v>
      </c>
      <c r="F1757" s="49">
        <f>Matrix!B900</f>
        <v>0</v>
      </c>
      <c r="G1757" s="92">
        <f t="shared" si="321"/>
        <v>5</v>
      </c>
    </row>
    <row r="1758" spans="2:7">
      <c r="B1758" s="49">
        <v>5722</v>
      </c>
      <c r="C1758" s="49">
        <f>Matrix!B5722</f>
        <v>0</v>
      </c>
      <c r="D1758" s="92">
        <f t="shared" si="320"/>
        <v>5</v>
      </c>
      <c r="E1758" s="49">
        <v>904</v>
      </c>
      <c r="F1758" s="49">
        <f>Matrix!B904</f>
        <v>0</v>
      </c>
      <c r="G1758" s="92">
        <f t="shared" si="321"/>
        <v>5</v>
      </c>
    </row>
    <row r="1759" spans="2:7">
      <c r="B1759" s="49">
        <v>5775</v>
      </c>
      <c r="C1759" s="49">
        <f>Matrix!B5775</f>
        <v>0</v>
      </c>
      <c r="D1759" s="92">
        <f t="shared" si="320"/>
        <v>5</v>
      </c>
      <c r="E1759" s="49">
        <v>942</v>
      </c>
      <c r="F1759" s="49">
        <f>Matrix!B942</f>
        <v>0</v>
      </c>
      <c r="G1759" s="92">
        <f t="shared" si="321"/>
        <v>5</v>
      </c>
    </row>
    <row r="1760" spans="2:7">
      <c r="B1760" s="49">
        <v>5847</v>
      </c>
      <c r="C1760" s="49">
        <f>Matrix!B5847</f>
        <v>0</v>
      </c>
      <c r="D1760" s="92">
        <f t="shared" si="320"/>
        <v>5</v>
      </c>
      <c r="E1760" s="49">
        <v>952</v>
      </c>
      <c r="F1760" s="49">
        <f>Matrix!B952</f>
        <v>0</v>
      </c>
      <c r="G1760" s="92">
        <f t="shared" si="321"/>
        <v>5</v>
      </c>
    </row>
    <row r="1761" spans="2:7">
      <c r="B1761" s="49">
        <v>5886</v>
      </c>
      <c r="C1761" s="49">
        <f>Matrix!B5886</f>
        <v>0</v>
      </c>
      <c r="D1761" s="92">
        <f t="shared" si="320"/>
        <v>5</v>
      </c>
      <c r="E1761" s="49">
        <v>984</v>
      </c>
      <c r="F1761" s="49">
        <f>Matrix!B984</f>
        <v>0</v>
      </c>
      <c r="G1761" s="92">
        <f t="shared" ref="G1761:G1792" si="322">ROUNDUP(ABS(75-F1761)/Base_Value*resp_factor,1)</f>
        <v>5</v>
      </c>
    </row>
    <row r="1762" spans="2:7">
      <c r="B1762" s="49">
        <v>5887</v>
      </c>
      <c r="C1762" s="49">
        <f>Matrix!B5887</f>
        <v>0</v>
      </c>
      <c r="D1762" s="92">
        <f t="shared" si="320"/>
        <v>5</v>
      </c>
      <c r="E1762" s="49">
        <v>1025</v>
      </c>
      <c r="F1762" s="49">
        <f>Matrix!B1025</f>
        <v>0</v>
      </c>
      <c r="G1762" s="92">
        <f t="shared" si="322"/>
        <v>5</v>
      </c>
    </row>
    <row r="1763" spans="2:7">
      <c r="B1763" s="49">
        <v>6013</v>
      </c>
      <c r="C1763" s="49">
        <f>Matrix!B6013</f>
        <v>0</v>
      </c>
      <c r="D1763" s="92">
        <f t="shared" si="320"/>
        <v>5</v>
      </c>
      <c r="E1763" s="49">
        <v>1050</v>
      </c>
      <c r="F1763" s="49">
        <f>Matrix!B1050</f>
        <v>0</v>
      </c>
      <c r="G1763" s="92">
        <f t="shared" si="322"/>
        <v>5</v>
      </c>
    </row>
    <row r="1764" spans="2:7">
      <c r="B1764" s="49">
        <v>6017</v>
      </c>
      <c r="C1764" s="49">
        <f>Matrix!B6017</f>
        <v>0</v>
      </c>
      <c r="D1764" s="92">
        <f t="shared" si="320"/>
        <v>5</v>
      </c>
      <c r="E1764" s="49">
        <v>1051</v>
      </c>
      <c r="F1764" s="49">
        <f>Matrix!B1051</f>
        <v>0</v>
      </c>
      <c r="G1764" s="92">
        <f t="shared" si="322"/>
        <v>5</v>
      </c>
    </row>
    <row r="1765" spans="2:7">
      <c r="B1765" s="49">
        <v>6034</v>
      </c>
      <c r="C1765" s="49">
        <f>Matrix!B6034</f>
        <v>0</v>
      </c>
      <c r="D1765" s="92">
        <f t="shared" si="320"/>
        <v>5</v>
      </c>
      <c r="E1765" s="49">
        <v>1064</v>
      </c>
      <c r="F1765" s="49">
        <f>Matrix!B1064</f>
        <v>0</v>
      </c>
      <c r="G1765" s="92">
        <f t="shared" si="322"/>
        <v>5</v>
      </c>
    </row>
    <row r="1766" spans="2:7">
      <c r="B1766" s="49">
        <v>6073</v>
      </c>
      <c r="C1766" s="49">
        <f>Matrix!B6073</f>
        <v>0</v>
      </c>
      <c r="D1766" s="92">
        <f t="shared" si="320"/>
        <v>5</v>
      </c>
      <c r="E1766" s="49">
        <v>1085</v>
      </c>
      <c r="F1766" s="49">
        <f>Matrix!B1085</f>
        <v>0</v>
      </c>
      <c r="G1766" s="92">
        <f t="shared" si="322"/>
        <v>5</v>
      </c>
    </row>
    <row r="1767" spans="2:7">
      <c r="B1767" s="49">
        <v>6074</v>
      </c>
      <c r="C1767" s="49">
        <f>Matrix!B6074</f>
        <v>0</v>
      </c>
      <c r="D1767" s="92">
        <f t="shared" si="320"/>
        <v>5</v>
      </c>
      <c r="E1767" s="49">
        <v>1280</v>
      </c>
      <c r="F1767" s="49">
        <f>Matrix!B1280</f>
        <v>0</v>
      </c>
      <c r="G1767" s="92">
        <f t="shared" si="322"/>
        <v>5</v>
      </c>
    </row>
    <row r="1768" spans="2:7">
      <c r="B1768" s="49">
        <v>6144</v>
      </c>
      <c r="C1768" s="49">
        <f>Matrix!B6144</f>
        <v>0</v>
      </c>
      <c r="D1768" s="92">
        <f t="shared" si="320"/>
        <v>5</v>
      </c>
      <c r="E1768" s="49">
        <v>1304</v>
      </c>
      <c r="F1768" s="49">
        <f>Matrix!B1304</f>
        <v>0</v>
      </c>
      <c r="G1768" s="92">
        <f t="shared" si="322"/>
        <v>5</v>
      </c>
    </row>
    <row r="1769" spans="2:7">
      <c r="B1769" s="49">
        <v>6161</v>
      </c>
      <c r="C1769" s="49">
        <f>Matrix!B6161</f>
        <v>0</v>
      </c>
      <c r="D1769" s="92">
        <f t="shared" si="320"/>
        <v>5</v>
      </c>
      <c r="E1769" s="49">
        <v>1375</v>
      </c>
      <c r="F1769" s="49">
        <f>Matrix!B1375</f>
        <v>0</v>
      </c>
      <c r="G1769" s="92">
        <f t="shared" si="322"/>
        <v>5</v>
      </c>
    </row>
    <row r="1770" spans="2:7">
      <c r="B1770" s="49">
        <v>6265</v>
      </c>
      <c r="C1770" s="49">
        <f>Matrix!B6265</f>
        <v>0</v>
      </c>
      <c r="D1770" s="92">
        <f t="shared" si="320"/>
        <v>5</v>
      </c>
      <c r="E1770" s="49">
        <v>1388</v>
      </c>
      <c r="F1770" s="49">
        <f>Matrix!B1388</f>
        <v>0</v>
      </c>
      <c r="G1770" s="92">
        <f t="shared" si="322"/>
        <v>5</v>
      </c>
    </row>
    <row r="1771" spans="2:7">
      <c r="B1771" s="49">
        <v>6361</v>
      </c>
      <c r="C1771" s="49">
        <f>Matrix!B6361</f>
        <v>0</v>
      </c>
      <c r="D1771" s="92">
        <f t="shared" si="320"/>
        <v>5</v>
      </c>
      <c r="E1771" s="49">
        <v>1469</v>
      </c>
      <c r="F1771" s="49">
        <f>Matrix!B1469</f>
        <v>0</v>
      </c>
      <c r="G1771" s="92">
        <f t="shared" si="322"/>
        <v>5</v>
      </c>
    </row>
    <row r="1772" spans="2:7">
      <c r="B1772" s="49">
        <v>6409</v>
      </c>
      <c r="C1772" s="49">
        <f>Matrix!B6409</f>
        <v>0</v>
      </c>
      <c r="D1772" s="92">
        <f t="shared" ref="D1772:D1835" si="323">ROUNDUP(ABS(75-C1772)/Base_Value*digest_factor,1)</f>
        <v>5</v>
      </c>
      <c r="E1772" s="49">
        <v>1488</v>
      </c>
      <c r="F1772" s="49">
        <f>Matrix!B1488</f>
        <v>0</v>
      </c>
      <c r="G1772" s="92">
        <f t="shared" si="322"/>
        <v>5</v>
      </c>
    </row>
    <row r="1773" spans="2:7">
      <c r="B1773" s="49">
        <v>6479</v>
      </c>
      <c r="C1773" s="49">
        <f>Matrix!B6479</f>
        <v>0</v>
      </c>
      <c r="D1773" s="92">
        <f t="shared" si="323"/>
        <v>5</v>
      </c>
      <c r="E1773" s="49">
        <v>1752</v>
      </c>
      <c r="F1773" s="49">
        <f>Matrix!B1752</f>
        <v>0</v>
      </c>
      <c r="G1773" s="92">
        <f t="shared" si="322"/>
        <v>5</v>
      </c>
    </row>
    <row r="1774" spans="2:7">
      <c r="B1774" s="49">
        <v>6498</v>
      </c>
      <c r="C1774" s="49">
        <f>Matrix!B6498</f>
        <v>0</v>
      </c>
      <c r="D1774" s="92">
        <f t="shared" si="323"/>
        <v>5</v>
      </c>
      <c r="E1774" s="49">
        <v>1765</v>
      </c>
      <c r="F1774" s="49">
        <f>Matrix!B1765</f>
        <v>0</v>
      </c>
      <c r="G1774" s="92">
        <f t="shared" si="322"/>
        <v>5</v>
      </c>
    </row>
    <row r="1775" spans="2:7">
      <c r="B1775" s="49">
        <v>6536</v>
      </c>
      <c r="C1775" s="49">
        <f>Matrix!B6536</f>
        <v>0</v>
      </c>
      <c r="D1775" s="92">
        <f t="shared" si="323"/>
        <v>5</v>
      </c>
      <c r="E1775" s="49">
        <v>1815</v>
      </c>
      <c r="F1775" s="49">
        <f>Matrix!B1815</f>
        <v>0</v>
      </c>
      <c r="G1775" s="92">
        <f t="shared" si="322"/>
        <v>5</v>
      </c>
    </row>
    <row r="1776" spans="2:7">
      <c r="B1776" s="49">
        <v>6698</v>
      </c>
      <c r="C1776" s="49">
        <f>Matrix!B6698</f>
        <v>0</v>
      </c>
      <c r="D1776" s="92">
        <f t="shared" si="323"/>
        <v>5</v>
      </c>
      <c r="E1776" s="49">
        <v>1871</v>
      </c>
      <c r="F1776" s="49">
        <f>Matrix!B1871</f>
        <v>0</v>
      </c>
      <c r="G1776" s="92">
        <f t="shared" si="322"/>
        <v>5</v>
      </c>
    </row>
    <row r="1777" spans="2:7">
      <c r="B1777" s="49">
        <v>6730</v>
      </c>
      <c r="C1777" s="49">
        <f>Matrix!B6730</f>
        <v>0</v>
      </c>
      <c r="D1777" s="92">
        <f t="shared" si="323"/>
        <v>5</v>
      </c>
      <c r="E1777" s="49">
        <v>1883</v>
      </c>
      <c r="F1777" s="49">
        <f>Matrix!B1883</f>
        <v>0</v>
      </c>
      <c r="G1777" s="92">
        <f t="shared" si="322"/>
        <v>5</v>
      </c>
    </row>
    <row r="1778" spans="2:7">
      <c r="B1778" s="49">
        <v>6828</v>
      </c>
      <c r="C1778" s="49">
        <f>Matrix!B6828</f>
        <v>0</v>
      </c>
      <c r="D1778" s="92">
        <f t="shared" si="323"/>
        <v>5</v>
      </c>
      <c r="E1778" s="49">
        <v>1976</v>
      </c>
      <c r="F1778" s="49">
        <f>Matrix!B1976</f>
        <v>0</v>
      </c>
      <c r="G1778" s="92">
        <f t="shared" si="322"/>
        <v>5</v>
      </c>
    </row>
    <row r="1779" spans="2:7">
      <c r="B1779" s="49">
        <v>6829</v>
      </c>
      <c r="C1779" s="49">
        <f>Matrix!B6829</f>
        <v>0</v>
      </c>
      <c r="D1779" s="92">
        <f t="shared" si="323"/>
        <v>5</v>
      </c>
      <c r="E1779" s="49">
        <v>1984</v>
      </c>
      <c r="F1779" s="49">
        <f>Matrix!B1984</f>
        <v>0</v>
      </c>
      <c r="G1779" s="92">
        <f t="shared" si="322"/>
        <v>5</v>
      </c>
    </row>
    <row r="1780" spans="2:7">
      <c r="B1780" s="49">
        <v>6830</v>
      </c>
      <c r="C1780" s="49">
        <f>Matrix!B6830</f>
        <v>0</v>
      </c>
      <c r="D1780" s="92">
        <f t="shared" si="323"/>
        <v>5</v>
      </c>
      <c r="E1780" s="49">
        <v>1999</v>
      </c>
      <c r="F1780" s="49">
        <f>Matrix!B1999</f>
        <v>0</v>
      </c>
      <c r="G1780" s="92">
        <f t="shared" si="322"/>
        <v>5</v>
      </c>
    </row>
    <row r="1781" spans="2:7">
      <c r="B1781" s="49">
        <v>6878</v>
      </c>
      <c r="C1781" s="49">
        <f>Matrix!B6878</f>
        <v>0</v>
      </c>
      <c r="D1781" s="92">
        <f t="shared" si="323"/>
        <v>5</v>
      </c>
      <c r="E1781" s="49">
        <v>2010</v>
      </c>
      <c r="F1781" s="49">
        <f>Matrix!B2010</f>
        <v>0</v>
      </c>
      <c r="G1781" s="92">
        <f t="shared" si="322"/>
        <v>5</v>
      </c>
    </row>
    <row r="1782" spans="2:7">
      <c r="B1782" s="49">
        <v>6883</v>
      </c>
      <c r="C1782" s="49">
        <f>Matrix!B6883</f>
        <v>0</v>
      </c>
      <c r="D1782" s="92">
        <f t="shared" si="323"/>
        <v>5</v>
      </c>
      <c r="E1782" s="49">
        <v>2038</v>
      </c>
      <c r="F1782" s="49">
        <f>Matrix!B2038</f>
        <v>0</v>
      </c>
      <c r="G1782" s="92">
        <f t="shared" si="322"/>
        <v>5</v>
      </c>
    </row>
    <row r="1783" spans="2:7">
      <c r="B1783" s="49">
        <v>7030</v>
      </c>
      <c r="C1783" s="49">
        <f>Matrix!B7030</f>
        <v>0</v>
      </c>
      <c r="D1783" s="92">
        <f t="shared" si="323"/>
        <v>5</v>
      </c>
      <c r="E1783" s="49">
        <v>2042</v>
      </c>
      <c r="F1783" s="49">
        <f>Matrix!B2042</f>
        <v>0</v>
      </c>
      <c r="G1783" s="92">
        <f t="shared" si="322"/>
        <v>5</v>
      </c>
    </row>
    <row r="1784" spans="2:7">
      <c r="B1784" s="49">
        <v>7031</v>
      </c>
      <c r="C1784" s="49">
        <f>Matrix!B7031</f>
        <v>0</v>
      </c>
      <c r="D1784" s="92">
        <f t="shared" si="323"/>
        <v>5</v>
      </c>
      <c r="E1784" s="49">
        <v>2045</v>
      </c>
      <c r="F1784" s="49">
        <f>Matrix!B2045</f>
        <v>0</v>
      </c>
      <c r="G1784" s="92">
        <f t="shared" si="322"/>
        <v>5</v>
      </c>
    </row>
    <row r="1785" spans="2:7">
      <c r="B1785" s="49">
        <v>7086</v>
      </c>
      <c r="C1785" s="49">
        <f>Matrix!B7086</f>
        <v>0</v>
      </c>
      <c r="D1785" s="92">
        <f t="shared" si="323"/>
        <v>5</v>
      </c>
      <c r="E1785" s="49">
        <v>2058</v>
      </c>
      <c r="F1785" s="49">
        <f>Matrix!B2058</f>
        <v>0</v>
      </c>
      <c r="G1785" s="92">
        <f t="shared" si="322"/>
        <v>5</v>
      </c>
    </row>
    <row r="1786" spans="2:7">
      <c r="B1786" s="49">
        <v>7094</v>
      </c>
      <c r="C1786" s="49">
        <f>Matrix!B7094</f>
        <v>0</v>
      </c>
      <c r="D1786" s="92">
        <f t="shared" si="323"/>
        <v>5</v>
      </c>
      <c r="E1786" s="49">
        <v>2059</v>
      </c>
      <c r="F1786" s="49">
        <f>Matrix!B2059</f>
        <v>0</v>
      </c>
      <c r="G1786" s="92">
        <f t="shared" si="322"/>
        <v>5</v>
      </c>
    </row>
    <row r="1787" spans="2:7">
      <c r="B1787" s="49">
        <v>7205</v>
      </c>
      <c r="C1787" s="49">
        <f>Matrix!B7205</f>
        <v>0</v>
      </c>
      <c r="D1787" s="92">
        <f t="shared" si="323"/>
        <v>5</v>
      </c>
      <c r="E1787" s="49">
        <v>2068</v>
      </c>
      <c r="F1787" s="49">
        <f>Matrix!B2068</f>
        <v>0</v>
      </c>
      <c r="G1787" s="92">
        <f t="shared" si="322"/>
        <v>5</v>
      </c>
    </row>
    <row r="1788" spans="2:7">
      <c r="B1788" s="49">
        <v>7206</v>
      </c>
      <c r="C1788" s="49">
        <f>Matrix!B7206</f>
        <v>0</v>
      </c>
      <c r="D1788" s="92">
        <f t="shared" si="323"/>
        <v>5</v>
      </c>
      <c r="E1788" s="49">
        <v>2075</v>
      </c>
      <c r="F1788" s="49">
        <f>Matrix!B2075</f>
        <v>0</v>
      </c>
      <c r="G1788" s="92">
        <f t="shared" si="322"/>
        <v>5</v>
      </c>
    </row>
    <row r="1789" spans="2:7">
      <c r="B1789" s="49">
        <v>7218</v>
      </c>
      <c r="C1789" s="49">
        <f>Matrix!B7218</f>
        <v>0</v>
      </c>
      <c r="D1789" s="92">
        <f t="shared" si="323"/>
        <v>5</v>
      </c>
      <c r="E1789" s="49">
        <v>2099</v>
      </c>
      <c r="F1789" s="49">
        <f>Matrix!B2099</f>
        <v>0</v>
      </c>
      <c r="G1789" s="92">
        <f t="shared" si="322"/>
        <v>5</v>
      </c>
    </row>
    <row r="1790" spans="2:7">
      <c r="B1790" s="49">
        <v>7234</v>
      </c>
      <c r="C1790" s="49">
        <f>Matrix!B7234</f>
        <v>0</v>
      </c>
      <c r="D1790" s="92">
        <f t="shared" si="323"/>
        <v>5</v>
      </c>
      <c r="E1790" s="49">
        <v>2108</v>
      </c>
      <c r="F1790" s="49">
        <f>Matrix!B2108</f>
        <v>0</v>
      </c>
      <c r="G1790" s="92">
        <f t="shared" si="322"/>
        <v>5</v>
      </c>
    </row>
    <row r="1791" spans="2:7">
      <c r="B1791" s="49">
        <v>7236</v>
      </c>
      <c r="C1791" s="49">
        <f>Matrix!B7236</f>
        <v>0</v>
      </c>
      <c r="D1791" s="92">
        <f t="shared" si="323"/>
        <v>5</v>
      </c>
      <c r="E1791" s="49">
        <v>2337</v>
      </c>
      <c r="F1791" s="49">
        <f>Matrix!B2337</f>
        <v>0</v>
      </c>
      <c r="G1791" s="92">
        <f t="shared" si="322"/>
        <v>5</v>
      </c>
    </row>
    <row r="1792" spans="2:7">
      <c r="B1792" s="49">
        <v>7281</v>
      </c>
      <c r="C1792" s="49">
        <f>Matrix!B7281</f>
        <v>0</v>
      </c>
      <c r="D1792" s="92">
        <f t="shared" si="323"/>
        <v>5</v>
      </c>
      <c r="E1792" s="49">
        <v>2338</v>
      </c>
      <c r="F1792" s="49">
        <f>Matrix!B2338</f>
        <v>0</v>
      </c>
      <c r="G1792" s="92">
        <f t="shared" si="322"/>
        <v>5</v>
      </c>
    </row>
    <row r="1793" spans="2:7">
      <c r="B1793" s="49">
        <v>7311</v>
      </c>
      <c r="C1793" s="49">
        <f>Matrix!B7311</f>
        <v>0</v>
      </c>
      <c r="D1793" s="92">
        <f t="shared" si="323"/>
        <v>5</v>
      </c>
      <c r="E1793" s="49">
        <v>2369</v>
      </c>
      <c r="F1793" s="49">
        <f>Matrix!B2369</f>
        <v>0</v>
      </c>
      <c r="G1793" s="92">
        <f t="shared" ref="G1793:G1824" si="324">ROUNDUP(ABS(75-F1793)/Base_Value*resp_factor,1)</f>
        <v>5</v>
      </c>
    </row>
    <row r="1794" spans="2:7">
      <c r="B1794" s="49">
        <v>7458</v>
      </c>
      <c r="C1794" s="49">
        <f>Matrix!B7458</f>
        <v>0</v>
      </c>
      <c r="D1794" s="92">
        <f t="shared" si="323"/>
        <v>5</v>
      </c>
      <c r="E1794" s="49">
        <v>2374</v>
      </c>
      <c r="F1794" s="49">
        <f>Matrix!B2374</f>
        <v>0</v>
      </c>
      <c r="G1794" s="92">
        <f t="shared" si="324"/>
        <v>5</v>
      </c>
    </row>
    <row r="1795" spans="2:7">
      <c r="B1795" s="49">
        <v>7461</v>
      </c>
      <c r="C1795" s="49">
        <f>Matrix!B7461</f>
        <v>0</v>
      </c>
      <c r="D1795" s="92">
        <f t="shared" si="323"/>
        <v>5</v>
      </c>
      <c r="E1795" s="49">
        <v>2575</v>
      </c>
      <c r="F1795" s="49">
        <f>Matrix!B2575</f>
        <v>0</v>
      </c>
      <c r="G1795" s="92">
        <f t="shared" si="324"/>
        <v>5</v>
      </c>
    </row>
    <row r="1796" spans="2:7">
      <c r="B1796" s="49">
        <v>7472</v>
      </c>
      <c r="C1796" s="49">
        <f>Matrix!B7472</f>
        <v>0</v>
      </c>
      <c r="D1796" s="92">
        <f t="shared" si="323"/>
        <v>5</v>
      </c>
      <c r="E1796" s="49">
        <v>2629</v>
      </c>
      <c r="F1796" s="49">
        <f>Matrix!B2629</f>
        <v>0</v>
      </c>
      <c r="G1796" s="92">
        <f t="shared" si="324"/>
        <v>5</v>
      </c>
    </row>
    <row r="1797" spans="2:7">
      <c r="B1797" s="49">
        <v>7478</v>
      </c>
      <c r="C1797" s="49">
        <f>Matrix!B7478</f>
        <v>0</v>
      </c>
      <c r="D1797" s="92">
        <f t="shared" si="323"/>
        <v>5</v>
      </c>
      <c r="E1797" s="49">
        <v>2637</v>
      </c>
      <c r="F1797" s="49">
        <f>Matrix!B2637</f>
        <v>0</v>
      </c>
      <c r="G1797" s="92">
        <f t="shared" si="324"/>
        <v>5</v>
      </c>
    </row>
    <row r="1798" spans="2:7">
      <c r="B1798" s="49">
        <v>7479</v>
      </c>
      <c r="C1798" s="49">
        <f>Matrix!B7479</f>
        <v>0</v>
      </c>
      <c r="D1798" s="92">
        <f t="shared" si="323"/>
        <v>5</v>
      </c>
      <c r="E1798" s="49">
        <v>2697</v>
      </c>
      <c r="F1798" s="49">
        <f>Matrix!B2697</f>
        <v>0</v>
      </c>
      <c r="G1798" s="92">
        <f t="shared" si="324"/>
        <v>5</v>
      </c>
    </row>
    <row r="1799" spans="2:7">
      <c r="B1799" s="49">
        <v>7480</v>
      </c>
      <c r="C1799" s="49">
        <f>Matrix!B7480</f>
        <v>0</v>
      </c>
      <c r="D1799" s="92">
        <f t="shared" si="323"/>
        <v>5</v>
      </c>
      <c r="E1799" s="49">
        <v>2698</v>
      </c>
      <c r="F1799" s="49">
        <f>Matrix!B2698</f>
        <v>0</v>
      </c>
      <c r="G1799" s="92">
        <f t="shared" si="324"/>
        <v>5</v>
      </c>
    </row>
    <row r="1800" spans="2:7">
      <c r="B1800" s="49">
        <v>7485</v>
      </c>
      <c r="C1800" s="49">
        <f>Matrix!B7485</f>
        <v>0</v>
      </c>
      <c r="D1800" s="92">
        <f t="shared" si="323"/>
        <v>5</v>
      </c>
      <c r="E1800" s="49">
        <v>2701</v>
      </c>
      <c r="F1800" s="49">
        <f>Matrix!B2701</f>
        <v>0</v>
      </c>
      <c r="G1800" s="92">
        <f t="shared" si="324"/>
        <v>5</v>
      </c>
    </row>
    <row r="1801" spans="2:7">
      <c r="B1801" s="49">
        <v>7489</v>
      </c>
      <c r="C1801" s="49">
        <f>Matrix!B7489</f>
        <v>0</v>
      </c>
      <c r="D1801" s="92">
        <f t="shared" si="323"/>
        <v>5</v>
      </c>
      <c r="E1801" s="49">
        <v>2738</v>
      </c>
      <c r="F1801" s="49">
        <f>Matrix!B2738</f>
        <v>0</v>
      </c>
      <c r="G1801" s="92">
        <f t="shared" si="324"/>
        <v>5</v>
      </c>
    </row>
    <row r="1802" spans="2:7">
      <c r="B1802" s="49">
        <v>7490</v>
      </c>
      <c r="C1802" s="49">
        <f>Matrix!B7490</f>
        <v>0</v>
      </c>
      <c r="D1802" s="92">
        <f t="shared" si="323"/>
        <v>5</v>
      </c>
      <c r="E1802" s="49">
        <v>2745</v>
      </c>
      <c r="F1802" s="49">
        <f>Matrix!B2745</f>
        <v>0</v>
      </c>
      <c r="G1802" s="92">
        <f t="shared" si="324"/>
        <v>5</v>
      </c>
    </row>
    <row r="1803" spans="2:7">
      <c r="B1803" s="49">
        <v>7495</v>
      </c>
      <c r="C1803" s="49">
        <f>Matrix!B7495</f>
        <v>0</v>
      </c>
      <c r="D1803" s="92">
        <f t="shared" si="323"/>
        <v>5</v>
      </c>
      <c r="E1803" s="49">
        <v>2962</v>
      </c>
      <c r="F1803" s="49">
        <f>Matrix!B2962</f>
        <v>0</v>
      </c>
      <c r="G1803" s="92">
        <f t="shared" si="324"/>
        <v>5</v>
      </c>
    </row>
    <row r="1804" spans="2:7">
      <c r="B1804" s="49">
        <v>7496</v>
      </c>
      <c r="C1804" s="49">
        <f>Matrix!B7496</f>
        <v>0</v>
      </c>
      <c r="D1804" s="92">
        <f t="shared" si="323"/>
        <v>5</v>
      </c>
      <c r="E1804" s="49">
        <v>3002</v>
      </c>
      <c r="F1804" s="49">
        <f>Matrix!B3002</f>
        <v>0</v>
      </c>
      <c r="G1804" s="92">
        <f t="shared" si="324"/>
        <v>5</v>
      </c>
    </row>
    <row r="1805" spans="2:7">
      <c r="B1805" s="49">
        <v>7497</v>
      </c>
      <c r="C1805" s="49">
        <f>Matrix!B7497</f>
        <v>0</v>
      </c>
      <c r="D1805" s="92">
        <f t="shared" si="323"/>
        <v>5</v>
      </c>
      <c r="E1805" s="49">
        <v>3130</v>
      </c>
      <c r="F1805" s="49">
        <f>Matrix!B3130</f>
        <v>0</v>
      </c>
      <c r="G1805" s="92">
        <f t="shared" si="324"/>
        <v>5</v>
      </c>
    </row>
    <row r="1806" spans="2:7">
      <c r="B1806" s="49">
        <v>7506</v>
      </c>
      <c r="C1806" s="49">
        <f>Matrix!B7506</f>
        <v>0</v>
      </c>
      <c r="D1806" s="92">
        <f t="shared" si="323"/>
        <v>5</v>
      </c>
      <c r="E1806" s="49">
        <v>3140</v>
      </c>
      <c r="F1806" s="49">
        <f>Matrix!B3140</f>
        <v>0</v>
      </c>
      <c r="G1806" s="92">
        <f t="shared" si="324"/>
        <v>5</v>
      </c>
    </row>
    <row r="1807" spans="2:7">
      <c r="B1807" s="49">
        <v>7507</v>
      </c>
      <c r="C1807" s="49">
        <f>Matrix!B7507</f>
        <v>0</v>
      </c>
      <c r="D1807" s="92">
        <f t="shared" si="323"/>
        <v>5</v>
      </c>
      <c r="E1807" s="49">
        <v>3154</v>
      </c>
      <c r="F1807" s="49">
        <f>Matrix!B3154</f>
        <v>0</v>
      </c>
      <c r="G1807" s="92">
        <f t="shared" si="324"/>
        <v>5</v>
      </c>
    </row>
    <row r="1808" spans="2:7">
      <c r="B1808" s="49">
        <v>7523</v>
      </c>
      <c r="C1808" s="49">
        <f>Matrix!B7523</f>
        <v>0</v>
      </c>
      <c r="D1808" s="92">
        <f t="shared" si="323"/>
        <v>5</v>
      </c>
      <c r="E1808" s="49">
        <v>3201</v>
      </c>
      <c r="F1808" s="49">
        <f>Matrix!B3201</f>
        <v>0</v>
      </c>
      <c r="G1808" s="92">
        <f t="shared" si="324"/>
        <v>5</v>
      </c>
    </row>
    <row r="1809" spans="2:7">
      <c r="B1809" s="49">
        <v>7525</v>
      </c>
      <c r="C1809" s="49">
        <f>Matrix!B7525</f>
        <v>0</v>
      </c>
      <c r="D1809" s="92">
        <f t="shared" si="323"/>
        <v>5</v>
      </c>
      <c r="E1809" s="49">
        <v>3239</v>
      </c>
      <c r="F1809" s="49">
        <f>Matrix!B3239</f>
        <v>0</v>
      </c>
      <c r="G1809" s="92">
        <f t="shared" si="324"/>
        <v>5</v>
      </c>
    </row>
    <row r="1810" spans="2:7">
      <c r="B1810" s="49">
        <v>7530</v>
      </c>
      <c r="C1810" s="49">
        <f>Matrix!B7530</f>
        <v>0</v>
      </c>
      <c r="D1810" s="92">
        <f t="shared" si="323"/>
        <v>5</v>
      </c>
      <c r="E1810" s="49">
        <v>3344</v>
      </c>
      <c r="F1810" s="49">
        <f>Matrix!B3344</f>
        <v>0</v>
      </c>
      <c r="G1810" s="92">
        <f t="shared" si="324"/>
        <v>5</v>
      </c>
    </row>
    <row r="1811" spans="2:7">
      <c r="B1811" s="49">
        <v>7541</v>
      </c>
      <c r="C1811" s="49">
        <f>Matrix!B7541</f>
        <v>0</v>
      </c>
      <c r="D1811" s="92">
        <f t="shared" si="323"/>
        <v>5</v>
      </c>
      <c r="E1811" s="49">
        <v>3345</v>
      </c>
      <c r="F1811" s="49">
        <f>Matrix!B3345</f>
        <v>0</v>
      </c>
      <c r="G1811" s="92">
        <f t="shared" si="324"/>
        <v>5</v>
      </c>
    </row>
    <row r="1812" spans="2:7">
      <c r="B1812" s="49">
        <v>7546</v>
      </c>
      <c r="C1812" s="49">
        <f>Matrix!B7546</f>
        <v>0</v>
      </c>
      <c r="D1812" s="92">
        <f t="shared" si="323"/>
        <v>5</v>
      </c>
      <c r="E1812" s="49">
        <v>3479</v>
      </c>
      <c r="F1812" s="49">
        <f>Matrix!B3479</f>
        <v>0</v>
      </c>
      <c r="G1812" s="92">
        <f t="shared" si="324"/>
        <v>5</v>
      </c>
    </row>
    <row r="1813" spans="2:7">
      <c r="B1813" s="49">
        <v>7568</v>
      </c>
      <c r="C1813" s="49">
        <f>Matrix!B7568</f>
        <v>0</v>
      </c>
      <c r="D1813" s="92">
        <f t="shared" si="323"/>
        <v>5</v>
      </c>
      <c r="E1813" s="49">
        <v>3802</v>
      </c>
      <c r="F1813" s="49">
        <f>Matrix!B3802</f>
        <v>0</v>
      </c>
      <c r="G1813" s="92">
        <f t="shared" si="324"/>
        <v>5</v>
      </c>
    </row>
    <row r="1814" spans="2:7">
      <c r="B1814" s="49">
        <v>7589</v>
      </c>
      <c r="C1814" s="49">
        <f>Matrix!B7589</f>
        <v>0</v>
      </c>
      <c r="D1814" s="92">
        <f t="shared" si="323"/>
        <v>5</v>
      </c>
      <c r="E1814" s="49">
        <v>3880</v>
      </c>
      <c r="F1814" s="49">
        <f>Matrix!B3880</f>
        <v>0</v>
      </c>
      <c r="G1814" s="92">
        <f t="shared" si="324"/>
        <v>5</v>
      </c>
    </row>
    <row r="1815" spans="2:7">
      <c r="B1815" s="49">
        <v>7660</v>
      </c>
      <c r="C1815" s="49">
        <f>Matrix!B7660</f>
        <v>0</v>
      </c>
      <c r="D1815" s="92">
        <f t="shared" si="323"/>
        <v>5</v>
      </c>
      <c r="E1815" s="49">
        <v>3903</v>
      </c>
      <c r="F1815" s="49">
        <f>Matrix!B3903</f>
        <v>0</v>
      </c>
      <c r="G1815" s="92">
        <f t="shared" si="324"/>
        <v>5</v>
      </c>
    </row>
    <row r="1816" spans="2:7">
      <c r="B1816" s="49">
        <v>7666</v>
      </c>
      <c r="C1816" s="49">
        <f>Matrix!B7666</f>
        <v>0</v>
      </c>
      <c r="D1816" s="92">
        <f t="shared" si="323"/>
        <v>5</v>
      </c>
      <c r="E1816" s="49">
        <v>3904</v>
      </c>
      <c r="F1816" s="49">
        <f>Matrix!B3904</f>
        <v>0</v>
      </c>
      <c r="G1816" s="92">
        <f t="shared" si="324"/>
        <v>5</v>
      </c>
    </row>
    <row r="1817" spans="2:7">
      <c r="B1817" s="49">
        <v>7667</v>
      </c>
      <c r="C1817" s="49">
        <f>Matrix!B7667</f>
        <v>0</v>
      </c>
      <c r="D1817" s="92">
        <f t="shared" si="323"/>
        <v>5</v>
      </c>
      <c r="E1817" s="49">
        <v>4027</v>
      </c>
      <c r="F1817" s="49">
        <f>Matrix!B4027</f>
        <v>0</v>
      </c>
      <c r="G1817" s="92">
        <f t="shared" si="324"/>
        <v>5</v>
      </c>
    </row>
    <row r="1818" spans="2:7">
      <c r="B1818" s="49">
        <v>7668</v>
      </c>
      <c r="C1818" s="49">
        <f>Matrix!B7668</f>
        <v>0</v>
      </c>
      <c r="D1818" s="92">
        <f t="shared" si="323"/>
        <v>5</v>
      </c>
      <c r="E1818" s="49">
        <v>4990</v>
      </c>
      <c r="F1818" s="49">
        <f>Matrix!B4990</f>
        <v>0</v>
      </c>
      <c r="G1818" s="92">
        <f t="shared" si="324"/>
        <v>5</v>
      </c>
    </row>
    <row r="1819" spans="2:7">
      <c r="B1819" s="49">
        <v>7669</v>
      </c>
      <c r="C1819" s="49">
        <f>Matrix!B7669</f>
        <v>0</v>
      </c>
      <c r="D1819" s="92">
        <f t="shared" si="323"/>
        <v>5</v>
      </c>
      <c r="E1819" s="49">
        <v>5000</v>
      </c>
      <c r="F1819" s="49">
        <f>Matrix!B5000</f>
        <v>0</v>
      </c>
      <c r="G1819" s="92">
        <f t="shared" si="324"/>
        <v>5</v>
      </c>
    </row>
    <row r="1820" spans="2:7">
      <c r="B1820" s="49">
        <v>7675</v>
      </c>
      <c r="C1820" s="49">
        <f>Matrix!B7675</f>
        <v>0</v>
      </c>
      <c r="D1820" s="92">
        <f t="shared" si="323"/>
        <v>5</v>
      </c>
      <c r="E1820" s="49">
        <v>5069</v>
      </c>
      <c r="F1820" s="49">
        <f>Matrix!B5069</f>
        <v>0</v>
      </c>
      <c r="G1820" s="92">
        <f t="shared" si="324"/>
        <v>5</v>
      </c>
    </row>
    <row r="1821" spans="2:7">
      <c r="B1821" s="49">
        <v>8505</v>
      </c>
      <c r="C1821" s="49">
        <f>Matrix!B8505</f>
        <v>0</v>
      </c>
      <c r="D1821" s="92">
        <f t="shared" si="323"/>
        <v>5</v>
      </c>
      <c r="E1821" s="49">
        <v>5077</v>
      </c>
      <c r="F1821" s="49">
        <f>Matrix!B5077</f>
        <v>0</v>
      </c>
      <c r="G1821" s="92">
        <f t="shared" si="324"/>
        <v>5</v>
      </c>
    </row>
    <row r="1822" spans="2:7">
      <c r="B1822" s="49">
        <v>8506</v>
      </c>
      <c r="C1822" s="49">
        <f>Matrix!B8506</f>
        <v>0</v>
      </c>
      <c r="D1822" s="92">
        <f t="shared" si="323"/>
        <v>5</v>
      </c>
      <c r="E1822" s="49">
        <v>5079</v>
      </c>
      <c r="F1822" s="49">
        <f>Matrix!B5079</f>
        <v>0</v>
      </c>
      <c r="G1822" s="92">
        <f t="shared" si="324"/>
        <v>5</v>
      </c>
    </row>
    <row r="1823" spans="2:7">
      <c r="B1823" s="49">
        <v>8507</v>
      </c>
      <c r="C1823" s="49">
        <f>Matrix!B8507</f>
        <v>0</v>
      </c>
      <c r="D1823" s="92">
        <f t="shared" si="323"/>
        <v>5</v>
      </c>
      <c r="E1823" s="49">
        <v>5170</v>
      </c>
      <c r="F1823" s="49">
        <f>Matrix!B5170</f>
        <v>0</v>
      </c>
      <c r="G1823" s="92">
        <f t="shared" si="324"/>
        <v>5</v>
      </c>
    </row>
    <row r="1824" spans="2:7">
      <c r="B1824" s="49">
        <v>8508</v>
      </c>
      <c r="C1824" s="49">
        <f>Matrix!B8508</f>
        <v>0</v>
      </c>
      <c r="D1824" s="92">
        <f t="shared" si="323"/>
        <v>5</v>
      </c>
      <c r="E1824" s="49">
        <v>5219</v>
      </c>
      <c r="F1824" s="49">
        <f>Matrix!B5219</f>
        <v>0</v>
      </c>
      <c r="G1824" s="92">
        <f t="shared" si="324"/>
        <v>5</v>
      </c>
    </row>
    <row r="1825" spans="2:7">
      <c r="B1825" s="49">
        <v>8541</v>
      </c>
      <c r="C1825" s="49">
        <f>Matrix!B8541</f>
        <v>0</v>
      </c>
      <c r="D1825" s="92">
        <f t="shared" si="323"/>
        <v>5</v>
      </c>
      <c r="E1825" s="49">
        <v>5302</v>
      </c>
      <c r="F1825" s="49">
        <f>Matrix!B5302</f>
        <v>0</v>
      </c>
      <c r="G1825" s="92">
        <f t="shared" ref="G1825:G1856" si="325">ROUNDUP(ABS(75-F1825)/Base_Value*resp_factor,1)</f>
        <v>5</v>
      </c>
    </row>
    <row r="1826" spans="2:7">
      <c r="B1826" s="49">
        <v>8561</v>
      </c>
      <c r="C1826" s="49">
        <f>Matrix!B8561</f>
        <v>0</v>
      </c>
      <c r="D1826" s="92">
        <f t="shared" si="323"/>
        <v>5</v>
      </c>
      <c r="E1826" s="49">
        <v>5495</v>
      </c>
      <c r="F1826" s="49">
        <f>Matrix!B5495</f>
        <v>0</v>
      </c>
      <c r="G1826" s="92">
        <f t="shared" si="325"/>
        <v>5</v>
      </c>
    </row>
    <row r="1827" spans="2:7">
      <c r="B1827" s="49">
        <v>8579</v>
      </c>
      <c r="C1827" s="49">
        <f>Matrix!B8579</f>
        <v>0</v>
      </c>
      <c r="D1827" s="92">
        <f t="shared" si="323"/>
        <v>5</v>
      </c>
      <c r="E1827" s="49">
        <v>5496</v>
      </c>
      <c r="F1827" s="49">
        <f>Matrix!B5496</f>
        <v>0</v>
      </c>
      <c r="G1827" s="92">
        <f t="shared" si="325"/>
        <v>5</v>
      </c>
    </row>
    <row r="1828" spans="2:7">
      <c r="B1828" s="49">
        <v>8583</v>
      </c>
      <c r="C1828" s="49">
        <f>Matrix!B8583</f>
        <v>0</v>
      </c>
      <c r="D1828" s="92">
        <f t="shared" si="323"/>
        <v>5</v>
      </c>
      <c r="E1828" s="49">
        <v>5521</v>
      </c>
      <c r="F1828" s="49">
        <f>Matrix!B5521</f>
        <v>0</v>
      </c>
      <c r="G1828" s="92">
        <f t="shared" si="325"/>
        <v>5</v>
      </c>
    </row>
    <row r="1829" spans="2:7">
      <c r="B1829" s="49">
        <v>8618</v>
      </c>
      <c r="C1829" s="49">
        <f>Matrix!B8618</f>
        <v>0</v>
      </c>
      <c r="D1829" s="92">
        <f t="shared" si="323"/>
        <v>5</v>
      </c>
      <c r="E1829" s="49">
        <v>5601</v>
      </c>
      <c r="F1829" s="49">
        <f>Matrix!B5601</f>
        <v>0</v>
      </c>
      <c r="G1829" s="92">
        <f t="shared" si="325"/>
        <v>5</v>
      </c>
    </row>
    <row r="1830" spans="2:7">
      <c r="B1830" s="49">
        <v>8628</v>
      </c>
      <c r="C1830" s="49">
        <f>Matrix!B8628</f>
        <v>0</v>
      </c>
      <c r="D1830" s="92">
        <f t="shared" si="323"/>
        <v>5</v>
      </c>
      <c r="E1830" s="49">
        <v>5654</v>
      </c>
      <c r="F1830" s="49">
        <f>Matrix!B5654</f>
        <v>0</v>
      </c>
      <c r="G1830" s="92">
        <f t="shared" si="325"/>
        <v>5</v>
      </c>
    </row>
    <row r="1831" spans="2:7">
      <c r="B1831" s="49">
        <v>8667</v>
      </c>
      <c r="C1831" s="49">
        <f>Matrix!B8667</f>
        <v>0</v>
      </c>
      <c r="D1831" s="92">
        <f t="shared" si="323"/>
        <v>5</v>
      </c>
      <c r="E1831" s="49">
        <v>5655</v>
      </c>
      <c r="F1831" s="49">
        <f>Matrix!B5655</f>
        <v>0</v>
      </c>
      <c r="G1831" s="92">
        <f t="shared" si="325"/>
        <v>5</v>
      </c>
    </row>
    <row r="1832" spans="2:7">
      <c r="B1832" s="49">
        <v>8725</v>
      </c>
      <c r="C1832" s="49">
        <f>Matrix!B8725</f>
        <v>0</v>
      </c>
      <c r="D1832" s="92">
        <f t="shared" si="323"/>
        <v>5</v>
      </c>
      <c r="E1832" s="49">
        <v>5704</v>
      </c>
      <c r="F1832" s="49">
        <f>Matrix!B5704</f>
        <v>0</v>
      </c>
      <c r="G1832" s="92">
        <f t="shared" si="325"/>
        <v>5</v>
      </c>
    </row>
    <row r="1833" spans="2:7">
      <c r="B1833" s="49">
        <v>8780</v>
      </c>
      <c r="C1833" s="49">
        <f>Matrix!B8780</f>
        <v>0</v>
      </c>
      <c r="D1833" s="92">
        <f t="shared" si="323"/>
        <v>5</v>
      </c>
      <c r="E1833" s="49">
        <v>5797</v>
      </c>
      <c r="F1833" s="49">
        <f>Matrix!B5797</f>
        <v>0</v>
      </c>
      <c r="G1833" s="92">
        <f t="shared" si="325"/>
        <v>5</v>
      </c>
    </row>
    <row r="1834" spans="2:7">
      <c r="B1834" s="49">
        <v>8784</v>
      </c>
      <c r="C1834" s="49">
        <f>Matrix!B8784</f>
        <v>0</v>
      </c>
      <c r="D1834" s="92">
        <f t="shared" si="323"/>
        <v>5</v>
      </c>
      <c r="E1834" s="49">
        <v>5878</v>
      </c>
      <c r="F1834" s="49">
        <f>Matrix!B5878</f>
        <v>0</v>
      </c>
      <c r="G1834" s="92">
        <f t="shared" si="325"/>
        <v>5</v>
      </c>
    </row>
    <row r="1835" spans="2:7">
      <c r="B1835" s="49">
        <v>8793</v>
      </c>
      <c r="C1835" s="49">
        <f>Matrix!B8793</f>
        <v>0</v>
      </c>
      <c r="D1835" s="92">
        <f t="shared" si="323"/>
        <v>5</v>
      </c>
      <c r="E1835" s="49">
        <v>5881</v>
      </c>
      <c r="F1835" s="49">
        <f>Matrix!B5881</f>
        <v>0</v>
      </c>
      <c r="G1835" s="92">
        <f t="shared" si="325"/>
        <v>5</v>
      </c>
    </row>
    <row r="1836" spans="2:7">
      <c r="B1836" s="49">
        <v>8827</v>
      </c>
      <c r="C1836" s="49">
        <f>Matrix!B8827</f>
        <v>0</v>
      </c>
      <c r="D1836" s="92">
        <f t="shared" ref="D1836:D1867" si="326">ROUNDUP(ABS(75-C1836)/Base_Value*digest_factor,1)</f>
        <v>5</v>
      </c>
      <c r="E1836" s="49">
        <v>5882</v>
      </c>
      <c r="F1836" s="49">
        <f>Matrix!B5882</f>
        <v>0</v>
      </c>
      <c r="G1836" s="92">
        <f t="shared" si="325"/>
        <v>5</v>
      </c>
    </row>
    <row r="1837" spans="2:7">
      <c r="B1837" s="49">
        <v>8828</v>
      </c>
      <c r="C1837" s="49">
        <f>Matrix!B8828</f>
        <v>0</v>
      </c>
      <c r="D1837" s="92">
        <f t="shared" si="326"/>
        <v>5</v>
      </c>
      <c r="E1837" s="49">
        <v>5883</v>
      </c>
      <c r="F1837" s="49">
        <f>Matrix!B5883</f>
        <v>0</v>
      </c>
      <c r="G1837" s="92">
        <f t="shared" si="325"/>
        <v>5</v>
      </c>
    </row>
    <row r="1838" spans="2:7">
      <c r="B1838" s="49">
        <v>8829</v>
      </c>
      <c r="C1838" s="49">
        <f>Matrix!B8829</f>
        <v>0</v>
      </c>
      <c r="D1838" s="92">
        <f t="shared" si="326"/>
        <v>5</v>
      </c>
      <c r="E1838" s="49">
        <v>5897</v>
      </c>
      <c r="F1838" s="49">
        <f>Matrix!B5897</f>
        <v>0</v>
      </c>
      <c r="G1838" s="92">
        <f t="shared" si="325"/>
        <v>5</v>
      </c>
    </row>
    <row r="1839" spans="2:7">
      <c r="B1839" s="49">
        <v>8837</v>
      </c>
      <c r="C1839" s="49">
        <f>Matrix!B8837</f>
        <v>0</v>
      </c>
      <c r="D1839" s="92">
        <f t="shared" si="326"/>
        <v>5</v>
      </c>
      <c r="E1839" s="49">
        <v>5898</v>
      </c>
      <c r="F1839" s="49">
        <f>Matrix!B5898</f>
        <v>0</v>
      </c>
      <c r="G1839" s="92">
        <f t="shared" si="325"/>
        <v>5</v>
      </c>
    </row>
    <row r="1840" spans="2:7">
      <c r="B1840" s="49">
        <v>8874</v>
      </c>
      <c r="C1840" s="49">
        <f>Matrix!B8874</f>
        <v>0</v>
      </c>
      <c r="D1840" s="92">
        <f t="shared" si="326"/>
        <v>5</v>
      </c>
      <c r="E1840" s="49">
        <v>5899</v>
      </c>
      <c r="F1840" s="49">
        <f>Matrix!B5899</f>
        <v>0</v>
      </c>
      <c r="G1840" s="92">
        <f t="shared" si="325"/>
        <v>5</v>
      </c>
    </row>
    <row r="1841" spans="2:7">
      <c r="B1841" s="49">
        <v>8879</v>
      </c>
      <c r="C1841" s="49">
        <f>Matrix!B8879</f>
        <v>0</v>
      </c>
      <c r="D1841" s="92">
        <f t="shared" si="326"/>
        <v>5</v>
      </c>
      <c r="E1841" s="49">
        <v>5900</v>
      </c>
      <c r="F1841" s="49">
        <f>Matrix!B5900</f>
        <v>0</v>
      </c>
      <c r="G1841" s="92">
        <f t="shared" si="325"/>
        <v>5</v>
      </c>
    </row>
    <row r="1842" spans="2:7">
      <c r="B1842" s="49">
        <v>8958</v>
      </c>
      <c r="C1842" s="49">
        <f>Matrix!B8958</f>
        <v>0</v>
      </c>
      <c r="D1842" s="92">
        <f t="shared" si="326"/>
        <v>5</v>
      </c>
      <c r="E1842" s="49">
        <v>5916</v>
      </c>
      <c r="F1842" s="49">
        <f>Matrix!B5916</f>
        <v>0</v>
      </c>
      <c r="G1842" s="92">
        <f t="shared" si="325"/>
        <v>5</v>
      </c>
    </row>
    <row r="1843" spans="2:7">
      <c r="B1843" s="49">
        <v>9028</v>
      </c>
      <c r="C1843" s="49">
        <f>Matrix!B9028</f>
        <v>0</v>
      </c>
      <c r="D1843" s="92">
        <f t="shared" si="326"/>
        <v>5</v>
      </c>
      <c r="E1843" s="49">
        <v>5919</v>
      </c>
      <c r="F1843" s="49">
        <f>Matrix!B5919</f>
        <v>0</v>
      </c>
      <c r="G1843" s="92">
        <f t="shared" si="325"/>
        <v>5</v>
      </c>
    </row>
    <row r="1844" spans="2:7">
      <c r="B1844" s="49">
        <v>9029</v>
      </c>
      <c r="C1844" s="49">
        <f>Matrix!B9029</f>
        <v>0</v>
      </c>
      <c r="D1844" s="92">
        <f t="shared" si="326"/>
        <v>5</v>
      </c>
      <c r="E1844" s="49">
        <v>5940</v>
      </c>
      <c r="F1844" s="49">
        <f>Matrix!B5940</f>
        <v>0</v>
      </c>
      <c r="G1844" s="92">
        <f t="shared" si="325"/>
        <v>5</v>
      </c>
    </row>
    <row r="1845" spans="2:7">
      <c r="B1845" s="49">
        <v>9032</v>
      </c>
      <c r="C1845" s="49">
        <f>Matrix!B9032</f>
        <v>0</v>
      </c>
      <c r="D1845" s="92">
        <f t="shared" si="326"/>
        <v>5</v>
      </c>
      <c r="E1845" s="49">
        <v>6033</v>
      </c>
      <c r="F1845" s="49">
        <f>Matrix!B6033</f>
        <v>0</v>
      </c>
      <c r="G1845" s="92">
        <f t="shared" si="325"/>
        <v>5</v>
      </c>
    </row>
    <row r="1846" spans="2:7">
      <c r="B1846" s="49">
        <v>9049</v>
      </c>
      <c r="C1846" s="49">
        <f>Matrix!B9049</f>
        <v>0</v>
      </c>
      <c r="D1846" s="92">
        <f t="shared" si="326"/>
        <v>5</v>
      </c>
      <c r="E1846" s="49">
        <v>6078</v>
      </c>
      <c r="F1846" s="49">
        <f>Matrix!B6078</f>
        <v>0</v>
      </c>
      <c r="G1846" s="92">
        <f t="shared" si="325"/>
        <v>5</v>
      </c>
    </row>
    <row r="1847" spans="2:7">
      <c r="B1847" s="49">
        <v>9051</v>
      </c>
      <c r="C1847" s="49">
        <f>Matrix!B9051</f>
        <v>0</v>
      </c>
      <c r="D1847" s="92">
        <f t="shared" si="326"/>
        <v>5</v>
      </c>
      <c r="E1847" s="49">
        <v>6161</v>
      </c>
      <c r="F1847" s="49">
        <f>Matrix!B6161</f>
        <v>0</v>
      </c>
      <c r="G1847" s="92">
        <f t="shared" si="325"/>
        <v>5</v>
      </c>
    </row>
    <row r="1848" spans="2:7">
      <c r="B1848" s="49">
        <v>9060</v>
      </c>
      <c r="C1848" s="49">
        <f>Matrix!B9060</f>
        <v>0</v>
      </c>
      <c r="D1848" s="92">
        <f t="shared" si="326"/>
        <v>5</v>
      </c>
      <c r="E1848" s="49">
        <v>6731</v>
      </c>
      <c r="F1848" s="49">
        <f>Matrix!B6731</f>
        <v>0</v>
      </c>
      <c r="G1848" s="92">
        <f t="shared" si="325"/>
        <v>5</v>
      </c>
    </row>
    <row r="1849" spans="2:7">
      <c r="B1849" s="49">
        <v>9086</v>
      </c>
      <c r="C1849" s="49">
        <f>Matrix!B9086</f>
        <v>0</v>
      </c>
      <c r="D1849" s="92">
        <f t="shared" si="326"/>
        <v>5</v>
      </c>
      <c r="E1849" s="49">
        <v>6745</v>
      </c>
      <c r="F1849" s="49">
        <f>Matrix!B6745</f>
        <v>0</v>
      </c>
      <c r="G1849" s="92">
        <f t="shared" si="325"/>
        <v>5</v>
      </c>
    </row>
    <row r="1850" spans="2:7">
      <c r="B1850" s="49">
        <v>9136</v>
      </c>
      <c r="C1850" s="49">
        <f>Matrix!B9136</f>
        <v>0</v>
      </c>
      <c r="D1850" s="92">
        <f t="shared" si="326"/>
        <v>5</v>
      </c>
      <c r="E1850" s="49">
        <v>6769</v>
      </c>
      <c r="F1850" s="49">
        <f>Matrix!B6769</f>
        <v>0</v>
      </c>
      <c r="G1850" s="92">
        <f t="shared" si="325"/>
        <v>5</v>
      </c>
    </row>
    <row r="1851" spans="2:7">
      <c r="B1851" s="49">
        <v>9147</v>
      </c>
      <c r="C1851" s="49">
        <f>Matrix!B9147</f>
        <v>0</v>
      </c>
      <c r="D1851" s="92">
        <f t="shared" si="326"/>
        <v>5</v>
      </c>
      <c r="E1851" s="49">
        <v>6778</v>
      </c>
      <c r="F1851" s="49">
        <f>Matrix!B6778</f>
        <v>0</v>
      </c>
      <c r="G1851" s="92">
        <f t="shared" si="325"/>
        <v>5</v>
      </c>
    </row>
    <row r="1852" spans="2:7">
      <c r="B1852" s="49">
        <v>9192</v>
      </c>
      <c r="C1852" s="49">
        <f>Matrix!B9192</f>
        <v>0</v>
      </c>
      <c r="D1852" s="92">
        <f t="shared" si="326"/>
        <v>5</v>
      </c>
      <c r="E1852" s="49">
        <v>6782</v>
      </c>
      <c r="F1852" s="49">
        <f>Matrix!B6782</f>
        <v>0</v>
      </c>
      <c r="G1852" s="92">
        <f t="shared" si="325"/>
        <v>5</v>
      </c>
    </row>
    <row r="1853" spans="2:7">
      <c r="B1853" s="49">
        <v>9220</v>
      </c>
      <c r="C1853" s="49">
        <f>Matrix!B9220</f>
        <v>0</v>
      </c>
      <c r="D1853" s="92">
        <f t="shared" si="326"/>
        <v>5</v>
      </c>
      <c r="E1853" s="49">
        <v>6887</v>
      </c>
      <c r="F1853" s="49">
        <f>Matrix!B6887</f>
        <v>0</v>
      </c>
      <c r="G1853" s="92">
        <f t="shared" si="325"/>
        <v>5</v>
      </c>
    </row>
    <row r="1854" spans="2:7">
      <c r="B1854" s="49">
        <v>9254</v>
      </c>
      <c r="C1854" s="49">
        <f>Matrix!B9254</f>
        <v>0</v>
      </c>
      <c r="D1854" s="92">
        <f t="shared" si="326"/>
        <v>5</v>
      </c>
      <c r="E1854" s="49">
        <v>7205</v>
      </c>
      <c r="F1854" s="49">
        <f>Matrix!B7205</f>
        <v>0</v>
      </c>
      <c r="G1854" s="92">
        <f t="shared" si="325"/>
        <v>5</v>
      </c>
    </row>
    <row r="1855" spans="2:7">
      <c r="B1855" s="49">
        <v>9263</v>
      </c>
      <c r="C1855" s="49">
        <f>Matrix!B9263</f>
        <v>0</v>
      </c>
      <c r="D1855" s="92">
        <f t="shared" si="326"/>
        <v>5</v>
      </c>
      <c r="E1855" s="49">
        <v>7206</v>
      </c>
      <c r="F1855" s="49">
        <f>Matrix!B7206</f>
        <v>0</v>
      </c>
      <c r="G1855" s="92">
        <f t="shared" si="325"/>
        <v>5</v>
      </c>
    </row>
    <row r="1856" spans="2:7">
      <c r="B1856" s="49">
        <v>9271</v>
      </c>
      <c r="C1856" s="49">
        <f>Matrix!B9271</f>
        <v>0</v>
      </c>
      <c r="D1856" s="92">
        <f t="shared" si="326"/>
        <v>5</v>
      </c>
      <c r="E1856" s="49">
        <v>7246</v>
      </c>
      <c r="F1856" s="49">
        <f>Matrix!B7246</f>
        <v>0</v>
      </c>
      <c r="G1856" s="92">
        <f t="shared" si="325"/>
        <v>5</v>
      </c>
    </row>
    <row r="1857" spans="2:7">
      <c r="B1857" s="49">
        <v>9272</v>
      </c>
      <c r="C1857" s="49">
        <f>Matrix!B9272</f>
        <v>0</v>
      </c>
      <c r="D1857" s="92">
        <f t="shared" si="326"/>
        <v>5</v>
      </c>
      <c r="E1857" s="49">
        <v>7417</v>
      </c>
      <c r="F1857" s="49">
        <f>Matrix!B7417</f>
        <v>0</v>
      </c>
      <c r="G1857" s="92">
        <f t="shared" ref="G1857:G1878" si="327">ROUNDUP(ABS(75-F1857)/Base_Value*resp_factor,1)</f>
        <v>5</v>
      </c>
    </row>
    <row r="1858" spans="2:7">
      <c r="B1858" s="49">
        <v>9273</v>
      </c>
      <c r="C1858" s="49">
        <f>Matrix!B9273</f>
        <v>0</v>
      </c>
      <c r="D1858" s="92">
        <f t="shared" si="326"/>
        <v>5</v>
      </c>
      <c r="E1858" s="49">
        <v>7461</v>
      </c>
      <c r="F1858" s="49">
        <f>Matrix!B7461</f>
        <v>0</v>
      </c>
      <c r="G1858" s="92">
        <f t="shared" si="327"/>
        <v>5</v>
      </c>
    </row>
    <row r="1859" spans="2:7">
      <c r="B1859" s="49">
        <v>9801</v>
      </c>
      <c r="C1859" s="49">
        <f>Matrix!B9801</f>
        <v>0</v>
      </c>
      <c r="D1859" s="92">
        <f t="shared" si="326"/>
        <v>5</v>
      </c>
      <c r="E1859" s="49">
        <v>7468</v>
      </c>
      <c r="F1859" s="49">
        <f>Matrix!B7468</f>
        <v>0</v>
      </c>
      <c r="G1859" s="92">
        <f t="shared" si="327"/>
        <v>5</v>
      </c>
    </row>
    <row r="1860" spans="2:7">
      <c r="B1860" s="49">
        <v>9802</v>
      </c>
      <c r="C1860" s="49">
        <f>Matrix!B9802</f>
        <v>0</v>
      </c>
      <c r="D1860" s="92">
        <f t="shared" si="326"/>
        <v>5</v>
      </c>
      <c r="E1860" s="49">
        <v>7473</v>
      </c>
      <c r="F1860" s="49">
        <f>Matrix!B7473</f>
        <v>0</v>
      </c>
      <c r="G1860" s="92">
        <f t="shared" si="327"/>
        <v>5</v>
      </c>
    </row>
    <row r="1861" spans="2:7">
      <c r="B1861" s="49">
        <v>9803</v>
      </c>
      <c r="C1861" s="49">
        <f>Matrix!B9803</f>
        <v>0</v>
      </c>
      <c r="D1861" s="92">
        <f t="shared" si="326"/>
        <v>5</v>
      </c>
      <c r="E1861" s="49">
        <v>7474</v>
      </c>
      <c r="F1861" s="49">
        <f>Matrix!B7474</f>
        <v>0</v>
      </c>
      <c r="G1861" s="92">
        <f t="shared" si="327"/>
        <v>5</v>
      </c>
    </row>
    <row r="1862" spans="2:7">
      <c r="B1862" s="49">
        <v>9804</v>
      </c>
      <c r="C1862" s="49">
        <f>Matrix!B9804</f>
        <v>0</v>
      </c>
      <c r="D1862" s="92">
        <f t="shared" si="326"/>
        <v>5</v>
      </c>
      <c r="E1862" s="49">
        <v>7536</v>
      </c>
      <c r="F1862" s="49">
        <f>Matrix!B7536</f>
        <v>0</v>
      </c>
      <c r="G1862" s="92">
        <f t="shared" si="327"/>
        <v>5</v>
      </c>
    </row>
    <row r="1863" spans="2:7">
      <c r="B1863" s="49">
        <v>9805</v>
      </c>
      <c r="C1863" s="49">
        <f>Matrix!B9805</f>
        <v>0</v>
      </c>
      <c r="D1863" s="92">
        <f t="shared" si="326"/>
        <v>5</v>
      </c>
      <c r="E1863" s="49">
        <v>7603</v>
      </c>
      <c r="F1863" s="49">
        <f>Matrix!B7603</f>
        <v>0</v>
      </c>
      <c r="G1863" s="92">
        <f t="shared" si="327"/>
        <v>5</v>
      </c>
    </row>
    <row r="1864" spans="2:7">
      <c r="B1864" s="49">
        <v>9806</v>
      </c>
      <c r="C1864" s="49">
        <f>Matrix!B9806</f>
        <v>0</v>
      </c>
      <c r="D1864" s="92">
        <f t="shared" si="326"/>
        <v>5</v>
      </c>
      <c r="E1864" s="49">
        <v>7655</v>
      </c>
      <c r="F1864" s="49">
        <f>Matrix!B7655</f>
        <v>0</v>
      </c>
      <c r="G1864" s="92">
        <f t="shared" si="327"/>
        <v>5</v>
      </c>
    </row>
    <row r="1865" spans="2:7">
      <c r="B1865" s="49">
        <v>9807</v>
      </c>
      <c r="C1865" s="49">
        <f>Matrix!B9807</f>
        <v>0</v>
      </c>
      <c r="D1865" s="92">
        <f t="shared" si="326"/>
        <v>5</v>
      </c>
      <c r="E1865" s="49">
        <v>7656</v>
      </c>
      <c r="F1865" s="49">
        <f>Matrix!B7656</f>
        <v>0</v>
      </c>
      <c r="G1865" s="92">
        <f t="shared" si="327"/>
        <v>5</v>
      </c>
    </row>
    <row r="1866" spans="2:7">
      <c r="B1866" s="49">
        <v>9808</v>
      </c>
      <c r="C1866" s="49">
        <f>Matrix!B9808</f>
        <v>0</v>
      </c>
      <c r="D1866" s="92">
        <f t="shared" si="326"/>
        <v>5</v>
      </c>
      <c r="E1866" s="49">
        <v>7679</v>
      </c>
      <c r="F1866" s="49">
        <f>Matrix!B7679</f>
        <v>0</v>
      </c>
      <c r="G1866" s="92">
        <f t="shared" si="327"/>
        <v>5</v>
      </c>
    </row>
    <row r="1867" spans="2:7">
      <c r="B1867" s="49">
        <v>9809</v>
      </c>
      <c r="C1867" s="49">
        <f>Matrix!B9809</f>
        <v>0</v>
      </c>
      <c r="D1867" s="92">
        <f t="shared" si="326"/>
        <v>5</v>
      </c>
      <c r="E1867" s="49">
        <v>7724</v>
      </c>
      <c r="F1867" s="49">
        <f>Matrix!B7724</f>
        <v>0</v>
      </c>
      <c r="G1867" s="92">
        <f t="shared" si="327"/>
        <v>5</v>
      </c>
    </row>
    <row r="1868" spans="2:7">
      <c r="E1868" s="49">
        <v>7727</v>
      </c>
      <c r="F1868" s="49">
        <f>Matrix!B7727</f>
        <v>0</v>
      </c>
      <c r="G1868" s="92">
        <f t="shared" si="327"/>
        <v>5</v>
      </c>
    </row>
    <row r="1869" spans="2:7">
      <c r="E1869" s="49">
        <v>7774</v>
      </c>
      <c r="F1869" s="49">
        <f>Matrix!B7774</f>
        <v>0</v>
      </c>
      <c r="G1869" s="92">
        <f t="shared" si="327"/>
        <v>5</v>
      </c>
    </row>
    <row r="1870" spans="2:7">
      <c r="E1870" s="49">
        <v>7842</v>
      </c>
      <c r="F1870" s="49">
        <f>Matrix!B7842</f>
        <v>0</v>
      </c>
      <c r="G1870" s="92">
        <f t="shared" si="327"/>
        <v>5</v>
      </c>
    </row>
    <row r="1871" spans="2:7">
      <c r="E1871" s="49">
        <v>7843</v>
      </c>
      <c r="F1871" s="49">
        <f>Matrix!B7843</f>
        <v>0</v>
      </c>
      <c r="G1871" s="92">
        <f t="shared" si="327"/>
        <v>5</v>
      </c>
    </row>
    <row r="1872" spans="2:7">
      <c r="E1872" s="49">
        <v>7845</v>
      </c>
      <c r="F1872" s="49">
        <f>Matrix!B7845</f>
        <v>0</v>
      </c>
      <c r="G1872" s="92">
        <f t="shared" si="327"/>
        <v>5</v>
      </c>
    </row>
    <row r="1873" spans="1:7">
      <c r="E1873" s="49">
        <v>7846</v>
      </c>
      <c r="F1873" s="49">
        <f>Matrix!B7846</f>
        <v>0</v>
      </c>
      <c r="G1873" s="92">
        <f t="shared" si="327"/>
        <v>5</v>
      </c>
    </row>
    <row r="1874" spans="1:7">
      <c r="E1874" s="49">
        <v>7847</v>
      </c>
      <c r="F1874" s="49">
        <f>Matrix!B7847</f>
        <v>0</v>
      </c>
      <c r="G1874" s="92">
        <f t="shared" si="327"/>
        <v>5</v>
      </c>
    </row>
    <row r="1875" spans="1:7">
      <c r="E1875" s="49">
        <v>7849</v>
      </c>
      <c r="F1875" s="49">
        <f>Matrix!B7849</f>
        <v>0</v>
      </c>
      <c r="G1875" s="92">
        <f t="shared" si="327"/>
        <v>5</v>
      </c>
    </row>
    <row r="1876" spans="1:7">
      <c r="E1876" s="49">
        <v>8030</v>
      </c>
      <c r="F1876" s="49">
        <f>Matrix!B8030</f>
        <v>0</v>
      </c>
      <c r="G1876" s="92">
        <f t="shared" si="327"/>
        <v>5</v>
      </c>
    </row>
    <row r="1877" spans="1:7">
      <c r="E1877" s="49">
        <v>8850</v>
      </c>
      <c r="F1877" s="49">
        <f>Matrix!B8850</f>
        <v>0</v>
      </c>
      <c r="G1877" s="92">
        <f t="shared" si="327"/>
        <v>5</v>
      </c>
    </row>
    <row r="1878" spans="1:7">
      <c r="E1878" s="49">
        <v>8871</v>
      </c>
      <c r="F1878" s="49">
        <f>Matrix!B8871</f>
        <v>0</v>
      </c>
      <c r="G1878" s="92">
        <f t="shared" si="327"/>
        <v>5</v>
      </c>
    </row>
    <row r="1881" spans="1:7">
      <c r="A1881" s="93" t="s">
        <v>23774</v>
      </c>
      <c r="B1881" s="38">
        <v>858</v>
      </c>
      <c r="C1881" s="38">
        <f>Matrix!B858</f>
        <v>0</v>
      </c>
      <c r="D1881" s="92">
        <f t="shared" ref="D1881:D1944" si="328">ROUNDUP(ABS(75-C1881)/(Base_Value-3)*allergy_factor,1)</f>
        <v>6.3</v>
      </c>
      <c r="E1881" s="96">
        <f t="shared" ref="E1881:E1914" si="329">IF(D1881&gt;Max_Value,Max_Value,IF(D1881&lt;0,0,D1881))</f>
        <v>5</v>
      </c>
      <c r="F1881" s="96">
        <f>MAX(E1881,E1884,E1886,E1882,E1883,E1901,E1902)</f>
        <v>5</v>
      </c>
      <c r="G1881" s="38" t="str">
        <f>Matrix!C858</f>
        <v>牛奶-- 过敏或敏感，提示酶类不耐受，优质食物。O型血者应当避免，A型不应经常食用，B型和AB应当避免全奶。</v>
      </c>
    </row>
    <row r="1882" spans="1:7">
      <c r="A1882" s="120">
        <f>MAX(D1881:D1902)</f>
        <v>6.3</v>
      </c>
      <c r="B1882" s="38">
        <v>1617</v>
      </c>
      <c r="C1882" s="38">
        <f>Matrix!B1617</f>
        <v>0</v>
      </c>
      <c r="D1882" s="92">
        <f t="shared" si="328"/>
        <v>6.3</v>
      </c>
      <c r="E1882" s="96">
        <f t="shared" si="329"/>
        <v>5</v>
      </c>
      <c r="G1882" s="38" t="str">
        <f>Matrix!C1617</f>
        <v>奶类制品--敏感型提示肝蛋白酶的不耐受性。O型血者应避免，A型血者不宜多食，B型和AB型者应当避免全奶。</v>
      </c>
    </row>
    <row r="1883" spans="1:7">
      <c r="A1883" s="96">
        <f>IF(A1882&gt;Max_Value,Max_Value,IF(A1882&lt;0,0,A1882))</f>
        <v>5</v>
      </c>
      <c r="B1883" s="38">
        <v>6657</v>
      </c>
      <c r="C1883" s="38">
        <f>Matrix!B6657</f>
        <v>0</v>
      </c>
      <c r="D1883" s="92">
        <f t="shared" si="328"/>
        <v>6.3</v>
      </c>
      <c r="E1883" s="96">
        <f t="shared" si="329"/>
        <v>5</v>
      </c>
      <c r="G1883" s="38" t="str">
        <f>Matrix!C6657</f>
        <v>过敏方.1 -- 乳制品。 GUNA s.r.l., MILANO (ALR)</v>
      </c>
    </row>
    <row r="1884" spans="1:7">
      <c r="A1884" s="93"/>
      <c r="B1884" s="38">
        <v>8298</v>
      </c>
      <c r="C1884" s="38">
        <f>Matrix!B8298</f>
        <v>0</v>
      </c>
      <c r="D1884" s="92">
        <f t="shared" si="328"/>
        <v>6.3</v>
      </c>
      <c r="E1884" s="96">
        <f t="shared" si="329"/>
        <v>5</v>
      </c>
      <c r="G1884" s="38" t="str">
        <f>Matrix!C8298</f>
        <v>牛乳--食物提取物，O型血者应避免，A型者应少食用，B型和AB型者应当避免全奶。</v>
      </c>
    </row>
    <row r="1885" spans="1:7">
      <c r="A1885" s="93"/>
      <c r="B1885" s="38">
        <v>9546</v>
      </c>
      <c r="C1885" s="38">
        <f>Matrix!B9546</f>
        <v>0</v>
      </c>
      <c r="D1885" s="92">
        <f t="shared" si="328"/>
        <v>6.3</v>
      </c>
      <c r="E1885" s="96">
        <f t="shared" si="329"/>
        <v>5</v>
      </c>
      <c r="G1885" s="38" t="str">
        <f>Matrix!C9546</f>
        <v>酪蛋白,酪素--顺势疗法方剂，治疗过敏。O型和A型者应当避免。</v>
      </c>
    </row>
    <row r="1886" spans="1:7">
      <c r="A1886" s="93"/>
      <c r="B1886" s="38">
        <v>9559</v>
      </c>
      <c r="C1886" s="38">
        <f>Matrix!B9559</f>
        <v>0</v>
      </c>
      <c r="D1886" s="92">
        <f t="shared" si="328"/>
        <v>6.3</v>
      </c>
      <c r="E1886" s="96">
        <f t="shared" si="329"/>
        <v>5</v>
      </c>
      <c r="G1886" s="38" t="str">
        <f>Matrix!C9559</f>
        <v>纯牛奶--顺势疗法方剂，治疗过敏。A型者应当少食，其他血型者应当避免。</v>
      </c>
    </row>
    <row r="1887" spans="1:7">
      <c r="A1887" s="93"/>
      <c r="B1887" s="38">
        <v>816</v>
      </c>
      <c r="C1887" s="38">
        <f>Matrix!B816</f>
        <v>0</v>
      </c>
      <c r="D1887" s="92">
        <f t="shared" si="328"/>
        <v>6.3</v>
      </c>
      <c r="E1887" s="96">
        <f t="shared" si="329"/>
        <v>5</v>
      </c>
      <c r="G1887" s="38" t="str">
        <f>Matrix!C816</f>
        <v>奶酪,干酪-- 治疗钙失调的优质食物，可提示蛋白质疾病，消除愤怒的情感药物。</v>
      </c>
    </row>
    <row r="1888" spans="1:7">
      <c r="A1888" s="93"/>
      <c r="B1888" s="38">
        <v>5368</v>
      </c>
      <c r="C1888" s="38">
        <f>Matrix!B5368</f>
        <v>0</v>
      </c>
      <c r="D1888" s="92">
        <f t="shared" si="328"/>
        <v>6.3</v>
      </c>
      <c r="E1888" s="96">
        <f t="shared" si="329"/>
        <v>5</v>
      </c>
      <c r="F1888" s="97">
        <f>MAX(E1888,E1890,E1891,E1893,E1895,E1899)</f>
        <v>5</v>
      </c>
      <c r="G1888" s="38" t="str">
        <f>Matrix!C5368</f>
        <v>羊奶--O型血者避免，B型和AB型者有益，对A型者中性。</v>
      </c>
    </row>
    <row r="1889" spans="1:7">
      <c r="A1889" s="93"/>
      <c r="B1889" s="38">
        <v>8288</v>
      </c>
      <c r="C1889" s="38">
        <f>Matrix!B8288</f>
        <v>0</v>
      </c>
      <c r="D1889" s="92">
        <f t="shared" si="328"/>
        <v>6.3</v>
      </c>
      <c r="E1889" s="96">
        <f t="shared" si="329"/>
        <v>5</v>
      </c>
      <c r="F1889" s="97">
        <f>MAX(E1889,E1892,E1894,E1896,E1897,E1898,E1900)</f>
        <v>5</v>
      </c>
      <c r="G1889" s="38" t="str">
        <f>Matrix!C8288</f>
        <v>切达干酪--食物提取物，O型和A型者应当避免。</v>
      </c>
    </row>
    <row r="1890" spans="1:7">
      <c r="A1890" s="93"/>
      <c r="B1890" s="38">
        <v>8307</v>
      </c>
      <c r="C1890" s="38">
        <f>Matrix!B8307</f>
        <v>0</v>
      </c>
      <c r="D1890" s="92">
        <f t="shared" si="328"/>
        <v>6.3</v>
      </c>
      <c r="E1890" s="96">
        <f t="shared" si="329"/>
        <v>5</v>
      </c>
      <c r="G1890" s="38" t="str">
        <f>Matrix!C8307</f>
        <v>山羊乳--食物提取物，对O型血中性，其他血型者均有益。</v>
      </c>
    </row>
    <row r="1891" spans="1:7">
      <c r="A1891" s="93"/>
      <c r="B1891" s="38">
        <v>8358</v>
      </c>
      <c r="C1891" s="38">
        <f>Matrix!B8358</f>
        <v>0</v>
      </c>
      <c r="D1891" s="92">
        <f t="shared" si="328"/>
        <v>6.3</v>
      </c>
      <c r="E1891" s="96">
        <f t="shared" si="329"/>
        <v>5</v>
      </c>
      <c r="G1891" s="38" t="str">
        <f>Matrix!C8358</f>
        <v>羊奶--食物提取物。</v>
      </c>
    </row>
    <row r="1892" spans="1:7">
      <c r="A1892" s="93"/>
      <c r="B1892" s="38">
        <v>9499</v>
      </c>
      <c r="C1892" s="38">
        <f>Matrix!B9499</f>
        <v>0</v>
      </c>
      <c r="D1892" s="92">
        <f t="shared" si="328"/>
        <v>6.3</v>
      </c>
      <c r="E1892" s="96">
        <f t="shared" si="329"/>
        <v>5</v>
      </c>
      <c r="G1892" s="38" t="str">
        <f>Matrix!C9499</f>
        <v>脱脂干酪--治疗过敏的方剂，各种血型均应避免。</v>
      </c>
    </row>
    <row r="1893" spans="1:7">
      <c r="A1893" s="93"/>
      <c r="B1893" s="38">
        <v>9522</v>
      </c>
      <c r="C1893" s="38">
        <f>Matrix!B9522</f>
        <v>0</v>
      </c>
      <c r="D1893" s="92">
        <f t="shared" si="328"/>
        <v>6.3</v>
      </c>
      <c r="E1893" s="96">
        <f t="shared" si="329"/>
        <v>5</v>
      </c>
      <c r="G1893" s="38" t="str">
        <f>Matrix!C9522</f>
        <v>羊奶顺势疗法方剂，治疗过敏。</v>
      </c>
    </row>
    <row r="1894" spans="1:7">
      <c r="A1894" s="93"/>
      <c r="B1894" s="38">
        <v>9549</v>
      </c>
      <c r="C1894" s="38">
        <f>Matrix!B9549</f>
        <v>0</v>
      </c>
      <c r="D1894" s="92">
        <f t="shared" si="328"/>
        <v>6.3</v>
      </c>
      <c r="E1894" s="96">
        <f t="shared" si="329"/>
        <v>5</v>
      </c>
      <c r="G1894" s="38" t="str">
        <f>Matrix!C9549</f>
        <v>奶酪,干酪--顺势疗法方剂，治疗过敏。O型和A型血者应当避免，</v>
      </c>
    </row>
    <row r="1895" spans="1:7">
      <c r="A1895" s="93"/>
      <c r="B1895" s="38">
        <v>9568</v>
      </c>
      <c r="C1895" s="38">
        <f>Matrix!B9568</f>
        <v>0</v>
      </c>
      <c r="D1895" s="92">
        <f t="shared" si="328"/>
        <v>6.3</v>
      </c>
      <c r="E1895" s="96">
        <f t="shared" si="329"/>
        <v>5</v>
      </c>
      <c r="G1895" s="38" t="str">
        <f>Matrix!C9568</f>
        <v>羊奶--顺势疗法方剂，治疗过敏。O型血者应当避免，对B型和AB者有益，对A型者中性。</v>
      </c>
    </row>
    <row r="1896" spans="1:7">
      <c r="A1896" s="93"/>
      <c r="B1896" s="38">
        <v>817</v>
      </c>
      <c r="C1896" s="38">
        <f>Matrix!B817</f>
        <v>0</v>
      </c>
      <c r="D1896" s="92">
        <f t="shared" si="328"/>
        <v>6.3</v>
      </c>
      <c r="E1896" s="96">
        <f t="shared" si="329"/>
        <v>5</v>
      </c>
      <c r="G1896" s="38" t="str">
        <f>Matrix!C817</f>
        <v>干酪混合物-- 过敏或敏感，与对传统感到愤怒有情感联系。</v>
      </c>
    </row>
    <row r="1897" spans="1:7">
      <c r="A1897" s="93"/>
      <c r="B1897" s="38">
        <v>1544</v>
      </c>
      <c r="C1897" s="38">
        <f>Matrix!B1544</f>
        <v>0</v>
      </c>
      <c r="D1897" s="92">
        <f t="shared" si="328"/>
        <v>6.3</v>
      </c>
      <c r="E1897" s="96">
        <f t="shared" si="329"/>
        <v>5</v>
      </c>
      <c r="G1897" s="38" t="str">
        <f>Matrix!C1544</f>
        <v>奶酪--奶制品敏感, 和愤怒情绪有关。O型和A型血者应避免。</v>
      </c>
    </row>
    <row r="1898" spans="1:7">
      <c r="A1898" s="93"/>
      <c r="B1898" s="38">
        <v>1641</v>
      </c>
      <c r="C1898" s="38">
        <f>Matrix!B1641</f>
        <v>0</v>
      </c>
      <c r="D1898" s="92">
        <f t="shared" si="328"/>
        <v>6.3</v>
      </c>
      <c r="E1898" s="96">
        <f t="shared" si="329"/>
        <v>5</v>
      </c>
      <c r="G1898" s="38" t="str">
        <f>Matrix!C1641</f>
        <v>奶酪--有利于改善钙失调，提示蛋白质疾病，愤怒的情绪药物。</v>
      </c>
    </row>
    <row r="1899" spans="1:7">
      <c r="A1899" s="93"/>
      <c r="B1899" s="38">
        <v>5369</v>
      </c>
      <c r="C1899" s="38">
        <f>Matrix!B5369</f>
        <v>0</v>
      </c>
      <c r="D1899" s="92">
        <f t="shared" si="328"/>
        <v>6.3</v>
      </c>
      <c r="E1899" s="96">
        <f t="shared" si="329"/>
        <v>5</v>
      </c>
      <c r="G1899" s="38" t="str">
        <f>Matrix!C5369</f>
        <v>山羊奶奶酪 -- (ALR）B、AB、O型血人应当避免, 对A型血人中性</v>
      </c>
    </row>
    <row r="1900" spans="1:7">
      <c r="A1900" s="93"/>
      <c r="B1900" s="38">
        <v>8334</v>
      </c>
      <c r="C1900" s="38">
        <f>Matrix!B8334</f>
        <v>0</v>
      </c>
      <c r="D1900" s="92">
        <f t="shared" si="328"/>
        <v>6.3</v>
      </c>
      <c r="E1900" s="96">
        <f t="shared" si="329"/>
        <v>5</v>
      </c>
      <c r="G1900" s="38" t="str">
        <f>Matrix!C8334</f>
        <v>帕马森干酪--食物提取物，所有血型这均应避免。</v>
      </c>
    </row>
    <row r="1901" spans="1:7">
      <c r="A1901" s="93"/>
      <c r="B1901" s="38">
        <v>553</v>
      </c>
      <c r="C1901" s="38">
        <f>Matrix!B553</f>
        <v>0</v>
      </c>
      <c r="D1901" s="92">
        <f t="shared" si="328"/>
        <v>6.3</v>
      </c>
      <c r="E1901" s="96">
        <f t="shared" si="329"/>
        <v>5</v>
      </c>
      <c r="G1901" s="38" t="str">
        <f>Matrix!C553</f>
        <v>LACTOSE -- 乳糖，经常出现在乳糖不耐受中。</v>
      </c>
    </row>
    <row r="1902" spans="1:7">
      <c r="A1902" s="93"/>
      <c r="B1902" s="38">
        <v>3070</v>
      </c>
      <c r="C1902" s="38">
        <f>Matrix!B3070</f>
        <v>0</v>
      </c>
      <c r="D1902" s="92">
        <f t="shared" si="328"/>
        <v>6.3</v>
      </c>
      <c r="E1902" s="96">
        <f t="shared" si="329"/>
        <v>5</v>
      </c>
      <c r="G1902" s="38" t="str">
        <f>Matrix!C3070</f>
        <v>LACTOSE -- 乳糖，可以指示敏感或酶不耐受性。</v>
      </c>
    </row>
    <row r="1903" spans="1:7">
      <c r="A1903" s="93" t="s">
        <v>23775</v>
      </c>
      <c r="B1903" s="38">
        <v>892</v>
      </c>
      <c r="C1903" s="38">
        <f>Matrix!B892</f>
        <v>0</v>
      </c>
      <c r="D1903" s="92">
        <f t="shared" si="328"/>
        <v>6.3</v>
      </c>
      <c r="E1903" s="96">
        <f t="shared" si="329"/>
        <v>5</v>
      </c>
      <c r="G1903" s="38" t="str">
        <f>Matrix!C892</f>
        <v>蛤--过敏或敏感，情感上对性生活有不安全感，优质食物。对O型血为中性，其他血型应当避免。</v>
      </c>
    </row>
    <row r="1904" spans="1:7">
      <c r="A1904" s="120">
        <f>MAX(D1903:D1914)</f>
        <v>6.3</v>
      </c>
      <c r="B1904" s="38">
        <v>893</v>
      </c>
      <c r="C1904" s="38">
        <f>Matrix!B893</f>
        <v>0</v>
      </c>
      <c r="D1904" s="92">
        <f t="shared" si="328"/>
        <v>6.3</v>
      </c>
      <c r="E1904" s="96">
        <f t="shared" si="329"/>
        <v>5</v>
      </c>
      <c r="G1904" s="38" t="str">
        <f>Matrix!C893</f>
        <v>贝壳类、 螃蟹--过敏或敏感，情感上不受控制的情绪摇摆不定。只对O型血为中性，其他血型均应避免。</v>
      </c>
    </row>
    <row r="1905" spans="1:7">
      <c r="A1905" s="96">
        <f>IF(A1904&gt;Max_Value,Max_Value,IF(A1904&lt;0,0,A1904))</f>
        <v>5</v>
      </c>
      <c r="B1905" s="38">
        <v>894</v>
      </c>
      <c r="C1905" s="38">
        <f>Matrix!B894</f>
        <v>0</v>
      </c>
      <c r="D1905" s="92">
        <f t="shared" si="328"/>
        <v>6.3</v>
      </c>
      <c r="E1905" s="96">
        <f t="shared" si="329"/>
        <v>5</v>
      </c>
      <c r="G1905" s="38" t="str">
        <f>Matrix!C894</f>
        <v>牡蛎--过敏或敏感，情感上对性生活有不安全感，优质食物。对O型血为中性，其他血型应当避免。</v>
      </c>
    </row>
    <row r="1906" spans="1:7">
      <c r="A1906" s="93"/>
      <c r="B1906" s="38">
        <v>895</v>
      </c>
      <c r="C1906" s="38">
        <f>Matrix!B895</f>
        <v>0</v>
      </c>
      <c r="D1906" s="92">
        <f t="shared" si="328"/>
        <v>6.3</v>
      </c>
      <c r="E1906" s="96">
        <f t="shared" si="329"/>
        <v>5</v>
      </c>
      <c r="G1906" s="38" t="str">
        <f>Matrix!C895</f>
        <v>海扇贝--过敏或敏感，富含尿酸，会导致痛风或使之恶化，优质食物。A型血应避免。</v>
      </c>
    </row>
    <row r="1907" spans="1:7">
      <c r="A1907" s="93"/>
      <c r="B1907" s="38">
        <v>896</v>
      </c>
      <c r="C1907" s="38">
        <f>Matrix!B896</f>
        <v>0</v>
      </c>
      <c r="D1907" s="92">
        <f t="shared" si="328"/>
        <v>6.3</v>
      </c>
      <c r="E1907" s="96">
        <f t="shared" si="329"/>
        <v>5</v>
      </c>
      <c r="G1907" s="38" t="str">
        <f>Matrix!C896</f>
        <v>虾--过敏或敏感，提示痛风或是碘，优质食物。对O型血者中性，其他血型者避免。</v>
      </c>
    </row>
    <row r="1908" spans="1:7">
      <c r="A1908" s="93"/>
      <c r="B1908" s="38">
        <v>1645</v>
      </c>
      <c r="C1908" s="38">
        <f>Matrix!B1645</f>
        <v>0</v>
      </c>
      <c r="D1908" s="92">
        <f t="shared" si="328"/>
        <v>6.3</v>
      </c>
      <c r="E1908" s="96">
        <f t="shared" si="329"/>
        <v>5</v>
      </c>
      <c r="G1908" s="38" t="str">
        <f>Matrix!C1645</f>
        <v>蚝--敏感，提示细胞发育障碍，未老先衰，体重增加，懒惰。各种血型者均应避免。</v>
      </c>
    </row>
    <row r="1909" spans="1:7">
      <c r="A1909" s="93"/>
      <c r="B1909" s="38">
        <v>1681</v>
      </c>
      <c r="C1909" s="38">
        <f>Matrix!B1681</f>
        <v>0</v>
      </c>
      <c r="D1909" s="92">
        <f t="shared" si="328"/>
        <v>6.3</v>
      </c>
      <c r="E1909" s="96">
        <f t="shared" si="329"/>
        <v>5</v>
      </c>
      <c r="G1909" s="38" t="str">
        <f>Matrix!C1681</f>
        <v>蛤蜊 ( 蚬 )--可能对此过敏。反映对性爱或异性没有安全感。除了O型以外者，均应避免。</v>
      </c>
    </row>
    <row r="1910" spans="1:7">
      <c r="A1910" s="93"/>
      <c r="B1910" s="38">
        <v>1682</v>
      </c>
      <c r="C1910" s="38">
        <f>Matrix!B1682</f>
        <v>0</v>
      </c>
      <c r="D1910" s="92">
        <f t="shared" si="328"/>
        <v>6.3</v>
      </c>
      <c r="E1910" s="96">
        <f t="shared" si="329"/>
        <v>5</v>
      </c>
      <c r="G1910" s="38" t="str">
        <f>Matrix!C1682</f>
        <v>扇贝--可能对此过敏。因含丰富尿酸 , 可能会引致痛风。A型血者应避免，其他血型者中性。</v>
      </c>
    </row>
    <row r="1911" spans="1:7">
      <c r="A1911" s="93"/>
      <c r="B1911" s="38">
        <v>1683</v>
      </c>
      <c r="C1911" s="38">
        <f>Matrix!B1683</f>
        <v>0</v>
      </c>
      <c r="D1911" s="92">
        <f t="shared" si="328"/>
        <v>6.3</v>
      </c>
      <c r="E1911" s="96">
        <f t="shared" si="329"/>
        <v>5</v>
      </c>
      <c r="G1911" s="38" t="str">
        <f>Matrix!C1683</f>
        <v>蟹肉--情感上对性有不安全感，霍乱，肠绞痛，中风，皮肤。对O型血者中性，其他血型者应避免。</v>
      </c>
    </row>
    <row r="1912" spans="1:7">
      <c r="A1912" s="93"/>
      <c r="B1912" s="38">
        <v>1684</v>
      </c>
      <c r="C1912" s="38">
        <f>Matrix!B1684</f>
        <v>0</v>
      </c>
      <c r="D1912" s="92">
        <f t="shared" si="328"/>
        <v>6.3</v>
      </c>
      <c r="E1912" s="96">
        <f t="shared" si="329"/>
        <v>5</v>
      </c>
      <c r="G1912" s="38" t="str">
        <f>Matrix!C1684</f>
        <v>虾--敏感或过敏，提示痛风或是碘缺乏。对O型血者中性，其他血型者应避免。</v>
      </c>
    </row>
    <row r="1913" spans="1:7">
      <c r="A1913" s="93"/>
      <c r="B1913" s="38">
        <v>8348</v>
      </c>
      <c r="C1913" s="38">
        <f>Matrix!B8348</f>
        <v>0</v>
      </c>
      <c r="D1913" s="92">
        <f t="shared" si="328"/>
        <v>6.3</v>
      </c>
      <c r="E1913" s="96">
        <f t="shared" si="329"/>
        <v>5</v>
      </c>
      <c r="G1913" s="38" t="str">
        <f>Matrix!C8348</f>
        <v>对虾--提示对贝壳类食物过敏。</v>
      </c>
    </row>
    <row r="1914" spans="1:7">
      <c r="A1914" s="93"/>
      <c r="B1914" s="38">
        <v>9513</v>
      </c>
      <c r="C1914" s="38">
        <f>Matrix!B9513</f>
        <v>0</v>
      </c>
      <c r="D1914" s="92">
        <f t="shared" si="328"/>
        <v>6.3</v>
      </c>
      <c r="E1914" s="96">
        <f t="shared" si="329"/>
        <v>5</v>
      </c>
      <c r="G1914" s="38" t="str">
        <f>Matrix!C9513</f>
        <v>明虾, 大虾--顺势疗法方剂，治疗过敏。</v>
      </c>
    </row>
    <row r="1915" spans="1:7">
      <c r="A1915" s="93" t="s">
        <v>23776</v>
      </c>
      <c r="B1915" s="38">
        <v>1698</v>
      </c>
      <c r="C1915" s="38">
        <f>Matrix!B1698</f>
        <v>0</v>
      </c>
      <c r="D1915" s="92">
        <f t="shared" si="328"/>
        <v>6.3</v>
      </c>
      <c r="E1915" s="120">
        <f>MAX(D1915:D1916)</f>
        <v>6.3</v>
      </c>
      <c r="F1915" s="96">
        <f>IF(E1915&gt;Max_Value,Max_Value,IF(E1915&lt;0,0,E1915))</f>
        <v>5</v>
      </c>
      <c r="G1915" s="38" t="str">
        <f>Matrix!C1698</f>
        <v>过热的植物油脂--敏感显示细胞发育障碍，未老先衰。</v>
      </c>
    </row>
    <row r="1916" spans="1:7">
      <c r="A1916" s="93"/>
      <c r="B1916" s="38">
        <v>8220</v>
      </c>
      <c r="C1916" s="38">
        <f>Matrix!B8220</f>
        <v>0</v>
      </c>
      <c r="D1916" s="92">
        <f t="shared" si="328"/>
        <v>6.3</v>
      </c>
      <c r="E1916" s="120"/>
      <c r="F1916" s="96"/>
      <c r="G1916" s="38" t="str">
        <f>Matrix!C8220</f>
        <v>油炸食物-- 含有家庭或快餐店使用的饱和油脂。</v>
      </c>
    </row>
    <row r="1917" spans="1:7">
      <c r="A1917" s="93" t="s">
        <v>23777</v>
      </c>
      <c r="B1917" s="38">
        <v>8217</v>
      </c>
      <c r="C1917" s="38">
        <f>Matrix!B8217</f>
        <v>0</v>
      </c>
      <c r="D1917" s="92">
        <f t="shared" si="328"/>
        <v>6.3</v>
      </c>
      <c r="E1917" s="120">
        <f>D1917</f>
        <v>6.3</v>
      </c>
      <c r="F1917" s="96">
        <f>IF(E1917&gt;Max_Value,Max_Value,IF(E1917&lt;0,0,E1917))</f>
        <v>5</v>
      </c>
      <c r="G1917" s="38" t="str">
        <f>Matrix!C8217</f>
        <v>使用反式脂肪酸的快餐或者家庭用油烧制的菜肴。</v>
      </c>
    </row>
    <row r="1918" spans="1:7">
      <c r="A1918" s="93" t="s">
        <v>23778</v>
      </c>
      <c r="B1918" s="38">
        <v>3768</v>
      </c>
      <c r="C1918" s="38">
        <f>Matrix!B3768</f>
        <v>0</v>
      </c>
      <c r="D1918" s="92">
        <f t="shared" si="328"/>
        <v>6.3</v>
      </c>
      <c r="E1918" s="120">
        <f>D1918</f>
        <v>6.3</v>
      </c>
      <c r="F1918" s="96">
        <f>IF(E1918&gt;Max_Value,Max_Value,IF(E1918&lt;0,0,E1918))</f>
        <v>5</v>
      </c>
      <c r="G1918" s="38" t="str">
        <f>Matrix!C3768</f>
        <v>转基因食物--情绪或身体的敏感性。</v>
      </c>
    </row>
    <row r="1919" spans="1:7">
      <c r="A1919" s="93" t="s">
        <v>23779</v>
      </c>
      <c r="B1919" s="38">
        <v>1178</v>
      </c>
      <c r="C1919" s="38">
        <f>Matrix!B1178</f>
        <v>0</v>
      </c>
      <c r="D1919" s="92">
        <f t="shared" si="328"/>
        <v>6.3</v>
      </c>
      <c r="G1919" s="38" t="str">
        <f>Matrix!C1178</f>
        <v>茶叶 -- 过敏或提示不顾他人而妄自尊大的情绪问题。</v>
      </c>
    </row>
    <row r="1920" spans="1:7">
      <c r="A1920" s="120">
        <f>MAX(D1919:D1927)</f>
        <v>6.3</v>
      </c>
      <c r="B1920" s="38">
        <v>6691</v>
      </c>
      <c r="C1920" s="38">
        <f>Matrix!B6691</f>
        <v>0</v>
      </c>
      <c r="D1920" s="92">
        <f t="shared" si="328"/>
        <v>6.3</v>
      </c>
      <c r="G1920" s="38" t="str">
        <f>Matrix!C6691</f>
        <v>过敏方.35 -- 咖啡，茶。 GUNA s.r.l., MILANO (ALR)</v>
      </c>
    </row>
    <row r="1921" spans="1:7">
      <c r="A1921" s="96">
        <f>IF(A1920&gt;Max_Value,Max_Value,IF(A1920&lt;0,0,A1920))</f>
        <v>5</v>
      </c>
      <c r="B1921" s="38">
        <v>8367</v>
      </c>
      <c r="C1921" s="38">
        <f>Matrix!B8367</f>
        <v>0</v>
      </c>
      <c r="D1921" s="92">
        <f t="shared" si="328"/>
        <v>6.3</v>
      </c>
      <c r="G1921" s="38" t="str">
        <f>Matrix!C8367</f>
        <v>茶--各种血型均应避免。</v>
      </c>
    </row>
    <row r="1922" spans="1:7">
      <c r="A1922" s="93"/>
      <c r="B1922" s="38">
        <v>9387</v>
      </c>
      <c r="C1922" s="38">
        <f>Matrix!B9387</f>
        <v>0</v>
      </c>
      <c r="D1922" s="92">
        <f t="shared" si="328"/>
        <v>6.3</v>
      </c>
      <c r="G1922" s="38" t="str">
        <f>Matrix!C9387</f>
        <v>茶--治疗过敏的方剂，O型血应避免，对其他血型可能为中性或者应避免。</v>
      </c>
    </row>
    <row r="1923" spans="1:7">
      <c r="A1923" s="93"/>
      <c r="B1923" s="38">
        <v>820</v>
      </c>
      <c r="C1923" s="38">
        <f>Matrix!B820</f>
        <v>0</v>
      </c>
      <c r="D1923" s="92">
        <f t="shared" si="328"/>
        <v>6.3</v>
      </c>
      <c r="G1923" s="38" t="str">
        <f>Matrix!C820</f>
        <v>咖啡-- 提示神经疾病压力和失眠。对A型B型AB型血型者有益。</v>
      </c>
    </row>
    <row r="1924" spans="1:7">
      <c r="A1924" s="93"/>
      <c r="B1924" s="38">
        <v>1559</v>
      </c>
      <c r="C1924" s="38">
        <f>Matrix!B1559</f>
        <v>0</v>
      </c>
      <c r="D1924" s="92">
        <f t="shared" si="328"/>
        <v>6.3</v>
      </c>
      <c r="G1924" s="38" t="str">
        <f>Matrix!C1559</f>
        <v>咖啡--导致神经疾病压力和失眠，哮喘（肺）等问题。O型血应当避免，对其他血型者有益。</v>
      </c>
    </row>
    <row r="1925" spans="1:7">
      <c r="A1925" s="93"/>
      <c r="B1925" s="38">
        <v>8211</v>
      </c>
      <c r="C1925" s="38">
        <f>Matrix!B8211</f>
        <v>0</v>
      </c>
      <c r="D1925" s="92">
        <f t="shared" si="328"/>
        <v>6.3</v>
      </c>
      <c r="G1925" s="38" t="str">
        <f>Matrix!C8211</f>
        <v>含咖啡因的软饮料 -- 可口可乐、百事可乐、维珍可乐等。</v>
      </c>
    </row>
    <row r="1926" spans="1:7">
      <c r="A1926" s="93"/>
      <c r="B1926" s="38">
        <v>8295</v>
      </c>
      <c r="C1926" s="38">
        <f>Matrix!B8295</f>
        <v>0</v>
      </c>
      <c r="D1926" s="92">
        <f t="shared" si="328"/>
        <v>6.3</v>
      </c>
      <c r="G1926" s="38" t="str">
        <f>Matrix!C8295</f>
        <v>咖啡--食物提取物，O型血者应当避免，其他血型者有益。</v>
      </c>
    </row>
    <row r="1927" spans="1:7">
      <c r="A1927" s="93"/>
      <c r="B1927" s="38">
        <v>9556</v>
      </c>
      <c r="C1927" s="38">
        <f>Matrix!B9556</f>
        <v>0</v>
      </c>
      <c r="D1927" s="92">
        <f t="shared" si="328"/>
        <v>6.3</v>
      </c>
      <c r="G1927" s="38" t="str">
        <f>Matrix!C9556</f>
        <v>咖啡--顺势疗法方剂，治疗过敏。O型血者应当避免，对其他血型者均有益。</v>
      </c>
    </row>
    <row r="1928" spans="1:7">
      <c r="A1928" s="93" t="s">
        <v>23780</v>
      </c>
      <c r="B1928" s="38">
        <v>603</v>
      </c>
      <c r="C1928" s="38">
        <f>Matrix!B603</f>
        <v>0</v>
      </c>
      <c r="D1928" s="92">
        <f t="shared" si="328"/>
        <v>6.3</v>
      </c>
      <c r="E1928" s="120">
        <f>MAX(D1928:D1938)</f>
        <v>6.3</v>
      </c>
      <c r="F1928" s="96">
        <f>IF(E1928&gt;Max_Value,Max_Value,IF(E1928&lt;0,0,E1928))</f>
        <v>5</v>
      </c>
      <c r="G1928" s="38" t="str">
        <f>Matrix!C603</f>
        <v>ADDEX (NV) -- 食物中食品加入剂和杀虫剂的解毒药。</v>
      </c>
    </row>
    <row r="1929" spans="1:7">
      <c r="A1929" s="93"/>
      <c r="B1929" s="38">
        <v>909</v>
      </c>
      <c r="C1929" s="38">
        <f>Matrix!B909</f>
        <v>0</v>
      </c>
      <c r="D1929" s="92">
        <f t="shared" si="328"/>
        <v>6.3</v>
      </c>
      <c r="G1929" s="38" t="str">
        <f>Matrix!C909</f>
        <v>FOOD ADDITIVES (DR) -- 食物添加剂(DR)，合成药物，用于治疗对食物加入剂敏感，有助于解毒。</v>
      </c>
    </row>
    <row r="1930" spans="1:7">
      <c r="A1930" s="93"/>
      <c r="B1930" s="38">
        <v>1175</v>
      </c>
      <c r="C1930" s="38">
        <f>Matrix!B1175</f>
        <v>0</v>
      </c>
      <c r="D1930" s="92">
        <f t="shared" si="328"/>
        <v>6.3</v>
      </c>
      <c r="G1930" s="38" t="str">
        <f>Matrix!C1175</f>
        <v>POTASSIUM BITARTRATE -- 用于食物加入剂提示毒性暴露。</v>
      </c>
    </row>
    <row r="1931" spans="1:7">
      <c r="A1931" s="93"/>
      <c r="B1931" s="38">
        <v>1215</v>
      </c>
      <c r="C1931" s="38">
        <f>Matrix!B1215</f>
        <v>0</v>
      </c>
      <c r="D1931" s="92">
        <f t="shared" si="328"/>
        <v>6.3</v>
      </c>
      <c r="G1931" s="38" t="str">
        <f>Matrix!C1215</f>
        <v>BENZOIC ACID -- 药物防腐剂，食品加入剂，工业，苯酚。</v>
      </c>
    </row>
    <row r="1932" spans="1:7">
      <c r="A1932" s="93"/>
      <c r="B1932" s="38">
        <v>1401</v>
      </c>
      <c r="C1932" s="38">
        <f>Matrix!B1401</f>
        <v>0</v>
      </c>
      <c r="D1932" s="92">
        <f t="shared" si="328"/>
        <v>6.3</v>
      </c>
      <c r="G1932" s="38" t="str">
        <f>Matrix!C1401</f>
        <v>ESTERS -- 酯类, 用于食物加入剂和色素的化学品聚积提示毒性，苯酚。</v>
      </c>
    </row>
    <row r="1933" spans="1:7">
      <c r="A1933" s="93"/>
      <c r="B1933" s="38">
        <v>2742</v>
      </c>
      <c r="C1933" s="38">
        <f>Matrix!B2742</f>
        <v>0</v>
      </c>
      <c r="D1933" s="92">
        <f t="shared" si="328"/>
        <v>6.3</v>
      </c>
      <c r="G1933" s="38" t="str">
        <f>Matrix!C2742</f>
        <v>SODIUM BISULFIDE -- 硫化氢钠, 在食品加入剂中用作防腐剂，辨识敏感或过去毒性。矿物质</v>
      </c>
    </row>
    <row r="1934" spans="1:7">
      <c r="A1934" s="93"/>
      <c r="B1934" s="38">
        <v>6680</v>
      </c>
      <c r="C1934" s="38">
        <f>Matrix!B6680</f>
        <v>0</v>
      </c>
      <c r="D1934" s="92">
        <f t="shared" si="328"/>
        <v>6.3</v>
      </c>
      <c r="G1934" s="38" t="str">
        <f>Matrix!C6680</f>
        <v>过敏方.24 -- 盐和/或种类。 GUNA s.r.l., MILANO (ALR)</v>
      </c>
    </row>
    <row r="1935" spans="1:7">
      <c r="A1935" s="93"/>
      <c r="B1935" s="38">
        <v>6681</v>
      </c>
      <c r="C1935" s="38">
        <f>Matrix!B6681</f>
        <v>0</v>
      </c>
      <c r="D1935" s="92">
        <f t="shared" si="328"/>
        <v>6.3</v>
      </c>
      <c r="G1935" s="38" t="str">
        <f>Matrix!C6681</f>
        <v>过敏方.25 -- 食物加入剂 I (conservants)。 GUNA s.r.l., MILANO (ALR)</v>
      </c>
    </row>
    <row r="1936" spans="1:7">
      <c r="A1936" s="93"/>
      <c r="B1936" s="38">
        <v>6682</v>
      </c>
      <c r="C1936" s="38">
        <f>Matrix!B6682</f>
        <v>0</v>
      </c>
      <c r="D1936" s="92">
        <f t="shared" si="328"/>
        <v>6.3</v>
      </c>
      <c r="G1936" s="38" t="str">
        <f>Matrix!C6682</f>
        <v xml:space="preserve"> ALLERGY PLEX N.26 /食物加入剂 II. GUNA s.r.l., MILANO (ALR)</v>
      </c>
    </row>
    <row r="1937" spans="1:7">
      <c r="A1937" s="93"/>
      <c r="B1937" s="38">
        <v>6683</v>
      </c>
      <c r="C1937" s="38">
        <f>Matrix!B6683</f>
        <v>0</v>
      </c>
      <c r="D1937" s="92">
        <f t="shared" si="328"/>
        <v>6.3</v>
      </c>
      <c r="G1937" s="38" t="str">
        <f>Matrix!C6683</f>
        <v>过敏方27 -- 用于治疗对食物加入剂 III （着色剂）过敏。 GUNA s.r.l., MILANO (ALR)</v>
      </c>
    </row>
    <row r="1938" spans="1:7">
      <c r="A1938" s="93"/>
      <c r="B1938" s="38">
        <v>6684</v>
      </c>
      <c r="C1938" s="38">
        <f>Matrix!B6684</f>
        <v>0</v>
      </c>
      <c r="D1938" s="92">
        <f t="shared" si="328"/>
        <v>6.3</v>
      </c>
      <c r="G1938" s="38" t="str">
        <f>Matrix!C6684</f>
        <v>过敏方.28 -- 食物加入剂 IV （化学物）。 GUNA s.r.l., MILANO (ALR)</v>
      </c>
    </row>
    <row r="1939" spans="1:7">
      <c r="A1939" s="93" t="s">
        <v>23781</v>
      </c>
      <c r="B1939" s="38">
        <v>360</v>
      </c>
      <c r="C1939" s="38">
        <f>Matrix!B360</f>
        <v>0</v>
      </c>
      <c r="D1939" s="92">
        <f t="shared" si="328"/>
        <v>6.3</v>
      </c>
      <c r="E1939" s="120">
        <f>MAX(D1939:D1942)</f>
        <v>6.3</v>
      </c>
      <c r="F1939" s="96">
        <f>IF(E1939&gt;Max_Value,Max_Value,IF(E1939&lt;0,0,E1939))</f>
        <v>5</v>
      </c>
      <c r="G1939" s="38" t="str">
        <f>Matrix!C360</f>
        <v>VERBENA OFFICINALIS -- 用于皮肤和神经系统，沮丧，瘀伤，精疲力竭。 \ ]</v>
      </c>
    </row>
    <row r="1940" spans="1:7">
      <c r="A1940" s="93"/>
      <c r="B1940" s="38">
        <v>1381</v>
      </c>
      <c r="C1940" s="38">
        <f>Matrix!B1381</f>
        <v>0</v>
      </c>
      <c r="D1940" s="92">
        <f t="shared" si="328"/>
        <v>6.3</v>
      </c>
      <c r="G1940" s="38" t="str">
        <f>Matrix!C1381</f>
        <v>BUTYLATED HYDROXYTOULENE (BHT) -- 食物加入剂提示未愈的毒性暴露，治疗抑郁的情感药物，苯酚。 ]</v>
      </c>
    </row>
    <row r="1941" spans="1:7">
      <c r="A1941" s="93"/>
      <c r="B1941" s="38">
        <v>7757</v>
      </c>
      <c r="C1941" s="38">
        <f>Matrix!B7757</f>
        <v>0</v>
      </c>
      <c r="D1941" s="92">
        <f t="shared" si="328"/>
        <v>6.3</v>
      </c>
      <c r="G1941" s="38" t="str">
        <f>Matrix!C7757</f>
        <v>食品质腐剂--用于葡萄酒业和酒精工业，会导致过敏或中毒。 ]</v>
      </c>
    </row>
    <row r="1942" spans="1:7">
      <c r="A1942" s="93"/>
      <c r="B1942" s="38">
        <v>7759</v>
      </c>
      <c r="C1942" s="38">
        <f>Matrix!B7759</f>
        <v>0</v>
      </c>
      <c r="D1942" s="92">
        <f t="shared" si="328"/>
        <v>6.3</v>
      </c>
      <c r="G1942" s="38" t="str">
        <f>Matrix!C7759</f>
        <v>重亚硫酸盐--会引起过敏或使中毒加深。</v>
      </c>
    </row>
    <row r="1943" spans="1:7">
      <c r="A1943" s="93" t="s">
        <v>23629</v>
      </c>
      <c r="B1943" s="38">
        <v>1350</v>
      </c>
      <c r="C1943" s="38">
        <f>Matrix!B1350</f>
        <v>0</v>
      </c>
      <c r="D1943" s="92">
        <f t="shared" si="328"/>
        <v>6.3</v>
      </c>
      <c r="E1943" s="120">
        <f>MAX(D1943:D1946)</f>
        <v>6.3</v>
      </c>
      <c r="F1943" s="96">
        <f>IF(E1943&gt;Max_Value,Max_Value,IF(E1943&lt;0,0,E1943))</f>
        <v>5</v>
      </c>
      <c r="G1943" s="38" t="str">
        <f>Matrix!C1350</f>
        <v>FD&amp;C RED -- 食物色素加入剂提示敏感或是毒性暴露。</v>
      </c>
    </row>
    <row r="1944" spans="1:7">
      <c r="A1944" s="93"/>
      <c r="B1944" s="38">
        <v>1351</v>
      </c>
      <c r="C1944" s="38">
        <f>Matrix!B1351</f>
        <v>0</v>
      </c>
      <c r="D1944" s="92">
        <f t="shared" si="328"/>
        <v>6.3</v>
      </c>
      <c r="G1944" s="38" t="str">
        <f>Matrix!C1351</f>
        <v>FD&amp;C YELLOW (1X) -- 食物色素提示食物加入剂的敏感。</v>
      </c>
    </row>
    <row r="1945" spans="1:7">
      <c r="A1945" s="93"/>
      <c r="B1945" s="38">
        <v>1352</v>
      </c>
      <c r="C1945" s="38">
        <f>Matrix!B1352</f>
        <v>0</v>
      </c>
      <c r="D1945" s="92">
        <f t="shared" ref="D1945:D2008" si="330">ROUNDUP(ABS(75-C1945)/(Base_Value-3)*allergy_factor,1)</f>
        <v>6.3</v>
      </c>
      <c r="G1945" s="38" t="str">
        <f>Matrix!C1352</f>
        <v>FD&amp;C BLUE -- 食物色素和加入剂提示敏感或是毒性。</v>
      </c>
    </row>
    <row r="1946" spans="1:7">
      <c r="A1946" s="93"/>
      <c r="B1946" s="38">
        <v>6844</v>
      </c>
      <c r="C1946" s="38">
        <f>Matrix!B6844</f>
        <v>0</v>
      </c>
      <c r="D1946" s="92">
        <f t="shared" si="330"/>
        <v>6.3</v>
      </c>
      <c r="G1946" s="38" t="str">
        <f>Matrix!C6844</f>
        <v>TARTRAZINE （柠檬黄）-- 有毒的黄色食用色素。</v>
      </c>
    </row>
    <row r="1947" spans="1:7">
      <c r="A1947" s="93" t="s">
        <v>23782</v>
      </c>
      <c r="B1947" s="38">
        <v>53</v>
      </c>
      <c r="C1947" s="38">
        <f>Matrix!B53</f>
        <v>0</v>
      </c>
      <c r="D1947" s="92">
        <f t="shared" si="330"/>
        <v>6.3</v>
      </c>
      <c r="E1947" s="96">
        <f t="shared" ref="E1947:E1972" si="331">IF(D1947&gt;Max_Value,Max_Value,IF(D1947&lt;0,0,D1947))</f>
        <v>5</v>
      </c>
      <c r="F1947" s="97">
        <f>MAX(E1947,E1953,E1954,E1955,E1957,E1958,E1959,E1960,E1963,E1964,E1965,E1966,E1967,E1970,E1971,E1972)</f>
        <v>5</v>
      </c>
      <c r="G1947" s="38" t="str">
        <f>Matrix!C53</f>
        <v>花粉--为前列腺提供营养和加强氧化。</v>
      </c>
    </row>
    <row r="1948" spans="1:7">
      <c r="A1948" s="120">
        <f>MAX(D1947:D1972)</f>
        <v>6.3</v>
      </c>
      <c r="B1948" s="38">
        <v>841</v>
      </c>
      <c r="C1948" s="38">
        <f>Matrix!B841</f>
        <v>0</v>
      </c>
      <c r="D1948" s="92">
        <f t="shared" si="330"/>
        <v>6.3</v>
      </c>
      <c r="E1948" s="96">
        <f t="shared" si="331"/>
        <v>5</v>
      </c>
      <c r="G1948" s="38" t="str">
        <f>Matrix!C841</f>
        <v>蓝色肯塔基草-- 对花粉过敏或敏感。</v>
      </c>
    </row>
    <row r="1949" spans="1:7">
      <c r="A1949" s="96">
        <f>IF(A1948&gt;Max_Value,Max_Value,IF(A1948&lt;0,0,A1948))</f>
        <v>5</v>
      </c>
      <c r="B1949" s="38">
        <v>842</v>
      </c>
      <c r="C1949" s="38">
        <f>Matrix!B842</f>
        <v>0</v>
      </c>
      <c r="D1949" s="92">
        <f t="shared" si="330"/>
        <v>6.3</v>
      </c>
      <c r="E1949" s="96">
        <f t="shared" si="331"/>
        <v>5</v>
      </c>
      <c r="G1949" s="38" t="str">
        <f>Matrix!C842</f>
        <v>羊茅草-- 对花粉过敏或敏感。</v>
      </c>
    </row>
    <row r="1950" spans="1:7">
      <c r="A1950" s="93"/>
      <c r="B1950" s="38">
        <v>843</v>
      </c>
      <c r="C1950" s="38">
        <f>Matrix!B843</f>
        <v>0</v>
      </c>
      <c r="D1950" s="92">
        <f t="shared" si="330"/>
        <v>6.3</v>
      </c>
      <c r="E1950" s="96">
        <f t="shared" si="331"/>
        <v>5</v>
      </c>
      <c r="G1950" s="38" t="str">
        <f>Matrix!C843</f>
        <v>果树-- 对花粉过敏或敏感。</v>
      </c>
    </row>
    <row r="1951" spans="1:7">
      <c r="A1951" s="93"/>
      <c r="B1951" s="38">
        <v>844</v>
      </c>
      <c r="C1951" s="38">
        <f>Matrix!B844</f>
        <v>0</v>
      </c>
      <c r="D1951" s="92">
        <f t="shared" si="330"/>
        <v>6.3</v>
      </c>
      <c r="E1951" s="96">
        <f t="shared" si="331"/>
        <v>5</v>
      </c>
      <c r="G1951" s="38" t="str">
        <f>Matrix!C844</f>
        <v>黑麦-- 对花粉过敏或敏感。</v>
      </c>
    </row>
    <row r="1952" spans="1:7">
      <c r="A1952" s="93"/>
      <c r="B1952" s="38">
        <v>845</v>
      </c>
      <c r="C1952" s="38">
        <f>Matrix!B845</f>
        <v>0</v>
      </c>
      <c r="D1952" s="92">
        <f t="shared" si="330"/>
        <v>6.3</v>
      </c>
      <c r="E1952" s="96">
        <f t="shared" si="331"/>
        <v>5</v>
      </c>
      <c r="G1952" s="38" t="str">
        <f>Matrix!C845</f>
        <v>红三叶草-- 对花粉过敏或敏感，用于精神（大脑）疾病的情感药物。</v>
      </c>
    </row>
    <row r="1953" spans="1:7">
      <c r="A1953" s="93"/>
      <c r="B1953" s="38">
        <v>846</v>
      </c>
      <c r="C1953" s="38">
        <f>Matrix!B846</f>
        <v>0</v>
      </c>
      <c r="D1953" s="92">
        <f t="shared" si="330"/>
        <v>6.3</v>
      </c>
      <c r="E1953" s="96">
        <f t="shared" si="331"/>
        <v>5</v>
      </c>
      <c r="G1953" s="38" t="str">
        <f>Matrix!C846</f>
        <v>RED TOP -- 对花粉过敏或敏感。</v>
      </c>
    </row>
    <row r="1954" spans="1:7">
      <c r="A1954" s="93"/>
      <c r="B1954" s="38">
        <v>847</v>
      </c>
      <c r="C1954" s="38">
        <f>Matrix!B847</f>
        <v>0</v>
      </c>
      <c r="D1954" s="92">
        <f t="shared" si="330"/>
        <v>6.3</v>
      </c>
      <c r="E1954" s="96">
        <f t="shared" si="331"/>
        <v>5</v>
      </c>
      <c r="G1954" s="38" t="str">
        <f>Matrix!C847</f>
        <v>情人草 -- 对花粉过敏或敏感。</v>
      </c>
    </row>
    <row r="1955" spans="1:7">
      <c r="A1955" s="93"/>
      <c r="B1955" s="38">
        <v>848</v>
      </c>
      <c r="C1955" s="38">
        <f>Matrix!B848</f>
        <v>0</v>
      </c>
      <c r="D1955" s="92">
        <f t="shared" si="330"/>
        <v>6.3</v>
      </c>
      <c r="E1955" s="96">
        <f t="shared" si="331"/>
        <v>5</v>
      </c>
      <c r="G1955" s="38" t="str">
        <f>Matrix!C848</f>
        <v>梯牧草-- 缓解对花粉的过敏或敏感症状，消除疑虑的情感药物。</v>
      </c>
    </row>
    <row r="1956" spans="1:7">
      <c r="A1956" s="93"/>
      <c r="B1956" s="38">
        <v>850</v>
      </c>
      <c r="C1956" s="38">
        <f>Matrix!B850</f>
        <v>0</v>
      </c>
      <c r="D1956" s="92">
        <f t="shared" si="330"/>
        <v>6.3</v>
      </c>
      <c r="E1956" s="96">
        <f t="shared" si="331"/>
        <v>5</v>
      </c>
      <c r="G1956" s="38" t="str">
        <f>Matrix!C850</f>
        <v>山胡桃树, 山胡桃木-- 对花粉过敏或敏感，缓解丧失信心的情感药物。</v>
      </c>
    </row>
    <row r="1957" spans="1:7">
      <c r="A1957" s="93"/>
      <c r="B1957" s="38">
        <v>857</v>
      </c>
      <c r="C1957" s="38">
        <f>Matrix!B857</f>
        <v>0</v>
      </c>
      <c r="D1957" s="92">
        <f t="shared" si="330"/>
        <v>6.3</v>
      </c>
      <c r="E1957" s="96">
        <f t="shared" si="331"/>
        <v>5</v>
      </c>
      <c r="G1957" s="38" t="str">
        <f>Matrix!C857</f>
        <v>枫树-- 对花粉过敏或敏感，与个人成长停滞有关。</v>
      </c>
    </row>
    <row r="1958" spans="1:7">
      <c r="A1958" s="93"/>
      <c r="B1958" s="38">
        <v>876</v>
      </c>
      <c r="C1958" s="38">
        <f>Matrix!B876</f>
        <v>0</v>
      </c>
      <c r="D1958" s="92">
        <f t="shared" si="330"/>
        <v>6.3</v>
      </c>
      <c r="E1958" s="96">
        <f t="shared" si="331"/>
        <v>5</v>
      </c>
      <c r="G1958" s="38" t="str">
        <f>Matrix!C876</f>
        <v>夏日花粉-- 过敏，对与爱人之间矛盾释放的情感需求。</v>
      </c>
    </row>
    <row r="1959" spans="1:7">
      <c r="A1959" s="93"/>
      <c r="B1959" s="38">
        <v>877</v>
      </c>
      <c r="C1959" s="38">
        <f>Matrix!B877</f>
        <v>0</v>
      </c>
      <c r="D1959" s="92">
        <f t="shared" si="330"/>
        <v>6.3</v>
      </c>
      <c r="E1959" s="96">
        <f t="shared" si="331"/>
        <v>5</v>
      </c>
      <c r="G1959" s="38" t="str">
        <f>Matrix!C877</f>
        <v>夏日花粉-- 过敏或敏感，春天的花粉。</v>
      </c>
    </row>
    <row r="1960" spans="1:7">
      <c r="A1960" s="93"/>
      <c r="B1960" s="38">
        <v>878</v>
      </c>
      <c r="C1960" s="38">
        <f>Matrix!B878</f>
        <v>0</v>
      </c>
      <c r="D1960" s="92">
        <f t="shared" si="330"/>
        <v>6.3</v>
      </c>
      <c r="E1960" s="96">
        <f t="shared" si="331"/>
        <v>5</v>
      </c>
      <c r="G1960" s="38" t="str">
        <f>Matrix!C878</f>
        <v>海扇芒刺花粉-- 过敏或敏感，春天或夏天的花粉。</v>
      </c>
    </row>
    <row r="1961" spans="1:7">
      <c r="A1961" s="93"/>
      <c r="B1961" s="38">
        <v>879</v>
      </c>
      <c r="C1961" s="38">
        <f>Matrix!B879</f>
        <v>0</v>
      </c>
      <c r="D1961" s="92">
        <f t="shared" si="330"/>
        <v>6.3</v>
      </c>
      <c r="E1961" s="96">
        <f t="shared" si="331"/>
        <v>5</v>
      </c>
      <c r="G1961" s="38" t="str">
        <f>Matrix!C879</f>
        <v>雏菊花粉-- 过敏或敏感，春天或夏天的花粉。</v>
      </c>
    </row>
    <row r="1962" spans="1:7">
      <c r="A1962" s="93"/>
      <c r="B1962" s="38">
        <v>880</v>
      </c>
      <c r="C1962" s="38">
        <f>Matrix!B880</f>
        <v>0</v>
      </c>
      <c r="D1962" s="92">
        <f t="shared" si="330"/>
        <v>6.3</v>
      </c>
      <c r="E1962" s="96">
        <f t="shared" si="331"/>
        <v>5</v>
      </c>
      <c r="F1962" s="97">
        <f>MAX(E1962,E1968)</f>
        <v>5</v>
      </c>
      <c r="G1962" s="38" t="str">
        <f>Matrix!C880</f>
        <v>蒲公英花粉-- 可用于清肾（膀胱，尿道）。</v>
      </c>
    </row>
    <row r="1963" spans="1:7">
      <c r="A1963" s="93"/>
      <c r="B1963" s="38">
        <v>882</v>
      </c>
      <c r="C1963" s="38">
        <f>Matrix!B882</f>
        <v>0</v>
      </c>
      <c r="D1963" s="92">
        <f t="shared" si="330"/>
        <v>6.3</v>
      </c>
      <c r="E1963" s="96">
        <f t="shared" si="331"/>
        <v>5</v>
      </c>
      <c r="G1963" s="38" t="str">
        <f>Matrix!C882</f>
        <v>沼泽地的一种花粉-- 过敏或敏感。 ]</v>
      </c>
    </row>
    <row r="1964" spans="1:7">
      <c r="A1964" s="93"/>
      <c r="B1964" s="38">
        <v>883</v>
      </c>
      <c r="C1964" s="38">
        <f>Matrix!B883</f>
        <v>0</v>
      </c>
      <c r="D1964" s="92">
        <f t="shared" si="330"/>
        <v>6.3</v>
      </c>
      <c r="E1964" s="96">
        <f t="shared" si="331"/>
        <v>5</v>
      </c>
      <c r="G1964" s="38" t="str">
        <f>Matrix!C883</f>
        <v>艾蒿花粉-- 过敏或敏感。</v>
      </c>
    </row>
    <row r="1965" spans="1:7">
      <c r="A1965" s="93"/>
      <c r="B1965" s="38">
        <v>996</v>
      </c>
      <c r="C1965" s="38">
        <f>Matrix!B996</f>
        <v>0</v>
      </c>
      <c r="D1965" s="92">
        <f t="shared" si="330"/>
        <v>6.3</v>
      </c>
      <c r="E1965" s="96">
        <f t="shared" si="331"/>
        <v>5</v>
      </c>
      <c r="G1965" s="38" t="str">
        <f>Matrix!C996</f>
        <v>POLLEN (DR) -- 口服的抗原化合物，用于对花粉敏感。</v>
      </c>
    </row>
    <row r="1966" spans="1:7">
      <c r="A1966" s="93"/>
      <c r="B1966" s="38">
        <v>1577</v>
      </c>
      <c r="C1966" s="38">
        <f>Matrix!B1577</f>
        <v>0</v>
      </c>
      <c r="D1966" s="92">
        <f t="shared" si="330"/>
        <v>6.3</v>
      </c>
      <c r="E1966" s="96">
        <f t="shared" si="331"/>
        <v>5</v>
      </c>
      <c r="G1966" s="38" t="str">
        <f>Matrix!C1577</f>
        <v>花粉--过敏敏感或是毒性反应，避免接触，注意脱敏。</v>
      </c>
    </row>
    <row r="1967" spans="1:7">
      <c r="A1967" s="93"/>
      <c r="B1967" s="38">
        <v>1656</v>
      </c>
      <c r="C1967" s="38">
        <f>Matrix!B1656</f>
        <v>0</v>
      </c>
      <c r="D1967" s="92">
        <f t="shared" si="330"/>
        <v>6.3</v>
      </c>
      <c r="E1967" s="96">
        <f t="shared" si="331"/>
        <v>5</v>
      </c>
      <c r="G1967" s="38" t="str">
        <f>Matrix!C1656</f>
        <v>花粉热-- 过敏敏感或是毒性反应，避免接触并注意脱敏治疗。</v>
      </c>
    </row>
    <row r="1968" spans="1:7">
      <c r="A1968" s="93"/>
      <c r="B1968" s="38">
        <v>1657</v>
      </c>
      <c r="C1968" s="38">
        <f>Matrix!B1657</f>
        <v>0</v>
      </c>
      <c r="D1968" s="92">
        <f t="shared" si="330"/>
        <v>6.3</v>
      </c>
      <c r="E1968" s="96">
        <f t="shared" si="331"/>
        <v>5</v>
      </c>
      <c r="G1968" s="38" t="str">
        <f>Matrix!C1657</f>
        <v>蒲公英花粉--过敏敏感或是毒性反应，避免接触，注意脱敏。</v>
      </c>
    </row>
    <row r="1969" spans="1:8">
      <c r="A1969" s="93"/>
      <c r="B1969" s="38">
        <v>1658</v>
      </c>
      <c r="C1969" s="38">
        <f>Matrix!B1658</f>
        <v>0</v>
      </c>
      <c r="D1969" s="92">
        <f t="shared" si="330"/>
        <v>6.3</v>
      </c>
      <c r="E1969" s="96">
        <f t="shared" si="331"/>
        <v>5</v>
      </c>
      <c r="G1969" s="38" t="str">
        <f>Matrix!C1658</f>
        <v>雏菊花粉--过敏敏感或是毒性反应，注意避免接触并脱敏。</v>
      </c>
    </row>
    <row r="1970" spans="1:8">
      <c r="A1970" s="93"/>
      <c r="B1970" s="38">
        <v>1660</v>
      </c>
      <c r="C1970" s="38">
        <f>Matrix!B1660</f>
        <v>0</v>
      </c>
      <c r="D1970" s="92">
        <f t="shared" si="330"/>
        <v>6.3</v>
      </c>
      <c r="E1970" s="96">
        <f t="shared" si="331"/>
        <v>5</v>
      </c>
      <c r="G1970" s="38" t="str">
        <f>Matrix!C1660</f>
        <v>藜属--过敏敏感或是毒性反应，避免接触，注意脱敏。</v>
      </c>
    </row>
    <row r="1971" spans="1:8">
      <c r="A1971" s="93"/>
      <c r="B1971" s="38">
        <v>1661</v>
      </c>
      <c r="C1971" s="38">
        <f>Matrix!B1661</f>
        <v>0</v>
      </c>
      <c r="D1971" s="92">
        <f t="shared" si="330"/>
        <v>6.3</v>
      </c>
      <c r="E1971" s="96">
        <f t="shared" si="331"/>
        <v>5</v>
      </c>
      <c r="G1971" s="38" t="str">
        <f>Matrix!C1661</f>
        <v>麦芽汁 -- 过敏敏感或是毒性反应，避免接触，注意脱敏。</v>
      </c>
    </row>
    <row r="1972" spans="1:8">
      <c r="A1972" s="93"/>
      <c r="B1972" s="38">
        <v>6803</v>
      </c>
      <c r="C1972" s="38">
        <f>Matrix!B6803</f>
        <v>0</v>
      </c>
      <c r="D1972" s="92">
        <f t="shared" si="330"/>
        <v>6.3</v>
      </c>
      <c r="E1972" s="96">
        <f t="shared" si="331"/>
        <v>5</v>
      </c>
      <c r="G1972" s="38" t="str">
        <f>Matrix!C6803</f>
        <v>POLLEN-COMPOSITUM -- 呼吸(肺部)过敏。 ]</v>
      </c>
    </row>
    <row r="1973" spans="1:8">
      <c r="A1973" s="93" t="s">
        <v>23783</v>
      </c>
      <c r="B1973" s="38">
        <v>2848</v>
      </c>
      <c r="C1973" s="38">
        <f>Matrix!B2848</f>
        <v>0</v>
      </c>
      <c r="D1973" s="92">
        <f t="shared" si="330"/>
        <v>6.3</v>
      </c>
      <c r="E1973" s="120">
        <f>MAX(D1973:D1976)</f>
        <v>6.3</v>
      </c>
      <c r="F1973" s="96">
        <f>IF(E1973&gt;Max_Value,Max_Value,IF(E1973&lt;0,0,E1973))</f>
        <v>5</v>
      </c>
      <c r="G1973" s="38" t="str">
        <f>Matrix!C2848</f>
        <v>PERFUME -- 香水, 敏感或毒性暴露。</v>
      </c>
    </row>
    <row r="1974" spans="1:8">
      <c r="A1974" s="93"/>
      <c r="B1974" s="38">
        <v>3767</v>
      </c>
      <c r="C1974" s="38">
        <f>Matrix!B3767</f>
        <v>0</v>
      </c>
      <c r="D1974" s="92">
        <f t="shared" si="330"/>
        <v>6.3</v>
      </c>
      <c r="G1974" s="38" t="str">
        <f>Matrix!C3767</f>
        <v>SYNTHETIC DESIGNER AROMATICS -- 对香水过敏。</v>
      </c>
    </row>
    <row r="1975" spans="1:8">
      <c r="A1975" s="93"/>
      <c r="B1975" s="38">
        <v>8453</v>
      </c>
      <c r="C1975" s="38">
        <f>Matrix!B8453</f>
        <v>0</v>
      </c>
      <c r="D1975" s="92">
        <f t="shared" si="330"/>
        <v>6.3</v>
      </c>
      <c r="G1975" s="38" t="str">
        <f>Matrix!C8453</f>
        <v>PERFUME MIX -- 化学毒素提取物</v>
      </c>
    </row>
    <row r="1976" spans="1:8">
      <c r="A1976" s="93"/>
      <c r="B1976" s="38">
        <v>9473</v>
      </c>
      <c r="C1976" s="38">
        <f>Matrix!B9473</f>
        <v>0</v>
      </c>
      <c r="D1976" s="92">
        <f t="shared" si="330"/>
        <v>6.3</v>
      </c>
      <c r="G1976" s="38" t="str">
        <f>Matrix!C9473</f>
        <v>香精混合物--顺势疗法方剂，提示接触过毒性物质。</v>
      </c>
    </row>
    <row r="1977" spans="1:8">
      <c r="A1977" s="93" t="s">
        <v>23630</v>
      </c>
      <c r="B1977" s="38">
        <v>827</v>
      </c>
      <c r="C1977" s="38">
        <f>Matrix!B827</f>
        <v>0</v>
      </c>
      <c r="D1977" s="92">
        <f t="shared" si="330"/>
        <v>6.3</v>
      </c>
      <c r="E1977" s="96">
        <f t="shared" ref="E1977:E1993" si="332">IF(D1977&gt;Max_Value,Max_Value,IF(D1977&lt;0,0,D1977))</f>
        <v>5</v>
      </c>
      <c r="G1977" s="38" t="str">
        <f>Matrix!C827</f>
        <v>室内粉尘,尘埃-- 过敏或敏感。</v>
      </c>
      <c r="H1977" t="s">
        <v>23787</v>
      </c>
    </row>
    <row r="1978" spans="1:8">
      <c r="A1978" s="120">
        <f>MAX(D1977:D1993)</f>
        <v>6.3</v>
      </c>
      <c r="B1978" s="38">
        <v>828</v>
      </c>
      <c r="C1978" s="38">
        <f>Matrix!B828</f>
        <v>0</v>
      </c>
      <c r="D1978" s="92">
        <f t="shared" si="330"/>
        <v>6.3</v>
      </c>
      <c r="E1978" s="96">
        <f t="shared" si="332"/>
        <v>5</v>
      </c>
      <c r="G1978" s="38" t="str">
        <f>Matrix!C828</f>
        <v>床垫粉尘-- 过敏或敏感。</v>
      </c>
      <c r="H1978" t="s">
        <v>23788</v>
      </c>
    </row>
    <row r="1979" spans="1:8">
      <c r="A1979" s="96">
        <f>IF(A1978&gt;Max_Value,Max_Value,IF(A1978&lt;0,0,A1978))</f>
        <v>5</v>
      </c>
      <c r="B1979" s="38">
        <v>829</v>
      </c>
      <c r="C1979" s="38">
        <f>Matrix!B829</f>
        <v>0</v>
      </c>
      <c r="D1979" s="92">
        <f t="shared" si="330"/>
        <v>6.3</v>
      </c>
      <c r="E1979" s="96">
        <f t="shared" si="332"/>
        <v>5</v>
      </c>
      <c r="G1979" s="38" t="str">
        <f>Matrix!C829</f>
        <v>地毯灰尘-- 过敏或敏感。</v>
      </c>
      <c r="H1979" t="s">
        <v>23789</v>
      </c>
    </row>
    <row r="1980" spans="1:8">
      <c r="A1980" s="93"/>
      <c r="B1980" s="38">
        <v>830</v>
      </c>
      <c r="C1980" s="38">
        <f>Matrix!B830</f>
        <v>0</v>
      </c>
      <c r="D1980" s="92">
        <f t="shared" si="330"/>
        <v>6.3</v>
      </c>
      <c r="E1980" s="96">
        <f t="shared" si="332"/>
        <v>5</v>
      </c>
      <c r="G1980" s="38" t="str">
        <f>Matrix!C830</f>
        <v>室内装修粉尘-- 过敏或敏感。</v>
      </c>
      <c r="H1980" t="s">
        <v>23790</v>
      </c>
    </row>
    <row r="1981" spans="1:8">
      <c r="A1981" s="93"/>
      <c r="B1981" s="38">
        <v>837</v>
      </c>
      <c r="C1981" s="38">
        <f>Matrix!B837</f>
        <v>0</v>
      </c>
      <c r="D1981" s="92">
        <f t="shared" si="330"/>
        <v>6.3</v>
      </c>
      <c r="E1981" s="96">
        <f t="shared" si="332"/>
        <v>5</v>
      </c>
      <c r="F1981" s="97">
        <f>MAX(E1981,E1988)</f>
        <v>5</v>
      </c>
      <c r="G1981" s="38" t="str">
        <f>Matrix!C837</f>
        <v>玉米粉尘-- 过敏或敏感，提示神经问题或神经虚弱。如果是B型血者，请搜索玉米，再进行具体解释。</v>
      </c>
      <c r="H1981" t="s">
        <v>23791</v>
      </c>
    </row>
    <row r="1982" spans="1:8">
      <c r="A1982" s="93"/>
      <c r="B1982" s="38">
        <v>838</v>
      </c>
      <c r="C1982" s="38">
        <f>Matrix!B838</f>
        <v>0</v>
      </c>
      <c r="D1982" s="92">
        <f t="shared" si="330"/>
        <v>6.3</v>
      </c>
      <c r="E1982" s="96">
        <f t="shared" si="332"/>
        <v>5</v>
      </c>
      <c r="G1982" s="38" t="str">
        <f>Matrix!C838</f>
        <v>小麦粉尘-- 过敏或敏感，提示结肠肠内（肠道，肠）敏感。如果是B型血者，请搜索小麦，再进行具体解释。</v>
      </c>
      <c r="H1982" t="s">
        <v>23792</v>
      </c>
    </row>
    <row r="1983" spans="1:8">
      <c r="A1983" s="93"/>
      <c r="B1983" s="38">
        <v>1565</v>
      </c>
      <c r="C1983" s="38">
        <f>Matrix!B1565</f>
        <v>0</v>
      </c>
      <c r="D1983" s="92">
        <f t="shared" si="330"/>
        <v>6.3</v>
      </c>
      <c r="E1983" s="96">
        <f t="shared" si="332"/>
        <v>5</v>
      </c>
      <c r="G1983" s="38" t="str">
        <f>Matrix!C1565</f>
        <v>毛皮地毯尘埃--房间内人皮屑过多，引起的过敏，会导致不育。</v>
      </c>
      <c r="H1983" t="s">
        <v>13607</v>
      </c>
    </row>
    <row r="1984" spans="1:8">
      <c r="A1984" s="93"/>
      <c r="B1984" s="38">
        <v>1566</v>
      </c>
      <c r="C1984" s="38">
        <f>Matrix!B1566</f>
        <v>0</v>
      </c>
      <c r="D1984" s="92">
        <f t="shared" si="330"/>
        <v>6.3</v>
      </c>
      <c r="E1984" s="96">
        <f t="shared" si="332"/>
        <v>5</v>
      </c>
      <c r="G1984" s="38" t="str">
        <f>Matrix!C1566</f>
        <v>DUST MIX - MATTRESS -- 床褥之尘埃 ,人体皮肤占家尘的50％，过敏会导致不育。</v>
      </c>
      <c r="H1984" t="s">
        <v>13608</v>
      </c>
    </row>
    <row r="1985" spans="1:8">
      <c r="A1985" s="93"/>
      <c r="B1985" s="38">
        <v>1567</v>
      </c>
      <c r="C1985" s="38">
        <f>Matrix!B1567</f>
        <v>0</v>
      </c>
      <c r="D1985" s="92">
        <f t="shared" si="330"/>
        <v>6.3</v>
      </c>
      <c r="E1985" s="96">
        <f t="shared" si="332"/>
        <v>5</v>
      </c>
      <c r="G1985" s="38" t="str">
        <f>Matrix!C1567</f>
        <v>房间灰尘-- 人体皮肤占家尘的50％，过敏会导致不育。</v>
      </c>
      <c r="H1985" t="s">
        <v>13609</v>
      </c>
    </row>
    <row r="1986" spans="1:8">
      <c r="A1986" s="93"/>
      <c r="B1986" s="38">
        <v>1568</v>
      </c>
      <c r="C1986" s="38">
        <f>Matrix!B1568</f>
        <v>0</v>
      </c>
      <c r="D1986" s="92">
        <f t="shared" si="330"/>
        <v>6.3</v>
      </c>
      <c r="E1986" s="96">
        <f t="shared" si="332"/>
        <v>5</v>
      </c>
      <c r="G1986" s="38" t="str">
        <f>Matrix!C1568</f>
        <v>室内装修灰尘--房间内人皮屑过多，引起的过敏，会导致不育。</v>
      </c>
      <c r="H1986" t="s">
        <v>13610</v>
      </c>
    </row>
    <row r="1987" spans="1:8">
      <c r="A1987" s="93"/>
      <c r="B1987" s="38">
        <v>1583</v>
      </c>
      <c r="C1987" s="38">
        <f>Matrix!B1583</f>
        <v>0</v>
      </c>
      <c r="D1987" s="92">
        <f t="shared" si="330"/>
        <v>6.3</v>
      </c>
      <c r="E1987" s="96">
        <f t="shared" si="332"/>
        <v>5</v>
      </c>
      <c r="G1987" s="38" t="str">
        <f>Matrix!C1583</f>
        <v>小麦面粉粉尘-- 过敏敏感或是毒性反应，避免接触，注意脱敏。</v>
      </c>
      <c r="H1987" t="s">
        <v>13625</v>
      </c>
    </row>
    <row r="1988" spans="1:8">
      <c r="A1988" s="93"/>
      <c r="B1988" s="38">
        <v>1584</v>
      </c>
      <c r="C1988" s="38">
        <f>Matrix!B1584</f>
        <v>0</v>
      </c>
      <c r="D1988" s="92">
        <f t="shared" si="330"/>
        <v>6.3</v>
      </c>
      <c r="E1988" s="96">
        <f t="shared" si="332"/>
        <v>5</v>
      </c>
      <c r="G1988" s="38" t="str">
        <f>Matrix!C1584</f>
        <v>玉米粉(粟米粉)--过敏敏感或是毒性反应，避免接触，注意脱敏。</v>
      </c>
      <c r="H1988" t="s">
        <v>23793</v>
      </c>
    </row>
    <row r="1989" spans="1:8">
      <c r="A1989" s="93"/>
      <c r="B1989" s="38">
        <v>8391</v>
      </c>
      <c r="C1989" s="38">
        <f>Matrix!B8391</f>
        <v>0</v>
      </c>
      <c r="D1989" s="92">
        <f t="shared" si="330"/>
        <v>6.3</v>
      </c>
      <c r="E1989" s="96">
        <f t="shared" si="332"/>
        <v>5</v>
      </c>
      <c r="G1989" s="38" t="str">
        <f>Matrix!C8391</f>
        <v>羊群-- 尘埃提取物</v>
      </c>
      <c r="H1989" t="s">
        <v>20082</v>
      </c>
    </row>
    <row r="1990" spans="1:8">
      <c r="A1990" s="93"/>
      <c r="B1990" s="38">
        <v>8392</v>
      </c>
      <c r="C1990" s="38">
        <f>Matrix!B8392</f>
        <v>0</v>
      </c>
      <c r="D1990" s="92">
        <f t="shared" si="330"/>
        <v>6.3</v>
      </c>
      <c r="E1990" s="96">
        <f t="shared" si="332"/>
        <v>5</v>
      </c>
      <c r="F1990" s="97">
        <f>MAX(E1990,E1991,E1992)</f>
        <v>5</v>
      </c>
      <c r="G1990" s="38" t="str">
        <f>Matrix!C8392</f>
        <v>干草--尘埃提取物</v>
      </c>
      <c r="H1990" t="s">
        <v>23794</v>
      </c>
    </row>
    <row r="1991" spans="1:8">
      <c r="A1991" s="93"/>
      <c r="B1991" s="38">
        <v>8395</v>
      </c>
      <c r="C1991" s="38">
        <f>Matrix!B8395</f>
        <v>0</v>
      </c>
      <c r="D1991" s="92">
        <f t="shared" si="330"/>
        <v>6.3</v>
      </c>
      <c r="E1991" s="96">
        <f t="shared" si="332"/>
        <v>5</v>
      </c>
      <c r="G1991" s="38" t="str">
        <f>Matrix!C8395</f>
        <v>秸杆尘土-- 尘埃提取物</v>
      </c>
      <c r="H1991" t="s">
        <v>20085</v>
      </c>
    </row>
    <row r="1992" spans="1:8">
      <c r="A1992" s="93"/>
      <c r="B1992" s="38">
        <v>9412</v>
      </c>
      <c r="C1992" s="38">
        <f>Matrix!B9412</f>
        <v>0</v>
      </c>
      <c r="D1992" s="92">
        <f t="shared" si="330"/>
        <v>6.3</v>
      </c>
      <c r="E1992" s="96">
        <f t="shared" si="332"/>
        <v>5</v>
      </c>
      <c r="G1992" s="38" t="str">
        <f>Matrix!C9412</f>
        <v>甘草灰--治疗过敏的方剂</v>
      </c>
      <c r="H1992" t="s">
        <v>21052</v>
      </c>
    </row>
    <row r="1993" spans="1:8">
      <c r="A1993" s="93"/>
      <c r="B1993" s="38">
        <v>9429</v>
      </c>
      <c r="C1993" s="38">
        <f>Matrix!B9429</f>
        <v>0</v>
      </c>
      <c r="D1993" s="92">
        <f t="shared" si="330"/>
        <v>6.3</v>
      </c>
      <c r="E1993" s="96">
        <f t="shared" si="332"/>
        <v>5</v>
      </c>
      <c r="F1993" s="97">
        <f>MAX(E1993,E1983,E1984,E1989,)</f>
        <v>5</v>
      </c>
      <c r="G1993" s="38" t="str">
        <f>Matrix!C9429</f>
        <v>灰--治疗过敏的方剂</v>
      </c>
      <c r="H1993" t="s">
        <v>23795</v>
      </c>
    </row>
    <row r="1994" spans="1:8">
      <c r="A1994" s="93" t="s">
        <v>23784</v>
      </c>
      <c r="B1994" s="38">
        <v>8393</v>
      </c>
      <c r="C1994" s="38">
        <f>Matrix!B8393</f>
        <v>0</v>
      </c>
      <c r="D1994" s="92">
        <f t="shared" si="330"/>
        <v>6.3</v>
      </c>
      <c r="E1994" s="120">
        <f>MAX(D1994:D1997)</f>
        <v>6.3</v>
      </c>
      <c r="F1994" s="96">
        <f>IF(E1994&gt;Max_Value,Max_Value,IF(E1994&lt;0,0,E1994))</f>
        <v>5</v>
      </c>
      <c r="G1994" s="38" t="str">
        <f>Matrix!C8393</f>
        <v>螨-- 尘埃提取物 *</v>
      </c>
    </row>
    <row r="1995" spans="1:8">
      <c r="A1995" s="93"/>
      <c r="B1995" s="38">
        <v>8394</v>
      </c>
      <c r="C1995" s="38">
        <f>Matrix!B8394</f>
        <v>0</v>
      </c>
      <c r="D1995" s="92">
        <f t="shared" si="330"/>
        <v>6.3</v>
      </c>
      <c r="G1995" s="38" t="str">
        <f>Matrix!C8394</f>
        <v>螨-- 尘埃提取物 *</v>
      </c>
    </row>
    <row r="1996" spans="1:8">
      <c r="A1996" s="93"/>
      <c r="B1996" s="38">
        <v>9413</v>
      </c>
      <c r="C1996" s="38">
        <f>Matrix!B9413</f>
        <v>0</v>
      </c>
      <c r="D1996" s="92">
        <f t="shared" si="330"/>
        <v>6.3</v>
      </c>
      <c r="G1996" s="38" t="str">
        <f>Matrix!C9413</f>
        <v>螨--治疗过敏的方剂</v>
      </c>
    </row>
    <row r="1997" spans="1:8">
      <c r="A1997" s="93"/>
      <c r="B1997" s="38">
        <v>9414</v>
      </c>
      <c r="C1997" s="38">
        <f>Matrix!B9414</f>
        <v>0</v>
      </c>
      <c r="D1997" s="92">
        <f t="shared" si="330"/>
        <v>6.3</v>
      </c>
      <c r="G1997" s="38" t="str">
        <f>Matrix!C9414</f>
        <v>螨--治疗过敏的方剂</v>
      </c>
    </row>
    <row r="1998" spans="1:8">
      <c r="A1998" s="93" t="s">
        <v>23631</v>
      </c>
      <c r="B1998" s="38">
        <v>471</v>
      </c>
      <c r="C1998" s="38">
        <f>Matrix!B471</f>
        <v>0</v>
      </c>
      <c r="D1998" s="92">
        <f t="shared" si="330"/>
        <v>6.3</v>
      </c>
      <c r="E1998" s="120">
        <f>MAX(D1998:D2005)</f>
        <v>6.3</v>
      </c>
      <c r="F1998" s="96">
        <f>IF(E1998&gt;Max_Value,Max_Value,IF(E1998&lt;0,0,E1998))</f>
        <v>5</v>
      </c>
      <c r="G1998" s="38" t="str">
        <f>Matrix!C471</f>
        <v>汽油--提示环境毒性，与现代社会冲突有情感联系。</v>
      </c>
    </row>
    <row r="1999" spans="1:8">
      <c r="A1999" s="93"/>
      <c r="B1999" s="38">
        <v>1522</v>
      </c>
      <c r="C1999" s="38">
        <f>Matrix!B1522</f>
        <v>0</v>
      </c>
      <c r="D1999" s="92">
        <f t="shared" si="330"/>
        <v>6.3</v>
      </c>
      <c r="G1999" s="38" t="str">
        <f>Matrix!C1522</f>
        <v>沥青;柏油--过敏反应，环境毒性，肝和肾中毒。</v>
      </c>
    </row>
    <row r="2000" spans="1:8">
      <c r="A2000" s="93"/>
      <c r="B2000" s="38">
        <v>8447</v>
      </c>
      <c r="C2000" s="38">
        <f>Matrix!B8447</f>
        <v>0</v>
      </c>
      <c r="D2000" s="92">
        <f t="shared" si="330"/>
        <v>6.3</v>
      </c>
      <c r="G2000" s="38" t="str">
        <f>Matrix!C8447</f>
        <v>DIESEL FUMES -- 化学毒素提取物</v>
      </c>
    </row>
    <row r="2001" spans="1:7">
      <c r="A2001" s="93"/>
      <c r="B2001" s="38">
        <v>8450</v>
      </c>
      <c r="C2001" s="38">
        <f>Matrix!B8450</f>
        <v>0</v>
      </c>
      <c r="D2001" s="92">
        <f t="shared" si="330"/>
        <v>6.3</v>
      </c>
      <c r="G2001" s="38" t="str">
        <f>Matrix!C8450</f>
        <v>GAS (NORTH SEA) FUMES -- 化学毒素提取物</v>
      </c>
    </row>
    <row r="2002" spans="1:7">
      <c r="A2002" s="93"/>
      <c r="B2002" s="38">
        <v>8454</v>
      </c>
      <c r="C2002" s="38">
        <f>Matrix!B8454</f>
        <v>0</v>
      </c>
      <c r="D2002" s="92">
        <f t="shared" si="330"/>
        <v>6.3</v>
      </c>
      <c r="G2002" s="38" t="str">
        <f>Matrix!C8454</f>
        <v>PETROL FUMES -- 化学毒素提取物</v>
      </c>
    </row>
    <row r="2003" spans="1:7">
      <c r="A2003" s="93"/>
      <c r="B2003" s="38">
        <v>9467</v>
      </c>
      <c r="C2003" s="38">
        <f>Matrix!B9467</f>
        <v>0</v>
      </c>
      <c r="D2003" s="92">
        <f t="shared" si="330"/>
        <v>6.3</v>
      </c>
      <c r="G2003" s="38" t="str">
        <f>Matrix!C9467</f>
        <v>柴油--治疗过敏的方剂</v>
      </c>
    </row>
    <row r="2004" spans="1:7">
      <c r="A2004" s="93"/>
      <c r="B2004" s="38">
        <v>9470</v>
      </c>
      <c r="C2004" s="38">
        <f>Matrix!B9470</f>
        <v>0</v>
      </c>
      <c r="D2004" s="92">
        <f t="shared" si="330"/>
        <v>6.3</v>
      </c>
      <c r="G2004" s="38" t="str">
        <f>Matrix!C9470</f>
        <v>汽油、瓦斯--治疗过敏的方剂</v>
      </c>
    </row>
    <row r="2005" spans="1:7">
      <c r="A2005" s="93"/>
      <c r="B2005" s="38">
        <v>9474</v>
      </c>
      <c r="C2005" s="38">
        <f>Matrix!B9474</f>
        <v>0</v>
      </c>
      <c r="D2005" s="92">
        <f t="shared" si="330"/>
        <v>6.3</v>
      </c>
      <c r="G2005" s="38" t="str">
        <f>Matrix!C9474</f>
        <v>汽油--治疗过敏的方剂，提示环境或者毒性物质接触</v>
      </c>
    </row>
    <row r="2006" spans="1:7">
      <c r="A2006" s="93" t="s">
        <v>23785</v>
      </c>
      <c r="B2006" s="38">
        <v>799</v>
      </c>
      <c r="C2006" s="38">
        <f>Matrix!B799</f>
        <v>0</v>
      </c>
      <c r="D2006" s="92">
        <f t="shared" si="330"/>
        <v>6.3</v>
      </c>
      <c r="E2006" s="120">
        <f>MAX(D2006:D2018)</f>
        <v>6.3</v>
      </c>
      <c r="F2006" s="96">
        <f>IF(E2006&gt;Max_Value,Max_Value,IF(E2006&lt;0,0,E2006))</f>
        <v>5</v>
      </c>
      <c r="G2006" s="38" t="str">
        <f>Matrix!C799</f>
        <v>SMOKERS VITAMIN -- 吸烟者维生素，用于由抽烟而导致衰竭的尼古丁抽吸者。 ]</v>
      </c>
    </row>
    <row r="2007" spans="1:7">
      <c r="A2007" s="93"/>
      <c r="B2007" s="38">
        <v>900</v>
      </c>
      <c r="C2007" s="38">
        <f>Matrix!B900</f>
        <v>0</v>
      </c>
      <c r="D2007" s="92">
        <f t="shared" si="330"/>
        <v>6.3</v>
      </c>
      <c r="G2007" s="38" t="str">
        <f>Matrix!C900</f>
        <v>烟草--过敏或敏感，抽烟，尼古丁，提示肺部和身体细胞中的毒素堆积，成瘾性。</v>
      </c>
    </row>
    <row r="2008" spans="1:7">
      <c r="A2008" s="93"/>
      <c r="B2008" s="38">
        <v>1375</v>
      </c>
      <c r="C2008" s="38">
        <f>Matrix!B1375</f>
        <v>0</v>
      </c>
      <c r="D2008" s="92">
        <f t="shared" si="330"/>
        <v>6.3</v>
      </c>
      <c r="G2008" s="38" t="str">
        <f>Matrix!C1375</f>
        <v>ANTHRACOSIS -- 肺部的碳，作为煤，灰尘，烟，或是污染提示肺疾病或是危险。 ]</v>
      </c>
    </row>
    <row r="2009" spans="1:7">
      <c r="A2009" s="93"/>
      <c r="B2009" s="38">
        <v>1703</v>
      </c>
      <c r="C2009" s="38">
        <f>Matrix!B1703</f>
        <v>0</v>
      </c>
      <c r="D2009" s="92">
        <f t="shared" ref="D2009:D2056" si="333">ROUNDUP(ABS(75-C2009)/(Base_Value-3)*allergy_factor,1)</f>
        <v>6.3</v>
      </c>
      <c r="G2009" s="38" t="str">
        <f>Matrix!C1703</f>
        <v>烟草--可能对此过敏。反映肺部及身体细胞受污染。</v>
      </c>
    </row>
    <row r="2010" spans="1:7">
      <c r="A2010" s="93"/>
      <c r="B2010" s="38">
        <v>4627</v>
      </c>
      <c r="C2010" s="38">
        <f>Matrix!B4627</f>
        <v>0</v>
      </c>
      <c r="D2010" s="92">
        <f t="shared" si="333"/>
        <v>6.3</v>
      </c>
      <c r="G2010" s="38" t="str">
        <f>Matrix!C4627</f>
        <v>(FE) TREE TOBACCO（烟草） -- 无烟。</v>
      </c>
    </row>
    <row r="2011" spans="1:7">
      <c r="A2011" s="93"/>
      <c r="B2011" s="38">
        <v>6690</v>
      </c>
      <c r="C2011" s="38">
        <f>Matrix!B6690</f>
        <v>0</v>
      </c>
      <c r="D2011" s="92">
        <f t="shared" si="333"/>
        <v>6.3</v>
      </c>
      <c r="G2011" s="38" t="str">
        <f>Matrix!C6690</f>
        <v>过敏方.34 -- 烟雾。 GUNA s.r.l., MILANO (ALR)</v>
      </c>
    </row>
    <row r="2012" spans="1:7">
      <c r="A2012" s="93"/>
      <c r="B2012" s="38">
        <v>8445</v>
      </c>
      <c r="C2012" s="38">
        <f>Matrix!B8445</f>
        <v>0</v>
      </c>
      <c r="D2012" s="92">
        <f t="shared" si="333"/>
        <v>6.3</v>
      </c>
      <c r="G2012" s="38" t="str">
        <f>Matrix!C8445</f>
        <v>CIGARETTE SOMOKE -- 烟草尼古丁。 化学毒素提取物 ]</v>
      </c>
    </row>
    <row r="2013" spans="1:7">
      <c r="A2013" s="93"/>
      <c r="B2013" s="38">
        <v>8446</v>
      </c>
      <c r="C2013" s="38">
        <f>Matrix!B8446</f>
        <v>0</v>
      </c>
      <c r="D2013" s="92">
        <f t="shared" si="333"/>
        <v>6.3</v>
      </c>
      <c r="G2013" s="38" t="str">
        <f>Matrix!C8446</f>
        <v>CIGARRETE TOBACCO -- 尼古丁，吸烟。 化学毒素提取物 ]</v>
      </c>
    </row>
    <row r="2014" spans="1:7">
      <c r="A2014" s="93"/>
      <c r="B2014" s="38">
        <v>8867</v>
      </c>
      <c r="C2014" s="38">
        <f>Matrix!B8867</f>
        <v>0</v>
      </c>
      <c r="D2014" s="92">
        <f t="shared" si="333"/>
        <v>6.3</v>
      </c>
      <c r="G2014" s="38" t="str">
        <f>Matrix!C8867</f>
        <v>METAPLASIA -- 用不同的细胞类型转化或代替一种细胞类型，上皮纤毛组织，在慢性支气管炎（肺）、吸烟者、鼻窦、或维生素A缺乏症的气管/支气管内。 } ]</v>
      </c>
    </row>
    <row r="2015" spans="1:7">
      <c r="A2015" s="93"/>
      <c r="B2015" s="38">
        <v>9465</v>
      </c>
      <c r="C2015" s="38">
        <f>Matrix!B9465</f>
        <v>0</v>
      </c>
      <c r="D2015" s="92">
        <f t="shared" si="333"/>
        <v>6.3</v>
      </c>
      <c r="G2015" s="38" t="str">
        <f>Matrix!C9465</f>
        <v>烟--治疗过敏的方剂</v>
      </c>
    </row>
    <row r="2016" spans="1:7">
      <c r="A2016" s="93"/>
      <c r="B2016" s="38">
        <v>9466</v>
      </c>
      <c r="C2016" s="38">
        <f>Matrix!B9466</f>
        <v>0</v>
      </c>
      <c r="D2016" s="92">
        <f t="shared" si="333"/>
        <v>6.3</v>
      </c>
      <c r="G2016" s="38" t="str">
        <f>Matrix!C9466</f>
        <v>烟草, 香烟--治疗过敏的方剂</v>
      </c>
    </row>
    <row r="2017" spans="1:7">
      <c r="A2017" s="93"/>
      <c r="B2017" s="38">
        <v>9584</v>
      </c>
      <c r="C2017" s="38">
        <f>Matrix!B9584</f>
        <v>0</v>
      </c>
      <c r="D2017" s="92">
        <f t="shared" si="333"/>
        <v>6.3</v>
      </c>
      <c r="G2017" s="38" t="str">
        <f>Matrix!C9584</f>
        <v>TOBACCO S-18/homeopatic formula allergy(过敏顺势疗法配方)/APEX ENERGETICS</v>
      </c>
    </row>
    <row r="2018" spans="1:7">
      <c r="A2018" s="93"/>
      <c r="B2018" s="38">
        <v>9687</v>
      </c>
      <c r="C2018" s="38">
        <f>Matrix!B9687</f>
        <v>0</v>
      </c>
      <c r="D2018" s="92">
        <f t="shared" si="333"/>
        <v>6.3</v>
      </c>
      <c r="G2018" s="38" t="str">
        <f>Matrix!C9687</f>
        <v>SMOKE OUT: （解除烟草毒素的药）supports detoxification of cigarettes/tobacco/chemicals/Monastery of Herbs</v>
      </c>
    </row>
    <row r="2019" spans="1:7">
      <c r="A2019" s="93" t="s">
        <v>23632</v>
      </c>
      <c r="B2019" s="38">
        <v>1185</v>
      </c>
      <c r="C2019" s="38">
        <f>Matrix!B1185</f>
        <v>0</v>
      </c>
      <c r="D2019" s="92">
        <f t="shared" si="333"/>
        <v>6.3</v>
      </c>
      <c r="E2019" s="120">
        <f>MAX(D2019:D2056)</f>
        <v>6.3</v>
      </c>
      <c r="F2019" s="96">
        <f>IF(E2019&gt;Max_Value,Max_Value,IF(E2019&lt;0,0,E2019))</f>
        <v>5</v>
      </c>
      <c r="G2019" s="38" t="str">
        <f>Matrix!C1185</f>
        <v>PLUMBUM SULF. -- （硫化铅）提示有毒的血或是体内腺，怀疑是陈旧的油漆。</v>
      </c>
    </row>
    <row r="2020" spans="1:7">
      <c r="A2020" s="93"/>
      <c r="B2020" s="38">
        <v>1202</v>
      </c>
      <c r="C2020" s="38">
        <f>Matrix!B1202</f>
        <v>0</v>
      </c>
      <c r="D2020" s="92">
        <f t="shared" si="333"/>
        <v>6.3</v>
      </c>
      <c r="G2020" s="38" t="str">
        <f>Matrix!C1202</f>
        <v>PHOSPHOPTHANOLAMINE -- 工业中用于油漆和塑料并在医药中也使用的化学物提示毒性。</v>
      </c>
    </row>
    <row r="2021" spans="1:7">
      <c r="A2021" s="93"/>
      <c r="B2021" s="38">
        <v>1396</v>
      </c>
      <c r="C2021" s="38">
        <f>Matrix!B1396</f>
        <v>0</v>
      </c>
      <c r="D2021" s="92">
        <f t="shared" si="333"/>
        <v>6.3</v>
      </c>
      <c r="G2021" s="38" t="str">
        <f>Matrix!C1396</f>
        <v>DICHLORO CHEMICALS -- 用于油漆，化妆品，药物，工业影响神经和组织，用Industriox N. 612。 ]</v>
      </c>
    </row>
    <row r="2022" spans="1:7">
      <c r="A2022" s="93"/>
      <c r="B2022" s="38">
        <v>1399</v>
      </c>
      <c r="C2022" s="38">
        <f>Matrix!B1399</f>
        <v>0</v>
      </c>
      <c r="D2022" s="92">
        <f t="shared" si="333"/>
        <v>6.3</v>
      </c>
      <c r="G2022" s="38" t="str">
        <f>Matrix!C1399</f>
        <v>ETHER -- 乙醚, 工业中用于油漆，化妆品等提示毒性暴露，情感上无法处理疼痛。</v>
      </c>
    </row>
    <row r="2023" spans="1:7">
      <c r="A2023" s="93"/>
      <c r="B2023" s="38">
        <v>3254</v>
      </c>
      <c r="C2023" s="38">
        <f>Matrix!B3254</f>
        <v>0</v>
      </c>
      <c r="D2023" s="92">
        <f t="shared" si="333"/>
        <v>6.3</v>
      </c>
      <c r="G2023" s="38" t="str">
        <f>Matrix!C3254</f>
        <v>PAINT SOLVENTS -- 油漆溶剂，苯酚</v>
      </c>
    </row>
    <row r="2024" spans="1:7">
      <c r="A2024" s="93"/>
      <c r="B2024" s="38">
        <v>611</v>
      </c>
      <c r="C2024" s="38">
        <f>Matrix!B611</f>
        <v>0</v>
      </c>
      <c r="D2024" s="92">
        <f t="shared" si="333"/>
        <v>6.3</v>
      </c>
      <c r="G2024" s="38" t="str">
        <f>Matrix!C611</f>
        <v>CHLOROX (NV) -- 水中的氯和氟以及氯氟溶剂的解毒药。</v>
      </c>
    </row>
    <row r="2025" spans="1:7">
      <c r="A2025" s="93"/>
      <c r="B2025" s="38">
        <v>614</v>
      </c>
      <c r="C2025" s="38">
        <f>Matrix!B614</f>
        <v>0</v>
      </c>
      <c r="D2025" s="92">
        <f t="shared" si="333"/>
        <v>6.3</v>
      </c>
      <c r="G2025" s="38" t="str">
        <f>Matrix!C614</f>
        <v>INDUSTRIOX (NV) -- 工业污染物的解毒药，用于溶剂。</v>
      </c>
    </row>
    <row r="2026" spans="1:7">
      <c r="A2026" s="93"/>
      <c r="B2026" s="38">
        <v>1474</v>
      </c>
      <c r="C2026" s="38">
        <f>Matrix!B1474</f>
        <v>0</v>
      </c>
      <c r="D2026" s="92">
        <f t="shared" si="333"/>
        <v>6.3</v>
      </c>
      <c r="G2026" s="38" t="str">
        <f>Matrix!C1474</f>
        <v>XYLENE -- 二甲苯, 油/酶蒸馏得来的化合物，用于高辛烷气体，溶剂，聚酯树脂。</v>
      </c>
    </row>
    <row r="2027" spans="1:7">
      <c r="A2027" s="93"/>
      <c r="B2027" s="38">
        <v>3253</v>
      </c>
      <c r="C2027" s="38">
        <f>Matrix!B3253</f>
        <v>0</v>
      </c>
      <c r="D2027" s="92">
        <f t="shared" si="333"/>
        <v>6.3</v>
      </c>
      <c r="G2027" s="38" t="str">
        <f>Matrix!C3253</f>
        <v>PLASTIC SOLVENTS -- 塑胶溶剂，苯酚</v>
      </c>
    </row>
    <row r="2028" spans="1:7">
      <c r="A2028" s="93"/>
      <c r="B2028" s="38">
        <v>3255</v>
      </c>
      <c r="C2028" s="38">
        <f>Matrix!B3255</f>
        <v>0</v>
      </c>
      <c r="D2028" s="92">
        <f t="shared" si="333"/>
        <v>6.3</v>
      </c>
      <c r="G2028" s="38" t="str">
        <f>Matrix!C3255</f>
        <v>FURNITURE STRIPING SOLVENTS -- 家具去胶溶剂，苯酚</v>
      </c>
    </row>
    <row r="2029" spans="1:7">
      <c r="A2029" s="93"/>
      <c r="B2029" s="38">
        <v>3256</v>
      </c>
      <c r="C2029" s="38">
        <f>Matrix!B3256</f>
        <v>0</v>
      </c>
      <c r="D2029" s="92">
        <f t="shared" si="333"/>
        <v>6.3</v>
      </c>
      <c r="G2029" s="38" t="str">
        <f>Matrix!C3256</f>
        <v>INDUSTRIAL SOLVENTS -- 工业溶剂，苯酚</v>
      </c>
    </row>
    <row r="2030" spans="1:7">
      <c r="A2030" s="93"/>
      <c r="B2030" s="38">
        <v>3257</v>
      </c>
      <c r="C2030" s="38">
        <f>Matrix!B3257</f>
        <v>0</v>
      </c>
      <c r="D2030" s="92">
        <f t="shared" si="333"/>
        <v>6.3</v>
      </c>
      <c r="G2030" s="38" t="str">
        <f>Matrix!C3257</f>
        <v>CONSTRUCTION SOLVENTS -- 建筑溶剂，苯酚</v>
      </c>
    </row>
    <row r="2031" spans="1:7">
      <c r="A2031" s="93"/>
      <c r="B2031" s="38">
        <v>3258</v>
      </c>
      <c r="C2031" s="38">
        <f>Matrix!B3258</f>
        <v>0</v>
      </c>
      <c r="D2031" s="92">
        <f t="shared" si="333"/>
        <v>6.3</v>
      </c>
      <c r="G2031" s="38" t="str">
        <f>Matrix!C3258</f>
        <v>BENZENE SOLVENTS -- 苯酚溶剂，苯酚</v>
      </c>
    </row>
    <row r="2032" spans="1:7">
      <c r="A2032" s="93"/>
      <c r="B2032" s="38">
        <v>3259</v>
      </c>
      <c r="C2032" s="38">
        <f>Matrix!B3259</f>
        <v>0</v>
      </c>
      <c r="D2032" s="92">
        <f t="shared" si="333"/>
        <v>6.3</v>
      </c>
      <c r="G2032" s="38" t="str">
        <f>Matrix!C3259</f>
        <v>PHOSPHOROUS SOLVENTS -- 含磷溶剂，苯酚</v>
      </c>
    </row>
    <row r="2033" spans="1:7">
      <c r="A2033" s="93"/>
      <c r="B2033" s="38">
        <v>3260</v>
      </c>
      <c r="C2033" s="38">
        <f>Matrix!B3260</f>
        <v>0</v>
      </c>
      <c r="D2033" s="92">
        <f t="shared" si="333"/>
        <v>6.3</v>
      </c>
      <c r="G2033" s="38" t="str">
        <f>Matrix!C3260</f>
        <v>ALCOLOID SOLVENTS -- 醇溶剂，苯酚</v>
      </c>
    </row>
    <row r="2034" spans="1:7">
      <c r="A2034" s="93"/>
      <c r="B2034" s="38">
        <v>3261</v>
      </c>
      <c r="C2034" s="38">
        <f>Matrix!B3261</f>
        <v>0</v>
      </c>
      <c r="D2034" s="92">
        <f t="shared" si="333"/>
        <v>6.3</v>
      </c>
      <c r="G2034" s="38" t="str">
        <f>Matrix!C3261</f>
        <v>POLYPROPYL SOLVENTS -- 聚丙烯溶剂，苯酚</v>
      </c>
    </row>
    <row r="2035" spans="1:7">
      <c r="A2035" s="93"/>
      <c r="B2035" s="38">
        <v>3263</v>
      </c>
      <c r="C2035" s="38">
        <f>Matrix!B3263</f>
        <v>0</v>
      </c>
      <c r="D2035" s="92">
        <f t="shared" si="333"/>
        <v>6.3</v>
      </c>
      <c r="G2035" s="38" t="str">
        <f>Matrix!C3263</f>
        <v>SULFYL SOLVENTS -- 苯酚</v>
      </c>
    </row>
    <row r="2036" spans="1:7">
      <c r="A2036" s="93"/>
      <c r="B2036" s="38">
        <v>3264</v>
      </c>
      <c r="C2036" s="38">
        <f>Matrix!B3264</f>
        <v>0</v>
      </c>
      <c r="D2036" s="92">
        <f t="shared" si="333"/>
        <v>6.3</v>
      </c>
      <c r="G2036" s="38" t="str">
        <f>Matrix!C3264</f>
        <v>AMMONIA SOLVENTS -- 氨水溶剂，苯酚</v>
      </c>
    </row>
    <row r="2037" spans="1:7">
      <c r="A2037" s="93"/>
      <c r="B2037" s="38">
        <v>3265</v>
      </c>
      <c r="C2037" s="38">
        <f>Matrix!B3265</f>
        <v>0</v>
      </c>
      <c r="D2037" s="92">
        <f t="shared" si="333"/>
        <v>6.3</v>
      </c>
      <c r="G2037" s="38" t="str">
        <f>Matrix!C3265</f>
        <v>PORPHYRIN SOLVENTS -- 卟啉溶剂，苯酚</v>
      </c>
    </row>
    <row r="2038" spans="1:7">
      <c r="A2038" s="93"/>
      <c r="B2038" s="38">
        <v>3266</v>
      </c>
      <c r="C2038" s="38">
        <f>Matrix!B3266</f>
        <v>0</v>
      </c>
      <c r="D2038" s="92">
        <f t="shared" si="333"/>
        <v>6.3</v>
      </c>
      <c r="G2038" s="38" t="str">
        <f>Matrix!C3266</f>
        <v>STEROL SOLVENTS -- 固醇溶剂，苯酚</v>
      </c>
    </row>
    <row r="2039" spans="1:7">
      <c r="A2039" s="93"/>
      <c r="B2039" s="38">
        <v>3267</v>
      </c>
      <c r="C2039" s="38">
        <f>Matrix!B3267</f>
        <v>0</v>
      </c>
      <c r="D2039" s="92">
        <f t="shared" si="333"/>
        <v>6.3</v>
      </c>
      <c r="G2039" s="38" t="str">
        <f>Matrix!C3267</f>
        <v>VINYL CHL SOLVENTS -- 乙烯氯仿溶剂，苯酚</v>
      </c>
    </row>
    <row r="2040" spans="1:7">
      <c r="A2040" s="93"/>
      <c r="B2040" s="38">
        <v>3268</v>
      </c>
      <c r="C2040" s="38">
        <f>Matrix!B3268</f>
        <v>0</v>
      </c>
      <c r="D2040" s="92">
        <f t="shared" si="333"/>
        <v>6.3</v>
      </c>
      <c r="G2040" s="38" t="str">
        <f>Matrix!C3268</f>
        <v>TOULENE SOLVENTS -- 苯酚</v>
      </c>
    </row>
    <row r="2041" spans="1:7">
      <c r="A2041" s="93"/>
      <c r="B2041" s="38">
        <v>3269</v>
      </c>
      <c r="C2041" s="38">
        <f>Matrix!B3269</f>
        <v>0</v>
      </c>
      <c r="D2041" s="92">
        <f t="shared" si="333"/>
        <v>6.3</v>
      </c>
      <c r="G2041" s="38" t="str">
        <f>Matrix!C3269</f>
        <v>TETRA CHLORIDE SOLVENTS -- 四氯化琥珀胆碱，苯酚</v>
      </c>
    </row>
    <row r="2042" spans="1:7">
      <c r="A2042" s="93"/>
      <c r="B2042" s="38">
        <v>3270</v>
      </c>
      <c r="C2042" s="38">
        <f>Matrix!B3270</f>
        <v>0</v>
      </c>
      <c r="D2042" s="92">
        <f t="shared" si="333"/>
        <v>6.3</v>
      </c>
      <c r="G2042" s="38" t="str">
        <f>Matrix!C3270</f>
        <v>DRY CLEANING SOLVENTS -- 干洗溶剂，苯酚</v>
      </c>
    </row>
    <row r="2043" spans="1:7">
      <c r="A2043" s="93"/>
      <c r="B2043" s="38">
        <v>3271</v>
      </c>
      <c r="C2043" s="38">
        <f>Matrix!B3271</f>
        <v>0</v>
      </c>
      <c r="D2043" s="92">
        <f t="shared" si="333"/>
        <v>6.3</v>
      </c>
      <c r="G2043" s="38" t="str">
        <f>Matrix!C3271</f>
        <v>CHLOROFLOR DETOX NKF -- 氯仿解毒 NKF，用于溶剂</v>
      </c>
    </row>
    <row r="2044" spans="1:7">
      <c r="A2044" s="93"/>
      <c r="B2044" s="38">
        <v>6820</v>
      </c>
      <c r="C2044" s="38">
        <f>Matrix!B6820</f>
        <v>0</v>
      </c>
      <c r="D2044" s="92">
        <f t="shared" si="333"/>
        <v>6.3</v>
      </c>
      <c r="G2044" s="38" t="str">
        <f>Matrix!C6820</f>
        <v>ISOPROPYL ALCOHOL （异丙醇）-- 溶剂</v>
      </c>
    </row>
    <row r="2045" spans="1:7">
      <c r="A2045" s="93"/>
      <c r="B2045" s="38">
        <v>6822</v>
      </c>
      <c r="C2045" s="38">
        <f>Matrix!B6822</f>
        <v>0</v>
      </c>
      <c r="D2045" s="92">
        <f t="shared" si="333"/>
        <v>6.3</v>
      </c>
      <c r="G2045" s="38" t="str">
        <f>Matrix!C6822</f>
        <v>TOULENE -- 溶剂</v>
      </c>
    </row>
    <row r="2046" spans="1:7">
      <c r="A2046" s="93"/>
      <c r="B2046" s="38">
        <v>6823</v>
      </c>
      <c r="C2046" s="38">
        <f>Matrix!B6823</f>
        <v>0</v>
      </c>
      <c r="D2046" s="92">
        <f t="shared" si="333"/>
        <v>6.3</v>
      </c>
      <c r="G2046" s="38" t="str">
        <f>Matrix!C6823</f>
        <v>XYLENE（二甲苯） -- 溶剂</v>
      </c>
    </row>
    <row r="2047" spans="1:7">
      <c r="A2047" s="93"/>
      <c r="B2047" s="38">
        <v>6824</v>
      </c>
      <c r="C2047" s="38">
        <f>Matrix!B6824</f>
        <v>0</v>
      </c>
      <c r="D2047" s="92">
        <f t="shared" si="333"/>
        <v>6.3</v>
      </c>
      <c r="G2047" s="38" t="str">
        <f>Matrix!C6824</f>
        <v>HEXANE（己烷） -- 溶剂</v>
      </c>
    </row>
    <row r="2048" spans="1:7">
      <c r="A2048" s="93"/>
      <c r="B2048" s="38">
        <v>6825</v>
      </c>
      <c r="C2048" s="38">
        <f>Matrix!B6825</f>
        <v>0</v>
      </c>
      <c r="D2048" s="92">
        <f t="shared" si="333"/>
        <v>6.3</v>
      </c>
      <c r="G2048" s="38" t="str">
        <f>Matrix!C6825</f>
        <v>METHYL ETHYL KETONE甲(基)乙(基)甲酮,丁酮 -- 溶剂</v>
      </c>
    </row>
    <row r="2049" spans="1:7">
      <c r="A2049" s="93"/>
      <c r="B2049" s="38">
        <v>6826</v>
      </c>
      <c r="C2049" s="38">
        <f>Matrix!B6826</f>
        <v>0</v>
      </c>
      <c r="D2049" s="92">
        <f t="shared" si="333"/>
        <v>6.3</v>
      </c>
      <c r="G2049" s="38" t="str">
        <f>Matrix!C6826</f>
        <v>METHYLENE CHLORIDE（二氯甲烷） -- 溶剂</v>
      </c>
    </row>
    <row r="2050" spans="1:7">
      <c r="A2050" s="93"/>
      <c r="B2050" s="38">
        <v>6831</v>
      </c>
      <c r="C2050" s="38">
        <f>Matrix!B6831</f>
        <v>0</v>
      </c>
      <c r="D2050" s="92">
        <f t="shared" si="333"/>
        <v>6.3</v>
      </c>
      <c r="G2050" s="38" t="str">
        <f>Matrix!C6831</f>
        <v>WOOD ALCOHOL（甲醇,木醇,木精） -- 溶剂</v>
      </c>
    </row>
    <row r="2051" spans="1:7">
      <c r="A2051" s="93"/>
      <c r="B2051" s="38">
        <v>9463</v>
      </c>
      <c r="C2051" s="38">
        <f>Matrix!B9463</f>
        <v>0</v>
      </c>
      <c r="D2051" s="92">
        <f t="shared" si="333"/>
        <v>6.3</v>
      </c>
      <c r="G2051" s="38" t="str">
        <f>Matrix!C9463</f>
        <v>丁烷--治疗过敏的方剂，打火机中。</v>
      </c>
    </row>
    <row r="2052" spans="1:7">
      <c r="A2052" s="93"/>
      <c r="B2052" s="38">
        <v>9464</v>
      </c>
      <c r="C2052" s="38">
        <f>Matrix!B9464</f>
        <v>0</v>
      </c>
      <c r="D2052" s="92">
        <f t="shared" si="333"/>
        <v>6.3</v>
      </c>
      <c r="G2052" s="38" t="str">
        <f>Matrix!C9464</f>
        <v>氯--治疗过敏的方剂</v>
      </c>
    </row>
    <row r="2053" spans="1:7">
      <c r="A2053" s="93"/>
      <c r="B2053" s="38">
        <v>9468</v>
      </c>
      <c r="C2053" s="38">
        <f>Matrix!B9468</f>
        <v>0</v>
      </c>
      <c r="D2053" s="92">
        <f t="shared" si="333"/>
        <v>6.3</v>
      </c>
      <c r="G2053" s="38" t="str">
        <f>Matrix!C9468</f>
        <v>乙醇--治疗过敏的方剂，提示环境或者毒性物质接触。</v>
      </c>
    </row>
    <row r="2054" spans="1:7">
      <c r="A2054" s="93"/>
      <c r="B2054" s="38">
        <v>9475</v>
      </c>
      <c r="C2054" s="38">
        <f>Matrix!B9475</f>
        <v>0</v>
      </c>
      <c r="D2054" s="92">
        <f t="shared" si="333"/>
        <v>6.3</v>
      </c>
      <c r="G2054" s="38" t="str">
        <f>Matrix!C9475</f>
        <v>苯甲基--治疗过敏的方剂，提示环境或者毒性物质接触</v>
      </c>
    </row>
    <row r="2055" spans="1:7">
      <c r="A2055" s="93"/>
      <c r="B2055" s="38">
        <v>9477</v>
      </c>
      <c r="C2055" s="38">
        <f>Matrix!B9477</f>
        <v>0</v>
      </c>
      <c r="D2055" s="92">
        <f t="shared" si="333"/>
        <v>6.3</v>
      </c>
      <c r="G2055" s="38" t="str">
        <f>Matrix!C9477</f>
        <v>苯酚--治疗过敏的方剂</v>
      </c>
    </row>
    <row r="2056" spans="1:7">
      <c r="A2056" s="93"/>
      <c r="B2056" s="38">
        <v>9469</v>
      </c>
      <c r="C2056" s="38">
        <f>Matrix!B9469</f>
        <v>0</v>
      </c>
      <c r="D2056" s="92">
        <f t="shared" si="333"/>
        <v>6.3</v>
      </c>
      <c r="E2056" s="97">
        <f>D2056</f>
        <v>6.3</v>
      </c>
      <c r="F2056" s="96">
        <f>IF(E2056&gt;Max_Value,Max_Value,IF(E2056&lt;0,0,E2056))</f>
        <v>5</v>
      </c>
      <c r="G2056" s="38" t="str">
        <f>Matrix!C9469</f>
        <v>甲醛--治疗过敏的方剂</v>
      </c>
    </row>
    <row r="2057" spans="1:7">
      <c r="A2057" s="93" t="s">
        <v>23633</v>
      </c>
      <c r="B2057" s="38">
        <v>835</v>
      </c>
      <c r="C2057" s="38">
        <f>Matrix!B835</f>
        <v>0</v>
      </c>
      <c r="D2057" s="92">
        <f t="shared" ref="D2057:D2088" si="334">ROUNDUP(ABS(75-C2057)/(Base_Value)*allergy_factor,1)</f>
        <v>5</v>
      </c>
      <c r="E2057" s="120">
        <f>MAX(D2057:D2064)</f>
        <v>5</v>
      </c>
      <c r="F2057" s="96">
        <f>IF(E2057&gt;Max_Value,Max_Value,IF(E2057&lt;0,0,E2057))</f>
        <v>5</v>
      </c>
      <c r="G2057" s="38" t="str">
        <f>Matrix!C835</f>
        <v>鸡鸭鹅毛-- 过敏或敏感，提示病毒或流感防御虚弱。</v>
      </c>
    </row>
    <row r="2058" spans="1:7">
      <c r="A2058" s="93"/>
      <c r="B2058" s="38">
        <v>1578</v>
      </c>
      <c r="C2058" s="38">
        <f>Matrix!B1578</f>
        <v>0</v>
      </c>
      <c r="D2058" s="92">
        <f t="shared" si="334"/>
        <v>5</v>
      </c>
      <c r="G2058" s="38" t="str">
        <f>Matrix!C1578</f>
        <v>鸡毛--过敏敏感或是毒性反应，避免接触，注意脱敏。</v>
      </c>
    </row>
    <row r="2059" spans="1:7">
      <c r="A2059" s="93"/>
      <c r="B2059" s="38">
        <v>1579</v>
      </c>
      <c r="C2059" s="38">
        <f>Matrix!B1579</f>
        <v>0</v>
      </c>
      <c r="D2059" s="92">
        <f t="shared" si="334"/>
        <v>5</v>
      </c>
      <c r="G2059" s="38" t="str">
        <f>Matrix!C1579</f>
        <v>鹅毛--过敏敏感或是毒性反应，避免接触，注意脱敏。</v>
      </c>
    </row>
    <row r="2060" spans="1:7">
      <c r="A2060" s="93"/>
      <c r="B2060" s="38">
        <v>1580</v>
      </c>
      <c r="C2060" s="38">
        <f>Matrix!B1580</f>
        <v>0</v>
      </c>
      <c r="D2060" s="92">
        <f t="shared" si="334"/>
        <v>5</v>
      </c>
      <c r="G2060" s="38" t="str">
        <f>Matrix!C1580</f>
        <v>鸭毛--过敏敏感或是毒性反应，避免接触，注意脱敏。</v>
      </c>
    </row>
    <row r="2061" spans="1:7">
      <c r="A2061" s="93"/>
      <c r="B2061" s="38">
        <v>8399</v>
      </c>
      <c r="C2061" s="38">
        <f>Matrix!B8399</f>
        <v>0</v>
      </c>
      <c r="D2061" s="92">
        <f t="shared" si="334"/>
        <v>5</v>
      </c>
      <c r="G2061" s="38" t="str">
        <f>Matrix!C8399</f>
        <v>羽毛</v>
      </c>
    </row>
    <row r="2062" spans="1:7">
      <c r="A2062" s="93"/>
      <c r="B2062" s="38">
        <v>8400</v>
      </c>
      <c r="C2062" s="38">
        <f>Matrix!B8400</f>
        <v>0</v>
      </c>
      <c r="D2062" s="92">
        <f t="shared" si="334"/>
        <v>5</v>
      </c>
      <c r="G2062" s="38" t="str">
        <f>Matrix!C8400</f>
        <v>羽毛</v>
      </c>
    </row>
    <row r="2063" spans="1:7">
      <c r="A2063" s="93"/>
      <c r="B2063" s="38">
        <v>9419</v>
      </c>
      <c r="C2063" s="38">
        <f>Matrix!B9419</f>
        <v>0</v>
      </c>
      <c r="D2063" s="92">
        <f t="shared" si="334"/>
        <v>5</v>
      </c>
      <c r="G2063" s="38" t="str">
        <f>Matrix!C9419</f>
        <v>羽毛--治疗过敏的方剂</v>
      </c>
    </row>
    <row r="2064" spans="1:7">
      <c r="A2064" s="93"/>
      <c r="B2064" s="38">
        <v>9420</v>
      </c>
      <c r="C2064" s="38">
        <f>Matrix!B9420</f>
        <v>0</v>
      </c>
      <c r="D2064" s="92">
        <f t="shared" si="334"/>
        <v>5</v>
      </c>
      <c r="G2064" s="38" t="str">
        <f>Matrix!C9420</f>
        <v>羽毛--治疗过敏的方剂</v>
      </c>
    </row>
    <row r="2065" spans="1:7">
      <c r="A2065" s="93" t="s">
        <v>23634</v>
      </c>
      <c r="B2065" s="38">
        <v>803</v>
      </c>
      <c r="C2065" s="38">
        <f>Matrix!B803</f>
        <v>0</v>
      </c>
      <c r="D2065" s="92">
        <f t="shared" si="334"/>
        <v>5</v>
      </c>
      <c r="E2065" s="120">
        <f>MAX(D2065:D2097)</f>
        <v>5</v>
      </c>
      <c r="F2065" s="96">
        <f>IF(E2065&gt;Max_Value,Max_Value,IF(E2065&lt;0,0,E2065))</f>
        <v>5</v>
      </c>
      <c r="G2065" s="38" t="str">
        <f>Matrix!C803</f>
        <v>安哥拉山兔--与对性思想的恐惧有关。</v>
      </c>
    </row>
    <row r="2066" spans="1:7">
      <c r="A2066" s="93"/>
      <c r="B2066" s="38">
        <v>851</v>
      </c>
      <c r="C2066" s="38">
        <f>Matrix!B851</f>
        <v>0</v>
      </c>
      <c r="D2066" s="92">
        <f t="shared" si="334"/>
        <v>5</v>
      </c>
      <c r="G2066" s="38" t="str">
        <f>Matrix!C851</f>
        <v>马-- 对动物皮屑过敏或敏感，对性行为有恐惧。</v>
      </c>
    </row>
    <row r="2067" spans="1:7">
      <c r="A2067" s="93"/>
      <c r="B2067" s="38">
        <v>1511</v>
      </c>
      <c r="C2067" s="38">
        <f>Matrix!B1511</f>
        <v>0</v>
      </c>
      <c r="D2067" s="92">
        <f t="shared" si="334"/>
        <v>5</v>
      </c>
      <c r="G2067" s="38" t="str">
        <f>Matrix!C1511</f>
        <v>动物上皮细胞--可以辨识被伤害或是留下的冲突恐惧。</v>
      </c>
    </row>
    <row r="2068" spans="1:7">
      <c r="A2068" s="93"/>
      <c r="B2068" s="38">
        <v>1516</v>
      </c>
      <c r="C2068" s="38">
        <f>Matrix!B1516</f>
        <v>0</v>
      </c>
      <c r="D2068" s="92">
        <f t="shared" si="334"/>
        <v>5</v>
      </c>
      <c r="G2068" s="38" t="str">
        <f>Matrix!C1516</f>
        <v>牛皮 --提示害怕被伤害和抛弃</v>
      </c>
    </row>
    <row r="2069" spans="1:7">
      <c r="A2069" s="93"/>
      <c r="B2069" s="38">
        <v>1517</v>
      </c>
      <c r="C2069" s="38">
        <f>Matrix!B1517</f>
        <v>0</v>
      </c>
      <c r="D2069" s="92">
        <f t="shared" si="334"/>
        <v>5</v>
      </c>
      <c r="G2069" s="38" t="str">
        <f>Matrix!C1517</f>
        <v>狗皮,--提示被伤害或被伤害后造成的恐惧。</v>
      </c>
    </row>
    <row r="2070" spans="1:7">
      <c r="A2070" s="93"/>
      <c r="B2070" s="38">
        <v>2850</v>
      </c>
      <c r="C2070" s="38">
        <f>Matrix!B2850</f>
        <v>0</v>
      </c>
      <c r="D2070" s="92">
        <f t="shared" si="334"/>
        <v>5</v>
      </c>
      <c r="G2070" s="38" t="str">
        <f>Matrix!C2850</f>
        <v>CAT HAIR -- 动物唾液，引发主要的毛发过敏，使不敏感</v>
      </c>
    </row>
    <row r="2071" spans="1:7">
      <c r="A2071" s="93"/>
      <c r="B2071" s="38">
        <v>2851</v>
      </c>
      <c r="C2071" s="38">
        <f>Matrix!B2851</f>
        <v>0</v>
      </c>
      <c r="D2071" s="92">
        <f t="shared" si="334"/>
        <v>5</v>
      </c>
      <c r="G2071" s="38" t="str">
        <f>Matrix!C2851</f>
        <v>DOG HAIR -- 动物唾液，引发主要的毛发过敏，使不敏感</v>
      </c>
    </row>
    <row r="2072" spans="1:7">
      <c r="A2072" s="93"/>
      <c r="B2072" s="38">
        <v>2852</v>
      </c>
      <c r="C2072" s="38">
        <f>Matrix!B2852</f>
        <v>0</v>
      </c>
      <c r="D2072" s="92">
        <f t="shared" si="334"/>
        <v>5</v>
      </c>
      <c r="G2072" s="38" t="str">
        <f>Matrix!C2852</f>
        <v>ANIMAL DANDER -- 动物毛发皮屑，引发主要的毛发过敏，使不敏感</v>
      </c>
    </row>
    <row r="2073" spans="1:7">
      <c r="A2073" s="93"/>
      <c r="B2073" s="38">
        <v>8397</v>
      </c>
      <c r="C2073" s="38">
        <f>Matrix!B8397</f>
        <v>0</v>
      </c>
      <c r="D2073" s="92">
        <f t="shared" si="334"/>
        <v>5</v>
      </c>
      <c r="G2073" s="38" t="str">
        <f>Matrix!C8397</f>
        <v>牛毛皮</v>
      </c>
    </row>
    <row r="2074" spans="1:7">
      <c r="A2074" s="93"/>
      <c r="B2074" s="38">
        <v>8401</v>
      </c>
      <c r="C2074" s="38">
        <f>Matrix!B8401</f>
        <v>0</v>
      </c>
      <c r="D2074" s="92">
        <f t="shared" si="334"/>
        <v>5</v>
      </c>
      <c r="G2074" s="38" t="str">
        <f>Matrix!C8401</f>
        <v>天竺鼠</v>
      </c>
    </row>
    <row r="2075" spans="1:7">
      <c r="A2075" s="93"/>
      <c r="B2075" s="38">
        <v>8402</v>
      </c>
      <c r="C2075" s="38">
        <f>Matrix!B8402</f>
        <v>0</v>
      </c>
      <c r="D2075" s="92">
        <f t="shared" si="334"/>
        <v>5</v>
      </c>
      <c r="G2075" s="38" t="str">
        <f>Matrix!C8402</f>
        <v>仓鼠</v>
      </c>
    </row>
    <row r="2076" spans="1:7">
      <c r="A2076" s="93"/>
      <c r="B2076" s="38">
        <v>8403</v>
      </c>
      <c r="C2076" s="38">
        <f>Matrix!B8403</f>
        <v>0</v>
      </c>
      <c r="D2076" s="92">
        <f t="shared" si="334"/>
        <v>5</v>
      </c>
      <c r="G2076" s="38" t="str">
        <f>Matrix!C8403</f>
        <v>马毛</v>
      </c>
    </row>
    <row r="2077" spans="1:7">
      <c r="A2077" s="93"/>
      <c r="B2077" s="38">
        <v>8404</v>
      </c>
      <c r="C2077" s="38">
        <f>Matrix!B8404</f>
        <v>0</v>
      </c>
      <c r="D2077" s="92">
        <f t="shared" si="334"/>
        <v>5</v>
      </c>
      <c r="G2077" s="38" t="str">
        <f>Matrix!C8404</f>
        <v>人发</v>
      </c>
    </row>
    <row r="2078" spans="1:7">
      <c r="A2078" s="93"/>
      <c r="B2078" s="38">
        <v>8405</v>
      </c>
      <c r="C2078" s="38">
        <f>Matrix!B8405</f>
        <v>0</v>
      </c>
      <c r="D2078" s="92">
        <f t="shared" si="334"/>
        <v>5</v>
      </c>
      <c r="G2078" s="38" t="str">
        <f>Matrix!C8405</f>
        <v>老鼠毛皮</v>
      </c>
    </row>
    <row r="2079" spans="1:7">
      <c r="A2079" s="93"/>
      <c r="B2079" s="38">
        <v>8406</v>
      </c>
      <c r="C2079" s="38">
        <f>Matrix!B8406</f>
        <v>0</v>
      </c>
      <c r="D2079" s="92">
        <f t="shared" si="334"/>
        <v>5</v>
      </c>
      <c r="G2079" s="38" t="str">
        <f>Matrix!C8406</f>
        <v>兔子毛皮</v>
      </c>
    </row>
    <row r="2080" spans="1:7">
      <c r="A2080" s="93"/>
      <c r="B2080" s="38">
        <v>8407</v>
      </c>
      <c r="C2080" s="38">
        <f>Matrix!B8407</f>
        <v>0</v>
      </c>
      <c r="D2080" s="92">
        <f t="shared" si="334"/>
        <v>5</v>
      </c>
      <c r="G2080" s="38" t="str">
        <f>Matrix!C8407</f>
        <v>鼠毛皮</v>
      </c>
    </row>
    <row r="2081" spans="1:7">
      <c r="A2081" s="93"/>
      <c r="B2081" s="38">
        <v>9417</v>
      </c>
      <c r="C2081" s="38">
        <f>Matrix!B9417</f>
        <v>0</v>
      </c>
      <c r="D2081" s="92">
        <f t="shared" si="334"/>
        <v>5</v>
      </c>
      <c r="G2081" s="38" t="str">
        <f>Matrix!C9417</f>
        <v>奶牛毛--治疗过敏的方剂</v>
      </c>
    </row>
    <row r="2082" spans="1:7">
      <c r="A2082" s="93"/>
      <c r="B2082" s="38">
        <v>9421</v>
      </c>
      <c r="C2082" s="38">
        <f>Matrix!B9421</f>
        <v>0</v>
      </c>
      <c r="D2082" s="92">
        <f t="shared" si="334"/>
        <v>5</v>
      </c>
      <c r="G2082" s="38" t="str">
        <f>Matrix!C9421</f>
        <v>豚鼠--治疗过敏的方剂</v>
      </c>
    </row>
    <row r="2083" spans="1:7">
      <c r="A2083" s="93"/>
      <c r="B2083" s="38">
        <v>9422</v>
      </c>
      <c r="C2083" s="38">
        <f>Matrix!B9422</f>
        <v>0</v>
      </c>
      <c r="D2083" s="92">
        <f t="shared" si="334"/>
        <v>5</v>
      </c>
      <c r="G2083" s="38" t="str">
        <f>Matrix!C9422</f>
        <v>地鼠毛--治疗过敏的方剂</v>
      </c>
    </row>
    <row r="2084" spans="1:7">
      <c r="A2084" s="93"/>
      <c r="B2084" s="38">
        <v>9423</v>
      </c>
      <c r="C2084" s="38">
        <f>Matrix!B9423</f>
        <v>0</v>
      </c>
      <c r="D2084" s="92">
        <f t="shared" si="334"/>
        <v>5</v>
      </c>
      <c r="G2084" s="38" t="str">
        <f>Matrix!C9423</f>
        <v>马毛--治疗过敏的方剂</v>
      </c>
    </row>
    <row r="2085" spans="1:7">
      <c r="A2085" s="93"/>
      <c r="B2085" s="38">
        <v>9424</v>
      </c>
      <c r="C2085" s="38">
        <f>Matrix!B9424</f>
        <v>0</v>
      </c>
      <c r="D2085" s="92">
        <f t="shared" si="334"/>
        <v>5</v>
      </c>
      <c r="G2085" s="38" t="str">
        <f>Matrix!C9424</f>
        <v>头发--治疗过敏的方剂</v>
      </c>
    </row>
    <row r="2086" spans="1:7">
      <c r="A2086" s="93"/>
      <c r="B2086" s="38">
        <v>9425</v>
      </c>
      <c r="C2086" s="38">
        <f>Matrix!B9425</f>
        <v>0</v>
      </c>
      <c r="D2086" s="92">
        <f t="shared" si="334"/>
        <v>5</v>
      </c>
      <c r="G2086" s="38" t="str">
        <f>Matrix!C9425</f>
        <v>小鼠毛--治疗过敏的方剂</v>
      </c>
    </row>
    <row r="2087" spans="1:7">
      <c r="A2087" s="93"/>
      <c r="B2087" s="38">
        <v>9426</v>
      </c>
      <c r="C2087" s="38">
        <f>Matrix!B9426</f>
        <v>0</v>
      </c>
      <c r="D2087" s="92">
        <f t="shared" si="334"/>
        <v>5</v>
      </c>
      <c r="G2087" s="38" t="str">
        <f>Matrix!C9426</f>
        <v>兔毛--治疗过敏的方剂</v>
      </c>
    </row>
    <row r="2088" spans="1:7">
      <c r="A2088" s="93"/>
      <c r="B2088" s="38">
        <v>9427</v>
      </c>
      <c r="C2088" s="38">
        <f>Matrix!B9427</f>
        <v>0</v>
      </c>
      <c r="D2088" s="92">
        <f t="shared" si="334"/>
        <v>5</v>
      </c>
      <c r="G2088" s="38" t="str">
        <f>Matrix!C9427</f>
        <v>大鼠毛--治疗过敏的方剂</v>
      </c>
    </row>
    <row r="2089" spans="1:7">
      <c r="A2089" s="93"/>
      <c r="B2089" s="38">
        <v>812</v>
      </c>
      <c r="C2089" s="38">
        <f>Matrix!B812</f>
        <v>0</v>
      </c>
      <c r="D2089" s="92">
        <f t="shared" ref="D2089:D2114" si="335">ROUNDUP(ABS(75-C2089)/(Base_Value)*allergy_factor,1)</f>
        <v>5</v>
      </c>
      <c r="G2089" s="38" t="str">
        <f>Matrix!C812</f>
        <v>猫-- 过敏或敏感，不愿意独立，爱逞强。</v>
      </c>
    </row>
    <row r="2090" spans="1:7">
      <c r="A2090" s="93"/>
      <c r="B2090" s="38">
        <v>1518</v>
      </c>
      <c r="C2090" s="38">
        <f>Matrix!B1518</f>
        <v>0</v>
      </c>
      <c r="D2090" s="92">
        <f t="shared" si="335"/>
        <v>5</v>
      </c>
      <c r="G2090" s="38" t="str">
        <f>Matrix!C1518</f>
        <v>猫皮--提示害怕被伤害和抛弃</v>
      </c>
    </row>
    <row r="2091" spans="1:7">
      <c r="A2091" s="93"/>
      <c r="B2091" s="38">
        <v>1558</v>
      </c>
      <c r="C2091" s="38">
        <f>Matrix!B1558</f>
        <v>0</v>
      </c>
      <c r="D2091" s="92">
        <f t="shared" si="335"/>
        <v>5</v>
      </c>
      <c r="G2091" s="38" t="str">
        <f>Matrix!C1558</f>
        <v>猫毛--过敏敏感或是毒性反应，注意避免接触和脱敏。</v>
      </c>
    </row>
    <row r="2092" spans="1:7">
      <c r="A2092" s="93"/>
      <c r="B2092" s="38">
        <v>2850</v>
      </c>
      <c r="C2092" s="38">
        <f>Matrix!B2850</f>
        <v>0</v>
      </c>
      <c r="D2092" s="92">
        <f t="shared" si="335"/>
        <v>5</v>
      </c>
      <c r="G2092" s="38" t="str">
        <f>Matrix!C2850</f>
        <v>CAT HAIR -- 动物唾液，引发主要的毛发过敏，使不敏感</v>
      </c>
    </row>
    <row r="2093" spans="1:7">
      <c r="A2093" s="93"/>
      <c r="B2093" s="38">
        <v>8396</v>
      </c>
      <c r="C2093" s="38">
        <f>Matrix!B8396</f>
        <v>0</v>
      </c>
      <c r="D2093" s="92">
        <f t="shared" si="335"/>
        <v>5</v>
      </c>
      <c r="G2093" s="38" t="str">
        <f>Matrix!C8396</f>
        <v>猫毛皮</v>
      </c>
    </row>
    <row r="2094" spans="1:7">
      <c r="A2094" s="93"/>
      <c r="B2094" s="38">
        <v>9416</v>
      </c>
      <c r="C2094" s="38">
        <f>Matrix!B9416</f>
        <v>0</v>
      </c>
      <c r="D2094" s="92">
        <f t="shared" si="335"/>
        <v>5</v>
      </c>
      <c r="G2094" s="38" t="str">
        <f>Matrix!C9416</f>
        <v>猫皮毛--治疗过敏的方剂</v>
      </c>
    </row>
    <row r="2095" spans="1:7">
      <c r="A2095" s="93"/>
      <c r="B2095" s="38">
        <v>826</v>
      </c>
      <c r="C2095" s="38">
        <f>Matrix!B826</f>
        <v>0</v>
      </c>
      <c r="D2095" s="92">
        <f t="shared" si="335"/>
        <v>5</v>
      </c>
      <c r="G2095" s="38" t="str">
        <f>Matrix!C826</f>
        <v>狗-- 对狗的皮屑过敏或敏感。</v>
      </c>
    </row>
    <row r="2096" spans="1:7">
      <c r="A2096" s="93"/>
      <c r="B2096" s="38">
        <v>8398</v>
      </c>
      <c r="C2096" s="38">
        <f>Matrix!B8398</f>
        <v>0</v>
      </c>
      <c r="D2096" s="92">
        <f t="shared" si="335"/>
        <v>5</v>
      </c>
      <c r="G2096" s="38" t="str">
        <f>Matrix!C8398</f>
        <v>狗毛皮</v>
      </c>
    </row>
    <row r="2097" spans="1:7">
      <c r="A2097" s="93"/>
      <c r="B2097" s="38">
        <v>9418</v>
      </c>
      <c r="C2097" s="38">
        <f>Matrix!B9418</f>
        <v>0</v>
      </c>
      <c r="D2097" s="92">
        <f t="shared" si="335"/>
        <v>5</v>
      </c>
      <c r="G2097" s="38" t="str">
        <f>Matrix!C9418</f>
        <v>狗毛--治疗过敏的方剂</v>
      </c>
    </row>
    <row r="2098" spans="1:7">
      <c r="A2098" s="93" t="s">
        <v>23635</v>
      </c>
      <c r="B2098" s="38">
        <v>1621</v>
      </c>
      <c r="C2098" s="38">
        <f>Matrix!B1621</f>
        <v>0</v>
      </c>
      <c r="D2098" s="92">
        <f t="shared" si="335"/>
        <v>5</v>
      </c>
      <c r="E2098" s="120">
        <f>MAX(D2098:D2099)</f>
        <v>5</v>
      </c>
      <c r="F2098" s="96">
        <f>IF(E2098&gt;Max_Value,Max_Value,IF(E2098&lt;0,0,E2098))</f>
        <v>5</v>
      </c>
      <c r="G2098" s="38" t="str">
        <f>Matrix!C1621</f>
        <v>蚊子--传播过敏原，提示曾接触过某种过敏原物质。</v>
      </c>
    </row>
    <row r="2099" spans="1:7">
      <c r="A2099" s="93"/>
      <c r="B2099" s="38">
        <v>1764</v>
      </c>
      <c r="C2099" s="38">
        <f>Matrix!B1764</f>
        <v>0</v>
      </c>
      <c r="D2099" s="92">
        <f t="shared" si="335"/>
        <v>5</v>
      </c>
      <c r="G2099" s="38" t="str">
        <f>Matrix!C1764</f>
        <v>ANOPHELES MOSQUITO VENOM -- 疟蚊, 辨识因维生素B造成的易感性或皮肤毒性。 * ]</v>
      </c>
    </row>
    <row r="2100" spans="1:7">
      <c r="A2100" s="93" t="s">
        <v>23636</v>
      </c>
      <c r="B2100" s="38">
        <v>1368</v>
      </c>
      <c r="C2100" s="38">
        <f>Matrix!B1368</f>
        <v>0</v>
      </c>
      <c r="D2100" s="92">
        <f t="shared" si="335"/>
        <v>5</v>
      </c>
      <c r="E2100" s="120">
        <f>MAX(D2100:D2111)</f>
        <v>5</v>
      </c>
      <c r="F2100" s="96">
        <f>IF(E2100&gt;Max_Value,Max_Value,IF(E2100&lt;0,0,E2100))</f>
        <v>5</v>
      </c>
      <c r="G2100" s="38" t="str">
        <f>Matrix!C1368</f>
        <v>ACETYLBUTYROLACTONE -- 用于工业和化妆品，用Beautox N.607。 ]</v>
      </c>
    </row>
    <row r="2101" spans="1:7">
      <c r="A2101" s="93"/>
      <c r="B2101" s="38">
        <v>1370</v>
      </c>
      <c r="C2101" s="38">
        <f>Matrix!B1370</f>
        <v>0</v>
      </c>
      <c r="D2101" s="92">
        <f t="shared" si="335"/>
        <v>5</v>
      </c>
      <c r="G2101" s="38" t="str">
        <f>Matrix!C1370</f>
        <v>ARBENOBENZENE -- 用于工业和化妆品，用Beautox N.607。 ]</v>
      </c>
    </row>
    <row r="2102" spans="1:7">
      <c r="A2102" s="93"/>
      <c r="B2102" s="38">
        <v>1371</v>
      </c>
      <c r="C2102" s="38">
        <f>Matrix!B1371</f>
        <v>0</v>
      </c>
      <c r="D2102" s="92">
        <f t="shared" si="335"/>
        <v>5</v>
      </c>
      <c r="G2102" s="38" t="str">
        <f>Matrix!C1371</f>
        <v>ANTIMONY TRIETHYL -- 用于工业和化妆品提示皮肤疾病毒性，用Beautox N.607。 ]</v>
      </c>
    </row>
    <row r="2103" spans="1:7">
      <c r="A2103" s="93"/>
      <c r="B2103" s="38">
        <v>1372</v>
      </c>
      <c r="C2103" s="38">
        <f>Matrix!B1372</f>
        <v>0</v>
      </c>
      <c r="D2103" s="92">
        <f t="shared" si="335"/>
        <v>5</v>
      </c>
      <c r="G2103" s="38" t="str">
        <f>Matrix!C1372</f>
        <v>AMYLENE -- 石油浓缩剂，用于工业和化妆品提示毒性，用Beautox N.607－Envirox N. 1276 或是 N. 610, 苯酚。  ]</v>
      </c>
    </row>
    <row r="2104" spans="1:7">
      <c r="A2104" s="93"/>
      <c r="B2104" s="38">
        <v>1373</v>
      </c>
      <c r="C2104" s="38">
        <f>Matrix!B1373</f>
        <v>0</v>
      </c>
      <c r="D2104" s="92">
        <f t="shared" si="335"/>
        <v>5</v>
      </c>
      <c r="G2104" s="38" t="str">
        <f>Matrix!C1373</f>
        <v>AMMONIATED CHEMICALS -- 用于炸药，工业，化妆品，药物，影响蛋白质代谢，用Industriox N. 612。 ]</v>
      </c>
    </row>
    <row r="2105" spans="1:7">
      <c r="A2105" s="93"/>
      <c r="B2105" s="38">
        <v>1376</v>
      </c>
      <c r="C2105" s="38">
        <f>Matrix!B1376</f>
        <v>0</v>
      </c>
      <c r="D2105" s="92">
        <f t="shared" si="335"/>
        <v>5</v>
      </c>
      <c r="G2105" s="38" t="str">
        <f>Matrix!C1376</f>
        <v>AUROUS CYANIDE -- 用于工业和化妆品，影响头部和肾（膀胱，输尿管，尿道）的结缔组织，用 Beautox N. 607。 ]</v>
      </c>
    </row>
    <row r="2106" spans="1:7">
      <c r="A2106" s="93"/>
      <c r="B2106" s="38">
        <v>1379</v>
      </c>
      <c r="C2106" s="38">
        <f>Matrix!B1379</f>
        <v>0</v>
      </c>
      <c r="D2106" s="92">
        <f t="shared" si="335"/>
        <v>5</v>
      </c>
      <c r="G2106" s="38" t="str">
        <f>Matrix!C1379</f>
        <v>AMMONIUM CYANIDE -- 用于化妆品和药物，影响肾（膀胱，输尿管，尿道）和胰腺的蛋白质代谢。 ]</v>
      </c>
    </row>
    <row r="2107" spans="1:7">
      <c r="A2107" s="93"/>
      <c r="B2107" s="38">
        <v>1382</v>
      </c>
      <c r="C2107" s="38">
        <f>Matrix!B1382</f>
        <v>0</v>
      </c>
      <c r="D2107" s="92">
        <f t="shared" si="335"/>
        <v>5</v>
      </c>
      <c r="G2107" s="38" t="str">
        <f>Matrix!C1382</f>
        <v>BEAUVERCIN -- 用于化妆品和工业，影响对自我和他人的认识，用Beautox N. 607。 ] ]</v>
      </c>
    </row>
    <row r="2108" spans="1:7">
      <c r="A2108" s="93"/>
      <c r="B2108" s="38">
        <v>1388</v>
      </c>
      <c r="C2108" s="38">
        <f>Matrix!B1388</f>
        <v>0</v>
      </c>
      <c r="D2108" s="92">
        <f t="shared" si="335"/>
        <v>5</v>
      </c>
      <c r="G2108" s="38" t="str">
        <f>Matrix!C1388</f>
        <v>BENZENE CHEMICALS -- 用于工业，化妆品和药物中，影响肾，肺，皮肤，神经提示毒性。 $ ]</v>
      </c>
    </row>
    <row r="2109" spans="1:7">
      <c r="A2109" s="93"/>
      <c r="B2109" s="38">
        <v>454</v>
      </c>
      <c r="C2109" s="38">
        <f>Matrix!B454</f>
        <v>0</v>
      </c>
      <c r="D2109" s="92">
        <f t="shared" si="335"/>
        <v>5</v>
      </c>
      <c r="G2109" s="38" t="str">
        <f>Matrix!C454</f>
        <v>STEARIC ACID -- 硬脂酸, 辨识无精打采，疲乏，体质虚弱，用于洗涤用品，苯酚。 ]</v>
      </c>
    </row>
    <row r="2110" spans="1:7">
      <c r="A2110" s="93"/>
      <c r="B2110" s="38">
        <v>1331</v>
      </c>
      <c r="C2110" s="38">
        <f>Matrix!B1331</f>
        <v>0</v>
      </c>
      <c r="D2110" s="92">
        <f t="shared" si="335"/>
        <v>5</v>
      </c>
      <c r="G2110" s="38" t="str">
        <f>Matrix!C1331</f>
        <v>GLYCERINE -- 以自然剂量（in raw doses）刺激粘膜，用8x+缓和疼痛提示对化学药品的不耐性。 ]</v>
      </c>
    </row>
    <row r="2111" spans="1:7">
      <c r="A2111" s="93"/>
      <c r="B2111" s="38">
        <v>9476</v>
      </c>
      <c r="C2111" s="38">
        <f>Matrix!B9476</f>
        <v>0</v>
      </c>
      <c r="D2111" s="92">
        <f t="shared" si="335"/>
        <v>5</v>
      </c>
      <c r="G2111" s="38" t="str">
        <f>Matrix!C9476</f>
        <v>GLYCERINE（甘油,丙三醇） 4/homeopathic formula for allergy/Monastery of Herbs顺势公式过敏（ALR）</v>
      </c>
    </row>
    <row r="2112" spans="1:7">
      <c r="A2112" s="93" t="s">
        <v>23637</v>
      </c>
      <c r="B2112" s="38">
        <v>8452</v>
      </c>
      <c r="C2112" s="38">
        <f>Matrix!B8452</f>
        <v>0</v>
      </c>
      <c r="D2112" s="92">
        <f t="shared" si="335"/>
        <v>5</v>
      </c>
      <c r="E2112" s="120">
        <f>MAX(D2112:D2113)</f>
        <v>5</v>
      </c>
      <c r="F2112" s="96">
        <f>IF(E2112&gt;Max_Value,Max_Value,IF(E2112&lt;0,0,E2112))</f>
        <v>5</v>
      </c>
      <c r="G2112" s="38" t="str">
        <f>Matrix!C8452</f>
        <v>NEWS PRINT -- 化学毒素提取物</v>
      </c>
    </row>
    <row r="2113" spans="1:7">
      <c r="A2113" s="93"/>
      <c r="B2113" s="38">
        <v>9472</v>
      </c>
      <c r="C2113" s="38">
        <f>Matrix!B9472</f>
        <v>0</v>
      </c>
      <c r="D2113" s="92">
        <f t="shared" si="335"/>
        <v>5</v>
      </c>
      <c r="G2113" s="38" t="str">
        <f>Matrix!C9472</f>
        <v>报纸--治疗过敏的方剂，提示毒物接触。</v>
      </c>
    </row>
    <row r="2114" spans="1:7">
      <c r="A2114" s="93" t="s">
        <v>23786</v>
      </c>
      <c r="B2114" s="38">
        <v>1619</v>
      </c>
      <c r="C2114" s="38">
        <f>Matrix!B1619</f>
        <v>0</v>
      </c>
      <c r="D2114" s="92">
        <f t="shared" si="335"/>
        <v>5</v>
      </c>
      <c r="E2114" s="120">
        <f>D2114</f>
        <v>5</v>
      </c>
      <c r="F2114" s="96">
        <f>IF(E2114&gt;Max_Value,Max_Value,IF(E2114&lt;0,0,E2114))</f>
        <v>5</v>
      </c>
      <c r="G2114" s="38" t="str">
        <f>Matrix!C1619</f>
        <v>乳胶--过敏或敏感，提示毒性反应。</v>
      </c>
    </row>
    <row r="2115" spans="1:7">
      <c r="A2115" s="93" t="s">
        <v>11435</v>
      </c>
      <c r="B2115" s="38">
        <v>609</v>
      </c>
      <c r="C2115" s="38">
        <f>Matrix!B609</f>
        <v>0</v>
      </c>
      <c r="D2115" s="92">
        <f t="shared" ref="D2115:D2136" si="336">ROUNDUP(ABS(75-C2115)/(Base_Value-3)*allergy_factor,1)</f>
        <v>6.3</v>
      </c>
      <c r="E2115" s="120">
        <f>MAX(D2115:D2134)</f>
        <v>6.3</v>
      </c>
      <c r="F2115" s="96">
        <f>IF(E2115&gt;Max_Value,Max_Value,IF(E2115&lt;0,0,E2115))</f>
        <v>5</v>
      </c>
      <c r="G2115" s="38" t="str">
        <f>Matrix!C609</f>
        <v>BEAUTOX (NV) -- 合成药物，用于美容院毒素，头发定型剂，除臭剂等等，敏感。</v>
      </c>
    </row>
    <row r="2116" spans="1:7">
      <c r="A2116" s="93"/>
      <c r="B2116" s="38">
        <v>906</v>
      </c>
      <c r="C2116" s="38">
        <f>Matrix!B906</f>
        <v>0</v>
      </c>
      <c r="D2116" s="92">
        <f t="shared" si="336"/>
        <v>6.3</v>
      </c>
      <c r="G2116" s="38" t="str">
        <f>Matrix!C906</f>
        <v>COSMETIC MATERIALS (DR) -- 化妆品材料(DR)，合成药物，用于解除存在于头发和指甲中的美容产品化学物毒素。</v>
      </c>
    </row>
    <row r="2117" spans="1:7">
      <c r="A2117" s="93"/>
      <c r="B2117" s="38">
        <v>1368</v>
      </c>
      <c r="C2117" s="38">
        <f>Matrix!B1368</f>
        <v>0</v>
      </c>
      <c r="D2117" s="92">
        <f t="shared" si="336"/>
        <v>6.3</v>
      </c>
      <c r="G2117" s="38" t="str">
        <f>Matrix!C1368</f>
        <v>ACETYLBUTYROLACTONE -- 用于工业和化妆品，用Beautox N.607。 ]</v>
      </c>
    </row>
    <row r="2118" spans="1:7">
      <c r="A2118" s="93"/>
      <c r="B2118" s="38">
        <v>1370</v>
      </c>
      <c r="C2118" s="38">
        <f>Matrix!B1370</f>
        <v>0</v>
      </c>
      <c r="D2118" s="92">
        <f t="shared" si="336"/>
        <v>6.3</v>
      </c>
      <c r="G2118" s="38" t="str">
        <f>Matrix!C1370</f>
        <v>ARBENOBENZENE -- 用于工业和化妆品，用Beautox N.607。 ]</v>
      </c>
    </row>
    <row r="2119" spans="1:7">
      <c r="A2119" s="93"/>
      <c r="B2119" s="38">
        <v>1371</v>
      </c>
      <c r="C2119" s="38">
        <f>Matrix!B1371</f>
        <v>0</v>
      </c>
      <c r="D2119" s="92">
        <f t="shared" si="336"/>
        <v>6.3</v>
      </c>
      <c r="G2119" s="38" t="str">
        <f>Matrix!C1371</f>
        <v>ANTIMONY TRIETHYL -- 用于工业和化妆品提示皮肤疾病毒性，用Beautox N.607。 ]</v>
      </c>
    </row>
    <row r="2120" spans="1:7">
      <c r="A2120" s="93"/>
      <c r="B2120" s="38">
        <v>1372</v>
      </c>
      <c r="C2120" s="38">
        <f>Matrix!B1372</f>
        <v>0</v>
      </c>
      <c r="D2120" s="92">
        <f t="shared" si="336"/>
        <v>6.3</v>
      </c>
      <c r="G2120" s="38" t="str">
        <f>Matrix!C1372</f>
        <v>AMYLENE -- 石油浓缩剂，用于工业和化妆品提示毒性，用Beautox N.607－Envirox N. 1276 或是 N. 610, 苯酚。  ]</v>
      </c>
    </row>
    <row r="2121" spans="1:7">
      <c r="A2121" s="93"/>
      <c r="B2121" s="38">
        <v>1373</v>
      </c>
      <c r="C2121" s="38">
        <f>Matrix!B1373</f>
        <v>0</v>
      </c>
      <c r="D2121" s="92">
        <f t="shared" si="336"/>
        <v>6.3</v>
      </c>
      <c r="G2121" s="38" t="str">
        <f>Matrix!C1373</f>
        <v>AMMONIATED CHEMICALS -- 用于炸药，工业，化妆品，药物，影响蛋白质代谢，用Industriox N. 612。 ]</v>
      </c>
    </row>
    <row r="2122" spans="1:7">
      <c r="A2122" s="93"/>
      <c r="B2122" s="38">
        <v>1376</v>
      </c>
      <c r="C2122" s="38">
        <f>Matrix!B1376</f>
        <v>0</v>
      </c>
      <c r="D2122" s="92">
        <f t="shared" si="336"/>
        <v>6.3</v>
      </c>
      <c r="G2122" s="38" t="str">
        <f>Matrix!C1376</f>
        <v>AUROUS CYANIDE -- 用于工业和化妆品，影响头部和肾（膀胱，输尿管，尿道）的结缔组织，用 Beautox N. 607。 ]</v>
      </c>
    </row>
    <row r="2123" spans="1:7">
      <c r="A2123" s="93"/>
      <c r="B2123" s="38">
        <v>1379</v>
      </c>
      <c r="C2123" s="38">
        <f>Matrix!B1379</f>
        <v>0</v>
      </c>
      <c r="D2123" s="92">
        <f t="shared" si="336"/>
        <v>6.3</v>
      </c>
      <c r="G2123" s="38" t="str">
        <f>Matrix!C1379</f>
        <v>AMMONIUM CYANIDE -- 用于化妆品和药物，影响肾（膀胱，输尿管，尿道）和胰腺的蛋白质代谢。 ]</v>
      </c>
    </row>
    <row r="2124" spans="1:7">
      <c r="A2124" s="93"/>
      <c r="B2124" s="38">
        <v>1382</v>
      </c>
      <c r="C2124" s="38">
        <f>Matrix!B1382</f>
        <v>0</v>
      </c>
      <c r="D2124" s="92">
        <f t="shared" si="336"/>
        <v>6.3</v>
      </c>
      <c r="G2124" s="38" t="str">
        <f>Matrix!C1382</f>
        <v>BEAUVERCIN -- 用于化妆品和工业，影响对自我和他人的认识，用Beautox N. 607。 ] ]</v>
      </c>
    </row>
    <row r="2125" spans="1:7">
      <c r="A2125" s="93"/>
      <c r="B2125" s="38">
        <v>1388</v>
      </c>
      <c r="C2125" s="38">
        <f>Matrix!B1388</f>
        <v>0</v>
      </c>
      <c r="D2125" s="92">
        <f t="shared" si="336"/>
        <v>6.3</v>
      </c>
      <c r="G2125" s="38" t="str">
        <f>Matrix!C1388</f>
        <v>BENZENE CHEMICALS -- 用于工业，化妆品和药物中，影响肾，肺，皮肤，神经提示毒性。 $ ]</v>
      </c>
    </row>
    <row r="2126" spans="1:7">
      <c r="A2126" s="93"/>
      <c r="B2126" s="38">
        <v>1396</v>
      </c>
      <c r="C2126" s="38">
        <f>Matrix!B1396</f>
        <v>0</v>
      </c>
      <c r="D2126" s="92">
        <f t="shared" si="336"/>
        <v>6.3</v>
      </c>
      <c r="G2126" s="38" t="str">
        <f>Matrix!C1396</f>
        <v>DICHLORO CHEMICALS -- 用于油漆，化妆品，药物，工业影响神经和组织，用Industriox N. 612。 ]</v>
      </c>
    </row>
    <row r="2127" spans="1:7">
      <c r="A2127" s="93"/>
      <c r="B2127" s="38">
        <v>1397</v>
      </c>
      <c r="C2127" s="38">
        <f>Matrix!B1397</f>
        <v>0</v>
      </c>
      <c r="D2127" s="92">
        <f t="shared" si="336"/>
        <v>6.3</v>
      </c>
      <c r="G2127" s="38" t="str">
        <f>Matrix!C1397</f>
        <v>DIMETHYL CHEMICALS -- 用于化妆品，药物，杀虫剂，油漆，塑料，用Industriox N. 612。 ]</v>
      </c>
    </row>
    <row r="2128" spans="1:7">
      <c r="A2128" s="93"/>
      <c r="B2128" s="38">
        <v>1399</v>
      </c>
      <c r="C2128" s="38">
        <f>Matrix!B1399</f>
        <v>0</v>
      </c>
      <c r="D2128" s="92">
        <f t="shared" si="336"/>
        <v>6.3</v>
      </c>
      <c r="G2128" s="38" t="str">
        <f>Matrix!C1399</f>
        <v>ETHER -- 乙醚, 工业中用于油漆，化妆品等提示毒性暴露，情感上无法处理疼痛。</v>
      </c>
    </row>
    <row r="2129" spans="1:7">
      <c r="A2129" s="93"/>
      <c r="B2129" s="38">
        <v>1408</v>
      </c>
      <c r="C2129" s="38">
        <f>Matrix!B1408</f>
        <v>0</v>
      </c>
      <c r="D2129" s="92">
        <f t="shared" si="336"/>
        <v>6.3</v>
      </c>
      <c r="G2129" s="38" t="str">
        <f>Matrix!C1408</f>
        <v>ETHYLIODINE -- 药品，杀虫剂和化妆品中使用提示毒性，用Industriox N. 612。 ]</v>
      </c>
    </row>
    <row r="2130" spans="1:7">
      <c r="A2130" s="93"/>
      <c r="B2130" s="38">
        <v>2846</v>
      </c>
      <c r="C2130" s="38">
        <f>Matrix!B2846</f>
        <v>0</v>
      </c>
      <c r="D2130" s="92">
        <f t="shared" si="336"/>
        <v>6.3</v>
      </c>
      <c r="G2130" s="38" t="str">
        <f>Matrix!C2846</f>
        <v>HAIR SPRAY -- 喷发剂, 敏感或毒性暴露。</v>
      </c>
    </row>
    <row r="2131" spans="1:7">
      <c r="A2131" s="93"/>
      <c r="B2131" s="38">
        <v>2847</v>
      </c>
      <c r="C2131" s="38">
        <f>Matrix!B2847</f>
        <v>0</v>
      </c>
      <c r="D2131" s="92">
        <f t="shared" si="336"/>
        <v>6.3</v>
      </c>
      <c r="G2131" s="38" t="str">
        <f>Matrix!C2847</f>
        <v>DEODERANT -- 除臭剂, 敏感或毒性暴露。</v>
      </c>
    </row>
    <row r="2132" spans="1:7">
      <c r="A2132" s="93"/>
      <c r="B2132" s="38">
        <v>2848</v>
      </c>
      <c r="C2132" s="38">
        <f>Matrix!B2848</f>
        <v>0</v>
      </c>
      <c r="D2132" s="92">
        <f t="shared" si="336"/>
        <v>6.3</v>
      </c>
      <c r="G2132" s="38" t="str">
        <f>Matrix!C2848</f>
        <v>PERFUME -- 香水, 敏感或毒性暴露。</v>
      </c>
    </row>
    <row r="2133" spans="1:7">
      <c r="A2133" s="93"/>
      <c r="B2133" s="38">
        <v>8453</v>
      </c>
      <c r="C2133" s="38">
        <f>Matrix!B8453</f>
        <v>0</v>
      </c>
      <c r="D2133" s="92">
        <f t="shared" si="336"/>
        <v>6.3</v>
      </c>
      <c r="G2133" s="38" t="str">
        <f>Matrix!C8453</f>
        <v>PERFUME MIX -- 化学毒素提取物</v>
      </c>
    </row>
    <row r="2134" spans="1:7">
      <c r="A2134" s="93"/>
      <c r="B2134" s="38">
        <v>9473</v>
      </c>
      <c r="C2134" s="38">
        <f>Matrix!B9473</f>
        <v>0</v>
      </c>
      <c r="D2134" s="92">
        <f t="shared" si="336"/>
        <v>6.3</v>
      </c>
      <c r="G2134" s="38" t="str">
        <f>Matrix!C9473</f>
        <v>香精混合物--顺势疗法方剂，提示接触过毒性物质。</v>
      </c>
    </row>
    <row r="2135" spans="1:7">
      <c r="A2135" s="93" t="s">
        <v>23638</v>
      </c>
      <c r="B2135" s="38">
        <v>607</v>
      </c>
      <c r="C2135" s="38">
        <f>Matrix!B607</f>
        <v>0</v>
      </c>
      <c r="D2135" s="92">
        <f t="shared" si="336"/>
        <v>6.3</v>
      </c>
      <c r="E2135" s="120">
        <f>MAX(D2135:D2137)</f>
        <v>6.3</v>
      </c>
      <c r="F2135" s="96">
        <f>IF(E2135&gt;Max_Value,Max_Value,IF(E2135&lt;0,0,E2135))</f>
        <v>5</v>
      </c>
      <c r="G2135" s="38" t="str">
        <f>Matrix!C607</f>
        <v>ASBESTOX (NV) -- 石棉的解毒药，用于硅肺病或是其它肺毒。</v>
      </c>
    </row>
    <row r="2136" spans="1:7">
      <c r="A2136" s="93"/>
      <c r="B2136" s="38">
        <v>904</v>
      </c>
      <c r="C2136" s="38">
        <f>Matrix!B904</f>
        <v>0</v>
      </c>
      <c r="D2136" s="92">
        <f t="shared" si="336"/>
        <v>6.3</v>
      </c>
      <c r="G2136" s="38" t="str">
        <f>Matrix!C904</f>
        <v>ASBESTOS (DR) -- 石棉(DR)，合成药物，用于解除石棉中的毒素。</v>
      </c>
    </row>
    <row r="2137" spans="1:7">
      <c r="A2137" s="93"/>
      <c r="B2137" s="38">
        <v>6834</v>
      </c>
      <c r="C2137" s="38">
        <f>Matrix!B6834</f>
        <v>0</v>
      </c>
      <c r="D2137" s="92">
        <f t="shared" ref="D2137:D2200" si="337">ROUNDUP(ABS(75-C2137)/(Base_Value-3)*allergy_factor,1)</f>
        <v>6.3</v>
      </c>
      <c r="G2137" s="38" t="str">
        <f>Matrix!C6834</f>
        <v>ASBESTOS（石棉） -- 有毒的。</v>
      </c>
    </row>
    <row r="2138" spans="1:7">
      <c r="A2138" s="93" t="s">
        <v>23639</v>
      </c>
      <c r="B2138" s="38">
        <v>1191</v>
      </c>
      <c r="C2138" s="38">
        <f>Matrix!B1191</f>
        <v>0</v>
      </c>
      <c r="D2138" s="92">
        <f t="shared" si="337"/>
        <v>6.3</v>
      </c>
      <c r="E2138" s="120">
        <f>MAX(D2138:D2144)</f>
        <v>6.3</v>
      </c>
      <c r="F2138" s="96">
        <f>IF(E2138&gt;Max_Value,Max_Value,IF(E2138&lt;0,0,E2138))</f>
        <v>5</v>
      </c>
      <c r="G2138" s="38" t="str">
        <f>Matrix!C1191</f>
        <v>PERBENZOIC ACID -- 有机的过氧化物酶，用作防腐剂提示毒性暴露敏感，苯酚。</v>
      </c>
    </row>
    <row r="2139" spans="1:7">
      <c r="A2139" s="93"/>
      <c r="B2139" s="38">
        <v>1215</v>
      </c>
      <c r="C2139" s="38">
        <f>Matrix!B1215</f>
        <v>0</v>
      </c>
      <c r="D2139" s="92">
        <f t="shared" si="337"/>
        <v>6.3</v>
      </c>
      <c r="G2139" s="38" t="str">
        <f>Matrix!C1215</f>
        <v>BENZOIC ACID -- 药物防腐剂，食品加入剂，工业，苯酚。</v>
      </c>
    </row>
    <row r="2140" spans="1:7">
      <c r="A2140" s="93"/>
      <c r="B2140" s="38">
        <v>1302</v>
      </c>
      <c r="C2140" s="38">
        <f>Matrix!B1302</f>
        <v>0</v>
      </c>
      <c r="D2140" s="92">
        <f t="shared" si="337"/>
        <v>6.3</v>
      </c>
      <c r="G2140" s="38" t="str">
        <f>Matrix!C1302</f>
        <v>PROPYL BUTYRATE -- 食物加入剂用作防腐剂会造成激素停滞和虚弱。</v>
      </c>
    </row>
    <row r="2141" spans="1:7">
      <c r="A2141" s="93"/>
      <c r="B2141" s="38">
        <v>1460</v>
      </c>
      <c r="C2141" s="38">
        <f>Matrix!B1460</f>
        <v>0</v>
      </c>
      <c r="D2141" s="92">
        <f t="shared" si="337"/>
        <v>6.3</v>
      </c>
      <c r="G2141" s="38" t="str">
        <f>Matrix!C1460</f>
        <v>POTASSIUM NITRATE -- 硝酸钾, 用作防腐剂并用于减弱性欲提示暴露，矿物质。</v>
      </c>
    </row>
    <row r="2142" spans="1:7">
      <c r="A2142" s="93"/>
      <c r="B2142" s="38">
        <v>2742</v>
      </c>
      <c r="C2142" s="38">
        <f>Matrix!B2742</f>
        <v>0</v>
      </c>
      <c r="D2142" s="92">
        <f t="shared" si="337"/>
        <v>6.3</v>
      </c>
      <c r="G2142" s="38" t="str">
        <f>Matrix!C2742</f>
        <v>SODIUM BISULFIDE -- 硫化氢钠, 在食品加入剂中用作防腐剂，辨识敏感或过去毒性。矿物质</v>
      </c>
    </row>
    <row r="2143" spans="1:7">
      <c r="A2143" s="93"/>
      <c r="B2143" s="38">
        <v>7757</v>
      </c>
      <c r="C2143" s="38">
        <f>Matrix!B7757</f>
        <v>0</v>
      </c>
      <c r="D2143" s="92">
        <f t="shared" si="337"/>
        <v>6.3</v>
      </c>
      <c r="G2143" s="38" t="str">
        <f>Matrix!C7757</f>
        <v>食品质腐剂--用于葡萄酒业和酒精工业，会导致过敏或中毒。 ]</v>
      </c>
    </row>
    <row r="2144" spans="1:7">
      <c r="A2144" s="93"/>
      <c r="B2144" s="38">
        <v>7759</v>
      </c>
      <c r="C2144" s="38">
        <f>Matrix!B7759</f>
        <v>0</v>
      </c>
      <c r="D2144" s="92">
        <f t="shared" si="337"/>
        <v>6.3</v>
      </c>
      <c r="G2144" s="38" t="str">
        <f>Matrix!C7759</f>
        <v>重亚硫酸盐--会引起过敏或使中毒加深。</v>
      </c>
    </row>
    <row r="2145" spans="1:7">
      <c r="A2145" s="93" t="s">
        <v>23640</v>
      </c>
      <c r="B2145" s="38">
        <v>1101</v>
      </c>
      <c r="C2145" s="38">
        <f>Matrix!B1101</f>
        <v>0</v>
      </c>
      <c r="D2145" s="92">
        <f t="shared" si="337"/>
        <v>6.3</v>
      </c>
      <c r="E2145" s="120">
        <f>MAX(D2145:D2147)</f>
        <v>6.3</v>
      </c>
      <c r="F2145" s="96">
        <f>IF(E2145&gt;Max_Value,Max_Value,IF(E2145&lt;0,0,E2145))</f>
        <v>5</v>
      </c>
      <c r="G2145" s="38" t="str">
        <f>Matrix!C1101</f>
        <v>阿斯巴甜--人造甜味剂，提示对食物添加剂敏感，对神经，眼睛有害。</v>
      </c>
    </row>
    <row r="2146" spans="1:7">
      <c r="A2146" s="93"/>
      <c r="B2146" s="38">
        <v>1127</v>
      </c>
      <c r="C2146" s="38">
        <f>Matrix!B1127</f>
        <v>0</v>
      </c>
      <c r="D2146" s="92">
        <f t="shared" si="337"/>
        <v>6.3</v>
      </c>
      <c r="G2146" s="38" t="str">
        <f>Matrix!C1127</f>
        <v>SODIUM SACCHARIN -- 用于合成甜味剂，提示毒物暴露或过敏。</v>
      </c>
    </row>
    <row r="2147" spans="1:7">
      <c r="A2147" s="93"/>
      <c r="B2147" s="38">
        <v>1462</v>
      </c>
      <c r="C2147" s="38">
        <f>Matrix!B1462</f>
        <v>0</v>
      </c>
      <c r="D2147" s="92">
        <f t="shared" si="337"/>
        <v>6.3</v>
      </c>
      <c r="G2147" s="38" t="str">
        <f>Matrix!C1462</f>
        <v>天然糖-- 合成甜料，对神经产生压力，提示不耐受或过敏。</v>
      </c>
    </row>
    <row r="2148" spans="1:7">
      <c r="A2148" s="93" t="s">
        <v>23641</v>
      </c>
      <c r="B2148" s="38">
        <v>6817</v>
      </c>
      <c r="C2148" s="38">
        <f>Matrix!B6817</f>
        <v>0</v>
      </c>
      <c r="D2148" s="92">
        <f t="shared" si="337"/>
        <v>6.3</v>
      </c>
      <c r="E2148" s="120">
        <f>D2148</f>
        <v>6.3</v>
      </c>
      <c r="F2148" s="96">
        <f>IF(E2148&gt;Max_Value,Max_Value,IF(E2148&lt;0,0,E2148))</f>
        <v>5</v>
      </c>
      <c r="G2148" s="38" t="str">
        <f>Matrix!C6817</f>
        <v>AFLATOXIN（黄曲霉毒素） -- 在一些食品加入剂里发现的毒物和一般过敏原。 ]</v>
      </c>
    </row>
    <row r="2149" spans="1:7">
      <c r="A2149" s="93" t="s">
        <v>11436</v>
      </c>
      <c r="B2149" s="38">
        <v>465</v>
      </c>
      <c r="C2149" s="38">
        <f>Matrix!B465</f>
        <v>0</v>
      </c>
      <c r="D2149" s="92">
        <f t="shared" si="337"/>
        <v>6.3</v>
      </c>
      <c r="E2149" s="120">
        <f>MAX(D2149:D2194)</f>
        <v>6.3</v>
      </c>
      <c r="F2149" s="96">
        <f>IF(E2149&gt;Max_Value,Max_Value,IF(E2149&lt;0,0,E2149))</f>
        <v>5</v>
      </c>
      <c r="G2149" s="38" t="str">
        <f>Matrix!C465</f>
        <v>POAST POST INSECTICIDE -- 杀虫剂, 指明毒物暴露或是对毒物敏感度。</v>
      </c>
    </row>
    <row r="2150" spans="1:7">
      <c r="A2150" s="93"/>
      <c r="B2150" s="38">
        <v>466</v>
      </c>
      <c r="C2150" s="38">
        <f>Matrix!B466</f>
        <v>0</v>
      </c>
      <c r="D2150" s="92">
        <f t="shared" si="337"/>
        <v>6.3</v>
      </c>
      <c r="G2150" s="38" t="str">
        <f>Matrix!C466</f>
        <v>ROUND UP INSECTICIDE OR HERBICIDE -- 杀虫剂,农药, 除莠剂,除草剂, 神经，肾上腺有剧毒，抑制所有激素生成。 $ ]</v>
      </c>
    </row>
    <row r="2151" spans="1:7">
      <c r="A2151" s="93"/>
      <c r="B2151" s="38">
        <v>468</v>
      </c>
      <c r="C2151" s="38">
        <f>Matrix!B468</f>
        <v>0</v>
      </c>
      <c r="D2151" s="92">
        <f t="shared" si="337"/>
        <v>6.3</v>
      </c>
      <c r="G2151" s="38" t="str">
        <f>Matrix!C468</f>
        <v>LASSO INSECTICIDE -- 杀虫剂毒性，毒物暴露或毒物敏感度。</v>
      </c>
    </row>
    <row r="2152" spans="1:7">
      <c r="A2152" s="93"/>
      <c r="B2152" s="38">
        <v>469</v>
      </c>
      <c r="C2152" s="38">
        <f>Matrix!B469</f>
        <v>0</v>
      </c>
      <c r="D2152" s="92">
        <f t="shared" si="337"/>
        <v>6.3</v>
      </c>
      <c r="G2152" s="38" t="str">
        <f>Matrix!C469</f>
        <v>CONQUEST EXTRAZINE --  杀虫剂，指明毒物暴露或是对毒物敏感度。</v>
      </c>
    </row>
    <row r="2153" spans="1:7">
      <c r="A2153" s="93"/>
      <c r="B2153" s="38">
        <v>503</v>
      </c>
      <c r="C2153" s="38">
        <f>Matrix!B503</f>
        <v>0</v>
      </c>
      <c r="D2153" s="92">
        <f t="shared" si="337"/>
        <v>6.3</v>
      </c>
      <c r="G2153" s="38" t="str">
        <f>Matrix!C503</f>
        <v>TKR -- 杀虫剂和工业使用的工业毒素。</v>
      </c>
    </row>
    <row r="2154" spans="1:7">
      <c r="A2154" s="93"/>
      <c r="B2154" s="38">
        <v>603</v>
      </c>
      <c r="C2154" s="38">
        <f>Matrix!B603</f>
        <v>0</v>
      </c>
      <c r="D2154" s="92">
        <f t="shared" si="337"/>
        <v>6.3</v>
      </c>
      <c r="G2154" s="38" t="str">
        <f>Matrix!C603</f>
        <v>ADDEX (NV) -- 食物中食品加入剂和杀虫剂的解毒药。</v>
      </c>
    </row>
    <row r="2155" spans="1:7">
      <c r="A2155" s="93"/>
      <c r="B2155" s="38">
        <v>913</v>
      </c>
      <c r="C2155" s="38">
        <f>Matrix!B913</f>
        <v>0</v>
      </c>
      <c r="D2155" s="92">
        <f t="shared" si="337"/>
        <v>6.3</v>
      </c>
      <c r="G2155" s="38" t="str">
        <f>Matrix!C913</f>
        <v>INSECTICIDES (DR) -- 杀虫剂(DR)，合成药物，有助于解除杀虫剂的毒素。</v>
      </c>
    </row>
    <row r="2156" spans="1:7">
      <c r="A2156" s="93"/>
      <c r="B2156" s="38">
        <v>1110</v>
      </c>
      <c r="C2156" s="38">
        <f>Matrix!B1110</f>
        <v>0</v>
      </c>
      <c r="D2156" s="92">
        <f t="shared" si="337"/>
        <v>6.3</v>
      </c>
      <c r="G2156" s="38" t="str">
        <f>Matrix!C1110</f>
        <v>TETRACHLOROSILANE -- 杀虫剂中使用的化学物，提示毒物暴露。</v>
      </c>
    </row>
    <row r="2157" spans="1:7">
      <c r="A2157" s="93"/>
      <c r="B2157" s="38">
        <v>1114</v>
      </c>
      <c r="C2157" s="38">
        <f>Matrix!B1114</f>
        <v>0</v>
      </c>
      <c r="D2157" s="92">
        <f t="shared" si="337"/>
        <v>6.3</v>
      </c>
      <c r="G2157" s="38" t="str">
        <f>Matrix!C1114</f>
        <v>THIOXANE -- 杀虫剂中的化学物，提示毒物暴露。生物战</v>
      </c>
    </row>
    <row r="2158" spans="1:7">
      <c r="A2158" s="93"/>
      <c r="B2158" s="38">
        <v>1122</v>
      </c>
      <c r="C2158" s="38">
        <f>Matrix!B1122</f>
        <v>0</v>
      </c>
      <c r="D2158" s="92">
        <f t="shared" si="337"/>
        <v>6.3</v>
      </c>
      <c r="G2158" s="38" t="str">
        <f>Matrix!C1122</f>
        <v>STREETEX -- 工业中使用的化学物，用作杀虫剂和医药。</v>
      </c>
    </row>
    <row r="2159" spans="1:7">
      <c r="A2159" s="93"/>
      <c r="B2159" s="38">
        <v>1200</v>
      </c>
      <c r="C2159" s="38">
        <f>Matrix!B1200</f>
        <v>0</v>
      </c>
      <c r="D2159" s="92">
        <f t="shared" si="337"/>
        <v>6.3</v>
      </c>
      <c r="G2159" s="38" t="str">
        <f>Matrix!C1200</f>
        <v>DDT -- 杀虫剂，提示细胞的DDT过度或是敏感。</v>
      </c>
    </row>
    <row r="2160" spans="1:7">
      <c r="A2160" s="93"/>
      <c r="B2160" s="38">
        <v>1240</v>
      </c>
      <c r="C2160" s="38">
        <f>Matrix!B1240</f>
        <v>0</v>
      </c>
      <c r="D2160" s="92">
        <f t="shared" si="337"/>
        <v>6.3</v>
      </c>
      <c r="G2160" s="38" t="str">
        <f>Matrix!C1240</f>
        <v>ACETYLESTERASE -- 用于调节自主神经系统（副交感神经系统）的酶，可以id杀虫剂暴露或化学物。 ]</v>
      </c>
    </row>
    <row r="2161" spans="1:7">
      <c r="A2161" s="93"/>
      <c r="B2161" s="38">
        <v>1279</v>
      </c>
      <c r="C2161" s="38">
        <f>Matrix!B1279</f>
        <v>0</v>
      </c>
      <c r="D2161" s="92">
        <f t="shared" si="337"/>
        <v>6.3</v>
      </c>
      <c r="G2161" s="38" t="str">
        <f>Matrix!C1279</f>
        <v>GOCD INSECTICIDE -- 杀虫剂种类提示杀虫剂问题，酶的破坏，酶促反应不清。 ]</v>
      </c>
    </row>
    <row r="2162" spans="1:7">
      <c r="A2162" s="93"/>
      <c r="B2162" s="38">
        <v>1305</v>
      </c>
      <c r="C2162" s="38">
        <f>Matrix!B1305</f>
        <v>0</v>
      </c>
      <c r="D2162" s="92">
        <f t="shared" si="337"/>
        <v>6.3</v>
      </c>
      <c r="G2162" s="38" t="str">
        <f>Matrix!C1305</f>
        <v>PERTHANE -- 用于杀虫剂，化学制品，在环境毒物里提示毒性暴露。 ]</v>
      </c>
    </row>
    <row r="2163" spans="1:7">
      <c r="A2163" s="93"/>
      <c r="B2163" s="38">
        <v>1306</v>
      </c>
      <c r="C2163" s="38">
        <f>Matrix!B1306</f>
        <v>0</v>
      </c>
      <c r="D2163" s="92">
        <f t="shared" si="337"/>
        <v>6.3</v>
      </c>
      <c r="G2163" s="38" t="str">
        <f>Matrix!C1306</f>
        <v>PARATHIONE -- 杀虫剂，产生胆碱作用提示没有修复的毒性暴露。</v>
      </c>
    </row>
    <row r="2164" spans="1:7">
      <c r="A2164" s="93"/>
      <c r="B2164" s="38">
        <v>1307</v>
      </c>
      <c r="C2164" s="38">
        <f>Matrix!B1307</f>
        <v>0</v>
      </c>
      <c r="D2164" s="92">
        <f t="shared" si="337"/>
        <v>6.3</v>
      </c>
      <c r="G2164" s="38" t="str">
        <f>Matrix!C1307</f>
        <v>PARATHIONE HYDROLASE -- 用于分解杀虫剂的酶提示没有处理的毒性暴露。</v>
      </c>
    </row>
    <row r="2165" spans="1:7">
      <c r="A2165" s="93"/>
      <c r="B2165" s="38">
        <v>1380</v>
      </c>
      <c r="C2165" s="38">
        <f>Matrix!B1380</f>
        <v>0</v>
      </c>
      <c r="D2165" s="92">
        <f t="shared" si="337"/>
        <v>6.3</v>
      </c>
      <c r="G2165" s="38" t="str">
        <f>Matrix!C1380</f>
        <v>AGENT ORANGE -- 强效的除草剂，影响肝，肾（膀胱，输尿管，尿道），神经和系统提示毒性暴露。  ]</v>
      </c>
    </row>
    <row r="2166" spans="1:7">
      <c r="A2166" s="93"/>
      <c r="B2166" s="38">
        <v>1397</v>
      </c>
      <c r="C2166" s="38">
        <f>Matrix!B1397</f>
        <v>0</v>
      </c>
      <c r="D2166" s="92">
        <f t="shared" si="337"/>
        <v>6.3</v>
      </c>
      <c r="G2166" s="38" t="str">
        <f>Matrix!C1397</f>
        <v>DIMETHYL CHEMICALS -- 用于化妆品，药物，杀虫剂，油漆，塑料，用Industriox N. 612。 ]</v>
      </c>
    </row>
    <row r="2167" spans="1:7">
      <c r="A2167" s="93"/>
      <c r="B2167" s="38">
        <v>1407</v>
      </c>
      <c r="C2167" s="38">
        <f>Matrix!B1407</f>
        <v>0</v>
      </c>
      <c r="D2167" s="92">
        <f t="shared" si="337"/>
        <v>6.3</v>
      </c>
      <c r="G2167" s="38" t="str">
        <f>Matrix!C1407</f>
        <v>ETHYL ISOTHIOCYANATE -- 异硫氰酸乙烷酯, 杀虫剂和工业中使用的化学物，用Addex N.601。 ]</v>
      </c>
    </row>
    <row r="2168" spans="1:7">
      <c r="A2168" s="93"/>
      <c r="B2168" s="38">
        <v>1408</v>
      </c>
      <c r="C2168" s="38">
        <f>Matrix!B1408</f>
        <v>0</v>
      </c>
      <c r="D2168" s="92">
        <f t="shared" si="337"/>
        <v>6.3</v>
      </c>
      <c r="G2168" s="38" t="str">
        <f>Matrix!C1408</f>
        <v>ETHYLIODINE -- 药品，杀虫剂和化妆品中使用提示毒性，用Industriox N. 612。 ]</v>
      </c>
    </row>
    <row r="2169" spans="1:7">
      <c r="A2169" s="93"/>
      <c r="B2169" s="38">
        <v>1409</v>
      </c>
      <c r="C2169" s="38">
        <f>Matrix!B1409</f>
        <v>0</v>
      </c>
      <c r="D2169" s="92">
        <f t="shared" si="337"/>
        <v>6.3</v>
      </c>
      <c r="G2169" s="38" t="str">
        <f>Matrix!C1409</f>
        <v>ETHYL TRICHLOROSILANE -- 药品，杀虫剂和化妆品中使用提示毒性，用Industriox N. 612, Envirox N. 1276 或是 N. 610, Beautox N. 607 ]</v>
      </c>
    </row>
    <row r="2170" spans="1:7">
      <c r="A2170" s="93"/>
      <c r="B2170" s="38">
        <v>2057</v>
      </c>
      <c r="C2170" s="38">
        <f>Matrix!B2057</f>
        <v>0</v>
      </c>
      <c r="D2170" s="92">
        <f t="shared" si="337"/>
        <v>6.3</v>
      </c>
      <c r="G2170" s="38" t="str">
        <f>Matrix!C2057</f>
        <v>PHOSPHOGENE -- 用于杀虫剂中的剧烈的化学物。</v>
      </c>
    </row>
    <row r="2171" spans="1:7">
      <c r="A2171" s="93"/>
      <c r="B2171" s="38">
        <v>2671</v>
      </c>
      <c r="C2171" s="38">
        <f>Matrix!B2671</f>
        <v>0</v>
      </c>
      <c r="D2171" s="92">
        <f t="shared" si="337"/>
        <v>6.3</v>
      </c>
      <c r="G2171" s="38" t="str">
        <f>Matrix!C2671</f>
        <v>Cholinesterase, Acetyl -- 乙酰胆碱酯酶，乙酰，辨识杀虫剂暴露或胆固醇疾病。酶。 ]</v>
      </c>
    </row>
    <row r="2172" spans="1:7">
      <c r="A2172" s="93"/>
      <c r="B2172" s="38">
        <v>2672</v>
      </c>
      <c r="C2172" s="38">
        <f>Matrix!B2672</f>
        <v>0</v>
      </c>
      <c r="D2172" s="92">
        <f t="shared" si="337"/>
        <v>6.3</v>
      </c>
      <c r="G2172" s="38" t="str">
        <f>Matrix!C2672</f>
        <v>Cholinesterase, Butyryl --乙酰胆碱酯酶，丁酰 辨识杀虫剂暴露或胆固醇疾病。酶。 ]</v>
      </c>
    </row>
    <row r="2173" spans="1:7">
      <c r="A2173" s="93"/>
      <c r="B2173" s="38">
        <v>2712</v>
      </c>
      <c r="C2173" s="38">
        <f>Matrix!B2712</f>
        <v>0</v>
      </c>
      <c r="D2173" s="92">
        <f t="shared" si="337"/>
        <v>6.3</v>
      </c>
      <c r="G2173" s="38" t="str">
        <f>Matrix!C2712</f>
        <v>Parathion Hydrolase -- 对硫磷水解酶，怀疑杀虫剂或毒性暴露。酶。 ]</v>
      </c>
    </row>
    <row r="2174" spans="1:7">
      <c r="A2174" s="93"/>
      <c r="B2174" s="38">
        <v>2721</v>
      </c>
      <c r="C2174" s="38">
        <f>Matrix!B2721</f>
        <v>0</v>
      </c>
      <c r="D2174" s="92">
        <f t="shared" si="337"/>
        <v>6.3</v>
      </c>
      <c r="G2174" s="38" t="str">
        <f>Matrix!C2721</f>
        <v>Pseudocholinesterase -- 拟胆碱酯酶，肌肉控制中的酶，怀疑杀虫剂或毒性暴露。</v>
      </c>
    </row>
    <row r="2175" spans="1:7">
      <c r="A2175" s="93"/>
      <c r="B2175" s="38">
        <v>2740</v>
      </c>
      <c r="C2175" s="38">
        <f>Matrix!B2740</f>
        <v>0</v>
      </c>
      <c r="D2175" s="92">
        <f t="shared" si="337"/>
        <v>6.3</v>
      </c>
      <c r="G2175" s="38" t="str">
        <f>Matrix!C2740</f>
        <v>PARATHION -- 对硫磷,对硫酮,硝苯硫磷酯, 杀虫剂，辨识敏感或过去的毒性暴露。</v>
      </c>
    </row>
    <row r="2176" spans="1:7">
      <c r="A2176" s="93"/>
      <c r="B2176" s="38">
        <v>2741</v>
      </c>
      <c r="C2176" s="38">
        <f>Matrix!B2741</f>
        <v>0</v>
      </c>
      <c r="D2176" s="92">
        <f t="shared" si="337"/>
        <v>6.3</v>
      </c>
      <c r="G2176" s="38" t="str">
        <f>Matrix!C2741</f>
        <v>PARAQUAT -- 百草枯(除草剂), 用于大麻的杀虫剂，辨识过去的毒性暴露或敏感。</v>
      </c>
    </row>
    <row r="2177" spans="1:7">
      <c r="A2177" s="93"/>
      <c r="B2177" s="38">
        <v>4061</v>
      </c>
      <c r="C2177" s="38">
        <f>Matrix!B4061</f>
        <v>0</v>
      </c>
      <c r="D2177" s="92">
        <f t="shared" si="337"/>
        <v>6.3</v>
      </c>
      <c r="G2177" s="38" t="str">
        <f>Matrix!C4061</f>
        <v>NARAYANI 46 ALLERGY 2 -- 为在SCIO上的复制而设计的配方。</v>
      </c>
    </row>
    <row r="2178" spans="1:7">
      <c r="A2178" s="93"/>
      <c r="B2178" s="38">
        <v>7242</v>
      </c>
      <c r="C2178" s="38">
        <f>Matrix!B7242</f>
        <v>0</v>
      </c>
      <c r="D2178" s="92">
        <f t="shared" si="337"/>
        <v>6.3</v>
      </c>
      <c r="G2178" s="38" t="str">
        <f>Matrix!C7242</f>
        <v>NARAYANI 72 Cleansing Mix 6x</v>
      </c>
    </row>
    <row r="2179" spans="1:7">
      <c r="A2179" s="93"/>
      <c r="B2179" s="38">
        <v>7301</v>
      </c>
      <c r="C2179" s="38">
        <f>Matrix!B7301</f>
        <v>0</v>
      </c>
      <c r="D2179" s="92">
        <f t="shared" si="337"/>
        <v>6.3</v>
      </c>
      <c r="G2179" s="38" t="str">
        <f>Matrix!C7301</f>
        <v>NARAYANI SPECIAL 14 Chemical poisons 200x</v>
      </c>
    </row>
    <row r="2180" spans="1:7">
      <c r="A2180" s="93"/>
      <c r="B2180" s="38">
        <v>7661</v>
      </c>
      <c r="C2180" s="38">
        <f>Matrix!B7661</f>
        <v>0</v>
      </c>
      <c r="D2180" s="92">
        <f t="shared" si="337"/>
        <v>6.3</v>
      </c>
      <c r="G2180" s="38" t="str">
        <f>Matrix!C7661</f>
        <v>DDT PESTICIDE -- 喷雾药剂。Biological Warfare Variations</v>
      </c>
    </row>
    <row r="2181" spans="1:7">
      <c r="A2181" s="93"/>
      <c r="B2181" s="38">
        <v>8641</v>
      </c>
      <c r="C2181" s="38">
        <f>Matrix!B8641</f>
        <v>0</v>
      </c>
      <c r="D2181" s="92">
        <f t="shared" si="337"/>
        <v>6.3</v>
      </c>
      <c r="G2181" s="38" t="str">
        <f>Matrix!C8641</f>
        <v>N-3 EXCHEM / NOSODE THERAPY N-PLEX / FUTUREPLEX -- 深层排除杀虫剂/化学毒素，有利于素食者</v>
      </c>
    </row>
    <row r="2182" spans="1:7">
      <c r="A2182" s="93"/>
      <c r="B2182" s="38">
        <v>9369</v>
      </c>
      <c r="C2182" s="38">
        <f>Matrix!B9369</f>
        <v>0</v>
      </c>
      <c r="D2182" s="92">
        <f t="shared" si="337"/>
        <v>6.3</v>
      </c>
      <c r="G2182" s="38" t="str">
        <f>Matrix!C9369</f>
        <v>Pesticide 杀虫剂TSD3</v>
      </c>
    </row>
    <row r="2183" spans="1:7">
      <c r="A2183" s="93"/>
      <c r="B2183" s="38">
        <v>9370</v>
      </c>
      <c r="C2183" s="38">
        <f>Matrix!B9370</f>
        <v>0</v>
      </c>
      <c r="D2183" s="92">
        <f t="shared" si="337"/>
        <v>6.3</v>
      </c>
      <c r="G2183" s="38" t="str">
        <f>Matrix!C9370</f>
        <v>Pesticide 杀虫剂TSD2</v>
      </c>
    </row>
    <row r="2184" spans="1:7">
      <c r="A2184" s="93"/>
      <c r="B2184" s="38">
        <v>9371</v>
      </c>
      <c r="C2184" s="38">
        <f>Matrix!B9371</f>
        <v>0</v>
      </c>
      <c r="D2184" s="92">
        <f t="shared" si="337"/>
        <v>6.3</v>
      </c>
      <c r="G2184" s="38" t="str">
        <f>Matrix!C9371</f>
        <v>Pesticide 杀虫剂TSD1</v>
      </c>
    </row>
    <row r="2185" spans="1:7">
      <c r="A2185" s="93"/>
      <c r="B2185" s="38">
        <v>9372</v>
      </c>
      <c r="C2185" s="38">
        <f>Matrix!B9372</f>
        <v>0</v>
      </c>
      <c r="D2185" s="92">
        <f t="shared" si="337"/>
        <v>6.3</v>
      </c>
      <c r="G2185" s="38" t="str">
        <f>Matrix!C9372</f>
        <v>Pesticide 杀虫剂INSETTICIDI</v>
      </c>
    </row>
    <row r="2186" spans="1:7">
      <c r="A2186" s="93"/>
      <c r="B2186" s="38">
        <v>9373</v>
      </c>
      <c r="C2186" s="38">
        <f>Matrix!B9373</f>
        <v>0</v>
      </c>
      <c r="D2186" s="92">
        <f t="shared" si="337"/>
        <v>6.3</v>
      </c>
      <c r="G2186" s="38" t="str">
        <f>Matrix!C9373</f>
        <v>Pesticide 杀虫剂FUNG VII.</v>
      </c>
    </row>
    <row r="2187" spans="1:7">
      <c r="A2187" s="93"/>
      <c r="B2187" s="38">
        <v>9374</v>
      </c>
      <c r="C2187" s="38">
        <f>Matrix!B9374</f>
        <v>0</v>
      </c>
      <c r="D2187" s="92">
        <f t="shared" si="337"/>
        <v>6.3</v>
      </c>
      <c r="G2187" s="38" t="str">
        <f>Matrix!C9374</f>
        <v>Pesticide 杀虫剂FUNG IX.</v>
      </c>
    </row>
    <row r="2188" spans="1:7">
      <c r="A2188" s="93"/>
      <c r="B2188" s="38">
        <v>9375</v>
      </c>
      <c r="C2188" s="38">
        <f>Matrix!B9375</f>
        <v>0</v>
      </c>
      <c r="D2188" s="92">
        <f t="shared" si="337"/>
        <v>6.3</v>
      </c>
      <c r="G2188" s="38" t="str">
        <f>Matrix!C9375</f>
        <v>Pesticide 杀虫剂ECD1</v>
      </c>
    </row>
    <row r="2189" spans="1:7">
      <c r="A2189" s="93"/>
      <c r="B2189" s="38">
        <v>9376</v>
      </c>
      <c r="C2189" s="38">
        <f>Matrix!B9376</f>
        <v>0</v>
      </c>
      <c r="D2189" s="92">
        <f t="shared" si="337"/>
        <v>6.3</v>
      </c>
      <c r="G2189" s="38" t="str">
        <f>Matrix!C9376</f>
        <v>Pesticide 杀虫剂ECD2</v>
      </c>
    </row>
    <row r="2190" spans="1:7">
      <c r="A2190" s="93"/>
      <c r="B2190" s="38">
        <v>9377</v>
      </c>
      <c r="C2190" s="38">
        <f>Matrix!B9377</f>
        <v>0</v>
      </c>
      <c r="D2190" s="92">
        <f t="shared" si="337"/>
        <v>6.3</v>
      </c>
      <c r="G2190" s="38" t="str">
        <f>Matrix!C9377</f>
        <v>Pesticide 杀虫剂DIS IV.</v>
      </c>
    </row>
    <row r="2191" spans="1:7">
      <c r="A2191" s="93"/>
      <c r="B2191" s="38">
        <v>9378</v>
      </c>
      <c r="C2191" s="38">
        <f>Matrix!B9378</f>
        <v>0</v>
      </c>
      <c r="D2191" s="92">
        <f t="shared" si="337"/>
        <v>6.3</v>
      </c>
      <c r="G2191" s="38" t="str">
        <f>Matrix!C9378</f>
        <v>Pesticide 杀虫剂ACAR V.</v>
      </c>
    </row>
    <row r="2192" spans="1:7">
      <c r="A2192" s="93"/>
      <c r="B2192" s="38">
        <v>9379</v>
      </c>
      <c r="C2192" s="38">
        <f>Matrix!B9379</f>
        <v>0</v>
      </c>
      <c r="D2192" s="92">
        <f t="shared" si="337"/>
        <v>6.3</v>
      </c>
      <c r="G2192" s="38" t="str">
        <f>Matrix!C9379</f>
        <v>Pesticide 杀虫剂BENZ TOT</v>
      </c>
    </row>
    <row r="2193" spans="1:7">
      <c r="A2193" s="93"/>
      <c r="B2193" s="38">
        <v>9380</v>
      </c>
      <c r="C2193" s="38">
        <f>Matrix!B9380</f>
        <v>0</v>
      </c>
      <c r="D2193" s="92">
        <f t="shared" si="337"/>
        <v>6.3</v>
      </c>
      <c r="G2193" s="38" t="str">
        <f>Matrix!C9380</f>
        <v>Pesticide 杀虫剂CARB IV.</v>
      </c>
    </row>
    <row r="2194" spans="1:7">
      <c r="A2194" s="93"/>
      <c r="B2194" s="38">
        <v>9688</v>
      </c>
      <c r="C2194" s="38">
        <f>Matrix!B9688</f>
        <v>0</v>
      </c>
      <c r="D2194" s="92">
        <f t="shared" si="337"/>
        <v>6.3</v>
      </c>
      <c r="G2194" s="38" t="str">
        <f>Matrix!C9688</f>
        <v>ORGANO DETOX 1: （解除杀虫剂毒素的药）supports detoxification of pesticides/Monastery of Herbs</v>
      </c>
    </row>
    <row r="2195" spans="1:7">
      <c r="A2195" s="38" t="s">
        <v>23642</v>
      </c>
      <c r="B2195" s="38">
        <v>434</v>
      </c>
      <c r="C2195" s="38">
        <f>Matrix!B434</f>
        <v>0</v>
      </c>
      <c r="D2195" s="92">
        <f t="shared" si="337"/>
        <v>6.3</v>
      </c>
      <c r="E2195" s="120">
        <f>MAX(D2195:D2223)</f>
        <v>6.3</v>
      </c>
      <c r="F2195" s="96">
        <f>IF(E2195&gt;Max_Value,Max_Value,IF(E2195&lt;0,0,E2195))</f>
        <v>5</v>
      </c>
      <c r="G2195" s="38" t="str">
        <f>Matrix!C434</f>
        <v>OCTANOIC ACID -- 用于合成药物，提示药原性或是医原性疾病。</v>
      </c>
    </row>
    <row r="2196" spans="1:7">
      <c r="B2196" s="38">
        <v>512</v>
      </c>
      <c r="C2196" s="38">
        <f>Matrix!B512</f>
        <v>0</v>
      </c>
      <c r="D2196" s="92">
        <f t="shared" si="337"/>
        <v>6.3</v>
      </c>
      <c r="G2196" s="38" t="str">
        <f>Matrix!C512</f>
        <v>SALICYLIC ACID -- 柳酸, 阿斯匹林，阿斯匹林毒性，提示皮肤毒性。</v>
      </c>
    </row>
    <row r="2197" spans="1:7">
      <c r="B2197" s="38">
        <v>582</v>
      </c>
      <c r="C2197" s="38">
        <f>Matrix!B582</f>
        <v>0</v>
      </c>
      <c r="D2197" s="92">
        <f t="shared" si="337"/>
        <v>6.3</v>
      </c>
      <c r="G2197" s="38" t="str">
        <f>Matrix!C582</f>
        <v>ELAVIL -- 阿米替林, 抗抑郁症药, 用于控制情绪的合成药物。</v>
      </c>
    </row>
    <row r="2198" spans="1:7">
      <c r="B2198" s="38">
        <v>684</v>
      </c>
      <c r="C2198" s="38">
        <f>Matrix!B684</f>
        <v>0</v>
      </c>
      <c r="D2198" s="92">
        <f t="shared" si="337"/>
        <v>6.3</v>
      </c>
      <c r="G2198" s="38" t="str">
        <f>Matrix!C684</f>
        <v>PRO-CARE (NV) -- 用于清除GH3-GH7毒性或用药过量，有普鲁卡因和抗衰老的作用。</v>
      </c>
    </row>
    <row r="2199" spans="1:7">
      <c r="B2199" s="38">
        <v>916</v>
      </c>
      <c r="C2199" s="38">
        <f>Matrix!B916</f>
        <v>0</v>
      </c>
      <c r="D2199" s="92">
        <f t="shared" si="337"/>
        <v>6.3</v>
      </c>
      <c r="G2199" s="38" t="str">
        <f>Matrix!C916</f>
        <v>SYNTHETIC CHEMICALS (DR) -- 合成化学药物(DR)，合成药物，有助于解除合成医药品的毒素。</v>
      </c>
    </row>
    <row r="2200" spans="1:7">
      <c r="B2200" s="38">
        <v>1177</v>
      </c>
      <c r="C2200" s="38">
        <f>Matrix!B1177</f>
        <v>0</v>
      </c>
      <c r="D2200" s="92">
        <f t="shared" si="337"/>
        <v>6.3</v>
      </c>
      <c r="G2200" s="38" t="str">
        <f>Matrix!C1177</f>
        <v>PREDNISONE -- 合成的类固醇，经常用于哮喘（肺）提示毒性暴露。 ]</v>
      </c>
    </row>
    <row r="2201" spans="1:7">
      <c r="B2201" s="38">
        <v>1203</v>
      </c>
      <c r="C2201" s="38">
        <f>Matrix!B1203</f>
        <v>0</v>
      </c>
      <c r="D2201" s="92">
        <f t="shared" ref="D2201:D2264" si="338">ROUNDUP(ABS(75-C2201)/(Base_Value-3)*allergy_factor,1)</f>
        <v>6.3</v>
      </c>
      <c r="G2201" s="38" t="str">
        <f>Matrix!C1203</f>
        <v>CHLORAMPHENICOL -- 合成的抗生素或是用委内瑞拉炼霉菌制造提示毒性。 @ ]</v>
      </c>
    </row>
    <row r="2202" spans="1:7">
      <c r="B2202" s="38">
        <v>1471</v>
      </c>
      <c r="C2202" s="38">
        <f>Matrix!B1471</f>
        <v>0</v>
      </c>
      <c r="D2202" s="92">
        <f t="shared" si="338"/>
        <v>6.3</v>
      </c>
      <c r="G2202" s="38" t="str">
        <f>Matrix!C1471</f>
        <v>ZANTAC -- 善得胃&lt;抗溃疡病药&gt;常用的药物用于阻止胃生产HCL提示不耐性或是毒性影响。</v>
      </c>
    </row>
    <row r="2203" spans="1:7">
      <c r="B2203" s="38">
        <v>1975</v>
      </c>
      <c r="C2203" s="38">
        <f>Matrix!B1975</f>
        <v>0</v>
      </c>
      <c r="D2203" s="92">
        <f t="shared" si="338"/>
        <v>6.3</v>
      </c>
      <c r="G2203" s="38" t="str">
        <f>Matrix!C1975</f>
        <v>IATROGENIC DRUG CAUSE COMBO -- 药物治疗中人工合成化学药品造成的疾病。</v>
      </c>
    </row>
    <row r="2204" spans="1:7">
      <c r="B2204" s="38">
        <v>2675</v>
      </c>
      <c r="C2204" s="38">
        <f>Matrix!B2675</f>
        <v>0</v>
      </c>
      <c r="D2204" s="92">
        <f t="shared" si="338"/>
        <v>6.3</v>
      </c>
      <c r="G2204" s="38" t="str">
        <f>Matrix!C2675</f>
        <v>Cortisone Reductase -- 辨识类固醇毒性，治疗类固醇滥用。酶 ]</v>
      </c>
    </row>
    <row r="2205" spans="1:7">
      <c r="B2205" s="38">
        <v>2849</v>
      </c>
      <c r="C2205" s="38">
        <f>Matrix!B2849</f>
        <v>0</v>
      </c>
      <c r="D2205" s="92">
        <f t="shared" si="338"/>
        <v>6.3</v>
      </c>
      <c r="G2205" s="38" t="str">
        <f>Matrix!C2849</f>
        <v>PYRIDOSTIGMINE BROMIDE -- 溴化吡啶斯的明[骨骼肌兴奋药], 药品制造中的合成化学药品，敏感或毒性。</v>
      </c>
    </row>
    <row r="2206" spans="1:7">
      <c r="B2206" s="38">
        <v>4165</v>
      </c>
      <c r="C2206" s="38">
        <f>Matrix!B4165</f>
        <v>0</v>
      </c>
      <c r="D2206" s="92">
        <f t="shared" si="338"/>
        <v>6.3</v>
      </c>
      <c r="G2206" s="38" t="str">
        <f>Matrix!C4165</f>
        <v>Synthetic Drug Unknown or Unspecified （不在我们的数据库之内）</v>
      </c>
    </row>
    <row r="2207" spans="1:7">
      <c r="B2207" s="38">
        <v>5546</v>
      </c>
      <c r="C2207" s="38">
        <f>Matrix!B5546</f>
        <v>0</v>
      </c>
      <c r="D2207" s="92">
        <f t="shared" si="338"/>
        <v>6.3</v>
      </c>
      <c r="G2207" s="38" t="str">
        <f>Matrix!C5546</f>
        <v>BARBITURATE INTOXICATION - BARBITURATE OVERDOSE -- 巴比妥盐酸中毒</v>
      </c>
    </row>
    <row r="2208" spans="1:7">
      <c r="B2208" s="38">
        <v>7480</v>
      </c>
      <c r="C2208" s="38">
        <f>Matrix!B7480</f>
        <v>0</v>
      </c>
      <c r="D2208" s="92">
        <f t="shared" si="338"/>
        <v>6.3</v>
      </c>
      <c r="G2208" s="38" t="str">
        <f>Matrix!C7480</f>
        <v>ECLIPTEX -- 补肾，滋肝阴，补血；护肝，以防受环境和药物的毒害。Health Concerns</v>
      </c>
    </row>
    <row r="2209" spans="1:8">
      <c r="B2209" s="38">
        <v>8812</v>
      </c>
      <c r="C2209" s="38">
        <f>Matrix!B8812</f>
        <v>0</v>
      </c>
      <c r="D2209" s="92">
        <f t="shared" si="338"/>
        <v>6.3</v>
      </c>
      <c r="G2209" s="38" t="str">
        <f>Matrix!C8812</f>
        <v>CYSTINE DEPOSITION DISEASE -- 胱氨酸病，因肾的排毒不当所致，通常源自食物加入剂或医药品。 }</v>
      </c>
    </row>
    <row r="2210" spans="1:8">
      <c r="B2210" s="38">
        <v>8827</v>
      </c>
      <c r="C2210" s="38">
        <f>Matrix!B8827</f>
        <v>0</v>
      </c>
      <c r="D2210" s="92">
        <f t="shared" si="338"/>
        <v>6.3</v>
      </c>
      <c r="G2210" s="38" t="str">
        <f>Matrix!C8827</f>
        <v>DEPOSITION DISEASE -- “褐色萎缩”，随年龄增长或使用某种药物时(如苯巴比通)也可见于肝细胞、肝斑、以前的药物治疗不当。}</v>
      </c>
    </row>
    <row r="2211" spans="1:8">
      <c r="B2211" s="38">
        <v>8828</v>
      </c>
      <c r="C2211" s="38">
        <f>Matrix!B8828</f>
        <v>0</v>
      </c>
      <c r="D2211" s="92">
        <f t="shared" si="338"/>
        <v>6.3</v>
      </c>
      <c r="G2211" s="38" t="str">
        <f>Matrix!C8828</f>
        <v>DEPOSITION DISEASE -- 脂褐素积聚，如肝细胞坏死和脂质氧化后的肝蜡样色素，以前的药物治疗不当。}</v>
      </c>
    </row>
    <row r="2212" spans="1:8">
      <c r="B2212" s="38">
        <v>8829</v>
      </c>
      <c r="C2212" s="38">
        <f>Matrix!B8829</f>
        <v>0</v>
      </c>
      <c r="D2212" s="92">
        <f t="shared" si="338"/>
        <v>6.3</v>
      </c>
      <c r="G2212" s="38" t="str">
        <f>Matrix!C8829</f>
        <v>DEPOSITION DISEASE -- 患杜宾－约翰逊综合征时肝细胞的脂褐素积聚，以前的药物治疗不当。}</v>
      </c>
    </row>
    <row r="2213" spans="1:8">
      <c r="B2213" s="38">
        <v>8835</v>
      </c>
      <c r="C2213" s="38">
        <f>Matrix!B8835</f>
        <v>0</v>
      </c>
      <c r="D2213" s="92">
        <f t="shared" si="338"/>
        <v>6.3</v>
      </c>
      <c r="G2213" s="38" t="str">
        <f>Matrix!C8835</f>
        <v>SLIGHT CELLULAR NECROSIS -- 源自射线疗法和化学疗法，使用的剂量要比造成明显坏死(frank necrosis)的剂量少，以前的药物治疗不当。}</v>
      </c>
    </row>
    <row r="2214" spans="1:8">
      <c r="B2214" s="38">
        <v>8836</v>
      </c>
      <c r="C2214" s="38">
        <f>Matrix!B8836</f>
        <v>0</v>
      </c>
      <c r="D2214" s="92">
        <f t="shared" si="338"/>
        <v>6.3</v>
      </c>
      <c r="G2214" s="38" t="str">
        <f>Matrix!C8836</f>
        <v>SLIGHT CELLULAR NECROSIS -- 源自受细胞毒性的T－淋巴细胞攻击所致细胞死亡，以前的药物治疗不当。}</v>
      </c>
    </row>
    <row r="2215" spans="1:8">
      <c r="B2215" s="38">
        <v>8837</v>
      </c>
      <c r="C2215" s="38">
        <f>Matrix!B8837</f>
        <v>0</v>
      </c>
      <c r="D2215" s="92">
        <f t="shared" si="338"/>
        <v>6.3</v>
      </c>
      <c r="G2215" s="38" t="str">
        <f>Matrix!C8837</f>
        <v>SLIGHT CELLULAR NECROSIS -- 由于病毒感染，即感染肝脏，病毒性肝炎，黄热病，以前的药物治疗不当。} # ]</v>
      </c>
    </row>
    <row r="2216" spans="1:8">
      <c r="B2216" s="38">
        <v>8838</v>
      </c>
      <c r="C2216" s="38">
        <f>Matrix!B8838</f>
        <v>0</v>
      </c>
      <c r="D2216" s="92">
        <f t="shared" si="338"/>
        <v>6.3</v>
      </c>
      <c r="G2216" s="38" t="str">
        <f>Matrix!C8838</f>
        <v>SLIGHT CELLULAR NECROSIS -- 源自萎缩症，可能是生理上的（萎缩），也可能是病理上的，以前的药物治疗不当。}</v>
      </c>
    </row>
    <row r="2217" spans="1:8">
      <c r="B2217" s="38">
        <v>8840</v>
      </c>
      <c r="C2217" s="38">
        <f>Matrix!B8840</f>
        <v>0</v>
      </c>
      <c r="D2217" s="92">
        <f t="shared" si="338"/>
        <v>6.3</v>
      </c>
      <c r="G2217" s="38" t="str">
        <f>Matrix!C8840</f>
        <v>CELL DEATH - COLLIQUATIVE CELLULAR NECROSIS -- 坏死和液化，如脑梗塞，以前的药物治疗不当。 }</v>
      </c>
    </row>
    <row r="2218" spans="1:8">
      <c r="B2218" s="38">
        <v>8842</v>
      </c>
      <c r="C2218" s="38">
        <f>Matrix!B8842</f>
        <v>0</v>
      </c>
      <c r="D2218" s="92">
        <f t="shared" si="338"/>
        <v>6.3</v>
      </c>
      <c r="G2218" s="38" t="str">
        <f>Matrix!C8842</f>
        <v>FAT NECROSIS OF CELLS -- 源自酶功能障碍，与急性胰腺炎并发，以前的药物治疗不当。 }</v>
      </c>
    </row>
    <row r="2219" spans="1:8">
      <c r="B2219" s="38">
        <v>8851</v>
      </c>
      <c r="C2219" s="38">
        <f>Matrix!B8851</f>
        <v>0</v>
      </c>
      <c r="D2219" s="92">
        <f t="shared" si="338"/>
        <v>6.3</v>
      </c>
      <c r="G2219" s="38" t="str">
        <f>Matrix!C8851</f>
        <v>HYPERTROPHY - Tissue swelling -- 骨骼肌肉作用中过度，以前或现在的且尚未痊愈，以前药物治疗疼痛时治疗不当。}</v>
      </c>
    </row>
    <row r="2220" spans="1:8">
      <c r="B2220" s="38">
        <v>8875</v>
      </c>
      <c r="C2220" s="38">
        <f>Matrix!B8875</f>
        <v>0</v>
      </c>
      <c r="D2220" s="92">
        <f t="shared" si="338"/>
        <v>6.3</v>
      </c>
      <c r="G2220" s="38" t="str">
        <f>Matrix!C8875</f>
        <v>PREMATURE CELLULAR AGING -- 以前的药物治疗不当，衰老导致由诱变物质、辐射、病毒性感染、自由基所造成的DNA受损，没有由D NA充分修复。 } # ]</v>
      </c>
    </row>
    <row r="2221" spans="1:8">
      <c r="B2221" s="38">
        <v>8876</v>
      </c>
      <c r="C2221" s="38">
        <f>Matrix!B8876</f>
        <v>0</v>
      </c>
      <c r="D2221" s="92">
        <f t="shared" si="338"/>
        <v>6.3</v>
      </c>
      <c r="G2221" s="38" t="str">
        <f>Matrix!C8876</f>
        <v>PREMATURE CELLULAR AGING -- 以前的药物治疗不当，在转录程序中的“错误成灾”衰退。}</v>
      </c>
    </row>
    <row r="2222" spans="1:8">
      <c r="B2222" s="38">
        <v>8879</v>
      </c>
      <c r="C2222" s="38">
        <f>Matrix!B8879</f>
        <v>0</v>
      </c>
      <c r="D2222" s="92">
        <f t="shared" si="338"/>
        <v>6.3</v>
      </c>
      <c r="G2222" s="38" t="str">
        <f>Matrix!C8879</f>
        <v>REPEATED LIVER INJURY -- 酗酒、慢性肝炎、毒品、医药品等，网状蛋白结构崩溃，间叶细胞的胶原质，再生，硬化，结疤。 }</v>
      </c>
    </row>
    <row r="2223" spans="1:8">
      <c r="B2223" s="38">
        <v>9468</v>
      </c>
      <c r="C2223" s="38">
        <f>Matrix!B9468</f>
        <v>0</v>
      </c>
      <c r="D2223" s="92">
        <f t="shared" si="338"/>
        <v>6.3</v>
      </c>
      <c r="G2223" s="38" t="str">
        <f>Matrix!C9468</f>
        <v>乙醇--治疗过敏的方剂，提示环境或者毒性物质接触。</v>
      </c>
    </row>
    <row r="2224" spans="1:8">
      <c r="A2224" s="38" t="s">
        <v>23643</v>
      </c>
      <c r="B2224" s="38">
        <v>244</v>
      </c>
      <c r="C2224" s="38">
        <f>Matrix!B244</f>
        <v>0</v>
      </c>
      <c r="D2224" s="92">
        <f t="shared" si="338"/>
        <v>6.3</v>
      </c>
      <c r="E2224" s="120">
        <f>MAX(D2224:D2339)</f>
        <v>6.3</v>
      </c>
      <c r="F2224" s="96">
        <f>IF(E2224&gt;Max_Value,Max_Value,IF(E2224&lt;0,0,E2224))</f>
        <v>5</v>
      </c>
      <c r="G2224" s="38" t="str">
        <f>Matrix!C244</f>
        <v>PANICUM MILIACEUM -- 蛋白质的新陈代谢虚弱。 \</v>
      </c>
      <c r="H2224" s="135"/>
    </row>
    <row r="2225" spans="2:8">
      <c r="B2225" s="38">
        <v>251</v>
      </c>
      <c r="C2225" s="38">
        <f>Matrix!B251</f>
        <v>0</v>
      </c>
      <c r="D2225" s="92">
        <f t="shared" si="338"/>
        <v>6.3</v>
      </c>
      <c r="G2225" s="38" t="str">
        <f>Matrix!C251</f>
        <v>PEPSIN -- 用于治疗消化不良，及蛋白质新陈代谢。 \</v>
      </c>
      <c r="H2225" s="135"/>
    </row>
    <row r="2226" spans="2:8">
      <c r="B2226" s="38">
        <v>293</v>
      </c>
      <c r="C2226" s="38">
        <f>Matrix!B293</f>
        <v>0</v>
      </c>
      <c r="D2226" s="92">
        <f t="shared" si="338"/>
        <v>6.3</v>
      </c>
      <c r="G2226" s="38" t="str">
        <f>Matrix!C293</f>
        <v>RNA-DNA --提示 新陈代谢紊乱，与过往的内疚和恐惧瘴毒有情感联系。 \</v>
      </c>
      <c r="H2226" s="135"/>
    </row>
    <row r="2227" spans="2:8">
      <c r="B2227" s="38">
        <v>375</v>
      </c>
      <c r="C2227" s="38">
        <f>Matrix!B375</f>
        <v>0</v>
      </c>
      <c r="D2227" s="92">
        <f t="shared" si="338"/>
        <v>6.3</v>
      </c>
      <c r="G2227" s="38" t="str">
        <f>Matrix!C375</f>
        <v>DL-ALANINE -- 用于肾功能和蛋白质新陈代谢的氨基酸。</v>
      </c>
      <c r="H2227" s="135"/>
    </row>
    <row r="2228" spans="2:8">
      <c r="B2228" s="38">
        <v>393</v>
      </c>
      <c r="C2228" s="38">
        <f>Matrix!B393</f>
        <v>0</v>
      </c>
      <c r="D2228" s="92">
        <f t="shared" si="338"/>
        <v>6.3</v>
      </c>
      <c r="G2228" s="38" t="str">
        <f>Matrix!C393</f>
        <v>L-CARNITINE (VITAMIN B20) -- 用于心脏和所有肌肉新陈代谢的能量维生素。</v>
      </c>
      <c r="H2228" s="135"/>
    </row>
    <row r="2229" spans="2:8">
      <c r="B2229" s="38">
        <v>428</v>
      </c>
      <c r="C2229" s="38">
        <f>Matrix!B428</f>
        <v>0</v>
      </c>
      <c r="D2229" s="92">
        <f t="shared" si="338"/>
        <v>6.3</v>
      </c>
      <c r="G2229" s="38" t="str">
        <f>Matrix!C428</f>
        <v>NIACINAMIDE -- 维生素用于循环能量，新陈代谢。</v>
      </c>
      <c r="H2229" s="135"/>
    </row>
    <row r="2230" spans="2:8">
      <c r="B2230" s="38">
        <v>447</v>
      </c>
      <c r="C2230" s="38">
        <f>Matrix!B447</f>
        <v>0</v>
      </c>
      <c r="D2230" s="92">
        <f t="shared" si="338"/>
        <v>6.3</v>
      </c>
      <c r="G2230" s="38" t="str">
        <f>Matrix!C447</f>
        <v>PYRIDINE --pyridine  n.吡啶(治喘病用)
提示蛋白质新陈代谢问题，痛风或是肾功能不良，泌尿（肾脏的）疾病（肾，膀胱，尿道）。 ]</v>
      </c>
      <c r="H2230" s="135"/>
    </row>
    <row r="2231" spans="2:8">
      <c r="B2231" s="38">
        <v>478</v>
      </c>
      <c r="C2231" s="38">
        <f>Matrix!B478</f>
        <v>0</v>
      </c>
      <c r="D2231" s="92">
        <f t="shared" si="338"/>
        <v>6.3</v>
      </c>
      <c r="G2231" s="38" t="str">
        <f>Matrix!C478</f>
        <v>NAD -- 去甲肾上腺素, 能量和代谢程序中的一部分，提示维生素B缺乏或慢性疲劳。 ]</v>
      </c>
      <c r="H2231" s="135"/>
    </row>
    <row r="2232" spans="2:8">
      <c r="B2232" s="38">
        <v>567</v>
      </c>
      <c r="C2232" s="38">
        <f>Matrix!B567</f>
        <v>0</v>
      </c>
      <c r="D2232" s="92">
        <f t="shared" si="338"/>
        <v>6.3</v>
      </c>
      <c r="G2232" s="38" t="str">
        <f>Matrix!C567</f>
        <v>GELATIN -- 明胶,动物胶,辨识虚弱的蛋白质代谢，明胶毒性或是过敏反应，情绪抵抗。</v>
      </c>
      <c r="H2232" s="135"/>
    </row>
    <row r="2233" spans="2:8">
      <c r="B2233" s="38">
        <v>587</v>
      </c>
      <c r="C2233" s="38">
        <f>Matrix!B587</f>
        <v>0</v>
      </c>
      <c r="D2233" s="92">
        <f t="shared" si="338"/>
        <v>6.3</v>
      </c>
      <c r="G2233" s="38" t="str">
        <f>Matrix!C587</f>
        <v>ELAIDIC ACID -- 反油酸,反十八碳烯-9-酸, 组织中的脂肪酸，用于大脑中的神经调节，提示新陈代谢，苯酚。</v>
      </c>
      <c r="H2233" s="135"/>
    </row>
    <row r="2234" spans="2:8">
      <c r="B2234" s="38">
        <v>615</v>
      </c>
      <c r="C2234" s="38">
        <f>Matrix!B615</f>
        <v>0</v>
      </c>
      <c r="D2234" s="92">
        <f t="shared" si="338"/>
        <v>6.3</v>
      </c>
      <c r="G2234" s="38" t="str">
        <f>Matrix!C615</f>
        <v>METAB (NV) -- 消除新陈代谢的（新陈代谢）障碍的合成药。 ]</v>
      </c>
      <c r="H2234" s="135"/>
    </row>
    <row r="2235" spans="2:8">
      <c r="B2235" s="38">
        <v>647</v>
      </c>
      <c r="C2235" s="38">
        <f>Matrix!B647</f>
        <v>0</v>
      </c>
      <c r="D2235" s="92">
        <f t="shared" si="338"/>
        <v>6.3</v>
      </c>
      <c r="G2235" s="38" t="str">
        <f>Matrix!C647</f>
        <v>ESSENTIAL FATTY AC提示(NV) -- 脂肪酸合成药物，调节机能不良，提示新陈代谢疾病，优质食物。</v>
      </c>
      <c r="H2235" s="135"/>
    </row>
    <row r="2236" spans="2:8">
      <c r="B2236" s="38">
        <v>789</v>
      </c>
      <c r="C2236" s="38">
        <f>Matrix!B789</f>
        <v>0</v>
      </c>
      <c r="D2236" s="92">
        <f t="shared" si="338"/>
        <v>6.3</v>
      </c>
      <c r="G2236" s="38" t="str">
        <f>Matrix!C789</f>
        <v>DIGESTIVE GLANDULAR, PROTEIN -- S提供蛋白酶，用于蛋白质消化，能够id蛋白质代谢疾病。 ]</v>
      </c>
      <c r="H2236" s="135"/>
    </row>
    <row r="2237" spans="2:8">
      <c r="B2237" s="38">
        <v>972</v>
      </c>
      <c r="C2237" s="38">
        <f>Matrix!B972</f>
        <v>0</v>
      </c>
      <c r="D2237" s="92">
        <f t="shared" si="338"/>
        <v>6.3</v>
      </c>
      <c r="G2237" s="38" t="str">
        <f>Matrix!C972</f>
        <v>METABOLIC-1 (DR) -- 合成药物，用于治疗新陈代谢和染色体疾病。</v>
      </c>
      <c r="H2237" s="135"/>
    </row>
    <row r="2238" spans="2:8">
      <c r="B2238" s="38">
        <v>1120</v>
      </c>
      <c r="C2238" s="38">
        <f>Matrix!B1120</f>
        <v>0</v>
      </c>
      <c r="D2238" s="92">
        <f t="shared" si="338"/>
        <v>6.3</v>
      </c>
      <c r="G2238" s="38" t="str">
        <f>Matrix!C1120</f>
        <v>SULPHURIC ACIDUM --提示 毒物暴露或是酸的新陈代谢，刺痛。</v>
      </c>
      <c r="H2238" s="135"/>
    </row>
    <row r="2239" spans="2:8">
      <c r="B2239" s="38">
        <v>1124</v>
      </c>
      <c r="C2239" s="38">
        <f>Matrix!B1124</f>
        <v>0</v>
      </c>
      <c r="D2239" s="92">
        <f t="shared" si="338"/>
        <v>6.3</v>
      </c>
      <c r="G2239" s="38" t="str">
        <f>Matrix!C1124</f>
        <v>SODIUM BICARBONATE -- 可以id酸新陈代谢或是胰腺疾病，矿物质。</v>
      </c>
      <c r="H2239" s="135"/>
    </row>
    <row r="2240" spans="2:8">
      <c r="B2240" s="38">
        <v>1146</v>
      </c>
      <c r="C2240" s="38">
        <f>Matrix!B1146</f>
        <v>0</v>
      </c>
      <c r="D2240" s="92">
        <f t="shared" si="338"/>
        <v>6.3</v>
      </c>
      <c r="G2240" s="38" t="str">
        <f>Matrix!C1146</f>
        <v>LYSOZYME -- 用于免疫和新陈代谢的酶，提示新陈代谢或免疫疾病。</v>
      </c>
      <c r="H2240" s="135"/>
    </row>
    <row r="2241" spans="2:8">
      <c r="B2241" s="38">
        <v>1149</v>
      </c>
      <c r="C2241" s="38">
        <f>Matrix!B1149</f>
        <v>0</v>
      </c>
      <c r="D2241" s="92">
        <f t="shared" si="338"/>
        <v>6.3</v>
      </c>
      <c r="G2241" s="38" t="str">
        <f>Matrix!C1149</f>
        <v>LEUCINE DEHYDROGENASE -- 调节亮氨酸的酶，提示新陈代谢疾病。</v>
      </c>
      <c r="H2241" s="135"/>
    </row>
    <row r="2242" spans="2:8">
      <c r="B2242" s="38">
        <v>1153</v>
      </c>
      <c r="C2242" s="38">
        <f>Matrix!B1153</f>
        <v>0</v>
      </c>
      <c r="D2242" s="92">
        <f t="shared" si="338"/>
        <v>6.3</v>
      </c>
      <c r="G2242" s="38" t="str">
        <f>Matrix!C1153</f>
        <v>LIPOTROPIC FACTORS -- 用于肝代谢的维生素和氨基酸。</v>
      </c>
      <c r="H2242" s="135"/>
    </row>
    <row r="2243" spans="2:8">
      <c r="B2243" s="38">
        <v>1188</v>
      </c>
      <c r="C2243" s="38">
        <f>Matrix!B1188</f>
        <v>0</v>
      </c>
      <c r="D2243" s="92">
        <f t="shared" si="338"/>
        <v>6.3</v>
      </c>
      <c r="G2243" s="38" t="str">
        <f>Matrix!C1188</f>
        <v>POLYPEPTIDE -- 产生蛋白质和激素的化合物类别提示系统新陈代谢的机能障碍。 ]</v>
      </c>
      <c r="H2243" s="135"/>
    </row>
    <row r="2244" spans="2:8">
      <c r="B2244" s="38">
        <v>1219</v>
      </c>
      <c r="C2244" s="38">
        <f>Matrix!B1219</f>
        <v>0</v>
      </c>
      <c r="D2244" s="92">
        <f t="shared" si="338"/>
        <v>6.3</v>
      </c>
      <c r="G2244" s="38" t="str">
        <f>Matrix!C1219</f>
        <v>ASCORBATE OXIDASE -- 用于维生素C新陈代谢的酶提示维生素C调节障碍或过剩。 ]</v>
      </c>
      <c r="H2244" s="135"/>
    </row>
    <row r="2245" spans="2:8">
      <c r="B2245" s="38">
        <v>1233</v>
      </c>
      <c r="C2245" s="38">
        <f>Matrix!B1233</f>
        <v>0</v>
      </c>
      <c r="D2245" s="92">
        <f t="shared" si="338"/>
        <v>6.3</v>
      </c>
      <c r="G2245" s="38" t="str">
        <f>Matrix!C1233</f>
        <v>ADENINE --提示 循环障碍，有助于清洁动脉并且是DNA代谢的必需品。</v>
      </c>
      <c r="H2245" s="135"/>
    </row>
    <row r="2246" spans="2:8">
      <c r="B2246" s="38">
        <v>1234</v>
      </c>
      <c r="C2246" s="38">
        <f>Matrix!B1234</f>
        <v>0</v>
      </c>
      <c r="D2246" s="92">
        <f t="shared" si="338"/>
        <v>6.3</v>
      </c>
      <c r="G2246" s="38" t="str">
        <f>Matrix!C1234</f>
        <v>COCARBOXYLASE -- 用于代谢调节的酶提示腐败和变性。 ]</v>
      </c>
      <c r="H2246" s="135"/>
    </row>
    <row r="2247" spans="2:8">
      <c r="B2247" s="38">
        <v>1265</v>
      </c>
      <c r="C2247" s="38">
        <f>Matrix!B1265</f>
        <v>0</v>
      </c>
      <c r="D2247" s="92">
        <f t="shared" si="338"/>
        <v>6.3</v>
      </c>
      <c r="G2247" s="38" t="str">
        <f>Matrix!C1265</f>
        <v>THIAMINE -- 维生素B1提示碳水化合物代谢疾病，与沮丧和疲乏有情感联系。 ]</v>
      </c>
      <c r="H2247" s="135"/>
    </row>
    <row r="2248" spans="2:8">
      <c r="B2248" s="38">
        <v>1282</v>
      </c>
      <c r="C2248" s="38">
        <f>Matrix!B1282</f>
        <v>0</v>
      </c>
      <c r="D2248" s="92">
        <f t="shared" si="338"/>
        <v>6.3</v>
      </c>
      <c r="G2248" s="38" t="str">
        <f>Matrix!C1282</f>
        <v>CALCIUM CARBONATE --提示新陈代谢缓慢，无生气，矿物质不均衡，大脑疲乏，矿物质。</v>
      </c>
      <c r="H2248" s="135"/>
    </row>
    <row r="2249" spans="2:8">
      <c r="B2249" s="38">
        <v>1312</v>
      </c>
      <c r="C2249" s="38">
        <f>Matrix!B1312</f>
        <v>0</v>
      </c>
      <c r="D2249" s="92">
        <f t="shared" si="338"/>
        <v>6.3</v>
      </c>
      <c r="G2249" s="38" t="str">
        <f>Matrix!C1312</f>
        <v>OXALIC ACID -- 肾结石（膀胱，输尿管，尿道），痛风，蛋白质代谢的营养障碍。 ]</v>
      </c>
      <c r="H2249" s="135"/>
    </row>
    <row r="2250" spans="2:8">
      <c r="B2250" s="38">
        <v>1373</v>
      </c>
      <c r="C2250" s="38">
        <f>Matrix!B1373</f>
        <v>0</v>
      </c>
      <c r="D2250" s="92">
        <f t="shared" si="338"/>
        <v>6.3</v>
      </c>
      <c r="G2250" s="38" t="str">
        <f>Matrix!C1373</f>
        <v>AMMONIATED CHEMICALS -- 用于炸药，工业，化妆品，药物，影响蛋白质代谢，用Industriox N. 612。 ]</v>
      </c>
      <c r="H2250" s="135"/>
    </row>
    <row r="2251" spans="2:8">
      <c r="B2251" s="38">
        <v>1414</v>
      </c>
      <c r="C2251" s="38">
        <f>Matrix!B1414</f>
        <v>0</v>
      </c>
      <c r="D2251" s="92">
        <f t="shared" si="338"/>
        <v>6.3</v>
      </c>
      <c r="G2251" s="38" t="str">
        <f>Matrix!C1414</f>
        <v>DNA LIGASE --DNA连接酶,多(聚)脱氧核糖核苷酸合酶，调节DNA利用提示代谢疾病或衰老。</v>
      </c>
      <c r="H2251" s="135"/>
    </row>
    <row r="2252" spans="2:8">
      <c r="B2252" s="38">
        <v>1417</v>
      </c>
      <c r="C2252" s="38">
        <f>Matrix!B1417</f>
        <v>0</v>
      </c>
      <c r="D2252" s="92">
        <f t="shared" si="338"/>
        <v>6.3</v>
      </c>
      <c r="G2252" s="38" t="str">
        <f>Matrix!C1417</f>
        <v>GLUCOSIDASE -- 糖苷酶，用于糖代谢提示糖调节疾病例如血糖过低等。</v>
      </c>
      <c r="H2252" s="135"/>
    </row>
    <row r="2253" spans="2:8">
      <c r="B2253" s="38">
        <v>1428</v>
      </c>
      <c r="C2253" s="38">
        <f>Matrix!B1428</f>
        <v>0</v>
      </c>
      <c r="D2253" s="92">
        <f t="shared" si="338"/>
        <v>6.3</v>
      </c>
      <c r="G2253" s="38" t="str">
        <f>Matrix!C1428</f>
        <v>GLUCOSE DEHYDROGENASE -- 葡萄糖脱氢酶, 糖代谢相关的酶提示糖调节疾病。</v>
      </c>
      <c r="H2253" s="135"/>
    </row>
    <row r="2254" spans="2:8">
      <c r="B2254" s="38">
        <v>1432</v>
      </c>
      <c r="C2254" s="38">
        <f>Matrix!B1432</f>
        <v>0</v>
      </c>
      <c r="D2254" s="92">
        <f t="shared" si="338"/>
        <v>6.3</v>
      </c>
      <c r="G2254" s="38" t="str">
        <f>Matrix!C1432</f>
        <v>DNA ASE -- 脱氧核糖核酸酶，用于DNA调节提示新陈代谢疾病。</v>
      </c>
      <c r="H2254" s="135"/>
    </row>
    <row r="2255" spans="2:8">
      <c r="B2255" s="38">
        <v>1442</v>
      </c>
      <c r="C2255" s="38">
        <f>Matrix!B1442</f>
        <v>0</v>
      </c>
      <c r="D2255" s="92">
        <f t="shared" si="338"/>
        <v>6.3</v>
      </c>
      <c r="G2255" s="38" t="str">
        <f>Matrix!C1442</f>
        <v>THYROXINE -- 甲状腺激素，负责管理新陈代谢或是重量。</v>
      </c>
      <c r="H2255" s="135"/>
    </row>
    <row r="2256" spans="2:8">
      <c r="B2256" s="38">
        <v>1463</v>
      </c>
      <c r="C2256" s="38">
        <f>Matrix!B1463</f>
        <v>0</v>
      </c>
      <c r="D2256" s="92">
        <f t="shared" si="338"/>
        <v>6.3</v>
      </c>
      <c r="G2256" s="38" t="str">
        <f>Matrix!C1463</f>
        <v>PANTOTHENIC ACID-B5 -- 泛酸, 能量和代谢中关键的维生素。</v>
      </c>
      <c r="H2256" s="135"/>
    </row>
    <row r="2257" spans="2:8">
      <c r="B2257" s="38">
        <v>1530</v>
      </c>
      <c r="C2257" s="38">
        <f>Matrix!B1530</f>
        <v>0</v>
      </c>
      <c r="D2257" s="92">
        <f t="shared" si="338"/>
        <v>6.3</v>
      </c>
      <c r="G2257" s="38" t="str">
        <f>Matrix!C1530</f>
        <v>杂交草莓--新陈代谢缓慢，肾虚弱，大脑疲乏，治疗心理混乱的药物。</v>
      </c>
      <c r="H2257" s="135"/>
    </row>
    <row r="2258" spans="2:8">
      <c r="B2258" s="38">
        <v>1806</v>
      </c>
      <c r="C2258" s="38">
        <f>Matrix!B1806</f>
        <v>0</v>
      </c>
      <c r="D2258" s="92">
        <f t="shared" si="338"/>
        <v>6.3</v>
      </c>
      <c r="G2258" s="38" t="str">
        <f>Matrix!C1806</f>
        <v>BROWN FAT -- 褐色脂肪, 辨识代谢调节失调，导致肥胖的可能原因。</v>
      </c>
      <c r="H2258" s="135"/>
    </row>
    <row r="2259" spans="2:8">
      <c r="B2259" s="38">
        <v>1856</v>
      </c>
      <c r="C2259" s="38">
        <f>Matrix!B1856</f>
        <v>0</v>
      </c>
      <c r="D2259" s="92">
        <f t="shared" si="338"/>
        <v>6.3</v>
      </c>
      <c r="G2259" s="38" t="str">
        <f>Matrix!C1856</f>
        <v>CATARACTA BRUNESCENS -- 血液流动障碍和眼睛铜代谢（如果铜），灰色（如果锌）。</v>
      </c>
      <c r="H2259" s="135"/>
    </row>
    <row r="2260" spans="2:8">
      <c r="B2260" s="38">
        <v>1956</v>
      </c>
      <c r="C2260" s="38">
        <f>Matrix!B1956</f>
        <v>0</v>
      </c>
      <c r="D2260" s="92">
        <f t="shared" si="338"/>
        <v>6.3</v>
      </c>
      <c r="G2260" s="38" t="str">
        <f>Matrix!C1956</f>
        <v>HYPERTHYROID -- 甲状腺毒性疾病或是代谢紊乱，甲状腺素红色过度，发热，突眼。</v>
      </c>
      <c r="H2260" s="135"/>
    </row>
    <row r="2261" spans="2:8">
      <c r="B2261" s="38">
        <v>2472</v>
      </c>
      <c r="C2261" s="38">
        <f>Matrix!B2472</f>
        <v>0</v>
      </c>
      <c r="D2261" s="92">
        <f t="shared" si="338"/>
        <v>6.3</v>
      </c>
      <c r="G2261" s="38" t="str">
        <f>Matrix!C2472</f>
        <v>ELLAGIC ACID -- 脂肪酸会使癌细胞凋亡自我毁灭，组织中的脂肪酸，和大脑中的神经调节，辨识代谢问题，苯酚。</v>
      </c>
      <c r="H2261" s="135"/>
    </row>
    <row r="2262" spans="2:8">
      <c r="B2262" s="38">
        <v>2499</v>
      </c>
      <c r="C2262" s="38">
        <f>Matrix!B2499</f>
        <v>0</v>
      </c>
      <c r="D2262" s="92">
        <f t="shared" si="338"/>
        <v>6.3</v>
      </c>
      <c r="G2262" s="38" t="str">
        <f>Matrix!C2499</f>
        <v>L-Tyrosylglycylglycine酪氨酰双甘氨肽 -- 甲状腺调节肽，用于代谢和忧郁的调节。</v>
      </c>
      <c r="H2262" s="135"/>
    </row>
    <row r="2263" spans="2:8">
      <c r="B2263" s="38">
        <v>2503</v>
      </c>
      <c r="C2263" s="38">
        <f>Matrix!B2503</f>
        <v>0</v>
      </c>
      <c r="D2263" s="92">
        <f t="shared" si="338"/>
        <v>6.3</v>
      </c>
      <c r="G2263" s="38" t="str">
        <f>Matrix!C2503</f>
        <v>Chymostatin Enzyme Inhibitor(糜蛋白酶抑制剂) -- 蛋白质代谢和消化问题。</v>
      </c>
      <c r="H2263" s="135"/>
    </row>
    <row r="2264" spans="2:8">
      <c r="B2264" s="38">
        <v>2549</v>
      </c>
      <c r="C2264" s="38">
        <f>Matrix!B2549</f>
        <v>0</v>
      </c>
      <c r="D2264" s="92">
        <f t="shared" si="338"/>
        <v>6.3</v>
      </c>
      <c r="G2264" s="38" t="str">
        <f>Matrix!C2549</f>
        <v>DL-Thyroxine(DL-甲状腺素) -- 刺激能量和新陈代谢的主要甲状腺激素，辨识甲状腺问题。</v>
      </c>
      <c r="H2264" s="135"/>
    </row>
    <row r="2265" spans="2:8">
      <c r="B2265" s="38">
        <v>2685</v>
      </c>
      <c r="C2265" s="38">
        <f>Matrix!B2685</f>
        <v>0</v>
      </c>
      <c r="D2265" s="92">
        <f t="shared" ref="D2265:D2328" si="339">ROUNDUP(ABS(75-C2265)/(Base_Value-3)*allergy_factor,1)</f>
        <v>6.3</v>
      </c>
      <c r="G2265" s="38" t="str">
        <f>Matrix!C2685</f>
        <v>Deoxyribonucleic Acid Polymerase -- 脱氧核糖核酸聚合酶，DNA调节中的酶，辨识代谢问题。</v>
      </c>
      <c r="H2265" s="135"/>
    </row>
    <row r="2266" spans="2:8">
      <c r="B2266" s="38">
        <v>2693</v>
      </c>
      <c r="C2266" s="38">
        <f>Matrix!B2693</f>
        <v>0</v>
      </c>
      <c r="D2266" s="92">
        <f t="shared" si="339"/>
        <v>6.3</v>
      </c>
      <c r="G2266" s="38" t="str">
        <f>Matrix!C2693</f>
        <v>Glycogen Synthetase -- 糖原合成酶，辨识肝脏中的糖代谢缺陷。酶。 ]</v>
      </c>
      <c r="H2266" s="135"/>
    </row>
    <row r="2267" spans="2:8">
      <c r="B2267" s="38">
        <v>2696</v>
      </c>
      <c r="C2267" s="38">
        <f>Matrix!B2696</f>
        <v>0</v>
      </c>
      <c r="D2267" s="92">
        <f t="shared" si="339"/>
        <v>6.3</v>
      </c>
      <c r="G2267" s="38" t="str">
        <f>Matrix!C2696</f>
        <v>Hydroxypyruvate Reductase -- 羟基丙酮酸还原酶，碳水化合物代谢的酶，辨识维生素B缺乏或消化疾病。</v>
      </c>
      <c r="H2267" s="135"/>
    </row>
    <row r="2268" spans="2:8">
      <c r="B2268" s="38">
        <v>2702</v>
      </c>
      <c r="C2268" s="38">
        <f>Matrix!B2702</f>
        <v>0</v>
      </c>
      <c r="D2268" s="92">
        <f t="shared" si="339"/>
        <v>6.3</v>
      </c>
      <c r="G2268" s="38" t="str">
        <f>Matrix!C2702</f>
        <v>LYSIN -- 细胞溶解酵素，一种特殊的抗体，对细胞和组织有破坏性作用，辨识退化的新陈代谢。]</v>
      </c>
      <c r="H2268" s="135"/>
    </row>
    <row r="2269" spans="2:8">
      <c r="B2269" s="38">
        <v>2707</v>
      </c>
      <c r="C2269" s="38">
        <f>Matrix!B2707</f>
        <v>0</v>
      </c>
      <c r="D2269" s="92">
        <f t="shared" si="339"/>
        <v>6.3</v>
      </c>
      <c r="G2269" s="38" t="str">
        <f>Matrix!C2707</f>
        <v>Nuclease -- 核酸酶，促进核酸或核素的水解，辨识代谢疾病。</v>
      </c>
      <c r="H2269" s="135"/>
    </row>
    <row r="2270" spans="2:8">
      <c r="B2270" s="38">
        <v>2713</v>
      </c>
      <c r="C2270" s="38">
        <f>Matrix!B2713</f>
        <v>0</v>
      </c>
      <c r="D2270" s="92">
        <f t="shared" si="339"/>
        <v>6.3</v>
      </c>
      <c r="G2270" s="38" t="str">
        <f>Matrix!C2713</f>
        <v>Penicillinase -- 青霉素酶，用于青霉素水解的酶，辨识敏感或代谢利用。</v>
      </c>
      <c r="H2270" s="135"/>
    </row>
    <row r="2271" spans="2:8">
      <c r="B2271" s="38">
        <v>2716</v>
      </c>
      <c r="C2271" s="38">
        <f>Matrix!B2716</f>
        <v>0</v>
      </c>
      <c r="D2271" s="92">
        <f t="shared" si="339"/>
        <v>6.3</v>
      </c>
      <c r="G2271" s="38" t="str">
        <f>Matrix!C2716</f>
        <v>Peptidase -- 肽酶，用于肽的蛋白质消化，辨识蛋白质代谢问题。</v>
      </c>
      <c r="H2271" s="135"/>
    </row>
    <row r="2272" spans="2:8">
      <c r="B2272" s="38">
        <v>2746</v>
      </c>
      <c r="C2272" s="38">
        <f>Matrix!B2746</f>
        <v>0</v>
      </c>
      <c r="D2272" s="92">
        <f t="shared" si="339"/>
        <v>6.3</v>
      </c>
      <c r="G2272" s="38" t="str">
        <f>Matrix!C2746</f>
        <v>CHROMIUM 铬 -- 糖代谢所需，存在于黑色食品或蔬菜，可能有毒。矿物质</v>
      </c>
      <c r="H2272" s="135"/>
    </row>
    <row r="2273" spans="2:8">
      <c r="B2273" s="38">
        <v>2749</v>
      </c>
      <c r="C2273" s="38">
        <f>Matrix!B2749</f>
        <v>0</v>
      </c>
      <c r="D2273" s="92">
        <f t="shared" si="339"/>
        <v>6.3</v>
      </c>
      <c r="G2273" s="38" t="str">
        <f>Matrix!C2749</f>
        <v>MAGNESIUM 镁 -- 能量和代谢所需，如果缺乏会导致痉挛或生成结石。矿物质</v>
      </c>
      <c r="H2273" s="135"/>
    </row>
    <row r="2274" spans="2:8">
      <c r="B2274" s="38">
        <v>2960</v>
      </c>
      <c r="C2274" s="38">
        <f>Matrix!B2960</f>
        <v>0</v>
      </c>
      <c r="D2274" s="92">
        <f t="shared" si="339"/>
        <v>6.3</v>
      </c>
      <c r="G2274" s="38" t="str">
        <f>Matrix!C2960</f>
        <v>OBESITY -- 肥胖症,多脂风险或敏感，过度瘦弱中可以辨识代谢疾病。</v>
      </c>
      <c r="H2274" s="135"/>
    </row>
    <row r="2275" spans="2:8">
      <c r="B2275" s="38">
        <v>3038</v>
      </c>
      <c r="C2275" s="38">
        <f>Matrix!B3038</f>
        <v>0</v>
      </c>
      <c r="D2275" s="92">
        <f t="shared" si="339"/>
        <v>6.3</v>
      </c>
      <c r="G2275" s="38" t="str">
        <f>Matrix!C3038</f>
        <v>NELSON IMMUNE STIM REMEDY -- 用于代谢障碍。阿育吠陀（Ayurvedic）</v>
      </c>
      <c r="H2275" s="135"/>
    </row>
    <row r="2276" spans="2:8">
      <c r="B2276" s="38">
        <v>3156</v>
      </c>
      <c r="C2276" s="38">
        <f>Matrix!B3156</f>
        <v>0</v>
      </c>
      <c r="D2276" s="92">
        <f t="shared" si="339"/>
        <v>6.3</v>
      </c>
      <c r="G2276" s="38" t="str">
        <f>Matrix!C3156</f>
        <v>FUCUS -- 体重减轻，刺激新陈代谢。</v>
      </c>
      <c r="H2276" s="135"/>
    </row>
    <row r="2277" spans="2:8">
      <c r="B2277" s="38">
        <v>3229</v>
      </c>
      <c r="C2277" s="38">
        <f>Matrix!B3229</f>
        <v>0</v>
      </c>
      <c r="D2277" s="92">
        <f t="shared" si="339"/>
        <v>6.3</v>
      </c>
      <c r="G2277" s="38" t="str">
        <f>Matrix!C3229</f>
        <v>CALCIVITAN -- 稳定钙代谢，矿物质代谢。</v>
      </c>
      <c r="H2277" s="135"/>
    </row>
    <row r="2278" spans="2:8">
      <c r="B2278" s="38">
        <v>3234</v>
      </c>
      <c r="C2278" s="38">
        <f>Matrix!B3234</f>
        <v>0</v>
      </c>
      <c r="D2278" s="92">
        <f t="shared" si="339"/>
        <v>6.3</v>
      </c>
      <c r="G2278" s="38" t="str">
        <f>Matrix!C3234</f>
        <v>CARDUS -- 肝药，黄疸，静脉曲张，干扰糖代谢，流感。</v>
      </c>
      <c r="H2278" s="135"/>
    </row>
    <row r="2279" spans="2:8">
      <c r="B2279" s="38">
        <v>3235</v>
      </c>
      <c r="C2279" s="38">
        <f>Matrix!B3235</f>
        <v>0</v>
      </c>
      <c r="D2279" s="92">
        <f t="shared" si="339"/>
        <v>6.3</v>
      </c>
      <c r="G2279" s="38" t="str">
        <f>Matrix!C3235</f>
        <v>CETRARIA -- 体重减轻，刺激不良消化，代谢弱。</v>
      </c>
      <c r="H2279" s="135"/>
    </row>
    <row r="2280" spans="2:8">
      <c r="B2280" s="38">
        <v>3237</v>
      </c>
      <c r="C2280" s="38">
        <f>Matrix!B3237</f>
        <v>0</v>
      </c>
      <c r="D2280" s="92">
        <f t="shared" si="339"/>
        <v>6.3</v>
      </c>
      <c r="G2280" s="38" t="str">
        <f>Matrix!C3237</f>
        <v>CHINA LIFELESS -- 必需体液的损失，刺激虚弱代谢。</v>
      </c>
      <c r="H2280" s="135"/>
    </row>
    <row r="2281" spans="2:8">
      <c r="B2281" s="38">
        <v>3714</v>
      </c>
      <c r="C2281" s="38">
        <f>Matrix!B3714</f>
        <v>0</v>
      </c>
      <c r="D2281" s="92">
        <f t="shared" si="339"/>
        <v>6.3</v>
      </c>
      <c r="G2281" s="38" t="str">
        <f>Matrix!C3714</f>
        <v>NELSON HERBAL TONIC -- 用于肝功能障碍，代谢修复，DNA修复和抗衰老。</v>
      </c>
      <c r="H2281" s="135"/>
    </row>
    <row r="2282" spans="2:8">
      <c r="B2282" s="38">
        <v>3855</v>
      </c>
      <c r="C2282" s="38">
        <f>Matrix!B3855</f>
        <v>0</v>
      </c>
      <c r="D2282" s="92">
        <f t="shared" si="339"/>
        <v>6.3</v>
      </c>
      <c r="G2282" s="38" t="str">
        <f>Matrix!C3855</f>
        <v>ANEURINE VITAMIN B1 --  碳水化合物代谢所需，缺乏时症状包括：皮炎（发红），腹舄，沮丧。 ]</v>
      </c>
      <c r="H2282" s="135"/>
    </row>
    <row r="2283" spans="2:8">
      <c r="B2283" s="38">
        <v>3862</v>
      </c>
      <c r="C2283" s="38">
        <f>Matrix!B3862</f>
        <v>0</v>
      </c>
      <c r="D2283" s="92">
        <f t="shared" si="339"/>
        <v>6.3</v>
      </c>
      <c r="G2283" s="38" t="str">
        <f>Matrix!C3862</f>
        <v>LIPOIC ACID -- 用于肝代谢和所有激素生长的脂肪酸，辨识缺乏。</v>
      </c>
      <c r="H2283" s="135"/>
    </row>
    <row r="2284" spans="2:8">
      <c r="B2284" s="38">
        <v>4342</v>
      </c>
      <c r="C2284" s="38">
        <f>Matrix!B4342</f>
        <v>0</v>
      </c>
      <c r="D2284" s="92">
        <f t="shared" si="339"/>
        <v>6.3</v>
      </c>
      <c r="G2284" s="38" t="str">
        <f>Matrix!C4342</f>
        <v>冬虫夏草 -- 养肝补肾、滋阴清热、益精明目,抗心律失常，促进新陈代谢，增强免疫力。</v>
      </c>
      <c r="H2284" s="135"/>
    </row>
    <row r="2285" spans="2:8">
      <c r="B2285" s="38">
        <v>4978</v>
      </c>
      <c r="C2285" s="38">
        <f>Matrix!B4978</f>
        <v>0</v>
      </c>
      <c r="D2285" s="92">
        <f t="shared" si="339"/>
        <v>6.3</v>
      </c>
      <c r="G2285" s="38" t="str">
        <f>Matrix!C4978</f>
        <v>PLEO - Mucedo: Mucor mucedo 5x -- 循环，代谢性疾病，心肌绞痛（心脏）。 ^]</v>
      </c>
      <c r="H2285" s="135"/>
    </row>
    <row r="2286" spans="2:8">
      <c r="B2286" s="38">
        <v>5002</v>
      </c>
      <c r="C2286" s="38">
        <f>Matrix!B5002</f>
        <v>0</v>
      </c>
      <c r="D2286" s="92">
        <f t="shared" si="339"/>
        <v>6.3</v>
      </c>
      <c r="G2286" s="38" t="str">
        <f>Matrix!C5002</f>
        <v>NADH -- 烟酰胺腺嘌呤二核苷酸。存在于大多数细胞中，是新陈代谢中重要的氧化剂。营养补充物 ]</v>
      </c>
      <c r="H2286" s="135"/>
    </row>
    <row r="2287" spans="2:8">
      <c r="B2287" s="38">
        <v>5378</v>
      </c>
      <c r="C2287" s="38">
        <f>Matrix!B5378</f>
        <v>0</v>
      </c>
      <c r="D2287" s="92">
        <f t="shared" si="339"/>
        <v>6.3</v>
      </c>
      <c r="G2287" s="38" t="str">
        <f>Matrix!C5378</f>
        <v>ZINC 锌 -- 免疫，氧，代谢性疾病。矿物质</v>
      </c>
      <c r="H2287" s="135"/>
    </row>
    <row r="2288" spans="2:8">
      <c r="B2288" s="38">
        <v>5380</v>
      </c>
      <c r="C2288" s="38">
        <f>Matrix!B5380</f>
        <v>0</v>
      </c>
      <c r="D2288" s="92">
        <f t="shared" si="339"/>
        <v>6.3</v>
      </c>
      <c r="G2288" s="38" t="str">
        <f>Matrix!C5380</f>
        <v>IODINE 碘 -- 甲状腺功能，能量，新陈代谢。矿物质</v>
      </c>
      <c r="H2288" s="135"/>
    </row>
    <row r="2289" spans="2:8">
      <c r="B2289" s="38">
        <v>5620</v>
      </c>
      <c r="C2289" s="38">
        <f>Matrix!B5620</f>
        <v>0</v>
      </c>
      <c r="D2289" s="92">
        <f t="shared" si="339"/>
        <v>6.3</v>
      </c>
      <c r="G2289" s="38" t="str">
        <f>Matrix!C5620</f>
        <v>DIABETES, BRONZE - Hemochromatosis -- 一种（胰腺）代谢性疾病，以色素在身体不同器官沉积为特征。 血色沉着病</v>
      </c>
      <c r="H2289" s="135"/>
    </row>
    <row r="2290" spans="2:8">
      <c r="B2290" s="38">
        <v>6034</v>
      </c>
      <c r="C2290" s="38">
        <f>Matrix!B6034</f>
        <v>0</v>
      </c>
      <c r="D2290" s="92">
        <f t="shared" si="339"/>
        <v>6.3</v>
      </c>
      <c r="G2290" s="38" t="str">
        <f>Matrix!C6034</f>
        <v>WILSON'S DISEASE - FANCONI SYNDROME -- 威尔逊氏病 : 一种遗传性肝脏对铜元素代谢功能失调的病 ,</v>
      </c>
      <c r="H2290" s="135"/>
    </row>
    <row r="2291" spans="2:8">
      <c r="B2291" s="38">
        <v>6037</v>
      </c>
      <c r="C2291" s="38">
        <f>Matrix!B6037</f>
        <v>0</v>
      </c>
      <c r="D2291" s="92">
        <f t="shared" si="339"/>
        <v>6.3</v>
      </c>
      <c r="G2291" s="38" t="str">
        <f>Matrix!C6037</f>
        <v>XANTHOMA DISSEMINATUM -- 胆固醇代谢紊乱。 黄瘤 --</v>
      </c>
      <c r="H2291" s="135"/>
    </row>
    <row r="2292" spans="2:8">
      <c r="B2292" s="38">
        <v>6128</v>
      </c>
      <c r="C2292" s="38">
        <f>Matrix!B6128</f>
        <v>0</v>
      </c>
      <c r="D2292" s="92">
        <f t="shared" si="339"/>
        <v>6.3</v>
      </c>
      <c r="G2292" s="38" t="str">
        <f>Matrix!C6128</f>
        <v>FOLOCAL -- 维生素B9叶酸，用于使高半胱氨酸新陈代谢，预防先天性缺陷。VITAMIN ]</v>
      </c>
      <c r="H2292" s="135"/>
    </row>
    <row r="2293" spans="2:8">
      <c r="B2293" s="38">
        <v>6137</v>
      </c>
      <c r="C2293" s="38">
        <f>Matrix!B6137</f>
        <v>0</v>
      </c>
      <c r="D2293" s="92">
        <f t="shared" si="339"/>
        <v>6.3</v>
      </c>
      <c r="G2293" s="38" t="str">
        <f>Matrix!C6137</f>
        <v>ULTRA CHROM -- 用于代谢葡萄糖的吡啶甲酸铬。VITAMIN</v>
      </c>
      <c r="H2293" s="135"/>
    </row>
    <row r="2294" spans="2:8">
      <c r="B2294" s="38">
        <v>6139</v>
      </c>
      <c r="C2294" s="38">
        <f>Matrix!B6139</f>
        <v>0</v>
      </c>
      <c r="D2294" s="92">
        <f t="shared" si="339"/>
        <v>6.3</v>
      </c>
      <c r="G2294" s="38" t="str">
        <f>Matrix!C6139</f>
        <v>VANOXYL -- 用于葡萄糖代谢的钒。VITAMIN</v>
      </c>
      <c r="H2294" s="135"/>
    </row>
    <row r="2295" spans="2:8">
      <c r="B2295" s="38">
        <v>6147</v>
      </c>
      <c r="C2295" s="38">
        <f>Matrix!B6147</f>
        <v>0</v>
      </c>
      <c r="D2295" s="92">
        <f t="shared" si="339"/>
        <v>6.3</v>
      </c>
      <c r="G2295" s="38" t="str">
        <f>Matrix!C6147</f>
        <v>COBANAMIDE -- 维生素B12钴胺素的代谢物。VITAMIN ]</v>
      </c>
      <c r="H2295" s="135"/>
    </row>
    <row r="2296" spans="2:8">
      <c r="B2296" s="38">
        <v>6188</v>
      </c>
      <c r="C2296" s="38">
        <f>Matrix!B6188</f>
        <v>0</v>
      </c>
      <c r="D2296" s="92">
        <f t="shared" si="339"/>
        <v>6.3</v>
      </c>
      <c r="G2296" s="38" t="str">
        <f>Matrix!C6188</f>
        <v>L-CARNTINE -- 能量和新陈代谢所需, 把长炼脂肪酸带进线粒体，用于能量转换。VITAMIN</v>
      </c>
      <c r="H2296" s="135"/>
    </row>
    <row r="2297" spans="2:8">
      <c r="B2297" s="38">
        <v>6428</v>
      </c>
      <c r="C2297" s="38">
        <f>Matrix!B6428</f>
        <v>0</v>
      </c>
      <c r="D2297" s="92">
        <f t="shared" si="339"/>
        <v>6.3</v>
      </c>
      <c r="G2297" s="38" t="str">
        <f>Matrix!C6428</f>
        <v>OROZINC -- 调节免疫系统和代谢中的脂肪酸。EuroNatur</v>
      </c>
      <c r="H2297" s="135"/>
    </row>
    <row r="2298" spans="2:8">
      <c r="B2298" s="38">
        <v>6511</v>
      </c>
      <c r="C2298" s="38">
        <f>Matrix!B6511</f>
        <v>0</v>
      </c>
      <c r="D2298" s="92">
        <f t="shared" si="339"/>
        <v>6.3</v>
      </c>
      <c r="G2298" s="38" t="str">
        <f>Matrix!C6511</f>
        <v>ENDOCRINOTOX 10 -- 甲状腺机能亢进代谢，有助于调节。 GUNA s.r.l. MILANO</v>
      </c>
      <c r="H2298" s="135"/>
    </row>
    <row r="2299" spans="2:8">
      <c r="B2299" s="38">
        <v>6512</v>
      </c>
      <c r="C2299" s="38">
        <f>Matrix!B6512</f>
        <v>0</v>
      </c>
      <c r="D2299" s="92">
        <f t="shared" si="339"/>
        <v>6.3</v>
      </c>
      <c r="G2299" s="38" t="str">
        <f>Matrix!C6512</f>
        <v>ENDOCRINOTOX 11 -- 甲状腺机能亢进代谢，有助于调节。GUNA s.r.l. MILANO</v>
      </c>
      <c r="H2299" s="135"/>
    </row>
    <row r="2300" spans="2:8">
      <c r="B2300" s="38">
        <v>6548</v>
      </c>
      <c r="C2300" s="38">
        <f>Matrix!B6548</f>
        <v>0</v>
      </c>
      <c r="D2300" s="92">
        <f t="shared" si="339"/>
        <v>6.3</v>
      </c>
      <c r="G2300" s="38" t="str">
        <f>Matrix!C6548</f>
        <v>ENDOTOX N.3 -- 由蛋白质代谢引起的内毒性。GUNA s.r.l., MILANO ]</v>
      </c>
      <c r="H2300" s="135"/>
    </row>
    <row r="2301" spans="2:8">
      <c r="B2301" s="38">
        <v>6552</v>
      </c>
      <c r="C2301" s="38">
        <f>Matrix!B6552</f>
        <v>0</v>
      </c>
      <c r="D2301" s="92">
        <f t="shared" si="339"/>
        <v>6.3</v>
      </c>
      <c r="G2301" s="38" t="str">
        <f>Matrix!C6552</f>
        <v>ENDOTOX N.7 -- 由代谢亢进引起的内毒素。GUNA s.r.l., MILANO</v>
      </c>
      <c r="H2301" s="135"/>
    </row>
    <row r="2302" spans="2:8">
      <c r="B2302" s="38">
        <v>6553</v>
      </c>
      <c r="C2302" s="38">
        <f>Matrix!B6553</f>
        <v>0</v>
      </c>
      <c r="D2302" s="92">
        <f t="shared" si="339"/>
        <v>6.3</v>
      </c>
      <c r="G2302" s="38" t="str">
        <f>Matrix!C6553</f>
        <v>ENDOTOX N.8 -- 由代谢亢进毒素引起的内毒素。GUNA s.r.l., MILANO</v>
      </c>
      <c r="H2302" s="135"/>
    </row>
    <row r="2303" spans="2:8">
      <c r="B2303" s="38">
        <v>6566</v>
      </c>
      <c r="C2303" s="38">
        <f>Matrix!B6566</f>
        <v>0</v>
      </c>
      <c r="D2303" s="92">
        <f t="shared" si="339"/>
        <v>6.3</v>
      </c>
      <c r="G2303" s="38" t="str">
        <f>Matrix!C6566</f>
        <v>METATOX N.4 -- 用于新陈代谢，降低食欲和减轻低血糖症。 GUNA s.r.l., MILANO ]</v>
      </c>
      <c r="H2303" s="135"/>
    </row>
    <row r="2304" spans="2:8">
      <c r="B2304" s="38">
        <v>6573</v>
      </c>
      <c r="C2304" s="38">
        <f>Matrix!B6573</f>
        <v>0</v>
      </c>
      <c r="D2304" s="92">
        <f t="shared" si="339"/>
        <v>6.3</v>
      </c>
      <c r="G2304" s="38" t="str">
        <f>Matrix!C6573</f>
        <v>THYROID GLAND 4CH -- GUNA s.r.l., MILANO心情，体重，新陈代谢，</v>
      </c>
      <c r="H2304" s="135"/>
    </row>
    <row r="2305" spans="2:8">
      <c r="B2305" s="38">
        <v>6872</v>
      </c>
      <c r="C2305" s="38">
        <f>Matrix!B6872</f>
        <v>0</v>
      </c>
      <c r="D2305" s="92">
        <f t="shared" si="339"/>
        <v>6.3</v>
      </c>
      <c r="G2305" s="38" t="str">
        <f>Matrix!C6872</f>
        <v>MUCLKEHL ATOX -- Antichondrit serum, 支持清除使用'Mucokehl' 后的代谢和分解产物。Sanum</v>
      </c>
      <c r="H2305" s="135"/>
    </row>
    <row r="2306" spans="2:8">
      <c r="B2306" s="38">
        <v>6874</v>
      </c>
      <c r="C2306" s="38">
        <f>Matrix!B6874</f>
        <v>0</v>
      </c>
      <c r="D2306" s="92">
        <f t="shared" si="339"/>
        <v>6.3</v>
      </c>
      <c r="G2306" s="38" t="str">
        <f>Matrix!C6874</f>
        <v>NIGERSAN ATOX (EXCRETION) -- 黑曲霉（菌类） antichondrit serum, 用于'Nigersan' 后 (见 6871条), 有助于清除代谢和分解产物。^ ]</v>
      </c>
      <c r="H2306" s="135"/>
    </row>
    <row r="2307" spans="2:8">
      <c r="B2307" s="38">
        <v>6906</v>
      </c>
      <c r="C2307" s="38">
        <f>Matrix!B6906</f>
        <v>0</v>
      </c>
      <c r="D2307" s="92">
        <f t="shared" si="339"/>
        <v>6.3</v>
      </c>
      <c r="G2307" s="38" t="str">
        <f>Matrix!C6906</f>
        <v>当归芍药散 -- 伴有流体代谢问题的月经失调，怀孕期间水肿，补血药（生血，利尿（肾。 ]</v>
      </c>
      <c r="H2307" s="135"/>
    </row>
    <row r="2308" spans="2:8">
      <c r="B2308" s="38">
        <v>6908</v>
      </c>
      <c r="C2308" s="38">
        <f>Matrix!B6908</f>
        <v>0</v>
      </c>
      <c r="D2308" s="92">
        <f t="shared" si="339"/>
        <v>6.3</v>
      </c>
      <c r="G2308" s="38" t="str">
        <f>Matrix!C6908</f>
        <v>六味地黄丸-- 一般性肾虚和肾病，镇痛剂，退热药 ，抗炎，改善肾功能和流体代谢双向激素调节。</v>
      </c>
      <c r="H2308" s="135"/>
    </row>
    <row r="2309" spans="2:8">
      <c r="B2309" s="38">
        <v>6917</v>
      </c>
      <c r="C2309" s="38">
        <f>Matrix!B6917</f>
        <v>0</v>
      </c>
      <c r="D2309" s="92">
        <f t="shared" si="339"/>
        <v>6.3</v>
      </c>
      <c r="G2309" s="38" t="str">
        <f>Matrix!C6917</f>
        <v>五苓散-- 全身性水肿，流体代谢问题，利尿（肾，温和的消化增强剂。 ]</v>
      </c>
      <c r="H2309" s="135"/>
    </row>
    <row r="2310" spans="2:8">
      <c r="B2310" s="38">
        <v>6937</v>
      </c>
      <c r="C2310" s="38">
        <f>Matrix!B6937</f>
        <v>0</v>
      </c>
      <c r="D2310" s="92">
        <f t="shared" si="339"/>
        <v>6.3</v>
      </c>
      <c r="G2310" s="38" t="str">
        <f>Matrix!C6937</f>
        <v>托里消毒饮-- 中耳炎，红疹，疔疮，增强代谢，增加生命能量并增强免疫力。</v>
      </c>
      <c r="H2310" s="135"/>
    </row>
    <row r="2311" spans="2:8">
      <c r="B2311" s="38">
        <v>7020</v>
      </c>
      <c r="C2311" s="38">
        <f>Matrix!B7020</f>
        <v>0</v>
      </c>
      <c r="D2311" s="92">
        <f t="shared" si="339"/>
        <v>6.3</v>
      </c>
      <c r="G2311" s="38" t="str">
        <f>Matrix!C7020</f>
        <v>GB PITUITARY -- 松果体，修正细胞层面上的新陈代谢，有助调节食欲。</v>
      </c>
      <c r="H2311" s="135"/>
    </row>
    <row r="2312" spans="2:8">
      <c r="B2312" s="38">
        <v>7021</v>
      </c>
      <c r="C2312" s="38">
        <f>Matrix!B7021</f>
        <v>0</v>
      </c>
      <c r="D2312" s="92">
        <f t="shared" si="339"/>
        <v>6.3</v>
      </c>
      <c r="G2312" s="38" t="str">
        <f>Matrix!C7021</f>
        <v>GF THYROID -- 修正细胞层面上的新陈代谢。</v>
      </c>
      <c r="H2312" s="135"/>
    </row>
    <row r="2313" spans="2:8">
      <c r="B2313" s="38">
        <v>7391</v>
      </c>
      <c r="C2313" s="38">
        <f>Matrix!B7391</f>
        <v>0</v>
      </c>
      <c r="D2313" s="92">
        <f t="shared" si="339"/>
        <v>6.3</v>
      </c>
      <c r="G2313" s="38" t="str">
        <f>Matrix!C7391</f>
        <v>L-LYSINE -- 左旋赖氨酸 (500 mg), 治疗疱疹和唇疱疹，组织修复和削弱的钙代谢。BIOTICS E.N.B.</v>
      </c>
      <c r="H2313" s="135"/>
    </row>
    <row r="2314" spans="2:8">
      <c r="B2314" s="38">
        <v>7400</v>
      </c>
      <c r="C2314" s="38">
        <f>Matrix!B7400</f>
        <v>0</v>
      </c>
      <c r="D2314" s="92">
        <f t="shared" si="339"/>
        <v>6.3</v>
      </c>
      <c r="G2314" s="38" t="str">
        <f>Matrix!C7400</f>
        <v>MCS -- 代谢性清理支持，用于平衡肝内第二阶段解毒途径的补充物。BIOTICS E.N.B.</v>
      </c>
      <c r="H2314" s="135"/>
    </row>
    <row r="2315" spans="2:8">
      <c r="B2315" s="38">
        <v>7900</v>
      </c>
      <c r="C2315" s="38">
        <f>Matrix!B7900</f>
        <v>0</v>
      </c>
      <c r="D2315" s="92">
        <f t="shared" si="339"/>
        <v>6.3</v>
      </c>
      <c r="G2315" s="38" t="str">
        <f>Matrix!C7900</f>
        <v>CALENDULA -- 改善皮肤新陈代谢。NETSMANN-Arzneimittel</v>
      </c>
      <c r="H2315" s="135"/>
    </row>
    <row r="2316" spans="2:8">
      <c r="B2316" s="38">
        <v>8257</v>
      </c>
      <c r="C2316" s="38">
        <f>Matrix!B8257</f>
        <v>0</v>
      </c>
      <c r="D2316" s="92">
        <f t="shared" si="339"/>
        <v>6.3</v>
      </c>
      <c r="G2316" s="38" t="str">
        <f>Matrix!C8257</f>
        <v>METABAZON -- 膳食补充剂。 Amazon Herb Co.</v>
      </c>
      <c r="H2316" s="135"/>
    </row>
    <row r="2317" spans="2:8">
      <c r="B2317" s="38">
        <v>8636</v>
      </c>
      <c r="C2317" s="38">
        <f>Matrix!B8636</f>
        <v>0</v>
      </c>
      <c r="D2317" s="92">
        <f t="shared" si="339"/>
        <v>6.3</v>
      </c>
      <c r="G2317" s="38" t="str">
        <f>Matrix!C8636</f>
        <v>E-6 TYPE-B BALANCE / ELEMENT THERAPY E-PLEX / FUTUREPLEX -- 平衡经络：新陈代谢缓慢，B－型，倾向于疲劳、自主（副交感神经系统）神经系统受控。 ]</v>
      </c>
      <c r="H2317" s="135"/>
    </row>
    <row r="2318" spans="2:8">
      <c r="B2318" s="38">
        <v>8637</v>
      </c>
      <c r="C2318" s="38">
        <f>Matrix!B8637</f>
        <v>0</v>
      </c>
      <c r="D2318" s="92">
        <f t="shared" si="339"/>
        <v>6.3</v>
      </c>
      <c r="G2318" s="38" t="str">
        <f>Matrix!C8637</f>
        <v>E-7 TYPE-A BALANCE / ELEMENT THERAPY E-PLEX / FUTUREPLEX -- 平衡经络：高代谢，A－型，过于活跃，交感神经支配。</v>
      </c>
      <c r="H2318" s="135"/>
    </row>
    <row r="2319" spans="2:8">
      <c r="B2319" s="38">
        <v>8651</v>
      </c>
      <c r="C2319" s="38">
        <f>Matrix!B8651</f>
        <v>0</v>
      </c>
      <c r="D2319" s="92">
        <f t="shared" si="339"/>
        <v>6.3</v>
      </c>
      <c r="G2319" s="38" t="str">
        <f>Matrix!C8651</f>
        <v>W-1 METATOX / METABOLIC THERAPY W-PLEX / FUTUREPLEX -- 支援食欲抑制，代谢弱。</v>
      </c>
      <c r="H2319" s="135"/>
    </row>
    <row r="2320" spans="2:8">
      <c r="B2320" s="38">
        <v>8652</v>
      </c>
      <c r="C2320" s="38">
        <f>Matrix!B8652</f>
        <v>0</v>
      </c>
      <c r="D2320" s="92">
        <f t="shared" si="339"/>
        <v>6.3</v>
      </c>
      <c r="G2320" s="38" t="str">
        <f>Matrix!C8652</f>
        <v>W-2 METECLNZ / METABOLIC THERAPY W-PLEX / FUTUREPLEX --  支援水分滞留减少，新陈代谢，疲劳。</v>
      </c>
      <c r="H2320" s="135"/>
    </row>
    <row r="2321" spans="2:8">
      <c r="B2321" s="38">
        <v>8653</v>
      </c>
      <c r="C2321" s="38">
        <f>Matrix!B8653</f>
        <v>0</v>
      </c>
      <c r="D2321" s="92">
        <f t="shared" si="339"/>
        <v>6.3</v>
      </c>
      <c r="G2321" s="38" t="str">
        <f>Matrix!C8653</f>
        <v>W-3 CRAVEX / METABOLIC THERAPY W-PLEX / FUTUREPLEX -- 消除贪食、物质(substance)、强迫性冲动(compulsions)症状。</v>
      </c>
      <c r="H2321" s="135"/>
    </row>
    <row r="2322" spans="2:8">
      <c r="B2322" s="38">
        <v>8654</v>
      </c>
      <c r="C2322" s="38">
        <f>Matrix!B8654</f>
        <v>0</v>
      </c>
      <c r="D2322" s="92">
        <f t="shared" si="339"/>
        <v>6.3</v>
      </c>
      <c r="G2322" s="38" t="str">
        <f>Matrix!C8654</f>
        <v>W-4 NEUROCALM / METABOLIC THERAPY W-PLEX / FUTUREPLEX -- 减少会引发欲望/物质滥用的压力/焦虑。</v>
      </c>
      <c r="H2322" s="135"/>
    </row>
    <row r="2323" spans="2:8">
      <c r="B2323" s="38">
        <v>8689</v>
      </c>
      <c r="C2323" s="38">
        <f>Matrix!B8689</f>
        <v>0</v>
      </c>
      <c r="D2323" s="92">
        <f t="shared" si="339"/>
        <v>6.3</v>
      </c>
      <c r="G2323" s="38" t="str">
        <f>Matrix!C8689</f>
        <v>C-3 CELL METABOLISM/CAUSAL CHAIN THERAPY C-PLEX/FUTURE PLEX 细胞再生，特别是当急性/慢性治疗进展延缓的时候</v>
      </c>
      <c r="H2323" s="135"/>
    </row>
    <row r="2324" spans="2:8">
      <c r="B2324" s="38">
        <v>8694</v>
      </c>
      <c r="C2324" s="38">
        <f>Matrix!B8694</f>
        <v>0</v>
      </c>
      <c r="D2324" s="92">
        <f t="shared" si="339"/>
        <v>6.3</v>
      </c>
      <c r="G2324" s="38" t="str">
        <f>Matrix!C8694</f>
        <v>C-8 CALCIUM METABOLISM / CAUSAL CHAIN THERAPY C-PLEX / FUTURE PLEX -- 钙吸收代谢不良，骨质改变。</v>
      </c>
      <c r="H2324" s="135"/>
    </row>
    <row r="2325" spans="2:8">
      <c r="B2325" s="38">
        <v>8756</v>
      </c>
      <c r="C2325" s="38">
        <f>Matrix!B8756</f>
        <v>0</v>
      </c>
      <c r="D2325" s="92">
        <f t="shared" si="339"/>
        <v>6.3</v>
      </c>
      <c r="G2325" s="38" t="str">
        <f>Matrix!C8756</f>
        <v>Z-18 LipoProZyme / TERRAINZYME NUTRITIONALS / APEX ENERGETICS -- 胆固醇/脂肪的消化能力差，脂质代谢支援。</v>
      </c>
      <c r="H2325" s="135"/>
    </row>
    <row r="2326" spans="2:8">
      <c r="B2326" s="38">
        <v>8758</v>
      </c>
      <c r="C2326" s="38">
        <f>Matrix!B8758</f>
        <v>0</v>
      </c>
      <c r="D2326" s="92">
        <f t="shared" si="339"/>
        <v>6.3</v>
      </c>
      <c r="G2326" s="38" t="str">
        <f>Matrix!C8758</f>
        <v>Z-20 GlucoProZyme / TERRAINZYME NUTRITIONALS / APEX ENERGETICS -- 食用糖代谢，过敏，肥胖。</v>
      </c>
      <c r="H2326" s="135"/>
    </row>
    <row r="2327" spans="2:8">
      <c r="B2327" s="38">
        <v>8759</v>
      </c>
      <c r="C2327" s="38">
        <f>Matrix!B8759</f>
        <v>0</v>
      </c>
      <c r="D2327" s="92">
        <f t="shared" si="339"/>
        <v>6.3</v>
      </c>
      <c r="G2327" s="38" t="str">
        <f>Matrix!C8759</f>
        <v>Z-21 CarboProZyme / TERRAINZYME NUTRITIONALS / APEX ENERGETICS -- 碳代谢，高碳饮食，肥胖，过敏。</v>
      </c>
      <c r="H2327" s="135"/>
    </row>
    <row r="2328" spans="2:8">
      <c r="B2328" s="38">
        <v>8773</v>
      </c>
      <c r="C2328" s="38">
        <f>Matrix!B8773</f>
        <v>0</v>
      </c>
      <c r="D2328" s="92">
        <f t="shared" si="339"/>
        <v>6.3</v>
      </c>
      <c r="G2328" s="38" t="str">
        <f>Matrix!C8773</f>
        <v>GLYSEN (K-1) -- 用于糖代谢支援，复合维生素，矿物质和草本膳食补充。APEX ENERGETICS</v>
      </c>
      <c r="H2328" s="135"/>
    </row>
    <row r="2329" spans="2:8">
      <c r="B2329" s="38">
        <v>8777</v>
      </c>
      <c r="C2329" s="38">
        <f>Matrix!B8777</f>
        <v>0</v>
      </c>
      <c r="D2329" s="92">
        <f t="shared" ref="D2329:D2350" si="340">ROUNDUP(ABS(75-C2329)/(Base_Value-3)*allergy_factor,1)</f>
        <v>6.3</v>
      </c>
      <c r="G2329" s="38" t="str">
        <f>Matrix!C8777</f>
        <v>ESTROVITE (K-5) -- 用于雌激素代谢支援，复合维生素，矿物质和草本膳食补充。APEX ENERGETICS</v>
      </c>
      <c r="H2329" s="135"/>
    </row>
    <row r="2330" spans="2:8">
      <c r="B2330" s="38">
        <v>8783</v>
      </c>
      <c r="C2330" s="38">
        <f>Matrix!B8783</f>
        <v>0</v>
      </c>
      <c r="D2330" s="92">
        <f t="shared" si="340"/>
        <v>6.3</v>
      </c>
      <c r="G2330" s="38" t="str">
        <f>Matrix!C8783</f>
        <v>PROGLYCO-SP (K-13) -- 用于糖代谢支援，复合维生素，矿物质和腺的膳食补充。 APEX ENERGETICS</v>
      </c>
      <c r="H2330" s="135"/>
    </row>
    <row r="2331" spans="2:8">
      <c r="B2331" s="38">
        <v>8796</v>
      </c>
      <c r="C2331" s="38">
        <f>Matrix!B8796</f>
        <v>0</v>
      </c>
      <c r="D2331" s="92">
        <f t="shared" si="340"/>
        <v>6.3</v>
      </c>
      <c r="G2331" s="38" t="str">
        <f>Matrix!C8796</f>
        <v>UNKNOWN INFECTIOUS AGENT COMPETITION FOR ESSENTIAL NUTRIENTS -- 破坏细胞代谢。</v>
      </c>
      <c r="H2331" s="135"/>
    </row>
    <row r="2332" spans="2:8">
      <c r="B2332" s="38">
        <v>8801</v>
      </c>
      <c r="C2332" s="38">
        <f>Matrix!B8801</f>
        <v>0</v>
      </c>
      <c r="D2332" s="92">
        <f t="shared" si="340"/>
        <v>6.3</v>
      </c>
      <c r="G2332" s="38" t="str">
        <f>Matrix!C8801</f>
        <v>CHANGE IN GENETIC CODE -- 遗传的，如天生代谢障碍，例如地中海贫血症。 }</v>
      </c>
      <c r="H2332" s="135"/>
    </row>
    <row r="2333" spans="2:8">
      <c r="B2333" s="38">
        <v>8806</v>
      </c>
      <c r="C2333" s="38">
        <f>Matrix!B8806</f>
        <v>0</v>
      </c>
      <c r="D2333" s="92">
        <f t="shared" si="340"/>
        <v>6.3</v>
      </c>
      <c r="G2333" s="38" t="str">
        <f>Matrix!C8806</f>
        <v>LYSOSOMAL OVERLOADING -- 许多代谢程序，依靠溶酶体酶水解中间体，当某种特定的水解酶缺失时，溶酶体会膨胀＋失去活性。}</v>
      </c>
      <c r="H2333" s="135"/>
    </row>
    <row r="2334" spans="2:8">
      <c r="B2334" s="38">
        <v>8813</v>
      </c>
      <c r="C2334" s="38">
        <f>Matrix!B8813</f>
        <v>0</v>
      </c>
      <c r="D2334" s="92">
        <f t="shared" si="340"/>
        <v>6.3</v>
      </c>
      <c r="G2334" s="38" t="str">
        <f>Matrix!C8813</f>
        <v>IMPAIRED METABOLISM OF FAT -- 减少脂肪酸(FFA)氧化，并增加转化为甘油三酸酯，脂肪沉积疾病。}</v>
      </c>
      <c r="H2334" s="135"/>
    </row>
    <row r="2335" spans="2:8">
      <c r="B2335" s="38">
        <v>8814</v>
      </c>
      <c r="C2335" s="38">
        <f>Matrix!B8814</f>
        <v>0</v>
      </c>
      <c r="D2335" s="92">
        <f t="shared" si="340"/>
        <v>6.3</v>
      </c>
      <c r="G2335" s="38" t="str">
        <f>Matrix!C8814</f>
        <v>IMPAIRED METABOLISM OF FAT -- 脂肪沉积，减少磷脂＋蛋白质的合成，减少脂肪分散，使之形成脂肪球，或使细胞脂蛋白中释放的脂肪减少。}</v>
      </c>
      <c r="H2335" s="135"/>
    </row>
    <row r="2336" spans="2:8">
      <c r="B2336" s="38">
        <v>8969</v>
      </c>
      <c r="C2336" s="38">
        <f>Matrix!B8969</f>
        <v>0</v>
      </c>
      <c r="D2336" s="92">
        <f t="shared" si="340"/>
        <v>6.3</v>
      </c>
      <c r="G2336" s="38" t="str">
        <f>Matrix!C8969</f>
        <v>Liptone intensive / 含有共轭亚油酸(CLA)、L-carnotine、羧基柠檬酸钾(HCA) ，用于脂肪代谢/ Biocare UK</v>
      </c>
      <c r="H2336" s="135"/>
    </row>
    <row r="2337" spans="1:8">
      <c r="B2337" s="38">
        <v>9215</v>
      </c>
      <c r="C2337" s="38">
        <f>Matrix!B9215</f>
        <v>0</v>
      </c>
      <c r="D2337" s="92">
        <f t="shared" si="340"/>
        <v>6.3</v>
      </c>
      <c r="G2337" s="38" t="str">
        <f>Matrix!C9215</f>
        <v>TS II w,Hops / 甲状腺，代谢，排毒/ Sunshine Tool Works</v>
      </c>
      <c r="H2337" s="135"/>
    </row>
    <row r="2338" spans="1:8">
      <c r="B2338" s="38">
        <v>9363</v>
      </c>
      <c r="C2338" s="38">
        <f>Matrix!B9363</f>
        <v>0</v>
      </c>
      <c r="D2338" s="92">
        <f t="shared" si="340"/>
        <v>6.3</v>
      </c>
      <c r="G2338" s="38" t="str">
        <f>Matrix!C9363</f>
        <v>NEOSIF 56/ Regulation of the minerals metabolism,调理矿物质代谢 OTI /Omeo Tossicologici Italia</v>
      </c>
      <c r="H2338" s="135"/>
    </row>
    <row r="2339" spans="1:8">
      <c r="B2339" s="38">
        <v>9367</v>
      </c>
      <c r="C2339" s="38">
        <f>Matrix!B9367</f>
        <v>0</v>
      </c>
      <c r="D2339" s="92">
        <f t="shared" si="340"/>
        <v>6.3</v>
      </c>
      <c r="G2339" s="38" t="str">
        <f>Matrix!C9367</f>
        <v>NEOSIF 66/ Regulation of the metabolism,调理新陈代谢 OTI /Omeo Tossicologici Italia</v>
      </c>
      <c r="H2339" s="135"/>
    </row>
    <row r="2340" spans="1:8">
      <c r="A2340" s="38" t="s">
        <v>23644</v>
      </c>
      <c r="B2340" s="38">
        <v>467</v>
      </c>
      <c r="C2340" s="38">
        <f>Matrix!B467</f>
        <v>0</v>
      </c>
      <c r="D2340" s="92">
        <f t="shared" si="340"/>
        <v>6.3</v>
      </c>
      <c r="E2340" s="120">
        <f>MAX(D2340:D2350,F939)</f>
        <v>6.3</v>
      </c>
      <c r="F2340" s="96">
        <f>IF(E2340&gt;Max_Value,Max_Value,IF(E2340&lt;0,0,E2340))</f>
        <v>5</v>
      </c>
      <c r="G2340" s="38" t="str">
        <f>Matrix!C467</f>
        <v>NEUTRA FUEL CONTITIONER --燃料, 提示环境毒性。</v>
      </c>
    </row>
    <row r="2341" spans="1:8">
      <c r="B2341" s="38">
        <v>471</v>
      </c>
      <c r="C2341" s="38">
        <f>Matrix!B471</f>
        <v>0</v>
      </c>
      <c r="D2341" s="92">
        <f t="shared" si="340"/>
        <v>6.3</v>
      </c>
      <c r="G2341" s="38" t="str">
        <f>Matrix!C471</f>
        <v>汽油--提示环境毒性，与现代社会冲突有情感联系。</v>
      </c>
    </row>
    <row r="2342" spans="1:8">
      <c r="B2342" s="38">
        <v>483</v>
      </c>
      <c r="C2342" s="38">
        <f>Matrix!B483</f>
        <v>0</v>
      </c>
      <c r="D2342" s="92">
        <f t="shared" si="340"/>
        <v>6.3</v>
      </c>
      <c r="G2342" s="38" t="str">
        <f>Matrix!C483</f>
        <v>天然气-- 对天然气或环境污染的副产物过敏。</v>
      </c>
    </row>
    <row r="2343" spans="1:8">
      <c r="B2343" s="38">
        <v>612</v>
      </c>
      <c r="C2343" s="38">
        <f>Matrix!B612</f>
        <v>0</v>
      </c>
      <c r="D2343" s="92">
        <f t="shared" si="340"/>
        <v>6.3</v>
      </c>
      <c r="G2343" s="38" t="str">
        <f>Matrix!C612</f>
        <v>ENVIROX (NV) -- 环境污染物的解毒药。</v>
      </c>
    </row>
    <row r="2344" spans="1:8">
      <c r="B2344" s="38">
        <v>614</v>
      </c>
      <c r="C2344" s="38">
        <f>Matrix!B614</f>
        <v>0</v>
      </c>
      <c r="D2344" s="92">
        <f t="shared" si="340"/>
        <v>6.3</v>
      </c>
      <c r="G2344" s="38" t="str">
        <f>Matrix!C614</f>
        <v>INDUSTRIOX (NV) -- 工业污染物的解毒药，用于溶剂。</v>
      </c>
    </row>
    <row r="2345" spans="1:8">
      <c r="B2345" s="38">
        <v>908</v>
      </c>
      <c r="C2345" s="38">
        <f>Matrix!B908</f>
        <v>0</v>
      </c>
      <c r="D2345" s="92">
        <f t="shared" si="340"/>
        <v>6.3</v>
      </c>
      <c r="G2345" s="38" t="str">
        <f>Matrix!C908</f>
        <v>ENVIROMENTAL POLLUTANTS (DR) -- 环境污染(DR)，合成药物，用于环境解毒或敏感。</v>
      </c>
    </row>
    <row r="2346" spans="1:8">
      <c r="B2346" s="38">
        <v>1278</v>
      </c>
      <c r="C2346" s="38">
        <f>Matrix!B1278</f>
        <v>0</v>
      </c>
      <c r="D2346" s="92">
        <f t="shared" si="340"/>
        <v>6.3</v>
      </c>
      <c r="G2346" s="38" t="str">
        <f>Matrix!C1278</f>
        <v>ENVIROX -- 用于环境污染，毒性暴露提示对环境毒药的不耐性。 ]</v>
      </c>
    </row>
    <row r="2347" spans="1:8">
      <c r="B2347" s="38">
        <v>1375</v>
      </c>
      <c r="C2347" s="38">
        <f>Matrix!B1375</f>
        <v>0</v>
      </c>
      <c r="D2347" s="92">
        <f t="shared" si="340"/>
        <v>6.3</v>
      </c>
      <c r="G2347" s="38" t="str">
        <f>Matrix!C1375</f>
        <v>ANTHRACOSIS -- 肺部的碳，作为煤，灰尘，烟，或是污染提示肺疾病或是危险。 ]</v>
      </c>
    </row>
    <row r="2348" spans="1:8">
      <c r="B2348" s="38">
        <v>3705</v>
      </c>
      <c r="C2348" s="38">
        <f>Matrix!B3705</f>
        <v>0</v>
      </c>
      <c r="D2348" s="92">
        <f t="shared" si="340"/>
        <v>6.3</v>
      </c>
      <c r="G2348" s="38" t="str">
        <f>Matrix!C3705</f>
        <v>ESTROGENIFICATION FROM ENVIROMENTAL POLLUTION</v>
      </c>
    </row>
    <row r="2349" spans="1:8">
      <c r="B2349" s="38">
        <v>8640</v>
      </c>
      <c r="C2349" s="38">
        <f>Matrix!B8640</f>
        <v>0</v>
      </c>
      <c r="D2349" s="92">
        <f t="shared" si="340"/>
        <v>6.3</v>
      </c>
      <c r="G2349" s="38" t="str">
        <f>Matrix!C8640</f>
        <v>N-2 PETROCHEM / NOSODE THERAPY N-PLEX / FUTUREPLEX -- 深层排除石化毒素，环境/城市毒素。</v>
      </c>
    </row>
    <row r="2350" spans="1:8">
      <c r="B2350" s="38">
        <v>8665</v>
      </c>
      <c r="C2350" s="38">
        <f>Matrix!B8665</f>
        <v>0</v>
      </c>
      <c r="D2350" s="92">
        <f t="shared" si="340"/>
        <v>6.3</v>
      </c>
      <c r="G2350" s="38" t="str">
        <f>Matrix!C8665</f>
        <v>A-11 ENVIROPROTECT / ANTITOX PROGRAM A-PLEX / FUTUREPLEX -- 排毒，对环境/城市毒素的脱敏作用，长期保护。</v>
      </c>
    </row>
    <row r="2352" spans="1:8">
      <c r="A2352" s="38" t="s">
        <v>23649</v>
      </c>
      <c r="B2352" s="136">
        <v>780</v>
      </c>
      <c r="C2352" s="38">
        <f>Matrix!B780</f>
        <v>0</v>
      </c>
      <c r="D2352" s="92">
        <f t="shared" ref="D2352:D2415" si="341">ROUNDUP(ABS(75-C2352)/(Base_Value-3)*nutri_factor,1)</f>
        <v>6.3</v>
      </c>
      <c r="E2352" s="120">
        <f>MAX(D2352:D2363)</f>
        <v>6.3</v>
      </c>
      <c r="F2352" s="96">
        <f>IF(E2352&gt;Max_Value,Max_Value,IF(E2352&lt;0,0,E2352))</f>
        <v>5</v>
      </c>
      <c r="G2352" s="38" t="str">
        <f>Matrix!C780</f>
        <v>VITAMIN A (BETA CAROTENE) -- 活性较低但毒性也较低的形式，或维生素A的前体。 ]</v>
      </c>
    </row>
    <row r="2353" spans="1:7">
      <c r="B2353" s="136">
        <v>781</v>
      </c>
      <c r="C2353" s="38">
        <f>Matrix!B781</f>
        <v>0</v>
      </c>
      <c r="D2353" s="92">
        <f t="shared" si="341"/>
        <v>6.3</v>
      </c>
      <c r="G2353" s="38" t="str">
        <f>Matrix!C781</f>
        <v>VITAMIN A (FISH OIL) -- 缺乏会导致生长迟缓，感染倾向，皮肤干燥，夜盲症（眼睛）。 ]</v>
      </c>
    </row>
    <row r="2354" spans="1:7">
      <c r="B2354" s="136">
        <v>3858</v>
      </c>
      <c r="C2354" s="38">
        <f>Matrix!B3858</f>
        <v>0</v>
      </c>
      <c r="D2354" s="92">
        <f t="shared" si="341"/>
        <v>6.3</v>
      </c>
      <c r="G2354" s="38" t="str">
        <f>Matrix!C3858</f>
        <v>BETA CAROTENE -- 维生素A的前体，缺乏会导致夜盲，牛皮癣，免疫功能障碍，生长停滞。</v>
      </c>
    </row>
    <row r="2355" spans="1:7">
      <c r="B2355" s="136">
        <v>3965</v>
      </c>
      <c r="C2355" s="38">
        <f>Matrix!B3965</f>
        <v>0</v>
      </c>
      <c r="D2355" s="92">
        <f t="shared" si="341"/>
        <v>6.3</v>
      </c>
      <c r="G2355" s="38" t="str">
        <f>Matrix!C3965</f>
        <v>血液，VITAMIN A(维生素A)对视网膜的新陈代谢功能、上皮组织的生长和分化、骨骼的生长、再生以及免疫反应都起到至关重要的作用.</v>
      </c>
    </row>
    <row r="2356" spans="1:7">
      <c r="B2356" s="136">
        <v>4134</v>
      </c>
      <c r="C2356" s="38">
        <f>Matrix!B4134</f>
        <v>0</v>
      </c>
      <c r="D2356" s="92">
        <f t="shared" si="341"/>
        <v>6.3</v>
      </c>
      <c r="G2356" s="38" t="str">
        <f>Matrix!C4134</f>
        <v>NATURAL SOURCE BETA CAROTENE -- 可转变成维生素A。NUTRILITE ]</v>
      </c>
    </row>
    <row r="2357" spans="1:7">
      <c r="B2357" s="136">
        <v>4167</v>
      </c>
      <c r="C2357" s="38">
        <f>Matrix!B4167</f>
        <v>0</v>
      </c>
      <c r="D2357" s="92">
        <f t="shared" si="341"/>
        <v>6.3</v>
      </c>
      <c r="G2357" s="38" t="str">
        <f>Matrix!C4167</f>
        <v>Beta Carotene -- 15毫克。可转变为维生素A。SHRC KABR ]</v>
      </c>
    </row>
    <row r="2358" spans="1:7">
      <c r="B2358" s="136">
        <v>6014</v>
      </c>
      <c r="C2358" s="38">
        <f>Matrix!B6014</f>
        <v>0</v>
      </c>
      <c r="D2358" s="92">
        <f t="shared" si="341"/>
        <v>6.3</v>
      </c>
      <c r="G2358" s="38" t="str">
        <f>Matrix!C6014</f>
        <v>VITAMIN A DEFICIENCY -- 维生素 A 缺乏</v>
      </c>
    </row>
    <row r="2359" spans="1:7">
      <c r="B2359" s="136">
        <v>6134</v>
      </c>
      <c r="C2359" s="38">
        <f>Matrix!B6134</f>
        <v>0</v>
      </c>
      <c r="D2359" s="92">
        <f t="shared" si="341"/>
        <v>6.3</v>
      </c>
      <c r="G2359" s="38" t="str">
        <f>Matrix!C6134</f>
        <v>BETA CAROTENE -- 维生素A的蔬菜来源，皮肤问题，生长阻滞。VITAMIN</v>
      </c>
    </row>
    <row r="2360" spans="1:7">
      <c r="B2360" s="136">
        <v>7314</v>
      </c>
      <c r="C2360" s="38">
        <f>Matrix!B7314</f>
        <v>0</v>
      </c>
      <c r="D2360" s="92">
        <f t="shared" si="341"/>
        <v>6.3</v>
      </c>
      <c r="G2360" s="38" t="str">
        <f>Matrix!C7314</f>
        <v>BETA CAROTENE -- 维生素A前体，重要的抗氧化剂。BIOTICS E.N.B.</v>
      </c>
    </row>
    <row r="2361" spans="1:7">
      <c r="B2361" s="136">
        <v>8903</v>
      </c>
      <c r="C2361" s="38">
        <f>Matrix!B8903</f>
        <v>0</v>
      </c>
      <c r="D2361" s="92">
        <f t="shared" si="341"/>
        <v>6.3</v>
      </c>
      <c r="G2361" s="38" t="str">
        <f>Matrix!C8903</f>
        <v>维生素A（棕榈酸）微胶粒化的Bio-A/非常适用于吸收不良者/ Biocare UK</v>
      </c>
    </row>
    <row r="2362" spans="1:7">
      <c r="B2362" s="136">
        <v>8904</v>
      </c>
      <c r="C2362" s="38">
        <f>Matrix!B8904</f>
        <v>0</v>
      </c>
      <c r="D2362" s="92">
        <f t="shared" si="341"/>
        <v>6.3</v>
      </c>
      <c r="G2362" s="38" t="str">
        <f>Matrix!C8904</f>
        <v>β-胡萝卜素 （微胶粒化天然来源）/ 维生素A前体，含有天然β-胡萝卜素和维生素E（D-α-生育酚）/ Biocare UK</v>
      </c>
    </row>
    <row r="2363" spans="1:7">
      <c r="B2363" s="136">
        <v>8921</v>
      </c>
      <c r="C2363" s="38">
        <f>Matrix!B8921</f>
        <v>0</v>
      </c>
      <c r="D2363" s="92">
        <f t="shared" si="341"/>
        <v>6.3</v>
      </c>
      <c r="G2363" s="38" t="str">
        <f>Matrix!C8921</f>
        <v>维生素A/ 微胶粒化高吸收型的vitasorb，作为维生素A棕榈酸酯/ Biocare UK ]</v>
      </c>
    </row>
    <row r="2364" spans="1:7">
      <c r="A2364" s="38" t="s">
        <v>23650</v>
      </c>
      <c r="B2364" s="136">
        <v>414</v>
      </c>
      <c r="C2364" s="38">
        <f>Matrix!B414</f>
        <v>0</v>
      </c>
      <c r="D2364" s="92">
        <f t="shared" si="341"/>
        <v>6.3</v>
      </c>
      <c r="E2364" s="120">
        <f>MAX(D2364:D2375)</f>
        <v>6.3</v>
      </c>
      <c r="F2364" s="96">
        <f>IF(E2364&gt;Max_Value,Max_Value,IF(E2364&lt;0,0,E2364))</f>
        <v>5</v>
      </c>
      <c r="G2364" s="38" t="str">
        <f>Matrix!C414</f>
        <v>INOSITOL (VITAMIN B11) -- 肌糖。利肝的维生素，其碳元素上有均等且位置相对称的质子，滋补品。</v>
      </c>
    </row>
    <row r="2365" spans="1:7">
      <c r="B2365" s="136">
        <v>765</v>
      </c>
      <c r="C2365" s="38">
        <f>Matrix!B765</f>
        <v>0</v>
      </c>
      <c r="D2365" s="92">
        <f t="shared" si="341"/>
        <v>6.3</v>
      </c>
      <c r="G2365" s="38" t="str">
        <f>Matrix!C765</f>
        <v>VITAMIN B-1 THIAMINE -- 缺乏会导致疲乏，记忆力（大脑）差，愤怒，厌食，睡眠不安，便秘（肠道，结肠，肠）。 ]</v>
      </c>
    </row>
    <row r="2366" spans="1:7">
      <c r="B2366" s="136">
        <v>1105</v>
      </c>
      <c r="C2366" s="38">
        <f>Matrix!B1105</f>
        <v>0</v>
      </c>
      <c r="D2366" s="92">
        <f t="shared" si="341"/>
        <v>6.3</v>
      </c>
      <c r="G2366" s="38" t="str">
        <f>Matrix!C1105</f>
        <v>THIAMINE MONOPHOSPHATE -- 维生素B1的合成形式，可以显示毒性。</v>
      </c>
    </row>
    <row r="2367" spans="1:7">
      <c r="B2367" s="136">
        <v>1265</v>
      </c>
      <c r="C2367" s="38">
        <f>Matrix!B1265</f>
        <v>0</v>
      </c>
      <c r="D2367" s="92">
        <f t="shared" si="341"/>
        <v>6.3</v>
      </c>
      <c r="G2367" s="38" t="str">
        <f>Matrix!C1265</f>
        <v>THIAMINE -- 维生素B1提示碳水化合物代谢疾病，与沮丧和疲乏有情感联系。 ]</v>
      </c>
    </row>
    <row r="2368" spans="1:7">
      <c r="B2368" s="136">
        <v>3855</v>
      </c>
      <c r="C2368" s="38">
        <f>Matrix!B3855</f>
        <v>0</v>
      </c>
      <c r="D2368" s="92">
        <f t="shared" si="341"/>
        <v>6.3</v>
      </c>
      <c r="G2368" s="38" t="str">
        <f>Matrix!C3855</f>
        <v>ANEURINE VITAMIN B1 --  碳水化合物代谢所需，缺乏时症状包括：皮炎（发红），腹舄，沮丧。 ]</v>
      </c>
    </row>
    <row r="2369" spans="1:7">
      <c r="B2369" s="136">
        <v>6015</v>
      </c>
      <c r="C2369" s="38">
        <f>Matrix!B6015</f>
        <v>0</v>
      </c>
      <c r="D2369" s="92">
        <f t="shared" si="341"/>
        <v>6.3</v>
      </c>
      <c r="G2369" s="38" t="str">
        <f>Matrix!C6015</f>
        <v>VITAMIN B1 DEFICIENCY - BERI-BERI -- 维生素 B1 缺乏 , 可引致脚气病</v>
      </c>
    </row>
    <row r="2370" spans="1:7">
      <c r="B2370" s="136">
        <v>6158</v>
      </c>
      <c r="C2370" s="38">
        <f>Matrix!B6158</f>
        <v>0</v>
      </c>
      <c r="D2370" s="92">
        <f t="shared" si="341"/>
        <v>6.3</v>
      </c>
      <c r="G2370" s="38" t="str">
        <f>Matrix!C6158</f>
        <v>VITAMIN B1 THIAMIN -- 影响心情和认知功能。VITAMIN ]</v>
      </c>
    </row>
    <row r="2371" spans="1:7">
      <c r="B2371" s="136">
        <v>7317</v>
      </c>
      <c r="C2371" s="38">
        <f>Matrix!B7317</f>
        <v>0</v>
      </c>
      <c r="D2371" s="92">
        <f t="shared" si="341"/>
        <v>6.3</v>
      </c>
      <c r="G2371" s="38" t="str">
        <f>Matrix!C7317</f>
        <v>BIO 3 BG --  B化合物，含有高剂量维生素B1。 BIOTICS E.N.B.</v>
      </c>
    </row>
    <row r="2372" spans="1:7">
      <c r="B2372" s="136">
        <v>8198</v>
      </c>
      <c r="C2372" s="38">
        <f>Matrix!B8198</f>
        <v>0</v>
      </c>
      <c r="D2372" s="92">
        <f t="shared" si="341"/>
        <v>6.3</v>
      </c>
      <c r="G2372" s="38" t="str">
        <f>Matrix!C8198</f>
        <v>Vitamin B1-Injektopas 25mg. -- 维生素，矿物质。 PASCOE NATURMEDIZIN</v>
      </c>
    </row>
    <row r="2373" spans="1:7">
      <c r="B2373" s="136">
        <v>8199</v>
      </c>
      <c r="C2373" s="38">
        <f>Matrix!B8199</f>
        <v>0</v>
      </c>
      <c r="D2373" s="92">
        <f t="shared" si="341"/>
        <v>6.3</v>
      </c>
      <c r="G2373" s="38" t="str">
        <f>Matrix!C8199</f>
        <v>Vitamin B1-Injektopas 100mg. -- 维生素，矿物质。 PASCOE NATURMEDIZIN</v>
      </c>
    </row>
    <row r="2374" spans="1:7">
      <c r="B2374" s="136">
        <v>8669</v>
      </c>
      <c r="C2374" s="38">
        <f>Matrix!B8669</f>
        <v>0</v>
      </c>
      <c r="D2374" s="92">
        <f t="shared" si="341"/>
        <v>6.3</v>
      </c>
      <c r="G2374" s="38" t="str">
        <f>Matrix!C8669</f>
        <v>B-1 ACUTE RESCUE / BIOSYNERFORMS B-PLEX / FUTURE PLEX -- 抗炎，缓和作用，外伤，发痒，肿胀，镇定。</v>
      </c>
    </row>
    <row r="2375" spans="1:7">
      <c r="B2375" s="136">
        <v>8905</v>
      </c>
      <c r="C2375" s="38">
        <f>Matrix!B8905</f>
        <v>0</v>
      </c>
      <c r="D2375" s="92">
        <f t="shared" si="341"/>
        <v>6.3</v>
      </c>
      <c r="G2375" s="38" t="str">
        <f>Matrix!C8905</f>
        <v>维生素 B1/硫胺// Biocare UK</v>
      </c>
    </row>
    <row r="2376" spans="1:7">
      <c r="A2376" s="38" t="s">
        <v>23651</v>
      </c>
      <c r="B2376" s="136">
        <v>766</v>
      </c>
      <c r="C2376" s="38">
        <f>Matrix!B766</f>
        <v>0</v>
      </c>
      <c r="D2376" s="92">
        <f t="shared" si="341"/>
        <v>6.3</v>
      </c>
      <c r="E2376" s="120">
        <f>MAX(D2376:D2382)</f>
        <v>6.3</v>
      </c>
      <c r="F2376" s="96">
        <f>IF(E2376&gt;Max_Value,Max_Value,IF(E2376&lt;0,0,E2376))</f>
        <v>5</v>
      </c>
      <c r="G2376" s="38" t="str">
        <f>Matrix!C766</f>
        <v>VITAMIN B-2 RIBOFLAVIN -- 生长障，虚弱，唇裂（cheliosis），舌炎，皮肤萎缩，白内障（眼睛障碍），贫血。 ]</v>
      </c>
    </row>
    <row r="2377" spans="1:7">
      <c r="B2377" s="136">
        <v>6016</v>
      </c>
      <c r="C2377" s="38">
        <f>Matrix!B6016</f>
        <v>0</v>
      </c>
      <c r="D2377" s="92">
        <f t="shared" si="341"/>
        <v>6.3</v>
      </c>
      <c r="G2377" s="38" t="str">
        <f>Matrix!C6016</f>
        <v>VITAMIN B2 NIACIN DEFICIENCY - PELLEGRA -- 以皮炎，胃肠功能障碍，心理障碍，失忆为特征 ]维生素 B2 缺乏 , 可引致糙皮病</v>
      </c>
    </row>
    <row r="2378" spans="1:7">
      <c r="B2378" s="136">
        <v>6025</v>
      </c>
      <c r="C2378" s="38">
        <f>Matrix!B6025</f>
        <v>0</v>
      </c>
      <c r="D2378" s="92">
        <f t="shared" si="341"/>
        <v>6.3</v>
      </c>
      <c r="G2378" s="38" t="str">
        <f>Matrix!C6025</f>
        <v>VITAMIN B2 NIACIN DEFICIENCY - PELLEGRA -- 以皮炎，胃肠功能障碍，心理障碍，失忆为特征，烟碱酸缺乏 ,</v>
      </c>
    </row>
    <row r="2379" spans="1:7">
      <c r="B2379" s="136">
        <v>6157</v>
      </c>
      <c r="C2379" s="38">
        <f>Matrix!B6157</f>
        <v>0</v>
      </c>
      <c r="D2379" s="92">
        <f t="shared" si="341"/>
        <v>6.3</v>
      </c>
      <c r="G2379" s="38" t="str">
        <f>Matrix!C6157</f>
        <v>VITAMIN B2 RIBOFLAVIN  -- 眼睛问题，皮炎，脱发。VITAMIN ]</v>
      </c>
    </row>
    <row r="2380" spans="1:7">
      <c r="B2380" s="136">
        <v>8201</v>
      </c>
      <c r="C2380" s="38">
        <f>Matrix!B8201</f>
        <v>0</v>
      </c>
      <c r="D2380" s="92">
        <f t="shared" si="341"/>
        <v>6.3</v>
      </c>
      <c r="G2380" s="38" t="str">
        <f>Matrix!C8201</f>
        <v>Vitamin B2-Injektopas 20mg. -- 维生素，矿物质。 PASCOE NATURMEDIZIN</v>
      </c>
    </row>
    <row r="2381" spans="1:7">
      <c r="B2381" s="136">
        <v>8670</v>
      </c>
      <c r="C2381" s="38">
        <f>Matrix!B8670</f>
        <v>0</v>
      </c>
      <c r="D2381" s="92">
        <f t="shared" si="341"/>
        <v>6.3</v>
      </c>
      <c r="G2381" s="38" t="str">
        <f>Matrix!C8670</f>
        <v>B-2 ADRENAL PEP / BIOSYNERFORMS B-PLEX / FUTURE PLEX -- 肾上腺刺激/支持，压力，过敏，疲劳。</v>
      </c>
    </row>
    <row r="2382" spans="1:7">
      <c r="B2382" s="136">
        <v>8906</v>
      </c>
      <c r="C2382" s="38">
        <f>Matrix!B8906</f>
        <v>0</v>
      </c>
      <c r="D2382" s="92">
        <f t="shared" si="341"/>
        <v>6.3</v>
      </c>
      <c r="G2382" s="38" t="str">
        <f>Matrix!C8906</f>
        <v>维生素 B2/核黄素/ / Biocare UK</v>
      </c>
    </row>
    <row r="2383" spans="1:7">
      <c r="A2383" s="38" t="s">
        <v>23652</v>
      </c>
      <c r="B2383" s="136">
        <v>777</v>
      </c>
      <c r="C2383" s="38">
        <f>Matrix!B777</f>
        <v>0</v>
      </c>
      <c r="D2383" s="92">
        <f t="shared" si="341"/>
        <v>6.3</v>
      </c>
      <c r="E2383" s="120">
        <f>MAX(D2383:D2387)</f>
        <v>6.3</v>
      </c>
      <c r="F2383" s="96">
        <f>IF(E2383&gt;Max_Value,Max_Value,IF(E2383&lt;0,0,E2383))</f>
        <v>5</v>
      </c>
      <c r="G2383" s="38" t="str">
        <f>Matrix!C777</f>
        <v>VITAMIN B3 NIACIN -- 缺乏会引发糙皮病，胃肠（肠道，结肠，肠）障碍，精神（大脑）障碍。 ]</v>
      </c>
    </row>
    <row r="2384" spans="1:7">
      <c r="B2384" s="136">
        <v>778</v>
      </c>
      <c r="C2384" s="38">
        <f>Matrix!B778</f>
        <v>0</v>
      </c>
      <c r="D2384" s="92">
        <f t="shared" si="341"/>
        <v>6.3</v>
      </c>
      <c r="G2384" s="38" t="str">
        <f>Matrix!C778</f>
        <v>VITAMIN B3 NIACINAMIDE -- 缺乏会导致精神和胃肠（肠道，结肠，肠）障碍。 ]</v>
      </c>
    </row>
    <row r="2385" spans="1:7">
      <c r="B2385" s="136">
        <v>3854</v>
      </c>
      <c r="C2385" s="38">
        <f>Matrix!B3854</f>
        <v>0</v>
      </c>
      <c r="D2385" s="92">
        <f t="shared" si="341"/>
        <v>6.3</v>
      </c>
      <c r="G2385" s="38" t="str">
        <f>Matrix!C3854</f>
        <v>ADERMINE VITAMIN B6 --  缺乏，包括缺乏梦的记忆，水分滞留(hold water)，易怒，恐惧，皮疹，腹舄。</v>
      </c>
    </row>
    <row r="2386" spans="1:7">
      <c r="B2386" s="136">
        <v>6127</v>
      </c>
      <c r="C2386" s="38">
        <f>Matrix!B6127</f>
        <v>0</v>
      </c>
      <c r="D2386" s="92">
        <f t="shared" si="341"/>
        <v>6.3</v>
      </c>
      <c r="G2386" s="38" t="str">
        <f>Matrix!C6127</f>
        <v>NIASAFE -- 维生素B3烟酰胺，能量基本成分。VITAMIN ]</v>
      </c>
    </row>
    <row r="2387" spans="1:7">
      <c r="B2387" s="136">
        <v>8907</v>
      </c>
      <c r="C2387" s="38">
        <f>Matrix!B8907</f>
        <v>0</v>
      </c>
      <c r="D2387" s="92">
        <f t="shared" si="341"/>
        <v>6.3</v>
      </c>
      <c r="G2387" s="38" t="str">
        <f>Matrix!C8907</f>
        <v>维生素 B3/烟酸酰胺/ / Biocare UK</v>
      </c>
    </row>
    <row r="2388" spans="1:7">
      <c r="A2388" s="38" t="s">
        <v>23653</v>
      </c>
      <c r="B2388" s="136">
        <v>775</v>
      </c>
      <c r="C2388" s="38">
        <f>Matrix!B775</f>
        <v>0</v>
      </c>
      <c r="D2388" s="92">
        <f t="shared" si="341"/>
        <v>6.3</v>
      </c>
      <c r="E2388" s="120">
        <f>MAX(D2388:D2391)</f>
        <v>6.3</v>
      </c>
      <c r="F2388" s="96">
        <f>IF(E2388&gt;Max_Value,Max_Value,IF(E2388&lt;0,0,E2388))</f>
        <v>5</v>
      </c>
      <c r="G2388" s="38" t="str">
        <f>Matrix!C775</f>
        <v>VITAMIN B5 PANTOTHENIC ACID -- 肾上腺补给，缺乏会导致肾上腺功能减退。 ]</v>
      </c>
    </row>
    <row r="2389" spans="1:7">
      <c r="B2389" s="136">
        <v>6159</v>
      </c>
      <c r="C2389" s="38">
        <f>Matrix!B6159</f>
        <v>0</v>
      </c>
      <c r="D2389" s="92">
        <f t="shared" si="341"/>
        <v>6.3</v>
      </c>
      <c r="G2389" s="38" t="str">
        <f>Matrix!C6159</f>
        <v>VITAMIN B5 PANTOTHENIC ACID -- 抗压，支持肾上腺，睡眠，肌肉。VITAMIN ]</v>
      </c>
    </row>
    <row r="2390" spans="1:7">
      <c r="B2390" s="136">
        <v>8671</v>
      </c>
      <c r="C2390" s="38">
        <f>Matrix!B8671</f>
        <v>0</v>
      </c>
      <c r="D2390" s="92">
        <f t="shared" si="341"/>
        <v>6.3</v>
      </c>
      <c r="G2390" s="38" t="str">
        <f>Matrix!C8671</f>
        <v>B-3 SINUS RELIEF / BIOSYNERFORMS B-PLEX / FUTURE PLEX -- 窦、鼻塞，感染，过敏。</v>
      </c>
    </row>
    <row r="2391" spans="1:7">
      <c r="B2391" s="136">
        <v>8908</v>
      </c>
      <c r="C2391" s="38">
        <f>Matrix!B8908</f>
        <v>0</v>
      </c>
      <c r="D2391" s="92">
        <f t="shared" si="341"/>
        <v>6.3</v>
      </c>
      <c r="G2391" s="38" t="str">
        <f>Matrix!C8908</f>
        <v>维生素 B5/泛酸镁/ / Biocare UK</v>
      </c>
    </row>
    <row r="2392" spans="1:7">
      <c r="A2392" s="38" t="s">
        <v>23654</v>
      </c>
      <c r="B2392" s="136">
        <v>520</v>
      </c>
      <c r="C2392" s="38">
        <f>Matrix!B520</f>
        <v>0</v>
      </c>
      <c r="D2392" s="92">
        <f t="shared" si="341"/>
        <v>6.3</v>
      </c>
      <c r="E2392" s="120">
        <f>MAX(D2392:D2404)</f>
        <v>6.3</v>
      </c>
      <c r="F2392" s="96">
        <f>IF(E2392&gt;Max_Value,Max_Value,IF(E2392&lt;0,0,E2392))</f>
        <v>5</v>
      </c>
      <c r="G2392" s="38" t="str">
        <f>Matrix!C520</f>
        <v>PYRIDOXAL  -- 维生素b6, 显示维生素B6缺乏或过剩，缺乏时无梦，过度时会做生动的恶梦。 ]</v>
      </c>
    </row>
    <row r="2393" spans="1:7">
      <c r="B2393" s="136">
        <v>521</v>
      </c>
      <c r="C2393" s="38">
        <f>Matrix!B521</f>
        <v>0</v>
      </c>
      <c r="D2393" s="92">
        <f t="shared" si="341"/>
        <v>6.3</v>
      </c>
      <c r="G2393" s="38" t="str">
        <f>Matrix!C521</f>
        <v>PYRIDOXAMINE -- 显示缺乏维生素B6，与缺乏dream work有情感联系。.</v>
      </c>
    </row>
    <row r="2394" spans="1:7">
      <c r="B2394" s="136">
        <v>767</v>
      </c>
      <c r="C2394" s="38">
        <f>Matrix!B767</f>
        <v>0</v>
      </c>
      <c r="D2394" s="92">
        <f t="shared" si="341"/>
        <v>6.3</v>
      </c>
      <c r="G2394" s="38" t="str">
        <f>Matrix!C767</f>
        <v>VITAMIN B-6 PYRIDOXINE -- 缺乏时会无梦，记忆力（大脑）差，贫血，肠道炎，神经炎（神经），恶心作呕，嘴巴疼痛。 ]</v>
      </c>
    </row>
    <row r="2395" spans="1:7">
      <c r="B2395" s="136">
        <v>3854</v>
      </c>
      <c r="C2395" s="38">
        <f>Matrix!B3854</f>
        <v>0</v>
      </c>
      <c r="D2395" s="92">
        <f t="shared" si="341"/>
        <v>6.3</v>
      </c>
      <c r="G2395" s="38" t="str">
        <f>Matrix!C3854</f>
        <v>ADERMINE VITAMIN B6 --  缺乏，包括缺乏梦的记忆，水分滞留(hold water)，易怒，恐惧，皮疹，腹舄。</v>
      </c>
    </row>
    <row r="2396" spans="1:7">
      <c r="B2396" s="136">
        <v>5122</v>
      </c>
      <c r="C2396" s="38">
        <f>Matrix!B5122</f>
        <v>0</v>
      </c>
      <c r="D2396" s="92">
        <f t="shared" si="341"/>
        <v>6.3</v>
      </c>
      <c r="G2396" s="38" t="str">
        <f>Matrix!C5122</f>
        <v>VITAMIN B6 NIACINAMIDE -- 维生素B6，烟酰胺。Standard Process ]</v>
      </c>
    </row>
    <row r="2397" spans="1:7">
      <c r="B2397" s="136">
        <v>5190</v>
      </c>
      <c r="C2397" s="38">
        <f>Matrix!B5190</f>
        <v>0</v>
      </c>
      <c r="D2397" s="92">
        <f t="shared" si="341"/>
        <v>6.3</v>
      </c>
      <c r="G2397" s="38" t="str">
        <f>Matrix!C5190</f>
        <v>LINUM VITAMIN B6 -- 亚麻，维生素B6。Standard Process ]</v>
      </c>
    </row>
    <row r="2398" spans="1:7">
      <c r="B2398" s="136">
        <v>6166</v>
      </c>
      <c r="C2398" s="38">
        <f>Matrix!B6166</f>
        <v>0</v>
      </c>
      <c r="D2398" s="92">
        <f t="shared" si="341"/>
        <v>6.3</v>
      </c>
      <c r="G2398" s="38" t="str">
        <f>Matrix!C6166</f>
        <v>VITAMIN B6 PYRIDOXAL 5 PHOSPHATE (P5P)  -- 动脉里用于解毒的高半胱氨酸活性形式，大脑（中风）。VITAMIN ]</v>
      </c>
    </row>
    <row r="2399" spans="1:7">
      <c r="B2399" s="136">
        <v>6486</v>
      </c>
      <c r="C2399" s="38">
        <f>Matrix!B6486</f>
        <v>0</v>
      </c>
      <c r="D2399" s="92">
        <f t="shared" si="341"/>
        <v>6.3</v>
      </c>
      <c r="G2399" s="38" t="str">
        <f>Matrix!C6486</f>
        <v>VITAMIN B6 PYRIDOXINE 50 mg. -- Natureplant - Ortomolecular Vitamin ]</v>
      </c>
    </row>
    <row r="2400" spans="1:7">
      <c r="B2400" s="136">
        <v>6487</v>
      </c>
      <c r="C2400" s="38">
        <f>Matrix!B6487</f>
        <v>0</v>
      </c>
      <c r="D2400" s="92">
        <f t="shared" si="341"/>
        <v>6.3</v>
      </c>
      <c r="G2400" s="38" t="str">
        <f>Matrix!C6487</f>
        <v>VITAMIN B6 PYRIDOXINE 100 mg. -- Natureplant - Ortomolecular Vitamin ]</v>
      </c>
    </row>
    <row r="2401" spans="1:7">
      <c r="B2401" s="136">
        <v>7312</v>
      </c>
      <c r="C2401" s="38">
        <f>Matrix!B7312</f>
        <v>0</v>
      </c>
      <c r="D2401" s="92">
        <f t="shared" si="341"/>
        <v>6.3</v>
      </c>
      <c r="G2401" s="38" t="str">
        <f>Matrix!C7312</f>
        <v>B6 PHOSPHATE -- 维生素B6的辅酶形式。BIOTICS E.N.B.</v>
      </c>
    </row>
    <row r="2402" spans="1:7">
      <c r="B2402" s="136">
        <v>7376</v>
      </c>
      <c r="C2402" s="38">
        <f>Matrix!B7376</f>
        <v>0</v>
      </c>
      <c r="D2402" s="92">
        <f t="shared" si="341"/>
        <v>6.3</v>
      </c>
      <c r="G2402" s="38" t="str">
        <f>Matrix!C7376</f>
        <v>GLUCO-SYN-AMINE -- 烟酸、维生素B6、泛酸、锰、葡糖胺、甲基磺酰甲烷(MSM)和无水硅酸的化合物，用于关节。 BIOTICS E.N.B.</v>
      </c>
    </row>
    <row r="2403" spans="1:7">
      <c r="B2403" s="136">
        <v>8674</v>
      </c>
      <c r="C2403" s="38">
        <f>Matrix!B8674</f>
        <v>0</v>
      </c>
      <c r="D2403" s="92">
        <f t="shared" si="341"/>
        <v>6.3</v>
      </c>
      <c r="G2403" s="38" t="str">
        <f>Matrix!C8674</f>
        <v>B-6 STRESS RESISTANCE / BIOSYNERFORMS B-PLEX / FUTURE PLEX -- 镇定自主神经系统(autonomics)，身体/情绪压力，胃烧灼痛，焦虑。</v>
      </c>
    </row>
    <row r="2404" spans="1:7">
      <c r="B2404" s="136">
        <v>8923</v>
      </c>
      <c r="C2404" s="38">
        <f>Matrix!B8923</f>
        <v>0</v>
      </c>
      <c r="D2404" s="92">
        <f t="shared" si="341"/>
        <v>6.3</v>
      </c>
      <c r="G2404" s="38" t="str">
        <f>Matrix!C8923</f>
        <v>维生素 B6/ 微胶粒化高吸收型的vitasorb，作为盐酸吡哆醇/ Biocare UK</v>
      </c>
    </row>
    <row r="2405" spans="1:7">
      <c r="A2405" s="38" t="s">
        <v>23655</v>
      </c>
      <c r="B2405" s="136">
        <v>384</v>
      </c>
      <c r="C2405" s="38">
        <f>Matrix!B384</f>
        <v>0</v>
      </c>
      <c r="D2405" s="92">
        <f t="shared" si="341"/>
        <v>6.3</v>
      </c>
      <c r="E2405" s="120">
        <f>MAX(D2405:D2418)</f>
        <v>6.3</v>
      </c>
      <c r="F2405" s="96">
        <f>IF(E2405&gt;Max_Value,Max_Value,IF(E2405&lt;0,0,E2405))</f>
        <v>5</v>
      </c>
      <c r="G2405" s="38" t="str">
        <f>Matrix!C384</f>
        <v>BIOTIN, VITAMIN H -- 能量维生素，提示缺乏或是毒性，缺乏安全感的情绪药物。</v>
      </c>
    </row>
    <row r="2406" spans="1:7">
      <c r="B2406" s="136">
        <v>407</v>
      </c>
      <c r="C2406" s="38">
        <f>Matrix!B407</f>
        <v>0</v>
      </c>
      <c r="D2406" s="92">
        <f t="shared" si="341"/>
        <v>6.3</v>
      </c>
      <c r="G2406" s="38" t="str">
        <f>Matrix!C407</f>
        <v>FOLIC ACID -- 常见的神经所需营养不足，怀孕时不足。 $ ]</v>
      </c>
    </row>
    <row r="2407" spans="1:7">
      <c r="B2407" s="136">
        <v>636</v>
      </c>
      <c r="C2407" s="38">
        <f>Matrix!B636</f>
        <v>0</v>
      </c>
      <c r="D2407" s="92">
        <f t="shared" si="341"/>
        <v>6.3</v>
      </c>
      <c r="G2407" s="38" t="str">
        <f>Matrix!C636</f>
        <v>BIOTIN (NV) -- 合成药物，用于消除疲乏，与过度压力、延时压力有情感联系。</v>
      </c>
    </row>
    <row r="2408" spans="1:7">
      <c r="B2408" s="136">
        <v>773</v>
      </c>
      <c r="C2408" s="38">
        <f>Matrix!B773</f>
        <v>0</v>
      </c>
      <c r="D2408" s="92">
        <f t="shared" si="341"/>
        <v>6.3</v>
      </c>
      <c r="G2408" s="38" t="str">
        <f>Matrix!C773</f>
        <v>VITAMIN B9 FOLIC ACID -- 烹饪时加入酸，如醋，会破坏叶酸，贫血。 ]</v>
      </c>
    </row>
    <row r="2409" spans="1:7">
      <c r="B2409" s="136">
        <v>3879</v>
      </c>
      <c r="C2409" s="38">
        <f>Matrix!B3879</f>
        <v>0</v>
      </c>
      <c r="D2409" s="92">
        <f t="shared" si="341"/>
        <v>6.3</v>
      </c>
      <c r="G2409" s="38" t="str">
        <f>Matrix!C3879</f>
        <v>PHYKO BIOTIN -- 能量所需的维生素H，在现在的加工食物中很容易缺乏。</v>
      </c>
    </row>
    <row r="2410" spans="1:7">
      <c r="B2410" s="136">
        <v>4009</v>
      </c>
      <c r="C2410" s="38">
        <f>Matrix!B4009</f>
        <v>0</v>
      </c>
      <c r="D2410" s="92">
        <f t="shared" si="341"/>
        <v>6.3</v>
      </c>
      <c r="G2410" s="38" t="str">
        <f>Matrix!C4009</f>
        <v>FOLIC ACID -- Pure Life</v>
      </c>
    </row>
    <row r="2411" spans="1:7">
      <c r="B2411" s="136">
        <v>4169</v>
      </c>
      <c r="C2411" s="38">
        <f>Matrix!B4169</f>
        <v>0</v>
      </c>
      <c r="D2411" s="92">
        <f t="shared" si="341"/>
        <v>6.3</v>
      </c>
      <c r="G2411" s="38" t="str">
        <f>Matrix!C4169</f>
        <v>Biotin -- 1毫克维生素H。 SHRC KABR ]</v>
      </c>
    </row>
    <row r="2412" spans="1:7">
      <c r="B2412" s="136">
        <v>5175</v>
      </c>
      <c r="C2412" s="38">
        <f>Matrix!B5175</f>
        <v>0</v>
      </c>
      <c r="D2412" s="92">
        <f t="shared" si="341"/>
        <v>6.3</v>
      </c>
      <c r="G2412" s="38" t="str">
        <f>Matrix!C5175</f>
        <v>FOLIC ACID VITAMIN B12 -- 叶酸，维生素B12。Standard Process ]</v>
      </c>
    </row>
    <row r="2413" spans="1:7">
      <c r="B2413" s="136">
        <v>6022</v>
      </c>
      <c r="C2413" s="38">
        <f>Matrix!B6022</f>
        <v>0</v>
      </c>
      <c r="D2413" s="92">
        <f t="shared" si="341"/>
        <v>6.3</v>
      </c>
      <c r="G2413" s="38" t="str">
        <f>Matrix!C6022</f>
        <v>VITAMIN B9 FOLIC ACID DEFICIENCY - MEGABLASTIC ANEMIA -- 叶酸缺乏 , 可引致巨红细胞性贫血</v>
      </c>
    </row>
    <row r="2414" spans="1:7">
      <c r="B2414" s="136">
        <v>6128</v>
      </c>
      <c r="C2414" s="38">
        <f>Matrix!B6128</f>
        <v>0</v>
      </c>
      <c r="D2414" s="92">
        <f t="shared" si="341"/>
        <v>6.3</v>
      </c>
      <c r="G2414" s="38" t="str">
        <f>Matrix!C6128</f>
        <v>FOLOCAL -- 维生素B9叶酸，用于使高半胱氨酸新陈代谢，预防先天性缺陷。VITAMIN ]</v>
      </c>
    </row>
    <row r="2415" spans="1:7">
      <c r="B2415" s="136">
        <v>6212</v>
      </c>
      <c r="C2415" s="38">
        <f>Matrix!B6212</f>
        <v>0</v>
      </c>
      <c r="D2415" s="92">
        <f t="shared" si="341"/>
        <v>6.3</v>
      </c>
      <c r="G2415" s="38" t="str">
        <f>Matrix!C6212</f>
        <v>PARA AMINO BENZOIQUE ACID (PABA) -- 抗氧化剂，用于维生素B9叶酸的合成。 VITAMIN ]</v>
      </c>
    </row>
    <row r="2416" spans="1:7">
      <c r="B2416" s="136">
        <v>6302</v>
      </c>
      <c r="C2416" s="38">
        <f>Matrix!B6302</f>
        <v>0</v>
      </c>
      <c r="D2416" s="92">
        <f t="shared" ref="D2416:D2479" si="342">ROUNDUP(ABS(75-C2416)/(Base_Value-3)*nutri_factor,1)</f>
        <v>6.3</v>
      </c>
      <c r="G2416" s="38" t="str">
        <f>Matrix!C6302</f>
        <v>CALCIUM FOLINATE -- 叶酸 (维生素 B9) 拮抗药的解毒药。 ALO ]</v>
      </c>
    </row>
    <row r="2417" spans="1:7">
      <c r="B2417" s="136">
        <v>6429</v>
      </c>
      <c r="C2417" s="38">
        <f>Matrix!B6429</f>
        <v>0</v>
      </c>
      <c r="D2417" s="92">
        <f t="shared" si="342"/>
        <v>6.3</v>
      </c>
      <c r="G2417" s="38" t="str">
        <f>Matrix!C6429</f>
        <v>VITAMIN B9 FOLIC ACID -- Natureplant - Ortomolecular Vitamin ]维生素B9叶酸</v>
      </c>
    </row>
    <row r="2418" spans="1:7">
      <c r="B2418" s="136">
        <v>7370</v>
      </c>
      <c r="C2418" s="38">
        <f>Matrix!B7370</f>
        <v>0</v>
      </c>
      <c r="D2418" s="92">
        <f t="shared" si="342"/>
        <v>6.3</v>
      </c>
      <c r="G2418" s="38" t="str">
        <f>Matrix!C7370</f>
        <v>FOLIC ACID -- 800 mcg 含维生素B12的叶酸。 BIOTICS E.N.B.</v>
      </c>
    </row>
    <row r="2419" spans="1:7">
      <c r="A2419" s="38" t="s">
        <v>23656</v>
      </c>
      <c r="B2419" s="136">
        <v>594</v>
      </c>
      <c r="C2419" s="38">
        <f>Matrix!B594</f>
        <v>0</v>
      </c>
      <c r="D2419" s="92">
        <f t="shared" si="342"/>
        <v>6.3</v>
      </c>
      <c r="E2419" s="120">
        <f>MAX(D2419:D2431)</f>
        <v>6.3</v>
      </c>
      <c r="F2419" s="96">
        <f>IF(E2419&gt;Max_Value,Max_Value,IF(E2419&lt;0,0,E2419))</f>
        <v>5</v>
      </c>
      <c r="G2419" s="38" t="str">
        <f>Matrix!C594</f>
        <v>DIBENCOZIDE-VITAMIN B12 --辅酶B12,钴酰胺, 提示恶性贫血风险。</v>
      </c>
    </row>
    <row r="2420" spans="1:7">
      <c r="B2420" s="136">
        <v>5138</v>
      </c>
      <c r="C2420" s="38">
        <f>Matrix!B5138</f>
        <v>0</v>
      </c>
      <c r="D2420" s="92">
        <f t="shared" si="342"/>
        <v>6.3</v>
      </c>
      <c r="G2420" s="38" t="str">
        <f>Matrix!C5138</f>
        <v>CATAPLEX B12 -- Standard Process</v>
      </c>
    </row>
    <row r="2421" spans="1:7">
      <c r="B2421" s="136">
        <v>6017</v>
      </c>
      <c r="C2421" s="38">
        <f>Matrix!B6017</f>
        <v>0</v>
      </c>
      <c r="D2421" s="92">
        <f t="shared" si="342"/>
        <v>6.3</v>
      </c>
      <c r="G2421" s="38" t="str">
        <f>Matrix!C6017</f>
        <v>VITAMIN B12 COBALAMIN - CYANOCOBALAMIN DEFICIENCY -- 钴化合物，在肝脏中出现，血液形成、神经功能和神经生长的必需成分。维生素 B12 缺乏</v>
      </c>
    </row>
    <row r="2422" spans="1:7">
      <c r="B2422" s="136">
        <v>6129</v>
      </c>
      <c r="C2422" s="38">
        <f>Matrix!B6129</f>
        <v>0</v>
      </c>
      <c r="D2422" s="92">
        <f t="shared" si="342"/>
        <v>6.3</v>
      </c>
      <c r="G2422" s="38" t="str">
        <f>Matrix!C6129</f>
        <v>METHCOBALAMINE -- 大脑和神经组织必需的甲基化维生素B12钴胺素。VITAMIN ]</v>
      </c>
    </row>
    <row r="2423" spans="1:7">
      <c r="B2423" s="136">
        <v>6147</v>
      </c>
      <c r="C2423" s="38">
        <f>Matrix!B6147</f>
        <v>0</v>
      </c>
      <c r="D2423" s="92">
        <f t="shared" si="342"/>
        <v>6.3</v>
      </c>
      <c r="G2423" s="38" t="str">
        <f>Matrix!C6147</f>
        <v>COBANAMIDE -- 维生素B12钴胺素的代谢物。VITAMIN ]</v>
      </c>
    </row>
    <row r="2424" spans="1:7">
      <c r="B2424" s="136">
        <v>6488</v>
      </c>
      <c r="C2424" s="38">
        <f>Matrix!B6488</f>
        <v>0</v>
      </c>
      <c r="D2424" s="92">
        <f t="shared" si="342"/>
        <v>6.3</v>
      </c>
      <c r="G2424" s="38" t="str">
        <f>Matrix!C6488</f>
        <v>VITAMIN B12 COBALAMIN 500 mg. -- Natureplant - Ortomolecular Vitamin ]</v>
      </c>
    </row>
    <row r="2425" spans="1:7">
      <c r="B2425" s="136">
        <v>6489</v>
      </c>
      <c r="C2425" s="38">
        <f>Matrix!B6489</f>
        <v>0</v>
      </c>
      <c r="D2425" s="92">
        <f t="shared" si="342"/>
        <v>6.3</v>
      </c>
      <c r="G2425" s="38" t="str">
        <f>Matrix!C6489</f>
        <v>VITAMIN B12 COBALAMIN 1000 -- Natureplant - Ortomolecular Vitamin ]</v>
      </c>
    </row>
    <row r="2426" spans="1:7">
      <c r="B2426" s="136">
        <v>7313</v>
      </c>
      <c r="C2426" s="38">
        <f>Matrix!B7313</f>
        <v>0</v>
      </c>
      <c r="D2426" s="92">
        <f t="shared" si="342"/>
        <v>6.3</v>
      </c>
      <c r="G2426" s="38" t="str">
        <f>Matrix!C7313</f>
        <v>B12 2000 MCG -- 含锭中的维生素B12 。 BIOTICS E.N.B.</v>
      </c>
    </row>
    <row r="2427" spans="1:7">
      <c r="B2427" s="136">
        <v>8202</v>
      </c>
      <c r="C2427" s="38">
        <f>Matrix!B8202</f>
        <v>0</v>
      </c>
      <c r="D2427" s="92">
        <f t="shared" si="342"/>
        <v>6.3</v>
      </c>
      <c r="G2427" s="38" t="str">
        <f>Matrix!C8202</f>
        <v>Vitamin B12-Injektopas 100 mg. -- 维生素，矿物质。 PASCOE NATURMEDIZIN</v>
      </c>
    </row>
    <row r="2428" spans="1:7">
      <c r="B2428" s="136">
        <v>8203</v>
      </c>
      <c r="C2428" s="38">
        <f>Matrix!B8203</f>
        <v>0</v>
      </c>
      <c r="D2428" s="92">
        <f t="shared" si="342"/>
        <v>6.3</v>
      </c>
      <c r="G2428" s="38" t="str">
        <f>Matrix!C8203</f>
        <v>Vitamin B12-Injektopas 1000 mg. -- 维生素，矿物质。PASCOE NATURMEDIZIN</v>
      </c>
    </row>
    <row r="2429" spans="1:7">
      <c r="B2429" s="136">
        <v>8204</v>
      </c>
      <c r="C2429" s="38">
        <f>Matrix!B8204</f>
        <v>0</v>
      </c>
      <c r="D2429" s="92">
        <f t="shared" si="342"/>
        <v>6.3</v>
      </c>
      <c r="G2429" s="38" t="str">
        <f>Matrix!C8204</f>
        <v>Vitamin B12-Dep.-Injektopas 1500 mg. -- 维生素，矿物质。PASCOE NATURMEDIZIN</v>
      </c>
    </row>
    <row r="2430" spans="1:7">
      <c r="B2430" s="136">
        <v>8680</v>
      </c>
      <c r="C2430" s="38">
        <f>Matrix!B8680</f>
        <v>0</v>
      </c>
      <c r="D2430" s="92">
        <f t="shared" si="342"/>
        <v>6.3</v>
      </c>
      <c r="G2430" s="38" t="str">
        <f>Matrix!C8680</f>
        <v>B-12 MIGRATOX / BIOSYNERFORMS B-PLEX / FUTURE PLEX -- 头痛，压力，潮热，经前综合症(PMS), 过量饮酒。 ]</v>
      </c>
    </row>
    <row r="2431" spans="1:7">
      <c r="B2431" s="136">
        <v>8909</v>
      </c>
      <c r="C2431" s="38">
        <f>Matrix!B8909</f>
        <v>0</v>
      </c>
      <c r="D2431" s="92">
        <f t="shared" si="342"/>
        <v>6.3</v>
      </c>
      <c r="G2431" s="38" t="str">
        <f>Matrix!C8909</f>
        <v>维生素 B12 (时释性/卵磷脂、辅酶B12、 维生素 B12 含有羟钴胺素// Biocare UK</v>
      </c>
    </row>
    <row r="2432" spans="1:7">
      <c r="A2432" s="38" t="s">
        <v>23659</v>
      </c>
      <c r="B2432" s="136">
        <v>74</v>
      </c>
      <c r="C2432" s="38">
        <f>Matrix!B74</f>
        <v>0</v>
      </c>
      <c r="D2432" s="92">
        <f t="shared" si="342"/>
        <v>6.3</v>
      </c>
      <c r="E2432" s="120">
        <f>MAX(D2432:D2462)</f>
        <v>6.3</v>
      </c>
      <c r="F2432" s="96">
        <f>IF(E2432&gt;Max_Value,Max_Value,IF(E2432&lt;0,0,E2432))</f>
        <v>5</v>
      </c>
      <c r="G2432" s="38" t="str">
        <f>Matrix!C74</f>
        <v>CALCIUM ASCORBATE -- 维生素C的矿物形式，用于酸型。 \</v>
      </c>
    </row>
    <row r="2433" spans="2:7">
      <c r="B2433" s="136">
        <v>389</v>
      </c>
      <c r="C2433" s="38">
        <f>Matrix!B389</f>
        <v>0</v>
      </c>
      <c r="D2433" s="92">
        <f t="shared" si="342"/>
        <v>6.3</v>
      </c>
      <c r="G2433" s="38" t="str">
        <f>Matrix!C389</f>
        <v>CALCIUM ASCORBATE -- 人工合成的维生素C。</v>
      </c>
    </row>
    <row r="2434" spans="2:7">
      <c r="B2434" s="136">
        <v>730</v>
      </c>
      <c r="C2434" s="38">
        <f>Matrix!B730</f>
        <v>0</v>
      </c>
      <c r="D2434" s="92">
        <f t="shared" si="342"/>
        <v>6.3</v>
      </c>
      <c r="G2434" s="38" t="str">
        <f>Matrix!C730</f>
        <v>VITAMIN C LIQUESCENCE (NV) -- 合成药物，维生素C的天然补充来源。</v>
      </c>
    </row>
    <row r="2435" spans="2:7">
      <c r="B2435" s="136">
        <v>782</v>
      </c>
      <c r="C2435" s="38">
        <f>Matrix!B782</f>
        <v>0</v>
      </c>
      <c r="D2435" s="92">
        <f t="shared" si="342"/>
        <v>6.3</v>
      </c>
      <c r="G2435" s="38" t="str">
        <f>Matrix!C782</f>
        <v>VITAMIN C -- 缺乏会导致免疫力降低，关节疼痛，牙齿问题，出血。</v>
      </c>
    </row>
    <row r="2436" spans="2:7">
      <c r="B2436" s="136">
        <v>923</v>
      </c>
      <c r="C2436" s="38">
        <f>Matrix!B923</f>
        <v>0</v>
      </c>
      <c r="D2436" s="92">
        <f t="shared" si="342"/>
        <v>6.3</v>
      </c>
      <c r="G2436" s="38" t="str">
        <f>Matrix!C923</f>
        <v>C LIQUITROPHIC (DR) -- 合成药物，补充维生素C，抗感染。</v>
      </c>
    </row>
    <row r="2437" spans="2:7">
      <c r="B2437" s="136">
        <v>1219</v>
      </c>
      <c r="C2437" s="38">
        <f>Matrix!B1219</f>
        <v>0</v>
      </c>
      <c r="D2437" s="92">
        <f t="shared" si="342"/>
        <v>6.3</v>
      </c>
      <c r="G2437" s="38" t="str">
        <f>Matrix!C1219</f>
        <v>ASCORBATE OXIDASE -- 用于维生素C新陈代谢的酶提示维生素C调节障碍或过剩。 ]</v>
      </c>
    </row>
    <row r="2438" spans="2:7">
      <c r="B2438" s="136">
        <v>2101</v>
      </c>
      <c r="C2438" s="38">
        <f>Matrix!B2101</f>
        <v>0</v>
      </c>
      <c r="D2438" s="92">
        <f t="shared" si="342"/>
        <v>6.3</v>
      </c>
      <c r="G2438" s="38" t="str">
        <f>Matrix!C2101</f>
        <v>SCURVY -- 维生素C缺乏，结缔组织虚弱，齿龈出血，眼睛，免疫缺陷，疲乏，肠道（结肠，肠）不稳定。 ]</v>
      </c>
    </row>
    <row r="2439" spans="2:7">
      <c r="B2439" s="136">
        <v>2658</v>
      </c>
      <c r="C2439" s="38">
        <f>Matrix!B2658</f>
        <v>0</v>
      </c>
      <c r="D2439" s="92">
        <f t="shared" si="342"/>
        <v>6.3</v>
      </c>
      <c r="G2439" s="38" t="str">
        <f>Matrix!C2658</f>
        <v>Ascorbate Oxidase -- 抗坏血酸氧化酶，辨识维生素C过剩或缺乏。酶。 ]</v>
      </c>
    </row>
    <row r="2440" spans="2:7">
      <c r="B2440" s="136">
        <v>2992</v>
      </c>
      <c r="C2440" s="38">
        <f>Matrix!B2992</f>
        <v>0</v>
      </c>
      <c r="D2440" s="92">
        <f t="shared" si="342"/>
        <v>6.3</v>
      </c>
      <c r="G2440" s="38" t="str">
        <f>Matrix!C2992</f>
        <v>(EP) ORTHADREN C -- 缓冲型式维生素C。</v>
      </c>
    </row>
    <row r="2441" spans="2:7">
      <c r="B2441" s="136">
        <v>3090</v>
      </c>
      <c r="C2441" s="38">
        <f>Matrix!B3090</f>
        <v>0</v>
      </c>
      <c r="D2441" s="92">
        <f t="shared" si="342"/>
        <v>6.3</v>
      </c>
      <c r="G2441" s="38" t="str">
        <f>Matrix!C3090</f>
        <v>ACID SORBICUM -- 维生素C。</v>
      </c>
    </row>
    <row r="2442" spans="2:7">
      <c r="B2442" s="136">
        <v>4118</v>
      </c>
      <c r="C2442" s="38">
        <f>Matrix!B4118</f>
        <v>0</v>
      </c>
      <c r="D2442" s="92">
        <f t="shared" si="342"/>
        <v>6.3</v>
      </c>
      <c r="G2442" s="38" t="str">
        <f>Matrix!C4118</f>
        <v>VITAMIN C 500 -- NUTRILITE</v>
      </c>
    </row>
    <row r="2443" spans="2:7">
      <c r="B2443" s="136">
        <v>4127</v>
      </c>
      <c r="C2443" s="38">
        <f>Matrix!B4127</f>
        <v>0</v>
      </c>
      <c r="D2443" s="92">
        <f t="shared" si="342"/>
        <v>6.3</v>
      </c>
      <c r="G2443" s="38" t="str">
        <f>Matrix!C4127</f>
        <v>PROFESSO ALPHA CHEWABLE - VIT C -- 维生素C。NUTRILITE ]</v>
      </c>
    </row>
    <row r="2444" spans="2:7">
      <c r="B2444" s="136">
        <v>4129</v>
      </c>
      <c r="C2444" s="38">
        <f>Matrix!B4129</f>
        <v>0</v>
      </c>
      <c r="D2444" s="92">
        <f t="shared" si="342"/>
        <v>6.3</v>
      </c>
      <c r="G2444" s="38" t="str">
        <f>Matrix!C4129</f>
        <v>VITAMIN C PLUS -- 维生素C。 NUTRILITE ]</v>
      </c>
    </row>
    <row r="2445" spans="2:7">
      <c r="B2445" s="136">
        <v>6018</v>
      </c>
      <c r="C2445" s="38">
        <f>Matrix!B6018</f>
        <v>0</v>
      </c>
      <c r="D2445" s="92">
        <f t="shared" si="342"/>
        <v>6.3</v>
      </c>
      <c r="G2445" s="38" t="str">
        <f>Matrix!C6018</f>
        <v>VITAMIN C DEFICIENCY - SCURVY -- 维生素 C 缺乏 , 可引致坏血病</v>
      </c>
    </row>
    <row r="2446" spans="2:7">
      <c r="B2446" s="136">
        <v>6167</v>
      </c>
      <c r="C2446" s="38">
        <f>Matrix!B6167</f>
        <v>0</v>
      </c>
      <c r="D2446" s="92">
        <f t="shared" si="342"/>
        <v>6.3</v>
      </c>
      <c r="G2446" s="38" t="str">
        <f>Matrix!C6167</f>
        <v>ASCORBYL PALMITATE -- 脂溶性维生素C。VITAMIN</v>
      </c>
    </row>
    <row r="2447" spans="2:7">
      <c r="B2447" s="136">
        <v>6490</v>
      </c>
      <c r="C2447" s="38">
        <f>Matrix!B6490</f>
        <v>0</v>
      </c>
      <c r="D2447" s="92">
        <f t="shared" si="342"/>
        <v>6.3</v>
      </c>
      <c r="G2447" s="38" t="str">
        <f>Matrix!C6490</f>
        <v>VITAMIN C COMPLEX + BIOFLAVIN -- Natureplant - Ortomolecular Vitamin</v>
      </c>
    </row>
    <row r="2448" spans="2:7">
      <c r="B2448" s="136">
        <v>6491</v>
      </c>
      <c r="C2448" s="38">
        <f>Matrix!B6491</f>
        <v>0</v>
      </c>
      <c r="D2448" s="92">
        <f t="shared" si="342"/>
        <v>6.3</v>
      </c>
      <c r="G2448" s="38" t="str">
        <f>Matrix!C6491</f>
        <v>VITAMIN C -- 双黄酮(Biflavonoids)。 Natureplant - Ortomolecular Vitamin</v>
      </c>
    </row>
    <row r="2449" spans="1:7">
      <c r="B2449" s="136">
        <v>6492</v>
      </c>
      <c r="C2449" s="38">
        <f>Matrix!B6492</f>
        <v>0</v>
      </c>
      <c r="D2449" s="92">
        <f t="shared" si="342"/>
        <v>6.3</v>
      </c>
      <c r="G2449" s="38" t="str">
        <f>Matrix!C6492</f>
        <v>ROSE PETALS -- 维生素C。 Natureplant - Ortomolecular Vitamin</v>
      </c>
    </row>
    <row r="2450" spans="1:7">
      <c r="B2450" s="136">
        <v>6737</v>
      </c>
      <c r="C2450" s="38">
        <f>Matrix!B6737</f>
        <v>0</v>
      </c>
      <c r="D2450" s="92">
        <f t="shared" si="342"/>
        <v>6.3</v>
      </c>
      <c r="G2450" s="38" t="str">
        <f>Matrix!C6737</f>
        <v>VITAMIN C -- Citrus-comp., 神经补品。 ]</v>
      </c>
    </row>
    <row r="2451" spans="1:7">
      <c r="B2451" s="136">
        <v>7049</v>
      </c>
      <c r="C2451" s="38">
        <f>Matrix!B7049</f>
        <v>0</v>
      </c>
      <c r="D2451" s="92">
        <f t="shared" si="342"/>
        <v>6.3</v>
      </c>
      <c r="G2451" s="38" t="str">
        <f>Matrix!C7049</f>
        <v>CTV VITAMIN C -- 维生素C的五种来源，含有维生素A、钙、钾和碘化麝香草酚。</v>
      </c>
    </row>
    <row r="2452" spans="1:7">
      <c r="B2452" s="136">
        <v>7323</v>
      </c>
      <c r="C2452" s="38">
        <f>Matrix!B7323</f>
        <v>0</v>
      </c>
      <c r="D2452" s="92">
        <f t="shared" si="342"/>
        <v>6.3</v>
      </c>
      <c r="G2452" s="38" t="str">
        <f>Matrix!C7323</f>
        <v>BIO C PLUS 500 MG -- 维生素C (500 mg)，混合了抗坏血酸盐和柑橘柠檬生物类黄酮，非酸性。BIOTICS E.N.B.</v>
      </c>
    </row>
    <row r="2453" spans="1:7">
      <c r="B2453" s="136">
        <v>7324</v>
      </c>
      <c r="C2453" s="38">
        <f>Matrix!B7324</f>
        <v>0</v>
      </c>
      <c r="D2453" s="92">
        <f t="shared" si="342"/>
        <v>6.3</v>
      </c>
      <c r="G2453" s="38" t="str">
        <f>Matrix!C7324</f>
        <v>BIO C PLUS 1000 MG -- 维生素 C (1000 mg), 抗坏血酸盐和柑橘柠檬生物类黄酮，非酸性。 BIOTICS E.N.B.</v>
      </c>
    </row>
    <row r="2454" spans="1:7">
      <c r="B2454" s="136">
        <v>8189</v>
      </c>
      <c r="C2454" s="38">
        <f>Matrix!B8189</f>
        <v>0</v>
      </c>
      <c r="D2454" s="92">
        <f t="shared" si="342"/>
        <v>6.3</v>
      </c>
      <c r="G2454" s="38" t="str">
        <f>Matrix!C8189</f>
        <v>Vitamin C 100-Pascose Tabl. -- 维生素，矿物质。 PASCOE NATURMEDIZIN</v>
      </c>
    </row>
    <row r="2455" spans="1:7">
      <c r="B2455" s="136">
        <v>8206</v>
      </c>
      <c r="C2455" s="38">
        <f>Matrix!B8206</f>
        <v>0</v>
      </c>
      <c r="D2455" s="92">
        <f t="shared" si="342"/>
        <v>6.3</v>
      </c>
      <c r="G2455" s="38" t="str">
        <f>Matrix!C8206</f>
        <v>Vitamin C-Injektopas 300 mg. -- 维生素，矿物质。PASCOE NATURMEDIZIN</v>
      </c>
    </row>
    <row r="2456" spans="1:7">
      <c r="B2456" s="136">
        <v>8913</v>
      </c>
      <c r="C2456" s="38">
        <f>Matrix!B8913</f>
        <v>0</v>
      </c>
      <c r="D2456" s="92">
        <f t="shared" si="342"/>
        <v>6.3</v>
      </c>
      <c r="G2456" s="38" t="str">
        <f>Matrix!C8913</f>
        <v>维生素 C (抗坏血酸镁) 散剂/ 维生素 C的缓冲低酸形式/ / Biocare UK</v>
      </c>
    </row>
    <row r="2457" spans="1:7">
      <c r="B2457" s="136">
        <v>8914</v>
      </c>
      <c r="C2457" s="38">
        <f>Matrix!B8914</f>
        <v>0</v>
      </c>
      <c r="D2457" s="92">
        <f t="shared" si="342"/>
        <v>6.3</v>
      </c>
      <c r="G2457" s="38" t="str">
        <f>Matrix!C8914</f>
        <v>维生素 C (抗坏血酸镁)/ 越桔非柑橘类flabono提示/ Biocare UK</v>
      </c>
    </row>
    <row r="2458" spans="1:7">
      <c r="B2458" s="136">
        <v>8915</v>
      </c>
      <c r="C2458" s="38">
        <f>Matrix!B8915</f>
        <v>0</v>
      </c>
      <c r="D2458" s="92">
        <f t="shared" si="342"/>
        <v>6.3</v>
      </c>
      <c r="G2458" s="38" t="str">
        <f>Matrix!C8915</f>
        <v>维生素C 作为抗坏血酸钾/ 非柑橘类，维生素 C的低过敏型/ Biocare UK</v>
      </c>
    </row>
    <row r="2459" spans="1:7">
      <c r="B2459" s="136">
        <v>8919</v>
      </c>
      <c r="C2459" s="38">
        <f>Matrix!B8919</f>
        <v>0</v>
      </c>
      <c r="D2459" s="92">
        <f t="shared" si="342"/>
        <v>6.3</v>
      </c>
      <c r="G2459" s="38" t="str">
        <f>Matrix!C8919</f>
        <v>维生素 C作为混合抗坏血酸盐/ 以天然水果提取物里的镁、钾、钙、锌和锰为基本，提供高生物可利用的矿物escalbates / Biocare UK</v>
      </c>
    </row>
    <row r="2460" spans="1:7">
      <c r="B2460" s="136">
        <v>8925</v>
      </c>
      <c r="C2460" s="38">
        <f>Matrix!B8925</f>
        <v>0</v>
      </c>
      <c r="D2460" s="92">
        <f t="shared" si="342"/>
        <v>6.3</v>
      </c>
      <c r="G2460" s="38" t="str">
        <f>Matrix!C8925</f>
        <v>维生素C/ 微胶粒化高吸收型的vitasorb，作为抗坏血酸(维生素C)/ Biocare UK</v>
      </c>
    </row>
    <row r="2461" spans="1:7">
      <c r="B2461" s="136">
        <v>8941</v>
      </c>
      <c r="C2461" s="38">
        <f>Matrix!B8941</f>
        <v>0</v>
      </c>
      <c r="D2461" s="92">
        <f t="shared" si="342"/>
        <v>6.3</v>
      </c>
      <c r="G2461" s="38" t="str">
        <f>Matrix!C8941</f>
        <v>维生素 C缓冲抗坏血酸矿物质复合物，含镁、钙、钾和锌/ Biocare UK</v>
      </c>
    </row>
    <row r="2462" spans="1:7">
      <c r="B2462" s="136">
        <v>9700</v>
      </c>
      <c r="C2462" s="38">
        <f>Matrix!B9700</f>
        <v>0</v>
      </c>
      <c r="D2462" s="92">
        <f t="shared" si="342"/>
        <v>6.3</v>
      </c>
      <c r="G2462" s="38" t="str">
        <f>Matrix!C9700</f>
        <v>HERBA VITA C（复合维生素C）/vitamin complex/Monastery of Herbs</v>
      </c>
    </row>
    <row r="2463" spans="1:7">
      <c r="A2463" s="38" t="s">
        <v>23657</v>
      </c>
      <c r="B2463" s="136">
        <v>584</v>
      </c>
      <c r="C2463" s="38">
        <f>Matrix!B584</f>
        <v>0</v>
      </c>
      <c r="D2463" s="92">
        <f t="shared" si="342"/>
        <v>6.3</v>
      </c>
      <c r="E2463" s="120">
        <f>MAX(D2463:D2470)</f>
        <v>6.3</v>
      </c>
      <c r="F2463" s="96">
        <f>IF(E2463&gt;Max_Value,Max_Value,IF(E2463&lt;0,0,E2463))</f>
        <v>5</v>
      </c>
      <c r="G2463" s="38" t="str">
        <f>Matrix!C584</f>
        <v>ERGOSTEROL -- 麦角甾醇,麦角固醇, 组织中的固醇，阳光照射下会转变成维生素D2。</v>
      </c>
    </row>
    <row r="2464" spans="1:7">
      <c r="B2464" s="136">
        <v>1450</v>
      </c>
      <c r="C2464" s="38">
        <f>Matrix!B1450</f>
        <v>0</v>
      </c>
      <c r="D2464" s="92">
        <f t="shared" si="342"/>
        <v>6.3</v>
      </c>
      <c r="G2464" s="38" t="str">
        <f>Matrix!C1450</f>
        <v>VITAMIN D3 ERGOCALCIFEROL -- 麦角钙化醇, 用于调节钙提示阳光照射或是营养的缺乏。 ]</v>
      </c>
    </row>
    <row r="2465" spans="1:7">
      <c r="B2465" s="136">
        <v>1451</v>
      </c>
      <c r="C2465" s="38">
        <f>Matrix!B1451</f>
        <v>0</v>
      </c>
      <c r="D2465" s="92">
        <f t="shared" si="342"/>
        <v>6.3</v>
      </c>
      <c r="G2465" s="38" t="str">
        <f>Matrix!C1451</f>
        <v>VITAMIN D2 CHOLECALCIFEROL -- 用于钙的内在调节提示阳光照射缺乏。 ]</v>
      </c>
    </row>
    <row r="2466" spans="1:7">
      <c r="B2466" s="136">
        <v>1452</v>
      </c>
      <c r="C2466" s="38">
        <f>Matrix!B1452</f>
        <v>0</v>
      </c>
      <c r="D2466" s="92">
        <f t="shared" si="342"/>
        <v>6.3</v>
      </c>
      <c r="G2466" s="38" t="str">
        <f>Matrix!C1452</f>
        <v>VITAMIN D1 -- 用于钙的内在调节提示阳光照射缺乏。 ]</v>
      </c>
    </row>
    <row r="2467" spans="1:7">
      <c r="B2467" s="136">
        <v>3966</v>
      </c>
      <c r="C2467" s="38">
        <f>Matrix!B3966</f>
        <v>0</v>
      </c>
      <c r="D2467" s="92">
        <f t="shared" si="342"/>
        <v>6.3</v>
      </c>
      <c r="G2467" s="38" t="str">
        <f>Matrix!C3966</f>
        <v>血液，VITAMIN D DERIVATES(维生素D衍生物)作为肠内钙吸收、骨骼钙代谢作用以及可能的肌肉活性作用的媒介. 从鱼肝油中分离出来的，并用于治疗和预防软骨病.</v>
      </c>
    </row>
    <row r="2468" spans="1:7">
      <c r="B2468" s="136">
        <v>6019</v>
      </c>
      <c r="C2468" s="38">
        <f>Matrix!B6019</f>
        <v>0</v>
      </c>
      <c r="D2468" s="92">
        <f t="shared" si="342"/>
        <v>6.3</v>
      </c>
      <c r="G2468" s="38" t="str">
        <f>Matrix!C6019</f>
        <v>VITAMIN D DEFICIENCY -- 维生素 D 缺乏</v>
      </c>
    </row>
    <row r="2469" spans="1:7">
      <c r="B2469" s="136">
        <v>7327</v>
      </c>
      <c r="C2469" s="38">
        <f>Matrix!B7327</f>
        <v>0</v>
      </c>
      <c r="D2469" s="92">
        <f t="shared" si="342"/>
        <v>6.3</v>
      </c>
      <c r="G2469" s="38" t="str">
        <f>Matrix!C7327</f>
        <v>BIO D MULSION (VITAMIN D) -- 液体维生素D的天然乳化状。BIOTICS E.N.B.</v>
      </c>
    </row>
    <row r="2470" spans="1:7">
      <c r="B2470" s="136">
        <v>8926</v>
      </c>
      <c r="C2470" s="38">
        <f>Matrix!B8926</f>
        <v>0</v>
      </c>
      <c r="D2470" s="92">
        <f t="shared" si="342"/>
        <v>6.3</v>
      </c>
      <c r="G2470" s="38" t="str">
        <f>Matrix!C8926</f>
        <v>维生素D/ 微胶粒化高吸收型的vitasorb，作为维生素 D3/ Biocare UK</v>
      </c>
    </row>
    <row r="2471" spans="1:7">
      <c r="A2471" s="38" t="s">
        <v>23658</v>
      </c>
      <c r="B2471" s="136">
        <v>783</v>
      </c>
      <c r="C2471" s="38">
        <f>Matrix!B783</f>
        <v>0</v>
      </c>
      <c r="D2471" s="92">
        <f t="shared" si="342"/>
        <v>6.3</v>
      </c>
      <c r="E2471" s="120">
        <f>MAX(D2471:D2484)</f>
        <v>6.3</v>
      </c>
      <c r="F2471" s="96">
        <f>IF(E2471&gt;Max_Value,Max_Value,IF(E2471&lt;0,0,E2471))</f>
        <v>5</v>
      </c>
      <c r="G2471" s="38" t="str">
        <f>Matrix!C783</f>
        <v>VITAMIN E -- 缺乏会导致红细胞破裂，性欲减退，皮肤干燥。</v>
      </c>
    </row>
    <row r="2472" spans="1:7">
      <c r="B2472" s="136">
        <v>3004</v>
      </c>
      <c r="C2472" s="38">
        <f>Matrix!B3004</f>
        <v>0</v>
      </c>
      <c r="D2472" s="92">
        <f t="shared" si="342"/>
        <v>6.3</v>
      </c>
      <c r="G2472" s="38" t="str">
        <f>Matrix!C3004</f>
        <v>(EP) SPLEEN E -- 维生素E和脾提取物。</v>
      </c>
    </row>
    <row r="2473" spans="1:7">
      <c r="B2473" s="136">
        <v>4001</v>
      </c>
      <c r="C2473" s="38">
        <f>Matrix!B4001</f>
        <v>0</v>
      </c>
      <c r="D2473" s="92">
        <f t="shared" si="342"/>
        <v>6.3</v>
      </c>
      <c r="G2473" s="38" t="str">
        <f>Matrix!C4001</f>
        <v>VITAMIN E -- Pure Life纯洁的人生</v>
      </c>
    </row>
    <row r="2474" spans="1:7">
      <c r="B2474" s="136">
        <v>4121</v>
      </c>
      <c r="C2474" s="38">
        <f>Matrix!B4121</f>
        <v>0</v>
      </c>
      <c r="D2474" s="92">
        <f t="shared" si="342"/>
        <v>6.3</v>
      </c>
      <c r="G2474" s="38" t="str">
        <f>Matrix!C4121</f>
        <v>CHEWABLE E WITH LECITHIN -- 维生素E。NUTRILITE ]</v>
      </c>
    </row>
    <row r="2475" spans="1:7">
      <c r="B2475" s="136">
        <v>6020</v>
      </c>
      <c r="C2475" s="38">
        <f>Matrix!B6020</f>
        <v>0</v>
      </c>
      <c r="D2475" s="92">
        <f t="shared" si="342"/>
        <v>6.3</v>
      </c>
      <c r="G2475" s="38" t="str">
        <f>Matrix!C6020</f>
        <v>VITAMIN E DEFICIENCY -- 维生素 E 缺乏</v>
      </c>
    </row>
    <row r="2476" spans="1:7">
      <c r="B2476" s="136">
        <v>6211</v>
      </c>
      <c r="C2476" s="38">
        <f>Matrix!B6211</f>
        <v>0</v>
      </c>
      <c r="D2476" s="92">
        <f t="shared" si="342"/>
        <v>6.3</v>
      </c>
      <c r="G2476" s="38" t="str">
        <f>Matrix!C6211</f>
        <v>VITAMIN E PEARLS -- 天然抗氧化剂。</v>
      </c>
    </row>
    <row r="2477" spans="1:7">
      <c r="B2477" s="136">
        <v>6400</v>
      </c>
      <c r="C2477" s="38">
        <f>Matrix!B6400</f>
        <v>0</v>
      </c>
      <c r="D2477" s="92">
        <f t="shared" si="342"/>
        <v>6.3</v>
      </c>
      <c r="G2477" s="38" t="str">
        <f>Matrix!C6400</f>
        <v>VITAMIN E -- 减少几种慢性疾病的威胁。ALO</v>
      </c>
    </row>
    <row r="2478" spans="1:7">
      <c r="B2478" s="136">
        <v>6494</v>
      </c>
      <c r="C2478" s="38">
        <f>Matrix!B6494</f>
        <v>0</v>
      </c>
      <c r="D2478" s="92">
        <f t="shared" si="342"/>
        <v>6.3</v>
      </c>
      <c r="G2478" s="38" t="str">
        <f>Matrix!C6494</f>
        <v>VITAMIN E 600 I.U. + SELENIUM + ZINC -- Natureplant - Ortomolecular Vitamin ]维生素E 600 I.U. +硒+锌| Natureplant - Ortomolecular维生素]</v>
      </c>
    </row>
    <row r="2479" spans="1:7">
      <c r="B2479" s="136">
        <v>7050</v>
      </c>
      <c r="C2479" s="38">
        <f>Matrix!B7050</f>
        <v>0</v>
      </c>
      <c r="D2479" s="92">
        <f t="shared" si="342"/>
        <v>6.3</v>
      </c>
      <c r="G2479" s="38" t="str">
        <f>Matrix!C7050</f>
        <v>EZV VITAMIN E 200 I.U. -- 100% 纯天然, 可咀嚼。</v>
      </c>
    </row>
    <row r="2480" spans="1:7">
      <c r="B2480" s="136">
        <v>7328</v>
      </c>
      <c r="C2480" s="38">
        <f>Matrix!B7328</f>
        <v>0</v>
      </c>
      <c r="D2480" s="92">
        <f t="shared" ref="D2480:D2543" si="343">ROUNDUP(ABS(75-C2480)/(Base_Value-3)*nutri_factor,1)</f>
        <v>6.3</v>
      </c>
      <c r="G2480" s="38" t="str">
        <f>Matrix!C7328</f>
        <v>BIO E MULSION FORTE -- 液体乳化状的维生素E。BIOTICS E.N.B.</v>
      </c>
    </row>
    <row r="2481" spans="1:7">
      <c r="B2481" s="136">
        <v>7367</v>
      </c>
      <c r="C2481" s="38">
        <f>Matrix!B7367</f>
        <v>0</v>
      </c>
      <c r="D2481" s="92">
        <f t="shared" si="343"/>
        <v>6.3</v>
      </c>
      <c r="G2481" s="38" t="str">
        <f>Matrix!C7367</f>
        <v>EMULSION 200 I.U. -- 蒴果中的维生素E乳状液。BIOTICS E.N.B.</v>
      </c>
    </row>
    <row r="2482" spans="1:7">
      <c r="B2482" s="136">
        <v>8916</v>
      </c>
      <c r="C2482" s="38">
        <f>Matrix!B8916</f>
        <v>0</v>
      </c>
      <c r="D2482" s="92">
        <f t="shared" si="343"/>
        <v>6.3</v>
      </c>
      <c r="G2482" s="38" t="str">
        <f>Matrix!C8916</f>
        <v>维生素 E/卵磷脂，天然生育酚，三烯生育酚/ Biocare UK</v>
      </c>
    </row>
    <row r="2483" spans="1:7">
      <c r="B2483" s="136">
        <v>8917</v>
      </c>
      <c r="C2483" s="38">
        <f>Matrix!B8917</f>
        <v>0</v>
      </c>
      <c r="D2483" s="92">
        <f t="shared" si="343"/>
        <v>6.3</v>
      </c>
      <c r="G2483" s="38" t="str">
        <f>Matrix!C8917</f>
        <v>微胶粒化维生素 E / D-α-生育酚, 低聚果糖, 维生素E的天然来源/ Biocare UK</v>
      </c>
    </row>
    <row r="2484" spans="1:7">
      <c r="B2484" s="136">
        <v>8927</v>
      </c>
      <c r="C2484" s="38">
        <f>Matrix!B8927</f>
        <v>0</v>
      </c>
      <c r="D2484" s="92">
        <f t="shared" si="343"/>
        <v>6.3</v>
      </c>
      <c r="G2484" s="38" t="str">
        <f>Matrix!C8927</f>
        <v>维生素 E / 微胶粒化高吸收型的vitasorb，作为D-α-生育酚/ Biocare UK</v>
      </c>
    </row>
    <row r="2485" spans="1:7">
      <c r="A2485" s="38" t="s">
        <v>11432</v>
      </c>
      <c r="B2485" s="136">
        <v>420</v>
      </c>
      <c r="C2485" s="38">
        <f>Matrix!B420</f>
        <v>0</v>
      </c>
      <c r="D2485" s="92">
        <f t="shared" si="343"/>
        <v>6.3</v>
      </c>
      <c r="E2485" s="120">
        <f>MAX(D2485:D2512)</f>
        <v>6.3</v>
      </c>
      <c r="F2485" s="96">
        <f>IF(E2485&gt;Max_Value,Max_Value,IF(E2485&lt;0,0,E2485))</f>
        <v>5</v>
      </c>
      <c r="G2485" s="38" t="str">
        <f>Matrix!C420</f>
        <v>LIQUID CALCIUM -液体钙- 可以id胃部问题或是矿物失调，矿物质。</v>
      </c>
    </row>
    <row r="2486" spans="1:7">
      <c r="B2486" s="136">
        <v>1282</v>
      </c>
      <c r="C2486" s="38">
        <f>Matrix!B1282</f>
        <v>0</v>
      </c>
      <c r="D2486" s="92">
        <f t="shared" si="343"/>
        <v>6.3</v>
      </c>
      <c r="G2486" s="38" t="str">
        <f>Matrix!C1282</f>
        <v>CALCIUM CARBONATE --提示新陈代谢缓慢，无生气，矿物质不均衡，大脑疲乏，矿物质。</v>
      </c>
    </row>
    <row r="2487" spans="1:7">
      <c r="B2487" s="136">
        <v>2986</v>
      </c>
      <c r="C2487" s="38">
        <f>Matrix!B2986</f>
        <v>0</v>
      </c>
      <c r="D2487" s="92">
        <f t="shared" si="343"/>
        <v>6.3</v>
      </c>
      <c r="G2487" s="38" t="str">
        <f>Matrix!C2986</f>
        <v>(EP) CALCIUM COMPLEX -- 复合螯合钙，含有精选的维生素和矿物质。</v>
      </c>
    </row>
    <row r="2488" spans="1:7">
      <c r="B2488" s="136">
        <v>2987</v>
      </c>
      <c r="C2488" s="38">
        <f>Matrix!B2987</f>
        <v>0</v>
      </c>
      <c r="D2488" s="92">
        <f t="shared" si="343"/>
        <v>6.3</v>
      </c>
      <c r="G2488" s="38" t="str">
        <f>Matrix!C2987</f>
        <v>(EP) CALCIUM LACTATE -- 钙和镁，甜菜碱。</v>
      </c>
    </row>
    <row r="2489" spans="1:7">
      <c r="B2489" s="136">
        <v>3229</v>
      </c>
      <c r="C2489" s="38">
        <f>Matrix!B3229</f>
        <v>0</v>
      </c>
      <c r="D2489" s="92">
        <f t="shared" si="343"/>
        <v>6.3</v>
      </c>
      <c r="G2489" s="38" t="str">
        <f>Matrix!C3229</f>
        <v>CALCIVITAN -- 稳定钙代谢，矿物质代谢。</v>
      </c>
    </row>
    <row r="2490" spans="1:7">
      <c r="B2490" s="136">
        <v>3406</v>
      </c>
      <c r="C2490" s="38">
        <f>Matrix!B3406</f>
        <v>0</v>
      </c>
      <c r="D2490" s="92">
        <f t="shared" si="343"/>
        <v>6.3</v>
      </c>
      <c r="G2490" s="38" t="str">
        <f>Matrix!C3406</f>
        <v>CALCIUM TABLETA</v>
      </c>
    </row>
    <row r="2491" spans="1:7">
      <c r="B2491" s="136">
        <v>3995</v>
      </c>
      <c r="C2491" s="38">
        <f>Matrix!B3995</f>
        <v>0</v>
      </c>
      <c r="D2491" s="92">
        <f t="shared" si="343"/>
        <v>6.3</v>
      </c>
      <c r="G2491" s="38" t="str">
        <f>Matrix!C3995</f>
        <v>CALCIUM ASCORBATE -- Pure Life</v>
      </c>
    </row>
    <row r="2492" spans="1:7">
      <c r="B2492" s="136">
        <v>4136</v>
      </c>
      <c r="C2492" s="38">
        <f>Matrix!B4136</f>
        <v>0</v>
      </c>
      <c r="D2492" s="92">
        <f t="shared" si="343"/>
        <v>6.3</v>
      </c>
      <c r="G2492" s="38" t="str">
        <f>Matrix!C4136</f>
        <v>CALCIUM MAGNESIUM WITH TRACE MINERAL -- NUTRILITE</v>
      </c>
    </row>
    <row r="2493" spans="1:7">
      <c r="B2493" s="136">
        <v>5045</v>
      </c>
      <c r="C2493" s="38">
        <f>Matrix!B5045</f>
        <v>0</v>
      </c>
      <c r="D2493" s="92">
        <f t="shared" si="343"/>
        <v>6.3</v>
      </c>
      <c r="G2493" s="38" t="str">
        <f>Matrix!C5045</f>
        <v>CAL/MAG CHELATE - UNICITY -- 钙 / 镁螯合物，单一性。没有更好的钙。 ]</v>
      </c>
    </row>
    <row r="2494" spans="1:7">
      <c r="B2494" s="136">
        <v>5127</v>
      </c>
      <c r="C2494" s="38">
        <f>Matrix!B5127</f>
        <v>0</v>
      </c>
      <c r="D2494" s="92">
        <f t="shared" si="343"/>
        <v>6.3</v>
      </c>
      <c r="G2494" s="38" t="str">
        <f>Matrix!C5127</f>
        <v>CALCIFOOD --  钙。Standard Process ]</v>
      </c>
    </row>
    <row r="2495" spans="1:7">
      <c r="B2495" s="136">
        <v>5128</v>
      </c>
      <c r="C2495" s="38">
        <f>Matrix!B5128</f>
        <v>0</v>
      </c>
      <c r="D2495" s="92">
        <f t="shared" si="343"/>
        <v>6.3</v>
      </c>
      <c r="G2495" s="38" t="str">
        <f>Matrix!C5128</f>
        <v>CALCIUM LACTATE --乳酸钙。 Standard Process</v>
      </c>
    </row>
    <row r="2496" spans="1:7">
      <c r="B2496" s="136">
        <v>5129</v>
      </c>
      <c r="C2496" s="38">
        <f>Matrix!B5129</f>
        <v>0</v>
      </c>
      <c r="D2496" s="92">
        <f t="shared" si="343"/>
        <v>6.3</v>
      </c>
      <c r="G2496" s="38" t="str">
        <f>Matrix!C5129</f>
        <v>CAL-MA PLUS -- 钙/镁。 Standard Process ]</v>
      </c>
    </row>
    <row r="2497" spans="2:7">
      <c r="B2497" s="136">
        <v>5130</v>
      </c>
      <c r="C2497" s="38">
        <f>Matrix!B5130</f>
        <v>0</v>
      </c>
      <c r="D2497" s="92">
        <f t="shared" si="343"/>
        <v>6.3</v>
      </c>
      <c r="G2497" s="38" t="str">
        <f>Matrix!C5130</f>
        <v>CALSOL -- 钙。Standard Process ]</v>
      </c>
    </row>
    <row r="2498" spans="2:7">
      <c r="B2498" s="136">
        <v>5370</v>
      </c>
      <c r="C2498" s="38">
        <f>Matrix!B5370</f>
        <v>0</v>
      </c>
      <c r="D2498" s="92">
        <f t="shared" si="343"/>
        <v>6.3</v>
      </c>
      <c r="G2498" s="38" t="str">
        <f>Matrix!C5370</f>
        <v>CALCIUM 钙 -- 虚弱的骨骼，神经，肾上腺。矿物质</v>
      </c>
    </row>
    <row r="2499" spans="2:7">
      <c r="B2499" s="136">
        <v>6124</v>
      </c>
      <c r="C2499" s="38">
        <f>Matrix!B6124</f>
        <v>0</v>
      </c>
      <c r="D2499" s="92">
        <f t="shared" si="343"/>
        <v>6.3</v>
      </c>
      <c r="G2499" s="38" t="str">
        <f>Matrix!C6124</f>
        <v>CALCIUM MAGNESIUM CITRAMATE -- 用于强健的骨骼，牙齿，正常的血液Ph值。VITAMIN</v>
      </c>
    </row>
    <row r="2500" spans="2:7">
      <c r="B2500" s="136">
        <v>6180</v>
      </c>
      <c r="C2500" s="38">
        <f>Matrix!B6180</f>
        <v>0</v>
      </c>
      <c r="D2500" s="92">
        <f t="shared" si="343"/>
        <v>6.3</v>
      </c>
      <c r="G2500" s="38" t="str">
        <f>Matrix!C6180</f>
        <v>VITAMINS A AND D -- 钙吸收。 VITAMIN</v>
      </c>
    </row>
    <row r="2501" spans="2:7">
      <c r="B2501" s="136">
        <v>6187</v>
      </c>
      <c r="C2501" s="38">
        <f>Matrix!B6187</f>
        <v>0</v>
      </c>
      <c r="D2501" s="92">
        <f t="shared" si="343"/>
        <v>6.3</v>
      </c>
      <c r="G2501" s="38" t="str">
        <f>Matrix!C6187</f>
        <v>SUPER K -- 钙输送至骨骼，清除动脉钙 。VITAMIN</v>
      </c>
    </row>
    <row r="2502" spans="2:7">
      <c r="B2502" s="136">
        <v>6197</v>
      </c>
      <c r="C2502" s="38">
        <f>Matrix!B6197</f>
        <v>0</v>
      </c>
      <c r="D2502" s="92">
        <f t="shared" si="343"/>
        <v>6.3</v>
      </c>
      <c r="G2502" s="38" t="str">
        <f>Matrix!C6197</f>
        <v>CALCIUM OROTATE -- 复钙, 抗炎症。 MINERAL</v>
      </c>
    </row>
    <row r="2503" spans="2:7">
      <c r="B2503" s="136">
        <v>6233</v>
      </c>
      <c r="C2503" s="38">
        <f>Matrix!B6233</f>
        <v>0</v>
      </c>
      <c r="D2503" s="92">
        <f t="shared" si="343"/>
        <v>6.3</v>
      </c>
      <c r="G2503" s="38" t="str">
        <f>Matrix!C6233</f>
        <v>CALCIUM SUPPLEMENTS -- 强壮骨骼，增加体内钙含量。ALO</v>
      </c>
    </row>
    <row r="2504" spans="2:7">
      <c r="B2504" s="136">
        <v>6303</v>
      </c>
      <c r="C2504" s="38">
        <f>Matrix!B6303</f>
        <v>0</v>
      </c>
      <c r="D2504" s="92">
        <f t="shared" si="343"/>
        <v>6.3</v>
      </c>
      <c r="G2504" s="38" t="str">
        <f>Matrix!C6303</f>
        <v>CALCIUM GLUCONATE -- 缺钙状态 。ALO</v>
      </c>
    </row>
    <row r="2505" spans="2:7">
      <c r="B2505" s="136">
        <v>6438</v>
      </c>
      <c r="C2505" s="38">
        <f>Matrix!B6438</f>
        <v>0</v>
      </c>
      <c r="D2505" s="92">
        <f t="shared" si="343"/>
        <v>6.3</v>
      </c>
      <c r="G2505" s="38" t="str">
        <f>Matrix!C6438</f>
        <v>CAL-BOR -- 钙固定。 Natureplant - Ortomolecular Vitamin</v>
      </c>
    </row>
    <row r="2506" spans="2:7">
      <c r="B2506" s="136">
        <v>7047</v>
      </c>
      <c r="C2506" s="38">
        <f>Matrix!B7047</f>
        <v>0</v>
      </c>
      <c r="D2506" s="92">
        <f t="shared" si="343"/>
        <v>6.3</v>
      </c>
      <c r="G2506" s="38" t="str">
        <f>Matrix!C7047</f>
        <v>CAL CALCIUM PLUS -- 钙的十种来源，含有镁、维生素C, D, E 以及卵磷脂，用于简单的同化作用(easy assimilation)。</v>
      </c>
    </row>
    <row r="2507" spans="2:7">
      <c r="B2507" s="136">
        <v>7237</v>
      </c>
      <c r="C2507" s="38">
        <f>Matrix!B7237</f>
        <v>0</v>
      </c>
      <c r="D2507" s="92">
        <f t="shared" si="343"/>
        <v>6.3</v>
      </c>
      <c r="G2507" s="38" t="str">
        <f>Matrix!C7237</f>
        <v>NARAYANI 67 Calcium Mix 1M</v>
      </c>
    </row>
    <row r="2508" spans="2:7">
      <c r="B2508" s="136">
        <v>7340</v>
      </c>
      <c r="C2508" s="38">
        <f>Matrix!B7340</f>
        <v>0</v>
      </c>
      <c r="D2508" s="92">
        <f t="shared" si="343"/>
        <v>6.3</v>
      </c>
      <c r="G2508" s="38" t="str">
        <f>Matrix!C7340</f>
        <v>CA ZYME -- 柠檬酸钙，当镁钙合用禁忌时使用。BIOTICS E.N.B.</v>
      </c>
    </row>
    <row r="2509" spans="2:7">
      <c r="B2509" s="136">
        <v>7341</v>
      </c>
      <c r="C2509" s="38">
        <f>Matrix!B7341</f>
        <v>0</v>
      </c>
      <c r="D2509" s="92">
        <f t="shared" si="343"/>
        <v>6.3</v>
      </c>
      <c r="G2509" s="38" t="str">
        <f>Matrix!C7341</f>
        <v>CA/MG ZYME -- 柠檬酸钙和门冬氨酸镁，钙镁比例为5：1。 BIOTICS E.N.B.</v>
      </c>
    </row>
    <row r="2510" spans="2:7">
      <c r="B2510" s="136">
        <v>8929</v>
      </c>
      <c r="C2510" s="38">
        <f>Matrix!B8929</f>
        <v>0</v>
      </c>
      <c r="D2510" s="92">
        <f t="shared" si="343"/>
        <v>6.3</v>
      </c>
      <c r="G2510" s="38" t="str">
        <f>Matrix!C8929</f>
        <v>Calcidophilus/ 不含牛奶的(milk free)有机钙生物活性形式/ Biocare UK</v>
      </c>
    </row>
    <row r="2511" spans="2:7">
      <c r="B2511" s="136">
        <v>8930</v>
      </c>
      <c r="C2511" s="38">
        <f>Matrix!B8930</f>
        <v>0</v>
      </c>
      <c r="D2511" s="92">
        <f t="shared" si="343"/>
        <v>6.3</v>
      </c>
      <c r="G2511" s="38" t="str">
        <f>Matrix!C8930</f>
        <v>Calcium EAP2/乙醇胺磷酸酯，提高钙吸收不良者的吸收/ Biocare UK</v>
      </c>
    </row>
    <row r="2512" spans="2:7">
      <c r="B2512" s="136">
        <v>9125</v>
      </c>
      <c r="C2512" s="38">
        <f>Matrix!B9125</f>
        <v>0</v>
      </c>
      <c r="D2512" s="92">
        <f t="shared" si="343"/>
        <v>6.3</v>
      </c>
      <c r="G2512" s="38" t="str">
        <f>Matrix!C9125</f>
        <v>CA Herbal / 钙，镇静剂，血压/ Sunshine Tool Works</v>
      </c>
    </row>
    <row r="2513" spans="1:7">
      <c r="A2513" s="38" t="s">
        <v>11433</v>
      </c>
      <c r="B2513" s="136">
        <v>522</v>
      </c>
      <c r="C2513" s="38">
        <f>Matrix!B522</f>
        <v>0</v>
      </c>
      <c r="D2513" s="92">
        <f t="shared" si="343"/>
        <v>6.3</v>
      </c>
      <c r="E2513" s="120">
        <f>MAX(D2513:D2523)</f>
        <v>6.3</v>
      </c>
      <c r="F2513" s="96">
        <f>IF(E2513&gt;Max_Value,Max_Value,IF(E2513&lt;0,0,E2513))</f>
        <v>5</v>
      </c>
      <c r="G2513" s="38" t="str">
        <f>Matrix!C522</f>
        <v>POTASSIUM CARBONATE --碳酸钾, 提示缺钾和胰腺疾病。 ]</v>
      </c>
    </row>
    <row r="2514" spans="1:7">
      <c r="B2514" s="136">
        <v>776</v>
      </c>
      <c r="C2514" s="38">
        <f>Matrix!B776</f>
        <v>0</v>
      </c>
      <c r="D2514" s="92">
        <f t="shared" si="343"/>
        <v>6.3</v>
      </c>
      <c r="G2514" s="38" t="str">
        <f>Matrix!C776</f>
        <v>POTASSIUM COMPLEX -- 缺乏会导致虚弱疲劳，矿物质。</v>
      </c>
    </row>
    <row r="2515" spans="1:7">
      <c r="B2515" s="136">
        <v>1176</v>
      </c>
      <c r="C2515" s="38">
        <f>Matrix!B1176</f>
        <v>0</v>
      </c>
      <c r="D2515" s="92">
        <f t="shared" si="343"/>
        <v>6.3</v>
      </c>
      <c r="G2515" s="38" t="str">
        <f>Matrix!C1176</f>
        <v>POTASSIUM -- 肌肉，消化，能量和思维（大脑）所需要的矿物质营养品提示缺乏或过剩。 ]</v>
      </c>
    </row>
    <row r="2516" spans="1:7">
      <c r="B2516" s="136">
        <v>3951</v>
      </c>
      <c r="C2516" s="38">
        <f>Matrix!B3951</f>
        <v>0</v>
      </c>
      <c r="D2516" s="92">
        <f t="shared" si="343"/>
        <v>6.3</v>
      </c>
      <c r="G2516" s="38" t="str">
        <f>Matrix!C3951</f>
        <v>血液，POTASSIUM(钾)代谢性酸中毒 (例如，由未受控制的糖尿病引起) 或碱毒症 (例如,由过多呕吐引起) 可能会影响血钾含量.低钾含量会导致增强活性（这可能导致无规律心跳），而高含量则会导致减弱活性，任何一种情况都可能导致心博停止.</v>
      </c>
    </row>
    <row r="2517" spans="1:7">
      <c r="B2517" s="136">
        <v>5371</v>
      </c>
      <c r="C2517" s="38">
        <f>Matrix!B5371</f>
        <v>0</v>
      </c>
      <c r="D2517" s="92">
        <f t="shared" si="343"/>
        <v>6.3</v>
      </c>
      <c r="G2517" s="38" t="str">
        <f>Matrix!C5371</f>
        <v>POTASSIUM 钾 -- 疲劳，神经），能量，心脏。矿物质</v>
      </c>
    </row>
    <row r="2518" spans="1:7">
      <c r="B2518" s="136">
        <v>5748</v>
      </c>
      <c r="C2518" s="38">
        <f>Matrix!B5748</f>
        <v>0</v>
      </c>
      <c r="D2518" s="92">
        <f t="shared" si="343"/>
        <v>6.3</v>
      </c>
      <c r="G2518" s="38" t="str">
        <f>Matrix!C5748</f>
        <v>HYPOKALEMIA - LOW BLOOD POTASSIUM -- 血液中钾质含量过低</v>
      </c>
    </row>
    <row r="2519" spans="1:7">
      <c r="B2519" s="136">
        <v>6150</v>
      </c>
      <c r="C2519" s="38">
        <f>Matrix!B6150</f>
        <v>0</v>
      </c>
      <c r="D2519" s="92">
        <f t="shared" si="343"/>
        <v>6.3</v>
      </c>
      <c r="G2519" s="38" t="str">
        <f>Matrix!C6150</f>
        <v>POTASSIUM ASPARTATE -- 缺乏与心律失常的联合（Lack association with arrythmias），沮丧。VITAMIN</v>
      </c>
    </row>
    <row r="2520" spans="1:7">
      <c r="B2520" s="136">
        <v>6203</v>
      </c>
      <c r="C2520" s="38">
        <f>Matrix!B6203</f>
        <v>0</v>
      </c>
      <c r="D2520" s="92">
        <f t="shared" si="343"/>
        <v>6.3</v>
      </c>
      <c r="G2520" s="38" t="str">
        <f>Matrix!C6203</f>
        <v>POTASSIUM 钾-- 解痉,心律（心脏）调节剂。 MINERAL ]</v>
      </c>
    </row>
    <row r="2521" spans="1:7">
      <c r="B2521" s="136">
        <v>6377</v>
      </c>
      <c r="C2521" s="38">
        <f>Matrix!B6377</f>
        <v>0</v>
      </c>
      <c r="D2521" s="92">
        <f t="shared" si="343"/>
        <v>6.3</v>
      </c>
      <c r="G2521" s="38" t="str">
        <f>Matrix!C6377</f>
        <v>POTASSIUM SUPPLEMENTS -- 用于低血钾浓度者。ALO</v>
      </c>
    </row>
    <row r="2522" spans="1:7">
      <c r="B2522" s="136">
        <v>8943</v>
      </c>
      <c r="C2522" s="38">
        <f>Matrix!B8943</f>
        <v>0</v>
      </c>
      <c r="D2522" s="92">
        <f t="shared" si="343"/>
        <v>6.3</v>
      </c>
      <c r="G2522" s="38" t="str">
        <f>Matrix!C8943</f>
        <v>柠檬酸钾/ Biocare UK</v>
      </c>
    </row>
    <row r="2523" spans="1:7">
      <c r="B2523" s="136">
        <v>9275</v>
      </c>
      <c r="C2523" s="38">
        <f>Matrix!B9275</f>
        <v>0</v>
      </c>
      <c r="D2523" s="92">
        <f t="shared" si="343"/>
        <v>6.3</v>
      </c>
      <c r="G2523" s="38" t="str">
        <f>Matrix!C9275</f>
        <v>Potassium Combination / 草本钾，微量矿物质/ Sunshine Tool Works</v>
      </c>
    </row>
    <row r="2524" spans="1:7">
      <c r="A2524" s="38" t="s">
        <v>23660</v>
      </c>
      <c r="B2524" s="136">
        <v>495</v>
      </c>
      <c r="C2524" s="38">
        <f>Matrix!B495</f>
        <v>0</v>
      </c>
      <c r="D2524" s="92">
        <f t="shared" si="343"/>
        <v>6.3</v>
      </c>
      <c r="E2524" s="120">
        <f>MAX(D2524:D2544)</f>
        <v>6.3</v>
      </c>
      <c r="F2524" s="96">
        <f>IF(E2524&gt;Max_Value,Max_Value,IF(E2524&lt;0,0,E2524))</f>
        <v>5</v>
      </c>
      <c r="G2524" s="38" t="str">
        <f>Matrix!C495</f>
        <v>MAGNESIUM PHOSPHATE -- 与痉挛减少、肌肉张力和神经应激性有关，矿物质。 ]</v>
      </c>
    </row>
    <row r="2525" spans="1:7">
      <c r="B2525" s="136">
        <v>497</v>
      </c>
      <c r="C2525" s="38">
        <f>Matrix!B497</f>
        <v>0</v>
      </c>
      <c r="D2525" s="92">
        <f t="shared" si="343"/>
        <v>6.3</v>
      </c>
      <c r="G2525" s="38" t="str">
        <f>Matrix!C497</f>
        <v>MAGNESIUM CHLORIDE -- 氯化镁。用于吸收湿气，有轻舄剂（肠道，结肠，肠）效用和脱水（用于促泻（肠道，结肠，肠）和脱水），矿物质。 ]</v>
      </c>
    </row>
    <row r="2526" spans="1:7">
      <c r="B2526" s="136">
        <v>498</v>
      </c>
      <c r="C2526" s="38">
        <f>Matrix!B498</f>
        <v>0</v>
      </c>
      <c r="D2526" s="92">
        <f t="shared" si="343"/>
        <v>6.3</v>
      </c>
      <c r="G2526" s="38" t="str">
        <f>Matrix!C498</f>
        <v>MAGNESIUM METALLICUM --提示神经和认识疾病，矿物质。</v>
      </c>
    </row>
    <row r="2527" spans="1:7">
      <c r="B2527" s="136">
        <v>499</v>
      </c>
      <c r="C2527" s="38">
        <f>Matrix!B499</f>
        <v>0</v>
      </c>
      <c r="D2527" s="92">
        <f t="shared" si="343"/>
        <v>6.3</v>
      </c>
      <c r="G2527" s="38" t="str">
        <f>Matrix!C499</f>
        <v>MAGNESIUM ASPARTATE -- 提示食物加入剂敏感性，矿物质。</v>
      </c>
    </row>
    <row r="2528" spans="1:7">
      <c r="B2528" s="136">
        <v>539</v>
      </c>
      <c r="C2528" s="38">
        <f>Matrix!B539</f>
        <v>0</v>
      </c>
      <c r="D2528" s="92">
        <f t="shared" si="343"/>
        <v>6.3</v>
      </c>
      <c r="G2528" s="38" t="str">
        <f>Matrix!C539</f>
        <v>MAGNESIUM METALLICAM -- 矿物质，与肾结石相关的缺乏，肾上腺功能减退过度。 ]</v>
      </c>
    </row>
    <row r="2529" spans="2:7">
      <c r="B2529" s="136">
        <v>547</v>
      </c>
      <c r="C2529" s="38">
        <f>Matrix!B547</f>
        <v>0</v>
      </c>
      <c r="D2529" s="92">
        <f t="shared" si="343"/>
        <v>6.3</v>
      </c>
      <c r="G2529" s="38" t="str">
        <f>Matrix!C547</f>
        <v>MAGNESIUM PHOSPHORICA -- 组织盐类用于治疗抽筋，抽搐，神经紧张的病人，tired lanquid疲劳。</v>
      </c>
    </row>
    <row r="2530" spans="2:7">
      <c r="B2530" s="136">
        <v>1266</v>
      </c>
      <c r="C2530" s="38">
        <f>Matrix!B1266</f>
        <v>0</v>
      </c>
      <c r="D2530" s="92">
        <f t="shared" si="343"/>
        <v>6.3</v>
      </c>
      <c r="G2530" s="38" t="str">
        <f>Matrix!C1266</f>
        <v>MAGNESIUM METALLICUM --提示缺乏，如果结石形成，背痛，肌肉痉挛，过度导致疲乏，矿物质。 ]</v>
      </c>
    </row>
    <row r="2531" spans="2:7">
      <c r="B2531" s="136">
        <v>2749</v>
      </c>
      <c r="C2531" s="38">
        <f>Matrix!B2749</f>
        <v>0</v>
      </c>
      <c r="D2531" s="92">
        <f t="shared" si="343"/>
        <v>6.3</v>
      </c>
      <c r="G2531" s="38" t="str">
        <f>Matrix!C2749</f>
        <v>MAGNESIUM 镁 -- 能量和代谢所需，如果缺乏会导致痉挛或生成结石。矿物质</v>
      </c>
    </row>
    <row r="2532" spans="2:7">
      <c r="B2532" s="136">
        <v>3940</v>
      </c>
      <c r="C2532" s="38">
        <f>Matrix!B3940</f>
        <v>0</v>
      </c>
      <c r="D2532" s="92">
        <f t="shared" si="343"/>
        <v>6.3</v>
      </c>
      <c r="G2532" s="38" t="str">
        <f>Matrix!C3940</f>
        <v>血液，MAGNESIUM(镁)对许多酶的活性也是必需的，尤其是与氧化磷酸化作用相关的酶. 它既是细胞内也是细胞外流体的成分并通过小便和粪便被排泄. 缺镁会导致神经系统兴奋，伴随手足抽搐、血管舒张抽搐、抖颤、沮丧和精神错乱行为.</v>
      </c>
    </row>
    <row r="2533" spans="2:7">
      <c r="B2533" s="136">
        <v>5374</v>
      </c>
      <c r="C2533" s="38">
        <f>Matrix!B5374</f>
        <v>0</v>
      </c>
      <c r="D2533" s="92">
        <f t="shared" si="343"/>
        <v>6.3</v>
      </c>
      <c r="G2533" s="38" t="str">
        <f>Matrix!C5374</f>
        <v>MAGNESIUM 镁 -- 肾上腺调节，氧能量。矿物质</v>
      </c>
    </row>
    <row r="2534" spans="2:7">
      <c r="B2534" s="136">
        <v>6202</v>
      </c>
      <c r="C2534" s="38">
        <f>Matrix!B6202</f>
        <v>0</v>
      </c>
      <c r="D2534" s="92">
        <f t="shared" si="343"/>
        <v>6.3</v>
      </c>
      <c r="G2534" s="38" t="str">
        <f>Matrix!C6202</f>
        <v>MAGNESIUM OROTATE 镁 -- 心律的调节剂，神经涌入(nervous influx)，解痉。 MINERAL ]</v>
      </c>
    </row>
    <row r="2535" spans="2:7">
      <c r="B2535" s="136">
        <v>6501</v>
      </c>
      <c r="C2535" s="38">
        <f>Matrix!B6501</f>
        <v>0</v>
      </c>
      <c r="D2535" s="92">
        <f t="shared" si="343"/>
        <v>6.3</v>
      </c>
      <c r="G2535" s="38" t="str">
        <f>Matrix!C6501</f>
        <v>MAGNESIT -- 植物中的镁。 Natureplant - Ortomolecular Vitamin</v>
      </c>
    </row>
    <row r="2536" spans="2:7">
      <c r="B2536" s="136">
        <v>6790</v>
      </c>
      <c r="C2536" s="38">
        <f>Matrix!B6790</f>
        <v>0</v>
      </c>
      <c r="D2536" s="92">
        <f t="shared" si="343"/>
        <v>6.3</v>
      </c>
      <c r="G2536" s="38" t="str">
        <f>Matrix!C6790</f>
        <v>MAGNESIUM PHOSPHORICUM-COMPOSITUM -- 用于坐骨神经痛。 $ ]</v>
      </c>
    </row>
    <row r="2537" spans="2:7">
      <c r="B2537" s="136">
        <v>7047</v>
      </c>
      <c r="C2537" s="38">
        <f>Matrix!B7047</f>
        <v>0</v>
      </c>
      <c r="D2537" s="92">
        <f t="shared" si="343"/>
        <v>6.3</v>
      </c>
      <c r="G2537" s="38" t="str">
        <f>Matrix!C7047</f>
        <v>CAL CALCIUM PLUS -- 钙的十种来源，含有镁、维生素C, D, E 以及卵磷脂，用于简单的同化作用(easy assimilation)。</v>
      </c>
    </row>
    <row r="2538" spans="2:7">
      <c r="B2538" s="136">
        <v>7192</v>
      </c>
      <c r="C2538" s="38">
        <f>Matrix!B7192</f>
        <v>0</v>
      </c>
      <c r="D2538" s="92">
        <f t="shared" si="343"/>
        <v>6.3</v>
      </c>
      <c r="G2538" s="38" t="str">
        <f>Matrix!C7192</f>
        <v>MAGNESIUM -- 镁, Labcatal oligo</v>
      </c>
    </row>
    <row r="2539" spans="2:7">
      <c r="B2539" s="136">
        <v>7403</v>
      </c>
      <c r="C2539" s="38">
        <f>Matrix!B7403</f>
        <v>0</v>
      </c>
      <c r="D2539" s="92">
        <f t="shared" si="343"/>
        <v>6.3</v>
      </c>
      <c r="G2539" s="38" t="str">
        <f>Matrix!C7403</f>
        <v>MG ZYME -- 有机化合镁的来源 (100 mg)。 BIOTICS E.N.B.</v>
      </c>
    </row>
    <row r="2540" spans="2:7">
      <c r="B2540" s="136">
        <v>7598</v>
      </c>
      <c r="C2540" s="38">
        <f>Matrix!B7598</f>
        <v>0</v>
      </c>
      <c r="D2540" s="92">
        <f t="shared" si="343"/>
        <v>6.3</v>
      </c>
      <c r="G2540" s="38" t="str">
        <f>Matrix!C7598</f>
        <v>MAGNESIUM -- 液态镁。BIOTICS E.N.B.</v>
      </c>
    </row>
    <row r="2541" spans="2:7">
      <c r="B2541" s="136">
        <v>8222</v>
      </c>
      <c r="C2541" s="38">
        <f>Matrix!B8222</f>
        <v>0</v>
      </c>
      <c r="D2541" s="92">
        <f t="shared" si="343"/>
        <v>6.3</v>
      </c>
      <c r="G2541" s="38" t="str">
        <f>Matrix!C8222</f>
        <v>MAGNESIUM TAURATE -- 螯合镁的形式</v>
      </c>
    </row>
    <row r="2542" spans="2:7">
      <c r="B2542" s="136">
        <v>8933</v>
      </c>
      <c r="C2542" s="38">
        <f>Matrix!B8933</f>
        <v>0</v>
      </c>
      <c r="D2542" s="92">
        <f t="shared" si="343"/>
        <v>6.3</v>
      </c>
      <c r="G2542" s="38" t="str">
        <f>Matrix!C8933</f>
        <v>镁 EAP2/乙胺磷酸酯，用于镁补充剂的高吸收性和敏感性/ Biocare UK</v>
      </c>
    </row>
    <row r="2543" spans="2:7">
      <c r="B2543" s="136">
        <v>8934</v>
      </c>
      <c r="C2543" s="38">
        <f>Matrix!B8934</f>
        <v>0</v>
      </c>
      <c r="D2543" s="92">
        <f t="shared" si="343"/>
        <v>6.3</v>
      </c>
      <c r="G2543" s="38" t="str">
        <f>Matrix!C8934</f>
        <v>苹果酸镁/ 天然蔬果的形式/ Biocare UK</v>
      </c>
    </row>
    <row r="2544" spans="2:7">
      <c r="B2544" s="136">
        <v>8935</v>
      </c>
      <c r="C2544" s="38">
        <f>Matrix!B8935</f>
        <v>0</v>
      </c>
      <c r="D2544" s="92">
        <f t="shared" ref="D2544:D2607" si="344">ROUNDUP(ABS(75-C2544)/(Base_Value-3)*nutri_factor,1)</f>
        <v>6.3</v>
      </c>
      <c r="G2544" s="38" t="str">
        <f>Matrix!C8935</f>
        <v>牛磺酸镁/ Biocare UK</v>
      </c>
    </row>
    <row r="2545" spans="1:7">
      <c r="A2545" s="38" t="s">
        <v>23661</v>
      </c>
      <c r="B2545" s="136">
        <v>769</v>
      </c>
      <c r="C2545" s="38">
        <f>Matrix!B769</f>
        <v>0</v>
      </c>
      <c r="D2545" s="92">
        <f t="shared" si="344"/>
        <v>6.3</v>
      </c>
      <c r="E2545" s="120">
        <f>MAX(D2545:D2553)</f>
        <v>6.3</v>
      </c>
      <c r="F2545" s="96">
        <f>IF(E2545&gt;Max_Value,Max_Value,IF(E2545&lt;0,0,E2545))</f>
        <v>5</v>
      </c>
      <c r="G2545" s="38" t="str">
        <f>Matrix!C769</f>
        <v>CHELATED IRON -- 能够id缺乏或溶血性贫血风险，矿物质。</v>
      </c>
    </row>
    <row r="2546" spans="1:7">
      <c r="B2546" s="136">
        <v>1344</v>
      </c>
      <c r="C2546" s="38">
        <f>Matrix!B1344</f>
        <v>0</v>
      </c>
      <c r="D2546" s="92">
        <f t="shared" si="344"/>
        <v>6.3</v>
      </c>
      <c r="G2546" s="38" t="str">
        <f>Matrix!C1344</f>
        <v>FERRUM / FERROUS GLUCONATE -- 螯合铁补充品提示贫血或是铁缺乏，矿物质。 ]</v>
      </c>
    </row>
    <row r="2547" spans="1:7">
      <c r="B2547" s="136">
        <v>1348</v>
      </c>
      <c r="C2547" s="38">
        <f>Matrix!B1348</f>
        <v>0</v>
      </c>
      <c r="D2547" s="92">
        <f t="shared" si="344"/>
        <v>6.3</v>
      </c>
      <c r="G2547" s="38" t="str">
        <f>Matrix!C1348</f>
        <v>FERREDOXIN -- 血液中的铁化合物种类提示贫血症和疲乏。</v>
      </c>
    </row>
    <row r="2548" spans="1:7">
      <c r="B2548" s="136">
        <v>3934</v>
      </c>
      <c r="C2548" s="38">
        <f>Matrix!B3934</f>
        <v>0</v>
      </c>
      <c r="D2548" s="92">
        <f t="shared" si="344"/>
        <v>6.3</v>
      </c>
      <c r="G2548" s="38" t="str">
        <f>Matrix!C3934</f>
        <v>血液，IRON(铁)当怀疑缺铁时进行该测试。身体内大约65%铁元素都存在于血色蛋白（在红血球中）中而大约4%存在于肌红蛋白（在骨骼肌中）中.</v>
      </c>
    </row>
    <row r="2549" spans="1:7">
      <c r="B2549" s="136">
        <v>4133</v>
      </c>
      <c r="C2549" s="38">
        <f>Matrix!B4133</f>
        <v>0</v>
      </c>
      <c r="D2549" s="92">
        <f t="shared" si="344"/>
        <v>6.3</v>
      </c>
      <c r="G2549" s="38" t="str">
        <f>Matrix!C4133</f>
        <v>FE-NATE -- 铁，矿物质。NUTRILITE ]</v>
      </c>
    </row>
    <row r="2550" spans="1:7">
      <c r="B2550" s="136">
        <v>6024</v>
      </c>
      <c r="C2550" s="38">
        <f>Matrix!B6024</f>
        <v>0</v>
      </c>
      <c r="D2550" s="92">
        <f t="shared" si="344"/>
        <v>6.3</v>
      </c>
      <c r="G2550" s="38" t="str">
        <f>Matrix!C6024</f>
        <v>IRON DEFICIENCY -- 铁质缺乏</v>
      </c>
    </row>
    <row r="2551" spans="1:7">
      <c r="B2551" s="136">
        <v>6209</v>
      </c>
      <c r="C2551" s="38">
        <f>Matrix!B6209</f>
        <v>0</v>
      </c>
      <c r="D2551" s="92">
        <f t="shared" si="344"/>
        <v>6.3</v>
      </c>
      <c r="G2551" s="38" t="str">
        <f>Matrix!C6209</f>
        <v>FERRUM ORORATE -- 贫血，ferriprive (铁). MINERAL ]</v>
      </c>
    </row>
    <row r="2552" spans="1:7">
      <c r="B2552" s="136">
        <v>6251</v>
      </c>
      <c r="C2552" s="38">
        <f>Matrix!B6251</f>
        <v>0</v>
      </c>
      <c r="D2552" s="92">
        <f t="shared" si="344"/>
        <v>6.3</v>
      </c>
      <c r="G2552" s="38" t="str">
        <f>Matrix!C6251</f>
        <v>IRON SUPPLEMENTS -- 治疗贫血症，体内铁含量不足。 ALO</v>
      </c>
    </row>
    <row r="2553" spans="1:7">
      <c r="B2553" s="136">
        <v>9253</v>
      </c>
      <c r="C2553" s="38">
        <f>Matrix!B9253</f>
        <v>0</v>
      </c>
      <c r="D2553" s="92">
        <f t="shared" si="344"/>
        <v>6.3</v>
      </c>
      <c r="G2553" s="38" t="str">
        <f>Matrix!C9253</f>
        <v>Iron, Chelated /螯合铁/ Sunshine Tool Works</v>
      </c>
    </row>
    <row r="2554" spans="1:7">
      <c r="A2554" s="38" t="s">
        <v>23662</v>
      </c>
      <c r="B2554" s="136">
        <v>493</v>
      </c>
      <c r="C2554" s="38">
        <f>Matrix!B493</f>
        <v>0</v>
      </c>
      <c r="D2554" s="92">
        <f t="shared" si="344"/>
        <v>6.3</v>
      </c>
      <c r="E2554" s="120">
        <f>MAX(D2554:D2563)</f>
        <v>6.3</v>
      </c>
      <c r="F2554" s="96">
        <f>IF(E2554&gt;Max_Value,Max_Value,IF(E2554&lt;0,0,E2554))</f>
        <v>5</v>
      </c>
      <c r="G2554" s="38" t="str">
        <f>Matrix!C493</f>
        <v>MANGANESE -- 锰, 神经、认识、言语和结缔组织所需的金属元素，提示缺乏或过剩，矿物质。 ]</v>
      </c>
    </row>
    <row r="2555" spans="1:7">
      <c r="B2555" s="136">
        <v>538</v>
      </c>
      <c r="C2555" s="38">
        <f>Matrix!B538</f>
        <v>0</v>
      </c>
      <c r="D2555" s="92">
        <f t="shared" si="344"/>
        <v>6.3</v>
      </c>
      <c r="G2555" s="38" t="str">
        <f>Matrix!C538</f>
        <v>MANGANESE -- 神经和激素系统所需，引发舌头问题，矿物质。</v>
      </c>
    </row>
    <row r="2556" spans="1:7">
      <c r="B2556" s="136">
        <v>2748</v>
      </c>
      <c r="C2556" s="38">
        <f>Matrix!B2748</f>
        <v>0</v>
      </c>
      <c r="D2556" s="92">
        <f t="shared" si="344"/>
        <v>6.3</v>
      </c>
      <c r="G2556" s="38" t="str">
        <f>Matrix!C2748</f>
        <v>MANGANESE 锰 -- 神经所需，缺乏导致舌头敏感，用于结缔组织。矿物质</v>
      </c>
    </row>
    <row r="2557" spans="1:7">
      <c r="B2557" s="136">
        <v>5168</v>
      </c>
      <c r="C2557" s="38">
        <f>Matrix!B5168</f>
        <v>0</v>
      </c>
      <c r="D2557" s="92">
        <f t="shared" si="344"/>
        <v>6.3</v>
      </c>
      <c r="G2557" s="38" t="str">
        <f>Matrix!C5168</f>
        <v>E-MANGANESE -- E-锰。Standard Process</v>
      </c>
    </row>
    <row r="2558" spans="1:7">
      <c r="B2558" s="136">
        <v>5376</v>
      </c>
      <c r="C2558" s="38">
        <f>Matrix!B5376</f>
        <v>0</v>
      </c>
      <c r="D2558" s="92">
        <f t="shared" si="344"/>
        <v>6.3</v>
      </c>
      <c r="G2558" s="38" t="str">
        <f>Matrix!C5376</f>
        <v>MANGANESE 锰 -- 神经和肌肉疾病。矿物质 $</v>
      </c>
    </row>
    <row r="2559" spans="1:7">
      <c r="B2559" s="136">
        <v>5377</v>
      </c>
      <c r="C2559" s="38">
        <f>Matrix!B5377</f>
        <v>0</v>
      </c>
      <c r="D2559" s="92">
        <f t="shared" si="344"/>
        <v>6.3</v>
      </c>
      <c r="G2559" s="38" t="str">
        <f>Matrix!C5377</f>
        <v>Manganese 锰 -- 神经和肌肉疾病。矿物质 $</v>
      </c>
    </row>
    <row r="2560" spans="1:7">
      <c r="B2560" s="136">
        <v>7193</v>
      </c>
      <c r="C2560" s="38">
        <f>Matrix!B7193</f>
        <v>0</v>
      </c>
      <c r="D2560" s="92">
        <f t="shared" si="344"/>
        <v>6.3</v>
      </c>
      <c r="G2560" s="38" t="str">
        <f>Matrix!C7193</f>
        <v>MANGANESE -- 锰, Labcatal oligo</v>
      </c>
    </row>
    <row r="2561" spans="1:7">
      <c r="B2561" s="136">
        <v>7404</v>
      </c>
      <c r="C2561" s="38">
        <f>Matrix!B7404</f>
        <v>0</v>
      </c>
      <c r="D2561" s="92">
        <f t="shared" si="344"/>
        <v>6.3</v>
      </c>
      <c r="G2561" s="38" t="str">
        <f>Matrix!C7404</f>
        <v>MN ZYME -- 锰 (4 mg)，韧带、椎间盘损伤时使用，用于全身免疫支持和周期性发烧。BIOTICS E.N.B.</v>
      </c>
    </row>
    <row r="2562" spans="1:7">
      <c r="B2562" s="136">
        <v>7405</v>
      </c>
      <c r="C2562" s="38">
        <f>Matrix!B7405</f>
        <v>0</v>
      </c>
      <c r="D2562" s="92">
        <f t="shared" si="344"/>
        <v>6.3</v>
      </c>
      <c r="G2562" s="38" t="str">
        <f>Matrix!C7405</f>
        <v>MN ZYME FORTE -- 锰 (25 mg), 韧带、椎间盘损伤时使用，用于全身免疫支持和周期性发烧。BIOTICS E.N.B.</v>
      </c>
    </row>
    <row r="2563" spans="1:7">
      <c r="B2563" s="136">
        <v>8951</v>
      </c>
      <c r="C2563" s="38">
        <f>Matrix!B8951</f>
        <v>0</v>
      </c>
      <c r="D2563" s="92">
        <f t="shared" si="344"/>
        <v>6.3</v>
      </c>
      <c r="G2563" s="38" t="str">
        <f>Matrix!C8951</f>
        <v>抗坏血酸锰/高吸收性的nutrisorb 形式/ Biocare UK</v>
      </c>
    </row>
    <row r="2564" spans="1:7">
      <c r="A2564" s="38" t="s">
        <v>23663</v>
      </c>
      <c r="B2564" s="136">
        <v>602</v>
      </c>
      <c r="C2564" s="38">
        <f>Matrix!B602</f>
        <v>0</v>
      </c>
      <c r="D2564" s="92">
        <f t="shared" si="344"/>
        <v>6.3</v>
      </c>
      <c r="E2564" s="120">
        <f>MAX(D2564:D2574)</f>
        <v>6.3</v>
      </c>
      <c r="F2564" s="96">
        <f>IF(E2564&gt;Max_Value,Max_Value,IF(E2564&lt;0,0,E2564))</f>
        <v>5</v>
      </c>
      <c r="G2564" s="38" t="str">
        <f>Matrix!C602</f>
        <v>CHROMIUM PICOLINATE 铬-- 有利于血糖管理（胰腺），肌肉调节。 ]</v>
      </c>
    </row>
    <row r="2565" spans="1:7">
      <c r="B2565" s="136">
        <v>2746</v>
      </c>
      <c r="C2565" s="38">
        <f>Matrix!B2746</f>
        <v>0</v>
      </c>
      <c r="D2565" s="92">
        <f t="shared" si="344"/>
        <v>6.3</v>
      </c>
      <c r="G2565" s="38" t="str">
        <f>Matrix!C2746</f>
        <v>CHROMIUM 铬 -- 糖代谢所需，存在于黑色食品或蔬菜，可能有毒。矿物质</v>
      </c>
    </row>
    <row r="2566" spans="1:7">
      <c r="B2566" s="136">
        <v>2982</v>
      </c>
      <c r="C2566" s="38">
        <f>Matrix!B2982</f>
        <v>0</v>
      </c>
      <c r="D2566" s="92">
        <f t="shared" si="344"/>
        <v>6.3</v>
      </c>
      <c r="G2566" s="38" t="str">
        <f>Matrix!C2982</f>
        <v>(EP) BNM -- 三价铬和维生素B。</v>
      </c>
    </row>
    <row r="2567" spans="1:7">
      <c r="B2567" s="136">
        <v>2988</v>
      </c>
      <c r="C2567" s="38">
        <f>Matrix!B2988</f>
        <v>0</v>
      </c>
      <c r="D2567" s="92">
        <f t="shared" si="344"/>
        <v>6.3</v>
      </c>
      <c r="G2567" s="38" t="str">
        <f>Matrix!C2988</f>
        <v>(EP) CHROMIUM PICOLINATE -- 补充铬。</v>
      </c>
    </row>
    <row r="2568" spans="1:7">
      <c r="B2568" s="136">
        <v>6137</v>
      </c>
      <c r="C2568" s="38">
        <f>Matrix!B6137</f>
        <v>0</v>
      </c>
      <c r="D2568" s="92">
        <f t="shared" si="344"/>
        <v>6.3</v>
      </c>
      <c r="G2568" s="38" t="str">
        <f>Matrix!C6137</f>
        <v>ULTRA CHROM -- 用于代谢葡萄糖的吡啶甲酸铬。VITAMIN</v>
      </c>
    </row>
    <row r="2569" spans="1:7">
      <c r="B2569" s="136">
        <v>6198</v>
      </c>
      <c r="C2569" s="38">
        <f>Matrix!B6198</f>
        <v>0</v>
      </c>
      <c r="D2569" s="92">
        <f t="shared" si="344"/>
        <v>6.3</v>
      </c>
      <c r="G2569" s="38" t="str">
        <f>Matrix!C6198</f>
        <v>CHROME OROTATE -- 调节血液里的葡萄糖，胰腺。MINERAL</v>
      </c>
    </row>
    <row r="2570" spans="1:7">
      <c r="B2570" s="136">
        <v>6443</v>
      </c>
      <c r="C2570" s="38">
        <f>Matrix!B6443</f>
        <v>0</v>
      </c>
      <c r="D2570" s="92">
        <f t="shared" si="344"/>
        <v>6.3</v>
      </c>
      <c r="G2570" s="38" t="str">
        <f>Matrix!C6443</f>
        <v>CHROMIUM PICOLINATE -- Natureplant - Ortomolecular Vitamin ]吡啶羧酸铬</v>
      </c>
    </row>
    <row r="2571" spans="1:7">
      <c r="B2571" s="136">
        <v>7346</v>
      </c>
      <c r="C2571" s="38">
        <f>Matrix!B7346</f>
        <v>0</v>
      </c>
      <c r="D2571" s="92">
        <f t="shared" si="344"/>
        <v>6.3</v>
      </c>
      <c r="G2571" s="38" t="str">
        <f>Matrix!C7346</f>
        <v>CHROME PICOLINATE -- 吡啶甲酸铬，用于减肥、健身、血糖。 BIOTICS E.N.B.</v>
      </c>
    </row>
    <row r="2572" spans="1:7">
      <c r="B2572" s="136">
        <v>7350</v>
      </c>
      <c r="C2572" s="38">
        <f>Matrix!B7350</f>
        <v>0</v>
      </c>
      <c r="D2572" s="92">
        <f t="shared" si="344"/>
        <v>6.3</v>
      </c>
      <c r="G2572" s="38" t="str">
        <f>Matrix!C7350</f>
        <v>CR ZYME GTF SANS LEVURE -- 来自于蔬菜栽培的铬(GTF)。BIOTICS E.N.B.</v>
      </c>
    </row>
    <row r="2573" spans="1:7">
      <c r="B2573" s="136">
        <v>8954</v>
      </c>
      <c r="C2573" s="38">
        <f>Matrix!B8954</f>
        <v>0</v>
      </c>
      <c r="D2573" s="92">
        <f t="shared" si="344"/>
        <v>6.3</v>
      </c>
      <c r="G2573" s="38" t="str">
        <f>Matrix!C8954</f>
        <v>具有高吸收性的nutrisob液态铬、硒、meliptinum、铁和镁等微量矿物质/ Biocare UK</v>
      </c>
    </row>
    <row r="2574" spans="1:7">
      <c r="B2574" s="136">
        <v>9243</v>
      </c>
      <c r="C2574" s="38">
        <f>Matrix!B9243</f>
        <v>0</v>
      </c>
      <c r="D2574" s="92">
        <f t="shared" si="344"/>
        <v>6.3</v>
      </c>
      <c r="G2574" s="38" t="str">
        <f>Matrix!C9243</f>
        <v>Chromium GTF / 平衡血糖/ Sunshine Tool Works</v>
      </c>
    </row>
    <row r="2575" spans="1:7">
      <c r="A2575" s="38" t="s">
        <v>23664</v>
      </c>
      <c r="B2575" s="136">
        <v>770</v>
      </c>
      <c r="C2575" s="38">
        <f>Matrix!B770</f>
        <v>0</v>
      </c>
      <c r="D2575" s="92">
        <f t="shared" si="344"/>
        <v>6.3</v>
      </c>
      <c r="E2575" s="120">
        <f>MAX(D2575:D2593)</f>
        <v>6.3</v>
      </c>
      <c r="F2575" s="96">
        <f>IF(E2575&gt;Max_Value,Max_Value,IF(E2575&lt;0,0,E2575))</f>
        <v>5</v>
      </c>
      <c r="G2575" s="38" t="str">
        <f>Matrix!C770</f>
        <v>CHELATED ZINC -- 缺乏会削弱免疫系统和性欲，矿物质。</v>
      </c>
    </row>
    <row r="2576" spans="1:7">
      <c r="B2576" s="136">
        <v>1274</v>
      </c>
      <c r="C2576" s="38">
        <f>Matrix!B1274</f>
        <v>0</v>
      </c>
      <c r="D2576" s="92">
        <f t="shared" si="344"/>
        <v>6.3</v>
      </c>
      <c r="G2576" s="38" t="str">
        <f>Matrix!C1274</f>
        <v>ZINC -- 用于晚上脚抽筋，性冷淡或是免疫力缺乏，神经疼痛，如果过度会导致前列腺炎。 ]</v>
      </c>
    </row>
    <row r="2577" spans="2:7">
      <c r="B2577" s="136">
        <v>1477</v>
      </c>
      <c r="C2577" s="38">
        <f>Matrix!B1477</f>
        <v>0</v>
      </c>
      <c r="D2577" s="92">
        <f t="shared" si="344"/>
        <v>6.3</v>
      </c>
      <c r="G2577" s="38" t="str">
        <f>Matrix!C1477</f>
        <v>ZINC -- 锌, 神经补品，肌肉颤搐，〉酒，鸡皮疙瘩，皮肤官能敏感。</v>
      </c>
    </row>
    <row r="2578" spans="2:7">
      <c r="B2578" s="136">
        <v>1478</v>
      </c>
      <c r="C2578" s="38">
        <f>Matrix!B1478</f>
        <v>0</v>
      </c>
      <c r="D2578" s="92">
        <f t="shared" si="344"/>
        <v>6.3</v>
      </c>
      <c r="G2578" s="38" t="str">
        <f>Matrix!C1478</f>
        <v>ZINC CHLORIDE -- 氯化锌, 忘记今天的成就，沮丧的，愠怒的，容易生气， &gt; work.</v>
      </c>
    </row>
    <row r="2579" spans="2:7">
      <c r="B2579" s="136">
        <v>3045</v>
      </c>
      <c r="C2579" s="38">
        <f>Matrix!B3045</f>
        <v>0</v>
      </c>
      <c r="D2579" s="92">
        <f t="shared" si="344"/>
        <v>6.3</v>
      </c>
      <c r="G2579" s="38" t="str">
        <f>Matrix!C3045</f>
        <v>ZINC -- 用于治疗腿部痉挛，指甲下有白色斑点，嗅觉虚弱，性冷淡。</v>
      </c>
    </row>
    <row r="2580" spans="2:7">
      <c r="B2580" s="136">
        <v>3117</v>
      </c>
      <c r="C2580" s="38">
        <f>Matrix!B3117</f>
        <v>0</v>
      </c>
      <c r="D2580" s="92">
        <f t="shared" si="344"/>
        <v>6.3</v>
      </c>
      <c r="G2580" s="38" t="str">
        <f>Matrix!C3117</f>
        <v>ZINCUM MET -- 矿物质，腿部痉挛，不安腿，指甲下有白斑，缺乏嗅觉，缺乏性欲。</v>
      </c>
    </row>
    <row r="2581" spans="2:7">
      <c r="B2581" s="136">
        <v>5246</v>
      </c>
      <c r="C2581" s="38">
        <f>Matrix!B5246</f>
        <v>0</v>
      </c>
      <c r="D2581" s="92">
        <f t="shared" si="344"/>
        <v>6.3</v>
      </c>
      <c r="G2581" s="38" t="str">
        <f>Matrix!C5246</f>
        <v>ZINC LIVER CHELATE -- 锌肝螯合物。Standard Process</v>
      </c>
    </row>
    <row r="2582" spans="2:7">
      <c r="B2582" s="136">
        <v>5378</v>
      </c>
      <c r="C2582" s="38">
        <f>Matrix!B5378</f>
        <v>0</v>
      </c>
      <c r="D2582" s="92">
        <f t="shared" si="344"/>
        <v>6.3</v>
      </c>
      <c r="G2582" s="38" t="str">
        <f>Matrix!C5378</f>
        <v>ZINC 锌 -- 免疫，氧，代谢性疾病。矿物质</v>
      </c>
    </row>
    <row r="2583" spans="2:7">
      <c r="B2583" s="136">
        <v>6181</v>
      </c>
      <c r="C2583" s="38">
        <f>Matrix!B6181</f>
        <v>0</v>
      </c>
      <c r="D2583" s="92">
        <f t="shared" si="344"/>
        <v>6.3</v>
      </c>
      <c r="G2583" s="38" t="str">
        <f>Matrix!C6181</f>
        <v>ZINC EASE -- 用于喉咙痛的吸入物。VITAMIN</v>
      </c>
    </row>
    <row r="2584" spans="2:7">
      <c r="B2584" s="136">
        <v>6204</v>
      </c>
      <c r="C2584" s="38">
        <f>Matrix!B6204</f>
        <v>0</v>
      </c>
      <c r="D2584" s="92">
        <f t="shared" si="344"/>
        <v>6.3</v>
      </c>
      <c r="G2584" s="38" t="str">
        <f>Matrix!C6204</f>
        <v>ZINC OROTATE -- 抗自由基，干预蛋白质的合成。 (ADN, ARN). MINERAL</v>
      </c>
    </row>
    <row r="2585" spans="2:7">
      <c r="B2585" s="136">
        <v>6401</v>
      </c>
      <c r="C2585" s="38">
        <f>Matrix!B6401</f>
        <v>0</v>
      </c>
      <c r="D2585" s="92">
        <f t="shared" si="344"/>
        <v>6.3</v>
      </c>
      <c r="G2585" s="38" t="str">
        <f>Matrix!C6401</f>
        <v>ZINC -- 矿物质增补。ALO</v>
      </c>
    </row>
    <row r="2586" spans="2:7">
      <c r="B2586" s="136">
        <v>7074</v>
      </c>
      <c r="C2586" s="38">
        <f>Matrix!B7074</f>
        <v>0</v>
      </c>
      <c r="D2586" s="92">
        <f t="shared" si="344"/>
        <v>6.3</v>
      </c>
      <c r="G2586" s="38" t="str">
        <f>Matrix!C7074</f>
        <v>COLD ZINC STOP -- 预防或减轻感冒症状、喉咙痛，阻止更深层感染。</v>
      </c>
    </row>
    <row r="2587" spans="2:7">
      <c r="B2587" s="136">
        <v>7200</v>
      </c>
      <c r="C2587" s="38">
        <f>Matrix!B7200</f>
        <v>0</v>
      </c>
      <c r="D2587" s="92">
        <f t="shared" si="344"/>
        <v>6.3</v>
      </c>
      <c r="G2587" s="38" t="str">
        <f>Matrix!C7200</f>
        <v>ZINC -- 锌,Labcatal oligo</v>
      </c>
    </row>
    <row r="2588" spans="2:7">
      <c r="B2588" s="136">
        <v>7430</v>
      </c>
      <c r="C2588" s="38">
        <f>Matrix!B7430</f>
        <v>0</v>
      </c>
      <c r="D2588" s="92">
        <f t="shared" si="344"/>
        <v>6.3</v>
      </c>
      <c r="G2588" s="38" t="str">
        <f>Matrix!C7430</f>
        <v>ZN ZYME -- 有机结合的锌 (15 mg)，用于免疫缺陷，失去味觉和嗅觉。BIOTICS E.N.B.</v>
      </c>
    </row>
    <row r="2589" spans="2:7">
      <c r="B2589" s="136">
        <v>7431</v>
      </c>
      <c r="C2589" s="38">
        <f>Matrix!B7431</f>
        <v>0</v>
      </c>
      <c r="D2589" s="92">
        <f t="shared" si="344"/>
        <v>6.3</v>
      </c>
      <c r="G2589" s="38" t="str">
        <f>Matrix!C7431</f>
        <v>ZN ZYME FORTE -- 有机结合的锌(25 mg) ，用于免疫缺陷，失去味觉。BIOTICS E.N.B.</v>
      </c>
    </row>
    <row r="2590" spans="2:7">
      <c r="B2590" s="136">
        <v>8946</v>
      </c>
      <c r="C2590" s="38">
        <f>Matrix!B8946</f>
        <v>0</v>
      </c>
      <c r="D2590" s="92">
        <f t="shared" si="344"/>
        <v>6.3</v>
      </c>
      <c r="G2590" s="38" t="str">
        <f>Matrix!C8946</f>
        <v>蛋氨酸锌/ 提供高吸收性/ Biocare UK</v>
      </c>
    </row>
    <row r="2591" spans="2:7">
      <c r="B2591" s="136">
        <v>8947</v>
      </c>
      <c r="C2591" s="38">
        <f>Matrix!B8947</f>
        <v>0</v>
      </c>
      <c r="D2591" s="92">
        <f t="shared" si="344"/>
        <v>6.3</v>
      </c>
      <c r="G2591" s="38" t="str">
        <f>Matrix!C8947</f>
        <v>抗坏血酸锌/ Biocare UK</v>
      </c>
    </row>
    <row r="2592" spans="2:7">
      <c r="B2592" s="136">
        <v>8948</v>
      </c>
      <c r="C2592" s="38">
        <f>Matrix!B8948</f>
        <v>0</v>
      </c>
      <c r="D2592" s="92">
        <f t="shared" si="344"/>
        <v>6.3</v>
      </c>
      <c r="G2592" s="38" t="str">
        <f>Matrix!C8948</f>
        <v>柠檬酸锌/ Biocare UK</v>
      </c>
    </row>
    <row r="2593" spans="1:7">
      <c r="B2593" s="136">
        <v>8955</v>
      </c>
      <c r="C2593" s="38">
        <f>Matrix!B8955</f>
        <v>0</v>
      </c>
      <c r="D2593" s="92">
        <f t="shared" si="344"/>
        <v>6.3</v>
      </c>
      <c r="G2593" s="38" t="str">
        <f>Matrix!C8955</f>
        <v>高吸收性的nutrisorb液态抗坏血酸锌/ Biocare UK</v>
      </c>
    </row>
    <row r="2594" spans="1:7">
      <c r="A2594" s="38" t="s">
        <v>23665</v>
      </c>
      <c r="B2594" s="136">
        <v>779</v>
      </c>
      <c r="C2594" s="38">
        <f>Matrix!B779</f>
        <v>0</v>
      </c>
      <c r="D2594" s="92">
        <f t="shared" si="344"/>
        <v>6.3</v>
      </c>
      <c r="E2594" s="120">
        <f>MAX(D2594:D2604)</f>
        <v>6.3</v>
      </c>
      <c r="F2594" s="96">
        <f>IF(E2594&gt;Max_Value,Max_Value,IF(E2594&lt;0,0,E2594))</f>
        <v>5</v>
      </c>
      <c r="G2594" s="38" t="str">
        <f>Matrix!C779</f>
        <v>SELENIUM -- 缺乏会导致脱发，癌症，神经炎（神经），出血，毒性，白发，矿物质。 ]</v>
      </c>
    </row>
    <row r="2595" spans="1:7">
      <c r="B2595" s="136">
        <v>1131</v>
      </c>
      <c r="C2595" s="38">
        <f>Matrix!B1131</f>
        <v>0</v>
      </c>
      <c r="D2595" s="92">
        <f t="shared" si="344"/>
        <v>6.3</v>
      </c>
      <c r="G2595" s="38" t="str">
        <f>Matrix!C1131</f>
        <v>SELENIUM METALLICUM -- 可以id激素或变性疾病，矿物质。</v>
      </c>
    </row>
    <row r="2596" spans="1:7">
      <c r="B2596" s="136">
        <v>1252</v>
      </c>
      <c r="C2596" s="38">
        <f>Matrix!B1252</f>
        <v>0</v>
      </c>
      <c r="D2596" s="92">
        <f t="shared" si="344"/>
        <v>6.3</v>
      </c>
      <c r="G2596" s="38" t="str">
        <f>Matrix!C1252</f>
        <v>SELENIUM -- 作用于男性器官和咽喉，阳萎，疲惫，感觉迟钝/大脑疲乏，矿物质。</v>
      </c>
    </row>
    <row r="2597" spans="1:7">
      <c r="B2597" s="136">
        <v>4128</v>
      </c>
      <c r="C2597" s="38">
        <f>Matrix!B4128</f>
        <v>0</v>
      </c>
      <c r="D2597" s="92">
        <f t="shared" si="344"/>
        <v>6.3</v>
      </c>
      <c r="G2597" s="38" t="str">
        <f>Matrix!C4128</f>
        <v>SELENIUM 硒 -- 矿物质。</v>
      </c>
    </row>
    <row r="2598" spans="1:7">
      <c r="B2598" s="136">
        <v>5379</v>
      </c>
      <c r="C2598" s="38">
        <f>Matrix!B5379</f>
        <v>0</v>
      </c>
      <c r="D2598" s="92">
        <f t="shared" si="344"/>
        <v>6.3</v>
      </c>
      <c r="G2598" s="38" t="str">
        <f>Matrix!C5379</f>
        <v>SELENIUM 硒 -- 解毒，神经，能量，皮肤。矿物质</v>
      </c>
    </row>
    <row r="2599" spans="1:7">
      <c r="B2599" s="136">
        <v>6162</v>
      </c>
      <c r="C2599" s="38">
        <f>Matrix!B6162</f>
        <v>0</v>
      </c>
      <c r="D2599" s="92">
        <f t="shared" si="344"/>
        <v>6.3</v>
      </c>
      <c r="G2599" s="38" t="str">
        <f>Matrix!C6162</f>
        <v>SELENIUM -- 甲状腺素转化为T3时所必需的，谷胱甘肽。VITAMIN</v>
      </c>
    </row>
    <row r="2600" spans="1:7">
      <c r="B2600" s="136">
        <v>7421</v>
      </c>
      <c r="C2600" s="38">
        <f>Matrix!B7421</f>
        <v>0</v>
      </c>
      <c r="D2600" s="92">
        <f t="shared" si="344"/>
        <v>6.3</v>
      </c>
      <c r="G2600" s="38" t="str">
        <f>Matrix!C7421</f>
        <v>SE ZYME -- 有机结合的硒(25 mcg)，用于免疫问题。 BIOTICS E.N.B.</v>
      </c>
    </row>
    <row r="2601" spans="1:7">
      <c r="B2601" s="136">
        <v>7422</v>
      </c>
      <c r="C2601" s="38">
        <f>Matrix!B7422</f>
        <v>0</v>
      </c>
      <c r="D2601" s="92">
        <f t="shared" si="344"/>
        <v>6.3</v>
      </c>
      <c r="G2601" s="38" t="str">
        <f>Matrix!C7422</f>
        <v>SE ZYME FORTE -- 有机结合的硒(100 mcg) 用于免疫问题BIOTICS E.N.B.</v>
      </c>
    </row>
    <row r="2602" spans="1:7">
      <c r="B2602" s="136">
        <v>8944</v>
      </c>
      <c r="C2602" s="38">
        <f>Matrix!B8944</f>
        <v>0</v>
      </c>
      <c r="D2602" s="92">
        <f t="shared" si="344"/>
        <v>6.3</v>
      </c>
      <c r="G2602" s="38" t="str">
        <f>Matrix!C8944</f>
        <v>有机硒 / L-硒代蛋氨酸，高吸收性、不含酵母菌/ Biocare UK</v>
      </c>
    </row>
    <row r="2603" spans="1:7">
      <c r="B2603" s="136">
        <v>8945</v>
      </c>
      <c r="C2603" s="38">
        <f>Matrix!B8945</f>
        <v>0</v>
      </c>
      <c r="D2603" s="92">
        <f t="shared" si="344"/>
        <v>6.3</v>
      </c>
      <c r="G2603" s="38" t="str">
        <f>Matrix!C8945</f>
        <v>硒复合物 /( L-硒代蛋氨酸和亚硒酸钠) 维生素 B2 (核黄素) and B6 (吡哆醇)/ Biocare UK</v>
      </c>
    </row>
    <row r="2604" spans="1:7">
      <c r="B2604" s="136">
        <v>8953</v>
      </c>
      <c r="C2604" s="38">
        <f>Matrix!B8953</f>
        <v>0</v>
      </c>
      <c r="D2604" s="92">
        <f t="shared" si="344"/>
        <v>6.3</v>
      </c>
      <c r="G2604" s="38" t="str">
        <f>Matrix!C8953</f>
        <v>硒/ 亚硒酸盐高吸收性的nutrisorb形式/ Biocare UK</v>
      </c>
    </row>
    <row r="2605" spans="1:7">
      <c r="A2605" s="38" t="s">
        <v>23666</v>
      </c>
      <c r="B2605" s="136">
        <v>415</v>
      </c>
      <c r="C2605" s="38">
        <f>Matrix!B415</f>
        <v>0</v>
      </c>
      <c r="D2605" s="92">
        <f t="shared" si="344"/>
        <v>6.3</v>
      </c>
      <c r="E2605" s="120">
        <f>MAX(D2605:D2614)</f>
        <v>6.3</v>
      </c>
      <c r="F2605" s="96">
        <f>IF(E2605&gt;Max_Value,Max_Value,IF(E2605&lt;0,0,E2605))</f>
        <v>5</v>
      </c>
      <c r="G2605" s="38" t="str">
        <f>Matrix!C415</f>
        <v>IODIUM -- 碘用于快速新陈代谢，体重减轻，饥饿，口渴，肺结核（TB）瘴毒，矿物质。 ]</v>
      </c>
    </row>
    <row r="2606" spans="1:7">
      <c r="B2606" s="136">
        <v>854</v>
      </c>
      <c r="C2606" s="38">
        <f>Matrix!B854</f>
        <v>0</v>
      </c>
      <c r="D2606" s="92">
        <f t="shared" si="344"/>
        <v>6.3</v>
      </c>
      <c r="G2606" s="38" t="str">
        <f>Matrix!C854</f>
        <v>海藻、碘 -- 缓解过敏造成的皮肤红点，避开鱼和碘盐，优质食物，可提示甲状腺及体重问题，可用于排毒或防辐射。</v>
      </c>
    </row>
    <row r="2607" spans="1:7">
      <c r="B2607" s="136">
        <v>1130</v>
      </c>
      <c r="C2607" s="38">
        <f>Matrix!B1130</f>
        <v>0</v>
      </c>
      <c r="D2607" s="92">
        <f t="shared" si="344"/>
        <v>6.3</v>
      </c>
      <c r="G2607" s="38" t="str">
        <f>Matrix!C1130</f>
        <v>SEA WEED --提示 碘毒性或缺乏，提示营养缺乏，非特异性。 ]</v>
      </c>
    </row>
    <row r="2608" spans="1:7">
      <c r="B2608" s="136">
        <v>1610</v>
      </c>
      <c r="C2608" s="38">
        <f>Matrix!B1610</f>
        <v>0</v>
      </c>
      <c r="D2608" s="92">
        <f t="shared" ref="D2608:D2671" si="345">ROUNDUP(ABS(75-C2608)/(Base_Value-3)*nutri_factor,1)</f>
        <v>6.3</v>
      </c>
      <c r="G2608" s="38" t="str">
        <f>Matrix!C1610</f>
        <v>KELP IODINE  -- 海带碘，通常伴有皮肤小红点，勿食鱼和碘盐。</v>
      </c>
    </row>
    <row r="2609" spans="1:7">
      <c r="B2609" s="136">
        <v>3622</v>
      </c>
      <c r="C2609" s="38">
        <f>Matrix!B3622</f>
        <v>0</v>
      </c>
      <c r="D2609" s="92">
        <f t="shared" si="345"/>
        <v>6.3</v>
      </c>
      <c r="G2609" s="38" t="str">
        <f>Matrix!C3622</f>
        <v>IODIUM - IODINE -- 体质顺势疗法。矿物质碘 ]</v>
      </c>
    </row>
    <row r="2610" spans="1:7">
      <c r="B2610" s="136">
        <v>5207</v>
      </c>
      <c r="C2610" s="38">
        <f>Matrix!B5207</f>
        <v>0</v>
      </c>
      <c r="D2610" s="92">
        <f t="shared" si="345"/>
        <v>6.3</v>
      </c>
      <c r="G2610" s="38" t="str">
        <f>Matrix!C5207</f>
        <v>ORGANIC IODINE -- 有机碘。Standard Process</v>
      </c>
    </row>
    <row r="2611" spans="1:7">
      <c r="B2611" s="136">
        <v>5380</v>
      </c>
      <c r="C2611" s="38">
        <f>Matrix!B5380</f>
        <v>0</v>
      </c>
      <c r="D2611" s="92">
        <f t="shared" si="345"/>
        <v>6.3</v>
      </c>
      <c r="G2611" s="38" t="str">
        <f>Matrix!C5380</f>
        <v>IODINE 碘 -- 甲状腺功能，能量，新陈代谢。矿物质</v>
      </c>
    </row>
    <row r="2612" spans="1:7">
      <c r="B2612" s="136">
        <v>6023</v>
      </c>
      <c r="C2612" s="38">
        <f>Matrix!B6023</f>
        <v>0</v>
      </c>
      <c r="D2612" s="92">
        <f t="shared" si="345"/>
        <v>6.3</v>
      </c>
      <c r="G2612" s="38" t="str">
        <f>Matrix!C6023</f>
        <v>IODINE DEFICIENCY -- HEMOLYTIC ANEMIA -- 碘质缺乏 , 可引致溶血性贫血</v>
      </c>
    </row>
    <row r="2613" spans="1:7">
      <c r="B2613" s="136">
        <v>6140</v>
      </c>
      <c r="C2613" s="38">
        <f>Matrix!B6140</f>
        <v>0</v>
      </c>
      <c r="D2613" s="92">
        <f t="shared" si="345"/>
        <v>6.3</v>
      </c>
      <c r="G2613" s="38" t="str">
        <f>Matrix!C6140</f>
        <v>IODINE-TYROSINE -- 甲状腺素的基本成分。VITAMIN</v>
      </c>
    </row>
    <row r="2614" spans="1:7">
      <c r="B2614" s="136">
        <v>7415</v>
      </c>
      <c r="C2614" s="38">
        <f>Matrix!B7415</f>
        <v>0</v>
      </c>
      <c r="D2614" s="92">
        <f t="shared" si="345"/>
        <v>6.3</v>
      </c>
      <c r="G2614" s="38" t="str">
        <f>Matrix!C7415</f>
        <v>LIQUID IODINE -- 液态碘（每滴中含有75mcg碘化钾），用于甲状腺问题。BIOTICS E.N.B.</v>
      </c>
    </row>
    <row r="2615" spans="1:7">
      <c r="A2615" s="38" t="s">
        <v>23667</v>
      </c>
      <c r="B2615" s="136">
        <v>5381</v>
      </c>
      <c r="C2615" s="38">
        <f>Matrix!B5381</f>
        <v>0</v>
      </c>
      <c r="D2615" s="92">
        <f t="shared" si="345"/>
        <v>6.3</v>
      </c>
      <c r="E2615" s="120">
        <f>MAX(D2615:D2616)</f>
        <v>6.3</v>
      </c>
      <c r="F2615" s="96">
        <f>IF(E2615&gt;Max_Value,Max_Value,IF(E2615&lt;0,0,E2615))</f>
        <v>5</v>
      </c>
      <c r="G2615" s="38" t="str">
        <f>Matrix!C5381</f>
        <v>PHOSPHOROUS 磷 -- 细胞功能，能量，思想。矿物质</v>
      </c>
    </row>
    <row r="2616" spans="1:7">
      <c r="B2616" s="136">
        <v>7199</v>
      </c>
      <c r="C2616" s="38">
        <f>Matrix!B7199</f>
        <v>0</v>
      </c>
      <c r="D2616" s="92">
        <f t="shared" si="345"/>
        <v>6.3</v>
      </c>
      <c r="G2616" s="38" t="str">
        <f>Matrix!C7199</f>
        <v>PHOSPHOROUS -- 磷,Labcatal oligo</v>
      </c>
    </row>
    <row r="2617" spans="1:7">
      <c r="A2617" s="38" t="s">
        <v>23668</v>
      </c>
      <c r="B2617" s="136">
        <v>2754</v>
      </c>
      <c r="C2617" s="38">
        <f>Matrix!B2754</f>
        <v>0</v>
      </c>
      <c r="D2617" s="92">
        <f t="shared" si="345"/>
        <v>6.3</v>
      </c>
      <c r="E2617" s="120">
        <f>MAX(D2617:D2620)</f>
        <v>6.3</v>
      </c>
      <c r="F2617" s="96">
        <f>IF(E2617&gt;Max_Value,Max_Value,IF(E2617&lt;0,0,E2617))</f>
        <v>5</v>
      </c>
      <c r="G2617" s="38" t="str">
        <f>Matrix!C2754</f>
        <v>BORON 硼 -- 微量为思维连续性所需，过量则对神经和思维有毒。矿物质</v>
      </c>
    </row>
    <row r="2618" spans="1:7">
      <c r="B2618" s="136">
        <v>5382</v>
      </c>
      <c r="C2618" s="38">
        <f>Matrix!B5382</f>
        <v>0</v>
      </c>
      <c r="D2618" s="92">
        <f t="shared" si="345"/>
        <v>6.3</v>
      </c>
      <c r="G2618" s="38" t="str">
        <f>Matrix!C5382</f>
        <v>BORON 硼 -- 神经调节，痴呆，消沉。矿物质</v>
      </c>
    </row>
    <row r="2619" spans="1:7">
      <c r="B2619" s="136">
        <v>6125</v>
      </c>
      <c r="C2619" s="38">
        <f>Matrix!B6125</f>
        <v>0</v>
      </c>
      <c r="D2619" s="92">
        <f t="shared" si="345"/>
        <v>6.3</v>
      </c>
      <c r="G2619" s="38" t="str">
        <f>Matrix!C6125</f>
        <v>BORON PICOLINATE -- 骨骼强度所需。 VITAMIN</v>
      </c>
    </row>
    <row r="2620" spans="1:7">
      <c r="B2620" s="136">
        <v>601</v>
      </c>
      <c r="C2620" s="38">
        <f>Matrix!B601</f>
        <v>0</v>
      </c>
      <c r="D2620" s="92">
        <f t="shared" si="345"/>
        <v>6.3</v>
      </c>
      <c r="G2620" s="38" t="str">
        <f>Matrix!C601</f>
        <v>COBALT --提示 一些贫血症或是维生素B12缺乏。 ]</v>
      </c>
    </row>
    <row r="2621" spans="1:7">
      <c r="A2621" s="38" t="s">
        <v>11434</v>
      </c>
      <c r="B2621" s="136">
        <v>2744</v>
      </c>
      <c r="C2621" s="38">
        <f>Matrix!B2744</f>
        <v>0</v>
      </c>
      <c r="D2621" s="92">
        <f t="shared" si="345"/>
        <v>6.3</v>
      </c>
      <c r="E2621" s="120">
        <f>MAX(D2621:D2624)</f>
        <v>6.3</v>
      </c>
      <c r="F2621" s="96">
        <f>IF(E2621&gt;Max_Value,Max_Value,IF(E2621&lt;0,0,E2621))</f>
        <v>5</v>
      </c>
      <c r="G2621" s="38" t="str">
        <f>Matrix!C2744</f>
        <v>COBALT 钴 -- 用于金属，B12所需，可能有毒。矿物质</v>
      </c>
    </row>
    <row r="2622" spans="1:7">
      <c r="B2622" s="136">
        <v>5385</v>
      </c>
      <c r="C2622" s="38">
        <f>Matrix!B5385</f>
        <v>0</v>
      </c>
      <c r="D2622" s="92">
        <f t="shared" si="345"/>
        <v>6.3</v>
      </c>
      <c r="G2622" s="38" t="str">
        <f>Matrix!C5385</f>
        <v>COBALT 钴 -- 贫血，免疫。矿物质</v>
      </c>
    </row>
    <row r="2623" spans="1:7">
      <c r="B2623" s="136">
        <v>7122</v>
      </c>
      <c r="C2623" s="38">
        <f>Matrix!B7122</f>
        <v>0</v>
      </c>
      <c r="D2623" s="92">
        <f t="shared" si="345"/>
        <v>6.3</v>
      </c>
      <c r="G2623" s="38" t="str">
        <f>Matrix!C7122</f>
        <v>COBALT CHROME -- 牙齿材料，假牙材料，dental isode</v>
      </c>
    </row>
    <row r="2624" spans="1:7">
      <c r="B2624" s="136">
        <v>7191</v>
      </c>
      <c r="C2624" s="38">
        <f>Matrix!B7191</f>
        <v>0</v>
      </c>
      <c r="D2624" s="92">
        <f t="shared" si="345"/>
        <v>6.3</v>
      </c>
      <c r="G2624" s="38" t="str">
        <f>Matrix!C7191</f>
        <v>COBALT -- 钴,Labcatal oligo</v>
      </c>
    </row>
    <row r="2625" spans="1:7">
      <c r="A2625" s="38" t="s">
        <v>23669</v>
      </c>
      <c r="B2625" s="136">
        <v>4313</v>
      </c>
      <c r="C2625" s="38">
        <f>Matrix!B4313</f>
        <v>0</v>
      </c>
      <c r="D2625" s="92">
        <f t="shared" si="345"/>
        <v>6.3</v>
      </c>
      <c r="E2625" s="120">
        <f>MAX(D2625:D2628)</f>
        <v>6.3</v>
      </c>
      <c r="F2625" s="96">
        <f>IF(E2625&gt;Max_Value,Max_Value,IF(E2625&lt;0,0,E2625))</f>
        <v>5</v>
      </c>
      <c r="G2625" s="38" t="str">
        <f>Matrix!C4313</f>
        <v>有机锗 (羧乙基锗倍半氧化物) -- 营养补品，保护遗传讯息不受侵袭。 \</v>
      </c>
    </row>
    <row r="2626" spans="1:7">
      <c r="B2626" s="136">
        <v>5387</v>
      </c>
      <c r="C2626" s="38">
        <f>Matrix!B5387</f>
        <v>0</v>
      </c>
      <c r="D2626" s="92">
        <f t="shared" si="345"/>
        <v>6.3</v>
      </c>
      <c r="G2626" s="38" t="str">
        <f>Matrix!C5387</f>
        <v>GERMANIUM 锗 -- 神经，氧化，皮肤，能量。矿物质</v>
      </c>
    </row>
    <row r="2627" spans="1:7">
      <c r="B2627" s="136">
        <v>6408</v>
      </c>
      <c r="C2627" s="38">
        <f>Matrix!B6408</f>
        <v>0</v>
      </c>
      <c r="D2627" s="92">
        <f t="shared" si="345"/>
        <v>6.3</v>
      </c>
      <c r="G2627" s="38" t="str">
        <f>Matrix!C6408</f>
        <v>GERMANIUM -- 免疫，治疗风湿病。 EuroNatur @ ]</v>
      </c>
    </row>
    <row r="2628" spans="1:7">
      <c r="B2628" s="136">
        <v>6454</v>
      </c>
      <c r="C2628" s="38">
        <f>Matrix!B6454</f>
        <v>0</v>
      </c>
      <c r="D2628" s="92">
        <f t="shared" si="345"/>
        <v>6.3</v>
      </c>
      <c r="G2628" s="38" t="str">
        <f>Matrix!C6454</f>
        <v>GERMANIUM + SUMA -- G-132 75 mg. Natureplant - Ortomolecular Vitamin</v>
      </c>
    </row>
    <row r="2629" spans="1:7">
      <c r="A2629" s="38" t="s">
        <v>23670</v>
      </c>
      <c r="B2629" s="136">
        <v>5392</v>
      </c>
      <c r="C2629" s="38">
        <f>Matrix!B5392</f>
        <v>0</v>
      </c>
      <c r="D2629" s="92">
        <f t="shared" si="345"/>
        <v>6.3</v>
      </c>
      <c r="E2629" s="120">
        <f>MAX(D2629:D2631)</f>
        <v>6.3</v>
      </c>
      <c r="F2629" s="96">
        <f>IF(E2629&gt;Max_Value,Max_Value,IF(E2629&lt;0,0,E2629))</f>
        <v>5</v>
      </c>
      <c r="G2629" s="38" t="str">
        <f>Matrix!C5392</f>
        <v>VANADIUM 钒 -- 肝功能，心肌。矿物质，血糖，糖尿病</v>
      </c>
    </row>
    <row r="2630" spans="1:7">
      <c r="B2630" s="136">
        <v>6139</v>
      </c>
      <c r="C2630" s="38">
        <f>Matrix!B6139</f>
        <v>0</v>
      </c>
      <c r="D2630" s="92">
        <f t="shared" si="345"/>
        <v>6.3</v>
      </c>
      <c r="G2630" s="38" t="str">
        <f>Matrix!C6139</f>
        <v>VANOXYL -- 用于葡萄糖代谢的钒。VITAMIN</v>
      </c>
    </row>
    <row r="2631" spans="1:7">
      <c r="B2631" s="136">
        <v>7429</v>
      </c>
      <c r="C2631" s="38">
        <f>Matrix!B7429</f>
        <v>0</v>
      </c>
      <c r="D2631" s="92">
        <f t="shared" si="345"/>
        <v>6.3</v>
      </c>
      <c r="G2631" s="38" t="str">
        <f>Matrix!C7429</f>
        <v>V ZYME -- 蔬菜栽培中自然出现的钒(20 mg)。 BIOTICS E.N.B.</v>
      </c>
    </row>
    <row r="2632" spans="1:7">
      <c r="A2632" s="38" t="s">
        <v>21829</v>
      </c>
      <c r="B2632" s="136">
        <v>1147</v>
      </c>
      <c r="C2632" s="38">
        <f>Matrix!B1147</f>
        <v>0</v>
      </c>
      <c r="D2632" s="92">
        <f t="shared" si="345"/>
        <v>6.3</v>
      </c>
      <c r="E2632" s="120">
        <f>MAX(D2632:D2634)</f>
        <v>6.3</v>
      </c>
      <c r="F2632" s="96">
        <f>IF(E2632&gt;Max_Value,Max_Value,IF(E2632&lt;0,0,E2632))</f>
        <v>5</v>
      </c>
      <c r="G2632" s="38" t="str">
        <f>Matrix!C1147</f>
        <v>LEGUME PLANTS --提示 需要吃更多豆类或需要硫磺。 ]</v>
      </c>
    </row>
    <row r="2633" spans="1:7">
      <c r="B2633" s="136">
        <v>1247</v>
      </c>
      <c r="C2633" s="38">
        <f>Matrix!B1247</f>
        <v>0</v>
      </c>
      <c r="D2633" s="92">
        <f t="shared" si="345"/>
        <v>6.3</v>
      </c>
      <c r="G2633" s="38" t="str">
        <f>Matrix!C1247</f>
        <v>SULPHUR -- 草木犀浆，作用于神经节的神经，影响静脉毛细管系统，说明植物性/自主神经系统，脑神经 10 迷走神经－迷走神经的 － 迷走神经。 $ ]</v>
      </c>
    </row>
    <row r="2634" spans="1:7">
      <c r="B2634" s="136">
        <v>5375</v>
      </c>
      <c r="C2634" s="38">
        <f>Matrix!B5375</f>
        <v>0</v>
      </c>
      <c r="D2634" s="92">
        <f t="shared" si="345"/>
        <v>6.3</v>
      </c>
      <c r="G2634" s="38" t="str">
        <f>Matrix!C5375</f>
        <v>SULPHUR 硫 -- 贫血，能量，情绪，注意力不集中。矿物质</v>
      </c>
    </row>
    <row r="2635" spans="1:7">
      <c r="A2635" s="38" t="s">
        <v>23673</v>
      </c>
      <c r="B2635" s="136">
        <v>5390</v>
      </c>
      <c r="C2635" s="38">
        <f>Matrix!B5390</f>
        <v>0</v>
      </c>
      <c r="D2635" s="92">
        <f t="shared" si="345"/>
        <v>6.3</v>
      </c>
      <c r="E2635" s="120">
        <f>MAX(D2635)</f>
        <v>6.3</v>
      </c>
      <c r="F2635" s="96">
        <f>IF(E2635&gt;Max_Value,Max_Value,IF(E2635&lt;0,0,E2635))</f>
        <v>5</v>
      </c>
      <c r="G2635" s="38" t="str">
        <f>Matrix!C5390</f>
        <v>TIN 锡 -- 神经，肌肉。矿物质 $</v>
      </c>
    </row>
    <row r="2636" spans="1:7">
      <c r="A2636" s="38" t="s">
        <v>22459</v>
      </c>
      <c r="B2636" s="136">
        <v>5383</v>
      </c>
      <c r="C2636" s="38">
        <f>Matrix!B5383</f>
        <v>0</v>
      </c>
      <c r="D2636" s="92">
        <f t="shared" si="345"/>
        <v>6.3</v>
      </c>
      <c r="E2636" s="120">
        <f>MAX(D2636:D2639)</f>
        <v>6.3</v>
      </c>
      <c r="F2636" s="96">
        <f>IF(E2636&gt;Max_Value,Max_Value,IF(E2636&lt;0,0,E2636))</f>
        <v>5</v>
      </c>
      <c r="G2636" s="38" t="str">
        <f>Matrix!C5383</f>
        <v>MOLYBDENUM 钼 -- 甲状腺功能，泌乳，疲劳。矿物质</v>
      </c>
    </row>
    <row r="2637" spans="1:7">
      <c r="B2637" s="136">
        <v>6149</v>
      </c>
      <c r="C2637" s="38">
        <f>Matrix!B6149</f>
        <v>0</v>
      </c>
      <c r="D2637" s="92">
        <f t="shared" si="345"/>
        <v>6.3</v>
      </c>
      <c r="G2637" s="38" t="str">
        <f>Matrix!C6149</f>
        <v>MOLYBDENUM PICOLINATE -- 用于解去酒精和乙醛。VITAMIN</v>
      </c>
    </row>
    <row r="2638" spans="1:7">
      <c r="B2638" s="136">
        <v>7406</v>
      </c>
      <c r="C2638" s="38">
        <f>Matrix!B7406</f>
        <v>0</v>
      </c>
      <c r="D2638" s="92">
        <f t="shared" si="345"/>
        <v>6.3</v>
      </c>
      <c r="G2638" s="38" t="str">
        <f>Matrix!C7406</f>
        <v>MO ZYME -- 钼(50 mcg) ，来自于蔬菜栽培。 BIOTICS E.N.B.</v>
      </c>
    </row>
    <row r="2639" spans="1:7">
      <c r="B2639" s="136">
        <v>8952</v>
      </c>
      <c r="C2639" s="38">
        <f>Matrix!B8952</f>
        <v>0</v>
      </c>
      <c r="D2639" s="92">
        <f t="shared" si="345"/>
        <v>6.3</v>
      </c>
      <c r="G2639" s="38" t="str">
        <f>Matrix!C8952</f>
        <v>钼/ 抗坏血酸盐，高吸收性的nutrisorb 形式/ Biocare UK</v>
      </c>
    </row>
    <row r="2640" spans="1:7">
      <c r="B2640" s="136">
        <v>2745</v>
      </c>
      <c r="C2640" s="38">
        <f>Matrix!B2745</f>
        <v>0</v>
      </c>
      <c r="D2640" s="92">
        <f t="shared" si="345"/>
        <v>6.3</v>
      </c>
      <c r="E2640" s="120">
        <f>MAX(D2640:D2642)</f>
        <v>6.3</v>
      </c>
      <c r="F2640" s="96">
        <f>IF(E2640&gt;Max_Value,Max_Value,IF(E2640&lt;0,0,E2640))</f>
        <v>5</v>
      </c>
      <c r="G2640" s="38" t="str">
        <f>Matrix!C2745</f>
        <v>SILICON 硅 -- 骨骼所需，可能肺中毒。矿物质</v>
      </c>
    </row>
    <row r="2641" spans="1:7">
      <c r="B2641" s="136">
        <v>5384</v>
      </c>
      <c r="C2641" s="38">
        <f>Matrix!B5384</f>
        <v>0</v>
      </c>
      <c r="D2641" s="92">
        <f t="shared" si="345"/>
        <v>6.3</v>
      </c>
      <c r="G2641" s="38" t="str">
        <f>Matrix!C5384</f>
        <v>SILICON 硅 -- 骨骼，皮肤，神经。矿物质</v>
      </c>
    </row>
    <row r="2642" spans="1:7">
      <c r="B2642" s="136">
        <v>9302</v>
      </c>
      <c r="C2642" s="38">
        <f>Matrix!B9302</f>
        <v>0</v>
      </c>
      <c r="D2642" s="92">
        <f t="shared" si="345"/>
        <v>6.3</v>
      </c>
      <c r="G2642" s="38" t="str">
        <f>Matrix!C9302</f>
        <v>Breast Implants general乳房植入物一般，〜通常是硅，可身份证毒性</v>
      </c>
    </row>
    <row r="2643" spans="1:7">
      <c r="A2643" s="38" t="s">
        <v>23671</v>
      </c>
      <c r="B2643" s="136">
        <v>399</v>
      </c>
      <c r="C2643" s="38">
        <f>Matrix!B399</f>
        <v>0</v>
      </c>
      <c r="D2643" s="92">
        <f t="shared" si="345"/>
        <v>6.3</v>
      </c>
      <c r="E2643" s="120">
        <f>MAX(D2643:D2659)</f>
        <v>6.3</v>
      </c>
      <c r="F2643" s="96">
        <f>IF(E2643&gt;Max_Value,Max_Value,IF(E2643&lt;0,0,E2643))</f>
        <v>5</v>
      </c>
      <c r="G2643" s="38" t="str">
        <f>Matrix!C399</f>
        <v>COENZYME Q10 -- 辅酶Q。会让人上瘾的能量营养品。 ]</v>
      </c>
    </row>
    <row r="2644" spans="1:7">
      <c r="B2644" s="136">
        <v>593</v>
      </c>
      <c r="C2644" s="38">
        <f>Matrix!B593</f>
        <v>0</v>
      </c>
      <c r="D2644" s="92">
        <f t="shared" si="345"/>
        <v>6.3</v>
      </c>
      <c r="G2644" s="38" t="str">
        <f>Matrix!C593</f>
        <v>DL-METHIONINE S-METHYLSULFONIUM-VITAMIN U -- 辅酶Q（辅酶COQ10），提示氧化紊乱，情绪窒息。 ]</v>
      </c>
    </row>
    <row r="2645" spans="1:7">
      <c r="B2645" s="136">
        <v>3872</v>
      </c>
      <c r="C2645" s="38">
        <f>Matrix!B3872</f>
        <v>0</v>
      </c>
      <c r="D2645" s="92">
        <f t="shared" si="345"/>
        <v>6.3</v>
      </c>
      <c r="G2645" s="38" t="str">
        <f>Matrix!C3872</f>
        <v>CO-ENZYME Q10 - UBIQUINONE 50 -- 酶，用于能量和能量调节需要整条炼。</v>
      </c>
    </row>
    <row r="2646" spans="1:7">
      <c r="B2646" s="136">
        <v>4119</v>
      </c>
      <c r="C2646" s="38">
        <f>Matrix!B4119</f>
        <v>0</v>
      </c>
      <c r="D2646" s="92">
        <f t="shared" si="345"/>
        <v>6.3</v>
      </c>
      <c r="G2646" s="38" t="str">
        <f>Matrix!C4119</f>
        <v>CO ENZ Q10 -- 辅酶Q10, COQ10, 辅酶Q。 NUTRILITE ]</v>
      </c>
    </row>
    <row r="2647" spans="1:7">
      <c r="B2647" s="136">
        <v>6186</v>
      </c>
      <c r="C2647" s="38">
        <f>Matrix!B6186</f>
        <v>0</v>
      </c>
      <c r="D2647" s="92">
        <f t="shared" si="345"/>
        <v>6.3</v>
      </c>
      <c r="G2647" s="38" t="str">
        <f>Matrix!C6186</f>
        <v>CoQ10 -- 辅酶Q。能量，脑功能。 VITAMIN ]</v>
      </c>
    </row>
    <row r="2648" spans="1:7">
      <c r="B2648" s="136">
        <v>6405</v>
      </c>
      <c r="C2648" s="38">
        <f>Matrix!B6405</f>
        <v>0</v>
      </c>
      <c r="D2648" s="92">
        <f t="shared" si="345"/>
        <v>6.3</v>
      </c>
      <c r="G2648" s="38" t="str">
        <f>Matrix!C6405</f>
        <v>COENZYME Q-10 (COQ10) -- 辅酶Q。 强心剂（心脏）。 EuroNatur ]</v>
      </c>
    </row>
    <row r="2649" spans="1:7">
      <c r="B2649" s="136">
        <v>6476</v>
      </c>
      <c r="C2649" s="38">
        <f>Matrix!B6476</f>
        <v>0</v>
      </c>
      <c r="D2649" s="92">
        <f t="shared" si="345"/>
        <v>6.3</v>
      </c>
      <c r="G2649" s="38" t="str">
        <f>Matrix!C6476</f>
        <v>COENZYME Q-10 (COQ10) 20 mg. -- 辅酶Q。 Natureplant - Ortomolecular Vitamin ]</v>
      </c>
    </row>
    <row r="2650" spans="1:7">
      <c r="B2650" s="136">
        <v>7348</v>
      </c>
      <c r="C2650" s="38">
        <f>Matrix!B7348</f>
        <v>0</v>
      </c>
      <c r="D2650" s="92">
        <f t="shared" si="345"/>
        <v>6.3</v>
      </c>
      <c r="G2650" s="38" t="str">
        <f>Matrix!C7348</f>
        <v>COQ ZYME FORTE 10MG -- 乳化的辅酶Q10 (10mg) (辅酶Q), 用于供氧量增加。BIOTICS E.N.B. ]</v>
      </c>
    </row>
    <row r="2651" spans="1:7">
      <c r="B2651" s="136">
        <v>7349</v>
      </c>
      <c r="C2651" s="38">
        <f>Matrix!B7349</f>
        <v>0</v>
      </c>
      <c r="D2651" s="92">
        <f t="shared" si="345"/>
        <v>6.3</v>
      </c>
      <c r="G2651" s="38" t="str">
        <f>Matrix!C7349</f>
        <v>COQ ZYME 30-30MG -- 乳化的辅酶 Q10 (30mg) (辅酶Q) ，用于供氧量增加。BIOTICS E.N.B. ]</v>
      </c>
    </row>
    <row r="2652" spans="1:7">
      <c r="B2652" s="136">
        <v>7424</v>
      </c>
      <c r="C2652" s="38">
        <f>Matrix!B7424</f>
        <v>0</v>
      </c>
      <c r="D2652" s="92">
        <f t="shared" si="345"/>
        <v>6.3</v>
      </c>
      <c r="G2652" s="38" t="str">
        <f>Matrix!C7424</f>
        <v>STAMINA CAPS -- 左旋肉碱，辅酶Q10, bioctasol 和高剂量的B族维生素，用于增强体质。 BIOTICS E.N.B.</v>
      </c>
    </row>
    <row r="2653" spans="1:7">
      <c r="B2653" s="136">
        <v>8920</v>
      </c>
      <c r="C2653" s="38">
        <f>Matrix!B8920</f>
        <v>0</v>
      </c>
      <c r="D2653" s="92">
        <f t="shared" si="345"/>
        <v>6.3</v>
      </c>
      <c r="G2653" s="38" t="str">
        <f>Matrix!C8920</f>
        <v>辅酶 Q10/ 微胶粒化高吸收型的vitasorb，含维生素E和柠檬苦素/ Biocare UK</v>
      </c>
    </row>
    <row r="2654" spans="1:7">
      <c r="B2654" s="136">
        <v>8962</v>
      </c>
      <c r="C2654" s="38">
        <f>Matrix!B8962</f>
        <v>0</v>
      </c>
      <c r="D2654" s="92">
        <f t="shared" si="345"/>
        <v>6.3</v>
      </c>
      <c r="G2654" s="38" t="str">
        <f>Matrix!C8962</f>
        <v>辅酶Q10/ 高吸收性的微细胞形式补体/ Biocare UK</v>
      </c>
    </row>
    <row r="2655" spans="1:7">
      <c r="B2655" s="136">
        <v>8968</v>
      </c>
      <c r="C2655" s="38">
        <f>Matrix!B8968</f>
        <v>0</v>
      </c>
      <c r="D2655" s="92">
        <f t="shared" si="345"/>
        <v>6.3</v>
      </c>
      <c r="G2655" s="38" t="str">
        <f>Matrix!C8968</f>
        <v>鱼油和辅酶Q10/ Omega3脂肪酸/ Biocare UK</v>
      </c>
    </row>
    <row r="2656" spans="1:7">
      <c r="B2656" s="136">
        <v>9019</v>
      </c>
      <c r="C2656" s="38">
        <f>Matrix!B9019</f>
        <v>0</v>
      </c>
      <c r="D2656" s="92">
        <f t="shared" si="345"/>
        <v>6.3</v>
      </c>
      <c r="G2656" s="38" t="str">
        <f>Matrix!C9019</f>
        <v>菠萝蛋白酶，含辅酶Q10 ，用于心血管和循环系统/ Biocare UK ]</v>
      </c>
    </row>
    <row r="2657" spans="1:7">
      <c r="B2657" s="136">
        <v>9036</v>
      </c>
      <c r="C2657" s="38">
        <f>Matrix!B9036</f>
        <v>0</v>
      </c>
      <c r="D2657" s="92">
        <f t="shared" si="345"/>
        <v>6.3</v>
      </c>
      <c r="G2657" s="38" t="str">
        <f>Matrix!C9036</f>
        <v>Oxy-B15 含辅酶Q10、人参和精选维生素/ Biocare UK ]</v>
      </c>
    </row>
    <row r="2658" spans="1:7">
      <c r="B2658" s="136">
        <v>9244</v>
      </c>
      <c r="C2658" s="38">
        <f>Matrix!B9244</f>
        <v>0</v>
      </c>
      <c r="D2658" s="92">
        <f t="shared" si="345"/>
        <v>6.3</v>
      </c>
      <c r="G2658" s="38" t="str">
        <f>Matrix!C9244</f>
        <v>Co-Q10 Plus / 循环，线粒体/ Sunshine Tool Works</v>
      </c>
    </row>
    <row r="2659" spans="1:7">
      <c r="B2659" s="136">
        <v>9619</v>
      </c>
      <c r="C2659" s="38">
        <f>Matrix!B9619</f>
        <v>0</v>
      </c>
      <c r="D2659" s="92">
        <f t="shared" si="345"/>
        <v>6.3</v>
      </c>
      <c r="G2659" s="38" t="str">
        <f>Matrix!C9619</f>
        <v>SUPERCOQ10-ZYME TM Z-35/homeopatic formula allergy(过敏顺势疗法配方)/APEX ENERGETICS</v>
      </c>
    </row>
    <row r="2660" spans="1:7">
      <c r="A2660" s="38" t="s">
        <v>23672</v>
      </c>
      <c r="B2660" s="136">
        <v>3010</v>
      </c>
      <c r="C2660" s="38">
        <f>Matrix!B3010</f>
        <v>0</v>
      </c>
      <c r="D2660" s="92">
        <f t="shared" si="345"/>
        <v>6.3</v>
      </c>
      <c r="E2660" s="120">
        <f>MAX(D2660:D2682)</f>
        <v>6.3</v>
      </c>
      <c r="F2660" s="96">
        <f>IF(E2660&gt;Max_Value,Max_Value,IF(E2660&lt;0,0,E2660))</f>
        <v>5</v>
      </c>
      <c r="G2660" s="38" t="str">
        <f>Matrix!C3010</f>
        <v>(EP) MIKOPLEX -- 草本的抗真菌合成物。 ^ ]</v>
      </c>
    </row>
    <row r="2661" spans="1:7">
      <c r="B2661" s="136">
        <v>5042</v>
      </c>
      <c r="C2661" s="38">
        <f>Matrix!B5042</f>
        <v>0</v>
      </c>
      <c r="D2661" s="92">
        <f t="shared" si="345"/>
        <v>6.3</v>
      </c>
      <c r="G2661" s="38" t="str">
        <f>Matrix!C5042</f>
        <v>NARAYANI OM 22 Male Genital男性生殖 -- 为在SCIO上的复制而设计的配方。</v>
      </c>
    </row>
    <row r="2662" spans="1:7">
      <c r="B2662" s="136">
        <v>6148</v>
      </c>
      <c r="C2662" s="38">
        <f>Matrix!B6148</f>
        <v>0</v>
      </c>
      <c r="D2662" s="92">
        <f t="shared" si="345"/>
        <v>6.3</v>
      </c>
      <c r="G2662" s="38" t="str">
        <f>Matrix!C6148</f>
        <v>BROMELAIN -- 甲基的来源，蛋白水解酶。VITAMIN ]</v>
      </c>
    </row>
    <row r="2663" spans="1:7">
      <c r="B2663" s="136">
        <v>6166</v>
      </c>
      <c r="C2663" s="38">
        <f>Matrix!B6166</f>
        <v>0</v>
      </c>
      <c r="D2663" s="92">
        <f t="shared" si="345"/>
        <v>6.3</v>
      </c>
      <c r="G2663" s="38" t="str">
        <f>Matrix!C6166</f>
        <v>VITAMIN B6 PYRIDOXAL 5 PHOSPHATE (P5P)  -- 动脉里用于解毒的高半胱氨酸活性形式，大脑（中风）。VITAMIN ]</v>
      </c>
    </row>
    <row r="2664" spans="1:7">
      <c r="B2664" s="136">
        <v>6197</v>
      </c>
      <c r="C2664" s="38">
        <f>Matrix!B6197</f>
        <v>0</v>
      </c>
      <c r="D2664" s="92">
        <f t="shared" si="345"/>
        <v>6.3</v>
      </c>
      <c r="G2664" s="38" t="str">
        <f>Matrix!C6197</f>
        <v>CALCIUM OROTATE -- 复钙, 抗炎症。 MINERAL</v>
      </c>
    </row>
    <row r="2665" spans="1:7">
      <c r="B2665" s="136">
        <v>6213</v>
      </c>
      <c r="C2665" s="38">
        <f>Matrix!B6213</f>
        <v>0</v>
      </c>
      <c r="D2665" s="92">
        <f t="shared" si="345"/>
        <v>6.3</v>
      </c>
      <c r="G2665" s="38" t="str">
        <f>Matrix!C6213</f>
        <v>AMIODARONE amiodarone     胺碘达隆
-- 减缓心率，治疗危险异常的心律。ALO</v>
      </c>
    </row>
    <row r="2666" spans="1:7">
      <c r="B2666" s="136">
        <v>6405</v>
      </c>
      <c r="C2666" s="38">
        <f>Matrix!B6405</f>
        <v>0</v>
      </c>
      <c r="D2666" s="92">
        <f t="shared" si="345"/>
        <v>6.3</v>
      </c>
      <c r="G2666" s="38" t="str">
        <f>Matrix!C6405</f>
        <v>COENZYME Q-10 (COQ10) -- 辅酶Q。 强心剂（心脏）。 EuroNatur ]</v>
      </c>
    </row>
    <row r="2667" spans="1:7">
      <c r="B2667" s="136">
        <v>6472</v>
      </c>
      <c r="C2667" s="38">
        <f>Matrix!B6472</f>
        <v>0</v>
      </c>
      <c r="D2667" s="92">
        <f t="shared" si="345"/>
        <v>6.3</v>
      </c>
      <c r="G2667" s="38" t="str">
        <f>Matrix!C6472</f>
        <v>PLEASURE AID -- 阳萎。 Natureplant - Ortomolecular Vitamin</v>
      </c>
    </row>
    <row r="2668" spans="1:7">
      <c r="B2668" s="136">
        <v>7058</v>
      </c>
      <c r="C2668" s="38">
        <f>Matrix!B7058</f>
        <v>0</v>
      </c>
      <c r="D2668" s="92">
        <f t="shared" si="345"/>
        <v>6.3</v>
      </c>
      <c r="G2668" s="38" t="str">
        <f>Matrix!C7058</f>
        <v>AO ALOE VERA -- 用于消化和治疗的有效来源。</v>
      </c>
    </row>
    <row r="2669" spans="1:7">
      <c r="B2669" s="136">
        <v>7597</v>
      </c>
      <c r="C2669" s="38">
        <f>Matrix!B7597</f>
        <v>0</v>
      </c>
      <c r="D2669" s="92">
        <f t="shared" si="345"/>
        <v>6.3</v>
      </c>
      <c r="G2669" s="38" t="str">
        <f>Matrix!C7597</f>
        <v>NATURA ISOFLAVON -- 大豆异黄酮，天然雌激素。BIOTICS E.N.B.</v>
      </c>
    </row>
    <row r="2670" spans="1:7">
      <c r="B2670" s="136">
        <v>8353</v>
      </c>
      <c r="C2670" s="38">
        <f>Matrix!B8353</f>
        <v>0</v>
      </c>
      <c r="D2670" s="92">
        <f t="shared" si="345"/>
        <v>6.3</v>
      </c>
      <c r="G2670" s="38" t="str">
        <f>Matrix!C8353</f>
        <v>大米--食物提取物，对各种血型者有益。</v>
      </c>
    </row>
    <row r="2671" spans="1:7">
      <c r="B2671" s="136">
        <v>8742</v>
      </c>
      <c r="C2671" s="38">
        <f>Matrix!B8742</f>
        <v>0</v>
      </c>
      <c r="D2671" s="92">
        <f t="shared" si="345"/>
        <v>6.3</v>
      </c>
      <c r="G2671" s="38" t="str">
        <f>Matrix!C8742</f>
        <v>Z-4 C-Pro-Zyme / TERRAINZYME NUTRITIONALS / APEX ENERGETICS -- 缓冲的维生素C 1 克，肾上腺压力，感染，伤口 。</v>
      </c>
    </row>
    <row r="2672" spans="1:7">
      <c r="B2672" s="136">
        <v>8755</v>
      </c>
      <c r="C2672" s="38">
        <f>Matrix!B8755</f>
        <v>0</v>
      </c>
      <c r="D2672" s="92">
        <f t="shared" ref="D2672:D2682" si="346">ROUNDUP(ABS(75-C2672)/(Base_Value-3)*nutri_factor,1)</f>
        <v>6.3</v>
      </c>
      <c r="G2672" s="38" t="str">
        <f>Matrix!C8755</f>
        <v>Z-17 LiquaZinc / TERRAINZYME NUTRITIONALS / APEX ENERGETICS -- 液态锌，味觉测试，锌不足，免疫力。</v>
      </c>
    </row>
    <row r="2673" spans="1:7">
      <c r="B2673" s="136">
        <v>8765</v>
      </c>
      <c r="C2673" s="38">
        <f>Matrix!B8765</f>
        <v>0</v>
      </c>
      <c r="D2673" s="92">
        <f t="shared" si="346"/>
        <v>6.3</v>
      </c>
      <c r="G2673" s="38" t="str">
        <f>Matrix!C8765</f>
        <v>Z-27 Fem- Zyme / TERRAINZYME NUTRITIONALS / APEX ENERGETICS -- 主要为较年轻女性提供营养支持，情绪，激素，月经。</v>
      </c>
    </row>
    <row r="2674" spans="1:7">
      <c r="B2674" s="136">
        <v>9026</v>
      </c>
      <c r="C2674" s="38">
        <f>Matrix!B9026</f>
        <v>0</v>
      </c>
      <c r="D2674" s="92">
        <f t="shared" si="346"/>
        <v>6.3</v>
      </c>
      <c r="G2674" s="38" t="str">
        <f>Matrix!C9026</f>
        <v>Femme forte 2 胶囊，用于绝经期和月经期的女性支持/ Biocare UK</v>
      </c>
    </row>
    <row r="2675" spans="1:7">
      <c r="B2675" s="136">
        <v>9045</v>
      </c>
      <c r="C2675" s="38">
        <f>Matrix!B9045</f>
        <v>0</v>
      </c>
      <c r="D2675" s="92">
        <f t="shared" si="346"/>
        <v>6.3</v>
      </c>
      <c r="G2675" s="38" t="str">
        <f>Matrix!C9045</f>
        <v>Nutriguard Plus 抗氧化剂，含α-硫辛酸、西红柿红素、维生素A, C, E和硒/ Biocare UK ]</v>
      </c>
    </row>
    <row r="2676" spans="1:7">
      <c r="B2676" s="136">
        <v>9046</v>
      </c>
      <c r="C2676" s="38">
        <f>Matrix!B9046</f>
        <v>0</v>
      </c>
      <c r="D2676" s="92">
        <f t="shared" si="346"/>
        <v>6.3</v>
      </c>
      <c r="G2676" s="38" t="str">
        <f>Matrix!C9046</f>
        <v>Oxyplex 麦芽浓缩，抗氧化剂，酶支援/ Biocare UK</v>
      </c>
    </row>
    <row r="2677" spans="1:7">
      <c r="B2677" s="136">
        <v>9047</v>
      </c>
      <c r="C2677" s="38">
        <f>Matrix!B9047</f>
        <v>0</v>
      </c>
      <c r="D2677" s="92">
        <f t="shared" si="346"/>
        <v>6.3</v>
      </c>
      <c r="G2677" s="38" t="str">
        <f>Matrix!C9047</f>
        <v>Quercetin生物类黄酮，含白三烯缔合 (association)、菠萝蛋白消化酶、抗氧化剂/ Biocare UK</v>
      </c>
    </row>
    <row r="2678" spans="1:7">
      <c r="B2678" s="136">
        <v>9049</v>
      </c>
      <c r="C2678" s="38">
        <f>Matrix!B9049</f>
        <v>0</v>
      </c>
      <c r="D2678" s="92">
        <f t="shared" si="346"/>
        <v>6.3</v>
      </c>
      <c r="G2678" s="38" t="str">
        <f>Matrix!C9049</f>
        <v>甜菜根提取物，含天然铁和微量矿物质、抗氧化剂，用于神经、内分泌和肝支援/ Biocare UK</v>
      </c>
    </row>
    <row r="2679" spans="1:7">
      <c r="B2679" s="136">
        <v>9050</v>
      </c>
      <c r="C2679" s="38">
        <f>Matrix!B9050</f>
        <v>0</v>
      </c>
      <c r="D2679" s="92">
        <f t="shared" si="346"/>
        <v>6.3</v>
      </c>
      <c r="G2679" s="38" t="str">
        <f>Matrix!C9050</f>
        <v>乳香酸复合物，抗氧化剂含乳香酸、姜黄、越桔提取物和生姜/ Biocare UK</v>
      </c>
    </row>
    <row r="2680" spans="1:7">
      <c r="B2680" s="136">
        <v>9064</v>
      </c>
      <c r="C2680" s="38">
        <f>Matrix!B9064</f>
        <v>0</v>
      </c>
      <c r="D2680" s="92">
        <f t="shared" si="346"/>
        <v>6.3</v>
      </c>
      <c r="G2680" s="38" t="str">
        <f>Matrix!C9064</f>
        <v>Sea Plasma Phyto-plankton，含广谱营养物和高生物有效性/ Biocare UK</v>
      </c>
    </row>
    <row r="2681" spans="1:7">
      <c r="B2681" s="136">
        <v>9160</v>
      </c>
      <c r="C2681" s="38">
        <f>Matrix!B9060</f>
        <v>0</v>
      </c>
      <c r="D2681" s="92">
        <f t="shared" si="346"/>
        <v>6.3</v>
      </c>
      <c r="G2681" s="38" t="str">
        <f>Matrix!C9160</f>
        <v>VS-C Vegitabs / 病毒，细菌，血液，CES / Sunshine Tool Works</v>
      </c>
    </row>
    <row r="2682" spans="1:7">
      <c r="B2682" s="136">
        <v>9221</v>
      </c>
      <c r="C2682" s="38">
        <f>Matrix!B9221</f>
        <v>0</v>
      </c>
      <c r="D2682" s="92">
        <f t="shared" si="346"/>
        <v>6.3</v>
      </c>
      <c r="G2682" s="38" t="str">
        <f>Matrix!C9221</f>
        <v>Black Currant Oil / 必需脂肪酸(EFA), 前列腺素， Certisol, 压力/ Sunshine Tool Works</v>
      </c>
    </row>
    <row r="2684" spans="1:7">
      <c r="A2684" s="38" t="s">
        <v>23682</v>
      </c>
      <c r="B2684" s="86" t="s">
        <v>23405</v>
      </c>
      <c r="C2684" s="38" t="e">
        <f>Info_R!A4</f>
        <v>#N/A</v>
      </c>
      <c r="D2684" s="92" t="e">
        <f>ROUNDUP(ABS(100-C2684)/12,1)</f>
        <v>#N/A</v>
      </c>
      <c r="E2684" s="96" t="e">
        <f t="shared" ref="E2684:E2690" si="347">IF(D2684&gt;Max_Value,Max_Value,IF(D2684&lt;0,0,D2684))</f>
        <v>#N/A</v>
      </c>
      <c r="F2684" s="96"/>
      <c r="G2684" t="s">
        <v>22846</v>
      </c>
    </row>
    <row r="2685" spans="1:7">
      <c r="A2685" s="38" t="s">
        <v>23683</v>
      </c>
      <c r="B2685" s="86" t="s">
        <v>23677</v>
      </c>
      <c r="C2685" s="38" t="e">
        <f>Info_R!A5</f>
        <v>#N/A</v>
      </c>
      <c r="D2685" s="92" t="e">
        <f>ROUNDUP(ABS(100-C2685)/12,1)</f>
        <v>#N/A</v>
      </c>
      <c r="E2685" s="96" t="e">
        <f t="shared" si="347"/>
        <v>#N/A</v>
      </c>
      <c r="F2685" s="96"/>
      <c r="G2685" t="s">
        <v>23648</v>
      </c>
    </row>
    <row r="2686" spans="1:7">
      <c r="A2686" s="38" t="s">
        <v>23684</v>
      </c>
      <c r="B2686" s="86" t="s">
        <v>23678</v>
      </c>
      <c r="C2686" s="38" t="e">
        <f>Info_R!A6</f>
        <v>#N/A</v>
      </c>
      <c r="D2686" s="92" t="e">
        <f>ROUNDUP(ABS(100-C2686)/12,1)</f>
        <v>#N/A</v>
      </c>
      <c r="E2686" s="96" t="e">
        <f t="shared" si="347"/>
        <v>#N/A</v>
      </c>
      <c r="F2686" s="96"/>
      <c r="G2686" t="s">
        <v>23647</v>
      </c>
    </row>
    <row r="2687" spans="1:7">
      <c r="A2687" s="38" t="s">
        <v>23685</v>
      </c>
      <c r="B2687" s="86" t="s">
        <v>23679</v>
      </c>
      <c r="C2687" s="38" t="e">
        <f>Info_R!A7</f>
        <v>#N/A</v>
      </c>
      <c r="D2687" s="92" t="e">
        <f>ROUNDUP(ABS(100-C2687)/12,1)</f>
        <v>#N/A</v>
      </c>
      <c r="E2687" s="96" t="e">
        <f t="shared" si="347"/>
        <v>#N/A</v>
      </c>
      <c r="F2687" s="96"/>
      <c r="G2687" t="s">
        <v>23646</v>
      </c>
    </row>
    <row r="2688" spans="1:7">
      <c r="A2688" s="38" t="s">
        <v>23686</v>
      </c>
      <c r="B2688" s="86" t="s">
        <v>23680</v>
      </c>
      <c r="C2688" s="38" t="e">
        <f>Info_R!A8</f>
        <v>#N/A</v>
      </c>
      <c r="D2688" s="92" t="e">
        <f>ROUNDUP(ABS(100-C2688)/12,1)</f>
        <v>#N/A</v>
      </c>
      <c r="E2688" s="96" t="e">
        <f t="shared" si="347"/>
        <v>#N/A</v>
      </c>
      <c r="F2688" s="96"/>
      <c r="G2688" t="s">
        <v>23645</v>
      </c>
    </row>
    <row r="2689" spans="1:7">
      <c r="A2689" s="38" t="s">
        <v>23687</v>
      </c>
      <c r="B2689" s="86" t="s">
        <v>23681</v>
      </c>
      <c r="C2689" s="38" t="e">
        <f>Info_R!A9</f>
        <v>#N/A</v>
      </c>
      <c r="D2689" s="92" t="e">
        <f>ROUNDUP(ABS(75-C2689)/2.5,1)</f>
        <v>#N/A</v>
      </c>
      <c r="E2689" s="96" t="e">
        <f t="shared" si="347"/>
        <v>#N/A</v>
      </c>
      <c r="F2689" s="96"/>
      <c r="G2689" t="s">
        <v>23690</v>
      </c>
    </row>
    <row r="2690" spans="1:7">
      <c r="A2690" s="38" t="s">
        <v>23689</v>
      </c>
      <c r="B2690" s="86" t="s">
        <v>23688</v>
      </c>
      <c r="C2690" s="38" t="e">
        <f>Info_R!A13</f>
        <v>#N/A</v>
      </c>
      <c r="D2690" s="92" t="e">
        <f>ROUNDUP(ABS(8-C2690)*1.8,1)</f>
        <v>#N/A</v>
      </c>
      <c r="E2690" s="96" t="e">
        <f t="shared" si="347"/>
        <v>#N/A</v>
      </c>
      <c r="F2690" s="96"/>
      <c r="G2690" t="s">
        <v>23691</v>
      </c>
    </row>
    <row r="2692" spans="1:7">
      <c r="A2692"/>
      <c r="C2692" s="92"/>
      <c r="D2692" s="96">
        <f>MAX(D2693:D2697)</f>
        <v>5</v>
      </c>
      <c r="E2692" s="96"/>
      <c r="F2692" s="120" t="s">
        <v>23702</v>
      </c>
    </row>
    <row r="2693" spans="1:7">
      <c r="A2693" s="55">
        <v>590</v>
      </c>
      <c r="B2693" s="38">
        <f>Matrix!B590</f>
        <v>0</v>
      </c>
      <c r="C2693" s="92">
        <f>ROUNDUP(ABS(75-B2693)/(Base_Value-3)*endo_factor,1)</f>
        <v>6.3</v>
      </c>
      <c r="D2693" s="96">
        <f>IF(C2693&gt;Max_Value,Max_Value,IF(C2693&lt;0,0,C2693))</f>
        <v>5</v>
      </c>
      <c r="E2693" s="120"/>
      <c r="F2693" s="120"/>
    </row>
    <row r="2694" spans="1:7">
      <c r="A2694" s="55">
        <v>724</v>
      </c>
      <c r="B2694" s="38">
        <f>Matrix!B724</f>
        <v>0</v>
      </c>
      <c r="C2694" s="92">
        <f>ROUNDUP(ABS(75-B2694)/(Base_Value-3)*endo_factor,1)</f>
        <v>6.3</v>
      </c>
      <c r="D2694" s="96">
        <f>IF(C2694&gt;Max_Value,Max_Value,IF(C2694&lt;0,0,C2694))</f>
        <v>5</v>
      </c>
      <c r="E2694" s="120"/>
      <c r="F2694" s="120"/>
    </row>
    <row r="2695" spans="1:7">
      <c r="A2695" s="55">
        <v>2477</v>
      </c>
      <c r="B2695" s="38">
        <f>Matrix!B2477</f>
        <v>0</v>
      </c>
      <c r="C2695" s="92">
        <f>ROUNDUP(ABS(75-B2695)/(Base_Value-3)*endo_factor,1)</f>
        <v>6.3</v>
      </c>
      <c r="D2695" s="96">
        <f>IF(C2695&gt;Max_Value,Max_Value,IF(C2695&lt;0,0,C2695))</f>
        <v>5</v>
      </c>
      <c r="E2695" s="120"/>
      <c r="F2695" s="120"/>
    </row>
    <row r="2696" spans="1:7">
      <c r="A2696" s="55">
        <v>5327</v>
      </c>
      <c r="B2696" s="38">
        <f>Matrix!B5327</f>
        <v>0</v>
      </c>
      <c r="C2696" s="92">
        <f>ROUNDUP(ABS(75-B2696)/(Base_Value-3)*endo_factor,1)</f>
        <v>6.3</v>
      </c>
      <c r="D2696" s="96">
        <f>IF(C2696&gt;Max_Value,Max_Value,IF(C2696&lt;0,0,C2696))</f>
        <v>5</v>
      </c>
      <c r="E2696" s="120"/>
      <c r="F2696" s="120"/>
    </row>
    <row r="2697" spans="1:7">
      <c r="A2697" s="55">
        <v>5433</v>
      </c>
      <c r="B2697" s="38">
        <f>Matrix!B5433</f>
        <v>0</v>
      </c>
      <c r="C2697" s="92">
        <f>ROUNDUP(ABS(75-B2697)/(Base_Value-3)*endo_factor,1)</f>
        <v>6.3</v>
      </c>
      <c r="D2697" s="96">
        <f>IF(C2697&gt;Max_Value,Max_Value,IF(C2697&lt;0,0,C2697))</f>
        <v>5</v>
      </c>
      <c r="E2697" s="120"/>
      <c r="F2697" s="120"/>
    </row>
    <row r="2699" spans="1:7">
      <c r="C2699" s="92"/>
      <c r="D2699" s="96">
        <f>MAX(D2700:D2707)</f>
        <v>5</v>
      </c>
      <c r="E2699" s="38"/>
      <c r="F2699" s="120" t="s">
        <v>24387</v>
      </c>
    </row>
    <row r="2700" spans="1:7">
      <c r="A2700" s="55">
        <v>943</v>
      </c>
      <c r="B2700" s="38">
        <f>Matrix!B943</f>
        <v>0</v>
      </c>
      <c r="C2700" s="92">
        <f t="shared" ref="C2700:C2707" si="348">ROUNDUP(ABS(75-B2700)/(Base_Value-3)*endo_factor,1)</f>
        <v>6.3</v>
      </c>
      <c r="D2700" s="96">
        <f t="shared" ref="D2700:D2707" si="349">IF(C2700&gt;Max_Value,Max_Value,IF(C2700&lt;0,0,C2700))</f>
        <v>5</v>
      </c>
    </row>
    <row r="2701" spans="1:7">
      <c r="A2701" s="55">
        <v>2478</v>
      </c>
      <c r="B2701" s="38">
        <f>Matrix!B2478</f>
        <v>0</v>
      </c>
      <c r="C2701" s="92">
        <f t="shared" si="348"/>
        <v>6.3</v>
      </c>
      <c r="D2701" s="96">
        <f t="shared" si="349"/>
        <v>5</v>
      </c>
    </row>
    <row r="2702" spans="1:7">
      <c r="A2702" s="55">
        <v>2743</v>
      </c>
      <c r="B2702" s="38">
        <f>Matrix!B2743</f>
        <v>0</v>
      </c>
      <c r="C2702" s="92">
        <f t="shared" si="348"/>
        <v>6.3</v>
      </c>
      <c r="D2702" s="96">
        <f t="shared" si="349"/>
        <v>5</v>
      </c>
    </row>
    <row r="2703" spans="1:7">
      <c r="A2703" s="55">
        <v>5289</v>
      </c>
      <c r="B2703" s="38">
        <f>Matrix!B5289</f>
        <v>0</v>
      </c>
      <c r="C2703" s="92">
        <f t="shared" si="348"/>
        <v>6.3</v>
      </c>
      <c r="D2703" s="96">
        <f t="shared" si="349"/>
        <v>5</v>
      </c>
    </row>
    <row r="2704" spans="1:7">
      <c r="A2704" s="55">
        <v>5324</v>
      </c>
      <c r="B2704" s="38">
        <f>Matrix!B5324</f>
        <v>0</v>
      </c>
      <c r="C2704" s="92">
        <f t="shared" si="348"/>
        <v>6.3</v>
      </c>
      <c r="D2704" s="96">
        <f t="shared" si="349"/>
        <v>5</v>
      </c>
    </row>
    <row r="2705" spans="1:4">
      <c r="A2705" s="55">
        <v>6387</v>
      </c>
      <c r="B2705" s="38">
        <f>Matrix!B6387</f>
        <v>0</v>
      </c>
      <c r="C2705" s="92">
        <f t="shared" si="348"/>
        <v>6.3</v>
      </c>
      <c r="D2705" s="96">
        <f t="shared" si="349"/>
        <v>5</v>
      </c>
    </row>
    <row r="2706" spans="1:4">
      <c r="A2706" s="55">
        <v>6626</v>
      </c>
      <c r="B2706" s="38">
        <f>Matrix!B6626</f>
        <v>0</v>
      </c>
      <c r="C2706" s="92">
        <f t="shared" si="348"/>
        <v>6.3</v>
      </c>
      <c r="D2706" s="96">
        <f t="shared" si="349"/>
        <v>5</v>
      </c>
    </row>
    <row r="2707" spans="1:4">
      <c r="A2707" s="55">
        <v>6627</v>
      </c>
      <c r="B2707" s="38">
        <f>Matrix!B6627</f>
        <v>0</v>
      </c>
      <c r="C2707" s="92">
        <f t="shared" si="348"/>
        <v>6.3</v>
      </c>
      <c r="D2707" s="96">
        <f t="shared" si="349"/>
        <v>5</v>
      </c>
    </row>
    <row r="2709" spans="1:4">
      <c r="A2709" s="38" t="s">
        <v>26289</v>
      </c>
    </row>
    <row r="2710" spans="1:4">
      <c r="A2710" s="38" t="s">
        <v>26290</v>
      </c>
    </row>
    <row r="2711" spans="1:4">
      <c r="A2711" s="38" t="s">
        <v>26291</v>
      </c>
      <c r="B2711" s="38">
        <f>Matrix!$B$8375</f>
        <v>0</v>
      </c>
      <c r="C2711" s="38">
        <f t="shared" ref="C2711:C2727" si="350">ROUNDUP(ABS(75-B2711)/(Base_Value)*allergy_factor,1)</f>
        <v>5</v>
      </c>
      <c r="D2711" s="93">
        <f t="shared" ref="D2711:D2727" si="351">IF(C2711&gt;Max_Value,Max_Value,IF(C2711&lt;0,0,C2711))</f>
        <v>5</v>
      </c>
    </row>
    <row r="2712" spans="1:4">
      <c r="A2712" s="38" t="s">
        <v>26292</v>
      </c>
      <c r="B2712" s="38">
        <f>Matrix!$B$8296</f>
        <v>0</v>
      </c>
      <c r="C2712" s="38">
        <f t="shared" si="350"/>
        <v>5</v>
      </c>
      <c r="D2712" s="93">
        <f t="shared" si="351"/>
        <v>5</v>
      </c>
    </row>
    <row r="2713" spans="1:4">
      <c r="A2713" s="38" t="s">
        <v>11725</v>
      </c>
      <c r="B2713" s="38">
        <f>Matrix!$B$8323</f>
        <v>0</v>
      </c>
      <c r="C2713" s="38">
        <f t="shared" si="350"/>
        <v>5</v>
      </c>
      <c r="D2713" s="93">
        <f t="shared" si="351"/>
        <v>5</v>
      </c>
    </row>
    <row r="2714" spans="1:4">
      <c r="A2714" s="38" t="s">
        <v>26293</v>
      </c>
      <c r="B2714" s="38">
        <f>Matrix!$B$1708</f>
        <v>0</v>
      </c>
      <c r="C2714" s="38">
        <f t="shared" si="350"/>
        <v>5</v>
      </c>
      <c r="D2714" s="93">
        <f t="shared" si="351"/>
        <v>5</v>
      </c>
    </row>
    <row r="2715" spans="1:4">
      <c r="A2715" s="38" t="s">
        <v>26294</v>
      </c>
      <c r="B2715" s="38">
        <f>Matrix!$B$1685</f>
        <v>0</v>
      </c>
      <c r="C2715" s="38">
        <f t="shared" si="350"/>
        <v>5</v>
      </c>
      <c r="D2715" s="93">
        <f t="shared" si="351"/>
        <v>5</v>
      </c>
    </row>
    <row r="2716" spans="1:4">
      <c r="A2716" s="38" t="s">
        <v>26295</v>
      </c>
      <c r="B2716" s="38">
        <f>Matrix!$B$8329</f>
        <v>0</v>
      </c>
      <c r="C2716" s="38">
        <f t="shared" si="350"/>
        <v>5</v>
      </c>
      <c r="D2716" s="93">
        <f t="shared" si="351"/>
        <v>5</v>
      </c>
    </row>
    <row r="2717" spans="1:4">
      <c r="A2717" s="38" t="s">
        <v>26296</v>
      </c>
      <c r="B2717" s="38">
        <f>Matrix!$B$8354</f>
        <v>0</v>
      </c>
      <c r="C2717" s="38">
        <f t="shared" si="350"/>
        <v>5</v>
      </c>
      <c r="D2717" s="93">
        <f t="shared" si="351"/>
        <v>5</v>
      </c>
    </row>
    <row r="2718" spans="1:4">
      <c r="A2718" s="38" t="s">
        <v>26297</v>
      </c>
      <c r="B2718" s="38">
        <f>Matrix!$B$8218</f>
        <v>0</v>
      </c>
      <c r="C2718" s="38">
        <f t="shared" si="350"/>
        <v>5</v>
      </c>
      <c r="D2718" s="93">
        <f t="shared" si="351"/>
        <v>5</v>
      </c>
    </row>
    <row r="2719" spans="1:4">
      <c r="A2719" s="38" t="s">
        <v>26298</v>
      </c>
      <c r="B2719" s="38">
        <f>Matrix!$B$9395</f>
        <v>0</v>
      </c>
      <c r="C2719" s="38">
        <f t="shared" si="350"/>
        <v>5</v>
      </c>
      <c r="D2719" s="93">
        <f t="shared" si="351"/>
        <v>5</v>
      </c>
    </row>
    <row r="2720" spans="1:4">
      <c r="A2720" s="38" t="s">
        <v>26299</v>
      </c>
      <c r="B2720" s="38">
        <f>Matrix!$B$8325</f>
        <v>0</v>
      </c>
      <c r="C2720" s="38">
        <f t="shared" si="350"/>
        <v>5</v>
      </c>
      <c r="D2720" s="93">
        <f t="shared" si="351"/>
        <v>5</v>
      </c>
    </row>
    <row r="2721" spans="1:4">
      <c r="A2721" s="38" t="s">
        <v>26300</v>
      </c>
      <c r="B2721" s="38">
        <f>Matrix!$B$8281</f>
        <v>0</v>
      </c>
      <c r="C2721" s="38">
        <f t="shared" si="350"/>
        <v>5</v>
      </c>
      <c r="D2721" s="93">
        <f t="shared" si="351"/>
        <v>5</v>
      </c>
    </row>
    <row r="2722" spans="1:4">
      <c r="A2722" s="38" t="s">
        <v>26301</v>
      </c>
      <c r="B2722" s="38">
        <f>Matrix!$B$9546</f>
        <v>0</v>
      </c>
      <c r="C2722" s="38">
        <f t="shared" si="350"/>
        <v>5</v>
      </c>
      <c r="D2722" s="93">
        <f t="shared" si="351"/>
        <v>5</v>
      </c>
    </row>
    <row r="2723" spans="1:4">
      <c r="A2723" s="38" t="s">
        <v>26302</v>
      </c>
      <c r="B2723" s="38">
        <f>Matrix!$B$1598</f>
        <v>0</v>
      </c>
      <c r="C2723" s="38">
        <f t="shared" si="350"/>
        <v>5</v>
      </c>
      <c r="D2723" s="93">
        <f t="shared" si="351"/>
        <v>5</v>
      </c>
    </row>
    <row r="2724" spans="1:4">
      <c r="A2724" s="38" t="s">
        <v>26303</v>
      </c>
      <c r="B2724" s="38">
        <f>Matrix!$B$9397</f>
        <v>0</v>
      </c>
      <c r="C2724" s="38">
        <f t="shared" si="350"/>
        <v>5</v>
      </c>
      <c r="D2724" s="93">
        <f t="shared" si="351"/>
        <v>5</v>
      </c>
    </row>
    <row r="2725" spans="1:4">
      <c r="A2725" s="38" t="s">
        <v>26304</v>
      </c>
      <c r="B2725" s="38">
        <f>Matrix!$B$8272</f>
        <v>0</v>
      </c>
      <c r="C2725" s="38">
        <f t="shared" si="350"/>
        <v>5</v>
      </c>
      <c r="D2725" s="93">
        <f t="shared" si="351"/>
        <v>5</v>
      </c>
    </row>
    <row r="2726" spans="1:4">
      <c r="A2726" s="38" t="s">
        <v>26305</v>
      </c>
      <c r="B2726" s="38">
        <f>Matrix!$B$9395</f>
        <v>0</v>
      </c>
      <c r="C2726" s="38">
        <f t="shared" si="350"/>
        <v>5</v>
      </c>
      <c r="D2726" s="93">
        <f t="shared" si="351"/>
        <v>5</v>
      </c>
    </row>
    <row r="2727" spans="1:4">
      <c r="A2727" s="38" t="s">
        <v>26306</v>
      </c>
      <c r="B2727" s="38">
        <f>Matrix!$B$1598</f>
        <v>0</v>
      </c>
      <c r="C2727" s="38">
        <f t="shared" si="350"/>
        <v>5</v>
      </c>
      <c r="D2727" s="93">
        <f t="shared" si="351"/>
        <v>5</v>
      </c>
    </row>
    <row r="2728" spans="1:4">
      <c r="A2728" s="38" t="s">
        <v>26307</v>
      </c>
    </row>
    <row r="2729" spans="1:4">
      <c r="A2729" s="38" t="s">
        <v>26308</v>
      </c>
      <c r="B2729" s="38">
        <f>Matrix!$B$1684</f>
        <v>0</v>
      </c>
      <c r="C2729" s="38">
        <f t="shared" ref="C2729:C2752" si="352">ROUNDUP(ABS(75-B2729)/(Base_Value)*allergy_factor,1)</f>
        <v>5</v>
      </c>
      <c r="D2729" s="93">
        <f t="shared" ref="D2729:D2752" si="353">IF(C2729&gt;Max_Value,Max_Value,IF(C2729&lt;0,0,C2729))</f>
        <v>5</v>
      </c>
    </row>
    <row r="2730" spans="1:4">
      <c r="A2730" s="38" t="s">
        <v>11734</v>
      </c>
      <c r="B2730" s="38">
        <f>Matrix!$B$894</f>
        <v>0</v>
      </c>
      <c r="C2730" s="38">
        <f t="shared" si="352"/>
        <v>5</v>
      </c>
      <c r="D2730" s="93">
        <f t="shared" si="353"/>
        <v>5</v>
      </c>
    </row>
    <row r="2731" spans="1:4">
      <c r="A2731" s="38" t="s">
        <v>26309</v>
      </c>
      <c r="B2731" s="38">
        <f>Matrix!$B$893</f>
        <v>0</v>
      </c>
      <c r="C2731" s="38">
        <f t="shared" si="352"/>
        <v>5</v>
      </c>
      <c r="D2731" s="93">
        <f t="shared" si="353"/>
        <v>5</v>
      </c>
    </row>
    <row r="2732" spans="1:4">
      <c r="A2732" s="38" t="s">
        <v>26310</v>
      </c>
      <c r="B2732" s="38">
        <f>Matrix!$B$9555</f>
        <v>0</v>
      </c>
      <c r="C2732" s="38">
        <f t="shared" si="352"/>
        <v>5</v>
      </c>
      <c r="D2732" s="93">
        <f t="shared" si="353"/>
        <v>5</v>
      </c>
    </row>
    <row r="2733" spans="1:4">
      <c r="A2733" s="38" t="s">
        <v>26311</v>
      </c>
      <c r="B2733" s="38">
        <f>Matrix!$B$2347</f>
        <v>0</v>
      </c>
      <c r="C2733" s="38">
        <f t="shared" si="352"/>
        <v>5</v>
      </c>
      <c r="D2733" s="93">
        <f t="shared" si="353"/>
        <v>5</v>
      </c>
    </row>
    <row r="2734" spans="1:4">
      <c r="A2734" s="38" t="s">
        <v>26312</v>
      </c>
      <c r="B2734" s="38">
        <f>Matrix!$B$1681</f>
        <v>0</v>
      </c>
      <c r="C2734" s="38">
        <f t="shared" si="352"/>
        <v>5</v>
      </c>
      <c r="D2734" s="93">
        <f t="shared" si="353"/>
        <v>5</v>
      </c>
    </row>
    <row r="2735" spans="1:4">
      <c r="A2735" s="38" t="s">
        <v>26313</v>
      </c>
      <c r="B2735" s="38">
        <f>Matrix!$B$892</f>
        <v>0</v>
      </c>
      <c r="C2735" s="38">
        <f t="shared" si="352"/>
        <v>5</v>
      </c>
      <c r="D2735" s="93">
        <f t="shared" si="353"/>
        <v>5</v>
      </c>
    </row>
    <row r="2736" spans="1:4">
      <c r="A2736" s="38" t="s">
        <v>26314</v>
      </c>
      <c r="B2736" s="38">
        <f>Matrix!$B$6661</f>
        <v>0</v>
      </c>
      <c r="C2736" s="38">
        <f t="shared" si="352"/>
        <v>5</v>
      </c>
      <c r="D2736" s="93">
        <f t="shared" si="353"/>
        <v>5</v>
      </c>
    </row>
    <row r="2737" spans="1:4">
      <c r="A2737" s="38" t="s">
        <v>26315</v>
      </c>
      <c r="B2737" s="38">
        <f>Matrix!$B$1552</f>
        <v>0</v>
      </c>
      <c r="C2737" s="38">
        <f t="shared" si="352"/>
        <v>5</v>
      </c>
      <c r="D2737" s="93">
        <f t="shared" si="353"/>
        <v>5</v>
      </c>
    </row>
    <row r="2738" spans="1:4">
      <c r="A2738" s="38" t="s">
        <v>26316</v>
      </c>
      <c r="B2738" s="38">
        <f>Matrix!$B$888</f>
        <v>0</v>
      </c>
      <c r="C2738" s="38">
        <f t="shared" si="352"/>
        <v>5</v>
      </c>
      <c r="D2738" s="93">
        <f t="shared" si="353"/>
        <v>5</v>
      </c>
    </row>
    <row r="2739" spans="1:4">
      <c r="A2739" s="38" t="s">
        <v>26317</v>
      </c>
      <c r="B2739" s="38">
        <f>Matrix!$B$9520</f>
        <v>0</v>
      </c>
      <c r="C2739" s="38">
        <f t="shared" si="352"/>
        <v>5</v>
      </c>
      <c r="D2739" s="93">
        <f t="shared" si="353"/>
        <v>5</v>
      </c>
    </row>
    <row r="2740" spans="1:4">
      <c r="A2740" s="38" t="s">
        <v>26318</v>
      </c>
      <c r="B2740" s="38">
        <f>Matrix!$B$9513</f>
        <v>0</v>
      </c>
      <c r="C2740" s="38">
        <f t="shared" si="352"/>
        <v>5</v>
      </c>
      <c r="D2740" s="93">
        <f t="shared" si="353"/>
        <v>5</v>
      </c>
    </row>
    <row r="2741" spans="1:4">
      <c r="A2741" s="38" t="s">
        <v>26319</v>
      </c>
      <c r="B2741" s="38">
        <f>Matrix!$B$8369</f>
        <v>0</v>
      </c>
      <c r="C2741" s="38">
        <f t="shared" si="352"/>
        <v>5</v>
      </c>
      <c r="D2741" s="93">
        <f t="shared" si="353"/>
        <v>5</v>
      </c>
    </row>
    <row r="2742" spans="1:4">
      <c r="A2742" s="38" t="s">
        <v>26320</v>
      </c>
      <c r="B2742" s="38">
        <f>Matrix!$B$9390</f>
        <v>0</v>
      </c>
      <c r="C2742" s="38">
        <f t="shared" si="352"/>
        <v>5</v>
      </c>
      <c r="D2742" s="93">
        <f t="shared" si="353"/>
        <v>5</v>
      </c>
    </row>
    <row r="2743" spans="1:4">
      <c r="A2743" s="38" t="s">
        <v>26321</v>
      </c>
      <c r="B2743" s="38">
        <f>Matrix!$B$9488</f>
        <v>0</v>
      </c>
      <c r="C2743" s="38">
        <f t="shared" si="352"/>
        <v>5</v>
      </c>
      <c r="D2743" s="93">
        <f t="shared" si="353"/>
        <v>5</v>
      </c>
    </row>
    <row r="2744" spans="1:4">
      <c r="A2744" s="38" t="s">
        <v>26322</v>
      </c>
      <c r="B2744" s="38">
        <f>Matrix!$B$8348</f>
        <v>0</v>
      </c>
      <c r="C2744" s="38">
        <f t="shared" si="352"/>
        <v>5</v>
      </c>
      <c r="D2744" s="93">
        <f t="shared" si="353"/>
        <v>5</v>
      </c>
    </row>
    <row r="2745" spans="1:4">
      <c r="A2745" s="38" t="s">
        <v>26323</v>
      </c>
      <c r="B2745" s="38">
        <f>Matrix!$B$8359</f>
        <v>0</v>
      </c>
      <c r="C2745" s="38">
        <f t="shared" si="352"/>
        <v>5</v>
      </c>
      <c r="D2745" s="93">
        <f t="shared" si="353"/>
        <v>5</v>
      </c>
    </row>
    <row r="2746" spans="1:4">
      <c r="A2746" s="38" t="s">
        <v>26324</v>
      </c>
      <c r="B2746" s="38">
        <f>Matrix!$B$8370</f>
        <v>0</v>
      </c>
      <c r="C2746" s="38">
        <f t="shared" si="352"/>
        <v>5</v>
      </c>
      <c r="D2746" s="93">
        <f t="shared" si="353"/>
        <v>5</v>
      </c>
    </row>
    <row r="2747" spans="1:4">
      <c r="A2747" s="38" t="s">
        <v>26325</v>
      </c>
      <c r="B2747" s="38">
        <f>Matrix!$B$9571</f>
        <v>0</v>
      </c>
      <c r="C2747" s="38">
        <f t="shared" si="352"/>
        <v>5</v>
      </c>
      <c r="D2747" s="93">
        <f t="shared" si="353"/>
        <v>5</v>
      </c>
    </row>
    <row r="2748" spans="1:4">
      <c r="A2748" s="38" t="s">
        <v>26326</v>
      </c>
      <c r="B2748" s="38">
        <f>Matrix!$B$8344</f>
        <v>0</v>
      </c>
      <c r="C2748" s="38">
        <f t="shared" si="352"/>
        <v>5</v>
      </c>
      <c r="D2748" s="93">
        <f t="shared" si="353"/>
        <v>5</v>
      </c>
    </row>
    <row r="2749" spans="1:4">
      <c r="A2749" s="38" t="s">
        <v>26327</v>
      </c>
      <c r="B2749" s="38">
        <f>Matrix!$B$8312</f>
        <v>0</v>
      </c>
      <c r="C2749" s="38">
        <f t="shared" si="352"/>
        <v>5</v>
      </c>
      <c r="D2749" s="93">
        <f t="shared" si="353"/>
        <v>5</v>
      </c>
    </row>
    <row r="2750" spans="1:4">
      <c r="A2750" s="38" t="s">
        <v>26328</v>
      </c>
      <c r="B2750" s="38">
        <f>Matrix!$B$1682</f>
        <v>0</v>
      </c>
      <c r="C2750" s="38">
        <f t="shared" si="352"/>
        <v>5</v>
      </c>
      <c r="D2750" s="93">
        <f t="shared" si="353"/>
        <v>5</v>
      </c>
    </row>
    <row r="2751" spans="1:4">
      <c r="A2751" s="38" t="s">
        <v>26329</v>
      </c>
      <c r="B2751" s="38">
        <f>Matrix!$B$8322</f>
        <v>0</v>
      </c>
      <c r="C2751" s="38">
        <f t="shared" si="352"/>
        <v>5</v>
      </c>
      <c r="D2751" s="93">
        <f t="shared" si="353"/>
        <v>5</v>
      </c>
    </row>
    <row r="2752" spans="1:4">
      <c r="A2752" s="38" t="s">
        <v>26330</v>
      </c>
      <c r="B2752" s="38">
        <f>Matrix!$B$2345</f>
        <v>0</v>
      </c>
      <c r="C2752" s="38">
        <f t="shared" si="352"/>
        <v>5</v>
      </c>
      <c r="D2752" s="93">
        <f t="shared" si="353"/>
        <v>5</v>
      </c>
    </row>
    <row r="2753" spans="1:4">
      <c r="A2753" s="38" t="s">
        <v>26331</v>
      </c>
    </row>
    <row r="2754" spans="1:4">
      <c r="A2754" s="38" t="s">
        <v>26332</v>
      </c>
      <c r="B2754" s="38">
        <f>Matrix!$B$8268</f>
        <v>0</v>
      </c>
      <c r="C2754" s="38">
        <f t="shared" ref="C2754:C2797" si="354">ROUNDUP(ABS(75-B2754)/(Base_Value)*allergy_factor,1)</f>
        <v>5</v>
      </c>
      <c r="D2754" s="93">
        <f t="shared" ref="D2754:D2797" si="355">IF(C2754&gt;Max_Value,Max_Value,IF(C2754&lt;0,0,C2754))</f>
        <v>5</v>
      </c>
    </row>
    <row r="2755" spans="1:4">
      <c r="A2755" s="38" t="s">
        <v>26333</v>
      </c>
      <c r="B2755" s="38">
        <f>Matrix!$B$8274</f>
        <v>0</v>
      </c>
      <c r="C2755" s="38">
        <f t="shared" si="354"/>
        <v>5</v>
      </c>
      <c r="D2755" s="93">
        <f t="shared" si="355"/>
        <v>5</v>
      </c>
    </row>
    <row r="2756" spans="1:4">
      <c r="A2756" s="38" t="s">
        <v>26334</v>
      </c>
      <c r="B2756" s="38">
        <f>Matrix!$B$1653</f>
        <v>0</v>
      </c>
      <c r="C2756" s="38">
        <f t="shared" si="354"/>
        <v>5</v>
      </c>
      <c r="D2756" s="93">
        <f t="shared" si="355"/>
        <v>5</v>
      </c>
    </row>
    <row r="2757" spans="1:4">
      <c r="A2757" s="38" t="s">
        <v>26335</v>
      </c>
      <c r="B2757" s="38">
        <f>Matrix!$B$1551</f>
        <v>0</v>
      </c>
      <c r="C2757" s="38">
        <f t="shared" si="354"/>
        <v>5</v>
      </c>
      <c r="D2757" s="93">
        <f t="shared" si="355"/>
        <v>5</v>
      </c>
    </row>
    <row r="2758" spans="1:4">
      <c r="A2758" s="38" t="s">
        <v>26336</v>
      </c>
      <c r="B2758" s="38">
        <f>Matrix!$B$1700</f>
        <v>0</v>
      </c>
      <c r="C2758" s="38">
        <f t="shared" si="354"/>
        <v>5</v>
      </c>
      <c r="D2758" s="93">
        <f t="shared" si="355"/>
        <v>5</v>
      </c>
    </row>
    <row r="2759" spans="1:4">
      <c r="A2759" s="38" t="s">
        <v>26337</v>
      </c>
      <c r="B2759" s="38">
        <f>Matrix!$B$1519</f>
        <v>0</v>
      </c>
      <c r="C2759" s="38">
        <f t="shared" si="354"/>
        <v>5</v>
      </c>
      <c r="D2759" s="93">
        <f t="shared" si="355"/>
        <v>5</v>
      </c>
    </row>
    <row r="2760" spans="1:4">
      <c r="A2760" s="38" t="s">
        <v>26338</v>
      </c>
      <c r="B2760" s="38">
        <f>Matrix!$B$1561</f>
        <v>0</v>
      </c>
      <c r="C2760" s="38">
        <f t="shared" si="354"/>
        <v>5</v>
      </c>
      <c r="D2760" s="93">
        <f t="shared" si="355"/>
        <v>5</v>
      </c>
    </row>
    <row r="2761" spans="1:4">
      <c r="A2761" s="38" t="s">
        <v>26339</v>
      </c>
      <c r="B2761" s="38">
        <f>Matrix!$B$1667</f>
        <v>0</v>
      </c>
      <c r="C2761" s="38">
        <f t="shared" si="354"/>
        <v>5</v>
      </c>
      <c r="D2761" s="93">
        <f t="shared" si="355"/>
        <v>5</v>
      </c>
    </row>
    <row r="2762" spans="1:4">
      <c r="A2762" s="38" t="s">
        <v>26340</v>
      </c>
      <c r="B2762" s="38">
        <f>Matrix!$B$8290</f>
        <v>0</v>
      </c>
      <c r="C2762" s="38">
        <f t="shared" si="354"/>
        <v>5</v>
      </c>
      <c r="D2762" s="93">
        <f t="shared" si="355"/>
        <v>5</v>
      </c>
    </row>
    <row r="2763" spans="1:4">
      <c r="A2763" s="38" t="s">
        <v>26341</v>
      </c>
      <c r="B2763" s="38">
        <f>Matrix!$B$8273</f>
        <v>0</v>
      </c>
      <c r="C2763" s="38">
        <f t="shared" si="354"/>
        <v>5</v>
      </c>
      <c r="D2763" s="93">
        <f t="shared" si="355"/>
        <v>5</v>
      </c>
    </row>
    <row r="2764" spans="1:4">
      <c r="A2764" s="38" t="s">
        <v>26342</v>
      </c>
      <c r="B2764" s="38">
        <f>Matrix!$B$814</f>
        <v>0</v>
      </c>
      <c r="C2764" s="38">
        <f t="shared" si="354"/>
        <v>5</v>
      </c>
      <c r="D2764" s="93">
        <f t="shared" si="355"/>
        <v>5</v>
      </c>
    </row>
    <row r="2765" spans="1:4">
      <c r="A2765" s="38" t="s">
        <v>26343</v>
      </c>
      <c r="B2765" s="38">
        <f>Matrix!$B$8269</f>
        <v>0</v>
      </c>
      <c r="C2765" s="38">
        <f t="shared" si="354"/>
        <v>5</v>
      </c>
      <c r="D2765" s="93">
        <f t="shared" si="355"/>
        <v>5</v>
      </c>
    </row>
    <row r="2766" spans="1:4">
      <c r="A2766" s="38" t="s">
        <v>26344</v>
      </c>
      <c r="B2766" s="38">
        <f>Matrix!$B$8287</f>
        <v>0</v>
      </c>
      <c r="C2766" s="38">
        <f t="shared" si="354"/>
        <v>5</v>
      </c>
      <c r="D2766" s="93">
        <f t="shared" si="355"/>
        <v>5</v>
      </c>
    </row>
    <row r="2767" spans="1:4">
      <c r="A2767" s="38" t="s">
        <v>26345</v>
      </c>
      <c r="B2767" s="38">
        <f>Matrix!$B$856</f>
        <v>0</v>
      </c>
      <c r="C2767" s="38">
        <f t="shared" si="354"/>
        <v>5</v>
      </c>
      <c r="D2767" s="93">
        <f t="shared" si="355"/>
        <v>5</v>
      </c>
    </row>
    <row r="2768" spans="1:4">
      <c r="A2768" s="38" t="s">
        <v>26346</v>
      </c>
      <c r="B2768" s="38">
        <f>Matrix!$B$810</f>
        <v>0</v>
      </c>
      <c r="C2768" s="38">
        <f t="shared" si="354"/>
        <v>5</v>
      </c>
      <c r="D2768" s="93">
        <f t="shared" si="355"/>
        <v>5</v>
      </c>
    </row>
    <row r="2769" spans="1:4">
      <c r="A2769" s="38" t="s">
        <v>26347</v>
      </c>
      <c r="B2769" s="38">
        <f>Matrix!$B$8275</f>
        <v>0</v>
      </c>
      <c r="C2769" s="38">
        <f t="shared" si="354"/>
        <v>5</v>
      </c>
      <c r="D2769" s="93">
        <f t="shared" si="355"/>
        <v>5</v>
      </c>
    </row>
    <row r="2770" spans="1:4">
      <c r="A2770" s="38" t="s">
        <v>26348</v>
      </c>
      <c r="B2770" s="38">
        <f>Matrix!$B$1570</f>
        <v>0</v>
      </c>
      <c r="C2770" s="38">
        <f t="shared" si="354"/>
        <v>5</v>
      </c>
      <c r="D2770" s="93">
        <f t="shared" si="355"/>
        <v>5</v>
      </c>
    </row>
    <row r="2771" spans="1:4">
      <c r="A2771" s="38" t="s">
        <v>26349</v>
      </c>
      <c r="B2771" s="38">
        <f>Matrix!$B$1674</f>
        <v>0</v>
      </c>
      <c r="C2771" s="38">
        <f t="shared" si="354"/>
        <v>5</v>
      </c>
      <c r="D2771" s="93">
        <f t="shared" si="355"/>
        <v>5</v>
      </c>
    </row>
    <row r="2772" spans="1:4">
      <c r="A2772" s="38" t="s">
        <v>26350</v>
      </c>
      <c r="B2772" s="38">
        <f>Matrix!$B$884</f>
        <v>0</v>
      </c>
      <c r="C2772" s="38">
        <f t="shared" si="354"/>
        <v>5</v>
      </c>
      <c r="D2772" s="93">
        <f t="shared" si="355"/>
        <v>5</v>
      </c>
    </row>
    <row r="2773" spans="1:4">
      <c r="A2773" s="38" t="s">
        <v>26351</v>
      </c>
      <c r="B2773" s="38">
        <f>Matrix!$B$1701</f>
        <v>0</v>
      </c>
      <c r="C2773" s="38">
        <f t="shared" si="354"/>
        <v>5</v>
      </c>
      <c r="D2773" s="93">
        <f t="shared" si="355"/>
        <v>5</v>
      </c>
    </row>
    <row r="2774" spans="1:4">
      <c r="A2774" s="38" t="s">
        <v>26352</v>
      </c>
      <c r="B2774" s="38">
        <f>Matrix!$B$8299</f>
        <v>0</v>
      </c>
      <c r="C2774" s="38">
        <f t="shared" si="354"/>
        <v>5</v>
      </c>
      <c r="D2774" s="93">
        <f t="shared" si="355"/>
        <v>5</v>
      </c>
    </row>
    <row r="2775" spans="1:4">
      <c r="A2775" s="38" t="s">
        <v>11657</v>
      </c>
      <c r="B2775" s="38">
        <f>Matrix!$B$3793</f>
        <v>0</v>
      </c>
      <c r="C2775" s="38">
        <f t="shared" si="354"/>
        <v>5</v>
      </c>
      <c r="D2775" s="93">
        <f t="shared" si="355"/>
        <v>5</v>
      </c>
    </row>
    <row r="2776" spans="1:4">
      <c r="A2776" s="38" t="s">
        <v>11917</v>
      </c>
      <c r="B2776" s="38">
        <f>Matrix!$B$8270</f>
        <v>0</v>
      </c>
      <c r="C2776" s="38">
        <f t="shared" si="354"/>
        <v>5</v>
      </c>
      <c r="D2776" s="93">
        <f t="shared" si="355"/>
        <v>5</v>
      </c>
    </row>
    <row r="2777" spans="1:4">
      <c r="A2777" s="38" t="s">
        <v>26353</v>
      </c>
      <c r="B2777" s="38">
        <f>Matrix!$B$8284</f>
        <v>0</v>
      </c>
      <c r="C2777" s="38">
        <f t="shared" si="354"/>
        <v>5</v>
      </c>
      <c r="D2777" s="93">
        <f t="shared" si="355"/>
        <v>5</v>
      </c>
    </row>
    <row r="2778" spans="1:4">
      <c r="A2778" s="38" t="s">
        <v>26354</v>
      </c>
      <c r="B2778" s="38">
        <f>Matrix!$B$1524</f>
        <v>0</v>
      </c>
      <c r="C2778" s="38">
        <f t="shared" si="354"/>
        <v>5</v>
      </c>
      <c r="D2778" s="93">
        <f t="shared" si="355"/>
        <v>5</v>
      </c>
    </row>
    <row r="2779" spans="1:4">
      <c r="A2779" s="38" t="s">
        <v>26355</v>
      </c>
      <c r="B2779" s="38">
        <f>Matrix!$B$9392</f>
        <v>0</v>
      </c>
      <c r="C2779" s="38">
        <f t="shared" si="354"/>
        <v>5</v>
      </c>
      <c r="D2779" s="93">
        <f t="shared" si="355"/>
        <v>5</v>
      </c>
    </row>
    <row r="2780" spans="1:4">
      <c r="A2780" s="38" t="s">
        <v>26356</v>
      </c>
      <c r="B2780" s="38">
        <f>Matrix!$B$1615</f>
        <v>0</v>
      </c>
      <c r="C2780" s="38">
        <f t="shared" si="354"/>
        <v>5</v>
      </c>
      <c r="D2780" s="93">
        <f t="shared" si="355"/>
        <v>5</v>
      </c>
    </row>
    <row r="2781" spans="1:4">
      <c r="A2781" s="38" t="s">
        <v>26357</v>
      </c>
      <c r="B2781" s="38">
        <f>Matrix!$B$8350</f>
        <v>0</v>
      </c>
      <c r="C2781" s="38">
        <f t="shared" si="354"/>
        <v>5</v>
      </c>
      <c r="D2781" s="93">
        <f t="shared" si="355"/>
        <v>5</v>
      </c>
    </row>
    <row r="2782" spans="1:4">
      <c r="A2782" s="38" t="s">
        <v>26358</v>
      </c>
      <c r="B2782" s="38">
        <f>Matrix!$B$9483</f>
        <v>0</v>
      </c>
      <c r="C2782" s="38">
        <f t="shared" si="354"/>
        <v>5</v>
      </c>
      <c r="D2782" s="93">
        <f t="shared" si="355"/>
        <v>5</v>
      </c>
    </row>
    <row r="2783" spans="1:4">
      <c r="A2783" s="38" t="s">
        <v>26359</v>
      </c>
      <c r="B2783" s="38">
        <f>Matrix!$B$1527</f>
        <v>0</v>
      </c>
      <c r="C2783" s="38">
        <f t="shared" si="354"/>
        <v>5</v>
      </c>
      <c r="D2783" s="93">
        <f t="shared" si="355"/>
        <v>5</v>
      </c>
    </row>
    <row r="2784" spans="1:4">
      <c r="A2784" s="38" t="s">
        <v>26360</v>
      </c>
      <c r="B2784" s="38">
        <f>Matrix!$B$8278</f>
        <v>0</v>
      </c>
      <c r="C2784" s="38">
        <f t="shared" si="354"/>
        <v>5</v>
      </c>
      <c r="D2784" s="93">
        <f t="shared" si="355"/>
        <v>5</v>
      </c>
    </row>
    <row r="2785" spans="1:4">
      <c r="A2785" s="38" t="s">
        <v>26361</v>
      </c>
      <c r="B2785" s="38">
        <f>Matrix!$B$898</f>
        <v>0</v>
      </c>
      <c r="C2785" s="38">
        <f t="shared" si="354"/>
        <v>5</v>
      </c>
      <c r="D2785" s="93">
        <f t="shared" si="355"/>
        <v>5</v>
      </c>
    </row>
    <row r="2786" spans="1:4">
      <c r="A2786" s="38" t="s">
        <v>26362</v>
      </c>
      <c r="B2786" s="38">
        <f>Matrix!$B$9558</f>
        <v>0</v>
      </c>
      <c r="C2786" s="38">
        <f t="shared" si="354"/>
        <v>5</v>
      </c>
      <c r="D2786" s="93">
        <f t="shared" si="355"/>
        <v>5</v>
      </c>
    </row>
    <row r="2787" spans="1:4">
      <c r="A2787" s="38" t="s">
        <v>26363</v>
      </c>
      <c r="B2787" s="38">
        <f>Matrix!$B$1614</f>
        <v>0</v>
      </c>
      <c r="C2787" s="38">
        <f t="shared" si="354"/>
        <v>5</v>
      </c>
      <c r="D2787" s="93">
        <f t="shared" si="355"/>
        <v>5</v>
      </c>
    </row>
    <row r="2788" spans="1:4">
      <c r="A2788" s="38" t="s">
        <v>26364</v>
      </c>
      <c r="B2788" s="38">
        <f>Matrix!$B$9536</f>
        <v>0</v>
      </c>
      <c r="C2788" s="38">
        <f t="shared" si="354"/>
        <v>5</v>
      </c>
      <c r="D2788" s="93">
        <f t="shared" si="355"/>
        <v>5</v>
      </c>
    </row>
    <row r="2789" spans="1:4">
      <c r="A2789" s="38" t="s">
        <v>26365</v>
      </c>
      <c r="B2789" s="38">
        <f>Matrix!$B$9057</f>
        <v>0</v>
      </c>
      <c r="C2789" s="38">
        <f t="shared" si="354"/>
        <v>5</v>
      </c>
      <c r="D2789" s="93">
        <f t="shared" si="355"/>
        <v>5</v>
      </c>
    </row>
    <row r="2790" spans="1:4">
      <c r="A2790" s="38" t="s">
        <v>26366</v>
      </c>
      <c r="B2790" s="38">
        <f>Matrix!$B$8291</f>
        <v>0</v>
      </c>
      <c r="C2790" s="38">
        <f t="shared" si="354"/>
        <v>5</v>
      </c>
      <c r="D2790" s="93">
        <f t="shared" si="355"/>
        <v>5</v>
      </c>
    </row>
    <row r="2791" spans="1:4">
      <c r="A2791" s="38" t="s">
        <v>26367</v>
      </c>
      <c r="B2791" s="38">
        <f>Matrix!$B$1675</f>
        <v>0</v>
      </c>
      <c r="C2791" s="38">
        <f t="shared" si="354"/>
        <v>5</v>
      </c>
      <c r="D2791" s="93">
        <f t="shared" si="355"/>
        <v>5</v>
      </c>
    </row>
    <row r="2792" spans="1:4">
      <c r="A2792" s="38" t="s">
        <v>26368</v>
      </c>
      <c r="B2792" s="38">
        <f>Matrix!$B$4560</f>
        <v>0</v>
      </c>
      <c r="C2792" s="38">
        <f t="shared" si="354"/>
        <v>5</v>
      </c>
      <c r="D2792" s="93">
        <f t="shared" si="355"/>
        <v>5</v>
      </c>
    </row>
    <row r="2793" spans="1:4">
      <c r="A2793" s="38" t="s">
        <v>26369</v>
      </c>
      <c r="B2793" s="38">
        <f>Matrix!$B$1611</f>
        <v>0</v>
      </c>
      <c r="C2793" s="38">
        <f t="shared" si="354"/>
        <v>5</v>
      </c>
      <c r="D2793" s="93">
        <f t="shared" si="355"/>
        <v>5</v>
      </c>
    </row>
    <row r="2794" spans="1:4">
      <c r="A2794" s="38" t="s">
        <v>26370</v>
      </c>
      <c r="B2794" s="38">
        <f>Matrix!$B$8331</f>
        <v>0</v>
      </c>
      <c r="C2794" s="38">
        <f t="shared" si="354"/>
        <v>5</v>
      </c>
      <c r="D2794" s="93">
        <f t="shared" si="355"/>
        <v>5</v>
      </c>
    </row>
    <row r="2795" spans="1:4">
      <c r="A2795" s="38" t="s">
        <v>26371</v>
      </c>
      <c r="B2795" s="38">
        <f>Matrix!$B$9385</f>
        <v>0</v>
      </c>
      <c r="C2795" s="38">
        <f t="shared" si="354"/>
        <v>5</v>
      </c>
      <c r="D2795" s="93">
        <f t="shared" si="355"/>
        <v>5</v>
      </c>
    </row>
    <row r="2796" spans="1:4">
      <c r="A2796" s="38" t="s">
        <v>26372</v>
      </c>
      <c r="B2796" s="38">
        <f>Matrix!$B$8342</f>
        <v>0</v>
      </c>
      <c r="C2796" s="38">
        <f t="shared" si="354"/>
        <v>5</v>
      </c>
      <c r="D2796" s="93">
        <f t="shared" si="355"/>
        <v>5</v>
      </c>
    </row>
    <row r="2797" spans="1:4">
      <c r="A2797" s="38" t="s">
        <v>26373</v>
      </c>
      <c r="B2797" s="38">
        <f>Matrix!$B$9386</f>
        <v>0</v>
      </c>
      <c r="C2797" s="38">
        <f t="shared" si="354"/>
        <v>5</v>
      </c>
      <c r="D2797" s="93">
        <f t="shared" si="355"/>
        <v>5</v>
      </c>
    </row>
    <row r="2798" spans="1:4">
      <c r="A2798" s="38" t="s">
        <v>26374</v>
      </c>
    </row>
    <row r="2799" spans="1:4">
      <c r="A2799" s="38" t="s">
        <v>11671</v>
      </c>
      <c r="B2799" s="38">
        <f>Matrix!$B$8265</f>
        <v>0</v>
      </c>
      <c r="C2799" s="38">
        <f t="shared" ref="C2799:C2814" si="356">ROUNDUP(ABS(75-B2799)/(Base_Value)*allergy_factor,1)</f>
        <v>5</v>
      </c>
      <c r="D2799" s="93">
        <f t="shared" ref="D2799:D2814" si="357">IF(C2799&gt;Max_Value,Max_Value,IF(C2799&lt;0,0,C2799))</f>
        <v>5</v>
      </c>
    </row>
    <row r="2800" spans="1:4">
      <c r="A2800" s="38" t="s">
        <v>26375</v>
      </c>
      <c r="B2800" s="38">
        <f>Matrix!$B$8292</f>
        <v>0</v>
      </c>
      <c r="C2800" s="38">
        <f t="shared" si="356"/>
        <v>5</v>
      </c>
      <c r="D2800" s="93">
        <f t="shared" si="357"/>
        <v>5</v>
      </c>
    </row>
    <row r="2801" spans="1:4">
      <c r="A2801" s="38" t="s">
        <v>26376</v>
      </c>
      <c r="B2801" s="38">
        <f>Matrix!$B$868</f>
        <v>0</v>
      </c>
      <c r="C2801" s="38">
        <f t="shared" si="356"/>
        <v>5</v>
      </c>
      <c r="D2801" s="93">
        <f t="shared" si="357"/>
        <v>5</v>
      </c>
    </row>
    <row r="2802" spans="1:4">
      <c r="A2802" s="38" t="s">
        <v>26377</v>
      </c>
      <c r="B2802" s="38">
        <f>Matrix!$B$79</f>
        <v>0</v>
      </c>
      <c r="C2802" s="38">
        <f t="shared" si="356"/>
        <v>5</v>
      </c>
      <c r="D2802" s="93">
        <f t="shared" si="357"/>
        <v>5</v>
      </c>
    </row>
    <row r="2803" spans="1:4">
      <c r="A2803" s="38" t="s">
        <v>26378</v>
      </c>
      <c r="B2803" s="38">
        <f>Matrix!$B$834</f>
        <v>0</v>
      </c>
      <c r="C2803" s="38">
        <f t="shared" si="356"/>
        <v>5</v>
      </c>
      <c r="D2803" s="93">
        <f t="shared" si="357"/>
        <v>5</v>
      </c>
    </row>
    <row r="2804" spans="1:4">
      <c r="A2804" s="38" t="s">
        <v>26379</v>
      </c>
      <c r="B2804" s="38">
        <f>Matrix!$B$8339</f>
        <v>0</v>
      </c>
      <c r="C2804" s="38">
        <f t="shared" si="356"/>
        <v>5</v>
      </c>
      <c r="D2804" s="93">
        <f t="shared" si="357"/>
        <v>5</v>
      </c>
    </row>
    <row r="2805" spans="1:4">
      <c r="A2805" s="38" t="s">
        <v>26380</v>
      </c>
      <c r="B2805" s="38">
        <f>Matrix!$B$9543</f>
        <v>0</v>
      </c>
      <c r="C2805" s="38">
        <f t="shared" si="356"/>
        <v>5</v>
      </c>
      <c r="D2805" s="93">
        <f t="shared" si="357"/>
        <v>5</v>
      </c>
    </row>
    <row r="2806" spans="1:4">
      <c r="A2806" s="38" t="s">
        <v>11868</v>
      </c>
      <c r="B2806" s="38">
        <f>Matrix!$B$4513</f>
        <v>0</v>
      </c>
      <c r="C2806" s="38">
        <f t="shared" si="356"/>
        <v>5</v>
      </c>
      <c r="D2806" s="93">
        <f t="shared" si="357"/>
        <v>5</v>
      </c>
    </row>
    <row r="2807" spans="1:4">
      <c r="A2807" s="38" t="s">
        <v>26381</v>
      </c>
      <c r="B2807" s="38">
        <f>Matrix!$B$8311</f>
        <v>0</v>
      </c>
      <c r="C2807" s="38">
        <f t="shared" si="356"/>
        <v>5</v>
      </c>
      <c r="D2807" s="93">
        <f t="shared" si="357"/>
        <v>5</v>
      </c>
    </row>
    <row r="2808" spans="1:4">
      <c r="A2808" s="38" t="s">
        <v>26382</v>
      </c>
      <c r="B2808" s="38">
        <f>Matrix!$B$8357</f>
        <v>0</v>
      </c>
      <c r="C2808" s="38">
        <f t="shared" si="356"/>
        <v>5</v>
      </c>
      <c r="D2808" s="93">
        <f t="shared" si="357"/>
        <v>5</v>
      </c>
    </row>
    <row r="2809" spans="1:4">
      <c r="A2809" s="38" t="s">
        <v>26383</v>
      </c>
      <c r="B2809" s="38">
        <f>Matrix!$B$1510</f>
        <v>0</v>
      </c>
      <c r="C2809" s="38">
        <f t="shared" si="356"/>
        <v>5</v>
      </c>
      <c r="D2809" s="93">
        <f t="shared" si="357"/>
        <v>5</v>
      </c>
    </row>
    <row r="2810" spans="1:4">
      <c r="A2810" s="38" t="s">
        <v>26384</v>
      </c>
      <c r="B2810" s="38">
        <f>Matrix!$B$8286</f>
        <v>0</v>
      </c>
      <c r="C2810" s="38">
        <f t="shared" si="356"/>
        <v>5</v>
      </c>
      <c r="D2810" s="93">
        <f t="shared" si="357"/>
        <v>5</v>
      </c>
    </row>
    <row r="2811" spans="1:4">
      <c r="A2811" s="38" t="s">
        <v>11565</v>
      </c>
      <c r="B2811" s="38">
        <f>Matrix!$B$8374</f>
        <v>0</v>
      </c>
      <c r="C2811" s="38">
        <f t="shared" si="356"/>
        <v>5</v>
      </c>
      <c r="D2811" s="93">
        <f t="shared" si="357"/>
        <v>5</v>
      </c>
    </row>
    <row r="2812" spans="1:4">
      <c r="A2812" s="38" t="s">
        <v>26385</v>
      </c>
      <c r="B2812" s="38">
        <f>Matrix!$B$1693</f>
        <v>0</v>
      </c>
      <c r="C2812" s="38">
        <f t="shared" si="356"/>
        <v>5</v>
      </c>
      <c r="D2812" s="93">
        <f t="shared" si="357"/>
        <v>5</v>
      </c>
    </row>
    <row r="2813" spans="1:4">
      <c r="A2813" s="38" t="s">
        <v>26386</v>
      </c>
      <c r="B2813" s="38">
        <f>Matrix!$B$4762</f>
        <v>0</v>
      </c>
      <c r="C2813" s="38">
        <f t="shared" si="356"/>
        <v>5</v>
      </c>
      <c r="D2813" s="93">
        <f t="shared" si="357"/>
        <v>5</v>
      </c>
    </row>
    <row r="2814" spans="1:4">
      <c r="A2814" s="38" t="s">
        <v>26387</v>
      </c>
      <c r="B2814" s="38">
        <f>Matrix!$B$284</f>
        <v>0</v>
      </c>
      <c r="C2814" s="38">
        <f t="shared" si="356"/>
        <v>5</v>
      </c>
      <c r="D2814" s="93">
        <f t="shared" si="357"/>
        <v>5</v>
      </c>
    </row>
    <row r="2815" spans="1:4">
      <c r="A2815" s="38" t="s">
        <v>26388</v>
      </c>
    </row>
    <row r="2816" spans="1:4">
      <c r="A2816" s="38" t="s">
        <v>26389</v>
      </c>
      <c r="B2816" s="38">
        <f>Matrix!$B$8266</f>
        <v>0</v>
      </c>
      <c r="C2816" s="38">
        <f t="shared" ref="C2816:C2847" si="358">ROUNDUP(ABS(75-B2816)/(Base_Value)*allergy_factor,1)</f>
        <v>5</v>
      </c>
      <c r="D2816" s="93">
        <f t="shared" ref="D2816:D2847" si="359">IF(C2816&gt;Max_Value,Max_Value,IF(C2816&lt;0,0,C2816))</f>
        <v>5</v>
      </c>
    </row>
    <row r="2817" spans="1:4">
      <c r="A2817" s="38" t="s">
        <v>26390</v>
      </c>
      <c r="B2817" s="38">
        <f>Matrix!$B$8318</f>
        <v>0</v>
      </c>
      <c r="C2817" s="38">
        <f t="shared" si="358"/>
        <v>5</v>
      </c>
      <c r="D2817" s="93">
        <f t="shared" si="359"/>
        <v>5</v>
      </c>
    </row>
    <row r="2818" spans="1:4">
      <c r="A2818" s="38" t="s">
        <v>26391</v>
      </c>
      <c r="B2818" s="38">
        <f>Matrix!$B$8332</f>
        <v>0</v>
      </c>
      <c r="C2818" s="38">
        <f t="shared" si="358"/>
        <v>5</v>
      </c>
      <c r="D2818" s="93">
        <f t="shared" si="359"/>
        <v>5</v>
      </c>
    </row>
    <row r="2819" spans="1:4">
      <c r="A2819" s="38" t="s">
        <v>26392</v>
      </c>
      <c r="B2819" s="38">
        <f>Matrix!$B$4955</f>
        <v>0</v>
      </c>
      <c r="C2819" s="38">
        <f t="shared" si="358"/>
        <v>5</v>
      </c>
      <c r="D2819" s="93">
        <f t="shared" si="359"/>
        <v>5</v>
      </c>
    </row>
    <row r="2820" spans="1:4">
      <c r="A2820" s="38" t="s">
        <v>26393</v>
      </c>
      <c r="B2820" s="38">
        <f>Matrix!$B$5125</f>
        <v>0</v>
      </c>
      <c r="C2820" s="38">
        <f t="shared" si="358"/>
        <v>5</v>
      </c>
      <c r="D2820" s="93">
        <f t="shared" si="359"/>
        <v>5</v>
      </c>
    </row>
    <row r="2821" spans="1:4">
      <c r="A2821" s="38" t="s">
        <v>26394</v>
      </c>
      <c r="B2821" s="38">
        <f>Matrix!$B$8330</f>
        <v>0</v>
      </c>
      <c r="C2821" s="38">
        <f t="shared" si="358"/>
        <v>5</v>
      </c>
      <c r="D2821" s="93">
        <f t="shared" si="359"/>
        <v>5</v>
      </c>
    </row>
    <row r="2822" spans="1:4">
      <c r="A2822" s="38" t="s">
        <v>26395</v>
      </c>
      <c r="B2822" s="38">
        <f>Matrix!$B$9503</f>
        <v>0</v>
      </c>
      <c r="C2822" s="38">
        <f t="shared" si="358"/>
        <v>5</v>
      </c>
      <c r="D2822" s="93">
        <f t="shared" si="359"/>
        <v>5</v>
      </c>
    </row>
    <row r="2823" spans="1:4">
      <c r="A2823" s="38" t="s">
        <v>26396</v>
      </c>
      <c r="B2823" s="38">
        <f>Matrix!$B$1636</f>
        <v>0</v>
      </c>
      <c r="C2823" s="38">
        <f t="shared" si="358"/>
        <v>5</v>
      </c>
      <c r="D2823" s="93">
        <f t="shared" si="359"/>
        <v>5</v>
      </c>
    </row>
    <row r="2824" spans="1:4">
      <c r="A2824" s="38" t="s">
        <v>11863</v>
      </c>
      <c r="B2824" s="38">
        <f>Matrix!$B$8267</f>
        <v>0</v>
      </c>
      <c r="C2824" s="38">
        <f t="shared" si="358"/>
        <v>5</v>
      </c>
      <c r="D2824" s="93">
        <f t="shared" si="359"/>
        <v>5</v>
      </c>
    </row>
    <row r="2825" spans="1:4">
      <c r="A2825" s="38" t="s">
        <v>26397</v>
      </c>
      <c r="B2825" s="38">
        <f>Matrix!$B$8315</f>
        <v>0</v>
      </c>
      <c r="C2825" s="38">
        <f t="shared" si="358"/>
        <v>5</v>
      </c>
      <c r="D2825" s="93">
        <f t="shared" si="359"/>
        <v>5</v>
      </c>
    </row>
    <row r="2826" spans="1:4">
      <c r="A2826" s="38" t="s">
        <v>11883</v>
      </c>
      <c r="B2826" s="38">
        <f>Matrix!$B$8309</f>
        <v>0</v>
      </c>
      <c r="C2826" s="38">
        <f t="shared" si="358"/>
        <v>5</v>
      </c>
      <c r="D2826" s="93">
        <f t="shared" si="359"/>
        <v>5</v>
      </c>
    </row>
    <row r="2827" spans="1:4">
      <c r="A2827" s="38" t="s">
        <v>26398</v>
      </c>
      <c r="B2827" s="38">
        <f>Matrix!$B$8324</f>
        <v>0</v>
      </c>
      <c r="C2827" s="38">
        <f t="shared" si="358"/>
        <v>5</v>
      </c>
      <c r="D2827" s="93">
        <f t="shared" si="359"/>
        <v>5</v>
      </c>
    </row>
    <row r="2828" spans="1:4">
      <c r="A2828" s="38" t="s">
        <v>26399</v>
      </c>
      <c r="B2828" s="38">
        <f>Matrix!$B$1555</f>
        <v>0</v>
      </c>
      <c r="C2828" s="38">
        <f t="shared" si="358"/>
        <v>5</v>
      </c>
      <c r="D2828" s="93">
        <f t="shared" si="359"/>
        <v>5</v>
      </c>
    </row>
    <row r="2829" spans="1:4">
      <c r="A2829" s="38" t="s">
        <v>26400</v>
      </c>
      <c r="B2829" s="38">
        <f>Matrix!$B$8293</f>
        <v>0</v>
      </c>
      <c r="C2829" s="38">
        <f t="shared" si="358"/>
        <v>5</v>
      </c>
      <c r="D2829" s="93">
        <f t="shared" si="359"/>
        <v>5</v>
      </c>
    </row>
    <row r="2830" spans="1:4">
      <c r="A2830" s="38" t="s">
        <v>26401</v>
      </c>
      <c r="B2830" s="38">
        <f>Matrix!$B$1654</f>
        <v>0</v>
      </c>
      <c r="C2830" s="38">
        <f t="shared" si="358"/>
        <v>5</v>
      </c>
      <c r="D2830" s="93">
        <f t="shared" si="359"/>
        <v>5</v>
      </c>
    </row>
    <row r="2831" spans="1:4">
      <c r="A2831" s="38" t="s">
        <v>26402</v>
      </c>
      <c r="B2831" s="38">
        <f>Matrix!$B$8363</f>
        <v>0</v>
      </c>
      <c r="C2831" s="38">
        <f t="shared" si="358"/>
        <v>5</v>
      </c>
      <c r="D2831" s="93">
        <f t="shared" si="359"/>
        <v>5</v>
      </c>
    </row>
    <row r="2832" spans="1:4">
      <c r="A2832" s="38" t="s">
        <v>26403</v>
      </c>
      <c r="B2832" s="38">
        <f>Matrix!$B$8271</f>
        <v>0</v>
      </c>
      <c r="C2832" s="38">
        <f t="shared" si="358"/>
        <v>5</v>
      </c>
      <c r="D2832" s="93">
        <f t="shared" si="359"/>
        <v>5</v>
      </c>
    </row>
    <row r="2833" spans="1:4">
      <c r="A2833" s="38" t="s">
        <v>11564</v>
      </c>
      <c r="B2833" s="38">
        <f>Matrix!$B$8308</f>
        <v>0</v>
      </c>
      <c r="C2833" s="38">
        <f t="shared" si="358"/>
        <v>5</v>
      </c>
      <c r="D2833" s="93">
        <f t="shared" si="359"/>
        <v>5</v>
      </c>
    </row>
    <row r="2834" spans="1:4">
      <c r="A2834" s="38" t="s">
        <v>26404</v>
      </c>
      <c r="B2834" s="38">
        <f>Matrix!$B$3025</f>
        <v>0</v>
      </c>
      <c r="C2834" s="38">
        <f t="shared" si="358"/>
        <v>5</v>
      </c>
      <c r="D2834" s="93">
        <f t="shared" si="359"/>
        <v>5</v>
      </c>
    </row>
    <row r="2835" spans="1:4">
      <c r="A2835" s="38" t="s">
        <v>26405</v>
      </c>
      <c r="B2835" s="38">
        <f>Matrix!$B$4804</f>
        <v>0</v>
      </c>
      <c r="C2835" s="38">
        <f t="shared" si="358"/>
        <v>5</v>
      </c>
      <c r="D2835" s="93">
        <f t="shared" si="359"/>
        <v>5</v>
      </c>
    </row>
    <row r="2836" spans="1:4">
      <c r="A2836" s="38" t="s">
        <v>26406</v>
      </c>
      <c r="B2836" s="38">
        <f>Matrix!$B$4630</f>
        <v>0</v>
      </c>
      <c r="C2836" s="38">
        <f t="shared" si="358"/>
        <v>5</v>
      </c>
      <c r="D2836" s="93">
        <f t="shared" si="359"/>
        <v>5</v>
      </c>
    </row>
    <row r="2837" spans="1:4">
      <c r="A2837" s="38" t="s">
        <v>26407</v>
      </c>
      <c r="B2837" s="38">
        <f>Matrix!$B$1606</f>
        <v>0</v>
      </c>
      <c r="C2837" s="38">
        <f t="shared" si="358"/>
        <v>5</v>
      </c>
      <c r="D2837" s="93">
        <f t="shared" si="359"/>
        <v>5</v>
      </c>
    </row>
    <row r="2838" spans="1:4">
      <c r="A2838" s="38" t="s">
        <v>26408</v>
      </c>
      <c r="B2838" s="38">
        <f>Matrix!$B$8343</f>
        <v>0</v>
      </c>
      <c r="C2838" s="38">
        <f t="shared" si="358"/>
        <v>5</v>
      </c>
      <c r="D2838" s="93">
        <f t="shared" si="359"/>
        <v>5</v>
      </c>
    </row>
    <row r="2839" spans="1:4">
      <c r="A2839" s="38" t="s">
        <v>26409</v>
      </c>
      <c r="B2839" s="38">
        <f>Matrix!$B$289</f>
        <v>0</v>
      </c>
      <c r="C2839" s="38">
        <f t="shared" si="358"/>
        <v>5</v>
      </c>
      <c r="D2839" s="93">
        <f t="shared" si="359"/>
        <v>5</v>
      </c>
    </row>
    <row r="2840" spans="1:4">
      <c r="A2840" s="38" t="s">
        <v>26410</v>
      </c>
      <c r="B2840" s="38">
        <f>Matrix!$B$1569</f>
        <v>0</v>
      </c>
      <c r="C2840" s="38">
        <f t="shared" si="358"/>
        <v>5</v>
      </c>
      <c r="D2840" s="93">
        <f t="shared" si="359"/>
        <v>5</v>
      </c>
    </row>
    <row r="2841" spans="1:4">
      <c r="A2841" s="38" t="s">
        <v>26411</v>
      </c>
      <c r="B2841" s="38">
        <f>Matrix!$B$4493</f>
        <v>0</v>
      </c>
      <c r="C2841" s="38">
        <f t="shared" si="358"/>
        <v>5</v>
      </c>
      <c r="D2841" s="93">
        <f t="shared" si="359"/>
        <v>5</v>
      </c>
    </row>
    <row r="2842" spans="1:4">
      <c r="A2842" s="38" t="s">
        <v>26412</v>
      </c>
      <c r="B2842" s="38">
        <f>Matrix!$B$8321</f>
        <v>0</v>
      </c>
      <c r="C2842" s="38">
        <f t="shared" si="358"/>
        <v>5</v>
      </c>
      <c r="D2842" s="93">
        <f t="shared" si="359"/>
        <v>5</v>
      </c>
    </row>
    <row r="2843" spans="1:4">
      <c r="A2843" s="38" t="s">
        <v>26413</v>
      </c>
      <c r="B2843" s="38">
        <f>Matrix!$B$78</f>
        <v>0</v>
      </c>
      <c r="C2843" s="38">
        <f t="shared" si="358"/>
        <v>5</v>
      </c>
      <c r="D2843" s="93">
        <f t="shared" si="359"/>
        <v>5</v>
      </c>
    </row>
    <row r="2844" spans="1:4">
      <c r="A2844" s="38" t="s">
        <v>11878</v>
      </c>
      <c r="B2844" s="38">
        <f>Matrix!$B$1575</f>
        <v>0</v>
      </c>
      <c r="C2844" s="38">
        <f t="shared" si="358"/>
        <v>5</v>
      </c>
      <c r="D2844" s="93">
        <f t="shared" si="359"/>
        <v>5</v>
      </c>
    </row>
    <row r="2845" spans="1:4">
      <c r="A2845" s="38" t="s">
        <v>26414</v>
      </c>
      <c r="B2845" s="38">
        <f>Matrix!$B$1556</f>
        <v>0</v>
      </c>
      <c r="C2845" s="38">
        <f t="shared" si="358"/>
        <v>5</v>
      </c>
      <c r="D2845" s="93">
        <f t="shared" si="359"/>
        <v>5</v>
      </c>
    </row>
    <row r="2846" spans="1:4">
      <c r="A2846" s="38" t="s">
        <v>26415</v>
      </c>
      <c r="B2846" s="38">
        <f>Matrix!$B$8345</f>
        <v>0</v>
      </c>
      <c r="C2846" s="38">
        <f t="shared" si="358"/>
        <v>5</v>
      </c>
      <c r="D2846" s="93">
        <f t="shared" si="359"/>
        <v>5</v>
      </c>
    </row>
    <row r="2847" spans="1:4">
      <c r="A2847" s="38" t="s">
        <v>11746</v>
      </c>
      <c r="B2847" s="38">
        <f>Matrix!$B$8351</f>
        <v>0</v>
      </c>
      <c r="C2847" s="38">
        <f t="shared" si="358"/>
        <v>5</v>
      </c>
      <c r="D2847" s="93">
        <f t="shared" si="359"/>
        <v>5</v>
      </c>
    </row>
    <row r="2848" spans="1:4">
      <c r="A2848" s="38" t="s">
        <v>26416</v>
      </c>
    </row>
    <row r="2849" spans="1:4">
      <c r="A2849" s="38" t="s">
        <v>26417</v>
      </c>
      <c r="B2849" s="38">
        <f>Matrix!$B$9482</f>
        <v>0</v>
      </c>
      <c r="C2849" s="38">
        <f t="shared" ref="C2849:C2856" si="360">ROUNDUP(ABS(75-B2849)/(Base_Value)*allergy_factor,1)</f>
        <v>5</v>
      </c>
      <c r="D2849" s="93">
        <f t="shared" ref="D2849:D2856" si="361">IF(C2849&gt;Max_Value,Max_Value,IF(C2849&lt;0,0,C2849))</f>
        <v>5</v>
      </c>
    </row>
    <row r="2850" spans="1:4">
      <c r="A2850" s="38" t="s">
        <v>26418</v>
      </c>
      <c r="B2850" s="38">
        <f>Matrix!$B$803</f>
        <v>0</v>
      </c>
      <c r="C2850" s="38">
        <f t="shared" si="360"/>
        <v>5</v>
      </c>
      <c r="D2850" s="93">
        <f t="shared" si="361"/>
        <v>5</v>
      </c>
    </row>
    <row r="2851" spans="1:4">
      <c r="A2851" s="38" t="s">
        <v>26419</v>
      </c>
      <c r="B2851" s="38">
        <f>Matrix!$B$8346</f>
        <v>0</v>
      </c>
      <c r="C2851" s="38">
        <f t="shared" si="360"/>
        <v>5</v>
      </c>
      <c r="D2851" s="93">
        <f t="shared" si="361"/>
        <v>5</v>
      </c>
    </row>
    <row r="2852" spans="1:4">
      <c r="A2852" s="38" t="s">
        <v>26420</v>
      </c>
      <c r="B2852" s="38">
        <f>Matrix!$B$8277</f>
        <v>0</v>
      </c>
      <c r="C2852" s="38">
        <f t="shared" si="360"/>
        <v>5</v>
      </c>
      <c r="D2852" s="93">
        <f t="shared" si="361"/>
        <v>5</v>
      </c>
    </row>
    <row r="2853" spans="1:4">
      <c r="A2853" s="38" t="s">
        <v>26421</v>
      </c>
      <c r="B2853" s="38">
        <f>Matrix!$B$1605</f>
        <v>0</v>
      </c>
      <c r="C2853" s="38">
        <f t="shared" si="360"/>
        <v>5</v>
      </c>
      <c r="D2853" s="93">
        <f t="shared" si="361"/>
        <v>5</v>
      </c>
    </row>
    <row r="2854" spans="1:4">
      <c r="A2854" s="38" t="s">
        <v>26422</v>
      </c>
      <c r="B2854" s="38">
        <f>Matrix!$B$818</f>
        <v>0</v>
      </c>
      <c r="C2854" s="38">
        <f t="shared" si="360"/>
        <v>5</v>
      </c>
      <c r="D2854" s="93">
        <f t="shared" si="361"/>
        <v>5</v>
      </c>
    </row>
    <row r="2855" spans="1:4">
      <c r="A2855" s="38" t="s">
        <v>26423</v>
      </c>
      <c r="B2855" s="38">
        <f>Matrix!$B$5329</f>
        <v>0</v>
      </c>
      <c r="C2855" s="38">
        <f t="shared" si="360"/>
        <v>5</v>
      </c>
      <c r="D2855" s="93">
        <f t="shared" si="361"/>
        <v>5</v>
      </c>
    </row>
    <row r="2856" spans="1:4">
      <c r="A2856" s="38" t="s">
        <v>26424</v>
      </c>
      <c r="B2856" s="38">
        <f>Matrix!$B$8302</f>
        <v>0</v>
      </c>
      <c r="C2856" s="38">
        <f t="shared" si="360"/>
        <v>5</v>
      </c>
      <c r="D2856" s="93">
        <f t="shared" si="361"/>
        <v>5</v>
      </c>
    </row>
    <row r="2857" spans="1:4">
      <c r="A2857" s="38" t="s">
        <v>26425</v>
      </c>
    </row>
    <row r="2858" spans="1:4">
      <c r="A2858" s="38" t="s">
        <v>26426</v>
      </c>
      <c r="B2858" s="38">
        <f>Matrix!$B$7423</f>
        <v>0</v>
      </c>
      <c r="C2858" s="38">
        <f t="shared" ref="C2858:C2863" si="362">ROUNDUP(ABS(75-B2858)/(Base_Value)*allergy_factor,1)</f>
        <v>5</v>
      </c>
      <c r="D2858" s="93">
        <f t="shared" ref="D2858:D2863" si="363">IF(C2858&gt;Max_Value,Max_Value,IF(C2858&lt;0,0,C2858))</f>
        <v>5</v>
      </c>
    </row>
    <row r="2859" spans="1:4">
      <c r="A2859" s="38" t="s">
        <v>26427</v>
      </c>
      <c r="B2859" s="38">
        <f>Matrix!$B$9493</f>
        <v>0</v>
      </c>
      <c r="C2859" s="38">
        <f t="shared" si="362"/>
        <v>5</v>
      </c>
      <c r="D2859" s="93">
        <f t="shared" si="363"/>
        <v>5</v>
      </c>
    </row>
    <row r="2860" spans="1:4">
      <c r="A2860" s="38" t="s">
        <v>26428</v>
      </c>
      <c r="B2860" s="38">
        <f>Matrix!$B$8327</f>
        <v>0</v>
      </c>
      <c r="C2860" s="38">
        <f t="shared" si="362"/>
        <v>5</v>
      </c>
      <c r="D2860" s="93">
        <f t="shared" si="363"/>
        <v>5</v>
      </c>
    </row>
    <row r="2861" spans="1:4">
      <c r="A2861" s="38" t="s">
        <v>26429</v>
      </c>
      <c r="B2861" s="38">
        <f>Matrix!$B$861</f>
        <v>0</v>
      </c>
      <c r="C2861" s="38">
        <f t="shared" si="362"/>
        <v>5</v>
      </c>
      <c r="D2861" s="93">
        <f t="shared" si="363"/>
        <v>5</v>
      </c>
    </row>
    <row r="2862" spans="1:4">
      <c r="A2862" s="38" t="s">
        <v>26430</v>
      </c>
      <c r="B2862" s="38">
        <f>Matrix!$B$27</f>
        <v>0</v>
      </c>
      <c r="C2862" s="38">
        <f t="shared" si="362"/>
        <v>5</v>
      </c>
      <c r="D2862" s="93">
        <f t="shared" si="363"/>
        <v>5</v>
      </c>
    </row>
    <row r="2863" spans="1:4">
      <c r="A2863" s="38" t="s">
        <v>26431</v>
      </c>
      <c r="B2863" s="38">
        <f>Matrix!$B$4854</f>
        <v>0</v>
      </c>
      <c r="C2863" s="38">
        <f t="shared" si="362"/>
        <v>5</v>
      </c>
      <c r="D2863" s="93">
        <f t="shared" si="363"/>
        <v>5</v>
      </c>
    </row>
    <row r="2864" spans="1:4">
      <c r="A2864" s="38" t="s">
        <v>26432</v>
      </c>
    </row>
    <row r="2865" spans="1:4">
      <c r="A2865" s="38" t="s">
        <v>26433</v>
      </c>
      <c r="B2865" s="38">
        <f>Matrix!$B$858</f>
        <v>0</v>
      </c>
      <c r="C2865" s="38">
        <f t="shared" ref="C2865:C2878" si="364">ROUNDUP(ABS(75-B2865)/(Base_Value)*allergy_factor,1)</f>
        <v>5</v>
      </c>
      <c r="D2865" s="93">
        <f t="shared" ref="D2865:D2878" si="365">IF(C2865&gt;Max_Value,Max_Value,IF(C2865&lt;0,0,C2865))</f>
        <v>5</v>
      </c>
    </row>
    <row r="2866" spans="1:4">
      <c r="A2866" s="38" t="s">
        <v>26434</v>
      </c>
      <c r="B2866" s="38">
        <f>Matrix!$B$6657</f>
        <v>0</v>
      </c>
      <c r="C2866" s="38">
        <f t="shared" si="364"/>
        <v>5</v>
      </c>
      <c r="D2866" s="93">
        <f t="shared" si="365"/>
        <v>5</v>
      </c>
    </row>
    <row r="2867" spans="1:4">
      <c r="A2867" s="38" t="s">
        <v>26435</v>
      </c>
      <c r="B2867" s="38">
        <f>Matrix!$B$8376</f>
        <v>0</v>
      </c>
      <c r="C2867" s="38">
        <f t="shared" si="364"/>
        <v>5</v>
      </c>
      <c r="D2867" s="93">
        <f t="shared" si="365"/>
        <v>5</v>
      </c>
    </row>
    <row r="2868" spans="1:4">
      <c r="A2868" s="38" t="s">
        <v>26436</v>
      </c>
      <c r="B2868" s="38">
        <f>Matrix!$B$7618</f>
        <v>0</v>
      </c>
      <c r="C2868" s="38">
        <f t="shared" si="364"/>
        <v>5</v>
      </c>
      <c r="D2868" s="93">
        <f t="shared" si="365"/>
        <v>5</v>
      </c>
    </row>
    <row r="2869" spans="1:4">
      <c r="A2869" s="38" t="s">
        <v>26437</v>
      </c>
      <c r="B2869" s="38">
        <f>Matrix!$B$1384</f>
        <v>0</v>
      </c>
      <c r="C2869" s="38">
        <f t="shared" si="364"/>
        <v>5</v>
      </c>
      <c r="D2869" s="93">
        <f t="shared" si="365"/>
        <v>5</v>
      </c>
    </row>
    <row r="2870" spans="1:4">
      <c r="A2870" s="38" t="s">
        <v>26438</v>
      </c>
      <c r="B2870" s="38">
        <f>Matrix!$B$8978</f>
        <v>0</v>
      </c>
      <c r="C2870" s="38">
        <f t="shared" si="364"/>
        <v>5</v>
      </c>
      <c r="D2870" s="93">
        <f t="shared" si="365"/>
        <v>5</v>
      </c>
    </row>
    <row r="2871" spans="1:4">
      <c r="A2871" s="38" t="s">
        <v>26439</v>
      </c>
      <c r="B2871" s="38">
        <f>Matrix!$B$9499</f>
        <v>0</v>
      </c>
      <c r="C2871" s="38">
        <f t="shared" si="364"/>
        <v>5</v>
      </c>
      <c r="D2871" s="93">
        <f t="shared" si="365"/>
        <v>5</v>
      </c>
    </row>
    <row r="2872" spans="1:4">
      <c r="A2872" s="38" t="s">
        <v>26440</v>
      </c>
      <c r="B2872" s="38">
        <f>Matrix!$B$1641</f>
        <v>0</v>
      </c>
      <c r="C2872" s="38">
        <f t="shared" si="364"/>
        <v>5</v>
      </c>
      <c r="D2872" s="93">
        <f t="shared" si="365"/>
        <v>5</v>
      </c>
    </row>
    <row r="2873" spans="1:4">
      <c r="A2873" s="38" t="s">
        <v>26441</v>
      </c>
      <c r="B2873" s="38">
        <f>Matrix!$B$9396</f>
        <v>0</v>
      </c>
      <c r="C2873" s="38">
        <f t="shared" si="364"/>
        <v>5</v>
      </c>
      <c r="D2873" s="93">
        <f t="shared" si="365"/>
        <v>5</v>
      </c>
    </row>
    <row r="2874" spans="1:4">
      <c r="A2874" s="38" t="s">
        <v>26442</v>
      </c>
      <c r="B2874" s="38">
        <f>Matrix!$B$1544</f>
        <v>0</v>
      </c>
      <c r="C2874" s="38">
        <f t="shared" si="364"/>
        <v>5</v>
      </c>
      <c r="D2874" s="93">
        <f t="shared" si="365"/>
        <v>5</v>
      </c>
    </row>
    <row r="2875" spans="1:4">
      <c r="A2875" s="38" t="s">
        <v>26443</v>
      </c>
      <c r="B2875" s="38">
        <f>Matrix!$B$5369</f>
        <v>0</v>
      </c>
      <c r="C2875" s="38">
        <f t="shared" si="364"/>
        <v>5</v>
      </c>
      <c r="D2875" s="93">
        <f t="shared" si="365"/>
        <v>5</v>
      </c>
    </row>
    <row r="2876" spans="1:4">
      <c r="A2876" s="38" t="s">
        <v>26444</v>
      </c>
      <c r="B2876" s="38">
        <f>Matrix!$B$8358</f>
        <v>0</v>
      </c>
      <c r="C2876" s="38">
        <f t="shared" si="364"/>
        <v>5</v>
      </c>
      <c r="D2876" s="93">
        <f t="shared" si="365"/>
        <v>5</v>
      </c>
    </row>
    <row r="2877" spans="1:4">
      <c r="A2877" s="38" t="s">
        <v>26445</v>
      </c>
      <c r="B2877" s="38">
        <f>Matrix!$B$816</f>
        <v>0</v>
      </c>
      <c r="C2877" s="38">
        <f t="shared" si="364"/>
        <v>5</v>
      </c>
      <c r="D2877" s="93">
        <f t="shared" si="365"/>
        <v>5</v>
      </c>
    </row>
    <row r="2878" spans="1:4">
      <c r="A2878" s="38" t="s">
        <v>26446</v>
      </c>
      <c r="B2878" s="38">
        <f>Matrix!$B$9549</f>
        <v>0</v>
      </c>
      <c r="C2878" s="38">
        <f t="shared" si="364"/>
        <v>5</v>
      </c>
      <c r="D2878" s="93">
        <f t="shared" si="365"/>
        <v>5</v>
      </c>
    </row>
    <row r="2879" spans="1:4">
      <c r="A2879" s="38" t="s">
        <v>26447</v>
      </c>
    </row>
    <row r="2880" spans="1:4">
      <c r="A2880" s="38" t="s">
        <v>26448</v>
      </c>
      <c r="B2880" s="38">
        <f>Matrix!$B$1574</f>
        <v>0</v>
      </c>
      <c r="C2880" s="38">
        <f>ROUNDUP(ABS(75-B2880)/(Base_Value)*allergy_factor,1)</f>
        <v>5</v>
      </c>
      <c r="D2880" s="93">
        <f>IF(C2880&gt;Max_Value,Max_Value,IF(C2880&lt;0,0,C2880))</f>
        <v>5</v>
      </c>
    </row>
    <row r="2881" spans="1:4">
      <c r="A2881" s="38" t="s">
        <v>26449</v>
      </c>
      <c r="B2881" s="38">
        <f>Matrix!$B$8304</f>
        <v>0</v>
      </c>
      <c r="C2881" s="38">
        <f>ROUNDUP(ABS(75-B2881)/(Base_Value)*allergy_factor,1)</f>
        <v>5</v>
      </c>
      <c r="D2881" s="93">
        <f>IF(C2881&gt;Max_Value,Max_Value,IF(C2881&lt;0,0,C2881))</f>
        <v>5</v>
      </c>
    </row>
    <row r="2882" spans="1:4">
      <c r="A2882" s="38" t="s">
        <v>26450</v>
      </c>
      <c r="B2882" s="38">
        <f>Matrix!$B$8303</f>
        <v>0</v>
      </c>
      <c r="C2882" s="38">
        <f>ROUNDUP(ABS(75-B2882)/(Base_Value)*allergy_factor,1)</f>
        <v>5</v>
      </c>
      <c r="D2882" s="93">
        <f>IF(C2882&gt;Max_Value,Max_Value,IF(C2882&lt;0,0,C2882))</f>
        <v>5</v>
      </c>
    </row>
    <row r="2883" spans="1:4">
      <c r="A2883" s="38" t="s">
        <v>26451</v>
      </c>
    </row>
    <row r="2884" spans="1:4">
      <c r="A2884" s="38" t="s">
        <v>26452</v>
      </c>
      <c r="B2884" s="38">
        <f>Matrix!$B$8217</f>
        <v>0</v>
      </c>
      <c r="C2884" s="38">
        <f>ROUNDUP(ABS(75-B2884)/(Base_Value)*allergy_factor,1)</f>
        <v>5</v>
      </c>
      <c r="D2884" s="93">
        <f>IF(C2884&gt;Max_Value,Max_Value,IF(C2884&lt;0,0,C2884))</f>
        <v>5</v>
      </c>
    </row>
    <row r="2885" spans="1:4">
      <c r="A2885" s="38" t="s">
        <v>26453</v>
      </c>
      <c r="B2885" s="38">
        <f>Matrix!$B$3715</f>
        <v>0</v>
      </c>
      <c r="C2885" s="38">
        <f>ROUNDUP(ABS(75-B2885)/(Base_Value)*allergy_factor,1)</f>
        <v>5</v>
      </c>
      <c r="D2885" s="93">
        <f>IF(C2885&gt;Max_Value,Max_Value,IF(C2885&lt;0,0,C2885))</f>
        <v>5</v>
      </c>
    </row>
    <row r="2886" spans="1:4">
      <c r="A2886" s="38" t="s">
        <v>26454</v>
      </c>
      <c r="B2886" s="38">
        <f>Matrix!$B$562</f>
        <v>0</v>
      </c>
      <c r="C2886" s="38">
        <f>ROUNDUP(ABS(75-B2886)/(Base_Value)*allergy_factor,1)</f>
        <v>5</v>
      </c>
      <c r="D2886" s="93">
        <f>IF(C2886&gt;Max_Value,Max_Value,IF(C2886&lt;0,0,C2886))</f>
        <v>5</v>
      </c>
    </row>
    <row r="2887" spans="1:4">
      <c r="A2887" s="38" t="s">
        <v>26455</v>
      </c>
    </row>
    <row r="2888" spans="1:4">
      <c r="A2888" s="38" t="s">
        <v>26456</v>
      </c>
      <c r="B2888" s="38">
        <f>Matrix!$B$8295</f>
        <v>0</v>
      </c>
      <c r="C2888" s="38">
        <f t="shared" ref="C2888:C2893" si="366">ROUNDUP(ABS(75-B2888)/(Base_Value)*allergy_factor,1)</f>
        <v>5</v>
      </c>
      <c r="D2888" s="93">
        <f t="shared" ref="D2888:D2893" si="367">IF(C2888&gt;Max_Value,Max_Value,IF(C2888&lt;0,0,C2888))</f>
        <v>5</v>
      </c>
    </row>
    <row r="2889" spans="1:4">
      <c r="A2889" s="38" t="s">
        <v>26457</v>
      </c>
      <c r="B2889" s="38">
        <f>Matrix!$B$8367</f>
        <v>0</v>
      </c>
      <c r="C2889" s="38">
        <f t="shared" si="366"/>
        <v>5</v>
      </c>
      <c r="D2889" s="93">
        <f t="shared" si="367"/>
        <v>5</v>
      </c>
    </row>
    <row r="2890" spans="1:4">
      <c r="A2890" s="38" t="s">
        <v>26458</v>
      </c>
      <c r="B2890" s="38">
        <f>Matrix!$B$5330</f>
        <v>0</v>
      </c>
      <c r="C2890" s="38">
        <f t="shared" si="366"/>
        <v>5</v>
      </c>
      <c r="D2890" s="93">
        <f t="shared" si="367"/>
        <v>5</v>
      </c>
    </row>
    <row r="2891" spans="1:4">
      <c r="A2891" s="38" t="s">
        <v>26459</v>
      </c>
      <c r="B2891" s="38">
        <f>Matrix!$B$8211</f>
        <v>0</v>
      </c>
      <c r="C2891" s="38">
        <f t="shared" si="366"/>
        <v>5</v>
      </c>
      <c r="D2891" s="93">
        <f t="shared" si="367"/>
        <v>5</v>
      </c>
    </row>
    <row r="2892" spans="1:4">
      <c r="A2892" s="38" t="s">
        <v>26460</v>
      </c>
      <c r="B2892" s="38">
        <f>Matrix!$B$5331</f>
        <v>0</v>
      </c>
      <c r="C2892" s="38">
        <f t="shared" si="366"/>
        <v>5</v>
      </c>
      <c r="D2892" s="93">
        <f t="shared" si="367"/>
        <v>5</v>
      </c>
    </row>
    <row r="2893" spans="1:4">
      <c r="A2893" s="38" t="s">
        <v>26461</v>
      </c>
      <c r="B2893" s="38">
        <f>Matrix!$B$1534</f>
        <v>0</v>
      </c>
      <c r="C2893" s="38">
        <f t="shared" si="366"/>
        <v>5</v>
      </c>
      <c r="D2893" s="93">
        <f t="shared" si="367"/>
        <v>5</v>
      </c>
    </row>
    <row r="2894" spans="1:4">
      <c r="A2894" s="38" t="s">
        <v>26462</v>
      </c>
    </row>
    <row r="2895" spans="1:4">
      <c r="A2895" s="38" t="s">
        <v>11438</v>
      </c>
      <c r="B2895" s="38">
        <f>Matrix!$B$8283</f>
        <v>0</v>
      </c>
      <c r="C2895" s="38">
        <f t="shared" ref="C2895:C2910" si="368">ROUNDUP(ABS(75-B2895)/(Base_Value)*allergy_factor,1)</f>
        <v>5</v>
      </c>
      <c r="D2895" s="93">
        <f t="shared" ref="D2895:D2910" si="369">IF(C2895&gt;Max_Value,Max_Value,IF(C2895&lt;0,0,C2895))</f>
        <v>5</v>
      </c>
    </row>
    <row r="2896" spans="1:4">
      <c r="A2896" s="38" t="s">
        <v>26463</v>
      </c>
      <c r="B2896" s="38">
        <f>Matrix!$B$3066</f>
        <v>0</v>
      </c>
      <c r="C2896" s="38">
        <f t="shared" si="368"/>
        <v>5</v>
      </c>
      <c r="D2896" s="93">
        <f t="shared" si="369"/>
        <v>5</v>
      </c>
    </row>
    <row r="2897" spans="1:4">
      <c r="A2897" s="38" t="s">
        <v>26464</v>
      </c>
      <c r="B2897" s="38">
        <f>Matrix!$B$589</f>
        <v>0</v>
      </c>
      <c r="C2897" s="38">
        <f t="shared" si="368"/>
        <v>5</v>
      </c>
      <c r="D2897" s="93">
        <f t="shared" si="369"/>
        <v>5</v>
      </c>
    </row>
    <row r="2898" spans="1:4">
      <c r="A2898" s="38" t="s">
        <v>26465</v>
      </c>
      <c r="B2898" s="38">
        <f>Matrix!$B$545</f>
        <v>0</v>
      </c>
      <c r="C2898" s="38">
        <f t="shared" si="368"/>
        <v>5</v>
      </c>
      <c r="D2898" s="93">
        <f t="shared" si="369"/>
        <v>5</v>
      </c>
    </row>
    <row r="2899" spans="1:4">
      <c r="A2899" s="38" t="s">
        <v>26466</v>
      </c>
      <c r="B2899" s="38">
        <f>Matrix!$B$8219</f>
        <v>0</v>
      </c>
      <c r="C2899" s="38">
        <f t="shared" si="368"/>
        <v>5</v>
      </c>
      <c r="D2899" s="93">
        <f t="shared" si="369"/>
        <v>5</v>
      </c>
    </row>
    <row r="2900" spans="1:4">
      <c r="A2900" s="38" t="s">
        <v>26467</v>
      </c>
      <c r="B2900" s="38">
        <f>Matrix!$B$8313</f>
        <v>0</v>
      </c>
      <c r="C2900" s="38">
        <f t="shared" si="368"/>
        <v>5</v>
      </c>
      <c r="D2900" s="93">
        <f t="shared" si="369"/>
        <v>5</v>
      </c>
    </row>
    <row r="2901" spans="1:4">
      <c r="A2901" s="38" t="s">
        <v>26468</v>
      </c>
      <c r="B2901" s="38">
        <f>Matrix!$B$8292</f>
        <v>0</v>
      </c>
      <c r="C2901" s="38">
        <f t="shared" si="368"/>
        <v>5</v>
      </c>
      <c r="D2901" s="93">
        <f t="shared" si="369"/>
        <v>5</v>
      </c>
    </row>
    <row r="2902" spans="1:4">
      <c r="A2902" s="38" t="s">
        <v>26469</v>
      </c>
      <c r="B2902" s="38">
        <f>Matrix!$B$8582</f>
        <v>0</v>
      </c>
      <c r="C2902" s="38">
        <f t="shared" si="368"/>
        <v>5</v>
      </c>
      <c r="D2902" s="93">
        <f t="shared" si="369"/>
        <v>5</v>
      </c>
    </row>
    <row r="2903" spans="1:4">
      <c r="A2903" s="38" t="s">
        <v>26470</v>
      </c>
      <c r="B2903" s="38">
        <f>Matrix!$B$8278</f>
        <v>0</v>
      </c>
      <c r="C2903" s="38">
        <f t="shared" si="368"/>
        <v>5</v>
      </c>
      <c r="D2903" s="93">
        <f t="shared" si="369"/>
        <v>5</v>
      </c>
    </row>
    <row r="2904" spans="1:4">
      <c r="A2904" s="38" t="s">
        <v>11460</v>
      </c>
      <c r="B2904" s="38">
        <f>Matrix!$B$578</f>
        <v>0</v>
      </c>
      <c r="C2904" s="38">
        <f t="shared" si="368"/>
        <v>5</v>
      </c>
      <c r="D2904" s="93">
        <f t="shared" si="369"/>
        <v>5</v>
      </c>
    </row>
    <row r="2905" spans="1:4">
      <c r="A2905" s="38" t="s">
        <v>26471</v>
      </c>
      <c r="B2905" s="38">
        <f>Matrix!$B$3066</f>
        <v>0</v>
      </c>
      <c r="C2905" s="38">
        <f t="shared" si="368"/>
        <v>5</v>
      </c>
      <c r="D2905" s="93">
        <f t="shared" si="369"/>
        <v>5</v>
      </c>
    </row>
    <row r="2906" spans="1:4">
      <c r="A2906" s="38" t="s">
        <v>26472</v>
      </c>
      <c r="B2906" s="38">
        <f>Matrix!$B$1127</f>
        <v>0</v>
      </c>
      <c r="C2906" s="38">
        <f t="shared" si="368"/>
        <v>5</v>
      </c>
      <c r="D2906" s="93">
        <f t="shared" si="369"/>
        <v>5</v>
      </c>
    </row>
    <row r="2907" spans="1:4">
      <c r="A2907" s="38" t="s">
        <v>26473</v>
      </c>
      <c r="B2907" s="38">
        <f>Matrix!$B$1101</f>
        <v>0</v>
      </c>
      <c r="C2907" s="38">
        <f t="shared" si="368"/>
        <v>5</v>
      </c>
      <c r="D2907" s="93">
        <f t="shared" si="369"/>
        <v>5</v>
      </c>
    </row>
    <row r="2908" spans="1:4">
      <c r="A2908" s="38" t="s">
        <v>11437</v>
      </c>
      <c r="B2908" s="38">
        <f>Matrix!$B$553</f>
        <v>0</v>
      </c>
      <c r="C2908" s="38">
        <f t="shared" si="368"/>
        <v>5</v>
      </c>
      <c r="D2908" s="93">
        <f t="shared" si="369"/>
        <v>5</v>
      </c>
    </row>
    <row r="2909" spans="1:4">
      <c r="A2909" s="38" t="s">
        <v>11461</v>
      </c>
      <c r="B2909" s="38">
        <f>Matrix!$B$7764</f>
        <v>0</v>
      </c>
      <c r="C2909" s="38">
        <f t="shared" si="368"/>
        <v>5</v>
      </c>
      <c r="D2909" s="93">
        <f t="shared" si="369"/>
        <v>5</v>
      </c>
    </row>
    <row r="2910" spans="1:4">
      <c r="A2910" s="38" t="s">
        <v>26474</v>
      </c>
      <c r="B2910" s="38">
        <f>Matrix!$B$1127</f>
        <v>0</v>
      </c>
      <c r="C2910" s="38">
        <f t="shared" si="368"/>
        <v>5</v>
      </c>
      <c r="D2910" s="93">
        <f t="shared" si="369"/>
        <v>5</v>
      </c>
    </row>
    <row r="2911" spans="1:4">
      <c r="A2911" s="38" t="s">
        <v>26475</v>
      </c>
    </row>
    <row r="2912" spans="1:4">
      <c r="A2912" s="38" t="s">
        <v>26476</v>
      </c>
      <c r="B2912" s="38">
        <f>Matrix!$B$897</f>
        <v>0</v>
      </c>
      <c r="C2912" s="38">
        <f t="shared" ref="C2912:C2922" si="370">ROUNDUP(ABS(75-B2912)/(Base_Value)*allergy_factor,1)</f>
        <v>5</v>
      </c>
      <c r="D2912" s="93">
        <f t="shared" ref="D2912:D2922" si="371">IF(C2912&gt;Max_Value,Max_Value,IF(C2912&lt;0,0,C2912))</f>
        <v>5</v>
      </c>
    </row>
    <row r="2913" spans="1:4">
      <c r="A2913" s="38" t="s">
        <v>26477</v>
      </c>
      <c r="B2913" s="38">
        <f>Matrix!$B$806</f>
        <v>0</v>
      </c>
      <c r="C2913" s="38">
        <f t="shared" si="370"/>
        <v>5</v>
      </c>
      <c r="D2913" s="93">
        <f t="shared" si="371"/>
        <v>5</v>
      </c>
    </row>
    <row r="2914" spans="1:4">
      <c r="A2914" s="38" t="s">
        <v>11551</v>
      </c>
      <c r="B2914" s="38">
        <f>Matrix!$B$2879</f>
        <v>0</v>
      </c>
      <c r="C2914" s="38">
        <f t="shared" si="370"/>
        <v>5</v>
      </c>
      <c r="D2914" s="93">
        <f t="shared" si="371"/>
        <v>5</v>
      </c>
    </row>
    <row r="2915" spans="1:4">
      <c r="A2915" s="38" t="s">
        <v>26478</v>
      </c>
      <c r="B2915" s="38">
        <f>Matrix!$B$1674</f>
        <v>0</v>
      </c>
      <c r="C2915" s="38">
        <f t="shared" si="370"/>
        <v>5</v>
      </c>
      <c r="D2915" s="93">
        <f t="shared" si="371"/>
        <v>5</v>
      </c>
    </row>
    <row r="2916" spans="1:4">
      <c r="A2916" s="38" t="s">
        <v>26479</v>
      </c>
      <c r="B2916" s="38">
        <f>Matrix!$B$8274</f>
        <v>0</v>
      </c>
      <c r="C2916" s="38">
        <f t="shared" si="370"/>
        <v>5</v>
      </c>
      <c r="D2916" s="93">
        <f t="shared" si="371"/>
        <v>5</v>
      </c>
    </row>
    <row r="2917" spans="1:4">
      <c r="A2917" s="38" t="s">
        <v>26480</v>
      </c>
      <c r="B2917" s="38">
        <f>Matrix!$B$1665</f>
        <v>0</v>
      </c>
      <c r="C2917" s="38">
        <f t="shared" si="370"/>
        <v>5</v>
      </c>
      <c r="D2917" s="93">
        <f t="shared" si="371"/>
        <v>5</v>
      </c>
    </row>
    <row r="2918" spans="1:4">
      <c r="A2918" s="38" t="s">
        <v>26481</v>
      </c>
      <c r="B2918" s="38">
        <f>Matrix!$B$1537</f>
        <v>0</v>
      </c>
      <c r="C2918" s="38">
        <f t="shared" si="370"/>
        <v>5</v>
      </c>
      <c r="D2918" s="93">
        <f t="shared" si="371"/>
        <v>5</v>
      </c>
    </row>
    <row r="2919" spans="1:4">
      <c r="A2919" s="38" t="s">
        <v>26482</v>
      </c>
      <c r="B2919" s="38">
        <f>Matrix!$B$897</f>
        <v>0</v>
      </c>
      <c r="C2919" s="38">
        <f t="shared" si="370"/>
        <v>5</v>
      </c>
      <c r="D2919" s="93">
        <f t="shared" si="371"/>
        <v>5</v>
      </c>
    </row>
    <row r="2920" spans="1:4">
      <c r="A2920" s="38" t="s">
        <v>26483</v>
      </c>
      <c r="B2920" s="38">
        <f>Matrix!$B$1618</f>
        <v>0</v>
      </c>
      <c r="C2920" s="38">
        <f t="shared" si="370"/>
        <v>5</v>
      </c>
      <c r="D2920" s="93">
        <f t="shared" si="371"/>
        <v>5</v>
      </c>
    </row>
    <row r="2921" spans="1:4">
      <c r="A2921" s="38" t="s">
        <v>26484</v>
      </c>
      <c r="B2921" s="38">
        <f>Matrix!$B$3021</f>
        <v>0</v>
      </c>
      <c r="C2921" s="38">
        <f t="shared" si="370"/>
        <v>5</v>
      </c>
      <c r="D2921" s="93">
        <f t="shared" si="371"/>
        <v>5</v>
      </c>
    </row>
    <row r="2922" spans="1:4">
      <c r="A2922" s="38" t="s">
        <v>26485</v>
      </c>
      <c r="B2922" s="38">
        <f>Matrix!$B$8276</f>
        <v>0</v>
      </c>
      <c r="C2922" s="38">
        <f t="shared" si="370"/>
        <v>5</v>
      </c>
      <c r="D2922" s="93">
        <f t="shared" si="371"/>
        <v>5</v>
      </c>
    </row>
    <row r="2923" spans="1:4">
      <c r="A2923" s="38" t="s">
        <v>26486</v>
      </c>
    </row>
    <row r="2924" spans="1:4">
      <c r="A2924" s="38" t="s">
        <v>26487</v>
      </c>
      <c r="B2924" s="38">
        <f>Matrix!$B$822</f>
        <v>0</v>
      </c>
      <c r="C2924" s="38">
        <f t="shared" ref="C2924:C2936" si="372">ROUNDUP(ABS(75-B2924)/(Base_Value)*allergy_factor,1)</f>
        <v>5</v>
      </c>
      <c r="D2924" s="93">
        <f t="shared" ref="D2924:D2936" si="373">IF(C2924&gt;Max_Value,Max_Value,IF(C2924&lt;0,0,C2924))</f>
        <v>5</v>
      </c>
    </row>
    <row r="2925" spans="1:4">
      <c r="A2925" s="38" t="s">
        <v>26488</v>
      </c>
      <c r="B2925" s="38">
        <f>Matrix!$B$795</f>
        <v>0</v>
      </c>
      <c r="C2925" s="38">
        <f t="shared" si="372"/>
        <v>5</v>
      </c>
      <c r="D2925" s="93">
        <f t="shared" si="373"/>
        <v>5</v>
      </c>
    </row>
    <row r="2926" spans="1:4">
      <c r="A2926" s="38" t="s">
        <v>26489</v>
      </c>
      <c r="B2926" s="38">
        <f>Matrix!$B$551</f>
        <v>0</v>
      </c>
      <c r="C2926" s="38">
        <f t="shared" si="372"/>
        <v>5</v>
      </c>
      <c r="D2926" s="93">
        <f t="shared" si="373"/>
        <v>5</v>
      </c>
    </row>
    <row r="2927" spans="1:4">
      <c r="A2927" s="38" t="s">
        <v>26490</v>
      </c>
      <c r="B2927" s="38">
        <f>Matrix!$B$517</f>
        <v>0</v>
      </c>
      <c r="C2927" s="38">
        <f t="shared" si="372"/>
        <v>5</v>
      </c>
      <c r="D2927" s="93">
        <f t="shared" si="373"/>
        <v>5</v>
      </c>
    </row>
    <row r="2928" spans="1:4">
      <c r="A2928" s="38" t="s">
        <v>26491</v>
      </c>
      <c r="B2928" s="38">
        <f>Matrix!$B$1690</f>
        <v>0</v>
      </c>
      <c r="C2928" s="38">
        <f t="shared" si="372"/>
        <v>5</v>
      </c>
      <c r="D2928" s="93">
        <f t="shared" si="373"/>
        <v>5</v>
      </c>
    </row>
    <row r="2929" spans="1:4">
      <c r="A2929" s="38" t="s">
        <v>26492</v>
      </c>
      <c r="B2929" s="38">
        <f>Matrix!$B$1706</f>
        <v>0</v>
      </c>
      <c r="C2929" s="38">
        <f t="shared" si="372"/>
        <v>5</v>
      </c>
      <c r="D2929" s="93">
        <f t="shared" si="373"/>
        <v>5</v>
      </c>
    </row>
    <row r="2930" spans="1:4">
      <c r="A2930" s="38" t="s">
        <v>26493</v>
      </c>
      <c r="B2930" s="38">
        <f>Matrix!$B$8220</f>
        <v>0</v>
      </c>
      <c r="C2930" s="38">
        <f t="shared" si="372"/>
        <v>5</v>
      </c>
      <c r="D2930" s="93">
        <f t="shared" si="373"/>
        <v>5</v>
      </c>
    </row>
    <row r="2931" spans="1:4">
      <c r="A2931" s="38" t="s">
        <v>26494</v>
      </c>
      <c r="B2931" s="38">
        <f>Matrix!$B$526</f>
        <v>0</v>
      </c>
      <c r="C2931" s="38">
        <f t="shared" si="372"/>
        <v>5</v>
      </c>
      <c r="D2931" s="93">
        <f t="shared" si="373"/>
        <v>5</v>
      </c>
    </row>
    <row r="2932" spans="1:4">
      <c r="A2932" s="38" t="s">
        <v>26495</v>
      </c>
      <c r="B2932" s="38">
        <f>Matrix!$B$8973</f>
        <v>0</v>
      </c>
      <c r="C2932" s="38">
        <f t="shared" si="372"/>
        <v>5</v>
      </c>
      <c r="D2932" s="93">
        <f t="shared" si="373"/>
        <v>5</v>
      </c>
    </row>
    <row r="2933" spans="1:4">
      <c r="A2933" s="38" t="s">
        <v>26496</v>
      </c>
      <c r="B2933" s="38">
        <f>Matrix!$B$9514</f>
        <v>0</v>
      </c>
      <c r="C2933" s="38">
        <f t="shared" si="372"/>
        <v>5</v>
      </c>
      <c r="D2933" s="93">
        <f t="shared" si="373"/>
        <v>5</v>
      </c>
    </row>
    <row r="2934" spans="1:4">
      <c r="A2934" s="38" t="s">
        <v>26497</v>
      </c>
      <c r="B2934" s="38">
        <f>Matrix!$B$2994</f>
        <v>0</v>
      </c>
      <c r="C2934" s="38">
        <f t="shared" si="372"/>
        <v>5</v>
      </c>
      <c r="D2934" s="93">
        <f t="shared" si="373"/>
        <v>5</v>
      </c>
    </row>
    <row r="2935" spans="1:4">
      <c r="A2935" s="38" t="s">
        <v>26498</v>
      </c>
      <c r="B2935" s="38">
        <f>Matrix!$B$1707</f>
        <v>0</v>
      </c>
      <c r="C2935" s="38">
        <f t="shared" si="372"/>
        <v>5</v>
      </c>
      <c r="D2935" s="93">
        <f t="shared" si="373"/>
        <v>5</v>
      </c>
    </row>
    <row r="2936" spans="1:4">
      <c r="A2936" s="38" t="s">
        <v>26499</v>
      </c>
      <c r="B2936" s="38">
        <f>Matrix!$B$8350</f>
        <v>0</v>
      </c>
      <c r="C2936" s="38">
        <f t="shared" si="372"/>
        <v>5</v>
      </c>
      <c r="D2936" s="93">
        <f t="shared" si="373"/>
        <v>5</v>
      </c>
    </row>
    <row r="2937" spans="1:4">
      <c r="A2937" s="38" t="s">
        <v>26500</v>
      </c>
    </row>
    <row r="2938" spans="1:4">
      <c r="A2938" s="38" t="s">
        <v>26501</v>
      </c>
      <c r="B2938" s="38">
        <f>Matrix!$B$8300</f>
        <v>0</v>
      </c>
      <c r="C2938" s="38">
        <f t="shared" ref="C2938:C2968" si="374">ROUNDUP(ABS(75-B2938)/(Base_Value)*allergy_factor,1)</f>
        <v>5</v>
      </c>
      <c r="D2938" s="93">
        <f t="shared" ref="D2938:D2968" si="375">IF(C2938&gt;Max_Value,Max_Value,IF(C2938&lt;0,0,C2938))</f>
        <v>5</v>
      </c>
    </row>
    <row r="2939" spans="1:4">
      <c r="A2939" s="38" t="s">
        <v>11440</v>
      </c>
      <c r="B2939" s="38">
        <f>Matrix!$B$8326</f>
        <v>0</v>
      </c>
      <c r="C2939" s="38">
        <f t="shared" si="374"/>
        <v>5</v>
      </c>
      <c r="D2939" s="93">
        <f t="shared" si="375"/>
        <v>5</v>
      </c>
    </row>
    <row r="2940" spans="1:4">
      <c r="A2940" s="38" t="s">
        <v>11681</v>
      </c>
      <c r="B2940" s="38">
        <f>Matrix!$B$8355</f>
        <v>0</v>
      </c>
      <c r="C2940" s="38">
        <f t="shared" si="374"/>
        <v>5</v>
      </c>
      <c r="D2940" s="93">
        <f t="shared" si="375"/>
        <v>5</v>
      </c>
    </row>
    <row r="2941" spans="1:4">
      <c r="A2941" s="38" t="s">
        <v>26502</v>
      </c>
      <c r="B2941" s="38">
        <f>Matrix!$B$106</f>
        <v>0</v>
      </c>
      <c r="C2941" s="38">
        <f t="shared" si="374"/>
        <v>5</v>
      </c>
      <c r="D2941" s="93">
        <f t="shared" si="375"/>
        <v>5</v>
      </c>
    </row>
    <row r="2942" spans="1:4">
      <c r="A2942" s="38" t="s">
        <v>26503</v>
      </c>
      <c r="B2942" s="38">
        <f>Matrix!$B$1624</f>
        <v>0</v>
      </c>
      <c r="C2942" s="38">
        <f t="shared" si="374"/>
        <v>5</v>
      </c>
      <c r="D2942" s="93">
        <f t="shared" si="375"/>
        <v>5</v>
      </c>
    </row>
    <row r="2943" spans="1:4">
      <c r="A2943" s="38" t="s">
        <v>26504</v>
      </c>
      <c r="B2943" s="38">
        <f>Matrix!$B$8333</f>
        <v>0</v>
      </c>
      <c r="C2943" s="38">
        <f t="shared" si="374"/>
        <v>5</v>
      </c>
      <c r="D2943" s="93">
        <f t="shared" si="375"/>
        <v>5</v>
      </c>
    </row>
    <row r="2944" spans="1:4">
      <c r="A2944" s="38" t="s">
        <v>26505</v>
      </c>
      <c r="B2944" s="38">
        <f>Matrix!$B$1531</f>
        <v>0</v>
      </c>
      <c r="C2944" s="38">
        <f t="shared" si="374"/>
        <v>5</v>
      </c>
      <c r="D2944" s="93">
        <f t="shared" si="375"/>
        <v>5</v>
      </c>
    </row>
    <row r="2945" spans="1:4">
      <c r="A2945" s="38" t="s">
        <v>26506</v>
      </c>
      <c r="B2945" s="38">
        <f>Matrix!$B$90</f>
        <v>0</v>
      </c>
      <c r="C2945" s="38">
        <f t="shared" si="374"/>
        <v>5</v>
      </c>
      <c r="D2945" s="93">
        <f t="shared" si="375"/>
        <v>5</v>
      </c>
    </row>
    <row r="2946" spans="1:4">
      <c r="A2946" s="38" t="s">
        <v>26507</v>
      </c>
      <c r="B2946" s="38">
        <f>Matrix!$B$8291</f>
        <v>0</v>
      </c>
      <c r="C2946" s="38">
        <f t="shared" si="374"/>
        <v>5</v>
      </c>
      <c r="D2946" s="93">
        <f t="shared" si="375"/>
        <v>5</v>
      </c>
    </row>
    <row r="2947" spans="1:4">
      <c r="A2947" s="38" t="s">
        <v>11896</v>
      </c>
      <c r="B2947" s="38">
        <f>Matrix!$B$8373</f>
        <v>0</v>
      </c>
      <c r="C2947" s="38">
        <f t="shared" si="374"/>
        <v>5</v>
      </c>
      <c r="D2947" s="93">
        <f t="shared" si="375"/>
        <v>5</v>
      </c>
    </row>
    <row r="2948" spans="1:4">
      <c r="A2948" s="38" t="s">
        <v>26508</v>
      </c>
      <c r="B2948" s="38">
        <f>Matrix!$B$1570</f>
        <v>0</v>
      </c>
      <c r="C2948" s="38">
        <f t="shared" si="374"/>
        <v>5</v>
      </c>
      <c r="D2948" s="93">
        <f t="shared" si="375"/>
        <v>5</v>
      </c>
    </row>
    <row r="2949" spans="1:4">
      <c r="A2949" s="38" t="s">
        <v>26509</v>
      </c>
      <c r="B2949" s="38">
        <f>Matrix!$B$8341</f>
        <v>0</v>
      </c>
      <c r="C2949" s="38">
        <f t="shared" si="374"/>
        <v>5</v>
      </c>
      <c r="D2949" s="93">
        <f t="shared" si="375"/>
        <v>5</v>
      </c>
    </row>
    <row r="2950" spans="1:4">
      <c r="A2950" s="38" t="s">
        <v>26367</v>
      </c>
      <c r="B2950" s="38">
        <f>Matrix!$B$258</f>
        <v>0</v>
      </c>
      <c r="C2950" s="38">
        <f t="shared" si="374"/>
        <v>5</v>
      </c>
      <c r="D2950" s="93">
        <f t="shared" si="375"/>
        <v>5</v>
      </c>
    </row>
    <row r="2951" spans="1:4">
      <c r="A2951" s="38" t="s">
        <v>26510</v>
      </c>
      <c r="B2951" s="38">
        <f>Matrix!$B$4478</f>
        <v>0</v>
      </c>
      <c r="C2951" s="38">
        <f t="shared" si="374"/>
        <v>5</v>
      </c>
      <c r="D2951" s="93">
        <f t="shared" si="375"/>
        <v>5</v>
      </c>
    </row>
    <row r="2952" spans="1:4">
      <c r="A2952" s="38" t="s">
        <v>26511</v>
      </c>
      <c r="B2952" s="38">
        <f>Matrix!$B$477</f>
        <v>0</v>
      </c>
      <c r="C2952" s="38">
        <f t="shared" si="374"/>
        <v>5</v>
      </c>
      <c r="D2952" s="93">
        <f t="shared" si="375"/>
        <v>5</v>
      </c>
    </row>
    <row r="2953" spans="1:4">
      <c r="A2953" s="38" t="s">
        <v>26512</v>
      </c>
      <c r="B2953" s="38">
        <f>Matrix!$B$4512</f>
        <v>0</v>
      </c>
      <c r="C2953" s="38">
        <f t="shared" si="374"/>
        <v>5</v>
      </c>
      <c r="D2953" s="93">
        <f t="shared" si="375"/>
        <v>5</v>
      </c>
    </row>
    <row r="2954" spans="1:4">
      <c r="A2954" s="38" t="s">
        <v>26513</v>
      </c>
      <c r="B2954" s="38">
        <f>Matrix!$B$1524</f>
        <v>0</v>
      </c>
      <c r="C2954" s="38">
        <f t="shared" si="374"/>
        <v>5</v>
      </c>
      <c r="D2954" s="93">
        <f t="shared" si="375"/>
        <v>5</v>
      </c>
    </row>
    <row r="2955" spans="1:4">
      <c r="A2955" s="38" t="s">
        <v>11439</v>
      </c>
      <c r="B2955" s="38">
        <f>Matrix!$B$2887</f>
        <v>0</v>
      </c>
      <c r="C2955" s="38">
        <f t="shared" si="374"/>
        <v>5</v>
      </c>
      <c r="D2955" s="93">
        <f t="shared" si="375"/>
        <v>5</v>
      </c>
    </row>
    <row r="2956" spans="1:4">
      <c r="A2956" s="38" t="s">
        <v>26514</v>
      </c>
      <c r="B2956" s="38">
        <f>Matrix!$B$1702</f>
        <v>0</v>
      </c>
      <c r="C2956" s="38">
        <f t="shared" si="374"/>
        <v>5</v>
      </c>
      <c r="D2956" s="93">
        <f t="shared" si="375"/>
        <v>5</v>
      </c>
    </row>
    <row r="2957" spans="1:4">
      <c r="A2957" s="38" t="s">
        <v>26515</v>
      </c>
      <c r="B2957" s="38">
        <f>Matrix!$B$36</f>
        <v>0</v>
      </c>
      <c r="C2957" s="38">
        <f t="shared" si="374"/>
        <v>5</v>
      </c>
      <c r="D2957" s="93">
        <f t="shared" si="375"/>
        <v>5</v>
      </c>
    </row>
    <row r="2958" spans="1:4">
      <c r="A2958" s="38" t="s">
        <v>23832</v>
      </c>
      <c r="B2958" s="38">
        <f>Matrix!$B$9471</f>
        <v>0</v>
      </c>
      <c r="C2958" s="38">
        <f t="shared" si="374"/>
        <v>5</v>
      </c>
      <c r="D2958" s="93">
        <f t="shared" si="375"/>
        <v>5</v>
      </c>
    </row>
    <row r="2959" spans="1:4">
      <c r="A2959" s="38" t="s">
        <v>26516</v>
      </c>
      <c r="B2959" s="38">
        <f>Matrix!$B$8305</f>
        <v>0</v>
      </c>
      <c r="C2959" s="38">
        <f t="shared" si="374"/>
        <v>5</v>
      </c>
      <c r="D2959" s="93">
        <f t="shared" si="375"/>
        <v>5</v>
      </c>
    </row>
    <row r="2960" spans="1:4">
      <c r="A2960" s="38" t="s">
        <v>26517</v>
      </c>
      <c r="B2960" s="38">
        <f>Matrix!$B$236</f>
        <v>0</v>
      </c>
      <c r="C2960" s="38">
        <f t="shared" si="374"/>
        <v>5</v>
      </c>
      <c r="D2960" s="93">
        <f t="shared" si="375"/>
        <v>5</v>
      </c>
    </row>
    <row r="2961" spans="1:4">
      <c r="A2961" s="38" t="s">
        <v>26518</v>
      </c>
      <c r="B2961" s="38">
        <f>Matrix!$B$4463</f>
        <v>0</v>
      </c>
      <c r="C2961" s="38">
        <f t="shared" si="374"/>
        <v>5</v>
      </c>
      <c r="D2961" s="93">
        <f t="shared" si="375"/>
        <v>5</v>
      </c>
    </row>
    <row r="2962" spans="1:4">
      <c r="A2962" s="38" t="s">
        <v>26519</v>
      </c>
      <c r="B2962" s="38">
        <f>Matrix!$B$9552</f>
        <v>0</v>
      </c>
      <c r="C2962" s="38">
        <f t="shared" si="374"/>
        <v>5</v>
      </c>
      <c r="D2962" s="93">
        <f t="shared" si="375"/>
        <v>5</v>
      </c>
    </row>
    <row r="2963" spans="1:4">
      <c r="A2963" s="38" t="s">
        <v>26520</v>
      </c>
      <c r="B2963" s="38">
        <f>Matrix!$B$6176</f>
        <v>0</v>
      </c>
      <c r="C2963" s="38">
        <f t="shared" si="374"/>
        <v>5</v>
      </c>
      <c r="D2963" s="93">
        <f t="shared" si="375"/>
        <v>5</v>
      </c>
    </row>
    <row r="2964" spans="1:4">
      <c r="A2964" s="38" t="s">
        <v>26521</v>
      </c>
      <c r="B2964" s="38">
        <f>Matrix!$B$146</f>
        <v>0</v>
      </c>
      <c r="C2964" s="38">
        <f t="shared" si="374"/>
        <v>5</v>
      </c>
      <c r="D2964" s="93">
        <f t="shared" si="375"/>
        <v>5</v>
      </c>
    </row>
    <row r="2965" spans="1:4">
      <c r="A2965" s="38" t="s">
        <v>26522</v>
      </c>
      <c r="B2965" s="38">
        <f>Matrix!$B$4611</f>
        <v>0</v>
      </c>
      <c r="C2965" s="38">
        <f t="shared" si="374"/>
        <v>5</v>
      </c>
      <c r="D2965" s="93">
        <f t="shared" si="375"/>
        <v>5</v>
      </c>
    </row>
    <row r="2966" spans="1:4">
      <c r="A2966" s="38" t="s">
        <v>11910</v>
      </c>
      <c r="B2966" s="38">
        <f>Matrix!$B$4731</f>
        <v>0</v>
      </c>
      <c r="C2966" s="38">
        <f t="shared" si="374"/>
        <v>5</v>
      </c>
      <c r="D2966" s="93">
        <f t="shared" si="375"/>
        <v>5</v>
      </c>
    </row>
    <row r="2967" spans="1:4">
      <c r="A2967" s="38" t="s">
        <v>11887</v>
      </c>
      <c r="B2967" s="38">
        <f>Matrix!$B$229</f>
        <v>0</v>
      </c>
      <c r="C2967" s="38">
        <f t="shared" si="374"/>
        <v>5</v>
      </c>
      <c r="D2967" s="93">
        <f t="shared" si="375"/>
        <v>5</v>
      </c>
    </row>
    <row r="2968" spans="1:4">
      <c r="A2968" s="38" t="s">
        <v>11764</v>
      </c>
      <c r="B2968" s="38">
        <f>Matrix!$B$4471</f>
        <v>0</v>
      </c>
      <c r="C2968" s="38">
        <f t="shared" si="374"/>
        <v>5</v>
      </c>
      <c r="D2968" s="93">
        <f t="shared" si="375"/>
        <v>5</v>
      </c>
    </row>
    <row r="2969" spans="1:4">
      <c r="A2969" s="38" t="s">
        <v>26523</v>
      </c>
    </row>
    <row r="2970" spans="1:4">
      <c r="A2970" s="38" t="s">
        <v>26524</v>
      </c>
      <c r="B2970" s="38">
        <f>Matrix!$B$909</f>
        <v>0</v>
      </c>
      <c r="C2970" s="38">
        <f t="shared" ref="C2970:C3001" si="376">ROUNDUP(ABS(75-B2970)/(Base_Value)*allergy_factor,1)</f>
        <v>5</v>
      </c>
      <c r="D2970" s="93">
        <f t="shared" ref="D2970:D3001" si="377">IF(C2970&gt;Max_Value,Max_Value,IF(C2970&lt;0,0,C2970))</f>
        <v>5</v>
      </c>
    </row>
    <row r="2971" spans="1:4">
      <c r="A2971" s="38" t="s">
        <v>26525</v>
      </c>
      <c r="B2971" s="38">
        <f>Matrix!$B$5430</f>
        <v>0</v>
      </c>
      <c r="C2971" s="38">
        <f t="shared" si="376"/>
        <v>5</v>
      </c>
      <c r="D2971" s="93">
        <f t="shared" si="377"/>
        <v>5</v>
      </c>
    </row>
    <row r="2972" spans="1:4">
      <c r="A2972" s="38" t="s">
        <v>26526</v>
      </c>
      <c r="B2972" s="38">
        <f>Matrix!$B$1175</f>
        <v>0</v>
      </c>
      <c r="C2972" s="38">
        <f t="shared" si="376"/>
        <v>5</v>
      </c>
      <c r="D2972" s="93">
        <f t="shared" si="377"/>
        <v>5</v>
      </c>
    </row>
    <row r="2973" spans="1:4">
      <c r="A2973" s="38" t="s">
        <v>26527</v>
      </c>
      <c r="B2973" s="38">
        <f>Matrix!$B$5437</f>
        <v>0</v>
      </c>
      <c r="C2973" s="38">
        <f t="shared" si="376"/>
        <v>5</v>
      </c>
      <c r="D2973" s="93">
        <f t="shared" si="377"/>
        <v>5</v>
      </c>
    </row>
    <row r="2974" spans="1:4">
      <c r="A2974" s="38" t="s">
        <v>26528</v>
      </c>
      <c r="B2974" s="38">
        <f>Matrix!$B$5435</f>
        <v>0</v>
      </c>
      <c r="C2974" s="38">
        <f t="shared" si="376"/>
        <v>5</v>
      </c>
      <c r="D2974" s="93">
        <f t="shared" si="377"/>
        <v>5</v>
      </c>
    </row>
    <row r="2975" spans="1:4">
      <c r="A2975" s="38" t="s">
        <v>26529</v>
      </c>
      <c r="B2975" s="38">
        <f>Matrix!$B$385</f>
        <v>0</v>
      </c>
      <c r="C2975" s="38">
        <f t="shared" si="376"/>
        <v>5</v>
      </c>
      <c r="D2975" s="93">
        <f t="shared" si="377"/>
        <v>5</v>
      </c>
    </row>
    <row r="2976" spans="1:4">
      <c r="A2976" s="38" t="s">
        <v>26530</v>
      </c>
      <c r="B2976" s="38">
        <f>Matrix!$B$572</f>
        <v>0</v>
      </c>
      <c r="C2976" s="38">
        <f t="shared" si="376"/>
        <v>5</v>
      </c>
      <c r="D2976" s="93">
        <f t="shared" si="377"/>
        <v>5</v>
      </c>
    </row>
    <row r="2977" spans="1:4">
      <c r="A2977" s="38" t="s">
        <v>26531</v>
      </c>
      <c r="B2977" s="38">
        <f>Matrix!$B$1166</f>
        <v>0</v>
      </c>
      <c r="C2977" s="38">
        <f t="shared" si="376"/>
        <v>5</v>
      </c>
      <c r="D2977" s="93">
        <f t="shared" si="377"/>
        <v>5</v>
      </c>
    </row>
    <row r="2978" spans="1:4">
      <c r="A2978" s="38" t="s">
        <v>26532</v>
      </c>
      <c r="B2978" s="38">
        <f>Matrix!$B$5447</f>
        <v>0</v>
      </c>
      <c r="C2978" s="38">
        <f t="shared" si="376"/>
        <v>5</v>
      </c>
      <c r="D2978" s="93">
        <f t="shared" si="377"/>
        <v>5</v>
      </c>
    </row>
    <row r="2979" spans="1:4">
      <c r="A2979" s="38" t="s">
        <v>26533</v>
      </c>
      <c r="B2979" s="38">
        <f>Matrix!$B$6840</f>
        <v>0</v>
      </c>
      <c r="C2979" s="38">
        <f t="shared" si="376"/>
        <v>5</v>
      </c>
      <c r="D2979" s="93">
        <f t="shared" si="377"/>
        <v>5</v>
      </c>
    </row>
    <row r="2980" spans="1:4">
      <c r="A2980" s="38" t="s">
        <v>26534</v>
      </c>
      <c r="B2980" s="38">
        <f>Matrix!$B$1117</f>
        <v>0</v>
      </c>
      <c r="C2980" s="38">
        <f t="shared" si="376"/>
        <v>5</v>
      </c>
      <c r="D2980" s="93">
        <f t="shared" si="377"/>
        <v>5</v>
      </c>
    </row>
    <row r="2981" spans="1:4">
      <c r="A2981" s="38" t="s">
        <v>26535</v>
      </c>
      <c r="B2981" s="38">
        <f>Matrix!$B$510</f>
        <v>0</v>
      </c>
      <c r="C2981" s="38">
        <f t="shared" si="376"/>
        <v>5</v>
      </c>
      <c r="D2981" s="93">
        <f t="shared" si="377"/>
        <v>5</v>
      </c>
    </row>
    <row r="2982" spans="1:4">
      <c r="A2982" s="38" t="s">
        <v>26536</v>
      </c>
      <c r="B2982" s="38">
        <f>Matrix!$B$457</f>
        <v>0</v>
      </c>
      <c r="C2982" s="38">
        <f t="shared" si="376"/>
        <v>5</v>
      </c>
      <c r="D2982" s="93">
        <f t="shared" si="377"/>
        <v>5</v>
      </c>
    </row>
    <row r="2983" spans="1:4">
      <c r="A2983" s="38" t="s">
        <v>26537</v>
      </c>
      <c r="B2983" s="38">
        <f>Matrix!$B$488</f>
        <v>0</v>
      </c>
      <c r="C2983" s="38">
        <f t="shared" si="376"/>
        <v>5</v>
      </c>
      <c r="D2983" s="93">
        <f t="shared" si="377"/>
        <v>5</v>
      </c>
    </row>
    <row r="2984" spans="1:4">
      <c r="A2984" s="38" t="s">
        <v>26538</v>
      </c>
      <c r="B2984" s="38">
        <f>Matrix!$B$5439</f>
        <v>0</v>
      </c>
      <c r="C2984" s="38">
        <f t="shared" si="376"/>
        <v>5</v>
      </c>
      <c r="D2984" s="93">
        <f t="shared" si="377"/>
        <v>5</v>
      </c>
    </row>
    <row r="2985" spans="1:4">
      <c r="A2985" s="38" t="s">
        <v>26539</v>
      </c>
      <c r="B2985" s="38">
        <f>Matrix!$B$452</f>
        <v>0</v>
      </c>
      <c r="C2985" s="38">
        <f t="shared" si="376"/>
        <v>5</v>
      </c>
      <c r="D2985" s="93">
        <f t="shared" si="377"/>
        <v>5</v>
      </c>
    </row>
    <row r="2986" spans="1:4">
      <c r="A2986" s="38" t="s">
        <v>26540</v>
      </c>
      <c r="B2986" s="38">
        <f>Matrix!$B$1191</f>
        <v>0</v>
      </c>
      <c r="C2986" s="38">
        <f t="shared" si="376"/>
        <v>5</v>
      </c>
      <c r="D2986" s="93">
        <f t="shared" si="377"/>
        <v>5</v>
      </c>
    </row>
    <row r="2987" spans="1:4">
      <c r="A2987" s="38" t="s">
        <v>26541</v>
      </c>
      <c r="B2987" s="38">
        <f>Matrix!$B$2671</f>
        <v>0</v>
      </c>
      <c r="C2987" s="38">
        <f t="shared" si="376"/>
        <v>5</v>
      </c>
      <c r="D2987" s="93">
        <f t="shared" si="377"/>
        <v>5</v>
      </c>
    </row>
    <row r="2988" spans="1:4">
      <c r="A2988" s="38" t="s">
        <v>26542</v>
      </c>
      <c r="B2988" s="38">
        <f>Matrix!$B$5431</f>
        <v>0</v>
      </c>
      <c r="C2988" s="38">
        <f t="shared" si="376"/>
        <v>5</v>
      </c>
      <c r="D2988" s="93">
        <f t="shared" si="377"/>
        <v>5</v>
      </c>
    </row>
    <row r="2989" spans="1:4">
      <c r="A2989" s="38" t="s">
        <v>26543</v>
      </c>
      <c r="B2989" s="38">
        <f>Matrix!$B$2672</f>
        <v>0</v>
      </c>
      <c r="C2989" s="38">
        <f t="shared" si="376"/>
        <v>5</v>
      </c>
      <c r="D2989" s="93">
        <f t="shared" si="377"/>
        <v>5</v>
      </c>
    </row>
    <row r="2990" spans="1:4">
      <c r="A2990" s="38" t="s">
        <v>26544</v>
      </c>
      <c r="B2990" s="38">
        <f>Matrix!$B$1470</f>
        <v>0</v>
      </c>
      <c r="C2990" s="38">
        <f t="shared" si="376"/>
        <v>5</v>
      </c>
      <c r="D2990" s="93">
        <f t="shared" si="377"/>
        <v>5</v>
      </c>
    </row>
    <row r="2991" spans="1:4">
      <c r="A2991" s="38" t="s">
        <v>26545</v>
      </c>
      <c r="B2991" s="38">
        <f>Matrix!$B$1302</f>
        <v>0</v>
      </c>
      <c r="C2991" s="38">
        <f t="shared" si="376"/>
        <v>5</v>
      </c>
      <c r="D2991" s="93">
        <f t="shared" si="377"/>
        <v>5</v>
      </c>
    </row>
    <row r="2992" spans="1:4">
      <c r="A2992" s="38" t="s">
        <v>26546</v>
      </c>
      <c r="B2992" s="38">
        <f>Matrix!$B$454</f>
        <v>0</v>
      </c>
      <c r="C2992" s="38">
        <f t="shared" si="376"/>
        <v>5</v>
      </c>
      <c r="D2992" s="93">
        <f t="shared" si="377"/>
        <v>5</v>
      </c>
    </row>
    <row r="2993" spans="1:4">
      <c r="A2993" s="38" t="s">
        <v>26547</v>
      </c>
      <c r="B2993" s="38">
        <f>Matrix!$B$7759</f>
        <v>0</v>
      </c>
      <c r="C2993" s="38">
        <f t="shared" si="376"/>
        <v>5</v>
      </c>
      <c r="D2993" s="93">
        <f t="shared" si="377"/>
        <v>5</v>
      </c>
    </row>
    <row r="2994" spans="1:4">
      <c r="A2994" s="38" t="s">
        <v>26548</v>
      </c>
      <c r="B2994" s="38">
        <f>Matrix!$B$451</f>
        <v>0</v>
      </c>
      <c r="C2994" s="38">
        <f t="shared" si="376"/>
        <v>5</v>
      </c>
      <c r="D2994" s="93">
        <f t="shared" si="377"/>
        <v>5</v>
      </c>
    </row>
    <row r="2995" spans="1:4">
      <c r="A2995" s="38" t="s">
        <v>26549</v>
      </c>
      <c r="B2995" s="38">
        <f>Matrix!$B$1212</f>
        <v>0</v>
      </c>
      <c r="C2995" s="38">
        <f t="shared" si="376"/>
        <v>5</v>
      </c>
      <c r="D2995" s="93">
        <f t="shared" si="377"/>
        <v>5</v>
      </c>
    </row>
    <row r="2996" spans="1:4">
      <c r="A2996" s="38" t="s">
        <v>26550</v>
      </c>
      <c r="B2996" s="38">
        <f>Matrix!$B$480</f>
        <v>0</v>
      </c>
      <c r="C2996" s="38">
        <f t="shared" si="376"/>
        <v>5</v>
      </c>
      <c r="D2996" s="93">
        <f t="shared" si="377"/>
        <v>5</v>
      </c>
    </row>
    <row r="2997" spans="1:4">
      <c r="A2997" s="38" t="s">
        <v>26551</v>
      </c>
      <c r="B2997" s="38">
        <f>Matrix!$B$489</f>
        <v>0</v>
      </c>
      <c r="C2997" s="38">
        <f t="shared" si="376"/>
        <v>5</v>
      </c>
      <c r="D2997" s="93">
        <f t="shared" si="377"/>
        <v>5</v>
      </c>
    </row>
    <row r="2998" spans="1:4">
      <c r="A2998" s="38" t="s">
        <v>26552</v>
      </c>
      <c r="B2998" s="38">
        <f>Matrix!$B$1215</f>
        <v>0</v>
      </c>
      <c r="C2998" s="38">
        <f t="shared" si="376"/>
        <v>5</v>
      </c>
      <c r="D2998" s="93">
        <f t="shared" si="377"/>
        <v>5</v>
      </c>
    </row>
    <row r="2999" spans="1:4">
      <c r="A2999" s="38" t="s">
        <v>26553</v>
      </c>
      <c r="B2999" s="38">
        <f>Matrix!$B$1460</f>
        <v>0</v>
      </c>
      <c r="C2999" s="38">
        <f t="shared" si="376"/>
        <v>5</v>
      </c>
      <c r="D2999" s="93">
        <f t="shared" si="377"/>
        <v>5</v>
      </c>
    </row>
    <row r="3000" spans="1:4">
      <c r="A3000" s="38" t="s">
        <v>26554</v>
      </c>
      <c r="B3000" s="38">
        <f>Matrix!$B$5436</f>
        <v>0</v>
      </c>
      <c r="C3000" s="38">
        <f t="shared" si="376"/>
        <v>5</v>
      </c>
      <c r="D3000" s="93">
        <f t="shared" si="377"/>
        <v>5</v>
      </c>
    </row>
    <row r="3001" spans="1:4">
      <c r="A3001" s="38" t="s">
        <v>26555</v>
      </c>
      <c r="B3001" s="38">
        <f>Matrix!$B$5408</f>
        <v>0</v>
      </c>
      <c r="C3001" s="38">
        <f t="shared" si="376"/>
        <v>5</v>
      </c>
      <c r="D3001" s="93">
        <f t="shared" si="377"/>
        <v>5</v>
      </c>
    </row>
    <row r="3002" spans="1:4">
      <c r="A3002" s="38" t="s">
        <v>26538</v>
      </c>
      <c r="B3002" s="38">
        <f>Matrix!$B$5439</f>
        <v>0</v>
      </c>
      <c r="C3002" s="38">
        <f t="shared" ref="C3002:C3025" si="378">ROUNDUP(ABS(75-B3002)/(Base_Value)*allergy_factor,1)</f>
        <v>5</v>
      </c>
      <c r="D3002" s="93">
        <f t="shared" ref="D3002:D3025" si="379">IF(C3002&gt;Max_Value,Max_Value,IF(C3002&lt;0,0,C3002))</f>
        <v>5</v>
      </c>
    </row>
    <row r="3003" spans="1:4">
      <c r="A3003" s="38" t="s">
        <v>26556</v>
      </c>
      <c r="B3003" s="38">
        <f>Matrix!$B$535</f>
        <v>0</v>
      </c>
      <c r="C3003" s="38">
        <f t="shared" si="378"/>
        <v>5</v>
      </c>
      <c r="D3003" s="93">
        <f t="shared" si="379"/>
        <v>5</v>
      </c>
    </row>
    <row r="3004" spans="1:4">
      <c r="A3004" s="38" t="s">
        <v>26557</v>
      </c>
      <c r="B3004" s="38">
        <f>Matrix!$B$1351</f>
        <v>0</v>
      </c>
      <c r="C3004" s="38">
        <f t="shared" si="378"/>
        <v>5</v>
      </c>
      <c r="D3004" s="93">
        <f t="shared" si="379"/>
        <v>5</v>
      </c>
    </row>
    <row r="3005" spans="1:4">
      <c r="A3005" s="38" t="s">
        <v>26558</v>
      </c>
      <c r="B3005" s="38">
        <f>Matrix!$B$1352</f>
        <v>0</v>
      </c>
      <c r="C3005" s="38">
        <f t="shared" si="378"/>
        <v>5</v>
      </c>
      <c r="D3005" s="93">
        <f t="shared" si="379"/>
        <v>5</v>
      </c>
    </row>
    <row r="3006" spans="1:4">
      <c r="A3006" s="38" t="s">
        <v>26559</v>
      </c>
      <c r="B3006" s="38">
        <f>Matrix!$B$1350</f>
        <v>0</v>
      </c>
      <c r="C3006" s="38">
        <f t="shared" si="378"/>
        <v>5</v>
      </c>
      <c r="D3006" s="93">
        <f t="shared" si="379"/>
        <v>5</v>
      </c>
    </row>
    <row r="3007" spans="1:4">
      <c r="A3007" s="38" t="s">
        <v>26560</v>
      </c>
      <c r="B3007" s="38">
        <f>Matrix!$B$5445</f>
        <v>0</v>
      </c>
      <c r="C3007" s="38">
        <f t="shared" si="378"/>
        <v>5</v>
      </c>
      <c r="D3007" s="93">
        <f t="shared" si="379"/>
        <v>5</v>
      </c>
    </row>
    <row r="3008" spans="1:4">
      <c r="A3008" s="38" t="s">
        <v>26561</v>
      </c>
      <c r="B3008" s="38">
        <f>Matrix!$B$6844</f>
        <v>0</v>
      </c>
      <c r="C3008" s="38">
        <f t="shared" si="378"/>
        <v>5</v>
      </c>
      <c r="D3008" s="93">
        <f t="shared" si="379"/>
        <v>5</v>
      </c>
    </row>
    <row r="3009" spans="1:4">
      <c r="A3009" s="38" t="s">
        <v>26562</v>
      </c>
      <c r="B3009" s="38">
        <f>Matrix!$B$2740</f>
        <v>0</v>
      </c>
      <c r="C3009" s="38">
        <f t="shared" si="378"/>
        <v>5</v>
      </c>
      <c r="D3009" s="93">
        <f t="shared" si="379"/>
        <v>5</v>
      </c>
    </row>
    <row r="3010" spans="1:4">
      <c r="A3010" s="38" t="s">
        <v>26563</v>
      </c>
      <c r="B3010" s="38">
        <f>Matrix!$B$481</f>
        <v>0</v>
      </c>
      <c r="C3010" s="38">
        <f t="shared" si="378"/>
        <v>5</v>
      </c>
      <c r="D3010" s="93">
        <f t="shared" si="379"/>
        <v>5</v>
      </c>
    </row>
    <row r="3011" spans="1:4">
      <c r="A3011" s="38" t="s">
        <v>26564</v>
      </c>
      <c r="B3011" s="38">
        <f>Matrix!$B$508</f>
        <v>0</v>
      </c>
      <c r="C3011" s="38">
        <f t="shared" si="378"/>
        <v>5</v>
      </c>
      <c r="D3011" s="93">
        <f t="shared" si="379"/>
        <v>5</v>
      </c>
    </row>
    <row r="3012" spans="1:4">
      <c r="A3012" s="38" t="s">
        <v>26462</v>
      </c>
      <c r="B3012" s="38">
        <f>Matrix!$B$1101</f>
        <v>0</v>
      </c>
      <c r="C3012" s="38">
        <f t="shared" si="378"/>
        <v>5</v>
      </c>
      <c r="D3012" s="93">
        <f t="shared" si="379"/>
        <v>5</v>
      </c>
    </row>
    <row r="3013" spans="1:4">
      <c r="A3013" s="38" t="s">
        <v>26565</v>
      </c>
      <c r="B3013" s="38">
        <f>Matrix!$B$1401</f>
        <v>0</v>
      </c>
      <c r="C3013" s="38">
        <f t="shared" si="378"/>
        <v>5</v>
      </c>
      <c r="D3013" s="93">
        <f t="shared" si="379"/>
        <v>5</v>
      </c>
    </row>
    <row r="3014" spans="1:4">
      <c r="A3014" s="38" t="s">
        <v>26566</v>
      </c>
      <c r="B3014" s="38">
        <f>Matrix!$B$587</f>
        <v>0</v>
      </c>
      <c r="C3014" s="38">
        <f t="shared" si="378"/>
        <v>5</v>
      </c>
      <c r="D3014" s="93">
        <f t="shared" si="379"/>
        <v>5</v>
      </c>
    </row>
    <row r="3015" spans="1:4">
      <c r="A3015" s="38" t="s">
        <v>26567</v>
      </c>
      <c r="B3015" s="38">
        <f>Matrix!$B$1262</f>
        <v>0</v>
      </c>
      <c r="C3015" s="38">
        <f t="shared" si="378"/>
        <v>5</v>
      </c>
      <c r="D3015" s="93">
        <f t="shared" si="379"/>
        <v>5</v>
      </c>
    </row>
    <row r="3016" spans="1:4">
      <c r="A3016" s="38" t="s">
        <v>26568</v>
      </c>
      <c r="B3016" s="38">
        <f>Matrix!$B$1461</f>
        <v>0</v>
      </c>
      <c r="C3016" s="38">
        <f t="shared" si="378"/>
        <v>5</v>
      </c>
      <c r="D3016" s="93">
        <f t="shared" si="379"/>
        <v>5</v>
      </c>
    </row>
    <row r="3017" spans="1:4">
      <c r="A3017" s="38" t="s">
        <v>26569</v>
      </c>
      <c r="B3017" s="38">
        <f>Matrix!$B$2742</f>
        <v>0</v>
      </c>
      <c r="C3017" s="38">
        <f t="shared" si="378"/>
        <v>5</v>
      </c>
      <c r="D3017" s="93">
        <f t="shared" si="379"/>
        <v>5</v>
      </c>
    </row>
    <row r="3018" spans="1:4">
      <c r="A3018" s="38" t="s">
        <v>26570</v>
      </c>
      <c r="B3018" s="38">
        <f>Matrix!$B$583</f>
        <v>0</v>
      </c>
      <c r="C3018" s="38">
        <f t="shared" si="378"/>
        <v>5</v>
      </c>
      <c r="D3018" s="93">
        <f t="shared" si="379"/>
        <v>5</v>
      </c>
    </row>
    <row r="3019" spans="1:4">
      <c r="A3019" s="38" t="s">
        <v>26571</v>
      </c>
      <c r="B3019" s="38">
        <f>Matrix!$B$567</f>
        <v>0</v>
      </c>
      <c r="C3019" s="38">
        <f t="shared" si="378"/>
        <v>5</v>
      </c>
      <c r="D3019" s="93">
        <f t="shared" si="379"/>
        <v>5</v>
      </c>
    </row>
    <row r="3020" spans="1:4">
      <c r="A3020" s="38" t="s">
        <v>26569</v>
      </c>
      <c r="B3020" s="38">
        <f>Matrix!$B$2742</f>
        <v>0</v>
      </c>
      <c r="C3020" s="38">
        <f t="shared" si="378"/>
        <v>5</v>
      </c>
      <c r="D3020" s="93">
        <f t="shared" si="379"/>
        <v>5</v>
      </c>
    </row>
    <row r="3021" spans="1:4">
      <c r="A3021" s="38" t="s">
        <v>26572</v>
      </c>
      <c r="B3021" s="38">
        <f>Matrix!$B$5429</f>
        <v>0</v>
      </c>
      <c r="C3021" s="38">
        <f t="shared" si="378"/>
        <v>5</v>
      </c>
      <c r="D3021" s="93">
        <f t="shared" si="379"/>
        <v>5</v>
      </c>
    </row>
    <row r="3022" spans="1:4">
      <c r="A3022" s="38" t="s">
        <v>26573</v>
      </c>
      <c r="B3022" s="38">
        <f>Matrix!$B$435</f>
        <v>0</v>
      </c>
      <c r="C3022" s="38">
        <f t="shared" si="378"/>
        <v>5</v>
      </c>
      <c r="D3022" s="93">
        <f t="shared" si="379"/>
        <v>5</v>
      </c>
    </row>
    <row r="3023" spans="1:4">
      <c r="A3023" s="38" t="s">
        <v>26574</v>
      </c>
      <c r="B3023" s="38">
        <f>Matrix!$B$6375</f>
        <v>0</v>
      </c>
      <c r="C3023" s="38">
        <f t="shared" si="378"/>
        <v>5</v>
      </c>
      <c r="D3023" s="93">
        <f t="shared" si="379"/>
        <v>5</v>
      </c>
    </row>
    <row r="3024" spans="1:4">
      <c r="A3024" s="38" t="s">
        <v>26575</v>
      </c>
      <c r="B3024" s="38">
        <f>Matrix!$B$487</f>
        <v>0</v>
      </c>
      <c r="C3024" s="38">
        <f t="shared" si="378"/>
        <v>5</v>
      </c>
      <c r="D3024" s="93">
        <f t="shared" si="379"/>
        <v>5</v>
      </c>
    </row>
    <row r="3025" spans="1:4">
      <c r="A3025" s="38" t="s">
        <v>26576</v>
      </c>
      <c r="B3025" s="38">
        <f>Matrix!$B$3265</f>
        <v>0</v>
      </c>
      <c r="C3025" s="38">
        <f t="shared" si="378"/>
        <v>5</v>
      </c>
      <c r="D3025" s="93">
        <f t="shared" si="379"/>
        <v>5</v>
      </c>
    </row>
    <row r="3026" spans="1:4">
      <c r="A3026" s="38" t="s">
        <v>26577</v>
      </c>
    </row>
    <row r="3027" spans="1:4">
      <c r="A3027" s="38" t="s">
        <v>26578</v>
      </c>
    </row>
    <row r="3028" spans="1:4">
      <c r="A3028" s="38" t="s">
        <v>26579</v>
      </c>
      <c r="B3028" s="38">
        <f>Matrix!$B$1355</f>
        <v>0</v>
      </c>
      <c r="C3028" s="38">
        <f t="shared" ref="C3028:C3059" si="380">ROUNDUP(ABS(75-B3028)/(Base_Value)*allergy_factor,1)</f>
        <v>5</v>
      </c>
      <c r="D3028" s="93">
        <f t="shared" ref="D3028:D3059" si="381">IF(C3028&gt;Max_Value,Max_Value,IF(C3028&lt;0,0,C3028))</f>
        <v>5</v>
      </c>
    </row>
    <row r="3029" spans="1:4">
      <c r="A3029" s="38" t="s">
        <v>26580</v>
      </c>
      <c r="B3029" s="38">
        <f>Matrix!$B$8411</f>
        <v>0</v>
      </c>
      <c r="C3029" s="38">
        <f t="shared" si="380"/>
        <v>5</v>
      </c>
      <c r="D3029" s="93">
        <f t="shared" si="381"/>
        <v>5</v>
      </c>
    </row>
    <row r="3030" spans="1:4">
      <c r="A3030" s="38" t="s">
        <v>26581</v>
      </c>
      <c r="B3030" s="38">
        <f>Matrix!$B$879</f>
        <v>0</v>
      </c>
      <c r="C3030" s="38">
        <f t="shared" si="380"/>
        <v>5</v>
      </c>
      <c r="D3030" s="93">
        <f t="shared" si="381"/>
        <v>5</v>
      </c>
    </row>
    <row r="3031" spans="1:4">
      <c r="A3031" s="38" t="s">
        <v>26582</v>
      </c>
      <c r="B3031" s="38">
        <f>Matrix!$B$831</f>
        <v>0</v>
      </c>
      <c r="C3031" s="38">
        <f t="shared" si="380"/>
        <v>5</v>
      </c>
      <c r="D3031" s="93">
        <f t="shared" si="381"/>
        <v>5</v>
      </c>
    </row>
    <row r="3032" spans="1:4">
      <c r="A3032" s="38" t="s">
        <v>26583</v>
      </c>
      <c r="B3032" s="38">
        <f>Matrix!$B$8432</f>
        <v>0</v>
      </c>
      <c r="C3032" s="38">
        <f t="shared" si="380"/>
        <v>5</v>
      </c>
      <c r="D3032" s="93">
        <f t="shared" si="381"/>
        <v>5</v>
      </c>
    </row>
    <row r="3033" spans="1:4">
      <c r="A3033" s="38" t="s">
        <v>26584</v>
      </c>
      <c r="B3033" s="38">
        <f>Matrix!$B$1659</f>
        <v>0</v>
      </c>
      <c r="C3033" s="38">
        <f t="shared" si="380"/>
        <v>5</v>
      </c>
      <c r="D3033" s="93">
        <f t="shared" si="381"/>
        <v>5</v>
      </c>
    </row>
    <row r="3034" spans="1:4">
      <c r="A3034" s="38" t="s">
        <v>26585</v>
      </c>
      <c r="B3034" s="38">
        <f>Matrix!$B$8436</f>
        <v>0</v>
      </c>
      <c r="C3034" s="38">
        <f t="shared" si="380"/>
        <v>5</v>
      </c>
      <c r="D3034" s="93">
        <f t="shared" si="381"/>
        <v>5</v>
      </c>
    </row>
    <row r="3035" spans="1:4">
      <c r="A3035" s="38" t="s">
        <v>26586</v>
      </c>
      <c r="B3035" s="38">
        <f>Matrix!$B$267</f>
        <v>0</v>
      </c>
      <c r="C3035" s="38">
        <f t="shared" si="380"/>
        <v>5</v>
      </c>
      <c r="D3035" s="93">
        <f t="shared" si="381"/>
        <v>5</v>
      </c>
    </row>
    <row r="3036" spans="1:4">
      <c r="A3036" s="38" t="s">
        <v>26587</v>
      </c>
      <c r="B3036" s="38">
        <f>Matrix!$B$7428</f>
        <v>0</v>
      </c>
      <c r="C3036" s="38">
        <f t="shared" si="380"/>
        <v>5</v>
      </c>
      <c r="D3036" s="93">
        <f t="shared" si="381"/>
        <v>5</v>
      </c>
    </row>
    <row r="3037" spans="1:4">
      <c r="A3037" s="38" t="s">
        <v>26588</v>
      </c>
      <c r="B3037" s="38">
        <f>Matrix!$B$1523</f>
        <v>0</v>
      </c>
      <c r="C3037" s="38">
        <f t="shared" si="380"/>
        <v>5</v>
      </c>
      <c r="D3037" s="93">
        <f t="shared" si="381"/>
        <v>5</v>
      </c>
    </row>
    <row r="3038" spans="1:4">
      <c r="A3038" s="38" t="s">
        <v>26589</v>
      </c>
      <c r="B3038" s="38">
        <f>Matrix!$B$8441</f>
        <v>0</v>
      </c>
      <c r="C3038" s="38">
        <f t="shared" si="380"/>
        <v>5</v>
      </c>
      <c r="D3038" s="93">
        <f t="shared" si="381"/>
        <v>5</v>
      </c>
    </row>
    <row r="3039" spans="1:4">
      <c r="A3039" s="38" t="s">
        <v>26590</v>
      </c>
      <c r="B3039" s="38">
        <f>Matrix!$B$8413</f>
        <v>0</v>
      </c>
      <c r="C3039" s="38">
        <f t="shared" si="380"/>
        <v>5</v>
      </c>
      <c r="D3039" s="93">
        <f t="shared" si="381"/>
        <v>5</v>
      </c>
    </row>
    <row r="3040" spans="1:4">
      <c r="A3040" s="38" t="s">
        <v>26591</v>
      </c>
      <c r="B3040" s="38">
        <f>Matrix!$B$1548</f>
        <v>0</v>
      </c>
      <c r="C3040" s="38">
        <f t="shared" si="380"/>
        <v>5</v>
      </c>
      <c r="D3040" s="93">
        <f t="shared" si="381"/>
        <v>5</v>
      </c>
    </row>
    <row r="3041" spans="1:4">
      <c r="A3041" s="38" t="s">
        <v>26592</v>
      </c>
      <c r="B3041" s="38">
        <f>Matrix!$B$1660</f>
        <v>0</v>
      </c>
      <c r="C3041" s="38">
        <f t="shared" si="380"/>
        <v>5</v>
      </c>
      <c r="D3041" s="93">
        <f t="shared" si="381"/>
        <v>5</v>
      </c>
    </row>
    <row r="3042" spans="1:4">
      <c r="A3042" s="38" t="s">
        <v>26593</v>
      </c>
      <c r="B3042" s="38">
        <f>Matrix!$B$8296</f>
        <v>0</v>
      </c>
      <c r="C3042" s="38">
        <f t="shared" si="380"/>
        <v>5</v>
      </c>
      <c r="D3042" s="93">
        <f t="shared" si="381"/>
        <v>5</v>
      </c>
    </row>
    <row r="3043" spans="1:4">
      <c r="A3043" s="38" t="s">
        <v>26594</v>
      </c>
      <c r="B3043" s="38">
        <f>Matrix!$B$8424</f>
        <v>0</v>
      </c>
      <c r="C3043" s="38">
        <f t="shared" si="380"/>
        <v>5</v>
      </c>
      <c r="D3043" s="93">
        <f t="shared" si="381"/>
        <v>5</v>
      </c>
    </row>
    <row r="3044" spans="1:4">
      <c r="A3044" s="38" t="s">
        <v>26595</v>
      </c>
      <c r="B3044" s="38">
        <f>Matrix!$B$8410</f>
        <v>0</v>
      </c>
      <c r="C3044" s="38">
        <f t="shared" si="380"/>
        <v>5</v>
      </c>
      <c r="D3044" s="93">
        <f t="shared" si="381"/>
        <v>5</v>
      </c>
    </row>
    <row r="3045" spans="1:4">
      <c r="A3045" s="38" t="s">
        <v>26596</v>
      </c>
      <c r="B3045" s="38">
        <f>Matrix!$B$8423</f>
        <v>0</v>
      </c>
      <c r="C3045" s="38">
        <f t="shared" si="380"/>
        <v>5</v>
      </c>
      <c r="D3045" s="93">
        <f t="shared" si="381"/>
        <v>5</v>
      </c>
    </row>
    <row r="3046" spans="1:4">
      <c r="A3046" s="38" t="s">
        <v>26597</v>
      </c>
      <c r="B3046" s="38">
        <f>Matrix!$B$839</f>
        <v>0</v>
      </c>
      <c r="C3046" s="38">
        <f t="shared" si="380"/>
        <v>5</v>
      </c>
      <c r="D3046" s="93">
        <f t="shared" si="381"/>
        <v>5</v>
      </c>
    </row>
    <row r="3047" spans="1:4">
      <c r="A3047" s="38" t="s">
        <v>26598</v>
      </c>
      <c r="B3047" s="38">
        <f>Matrix!$B$8420</f>
        <v>0</v>
      </c>
      <c r="C3047" s="38">
        <f t="shared" si="380"/>
        <v>5</v>
      </c>
      <c r="D3047" s="93">
        <f t="shared" si="381"/>
        <v>5</v>
      </c>
    </row>
    <row r="3048" spans="1:4">
      <c r="A3048" s="38" t="s">
        <v>26599</v>
      </c>
      <c r="B3048" s="38">
        <f>Matrix!$B$8431</f>
        <v>0</v>
      </c>
      <c r="C3048" s="38">
        <f t="shared" si="380"/>
        <v>5</v>
      </c>
      <c r="D3048" s="93">
        <f t="shared" si="381"/>
        <v>5</v>
      </c>
    </row>
    <row r="3049" spans="1:4">
      <c r="A3049" s="38" t="s">
        <v>26600</v>
      </c>
      <c r="B3049" s="38">
        <f>Matrix!$B$8437</f>
        <v>0</v>
      </c>
      <c r="C3049" s="38">
        <f t="shared" si="380"/>
        <v>5</v>
      </c>
      <c r="D3049" s="93">
        <f t="shared" si="381"/>
        <v>5</v>
      </c>
    </row>
    <row r="3050" spans="1:4">
      <c r="A3050" s="38" t="s">
        <v>26601</v>
      </c>
      <c r="B3050" s="38">
        <f>Matrix!$B$9395</f>
        <v>0</v>
      </c>
      <c r="C3050" s="38">
        <f t="shared" si="380"/>
        <v>5</v>
      </c>
      <c r="D3050" s="93">
        <f t="shared" si="381"/>
        <v>5</v>
      </c>
    </row>
    <row r="3051" spans="1:4">
      <c r="A3051" s="38" t="s">
        <v>26602</v>
      </c>
      <c r="B3051" s="38">
        <f>Matrix!$B$8433</f>
        <v>0</v>
      </c>
      <c r="C3051" s="38">
        <f t="shared" si="380"/>
        <v>5</v>
      </c>
      <c r="D3051" s="93">
        <f t="shared" si="381"/>
        <v>5</v>
      </c>
    </row>
    <row r="3052" spans="1:4">
      <c r="A3052" s="38" t="s">
        <v>26603</v>
      </c>
      <c r="B3052" s="38">
        <f>Matrix!$B$8427</f>
        <v>0</v>
      </c>
      <c r="C3052" s="38">
        <f t="shared" si="380"/>
        <v>5</v>
      </c>
      <c r="D3052" s="93">
        <f t="shared" si="381"/>
        <v>5</v>
      </c>
    </row>
    <row r="3053" spans="1:4">
      <c r="A3053" s="38" t="s">
        <v>26604</v>
      </c>
      <c r="B3053" s="38">
        <f>Matrix!$B$8412</f>
        <v>0</v>
      </c>
      <c r="C3053" s="38">
        <f t="shared" si="380"/>
        <v>5</v>
      </c>
      <c r="D3053" s="93">
        <f t="shared" si="381"/>
        <v>5</v>
      </c>
    </row>
    <row r="3054" spans="1:4">
      <c r="A3054" s="38" t="s">
        <v>26605</v>
      </c>
      <c r="B3054" s="38">
        <f>Matrix!$B$1657</f>
        <v>0</v>
      </c>
      <c r="C3054" s="38">
        <f t="shared" si="380"/>
        <v>5</v>
      </c>
      <c r="D3054" s="93">
        <f t="shared" si="381"/>
        <v>5</v>
      </c>
    </row>
    <row r="3055" spans="1:4">
      <c r="A3055" s="38" t="s">
        <v>26606</v>
      </c>
      <c r="B3055" s="38">
        <f>Matrix!$B$8429</f>
        <v>0</v>
      </c>
      <c r="C3055" s="38">
        <f t="shared" si="380"/>
        <v>5</v>
      </c>
      <c r="D3055" s="93">
        <f t="shared" si="381"/>
        <v>5</v>
      </c>
    </row>
    <row r="3056" spans="1:4">
      <c r="A3056" s="38" t="s">
        <v>26607</v>
      </c>
      <c r="B3056" s="38">
        <f>Matrix!$B$8419</f>
        <v>0</v>
      </c>
      <c r="C3056" s="38">
        <f t="shared" si="380"/>
        <v>5</v>
      </c>
      <c r="D3056" s="93">
        <f t="shared" si="381"/>
        <v>5</v>
      </c>
    </row>
    <row r="3057" spans="1:4">
      <c r="A3057" s="38" t="s">
        <v>26608</v>
      </c>
      <c r="B3057" s="38">
        <f>Matrix!$B$848</f>
        <v>0</v>
      </c>
      <c r="C3057" s="38">
        <f t="shared" si="380"/>
        <v>5</v>
      </c>
      <c r="D3057" s="93">
        <f t="shared" si="381"/>
        <v>5</v>
      </c>
    </row>
    <row r="3058" spans="1:4">
      <c r="A3058" s="38" t="s">
        <v>26609</v>
      </c>
      <c r="B3058" s="38">
        <f>Matrix!$B$4473</f>
        <v>0</v>
      </c>
      <c r="C3058" s="38">
        <f t="shared" si="380"/>
        <v>5</v>
      </c>
      <c r="D3058" s="93">
        <f t="shared" si="381"/>
        <v>5</v>
      </c>
    </row>
    <row r="3059" spans="1:4">
      <c r="A3059" s="38" t="s">
        <v>26610</v>
      </c>
      <c r="B3059" s="38">
        <f>Matrix!$B$850</f>
        <v>0</v>
      </c>
      <c r="C3059" s="38">
        <f t="shared" si="380"/>
        <v>5</v>
      </c>
      <c r="D3059" s="93">
        <f t="shared" si="381"/>
        <v>5</v>
      </c>
    </row>
    <row r="3060" spans="1:4">
      <c r="A3060" s="38" t="s">
        <v>26611</v>
      </c>
      <c r="B3060" s="38">
        <f>Matrix!$B$8421</f>
        <v>0</v>
      </c>
      <c r="C3060" s="38">
        <f t="shared" ref="C3060:C3091" si="382">ROUNDUP(ABS(75-B3060)/(Base_Value)*allergy_factor,1)</f>
        <v>5</v>
      </c>
      <c r="D3060" s="93">
        <f t="shared" ref="D3060:D3091" si="383">IF(C3060&gt;Max_Value,Max_Value,IF(C3060&lt;0,0,C3060))</f>
        <v>5</v>
      </c>
    </row>
    <row r="3061" spans="1:4">
      <c r="A3061" s="38" t="s">
        <v>26612</v>
      </c>
      <c r="B3061" s="38">
        <f>Matrix!$B$8422</f>
        <v>0</v>
      </c>
      <c r="C3061" s="38">
        <f t="shared" si="382"/>
        <v>5</v>
      </c>
      <c r="D3061" s="93">
        <f t="shared" si="383"/>
        <v>5</v>
      </c>
    </row>
    <row r="3062" spans="1:4">
      <c r="A3062" s="38" t="s">
        <v>26613</v>
      </c>
      <c r="B3062" s="38">
        <f>Matrix!$B$1521</f>
        <v>0</v>
      </c>
      <c r="C3062" s="38">
        <f t="shared" si="382"/>
        <v>5</v>
      </c>
      <c r="D3062" s="93">
        <f t="shared" si="383"/>
        <v>5</v>
      </c>
    </row>
    <row r="3063" spans="1:4">
      <c r="A3063" s="38" t="s">
        <v>26614</v>
      </c>
      <c r="B3063" s="38">
        <f>Matrix!$B$8411</f>
        <v>0</v>
      </c>
      <c r="C3063" s="38">
        <f t="shared" si="382"/>
        <v>5</v>
      </c>
      <c r="D3063" s="93">
        <f t="shared" si="383"/>
        <v>5</v>
      </c>
    </row>
    <row r="3064" spans="1:4">
      <c r="A3064" s="38" t="s">
        <v>26615</v>
      </c>
      <c r="B3064" s="38">
        <f>Matrix!$B$8425</f>
        <v>0</v>
      </c>
      <c r="C3064" s="38">
        <f t="shared" si="382"/>
        <v>5</v>
      </c>
      <c r="D3064" s="93">
        <f t="shared" si="383"/>
        <v>5</v>
      </c>
    </row>
    <row r="3065" spans="1:4">
      <c r="A3065" s="38" t="s">
        <v>26594</v>
      </c>
      <c r="B3065" s="38">
        <f>Matrix!$B$8424</f>
        <v>0</v>
      </c>
      <c r="C3065" s="38">
        <f t="shared" si="382"/>
        <v>5</v>
      </c>
      <c r="D3065" s="93">
        <f t="shared" si="383"/>
        <v>5</v>
      </c>
    </row>
    <row r="3066" spans="1:4">
      <c r="A3066" s="38" t="s">
        <v>26616</v>
      </c>
      <c r="B3066" s="38">
        <f>Matrix!$B$842</f>
        <v>0</v>
      </c>
      <c r="C3066" s="38">
        <f t="shared" si="382"/>
        <v>5</v>
      </c>
      <c r="D3066" s="93">
        <f t="shared" si="383"/>
        <v>5</v>
      </c>
    </row>
    <row r="3067" spans="1:4">
      <c r="A3067" s="38" t="s">
        <v>26617</v>
      </c>
      <c r="B3067" s="38">
        <f>Matrix!$B$1676</f>
        <v>0</v>
      </c>
      <c r="C3067" s="38">
        <f t="shared" si="382"/>
        <v>5</v>
      </c>
      <c r="D3067" s="93">
        <f t="shared" si="383"/>
        <v>5</v>
      </c>
    </row>
    <row r="3068" spans="1:4">
      <c r="A3068" s="38" t="s">
        <v>26618</v>
      </c>
      <c r="B3068" s="38">
        <f>Matrix!$B$8434</f>
        <v>0</v>
      </c>
      <c r="C3068" s="38">
        <f t="shared" si="382"/>
        <v>5</v>
      </c>
      <c r="D3068" s="93">
        <f t="shared" si="383"/>
        <v>5</v>
      </c>
    </row>
    <row r="3069" spans="1:4">
      <c r="A3069" s="38" t="s">
        <v>26619</v>
      </c>
      <c r="B3069" s="38">
        <f>Matrix!$B$8415</f>
        <v>0</v>
      </c>
      <c r="C3069" s="38">
        <f t="shared" si="382"/>
        <v>5</v>
      </c>
      <c r="D3069" s="93">
        <f t="shared" si="383"/>
        <v>5</v>
      </c>
    </row>
    <row r="3070" spans="1:4">
      <c r="A3070" s="38" t="s">
        <v>26620</v>
      </c>
      <c r="B3070" s="38">
        <f>Matrix!$B$8423</f>
        <v>0</v>
      </c>
      <c r="C3070" s="38">
        <f t="shared" si="382"/>
        <v>5</v>
      </c>
      <c r="D3070" s="93">
        <f t="shared" si="383"/>
        <v>5</v>
      </c>
    </row>
    <row r="3071" spans="1:4">
      <c r="A3071" s="38" t="s">
        <v>26621</v>
      </c>
      <c r="B3071" s="38">
        <f>Matrix!$B$1628</f>
        <v>0</v>
      </c>
      <c r="C3071" s="38">
        <f t="shared" si="382"/>
        <v>5</v>
      </c>
      <c r="D3071" s="93">
        <f t="shared" si="383"/>
        <v>5</v>
      </c>
    </row>
    <row r="3072" spans="1:4">
      <c r="A3072" s="38" t="s">
        <v>26622</v>
      </c>
      <c r="B3072" s="38">
        <f>Matrix!$B$8439</f>
        <v>0</v>
      </c>
      <c r="C3072" s="38">
        <f t="shared" si="382"/>
        <v>5</v>
      </c>
      <c r="D3072" s="93">
        <f t="shared" si="383"/>
        <v>5</v>
      </c>
    </row>
    <row r="3073" spans="1:4">
      <c r="A3073" s="38" t="s">
        <v>26623</v>
      </c>
      <c r="B3073" s="38">
        <f>Matrix!$B$1658</f>
        <v>0</v>
      </c>
      <c r="C3073" s="38">
        <f t="shared" si="382"/>
        <v>5</v>
      </c>
      <c r="D3073" s="93">
        <f t="shared" si="383"/>
        <v>5</v>
      </c>
    </row>
    <row r="3074" spans="1:4">
      <c r="A3074" s="38" t="s">
        <v>26624</v>
      </c>
      <c r="B3074" s="38">
        <f>Matrix!$B$853</f>
        <v>0</v>
      </c>
      <c r="C3074" s="38">
        <f t="shared" si="382"/>
        <v>5</v>
      </c>
      <c r="D3074" s="93">
        <f t="shared" si="383"/>
        <v>5</v>
      </c>
    </row>
    <row r="3075" spans="1:4">
      <c r="A3075" s="38" t="s">
        <v>26625</v>
      </c>
      <c r="B3075" s="38">
        <f>Matrix!$B$300</f>
        <v>0</v>
      </c>
      <c r="C3075" s="38">
        <f t="shared" si="382"/>
        <v>5</v>
      </c>
      <c r="D3075" s="93">
        <f t="shared" si="383"/>
        <v>5</v>
      </c>
    </row>
    <row r="3076" spans="1:4">
      <c r="A3076" s="38" t="s">
        <v>26626</v>
      </c>
      <c r="B3076" s="38">
        <f>Matrix!$B$8438</f>
        <v>0</v>
      </c>
      <c r="C3076" s="38">
        <f t="shared" si="382"/>
        <v>5</v>
      </c>
      <c r="D3076" s="93">
        <f t="shared" si="383"/>
        <v>5</v>
      </c>
    </row>
    <row r="3077" spans="1:4">
      <c r="A3077" s="38" t="s">
        <v>26627</v>
      </c>
      <c r="B3077" s="38">
        <f>Matrix!$B$8428</f>
        <v>0</v>
      </c>
      <c r="C3077" s="38">
        <f t="shared" si="382"/>
        <v>5</v>
      </c>
      <c r="D3077" s="93">
        <f t="shared" si="383"/>
        <v>5</v>
      </c>
    </row>
    <row r="3078" spans="1:4">
      <c r="A3078" s="38" t="s">
        <v>26628</v>
      </c>
      <c r="B3078" s="38">
        <f>Matrix!$B$9494</f>
        <v>0</v>
      </c>
      <c r="C3078" s="38">
        <f t="shared" si="382"/>
        <v>5</v>
      </c>
      <c r="D3078" s="93">
        <f t="shared" si="383"/>
        <v>5</v>
      </c>
    </row>
    <row r="3079" spans="1:4">
      <c r="A3079" s="38" t="s">
        <v>26629</v>
      </c>
      <c r="B3079" s="38">
        <f>Matrix!$B$8418</f>
        <v>0</v>
      </c>
      <c r="C3079" s="38">
        <f t="shared" si="382"/>
        <v>5</v>
      </c>
      <c r="D3079" s="93">
        <f t="shared" si="383"/>
        <v>5</v>
      </c>
    </row>
    <row r="3080" spans="1:4">
      <c r="A3080" s="38" t="s">
        <v>26630</v>
      </c>
      <c r="B3080" s="38">
        <f>Matrix!$B$1670</f>
        <v>0</v>
      </c>
      <c r="C3080" s="38">
        <f t="shared" si="382"/>
        <v>5</v>
      </c>
      <c r="D3080" s="93">
        <f t="shared" si="383"/>
        <v>5</v>
      </c>
    </row>
    <row r="3081" spans="1:4">
      <c r="A3081" s="38" t="s">
        <v>26631</v>
      </c>
      <c r="B3081" s="38">
        <f>Matrix!$B$9452</f>
        <v>0</v>
      </c>
      <c r="C3081" s="38">
        <f t="shared" si="382"/>
        <v>5</v>
      </c>
      <c r="D3081" s="93">
        <f t="shared" si="383"/>
        <v>5</v>
      </c>
    </row>
    <row r="3082" spans="1:4">
      <c r="A3082" s="38" t="s">
        <v>26632</v>
      </c>
      <c r="B3082" s="38">
        <f>Matrix!$B$8416</f>
        <v>0</v>
      </c>
      <c r="C3082" s="38">
        <f t="shared" si="382"/>
        <v>5</v>
      </c>
      <c r="D3082" s="93">
        <f t="shared" si="383"/>
        <v>5</v>
      </c>
    </row>
    <row r="3083" spans="1:4">
      <c r="A3083" s="38" t="s">
        <v>26633</v>
      </c>
      <c r="B3083" s="38">
        <f>Matrix!$B$9432</f>
        <v>0</v>
      </c>
      <c r="C3083" s="38">
        <f t="shared" si="382"/>
        <v>5</v>
      </c>
      <c r="D3083" s="93">
        <f t="shared" si="383"/>
        <v>5</v>
      </c>
    </row>
    <row r="3084" spans="1:4">
      <c r="A3084" s="38" t="s">
        <v>26634</v>
      </c>
      <c r="B3084" s="38">
        <f>Matrix!$B$844</f>
        <v>0</v>
      </c>
      <c r="C3084" s="38">
        <f t="shared" si="382"/>
        <v>5</v>
      </c>
      <c r="D3084" s="93">
        <f t="shared" si="383"/>
        <v>5</v>
      </c>
    </row>
    <row r="3085" spans="1:4">
      <c r="A3085" s="38" t="s">
        <v>26635</v>
      </c>
      <c r="B3085" s="38">
        <f>Matrix!$B$3771</f>
        <v>0</v>
      </c>
      <c r="C3085" s="38">
        <f t="shared" si="382"/>
        <v>5</v>
      </c>
      <c r="D3085" s="93">
        <f t="shared" si="383"/>
        <v>5</v>
      </c>
    </row>
    <row r="3086" spans="1:4">
      <c r="A3086" s="38" t="s">
        <v>26636</v>
      </c>
      <c r="C3086" s="38">
        <f t="shared" si="382"/>
        <v>5</v>
      </c>
      <c r="D3086" s="93">
        <f t="shared" si="383"/>
        <v>5</v>
      </c>
    </row>
    <row r="3087" spans="1:4">
      <c r="A3087" s="38" t="s">
        <v>26637</v>
      </c>
      <c r="B3087" s="38">
        <f>Matrix!$B$827</f>
        <v>0</v>
      </c>
      <c r="C3087" s="38">
        <f t="shared" si="382"/>
        <v>5</v>
      </c>
      <c r="D3087" s="93">
        <f t="shared" si="383"/>
        <v>5</v>
      </c>
    </row>
    <row r="3088" spans="1:4">
      <c r="A3088" s="38" t="s">
        <v>23985</v>
      </c>
      <c r="B3088" s="38">
        <f>Matrix!$B$1583</f>
        <v>0</v>
      </c>
      <c r="C3088" s="38">
        <f t="shared" si="382"/>
        <v>5</v>
      </c>
      <c r="D3088" s="93">
        <f t="shared" si="383"/>
        <v>5</v>
      </c>
    </row>
    <row r="3089" spans="1:4">
      <c r="A3089" s="38" t="s">
        <v>26638</v>
      </c>
      <c r="B3089" s="38">
        <f>Matrix!$B$8394</f>
        <v>0</v>
      </c>
      <c r="C3089" s="38">
        <f t="shared" si="382"/>
        <v>5</v>
      </c>
      <c r="D3089" s="93">
        <f t="shared" si="383"/>
        <v>5</v>
      </c>
    </row>
    <row r="3090" spans="1:4">
      <c r="A3090" s="38" t="s">
        <v>26639</v>
      </c>
      <c r="B3090" s="38">
        <f>Matrix!$B$4996</f>
        <v>0</v>
      </c>
      <c r="C3090" s="38">
        <f t="shared" si="382"/>
        <v>5</v>
      </c>
      <c r="D3090" s="93">
        <f t="shared" si="383"/>
        <v>5</v>
      </c>
    </row>
    <row r="3091" spans="1:4">
      <c r="A3091" s="38" t="s">
        <v>26640</v>
      </c>
      <c r="B3091" s="38">
        <f>Matrix!$B$827</f>
        <v>0</v>
      </c>
      <c r="C3091" s="38">
        <f t="shared" si="382"/>
        <v>5</v>
      </c>
      <c r="D3091" s="93">
        <f t="shared" si="383"/>
        <v>5</v>
      </c>
    </row>
    <row r="3092" spans="1:4">
      <c r="A3092" s="38" t="s">
        <v>26641</v>
      </c>
      <c r="B3092" s="38">
        <f>Matrix!$B$1599</f>
        <v>0</v>
      </c>
      <c r="C3092" s="38">
        <f t="shared" ref="C3092:C3100" si="384">ROUNDUP(ABS(75-B3092)/(Base_Value)*allergy_factor,1)</f>
        <v>5</v>
      </c>
      <c r="D3092" s="93">
        <f t="shared" ref="D3092:D3100" si="385">IF(C3092&gt;Max_Value,Max_Value,IF(C3092&lt;0,0,C3092))</f>
        <v>5</v>
      </c>
    </row>
    <row r="3093" spans="1:4">
      <c r="A3093" s="38" t="s">
        <v>26642</v>
      </c>
      <c r="B3093" s="38">
        <f>Matrix!$B$8392</f>
        <v>0</v>
      </c>
      <c r="C3093" s="38">
        <f t="shared" si="384"/>
        <v>5</v>
      </c>
      <c r="D3093" s="93">
        <f t="shared" si="385"/>
        <v>5</v>
      </c>
    </row>
    <row r="3094" spans="1:4">
      <c r="A3094" s="38" t="s">
        <v>23988</v>
      </c>
      <c r="B3094" s="38">
        <f>Matrix!$B$828</f>
        <v>0</v>
      </c>
      <c r="C3094" s="38">
        <f t="shared" si="384"/>
        <v>5</v>
      </c>
      <c r="D3094" s="93">
        <f t="shared" si="385"/>
        <v>5</v>
      </c>
    </row>
    <row r="3095" spans="1:4">
      <c r="A3095" s="38" t="s">
        <v>26643</v>
      </c>
      <c r="B3095" s="38">
        <f>Matrix!$B$830</f>
        <v>0</v>
      </c>
      <c r="C3095" s="38">
        <f t="shared" si="384"/>
        <v>5</v>
      </c>
      <c r="D3095" s="93">
        <f t="shared" si="385"/>
        <v>5</v>
      </c>
    </row>
    <row r="3096" spans="1:4">
      <c r="A3096" s="38" t="s">
        <v>26644</v>
      </c>
      <c r="B3096" s="38">
        <f>Matrix!$B$8395</f>
        <v>0</v>
      </c>
      <c r="C3096" s="38">
        <f t="shared" si="384"/>
        <v>5</v>
      </c>
      <c r="D3096" s="93">
        <f t="shared" si="385"/>
        <v>5</v>
      </c>
    </row>
    <row r="3097" spans="1:4">
      <c r="A3097" s="38" t="s">
        <v>26645</v>
      </c>
      <c r="B3097" s="38">
        <f>Matrix!$B$1547</f>
        <v>0</v>
      </c>
      <c r="C3097" s="38">
        <f t="shared" si="384"/>
        <v>5</v>
      </c>
      <c r="D3097" s="93">
        <f t="shared" si="385"/>
        <v>5</v>
      </c>
    </row>
    <row r="3098" spans="1:4">
      <c r="A3098" s="38" t="s">
        <v>26646</v>
      </c>
      <c r="B3098" s="38">
        <f>Matrix!$B$837</f>
        <v>0</v>
      </c>
      <c r="C3098" s="38">
        <f t="shared" si="384"/>
        <v>5</v>
      </c>
      <c r="D3098" s="93">
        <f t="shared" si="385"/>
        <v>5</v>
      </c>
    </row>
    <row r="3099" spans="1:4">
      <c r="A3099" s="38" t="s">
        <v>26647</v>
      </c>
      <c r="B3099" s="38">
        <f>Matrix!$B$8393</f>
        <v>0</v>
      </c>
      <c r="C3099" s="38">
        <f t="shared" si="384"/>
        <v>5</v>
      </c>
      <c r="D3099" s="93">
        <f t="shared" si="385"/>
        <v>5</v>
      </c>
    </row>
    <row r="3100" spans="1:4">
      <c r="A3100" s="38" t="s">
        <v>23987</v>
      </c>
      <c r="B3100" s="38">
        <f>Matrix!$B$829</f>
        <v>0</v>
      </c>
      <c r="C3100" s="38">
        <f t="shared" si="384"/>
        <v>5</v>
      </c>
      <c r="D3100" s="93">
        <f t="shared" si="385"/>
        <v>5</v>
      </c>
    </row>
    <row r="3101" spans="1:4">
      <c r="A3101" s="38" t="s">
        <v>23825</v>
      </c>
    </row>
    <row r="3102" spans="1:4">
      <c r="A3102" s="38" t="s">
        <v>26648</v>
      </c>
      <c r="B3102" s="38">
        <f>Matrix!$B$8408</f>
        <v>0</v>
      </c>
      <c r="C3102" s="38">
        <f t="shared" ref="C3102:C3148" si="386">ROUNDUP(ABS(75-B3102)/(Base_Value)*allergy_factor,1)</f>
        <v>5</v>
      </c>
      <c r="D3102" s="93">
        <f t="shared" ref="D3102:D3148" si="387">IF(C3102&gt;Max_Value,Max_Value,IF(C3102&lt;0,0,C3102))</f>
        <v>5</v>
      </c>
    </row>
    <row r="3103" spans="1:4">
      <c r="A3103" s="38" t="s">
        <v>26649</v>
      </c>
      <c r="B3103" s="38">
        <f>Matrix!$B$1579</f>
        <v>0</v>
      </c>
      <c r="C3103" s="38">
        <f t="shared" si="386"/>
        <v>5</v>
      </c>
      <c r="D3103" s="93">
        <f t="shared" si="387"/>
        <v>5</v>
      </c>
    </row>
    <row r="3104" spans="1:4">
      <c r="A3104" s="38" t="s">
        <v>26650</v>
      </c>
      <c r="B3104" s="38">
        <f>Matrix!$B$8397</f>
        <v>0</v>
      </c>
      <c r="C3104" s="38">
        <f t="shared" si="386"/>
        <v>5</v>
      </c>
      <c r="D3104" s="93">
        <f t="shared" si="387"/>
        <v>5</v>
      </c>
    </row>
    <row r="3105" spans="1:4">
      <c r="A3105" s="38" t="s">
        <v>26651</v>
      </c>
      <c r="B3105" s="38">
        <f>Matrix!$B$8406</f>
        <v>0</v>
      </c>
      <c r="C3105" s="38">
        <f t="shared" si="386"/>
        <v>5</v>
      </c>
      <c r="D3105" s="93">
        <f t="shared" si="387"/>
        <v>5</v>
      </c>
    </row>
    <row r="3106" spans="1:4">
      <c r="A3106" s="38" t="s">
        <v>26652</v>
      </c>
      <c r="B3106" s="38">
        <f>Matrix!$B$8401</f>
        <v>0</v>
      </c>
      <c r="C3106" s="38">
        <f t="shared" si="386"/>
        <v>5</v>
      </c>
      <c r="D3106" s="93">
        <f t="shared" si="387"/>
        <v>5</v>
      </c>
    </row>
    <row r="3107" spans="1:4">
      <c r="A3107" s="38" t="s">
        <v>26653</v>
      </c>
      <c r="B3107" s="38">
        <f>Matrix!$B$1578</f>
        <v>0</v>
      </c>
      <c r="C3107" s="38">
        <f t="shared" si="386"/>
        <v>5</v>
      </c>
      <c r="D3107" s="93">
        <f t="shared" si="387"/>
        <v>5</v>
      </c>
    </row>
    <row r="3108" spans="1:4">
      <c r="A3108" s="38" t="s">
        <v>26654</v>
      </c>
      <c r="B3108" s="38">
        <f>Matrix!$B$8398</f>
        <v>0</v>
      </c>
      <c r="C3108" s="38">
        <f t="shared" si="386"/>
        <v>5</v>
      </c>
      <c r="D3108" s="93">
        <f t="shared" si="387"/>
        <v>5</v>
      </c>
    </row>
    <row r="3109" spans="1:4">
      <c r="A3109" s="38" t="s">
        <v>26655</v>
      </c>
      <c r="B3109" s="38">
        <f>Matrix!$B$1566</f>
        <v>0</v>
      </c>
      <c r="C3109" s="38">
        <f t="shared" si="386"/>
        <v>5</v>
      </c>
      <c r="D3109" s="93">
        <f t="shared" si="387"/>
        <v>5</v>
      </c>
    </row>
    <row r="3110" spans="1:4">
      <c r="A3110" s="38" t="s">
        <v>20093</v>
      </c>
      <c r="B3110" s="38">
        <f>Matrix!$B$9424</f>
        <v>0</v>
      </c>
      <c r="C3110" s="38">
        <f t="shared" si="386"/>
        <v>5</v>
      </c>
      <c r="D3110" s="93">
        <f t="shared" si="387"/>
        <v>5</v>
      </c>
    </row>
    <row r="3111" spans="1:4">
      <c r="A3111" s="38" t="s">
        <v>20092</v>
      </c>
      <c r="B3111" s="38">
        <f>Matrix!$B$8403</f>
        <v>0</v>
      </c>
      <c r="C3111" s="38">
        <f t="shared" si="386"/>
        <v>5</v>
      </c>
      <c r="D3111" s="93">
        <f t="shared" si="387"/>
        <v>5</v>
      </c>
    </row>
    <row r="3112" spans="1:4">
      <c r="A3112" s="38" t="s">
        <v>26656</v>
      </c>
      <c r="B3112" s="38">
        <f>Matrix!$B$1580</f>
        <v>0</v>
      </c>
      <c r="C3112" s="38">
        <f t="shared" si="386"/>
        <v>5</v>
      </c>
      <c r="D3112" s="93">
        <f t="shared" si="387"/>
        <v>5</v>
      </c>
    </row>
    <row r="3113" spans="1:4">
      <c r="A3113" s="38" t="s">
        <v>26657</v>
      </c>
      <c r="B3113" s="38">
        <f>Matrix!$B$9427</f>
        <v>0</v>
      </c>
      <c r="C3113" s="38">
        <f t="shared" si="386"/>
        <v>5</v>
      </c>
      <c r="D3113" s="93">
        <f t="shared" si="387"/>
        <v>5</v>
      </c>
    </row>
    <row r="3114" spans="1:4">
      <c r="A3114" s="38" t="s">
        <v>26658</v>
      </c>
      <c r="B3114" s="38">
        <f>Matrix!$B$1558</f>
        <v>0</v>
      </c>
      <c r="C3114" s="38">
        <f t="shared" si="386"/>
        <v>5</v>
      </c>
      <c r="D3114" s="93">
        <f t="shared" si="387"/>
        <v>5</v>
      </c>
    </row>
    <row r="3115" spans="1:4">
      <c r="A3115" s="38" t="s">
        <v>26659</v>
      </c>
      <c r="B3115" s="38">
        <f>Matrix!$B$8405</f>
        <v>0</v>
      </c>
      <c r="C3115" s="38">
        <f t="shared" si="386"/>
        <v>5</v>
      </c>
      <c r="D3115" s="93">
        <f t="shared" si="387"/>
        <v>5</v>
      </c>
    </row>
    <row r="3116" spans="1:4">
      <c r="A3116" s="38" t="s">
        <v>26660</v>
      </c>
      <c r="B3116" s="38">
        <f>Matrix!$B$8402</f>
        <v>0</v>
      </c>
      <c r="C3116" s="38">
        <f t="shared" si="386"/>
        <v>5</v>
      </c>
      <c r="D3116" s="93">
        <f t="shared" si="387"/>
        <v>5</v>
      </c>
    </row>
    <row r="3117" spans="1:4">
      <c r="A3117" s="38" t="s">
        <v>26661</v>
      </c>
      <c r="C3117" s="38">
        <f t="shared" si="386"/>
        <v>5</v>
      </c>
      <c r="D3117" s="93">
        <f t="shared" si="387"/>
        <v>5</v>
      </c>
    </row>
    <row r="3118" spans="1:4">
      <c r="A3118" s="38" t="s">
        <v>26662</v>
      </c>
      <c r="C3118" s="38">
        <f t="shared" si="386"/>
        <v>5</v>
      </c>
      <c r="D3118" s="93">
        <f t="shared" si="387"/>
        <v>5</v>
      </c>
    </row>
    <row r="3119" spans="1:4">
      <c r="A3119" s="38" t="s">
        <v>26663</v>
      </c>
      <c r="B3119" s="38">
        <f>Matrix!$B$871</f>
        <v>0</v>
      </c>
      <c r="C3119" s="38">
        <f t="shared" si="386"/>
        <v>5</v>
      </c>
      <c r="D3119" s="93">
        <f t="shared" si="387"/>
        <v>5</v>
      </c>
    </row>
    <row r="3120" spans="1:4">
      <c r="A3120" s="38" t="s">
        <v>26664</v>
      </c>
      <c r="B3120" s="38">
        <f>Matrix!$B$859</f>
        <v>0</v>
      </c>
      <c r="C3120" s="38">
        <f t="shared" si="386"/>
        <v>5</v>
      </c>
      <c r="D3120" s="93">
        <f t="shared" si="387"/>
        <v>5</v>
      </c>
    </row>
    <row r="3121" spans="1:4">
      <c r="A3121" s="38" t="s">
        <v>26665</v>
      </c>
      <c r="B3121" s="38">
        <f>Matrix!$B$6877</f>
        <v>0</v>
      </c>
      <c r="C3121" s="38">
        <f t="shared" si="386"/>
        <v>5</v>
      </c>
      <c r="D3121" s="93">
        <f t="shared" si="387"/>
        <v>5</v>
      </c>
    </row>
    <row r="3122" spans="1:4">
      <c r="A3122" s="38" t="s">
        <v>26666</v>
      </c>
      <c r="B3122" s="38">
        <f>Matrix!$B$6839</f>
        <v>0</v>
      </c>
      <c r="C3122" s="38">
        <f t="shared" si="386"/>
        <v>5</v>
      </c>
      <c r="D3122" s="93">
        <f t="shared" si="387"/>
        <v>5</v>
      </c>
    </row>
    <row r="3123" spans="1:4">
      <c r="A3123" s="38" t="s">
        <v>26667</v>
      </c>
      <c r="B3123" s="38">
        <f>Matrix!$B$6841</f>
        <v>0</v>
      </c>
      <c r="C3123" s="38">
        <f t="shared" si="386"/>
        <v>5</v>
      </c>
      <c r="D3123" s="93">
        <f t="shared" si="387"/>
        <v>5</v>
      </c>
    </row>
    <row r="3124" spans="1:4">
      <c r="A3124" s="38" t="s">
        <v>26668</v>
      </c>
      <c r="B3124" s="38">
        <f>Matrix!$B$9406</f>
        <v>0</v>
      </c>
      <c r="C3124" s="38">
        <f t="shared" si="386"/>
        <v>5</v>
      </c>
      <c r="D3124" s="93">
        <f t="shared" si="387"/>
        <v>5</v>
      </c>
    </row>
    <row r="3125" spans="1:4">
      <c r="A3125" s="38" t="s">
        <v>26669</v>
      </c>
      <c r="B3125" s="38">
        <f>Matrix!$B$2380</f>
        <v>0</v>
      </c>
      <c r="C3125" s="38">
        <f t="shared" si="386"/>
        <v>5</v>
      </c>
      <c r="D3125" s="93">
        <f t="shared" si="387"/>
        <v>5</v>
      </c>
    </row>
    <row r="3126" spans="1:4">
      <c r="A3126" s="38" t="s">
        <v>26670</v>
      </c>
      <c r="B3126" s="38">
        <f>Matrix!$B$9405</f>
        <v>0</v>
      </c>
      <c r="C3126" s="38">
        <f t="shared" si="386"/>
        <v>5</v>
      </c>
      <c r="D3126" s="93">
        <f t="shared" si="387"/>
        <v>5</v>
      </c>
    </row>
    <row r="3127" spans="1:4">
      <c r="A3127" s="38" t="s">
        <v>26671</v>
      </c>
      <c r="B3127" s="38">
        <f>Matrix!$B$8382</f>
        <v>0</v>
      </c>
      <c r="C3127" s="38">
        <f t="shared" si="386"/>
        <v>5</v>
      </c>
      <c r="D3127" s="93">
        <f t="shared" si="387"/>
        <v>5</v>
      </c>
    </row>
    <row r="3128" spans="1:4">
      <c r="A3128" s="38" t="s">
        <v>26672</v>
      </c>
      <c r="B3128" s="38">
        <f>Matrix!$B$1651</f>
        <v>0</v>
      </c>
      <c r="C3128" s="38">
        <f t="shared" si="386"/>
        <v>5</v>
      </c>
      <c r="D3128" s="93">
        <f t="shared" si="387"/>
        <v>5</v>
      </c>
    </row>
    <row r="3129" spans="1:4">
      <c r="A3129" s="38" t="s">
        <v>26673</v>
      </c>
      <c r="B3129" s="38">
        <f>Matrix!$B$8383</f>
        <v>0</v>
      </c>
      <c r="C3129" s="38">
        <f t="shared" si="386"/>
        <v>5</v>
      </c>
      <c r="D3129" s="93">
        <f t="shared" si="387"/>
        <v>5</v>
      </c>
    </row>
    <row r="3130" spans="1:4">
      <c r="A3130" s="38" t="s">
        <v>26674</v>
      </c>
      <c r="B3130" s="38">
        <f>Matrix!$B$9407</f>
        <v>0</v>
      </c>
      <c r="C3130" s="38">
        <f t="shared" si="386"/>
        <v>5</v>
      </c>
      <c r="D3130" s="93">
        <f t="shared" si="387"/>
        <v>5</v>
      </c>
    </row>
    <row r="3131" spans="1:4">
      <c r="A3131" s="38" t="s">
        <v>26675</v>
      </c>
      <c r="B3131" s="38">
        <f>Matrix!$B$1847</f>
        <v>0</v>
      </c>
      <c r="C3131" s="38">
        <f t="shared" si="386"/>
        <v>5</v>
      </c>
      <c r="D3131" s="93">
        <f t="shared" si="387"/>
        <v>5</v>
      </c>
    </row>
    <row r="3132" spans="1:4">
      <c r="A3132" s="38" t="s">
        <v>26676</v>
      </c>
      <c r="B3132" s="38">
        <f>Matrix!$B$8385</f>
        <v>0</v>
      </c>
      <c r="C3132" s="38">
        <f t="shared" si="386"/>
        <v>5</v>
      </c>
      <c r="D3132" s="93">
        <f t="shared" si="387"/>
        <v>5</v>
      </c>
    </row>
    <row r="3133" spans="1:4">
      <c r="A3133" s="38" t="s">
        <v>26677</v>
      </c>
      <c r="B3133" s="38">
        <f>Matrix!$B$8387</f>
        <v>0</v>
      </c>
      <c r="C3133" s="38">
        <f t="shared" si="386"/>
        <v>5</v>
      </c>
      <c r="D3133" s="93">
        <f t="shared" si="387"/>
        <v>5</v>
      </c>
    </row>
    <row r="3134" spans="1:4">
      <c r="A3134" s="38" t="s">
        <v>26678</v>
      </c>
      <c r="B3134" s="38">
        <f>Matrix!$B$9409</f>
        <v>0</v>
      </c>
      <c r="C3134" s="38">
        <f t="shared" si="386"/>
        <v>5</v>
      </c>
      <c r="D3134" s="93">
        <f t="shared" si="387"/>
        <v>5</v>
      </c>
    </row>
    <row r="3135" spans="1:4">
      <c r="A3135" s="38" t="s">
        <v>26679</v>
      </c>
      <c r="B3135" s="38">
        <f>Matrix!$B$8384</f>
        <v>0</v>
      </c>
      <c r="C3135" s="38">
        <f t="shared" si="386"/>
        <v>5</v>
      </c>
      <c r="D3135" s="93">
        <f t="shared" si="387"/>
        <v>5</v>
      </c>
    </row>
    <row r="3136" spans="1:4">
      <c r="A3136" s="38" t="s">
        <v>26680</v>
      </c>
      <c r="B3136" s="38">
        <f>Matrix!$B$1844</f>
        <v>0</v>
      </c>
      <c r="C3136" s="38">
        <f t="shared" si="386"/>
        <v>5</v>
      </c>
      <c r="D3136" s="93">
        <f t="shared" si="387"/>
        <v>5</v>
      </c>
    </row>
    <row r="3137" spans="1:4">
      <c r="A3137" s="38" t="s">
        <v>26681</v>
      </c>
      <c r="B3137" s="38">
        <f>Matrix!$B$9410</f>
        <v>0</v>
      </c>
      <c r="C3137" s="38">
        <f t="shared" si="386"/>
        <v>5</v>
      </c>
      <c r="D3137" s="93">
        <f t="shared" si="387"/>
        <v>5</v>
      </c>
    </row>
    <row r="3138" spans="1:4">
      <c r="A3138" s="38" t="s">
        <v>26682</v>
      </c>
      <c r="B3138" s="38">
        <f>Matrix!$B$6878</f>
        <v>0</v>
      </c>
      <c r="C3138" s="38">
        <f t="shared" si="386"/>
        <v>5</v>
      </c>
      <c r="D3138" s="93">
        <f t="shared" si="387"/>
        <v>5</v>
      </c>
    </row>
    <row r="3139" spans="1:4">
      <c r="A3139" s="38" t="s">
        <v>26683</v>
      </c>
      <c r="B3139" s="38">
        <f>Matrix!$B$2381</f>
        <v>0</v>
      </c>
      <c r="C3139" s="38">
        <f t="shared" si="386"/>
        <v>5</v>
      </c>
      <c r="D3139" s="93">
        <f t="shared" si="387"/>
        <v>5</v>
      </c>
    </row>
    <row r="3140" spans="1:4">
      <c r="A3140" s="38" t="s">
        <v>26684</v>
      </c>
      <c r="B3140" s="38">
        <f>Matrix!$B$1851</f>
        <v>0</v>
      </c>
      <c r="C3140" s="38">
        <f t="shared" si="386"/>
        <v>5</v>
      </c>
      <c r="D3140" s="93">
        <f t="shared" si="387"/>
        <v>5</v>
      </c>
    </row>
    <row r="3141" spans="1:4">
      <c r="A3141" s="38" t="s">
        <v>26685</v>
      </c>
      <c r="B3141" s="38">
        <f>Matrix!$B$8390</f>
        <v>0</v>
      </c>
      <c r="C3141" s="38">
        <f t="shared" si="386"/>
        <v>5</v>
      </c>
      <c r="D3141" s="93">
        <f t="shared" si="387"/>
        <v>5</v>
      </c>
    </row>
    <row r="3142" spans="1:4">
      <c r="A3142" s="38" t="s">
        <v>26686</v>
      </c>
      <c r="B3142" s="38">
        <f>Matrix!$B$8381</f>
        <v>0</v>
      </c>
      <c r="C3142" s="38">
        <f t="shared" si="386"/>
        <v>5</v>
      </c>
      <c r="D3142" s="93">
        <f t="shared" si="387"/>
        <v>5</v>
      </c>
    </row>
    <row r="3143" spans="1:4">
      <c r="A3143" s="38" t="s">
        <v>26687</v>
      </c>
      <c r="B3143" s="38">
        <f>Matrix!$B$1647</f>
        <v>0</v>
      </c>
      <c r="C3143" s="38">
        <f t="shared" si="386"/>
        <v>5</v>
      </c>
      <c r="D3143" s="93">
        <f t="shared" si="387"/>
        <v>5</v>
      </c>
    </row>
    <row r="3144" spans="1:4">
      <c r="A3144" s="38" t="s">
        <v>26688</v>
      </c>
      <c r="B3144" s="38">
        <f>Matrix!$B$873</f>
        <v>0</v>
      </c>
      <c r="C3144" s="38">
        <f t="shared" si="386"/>
        <v>5</v>
      </c>
      <c r="D3144" s="93">
        <f t="shared" si="387"/>
        <v>5</v>
      </c>
    </row>
    <row r="3145" spans="1:4">
      <c r="A3145" s="38" t="s">
        <v>26689</v>
      </c>
      <c r="B3145" s="38">
        <f>Matrix!$B$9408</f>
        <v>0</v>
      </c>
      <c r="C3145" s="38">
        <f t="shared" si="386"/>
        <v>5</v>
      </c>
      <c r="D3145" s="93">
        <f t="shared" si="387"/>
        <v>5</v>
      </c>
    </row>
    <row r="3146" spans="1:4">
      <c r="A3146" s="38" t="s">
        <v>26690</v>
      </c>
      <c r="B3146" s="38">
        <f>Matrix!$B$874</f>
        <v>0</v>
      </c>
      <c r="C3146" s="38">
        <f t="shared" si="386"/>
        <v>5</v>
      </c>
      <c r="D3146" s="93">
        <f t="shared" si="387"/>
        <v>5</v>
      </c>
    </row>
    <row r="3147" spans="1:4">
      <c r="A3147" s="38" t="s">
        <v>26691</v>
      </c>
      <c r="B3147" s="38">
        <f>Matrix!$B$8386</f>
        <v>0</v>
      </c>
      <c r="C3147" s="38">
        <f t="shared" si="386"/>
        <v>5</v>
      </c>
      <c r="D3147" s="93">
        <f t="shared" si="387"/>
        <v>5</v>
      </c>
    </row>
    <row r="3148" spans="1:4">
      <c r="A3148" s="38" t="s">
        <v>26692</v>
      </c>
      <c r="B3148" s="38">
        <f>Matrix!$B$1850</f>
        <v>0</v>
      </c>
      <c r="C3148" s="38">
        <f t="shared" si="386"/>
        <v>5</v>
      </c>
      <c r="D3148" s="93">
        <f t="shared" si="387"/>
        <v>5</v>
      </c>
    </row>
    <row r="3149" spans="1:4">
      <c r="A3149" s="38" t="s">
        <v>10655</v>
      </c>
    </row>
    <row r="3150" spans="1:4">
      <c r="A3150" s="38" t="s">
        <v>26693</v>
      </c>
      <c r="B3150" s="38">
        <f>Matrix!$B$7679</f>
        <v>0</v>
      </c>
      <c r="C3150" s="38">
        <f t="shared" ref="C3150:C3187" si="388">ROUNDUP(ABS(75-B3150)/(Base_Value)*allergy_factor,1)</f>
        <v>5</v>
      </c>
      <c r="D3150" s="93">
        <f t="shared" ref="D3150:D3187" si="389">IF(C3150&gt;Max_Value,Max_Value,IF(C3150&lt;0,0,C3150))</f>
        <v>5</v>
      </c>
    </row>
    <row r="3151" spans="1:4">
      <c r="A3151" s="38" t="s">
        <v>26694</v>
      </c>
      <c r="B3151" s="38">
        <f>Matrix!$B$7711</f>
        <v>0</v>
      </c>
      <c r="C3151" s="38">
        <f t="shared" si="388"/>
        <v>5</v>
      </c>
      <c r="D3151" s="93">
        <f t="shared" si="389"/>
        <v>5</v>
      </c>
    </row>
    <row r="3152" spans="1:4">
      <c r="A3152" s="38" t="s">
        <v>26695</v>
      </c>
      <c r="B3152" s="38">
        <f>Matrix!$B$9935</f>
        <v>0</v>
      </c>
      <c r="C3152" s="38">
        <f t="shared" si="388"/>
        <v>5</v>
      </c>
      <c r="D3152" s="93">
        <f t="shared" si="389"/>
        <v>5</v>
      </c>
    </row>
    <row r="3153" spans="1:4">
      <c r="A3153" s="38" t="s">
        <v>26696</v>
      </c>
      <c r="B3153" s="38">
        <f>Matrix!$B$9954</f>
        <v>0</v>
      </c>
      <c r="C3153" s="38">
        <f t="shared" si="388"/>
        <v>5</v>
      </c>
      <c r="D3153" s="93">
        <f t="shared" si="389"/>
        <v>5</v>
      </c>
    </row>
    <row r="3154" spans="1:4">
      <c r="A3154" s="38" t="s">
        <v>26697</v>
      </c>
      <c r="B3154" s="38">
        <f>Matrix!$B$2075</f>
        <v>0</v>
      </c>
      <c r="C3154" s="38">
        <f t="shared" si="388"/>
        <v>5</v>
      </c>
      <c r="D3154" s="93">
        <f t="shared" si="389"/>
        <v>5</v>
      </c>
    </row>
    <row r="3155" spans="1:4">
      <c r="A3155" s="38" t="s">
        <v>26698</v>
      </c>
      <c r="B3155" s="38">
        <f>Matrix!$B$7700</f>
        <v>0</v>
      </c>
      <c r="C3155" s="38">
        <f t="shared" si="388"/>
        <v>5</v>
      </c>
      <c r="D3155" s="93">
        <f t="shared" si="389"/>
        <v>5</v>
      </c>
    </row>
    <row r="3156" spans="1:4">
      <c r="A3156" s="38" t="s">
        <v>26699</v>
      </c>
      <c r="B3156" s="38">
        <f>Matrix!$B$1788</f>
        <v>0</v>
      </c>
      <c r="C3156" s="38">
        <f t="shared" si="388"/>
        <v>5</v>
      </c>
      <c r="D3156" s="93">
        <f t="shared" si="389"/>
        <v>5</v>
      </c>
    </row>
    <row r="3157" spans="1:4">
      <c r="A3157" s="38" t="s">
        <v>26700</v>
      </c>
      <c r="B3157" s="38">
        <f>Matrix!$B$6814</f>
        <v>0</v>
      </c>
      <c r="C3157" s="38">
        <f t="shared" si="388"/>
        <v>5</v>
      </c>
      <c r="D3157" s="93">
        <f t="shared" si="389"/>
        <v>5</v>
      </c>
    </row>
    <row r="3158" spans="1:4">
      <c r="A3158" s="38" t="s">
        <v>26701</v>
      </c>
      <c r="B3158" s="38">
        <f>Matrix!$B$2361</f>
        <v>0</v>
      </c>
      <c r="C3158" s="38">
        <f t="shared" si="388"/>
        <v>5</v>
      </c>
      <c r="D3158" s="93">
        <f t="shared" si="389"/>
        <v>5</v>
      </c>
    </row>
    <row r="3159" spans="1:4">
      <c r="A3159" s="38" t="s">
        <v>26702</v>
      </c>
      <c r="B3159" s="38">
        <f>Matrix!$B$6061</f>
        <v>0</v>
      </c>
      <c r="C3159" s="38">
        <f t="shared" si="388"/>
        <v>5</v>
      </c>
      <c r="D3159" s="93">
        <f t="shared" si="389"/>
        <v>5</v>
      </c>
    </row>
    <row r="3160" spans="1:4">
      <c r="A3160" s="38" t="s">
        <v>26703</v>
      </c>
      <c r="B3160" s="38">
        <f>Matrix!$B$6859</f>
        <v>0</v>
      </c>
      <c r="C3160" s="38">
        <f t="shared" si="388"/>
        <v>5</v>
      </c>
      <c r="D3160" s="93">
        <f t="shared" si="389"/>
        <v>5</v>
      </c>
    </row>
    <row r="3161" spans="1:4">
      <c r="A3161" s="38" t="s">
        <v>26704</v>
      </c>
      <c r="B3161" s="38">
        <f>Matrix!$B$2800</f>
        <v>0</v>
      </c>
      <c r="C3161" s="38">
        <f t="shared" si="388"/>
        <v>5</v>
      </c>
      <c r="D3161" s="93">
        <f t="shared" si="389"/>
        <v>5</v>
      </c>
    </row>
    <row r="3162" spans="1:4">
      <c r="A3162" s="38" t="s">
        <v>26705</v>
      </c>
      <c r="B3162" s="38">
        <f>Matrix!$B$1791</f>
        <v>0</v>
      </c>
      <c r="C3162" s="38">
        <f t="shared" si="388"/>
        <v>5</v>
      </c>
      <c r="D3162" s="93">
        <f t="shared" si="389"/>
        <v>5</v>
      </c>
    </row>
    <row r="3163" spans="1:4">
      <c r="A3163" s="38" t="s">
        <v>26706</v>
      </c>
      <c r="B3163" s="38">
        <f>Matrix!$B$515</f>
        <v>0</v>
      </c>
      <c r="C3163" s="38">
        <f t="shared" si="388"/>
        <v>5</v>
      </c>
      <c r="D3163" s="93">
        <f t="shared" si="389"/>
        <v>5</v>
      </c>
    </row>
    <row r="3164" spans="1:4">
      <c r="A3164" s="38" t="s">
        <v>26707</v>
      </c>
      <c r="B3164" s="38">
        <f>Matrix!$B$1330</f>
        <v>0</v>
      </c>
      <c r="C3164" s="38">
        <f t="shared" si="388"/>
        <v>5</v>
      </c>
      <c r="D3164" s="93">
        <f t="shared" si="389"/>
        <v>5</v>
      </c>
    </row>
    <row r="3165" spans="1:4">
      <c r="A3165" s="38" t="s">
        <v>26708</v>
      </c>
      <c r="B3165" s="38">
        <f>Matrix!$B$3673</f>
        <v>0</v>
      </c>
      <c r="C3165" s="38">
        <f t="shared" si="388"/>
        <v>5</v>
      </c>
      <c r="D3165" s="93">
        <f t="shared" si="389"/>
        <v>5</v>
      </c>
    </row>
    <row r="3166" spans="1:4">
      <c r="A3166" s="38" t="s">
        <v>26709</v>
      </c>
      <c r="B3166" s="38">
        <f>Matrix!$B$3900</f>
        <v>0</v>
      </c>
      <c r="C3166" s="38">
        <f t="shared" si="388"/>
        <v>5</v>
      </c>
      <c r="D3166" s="93">
        <f t="shared" si="389"/>
        <v>5</v>
      </c>
    </row>
    <row r="3167" spans="1:4">
      <c r="A3167" s="38" t="s">
        <v>26710</v>
      </c>
      <c r="B3167" s="38">
        <f>Matrix!$B$7692</f>
        <v>0</v>
      </c>
      <c r="C3167" s="38">
        <f t="shared" si="388"/>
        <v>5</v>
      </c>
      <c r="D3167" s="93">
        <f t="shared" si="389"/>
        <v>5</v>
      </c>
    </row>
    <row r="3168" spans="1:4">
      <c r="A3168" s="38" t="s">
        <v>26711</v>
      </c>
      <c r="B3168" s="38">
        <f>Matrix!$B$9925</f>
        <v>0</v>
      </c>
      <c r="C3168" s="38">
        <f t="shared" si="388"/>
        <v>5</v>
      </c>
      <c r="D3168" s="93">
        <f t="shared" si="389"/>
        <v>5</v>
      </c>
    </row>
    <row r="3169" spans="1:4">
      <c r="A3169" s="38" t="s">
        <v>26712</v>
      </c>
      <c r="B3169" s="38">
        <f>Matrix!$B$7728</f>
        <v>0</v>
      </c>
      <c r="C3169" s="38">
        <f t="shared" si="388"/>
        <v>5</v>
      </c>
      <c r="D3169" s="93">
        <f t="shared" si="389"/>
        <v>5</v>
      </c>
    </row>
    <row r="3170" spans="1:4">
      <c r="A3170" s="38" t="s">
        <v>26713</v>
      </c>
      <c r="B3170" s="38">
        <f>Matrix!$B$6357</f>
        <v>0</v>
      </c>
      <c r="C3170" s="38">
        <f t="shared" si="388"/>
        <v>5</v>
      </c>
      <c r="D3170" s="93">
        <f t="shared" si="389"/>
        <v>5</v>
      </c>
    </row>
    <row r="3171" spans="1:4">
      <c r="A3171" s="38" t="s">
        <v>26701</v>
      </c>
      <c r="B3171" s="38">
        <f>Matrix!$B$2361</f>
        <v>0</v>
      </c>
      <c r="C3171" s="38">
        <f t="shared" si="388"/>
        <v>5</v>
      </c>
      <c r="D3171" s="93">
        <f t="shared" si="389"/>
        <v>5</v>
      </c>
    </row>
    <row r="3172" spans="1:4">
      <c r="A3172" s="38" t="s">
        <v>26699</v>
      </c>
      <c r="B3172" s="38">
        <f>Matrix!$B$5091</f>
        <v>0</v>
      </c>
      <c r="C3172" s="38">
        <f t="shared" si="388"/>
        <v>5</v>
      </c>
      <c r="D3172" s="93">
        <f t="shared" si="389"/>
        <v>5</v>
      </c>
    </row>
    <row r="3173" spans="1:4">
      <c r="A3173" s="38" t="s">
        <v>26714</v>
      </c>
      <c r="B3173" s="38">
        <f>Matrix!$B$3904</f>
        <v>0</v>
      </c>
      <c r="C3173" s="38">
        <f t="shared" si="388"/>
        <v>5</v>
      </c>
      <c r="D3173" s="93">
        <f t="shared" si="389"/>
        <v>5</v>
      </c>
    </row>
    <row r="3174" spans="1:4">
      <c r="A3174" s="38" t="s">
        <v>26715</v>
      </c>
      <c r="B3174" s="38">
        <f>Matrix!$B$7691</f>
        <v>0</v>
      </c>
      <c r="C3174" s="38">
        <f t="shared" si="388"/>
        <v>5</v>
      </c>
      <c r="D3174" s="93">
        <f t="shared" si="389"/>
        <v>5</v>
      </c>
    </row>
    <row r="3175" spans="1:4">
      <c r="A3175" s="38" t="s">
        <v>26716</v>
      </c>
      <c r="B3175" s="38">
        <f>Matrix!$B$7692</f>
        <v>0</v>
      </c>
      <c r="C3175" s="38">
        <f t="shared" si="388"/>
        <v>5</v>
      </c>
      <c r="D3175" s="93">
        <f t="shared" si="389"/>
        <v>5</v>
      </c>
    </row>
    <row r="3176" spans="1:4">
      <c r="A3176" s="38" t="s">
        <v>26717</v>
      </c>
      <c r="B3176" s="38">
        <f>Matrix!$B$2080</f>
        <v>0</v>
      </c>
      <c r="C3176" s="38">
        <f t="shared" si="388"/>
        <v>5</v>
      </c>
      <c r="D3176" s="93">
        <f t="shared" si="389"/>
        <v>5</v>
      </c>
    </row>
    <row r="3177" spans="1:4">
      <c r="A3177" s="38" t="s">
        <v>26718</v>
      </c>
      <c r="B3177" s="38">
        <f>Matrix!$B$7705</f>
        <v>0</v>
      </c>
      <c r="C3177" s="38">
        <f t="shared" si="388"/>
        <v>5</v>
      </c>
      <c r="D3177" s="93">
        <f t="shared" si="389"/>
        <v>5</v>
      </c>
    </row>
    <row r="3178" spans="1:4">
      <c r="A3178" s="38" t="s">
        <v>26719</v>
      </c>
      <c r="B3178" s="38">
        <f>Matrix!$B$7336</f>
        <v>0</v>
      </c>
      <c r="C3178" s="38">
        <f t="shared" si="388"/>
        <v>5</v>
      </c>
      <c r="D3178" s="93">
        <f t="shared" si="389"/>
        <v>5</v>
      </c>
    </row>
    <row r="3179" spans="1:4">
      <c r="A3179" s="38" t="s">
        <v>26720</v>
      </c>
      <c r="B3179" s="38">
        <f>Matrix!$B$515</f>
        <v>0</v>
      </c>
      <c r="C3179" s="38">
        <f t="shared" si="388"/>
        <v>5</v>
      </c>
      <c r="D3179" s="93">
        <f t="shared" si="389"/>
        <v>5</v>
      </c>
    </row>
    <row r="3180" spans="1:4">
      <c r="A3180" s="38" t="s">
        <v>26721</v>
      </c>
      <c r="B3180" s="38">
        <f>Matrix!$B$8981</f>
        <v>0</v>
      </c>
      <c r="C3180" s="38">
        <f t="shared" si="388"/>
        <v>5</v>
      </c>
      <c r="D3180" s="93">
        <f t="shared" si="389"/>
        <v>5</v>
      </c>
    </row>
    <row r="3181" spans="1:4">
      <c r="A3181" s="38" t="s">
        <v>26722</v>
      </c>
      <c r="B3181" s="38">
        <f>Matrix!$B$9945</f>
        <v>0</v>
      </c>
      <c r="C3181" s="38">
        <f t="shared" si="388"/>
        <v>5</v>
      </c>
      <c r="D3181" s="93">
        <f t="shared" si="389"/>
        <v>5</v>
      </c>
    </row>
    <row r="3182" spans="1:4">
      <c r="A3182" s="38" t="s">
        <v>26723</v>
      </c>
      <c r="B3182" s="38">
        <f>Matrix!$B$2075</f>
        <v>0</v>
      </c>
      <c r="C3182" s="38">
        <f t="shared" si="388"/>
        <v>5</v>
      </c>
      <c r="D3182" s="93">
        <f t="shared" si="389"/>
        <v>5</v>
      </c>
    </row>
    <row r="3183" spans="1:4">
      <c r="A3183" s="38" t="s">
        <v>26724</v>
      </c>
      <c r="B3183" s="38">
        <f>Matrix!$B$2154</f>
        <v>0</v>
      </c>
      <c r="C3183" s="38">
        <f t="shared" si="388"/>
        <v>5</v>
      </c>
      <c r="D3183" s="93">
        <f t="shared" si="389"/>
        <v>5</v>
      </c>
    </row>
    <row r="3184" spans="1:4">
      <c r="A3184" s="38" t="s">
        <v>26725</v>
      </c>
      <c r="B3184" s="38">
        <f>Matrix!$B$6357</f>
        <v>0</v>
      </c>
      <c r="C3184" s="38">
        <f t="shared" si="388"/>
        <v>5</v>
      </c>
      <c r="D3184" s="93">
        <f t="shared" si="389"/>
        <v>5</v>
      </c>
    </row>
    <row r="3185" spans="1:4">
      <c r="A3185" s="38" t="s">
        <v>26726</v>
      </c>
      <c r="B3185" s="38">
        <f>Matrix!$B$7041</f>
        <v>0</v>
      </c>
      <c r="C3185" s="38">
        <f t="shared" si="388"/>
        <v>5</v>
      </c>
      <c r="D3185" s="93">
        <f t="shared" si="389"/>
        <v>5</v>
      </c>
    </row>
    <row r="3186" spans="1:4">
      <c r="A3186" s="38" t="s">
        <v>26727</v>
      </c>
      <c r="B3186" s="38">
        <f>Matrix!$B$6877</f>
        <v>0</v>
      </c>
      <c r="C3186" s="38">
        <f t="shared" si="388"/>
        <v>5</v>
      </c>
      <c r="D3186" s="93">
        <f t="shared" si="389"/>
        <v>5</v>
      </c>
    </row>
    <row r="3187" spans="1:4">
      <c r="A3187" s="38" t="s">
        <v>26728</v>
      </c>
      <c r="B3187" s="38">
        <f>Matrix!$B$1788</f>
        <v>0</v>
      </c>
      <c r="C3187" s="38">
        <f t="shared" si="388"/>
        <v>5</v>
      </c>
      <c r="D3187" s="93">
        <f t="shared" si="389"/>
        <v>5</v>
      </c>
    </row>
    <row r="3188" spans="1:4">
      <c r="A3188" s="38" t="s">
        <v>26729</v>
      </c>
    </row>
    <row r="3189" spans="1:4">
      <c r="A3189" s="38" t="s">
        <v>26730</v>
      </c>
      <c r="B3189" s="38">
        <f>Matrix!$B$1514</f>
        <v>0</v>
      </c>
      <c r="C3189" s="38">
        <f t="shared" ref="C3189:C3206" si="390">ROUNDUP(ABS(75-B3189)/(Base_Value)*allergy_factor,1)</f>
        <v>5</v>
      </c>
      <c r="D3189" s="93">
        <f t="shared" ref="D3189:D3206" si="391">IF(C3189&gt;Max_Value,Max_Value,IF(C3189&lt;0,0,C3189))</f>
        <v>5</v>
      </c>
    </row>
    <row r="3190" spans="1:4">
      <c r="A3190" s="38" t="s">
        <v>26731</v>
      </c>
      <c r="B3190" s="38">
        <f>Matrix!$B$1697</f>
        <v>0</v>
      </c>
      <c r="C3190" s="38">
        <f t="shared" si="390"/>
        <v>5</v>
      </c>
      <c r="D3190" s="93">
        <f t="shared" si="391"/>
        <v>5</v>
      </c>
    </row>
    <row r="3191" spans="1:4">
      <c r="A3191" s="38" t="s">
        <v>26732</v>
      </c>
      <c r="B3191" s="38">
        <f>Matrix!$B$1479</f>
        <v>0</v>
      </c>
      <c r="C3191" s="38">
        <f t="shared" si="390"/>
        <v>5</v>
      </c>
      <c r="D3191" s="93">
        <f t="shared" si="391"/>
        <v>5</v>
      </c>
    </row>
    <row r="3192" spans="1:4">
      <c r="A3192" s="38" t="s">
        <v>26733</v>
      </c>
      <c r="B3192" s="38">
        <f>Matrix!$B$1495</f>
        <v>0</v>
      </c>
      <c r="C3192" s="38">
        <f t="shared" si="390"/>
        <v>5</v>
      </c>
      <c r="D3192" s="93">
        <f t="shared" si="391"/>
        <v>5</v>
      </c>
    </row>
    <row r="3193" spans="1:4">
      <c r="A3193" s="38" t="s">
        <v>26734</v>
      </c>
      <c r="B3193" s="38">
        <f>Matrix!$B$1481</f>
        <v>0</v>
      </c>
      <c r="C3193" s="38">
        <f t="shared" si="390"/>
        <v>5</v>
      </c>
      <c r="D3193" s="93">
        <f t="shared" si="391"/>
        <v>5</v>
      </c>
    </row>
    <row r="3194" spans="1:4">
      <c r="A3194" s="38" t="s">
        <v>26735</v>
      </c>
      <c r="B3194" s="38">
        <f>Matrix!$B$1502</f>
        <v>0</v>
      </c>
      <c r="C3194" s="38">
        <f t="shared" si="390"/>
        <v>5</v>
      </c>
      <c r="D3194" s="93">
        <f t="shared" si="391"/>
        <v>5</v>
      </c>
    </row>
    <row r="3195" spans="1:4">
      <c r="A3195" s="38" t="s">
        <v>26736</v>
      </c>
      <c r="B3195" s="38">
        <f>Matrix!$B$1489</f>
        <v>0</v>
      </c>
      <c r="C3195" s="38">
        <f t="shared" si="390"/>
        <v>5</v>
      </c>
      <c r="D3195" s="93">
        <f t="shared" si="391"/>
        <v>5</v>
      </c>
    </row>
    <row r="3196" spans="1:4">
      <c r="A3196" s="38" t="s">
        <v>26737</v>
      </c>
      <c r="B3196" s="38">
        <f>Matrix!$B$1485</f>
        <v>0</v>
      </c>
      <c r="C3196" s="38">
        <f t="shared" si="390"/>
        <v>5</v>
      </c>
      <c r="D3196" s="93">
        <f t="shared" si="391"/>
        <v>5</v>
      </c>
    </row>
    <row r="3197" spans="1:4">
      <c r="A3197" s="38" t="s">
        <v>26738</v>
      </c>
      <c r="B3197" s="38">
        <f>Matrix!$B$1486</f>
        <v>0</v>
      </c>
      <c r="C3197" s="38">
        <f t="shared" si="390"/>
        <v>5</v>
      </c>
      <c r="D3197" s="93">
        <f t="shared" si="391"/>
        <v>5</v>
      </c>
    </row>
    <row r="3198" spans="1:4">
      <c r="A3198" s="38" t="s">
        <v>26739</v>
      </c>
      <c r="B3198" s="38">
        <f>Matrix!$B$1501</f>
        <v>0</v>
      </c>
      <c r="C3198" s="38">
        <f t="shared" si="390"/>
        <v>5</v>
      </c>
      <c r="D3198" s="93">
        <f t="shared" si="391"/>
        <v>5</v>
      </c>
    </row>
    <row r="3199" spans="1:4">
      <c r="A3199" s="38" t="s">
        <v>26740</v>
      </c>
      <c r="B3199" s="38">
        <f>Matrix!$B$1621</f>
        <v>0</v>
      </c>
      <c r="C3199" s="38">
        <f t="shared" si="390"/>
        <v>5</v>
      </c>
      <c r="D3199" s="93">
        <f t="shared" si="391"/>
        <v>5</v>
      </c>
    </row>
    <row r="3200" spans="1:4">
      <c r="A3200" s="38" t="s">
        <v>26741</v>
      </c>
      <c r="B3200" s="38">
        <f>Matrix!$B$1496</f>
        <v>0</v>
      </c>
      <c r="C3200" s="38">
        <f t="shared" si="390"/>
        <v>5</v>
      </c>
      <c r="D3200" s="93">
        <f t="shared" si="391"/>
        <v>5</v>
      </c>
    </row>
    <row r="3201" spans="1:4">
      <c r="A3201" s="38" t="s">
        <v>26742</v>
      </c>
      <c r="B3201" s="38">
        <f>Matrix!$B$1487</f>
        <v>0</v>
      </c>
      <c r="C3201" s="38">
        <f t="shared" si="390"/>
        <v>5</v>
      </c>
      <c r="D3201" s="93">
        <f t="shared" si="391"/>
        <v>5</v>
      </c>
    </row>
    <row r="3202" spans="1:4">
      <c r="A3202" s="38" t="s">
        <v>26743</v>
      </c>
      <c r="B3202" s="38">
        <f>Matrix!$B$1488</f>
        <v>0</v>
      </c>
      <c r="C3202" s="38">
        <f t="shared" si="390"/>
        <v>5</v>
      </c>
      <c r="D3202" s="93">
        <f t="shared" si="391"/>
        <v>5</v>
      </c>
    </row>
    <row r="3203" spans="1:4">
      <c r="A3203" s="38" t="s">
        <v>26744</v>
      </c>
      <c r="B3203" s="38">
        <f>Matrix!$B$4938</f>
        <v>0</v>
      </c>
      <c r="C3203" s="38">
        <f t="shared" si="390"/>
        <v>5</v>
      </c>
      <c r="D3203" s="93">
        <f t="shared" si="391"/>
        <v>5</v>
      </c>
    </row>
    <row r="3204" spans="1:4">
      <c r="A3204" s="38" t="s">
        <v>26745</v>
      </c>
      <c r="B3204" s="38">
        <f>Matrix!$B$1490</f>
        <v>0</v>
      </c>
      <c r="C3204" s="38">
        <f t="shared" si="390"/>
        <v>5</v>
      </c>
      <c r="D3204" s="93">
        <f t="shared" si="391"/>
        <v>5</v>
      </c>
    </row>
    <row r="3205" spans="1:4">
      <c r="A3205" s="38" t="s">
        <v>26746</v>
      </c>
      <c r="B3205" s="38">
        <f>Matrix!$B$1498</f>
        <v>0</v>
      </c>
      <c r="C3205" s="38">
        <f t="shared" si="390"/>
        <v>5</v>
      </c>
      <c r="D3205" s="93">
        <f t="shared" si="391"/>
        <v>5</v>
      </c>
    </row>
    <row r="3206" spans="1:4">
      <c r="A3206" s="38" t="s">
        <v>26747</v>
      </c>
      <c r="B3206" s="38">
        <f>Matrix!$B$1500</f>
        <v>0</v>
      </c>
      <c r="C3206" s="38">
        <f t="shared" si="390"/>
        <v>5</v>
      </c>
      <c r="D3206" s="93">
        <f t="shared" si="391"/>
        <v>5</v>
      </c>
    </row>
    <row r="3207" spans="1:4">
      <c r="A3207" s="38" t="s">
        <v>26748</v>
      </c>
    </row>
    <row r="3208" spans="1:4">
      <c r="A3208" s="38" t="s">
        <v>26749</v>
      </c>
      <c r="B3208" s="38">
        <f>Matrix!$B$471</f>
        <v>0</v>
      </c>
      <c r="C3208" s="38">
        <f>ROUNDUP(ABS(75-B3208)/(Base_Value)*allergy_factor,1)</f>
        <v>5</v>
      </c>
      <c r="D3208" s="93">
        <f>IF(C3208&gt;Max_Value,Max_Value,IF(C3208&lt;0,0,C3208))</f>
        <v>5</v>
      </c>
    </row>
    <row r="3209" spans="1:4">
      <c r="A3209" s="38" t="s">
        <v>26750</v>
      </c>
      <c r="B3209" s="38">
        <f>Matrix!$B$483</f>
        <v>0</v>
      </c>
      <c r="C3209" s="38">
        <f>ROUNDUP(ABS(75-B3209)/(Base_Value)*allergy_factor,1)</f>
        <v>5</v>
      </c>
      <c r="D3209" s="93">
        <f>IF(C3209&gt;Max_Value,Max_Value,IF(C3209&lt;0,0,C3209))</f>
        <v>5</v>
      </c>
    </row>
    <row r="3210" spans="1:4">
      <c r="A3210" s="38" t="s">
        <v>26751</v>
      </c>
      <c r="B3210" s="38">
        <f>Matrix!$B$1703</f>
        <v>0</v>
      </c>
      <c r="C3210" s="38">
        <f>ROUNDUP(ABS(75-B3210)/(Base_Value)*allergy_factor,1)</f>
        <v>5</v>
      </c>
      <c r="D3210" s="93">
        <f>IF(C3210&gt;Max_Value,Max_Value,IF(C3210&lt;0,0,C3210))</f>
        <v>5</v>
      </c>
    </row>
    <row r="3211" spans="1:4">
      <c r="A3211" s="38" t="s">
        <v>25185</v>
      </c>
      <c r="B3211" s="38">
        <f>Matrix!$B$9466</f>
        <v>0</v>
      </c>
      <c r="C3211" s="38">
        <f>ROUNDUP(ABS(75-B3211)/(Base_Value)*allergy_factor,1)</f>
        <v>5</v>
      </c>
      <c r="D3211" s="93">
        <f>IF(C3211&gt;Max_Value,Max_Value,IF(C3211&lt;0,0,C3211))</f>
        <v>5</v>
      </c>
    </row>
    <row r="3212" spans="1:4">
      <c r="A3212" s="38" t="s">
        <v>26752</v>
      </c>
    </row>
    <row r="3213" spans="1:4">
      <c r="A3213" s="38" t="s">
        <v>26753</v>
      </c>
      <c r="B3213" s="38">
        <f>Matrix!$B$5261</f>
        <v>0</v>
      </c>
      <c r="C3213" s="38">
        <f t="shared" ref="C3213:C3238" si="392">ROUNDUP(ABS(75-B3213)/(Base_Value)*allergy_factor,1)</f>
        <v>5</v>
      </c>
      <c r="D3213" s="93">
        <f t="shared" ref="D3213:D3238" si="393">IF(C3213&gt;Max_Value,Max_Value,IF(C3213&lt;0,0,C3213))</f>
        <v>5</v>
      </c>
    </row>
    <row r="3214" spans="1:4">
      <c r="A3214" s="38" t="s">
        <v>26754</v>
      </c>
      <c r="B3214" s="38">
        <f>Matrix!$B$3676</f>
        <v>0</v>
      </c>
      <c r="C3214" s="38">
        <f t="shared" si="392"/>
        <v>5</v>
      </c>
      <c r="D3214" s="93">
        <f t="shared" si="393"/>
        <v>5</v>
      </c>
    </row>
    <row r="3215" spans="1:4">
      <c r="A3215" s="38" t="s">
        <v>26755</v>
      </c>
      <c r="B3215" s="38">
        <f>Matrix!$B$3679</f>
        <v>0</v>
      </c>
      <c r="C3215" s="38">
        <f t="shared" si="392"/>
        <v>5</v>
      </c>
      <c r="D3215" s="93">
        <f t="shared" si="393"/>
        <v>5</v>
      </c>
    </row>
    <row r="3216" spans="1:4">
      <c r="A3216" s="38" t="s">
        <v>26756</v>
      </c>
      <c r="B3216" s="38">
        <f>Matrix!$B$3673</f>
        <v>0</v>
      </c>
      <c r="C3216" s="38">
        <f t="shared" si="392"/>
        <v>5</v>
      </c>
      <c r="D3216" s="93">
        <f t="shared" si="393"/>
        <v>5</v>
      </c>
    </row>
    <row r="3217" spans="1:4">
      <c r="A3217" s="38" t="s">
        <v>26757</v>
      </c>
      <c r="B3217" s="38">
        <f>Matrix!$B$3676</f>
        <v>0</v>
      </c>
      <c r="C3217" s="38">
        <f t="shared" si="392"/>
        <v>5</v>
      </c>
      <c r="D3217" s="93">
        <f t="shared" si="393"/>
        <v>5</v>
      </c>
    </row>
    <row r="3218" spans="1:4">
      <c r="A3218" s="38" t="s">
        <v>26758</v>
      </c>
      <c r="B3218" s="38">
        <f>Matrix!$B$6357</f>
        <v>0</v>
      </c>
      <c r="C3218" s="38">
        <f t="shared" si="392"/>
        <v>5</v>
      </c>
      <c r="D3218" s="93">
        <f t="shared" si="393"/>
        <v>5</v>
      </c>
    </row>
    <row r="3219" spans="1:4">
      <c r="A3219" s="38" t="s">
        <v>26759</v>
      </c>
      <c r="B3219" s="38">
        <f>Matrix!$B$5311</f>
        <v>0</v>
      </c>
      <c r="C3219" s="38">
        <f t="shared" si="392"/>
        <v>5</v>
      </c>
      <c r="D3219" s="93">
        <f t="shared" si="393"/>
        <v>5</v>
      </c>
    </row>
    <row r="3220" spans="1:4">
      <c r="A3220" s="38" t="s">
        <v>26760</v>
      </c>
      <c r="B3220" s="38">
        <f>Matrix!$B$3667</f>
        <v>0</v>
      </c>
      <c r="C3220" s="38">
        <f t="shared" si="392"/>
        <v>5</v>
      </c>
      <c r="D3220" s="93">
        <f t="shared" si="393"/>
        <v>5</v>
      </c>
    </row>
    <row r="3221" spans="1:4">
      <c r="A3221" s="38" t="s">
        <v>26761</v>
      </c>
      <c r="B3221" s="38">
        <f>Matrix!$B$3670</f>
        <v>0</v>
      </c>
      <c r="C3221" s="38">
        <f t="shared" si="392"/>
        <v>5</v>
      </c>
      <c r="D3221" s="93">
        <f t="shared" si="393"/>
        <v>5</v>
      </c>
    </row>
    <row r="3222" spans="1:4">
      <c r="A3222" s="38" t="s">
        <v>26762</v>
      </c>
      <c r="B3222" s="38">
        <f>Matrix!$B$6003</f>
        <v>0</v>
      </c>
      <c r="C3222" s="38">
        <f t="shared" si="392"/>
        <v>5</v>
      </c>
      <c r="D3222" s="93">
        <f t="shared" si="393"/>
        <v>5</v>
      </c>
    </row>
    <row r="3223" spans="1:4">
      <c r="A3223" s="38" t="s">
        <v>26763</v>
      </c>
      <c r="B3223" s="38">
        <f>Matrix!$B$3677</f>
        <v>0</v>
      </c>
      <c r="C3223" s="38">
        <f t="shared" si="392"/>
        <v>5</v>
      </c>
      <c r="D3223" s="93">
        <f t="shared" si="393"/>
        <v>5</v>
      </c>
    </row>
    <row r="3224" spans="1:4">
      <c r="A3224" s="38" t="s">
        <v>26764</v>
      </c>
      <c r="B3224" s="38">
        <f>Matrix!$B$3668</f>
        <v>0</v>
      </c>
      <c r="C3224" s="38">
        <f t="shared" si="392"/>
        <v>5</v>
      </c>
      <c r="D3224" s="93">
        <f t="shared" si="393"/>
        <v>5</v>
      </c>
    </row>
    <row r="3225" spans="1:4">
      <c r="A3225" s="38" t="s">
        <v>26765</v>
      </c>
      <c r="C3225" s="38">
        <f t="shared" si="392"/>
        <v>5</v>
      </c>
      <c r="D3225" s="93">
        <f t="shared" si="393"/>
        <v>5</v>
      </c>
    </row>
    <row r="3226" spans="1:4">
      <c r="A3226" s="38" t="s">
        <v>26766</v>
      </c>
      <c r="B3226" s="38">
        <f>Matrix!$B$1513</f>
        <v>0</v>
      </c>
      <c r="C3226" s="38">
        <f t="shared" si="392"/>
        <v>5</v>
      </c>
      <c r="D3226" s="93">
        <f t="shared" si="393"/>
        <v>5</v>
      </c>
    </row>
    <row r="3227" spans="1:4">
      <c r="A3227" s="38" t="s">
        <v>26767</v>
      </c>
      <c r="B3227" s="38">
        <f>Matrix!$B$9411</f>
        <v>0</v>
      </c>
      <c r="C3227" s="38">
        <f t="shared" si="392"/>
        <v>5</v>
      </c>
      <c r="D3227" s="93">
        <f t="shared" si="393"/>
        <v>5</v>
      </c>
    </row>
    <row r="3228" spans="1:4">
      <c r="A3228" s="38" t="s">
        <v>26768</v>
      </c>
      <c r="B3228" s="38">
        <f>Matrix!$B$1694</f>
        <v>0</v>
      </c>
      <c r="C3228" s="38">
        <f t="shared" si="392"/>
        <v>5</v>
      </c>
      <c r="D3228" s="93">
        <f t="shared" si="393"/>
        <v>5</v>
      </c>
    </row>
    <row r="3229" spans="1:4">
      <c r="A3229" s="38" t="s">
        <v>26769</v>
      </c>
      <c r="B3229" s="38">
        <f>Matrix!$B$1378</f>
        <v>0</v>
      </c>
      <c r="C3229" s="38">
        <f t="shared" si="392"/>
        <v>5</v>
      </c>
      <c r="D3229" s="93">
        <f t="shared" si="393"/>
        <v>5</v>
      </c>
    </row>
    <row r="3230" spans="1:4">
      <c r="A3230" s="38" t="s">
        <v>26770</v>
      </c>
      <c r="B3230" s="38">
        <f>Matrix!$B$1694</f>
        <v>0</v>
      </c>
      <c r="C3230" s="38">
        <f t="shared" si="392"/>
        <v>5</v>
      </c>
      <c r="D3230" s="93">
        <f t="shared" si="393"/>
        <v>5</v>
      </c>
    </row>
    <row r="3231" spans="1:4">
      <c r="A3231" s="38" t="s">
        <v>26771</v>
      </c>
      <c r="B3231" s="38">
        <f>Matrix!$B$435</f>
        <v>0</v>
      </c>
      <c r="C3231" s="38">
        <f t="shared" si="392"/>
        <v>5</v>
      </c>
      <c r="D3231" s="93">
        <f t="shared" si="393"/>
        <v>5</v>
      </c>
    </row>
    <row r="3232" spans="1:4">
      <c r="A3232" s="38" t="s">
        <v>26772</v>
      </c>
      <c r="B3232" s="38">
        <f>Matrix!$B$1800</f>
        <v>0</v>
      </c>
      <c r="C3232" s="38">
        <f t="shared" si="392"/>
        <v>5</v>
      </c>
      <c r="D3232" s="93">
        <f t="shared" si="393"/>
        <v>5</v>
      </c>
    </row>
    <row r="3233" spans="1:4">
      <c r="A3233" s="38" t="s">
        <v>26773</v>
      </c>
      <c r="B3233" s="38">
        <f>Matrix!$B$1669</f>
        <v>0</v>
      </c>
      <c r="C3233" s="38">
        <f t="shared" si="392"/>
        <v>5</v>
      </c>
      <c r="D3233" s="93">
        <f t="shared" si="393"/>
        <v>5</v>
      </c>
    </row>
    <row r="3234" spans="1:4">
      <c r="A3234" s="38" t="s">
        <v>26648</v>
      </c>
      <c r="B3234" s="38">
        <f>Matrix!$B$8408</f>
        <v>0</v>
      </c>
      <c r="C3234" s="38">
        <f t="shared" si="392"/>
        <v>5</v>
      </c>
      <c r="D3234" s="93">
        <f t="shared" si="393"/>
        <v>5</v>
      </c>
    </row>
    <row r="3235" spans="1:4">
      <c r="A3235" s="38" t="s">
        <v>26774</v>
      </c>
      <c r="B3235" s="38">
        <f>Matrix!$B$5214</f>
        <v>0</v>
      </c>
      <c r="C3235" s="38">
        <f t="shared" si="392"/>
        <v>5</v>
      </c>
      <c r="D3235" s="93">
        <f t="shared" si="393"/>
        <v>5</v>
      </c>
    </row>
    <row r="3236" spans="1:4">
      <c r="A3236" s="38" t="s">
        <v>26651</v>
      </c>
      <c r="B3236" s="38">
        <f>Matrix!$B$9426</f>
        <v>0</v>
      </c>
      <c r="C3236" s="38">
        <f t="shared" si="392"/>
        <v>5</v>
      </c>
      <c r="D3236" s="93">
        <f t="shared" si="393"/>
        <v>5</v>
      </c>
    </row>
    <row r="3237" spans="1:4">
      <c r="A3237" s="38" t="s">
        <v>26775</v>
      </c>
      <c r="B3237" s="38">
        <f>Matrix!$B$3270</f>
        <v>0</v>
      </c>
      <c r="C3237" s="38">
        <f t="shared" si="392"/>
        <v>5</v>
      </c>
      <c r="D3237" s="93">
        <f t="shared" si="393"/>
        <v>5</v>
      </c>
    </row>
    <row r="3238" spans="1:4">
      <c r="A3238" s="38" t="s">
        <v>26776</v>
      </c>
      <c r="B3238" s="38">
        <f>Matrix!$B$4529</f>
        <v>0</v>
      </c>
      <c r="C3238" s="38">
        <f t="shared" si="392"/>
        <v>5</v>
      </c>
      <c r="D3238" s="93">
        <f t="shared" si="393"/>
        <v>5</v>
      </c>
    </row>
    <row r="3239" spans="1:4">
      <c r="A3239" s="38" t="s">
        <v>26777</v>
      </c>
    </row>
    <row r="3240" spans="1:4">
      <c r="A3240" s="38" t="s">
        <v>11923</v>
      </c>
      <c r="B3240" s="38">
        <f>Matrix!$B$4686</f>
        <v>0</v>
      </c>
      <c r="C3240" s="38">
        <f t="shared" ref="C3240:C3249" si="394">ROUNDUP(ABS(75-B3240)/(Base_Value)*allergy_factor,1)</f>
        <v>5</v>
      </c>
      <c r="D3240" s="93">
        <f t="shared" ref="D3240:D3249" si="395">IF(C3240&gt;Max_Value,Max_Value,IF(C3240&lt;0,0,C3240))</f>
        <v>5</v>
      </c>
    </row>
    <row r="3241" spans="1:4">
      <c r="A3241" s="38" t="s">
        <v>11557</v>
      </c>
      <c r="B3241" s="38">
        <f>Matrix!$B$4577</f>
        <v>0</v>
      </c>
      <c r="C3241" s="38">
        <f t="shared" si="394"/>
        <v>5</v>
      </c>
      <c r="D3241" s="93">
        <f t="shared" si="395"/>
        <v>5</v>
      </c>
    </row>
    <row r="3242" spans="1:4">
      <c r="A3242" s="38" t="s">
        <v>26778</v>
      </c>
      <c r="B3242" s="38">
        <f>Matrix!$B$8433</f>
        <v>0</v>
      </c>
      <c r="C3242" s="38">
        <f t="shared" si="394"/>
        <v>5</v>
      </c>
      <c r="D3242" s="93">
        <f t="shared" si="395"/>
        <v>5</v>
      </c>
    </row>
    <row r="3243" spans="1:4">
      <c r="A3243" s="38" t="s">
        <v>11542</v>
      </c>
      <c r="B3243" s="38">
        <f>Matrix!$B$2868</f>
        <v>0</v>
      </c>
      <c r="C3243" s="38">
        <f t="shared" si="394"/>
        <v>5</v>
      </c>
      <c r="D3243" s="93">
        <f t="shared" si="395"/>
        <v>5</v>
      </c>
    </row>
    <row r="3244" spans="1:4">
      <c r="A3244" s="38" t="s">
        <v>26779</v>
      </c>
      <c r="B3244" s="38">
        <f>Matrix!$B$8432</f>
        <v>0</v>
      </c>
      <c r="C3244" s="38">
        <f t="shared" si="394"/>
        <v>5</v>
      </c>
      <c r="D3244" s="93">
        <f t="shared" si="395"/>
        <v>5</v>
      </c>
    </row>
    <row r="3245" spans="1:4">
      <c r="A3245" s="38" t="s">
        <v>26780</v>
      </c>
      <c r="B3245" s="38">
        <f>Matrix!$B$3206</f>
        <v>0</v>
      </c>
      <c r="C3245" s="38">
        <f t="shared" si="394"/>
        <v>5</v>
      </c>
      <c r="D3245" s="93">
        <f t="shared" si="395"/>
        <v>5</v>
      </c>
    </row>
    <row r="3246" spans="1:4">
      <c r="A3246" s="38" t="s">
        <v>26781</v>
      </c>
      <c r="B3246" s="38">
        <f>Matrix!$B$1571</f>
        <v>0</v>
      </c>
      <c r="C3246" s="38">
        <f t="shared" si="394"/>
        <v>5</v>
      </c>
      <c r="D3246" s="93">
        <f t="shared" si="395"/>
        <v>5</v>
      </c>
    </row>
    <row r="3247" spans="1:4">
      <c r="A3247" s="38" t="s">
        <v>26782</v>
      </c>
      <c r="B3247" s="38">
        <f>Matrix!$B$4522</f>
        <v>0</v>
      </c>
      <c r="C3247" s="38">
        <f t="shared" si="394"/>
        <v>5</v>
      </c>
      <c r="D3247" s="93">
        <f t="shared" si="395"/>
        <v>5</v>
      </c>
    </row>
    <row r="3248" spans="1:4">
      <c r="A3248" s="38" t="s">
        <v>26783</v>
      </c>
      <c r="B3248" s="38">
        <f>Matrix!$B$852</f>
        <v>0</v>
      </c>
      <c r="C3248" s="38">
        <f t="shared" si="394"/>
        <v>5</v>
      </c>
      <c r="D3248" s="93">
        <f t="shared" si="395"/>
        <v>5</v>
      </c>
    </row>
    <row r="3249" spans="1:4">
      <c r="A3249" s="38" t="s">
        <v>26784</v>
      </c>
      <c r="B3249" s="38">
        <f>Matrix!$B$1468</f>
        <v>0</v>
      </c>
      <c r="C3249" s="38">
        <f t="shared" si="394"/>
        <v>5</v>
      </c>
      <c r="D3249" s="93">
        <f t="shared" si="395"/>
        <v>5</v>
      </c>
    </row>
    <row r="3250" spans="1:4">
      <c r="A3250" s="38" t="s">
        <v>26785</v>
      </c>
    </row>
    <row r="3251" spans="1:4">
      <c r="A3251" s="38" t="s">
        <v>26786</v>
      </c>
      <c r="B3251" s="38">
        <f>Matrix!$B$1769</f>
        <v>0</v>
      </c>
      <c r="C3251" s="38">
        <f t="shared" ref="C3251:C3282" si="396">ROUNDUP(ABS(75-B3251)/(Base_Value)*allergy_factor,1)</f>
        <v>5</v>
      </c>
      <c r="D3251" s="93">
        <f t="shared" ref="D3251:D3282" si="397">IF(C3251&gt;Max_Value,Max_Value,IF(C3251&lt;0,0,C3251))</f>
        <v>5</v>
      </c>
    </row>
    <row r="3252" spans="1:4">
      <c r="A3252" s="38" t="s">
        <v>26787</v>
      </c>
      <c r="B3252" s="38">
        <f>Matrix!$B$9926</f>
        <v>0</v>
      </c>
      <c r="C3252" s="38">
        <f t="shared" si="396"/>
        <v>5</v>
      </c>
      <c r="D3252" s="93">
        <f t="shared" si="397"/>
        <v>5</v>
      </c>
    </row>
    <row r="3253" spans="1:4">
      <c r="A3253" s="38" t="s">
        <v>26788</v>
      </c>
      <c r="B3253" s="38">
        <f>Matrix!$B$5986</f>
        <v>0</v>
      </c>
      <c r="C3253" s="38">
        <f t="shared" si="396"/>
        <v>5</v>
      </c>
      <c r="D3253" s="93">
        <f t="shared" si="397"/>
        <v>5</v>
      </c>
    </row>
    <row r="3254" spans="1:4">
      <c r="A3254" s="38" t="s">
        <v>26789</v>
      </c>
      <c r="B3254" s="38">
        <f>Matrix!$B$5986</f>
        <v>0</v>
      </c>
      <c r="C3254" s="38">
        <f t="shared" si="396"/>
        <v>5</v>
      </c>
      <c r="D3254" s="93">
        <f t="shared" si="397"/>
        <v>5</v>
      </c>
    </row>
    <row r="3255" spans="1:4">
      <c r="A3255" s="38" t="s">
        <v>26790</v>
      </c>
      <c r="B3255" s="38">
        <f>Matrix!$B$1905</f>
        <v>0</v>
      </c>
      <c r="C3255" s="38">
        <f t="shared" si="396"/>
        <v>5</v>
      </c>
      <c r="D3255" s="93">
        <f t="shared" si="397"/>
        <v>5</v>
      </c>
    </row>
    <row r="3256" spans="1:4">
      <c r="A3256" s="38" t="s">
        <v>26791</v>
      </c>
      <c r="B3256" s="38">
        <f>Matrix!$B$2008</f>
        <v>0</v>
      </c>
      <c r="C3256" s="38">
        <f t="shared" si="396"/>
        <v>5</v>
      </c>
      <c r="D3256" s="93">
        <f t="shared" si="397"/>
        <v>5</v>
      </c>
    </row>
    <row r="3257" spans="1:4">
      <c r="A3257" s="38" t="s">
        <v>26792</v>
      </c>
      <c r="B3257" s="38">
        <f>Matrix!$B$2007</f>
        <v>0</v>
      </c>
      <c r="C3257" s="38">
        <f t="shared" si="396"/>
        <v>5</v>
      </c>
      <c r="D3257" s="93">
        <f t="shared" si="397"/>
        <v>5</v>
      </c>
    </row>
    <row r="3258" spans="1:4">
      <c r="A3258" s="38" t="s">
        <v>26793</v>
      </c>
      <c r="B3258" s="38">
        <f>Matrix!$B$9910</f>
        <v>0</v>
      </c>
      <c r="C3258" s="38">
        <f t="shared" si="396"/>
        <v>5</v>
      </c>
      <c r="D3258" s="93">
        <f t="shared" si="397"/>
        <v>5</v>
      </c>
    </row>
    <row r="3259" spans="1:4">
      <c r="A3259" s="38" t="s">
        <v>26794</v>
      </c>
      <c r="B3259" s="38">
        <f>Matrix!$B$9914</f>
        <v>0</v>
      </c>
      <c r="C3259" s="38">
        <f t="shared" si="396"/>
        <v>5</v>
      </c>
      <c r="D3259" s="93">
        <f t="shared" si="397"/>
        <v>5</v>
      </c>
    </row>
    <row r="3260" spans="1:4">
      <c r="A3260" s="38" t="s">
        <v>26795</v>
      </c>
      <c r="B3260" s="38">
        <f>Matrix!$B$6830</f>
        <v>0</v>
      </c>
      <c r="C3260" s="38">
        <f t="shared" si="396"/>
        <v>5</v>
      </c>
      <c r="D3260" s="93">
        <f t="shared" si="397"/>
        <v>5</v>
      </c>
    </row>
    <row r="3261" spans="1:4">
      <c r="A3261" s="38" t="s">
        <v>26796</v>
      </c>
      <c r="B3261" s="38">
        <f>Matrix!$B$9916</f>
        <v>0</v>
      </c>
      <c r="C3261" s="38">
        <f t="shared" si="396"/>
        <v>5</v>
      </c>
      <c r="D3261" s="93">
        <f t="shared" si="397"/>
        <v>5</v>
      </c>
    </row>
    <row r="3262" spans="1:4">
      <c r="A3262" s="38" t="s">
        <v>26797</v>
      </c>
      <c r="B3262" s="38">
        <f>Matrix!$B$1766</f>
        <v>0</v>
      </c>
      <c r="C3262" s="38">
        <f t="shared" si="396"/>
        <v>5</v>
      </c>
      <c r="D3262" s="93">
        <f t="shared" si="397"/>
        <v>5</v>
      </c>
    </row>
    <row r="3263" spans="1:4">
      <c r="A3263" s="38" t="s">
        <v>26798</v>
      </c>
      <c r="B3263" s="38">
        <f>Matrix!$B$1870</f>
        <v>0</v>
      </c>
      <c r="C3263" s="38">
        <f t="shared" si="396"/>
        <v>5</v>
      </c>
      <c r="D3263" s="93">
        <f t="shared" si="397"/>
        <v>5</v>
      </c>
    </row>
    <row r="3264" spans="1:4">
      <c r="A3264" s="38" t="s">
        <v>26799</v>
      </c>
      <c r="B3264" s="38">
        <f>Matrix!$B$9918</f>
        <v>0</v>
      </c>
      <c r="C3264" s="38">
        <f t="shared" si="396"/>
        <v>5</v>
      </c>
      <c r="D3264" s="93">
        <f t="shared" si="397"/>
        <v>5</v>
      </c>
    </row>
    <row r="3265" spans="1:4">
      <c r="A3265" s="38" t="s">
        <v>26800</v>
      </c>
      <c r="B3265" s="38">
        <f>Matrix!$B$2107</f>
        <v>0</v>
      </c>
      <c r="C3265" s="38">
        <f t="shared" si="396"/>
        <v>5</v>
      </c>
      <c r="D3265" s="93">
        <f t="shared" si="397"/>
        <v>5</v>
      </c>
    </row>
    <row r="3266" spans="1:4">
      <c r="A3266" s="38" t="s">
        <v>26801</v>
      </c>
      <c r="B3266" s="38">
        <f>Matrix!$B$1782</f>
        <v>0</v>
      </c>
      <c r="C3266" s="38">
        <f t="shared" si="396"/>
        <v>5</v>
      </c>
      <c r="D3266" s="93">
        <f t="shared" si="397"/>
        <v>5</v>
      </c>
    </row>
    <row r="3267" spans="1:4">
      <c r="A3267" s="38" t="s">
        <v>26802</v>
      </c>
      <c r="B3267" s="38">
        <f>Matrix!$B$9922</f>
        <v>0</v>
      </c>
      <c r="C3267" s="38">
        <f t="shared" si="396"/>
        <v>5</v>
      </c>
      <c r="D3267" s="93">
        <f t="shared" si="397"/>
        <v>5</v>
      </c>
    </row>
    <row r="3268" spans="1:4">
      <c r="A3268" s="38" t="s">
        <v>26803</v>
      </c>
      <c r="B3268" s="38">
        <f>Matrix!$B$9923</f>
        <v>0</v>
      </c>
      <c r="C3268" s="38">
        <f t="shared" si="396"/>
        <v>5</v>
      </c>
      <c r="D3268" s="93">
        <f t="shared" si="397"/>
        <v>5</v>
      </c>
    </row>
    <row r="3269" spans="1:4">
      <c r="A3269" s="38" t="s">
        <v>26804</v>
      </c>
      <c r="B3269" s="38">
        <f>Matrix!$B$1902</f>
        <v>0</v>
      </c>
      <c r="C3269" s="38">
        <f t="shared" si="396"/>
        <v>5</v>
      </c>
      <c r="D3269" s="93">
        <f t="shared" si="397"/>
        <v>5</v>
      </c>
    </row>
    <row r="3270" spans="1:4">
      <c r="A3270" s="38" t="s">
        <v>26805</v>
      </c>
      <c r="B3270" s="38">
        <f>Matrix!$B$1906</f>
        <v>0</v>
      </c>
      <c r="C3270" s="38">
        <f t="shared" si="396"/>
        <v>5</v>
      </c>
      <c r="D3270" s="93">
        <f t="shared" si="397"/>
        <v>5</v>
      </c>
    </row>
    <row r="3271" spans="1:4">
      <c r="A3271" s="38" t="s">
        <v>26806</v>
      </c>
      <c r="B3271" s="38">
        <f>Matrix!$B$2019</f>
        <v>0</v>
      </c>
      <c r="C3271" s="38">
        <f t="shared" si="396"/>
        <v>5</v>
      </c>
      <c r="D3271" s="93">
        <f t="shared" si="397"/>
        <v>5</v>
      </c>
    </row>
    <row r="3272" spans="1:4">
      <c r="A3272" s="38" t="s">
        <v>26807</v>
      </c>
      <c r="B3272" s="38">
        <f>Matrix!$B$2074</f>
        <v>0</v>
      </c>
      <c r="C3272" s="38">
        <f t="shared" si="396"/>
        <v>5</v>
      </c>
      <c r="D3272" s="93">
        <f t="shared" si="397"/>
        <v>5</v>
      </c>
    </row>
    <row r="3273" spans="1:4">
      <c r="A3273" s="38" t="s">
        <v>26808</v>
      </c>
      <c r="B3273" s="38">
        <f>Matrix!$B$1776</f>
        <v>0</v>
      </c>
      <c r="C3273" s="38">
        <f t="shared" si="396"/>
        <v>5</v>
      </c>
      <c r="D3273" s="93">
        <f t="shared" si="397"/>
        <v>5</v>
      </c>
    </row>
    <row r="3274" spans="1:4">
      <c r="A3274" s="38" t="s">
        <v>26809</v>
      </c>
      <c r="B3274" s="38">
        <f>Matrix!$B$1920</f>
        <v>0</v>
      </c>
      <c r="C3274" s="38">
        <f t="shared" si="396"/>
        <v>5</v>
      </c>
      <c r="D3274" s="93">
        <f t="shared" si="397"/>
        <v>5</v>
      </c>
    </row>
    <row r="3275" spans="1:4">
      <c r="A3275" s="38" t="s">
        <v>26810</v>
      </c>
      <c r="B3275" s="38">
        <f>Matrix!$B$6829</f>
        <v>0</v>
      </c>
      <c r="C3275" s="38">
        <f t="shared" si="396"/>
        <v>5</v>
      </c>
      <c r="D3275" s="93">
        <f t="shared" si="397"/>
        <v>5</v>
      </c>
    </row>
    <row r="3276" spans="1:4">
      <c r="A3276" s="38" t="s">
        <v>26811</v>
      </c>
      <c r="B3276" s="38">
        <f>Matrix!$B$7630</f>
        <v>0</v>
      </c>
      <c r="C3276" s="38">
        <f t="shared" si="396"/>
        <v>5</v>
      </c>
      <c r="D3276" s="93">
        <f t="shared" si="397"/>
        <v>5</v>
      </c>
    </row>
    <row r="3277" spans="1:4">
      <c r="A3277" s="38" t="s">
        <v>26812</v>
      </c>
      <c r="B3277" s="38">
        <f>Matrix!$B$2799</f>
        <v>0</v>
      </c>
      <c r="C3277" s="38">
        <f t="shared" si="396"/>
        <v>5</v>
      </c>
      <c r="D3277" s="93">
        <f t="shared" si="397"/>
        <v>5</v>
      </c>
    </row>
    <row r="3278" spans="1:4">
      <c r="A3278" s="38" t="s">
        <v>26813</v>
      </c>
      <c r="B3278" s="38">
        <f>Matrix!$B$9930</f>
        <v>0</v>
      </c>
      <c r="C3278" s="38">
        <f t="shared" si="396"/>
        <v>5</v>
      </c>
      <c r="D3278" s="93">
        <f t="shared" si="397"/>
        <v>5</v>
      </c>
    </row>
    <row r="3279" spans="1:4">
      <c r="A3279" s="38" t="s">
        <v>26814</v>
      </c>
      <c r="B3279" s="38">
        <f>Matrix!$B$1951</f>
        <v>0</v>
      </c>
      <c r="C3279" s="38">
        <f t="shared" si="396"/>
        <v>5</v>
      </c>
      <c r="D3279" s="93">
        <f t="shared" si="397"/>
        <v>5</v>
      </c>
    </row>
    <row r="3280" spans="1:4">
      <c r="A3280" s="38" t="s">
        <v>26815</v>
      </c>
      <c r="B3280" s="38">
        <f>Matrix!$B$9860</f>
        <v>0</v>
      </c>
      <c r="C3280" s="38">
        <f t="shared" si="396"/>
        <v>5</v>
      </c>
      <c r="D3280" s="93">
        <f t="shared" si="397"/>
        <v>5</v>
      </c>
    </row>
    <row r="3281" spans="1:4">
      <c r="A3281" s="38" t="s">
        <v>26816</v>
      </c>
      <c r="B3281" s="38">
        <f>Matrix!$B$1785</f>
        <v>0</v>
      </c>
      <c r="C3281" s="38">
        <f t="shared" si="396"/>
        <v>5</v>
      </c>
      <c r="D3281" s="93">
        <f t="shared" si="397"/>
        <v>5</v>
      </c>
    </row>
    <row r="3282" spans="1:4">
      <c r="A3282" s="38" t="s">
        <v>26817</v>
      </c>
      <c r="B3282" s="38">
        <f>Matrix!$B$5836</f>
        <v>0</v>
      </c>
      <c r="C3282" s="38">
        <f t="shared" si="396"/>
        <v>5</v>
      </c>
      <c r="D3282" s="93">
        <f t="shared" si="397"/>
        <v>5</v>
      </c>
    </row>
    <row r="3283" spans="1:4">
      <c r="A3283" s="38" t="s">
        <v>26818</v>
      </c>
      <c r="B3283" s="38">
        <f>Matrix!$B$9864</f>
        <v>0</v>
      </c>
      <c r="C3283" s="38">
        <f t="shared" ref="C3283:C3310" si="398">ROUNDUP(ABS(75-B3283)/(Base_Value)*allergy_factor,1)</f>
        <v>5</v>
      </c>
      <c r="D3283" s="93">
        <f t="shared" ref="D3283:D3310" si="399">IF(C3283&gt;Max_Value,Max_Value,IF(C3283&lt;0,0,C3283))</f>
        <v>5</v>
      </c>
    </row>
    <row r="3284" spans="1:4">
      <c r="A3284" s="38" t="s">
        <v>26819</v>
      </c>
      <c r="B3284" s="38">
        <f>Matrix!$B$1903</f>
        <v>0</v>
      </c>
      <c r="C3284" s="38">
        <f t="shared" si="398"/>
        <v>5</v>
      </c>
      <c r="D3284" s="93">
        <f t="shared" si="399"/>
        <v>5</v>
      </c>
    </row>
    <row r="3285" spans="1:4">
      <c r="A3285" s="38" t="s">
        <v>26820</v>
      </c>
      <c r="B3285" s="38">
        <f>Matrix!$B$1960</f>
        <v>0</v>
      </c>
      <c r="C3285" s="38">
        <f t="shared" si="398"/>
        <v>5</v>
      </c>
      <c r="D3285" s="93">
        <f t="shared" si="399"/>
        <v>5</v>
      </c>
    </row>
    <row r="3286" spans="1:4">
      <c r="A3286" s="38" t="s">
        <v>26821</v>
      </c>
      <c r="B3286" s="38">
        <f>Matrix!$B$2021</f>
        <v>0</v>
      </c>
      <c r="C3286" s="38">
        <f t="shared" si="398"/>
        <v>5</v>
      </c>
      <c r="D3286" s="93">
        <f t="shared" si="399"/>
        <v>5</v>
      </c>
    </row>
    <row r="3287" spans="1:4">
      <c r="A3287" s="38" t="s">
        <v>26822</v>
      </c>
      <c r="B3287" s="38">
        <f>Matrix!$B$2021</f>
        <v>0</v>
      </c>
      <c r="C3287" s="38">
        <f t="shared" si="398"/>
        <v>5</v>
      </c>
      <c r="D3287" s="93">
        <f t="shared" si="399"/>
        <v>5</v>
      </c>
    </row>
    <row r="3288" spans="1:4">
      <c r="A3288" s="38" t="s">
        <v>26823</v>
      </c>
      <c r="B3288" s="38">
        <f>Matrix!$B$9912</f>
        <v>0</v>
      </c>
      <c r="C3288" s="38">
        <f t="shared" si="398"/>
        <v>5</v>
      </c>
      <c r="D3288" s="93">
        <f t="shared" si="399"/>
        <v>5</v>
      </c>
    </row>
    <row r="3289" spans="1:4">
      <c r="A3289" s="38" t="s">
        <v>26824</v>
      </c>
      <c r="B3289" s="38">
        <f>Matrix!$B$1790</f>
        <v>0</v>
      </c>
      <c r="C3289" s="38">
        <f t="shared" si="398"/>
        <v>5</v>
      </c>
      <c r="D3289" s="93">
        <f t="shared" si="399"/>
        <v>5</v>
      </c>
    </row>
    <row r="3290" spans="1:4">
      <c r="A3290" s="38" t="s">
        <v>26825</v>
      </c>
      <c r="B3290" s="38">
        <f>Matrix!$B$5921</f>
        <v>0</v>
      </c>
      <c r="C3290" s="38">
        <f t="shared" si="398"/>
        <v>5</v>
      </c>
      <c r="D3290" s="93">
        <f t="shared" si="399"/>
        <v>5</v>
      </c>
    </row>
    <row r="3291" spans="1:4">
      <c r="A3291" s="38" t="s">
        <v>26826</v>
      </c>
      <c r="B3291" s="38">
        <f>Matrix!$B$1755</f>
        <v>0</v>
      </c>
      <c r="C3291" s="38">
        <f t="shared" si="398"/>
        <v>5</v>
      </c>
      <c r="D3291" s="93">
        <f t="shared" si="399"/>
        <v>5</v>
      </c>
    </row>
    <row r="3292" spans="1:4">
      <c r="A3292" s="38" t="s">
        <v>26827</v>
      </c>
      <c r="B3292" s="38">
        <f>Matrix!$B$2374</f>
        <v>0</v>
      </c>
      <c r="C3292" s="38">
        <f t="shared" si="398"/>
        <v>5</v>
      </c>
      <c r="D3292" s="93">
        <f t="shared" si="399"/>
        <v>5</v>
      </c>
    </row>
    <row r="3293" spans="1:4">
      <c r="A3293" s="38" t="s">
        <v>26828</v>
      </c>
      <c r="B3293" s="38">
        <f>Matrix!$B$9925</f>
        <v>0</v>
      </c>
      <c r="C3293" s="38">
        <f t="shared" si="398"/>
        <v>5</v>
      </c>
      <c r="D3293" s="93">
        <f t="shared" si="399"/>
        <v>5</v>
      </c>
    </row>
    <row r="3294" spans="1:4">
      <c r="A3294" s="38" t="s">
        <v>26829</v>
      </c>
      <c r="B3294" s="38">
        <f>Matrix!$B$1988</f>
        <v>0</v>
      </c>
      <c r="C3294" s="38">
        <f t="shared" si="398"/>
        <v>5</v>
      </c>
      <c r="D3294" s="93">
        <f t="shared" si="399"/>
        <v>5</v>
      </c>
    </row>
    <row r="3295" spans="1:4">
      <c r="A3295" s="38" t="s">
        <v>26830</v>
      </c>
      <c r="B3295" s="38">
        <f>Matrix!$B$9913</f>
        <v>0</v>
      </c>
      <c r="C3295" s="38">
        <f t="shared" si="398"/>
        <v>5</v>
      </c>
      <c r="D3295" s="93">
        <f t="shared" si="399"/>
        <v>5</v>
      </c>
    </row>
    <row r="3296" spans="1:4">
      <c r="A3296" s="38" t="s">
        <v>26831</v>
      </c>
      <c r="B3296" s="38">
        <f>Matrix!$B$9925</f>
        <v>0</v>
      </c>
      <c r="C3296" s="38">
        <f t="shared" si="398"/>
        <v>5</v>
      </c>
      <c r="D3296" s="93">
        <f t="shared" si="399"/>
        <v>5</v>
      </c>
    </row>
    <row r="3297" spans="1:4">
      <c r="A3297" s="38" t="s">
        <v>26832</v>
      </c>
      <c r="B3297" s="38">
        <f>Matrix!$B$2105</f>
        <v>0</v>
      </c>
      <c r="C3297" s="38">
        <f t="shared" si="398"/>
        <v>5</v>
      </c>
      <c r="D3297" s="93">
        <f t="shared" si="399"/>
        <v>5</v>
      </c>
    </row>
    <row r="3298" spans="1:4">
      <c r="A3298" s="38" t="s">
        <v>26833</v>
      </c>
      <c r="B3298" s="38">
        <f>Matrix!$B$9863</f>
        <v>0</v>
      </c>
      <c r="C3298" s="38">
        <f t="shared" si="398"/>
        <v>5</v>
      </c>
      <c r="D3298" s="93">
        <f t="shared" si="399"/>
        <v>5</v>
      </c>
    </row>
    <row r="3299" spans="1:4">
      <c r="A3299" s="38" t="s">
        <v>26834</v>
      </c>
      <c r="B3299" s="38">
        <f>Matrix!$B$1903</f>
        <v>0</v>
      </c>
      <c r="C3299" s="38">
        <f t="shared" si="398"/>
        <v>5</v>
      </c>
      <c r="D3299" s="93">
        <f t="shared" si="399"/>
        <v>5</v>
      </c>
    </row>
    <row r="3300" spans="1:4">
      <c r="A3300" s="38" t="s">
        <v>26835</v>
      </c>
      <c r="B3300" s="38">
        <f>Matrix!$B$1968</f>
        <v>0</v>
      </c>
      <c r="C3300" s="38">
        <f t="shared" si="398"/>
        <v>5</v>
      </c>
      <c r="D3300" s="93">
        <f t="shared" si="399"/>
        <v>5</v>
      </c>
    </row>
    <row r="3301" spans="1:4">
      <c r="A3301" s="38" t="s">
        <v>26836</v>
      </c>
      <c r="B3301" s="38">
        <f>Matrix!$B$1779</f>
        <v>0</v>
      </c>
      <c r="C3301" s="38">
        <f t="shared" si="398"/>
        <v>5</v>
      </c>
      <c r="D3301" s="93">
        <f t="shared" si="399"/>
        <v>5</v>
      </c>
    </row>
    <row r="3302" spans="1:4">
      <c r="A3302" s="38" t="s">
        <v>26837</v>
      </c>
      <c r="B3302" s="38">
        <f>Matrix!$B$9911</f>
        <v>0</v>
      </c>
      <c r="C3302" s="38">
        <f t="shared" si="398"/>
        <v>5</v>
      </c>
      <c r="D3302" s="93">
        <f t="shared" si="399"/>
        <v>5</v>
      </c>
    </row>
    <row r="3303" spans="1:4">
      <c r="A3303" s="38" t="s">
        <v>26838</v>
      </c>
      <c r="B3303" s="38">
        <f>Matrix!$B$9915</f>
        <v>0</v>
      </c>
      <c r="C3303" s="38">
        <f t="shared" si="398"/>
        <v>5</v>
      </c>
      <c r="D3303" s="93">
        <f t="shared" si="399"/>
        <v>5</v>
      </c>
    </row>
    <row r="3304" spans="1:4">
      <c r="A3304" s="38" t="s">
        <v>26839</v>
      </c>
      <c r="B3304" s="38">
        <f>Matrix!$B$6821</f>
        <v>0</v>
      </c>
      <c r="C3304" s="38">
        <f t="shared" si="398"/>
        <v>5</v>
      </c>
      <c r="D3304" s="93">
        <f t="shared" si="399"/>
        <v>5</v>
      </c>
    </row>
    <row r="3305" spans="1:4">
      <c r="A3305" s="38" t="s">
        <v>26840</v>
      </c>
      <c r="B3305" s="38">
        <f>Matrix!$B$9917</f>
        <v>0</v>
      </c>
      <c r="C3305" s="38">
        <f t="shared" si="398"/>
        <v>5</v>
      </c>
      <c r="D3305" s="93">
        <f t="shared" si="399"/>
        <v>5</v>
      </c>
    </row>
    <row r="3306" spans="1:4">
      <c r="A3306" s="38" t="s">
        <v>26841</v>
      </c>
      <c r="B3306" s="38">
        <f>Matrix!$B$1774</f>
        <v>0</v>
      </c>
      <c r="C3306" s="38">
        <f t="shared" si="398"/>
        <v>5</v>
      </c>
      <c r="D3306" s="93">
        <f t="shared" si="399"/>
        <v>5</v>
      </c>
    </row>
    <row r="3307" spans="1:4">
      <c r="A3307" s="38" t="s">
        <v>26842</v>
      </c>
      <c r="B3307" s="38">
        <f>Matrix!$B$9868</f>
        <v>0</v>
      </c>
      <c r="C3307" s="38">
        <f t="shared" si="398"/>
        <v>5</v>
      </c>
      <c r="D3307" s="93">
        <f t="shared" si="399"/>
        <v>5</v>
      </c>
    </row>
    <row r="3308" spans="1:4">
      <c r="A3308" s="38" t="s">
        <v>26843</v>
      </c>
      <c r="B3308" s="38">
        <f>Matrix!$B$9926</f>
        <v>0</v>
      </c>
      <c r="C3308" s="38">
        <f t="shared" si="398"/>
        <v>5</v>
      </c>
      <c r="D3308" s="93">
        <f t="shared" si="399"/>
        <v>5</v>
      </c>
    </row>
    <row r="3309" spans="1:4">
      <c r="A3309" s="38" t="s">
        <v>26844</v>
      </c>
      <c r="B3309" s="38">
        <f>Matrix!$B$2799</f>
        <v>0</v>
      </c>
      <c r="C3309" s="38">
        <f t="shared" si="398"/>
        <v>5</v>
      </c>
      <c r="D3309" s="93">
        <f t="shared" si="399"/>
        <v>5</v>
      </c>
    </row>
    <row r="3310" spans="1:4">
      <c r="A3310" s="38" t="s">
        <v>26845</v>
      </c>
      <c r="B3310" s="38">
        <f>Matrix!$B$6836</f>
        <v>0</v>
      </c>
      <c r="C3310" s="38">
        <f t="shared" si="398"/>
        <v>5</v>
      </c>
      <c r="D3310" s="93">
        <f t="shared" si="399"/>
        <v>5</v>
      </c>
    </row>
    <row r="3311" spans="1:4">
      <c r="A3311" s="38" t="s">
        <v>26846</v>
      </c>
    </row>
    <row r="3312" spans="1:4">
      <c r="A3312" s="38" t="s">
        <v>26847</v>
      </c>
    </row>
    <row r="3313" spans="1:4">
      <c r="A3313" s="38" t="s">
        <v>23826</v>
      </c>
      <c r="B3313" s="38">
        <f>Matrix!$B$906</f>
        <v>0</v>
      </c>
      <c r="C3313" s="38">
        <f t="shared" ref="C3313:C3328" si="400">ROUNDUP(ABS(75-B3313)/(Base_Value)*allergy_factor,1)</f>
        <v>5</v>
      </c>
      <c r="D3313" s="93">
        <f t="shared" ref="D3313:D3328" si="401">IF(C3313&gt;Max_Value,Max_Value,IF(C3313&lt;0,0,C3313))</f>
        <v>5</v>
      </c>
    </row>
    <row r="3314" spans="1:4">
      <c r="A3314" s="38" t="s">
        <v>26848</v>
      </c>
      <c r="B3314" s="38">
        <f>Matrix!$B$3027</f>
        <v>0</v>
      </c>
      <c r="C3314" s="38">
        <f t="shared" si="400"/>
        <v>5</v>
      </c>
      <c r="D3314" s="93">
        <f t="shared" si="401"/>
        <v>5</v>
      </c>
    </row>
    <row r="3315" spans="1:4">
      <c r="A3315" s="38" t="s">
        <v>26849</v>
      </c>
      <c r="B3315" s="38">
        <f>Matrix!$B$9476</f>
        <v>0</v>
      </c>
      <c r="C3315" s="38">
        <f t="shared" si="400"/>
        <v>5</v>
      </c>
      <c r="D3315" s="93">
        <f t="shared" si="401"/>
        <v>5</v>
      </c>
    </row>
    <row r="3316" spans="1:4">
      <c r="A3316" s="38" t="s">
        <v>26554</v>
      </c>
      <c r="B3316" s="38">
        <f>Matrix!$B$5436</f>
        <v>0</v>
      </c>
      <c r="C3316" s="38">
        <f t="shared" si="400"/>
        <v>5</v>
      </c>
      <c r="D3316" s="93">
        <f t="shared" si="401"/>
        <v>5</v>
      </c>
    </row>
    <row r="3317" spans="1:4">
      <c r="A3317" s="38" t="s">
        <v>26850</v>
      </c>
      <c r="B3317" s="38">
        <f>Matrix!$B$1474</f>
        <v>0</v>
      </c>
      <c r="C3317" s="38">
        <f t="shared" si="400"/>
        <v>5</v>
      </c>
      <c r="D3317" s="93">
        <f t="shared" si="401"/>
        <v>5</v>
      </c>
    </row>
    <row r="3318" spans="1:4">
      <c r="A3318" s="38" t="s">
        <v>26562</v>
      </c>
      <c r="B3318" s="38">
        <f>Matrix!$B$2740</f>
        <v>0</v>
      </c>
      <c r="C3318" s="38">
        <f t="shared" si="400"/>
        <v>5</v>
      </c>
      <c r="D3318" s="93">
        <f t="shared" si="401"/>
        <v>5</v>
      </c>
    </row>
    <row r="3319" spans="1:4">
      <c r="A3319" s="38" t="s">
        <v>26851</v>
      </c>
      <c r="B3319" s="38">
        <f>Matrix!$B$5429</f>
        <v>0</v>
      </c>
      <c r="C3319" s="38">
        <f t="shared" si="400"/>
        <v>5</v>
      </c>
      <c r="D3319" s="93">
        <f t="shared" si="401"/>
        <v>5</v>
      </c>
    </row>
    <row r="3320" spans="1:4">
      <c r="A3320" s="38" t="s">
        <v>26852</v>
      </c>
      <c r="B3320" s="38">
        <f>Matrix!$B$6386</f>
        <v>0</v>
      </c>
      <c r="C3320" s="38">
        <f t="shared" si="400"/>
        <v>5</v>
      </c>
      <c r="D3320" s="93">
        <f t="shared" si="401"/>
        <v>5</v>
      </c>
    </row>
    <row r="3321" spans="1:4">
      <c r="A3321" s="38" t="s">
        <v>26853</v>
      </c>
      <c r="B3321" s="38">
        <f>Matrix!$B$1407</f>
        <v>0</v>
      </c>
      <c r="C3321" s="38">
        <f t="shared" si="400"/>
        <v>5</v>
      </c>
      <c r="D3321" s="93">
        <f t="shared" si="401"/>
        <v>5</v>
      </c>
    </row>
    <row r="3322" spans="1:4">
      <c r="A3322" s="38" t="s">
        <v>26854</v>
      </c>
      <c r="B3322" s="38">
        <f>Matrix!$B$6320</f>
        <v>0</v>
      </c>
      <c r="C3322" s="38">
        <f t="shared" si="400"/>
        <v>5</v>
      </c>
      <c r="D3322" s="93">
        <f t="shared" si="401"/>
        <v>5</v>
      </c>
    </row>
    <row r="3323" spans="1:4">
      <c r="A3323" s="38" t="s">
        <v>26855</v>
      </c>
      <c r="B3323" s="38">
        <f>Matrix!$B$1408</f>
        <v>0</v>
      </c>
      <c r="C3323" s="38">
        <f t="shared" si="400"/>
        <v>5</v>
      </c>
      <c r="D3323" s="93">
        <f t="shared" si="401"/>
        <v>5</v>
      </c>
    </row>
    <row r="3324" spans="1:4">
      <c r="A3324" s="38" t="s">
        <v>26856</v>
      </c>
      <c r="B3324" s="38">
        <f>Matrix!$B$1397</f>
        <v>0</v>
      </c>
      <c r="C3324" s="38">
        <f t="shared" si="400"/>
        <v>5</v>
      </c>
      <c r="D3324" s="93">
        <f t="shared" si="401"/>
        <v>5</v>
      </c>
    </row>
    <row r="3325" spans="1:4">
      <c r="A3325" s="38" t="s">
        <v>26857</v>
      </c>
      <c r="B3325" s="38">
        <f>Matrix!$B$1399</f>
        <v>0</v>
      </c>
      <c r="C3325" s="38">
        <f t="shared" si="400"/>
        <v>5</v>
      </c>
      <c r="D3325" s="93">
        <f t="shared" si="401"/>
        <v>5</v>
      </c>
    </row>
    <row r="3326" spans="1:4">
      <c r="A3326" s="38" t="s">
        <v>26858</v>
      </c>
      <c r="B3326" s="38">
        <f>Matrix!$B$1409</f>
        <v>0</v>
      </c>
      <c r="C3326" s="38">
        <f t="shared" si="400"/>
        <v>5</v>
      </c>
      <c r="D3326" s="93">
        <f t="shared" si="401"/>
        <v>5</v>
      </c>
    </row>
    <row r="3327" spans="1:4">
      <c r="A3327" s="38" t="s">
        <v>26859</v>
      </c>
      <c r="B3327" s="38">
        <f>Matrix!$B$1379</f>
        <v>0</v>
      </c>
      <c r="C3327" s="38">
        <f t="shared" si="400"/>
        <v>5</v>
      </c>
      <c r="D3327" s="93">
        <f t="shared" si="401"/>
        <v>5</v>
      </c>
    </row>
    <row r="3328" spans="1:4">
      <c r="A3328" s="38" t="s">
        <v>26860</v>
      </c>
      <c r="B3328" s="38">
        <f>Matrix!$B$1368</f>
        <v>0</v>
      </c>
      <c r="C3328" s="38">
        <f t="shared" si="400"/>
        <v>5</v>
      </c>
      <c r="D3328" s="93">
        <f t="shared" si="401"/>
        <v>5</v>
      </c>
    </row>
    <row r="3329" spans="1:4">
      <c r="A3329" s="38" t="s">
        <v>26861</v>
      </c>
    </row>
    <row r="3330" spans="1:4">
      <c r="A3330" s="38" t="s">
        <v>26862</v>
      </c>
      <c r="B3330" s="38">
        <f>Matrix!$B$2741</f>
        <v>0</v>
      </c>
      <c r="C3330" s="38">
        <f t="shared" ref="C3330:C3350" si="402">ROUNDUP(ABS(75-B3330)/(Base_Value)*allergy_factor,1)</f>
        <v>5</v>
      </c>
      <c r="D3330" s="93">
        <f t="shared" ref="D3330:D3350" si="403">IF(C3330&gt;Max_Value,Max_Value,IF(C3330&lt;0,0,C3330))</f>
        <v>5</v>
      </c>
    </row>
    <row r="3331" spans="1:4">
      <c r="A3331" s="38" t="s">
        <v>26863</v>
      </c>
      <c r="B3331" s="38">
        <f>Matrix!$B$1200</f>
        <v>0</v>
      </c>
      <c r="C3331" s="38">
        <f t="shared" si="402"/>
        <v>5</v>
      </c>
      <c r="D3331" s="93">
        <f t="shared" si="403"/>
        <v>5</v>
      </c>
    </row>
    <row r="3332" spans="1:4">
      <c r="A3332" s="38" t="s">
        <v>26864</v>
      </c>
      <c r="B3332" s="38">
        <f>Matrix!$B$465</f>
        <v>0</v>
      </c>
      <c r="C3332" s="38">
        <f t="shared" si="402"/>
        <v>5</v>
      </c>
      <c r="D3332" s="93">
        <f t="shared" si="403"/>
        <v>5</v>
      </c>
    </row>
    <row r="3333" spans="1:4">
      <c r="A3333" s="38" t="s">
        <v>26865</v>
      </c>
      <c r="B3333" s="38">
        <f>Matrix!$B$556</f>
        <v>0</v>
      </c>
      <c r="C3333" s="38">
        <f t="shared" si="402"/>
        <v>5</v>
      </c>
      <c r="D3333" s="93">
        <f t="shared" si="403"/>
        <v>5</v>
      </c>
    </row>
    <row r="3334" spans="1:4">
      <c r="A3334" s="38" t="s">
        <v>26866</v>
      </c>
      <c r="B3334" s="38">
        <f>Matrix!$B$9369</f>
        <v>0</v>
      </c>
      <c r="C3334" s="38">
        <f t="shared" si="402"/>
        <v>5</v>
      </c>
      <c r="D3334" s="93">
        <f t="shared" si="403"/>
        <v>5</v>
      </c>
    </row>
    <row r="3335" spans="1:4">
      <c r="A3335" s="38" t="s">
        <v>26867</v>
      </c>
      <c r="B3335" s="38">
        <f>Matrix!$B$1380</f>
        <v>0</v>
      </c>
      <c r="C3335" s="38">
        <f t="shared" si="402"/>
        <v>5</v>
      </c>
      <c r="D3335" s="93">
        <f t="shared" si="403"/>
        <v>5</v>
      </c>
    </row>
    <row r="3336" spans="1:4">
      <c r="A3336" s="38" t="s">
        <v>26868</v>
      </c>
      <c r="B3336" s="38">
        <f>Matrix!$B$505</f>
        <v>0</v>
      </c>
      <c r="C3336" s="38">
        <f t="shared" si="402"/>
        <v>5</v>
      </c>
      <c r="D3336" s="93">
        <f t="shared" si="403"/>
        <v>5</v>
      </c>
    </row>
    <row r="3337" spans="1:4">
      <c r="A3337" s="38" t="s">
        <v>26869</v>
      </c>
      <c r="B3337" s="38">
        <f>Matrix!$B$466</f>
        <v>0</v>
      </c>
      <c r="C3337" s="38">
        <f t="shared" si="402"/>
        <v>5</v>
      </c>
      <c r="D3337" s="93">
        <f t="shared" si="403"/>
        <v>5</v>
      </c>
    </row>
    <row r="3338" spans="1:4">
      <c r="A3338" s="38" t="s">
        <v>26870</v>
      </c>
      <c r="B3338" s="38">
        <f>Matrix!$B$474</f>
        <v>0</v>
      </c>
      <c r="C3338" s="38">
        <f t="shared" si="402"/>
        <v>5</v>
      </c>
      <c r="D3338" s="93">
        <f t="shared" si="403"/>
        <v>5</v>
      </c>
    </row>
    <row r="3339" spans="1:4">
      <c r="A3339" s="38" t="s">
        <v>26853</v>
      </c>
      <c r="B3339" s="38">
        <f>Matrix!$B$1407</f>
        <v>0</v>
      </c>
      <c r="C3339" s="38">
        <f t="shared" si="402"/>
        <v>5</v>
      </c>
      <c r="D3339" s="93">
        <f t="shared" si="403"/>
        <v>5</v>
      </c>
    </row>
    <row r="3340" spans="1:4">
      <c r="A3340" s="38" t="s">
        <v>26871</v>
      </c>
      <c r="B3340" s="38">
        <f>Matrix!$B$2057</f>
        <v>0</v>
      </c>
      <c r="C3340" s="38">
        <f t="shared" si="402"/>
        <v>5</v>
      </c>
      <c r="D3340" s="93">
        <f t="shared" si="403"/>
        <v>5</v>
      </c>
    </row>
    <row r="3341" spans="1:4">
      <c r="A3341" s="38" t="s">
        <v>26562</v>
      </c>
      <c r="B3341" s="38">
        <f>Matrix!$B$2740</f>
        <v>0</v>
      </c>
      <c r="C3341" s="38">
        <f t="shared" si="402"/>
        <v>5</v>
      </c>
      <c r="D3341" s="93">
        <f t="shared" si="403"/>
        <v>5</v>
      </c>
    </row>
    <row r="3342" spans="1:4">
      <c r="A3342" s="38" t="s">
        <v>26872</v>
      </c>
      <c r="B3342" s="38">
        <f>Matrix!$B$530</f>
        <v>0</v>
      </c>
      <c r="C3342" s="38">
        <f t="shared" si="402"/>
        <v>5</v>
      </c>
      <c r="D3342" s="93">
        <f t="shared" si="403"/>
        <v>5</v>
      </c>
    </row>
    <row r="3343" spans="1:4">
      <c r="A3343" s="38" t="s">
        <v>26873</v>
      </c>
      <c r="B3343" s="38">
        <f>Matrix!$B$1305</f>
        <v>0</v>
      </c>
      <c r="C3343" s="38">
        <f t="shared" si="402"/>
        <v>5</v>
      </c>
      <c r="D3343" s="93">
        <f t="shared" si="403"/>
        <v>5</v>
      </c>
    </row>
    <row r="3344" spans="1:4">
      <c r="A3344" s="38" t="s">
        <v>26874</v>
      </c>
      <c r="B3344" s="38">
        <f>Matrix!$B$1409</f>
        <v>0</v>
      </c>
      <c r="C3344" s="38">
        <f t="shared" si="402"/>
        <v>5</v>
      </c>
      <c r="D3344" s="93">
        <f t="shared" si="403"/>
        <v>5</v>
      </c>
    </row>
    <row r="3345" spans="1:4">
      <c r="A3345" s="38" t="s">
        <v>26875</v>
      </c>
      <c r="B3345" s="38">
        <f>Matrix!$B$1279</f>
        <v>0</v>
      </c>
      <c r="C3345" s="38">
        <f t="shared" si="402"/>
        <v>5</v>
      </c>
      <c r="D3345" s="93">
        <f t="shared" si="403"/>
        <v>5</v>
      </c>
    </row>
    <row r="3346" spans="1:4">
      <c r="A3346" s="38" t="s">
        <v>26876</v>
      </c>
      <c r="B3346" s="38">
        <f>Matrix!$B$1190</f>
        <v>0</v>
      </c>
      <c r="C3346" s="38">
        <f t="shared" si="402"/>
        <v>5</v>
      </c>
      <c r="D3346" s="93">
        <f t="shared" si="403"/>
        <v>5</v>
      </c>
    </row>
    <row r="3347" spans="1:4">
      <c r="A3347" s="38" t="s">
        <v>26877</v>
      </c>
      <c r="B3347" s="38">
        <f>Matrix!$B$469</f>
        <v>0</v>
      </c>
      <c r="C3347" s="38">
        <f t="shared" si="402"/>
        <v>5</v>
      </c>
      <c r="D3347" s="93">
        <f t="shared" si="403"/>
        <v>5</v>
      </c>
    </row>
    <row r="3348" spans="1:4">
      <c r="A3348" s="38" t="s">
        <v>26878</v>
      </c>
      <c r="B3348" s="38">
        <f>Matrix!$B$468</f>
        <v>0</v>
      </c>
      <c r="C3348" s="38">
        <f t="shared" si="402"/>
        <v>5</v>
      </c>
      <c r="D3348" s="93">
        <f t="shared" si="403"/>
        <v>5</v>
      </c>
    </row>
    <row r="3349" spans="1:4">
      <c r="A3349" s="38" t="s">
        <v>26879</v>
      </c>
      <c r="B3349" s="38">
        <f>Matrix!$B$1110</f>
        <v>0</v>
      </c>
      <c r="C3349" s="38">
        <f t="shared" si="402"/>
        <v>5</v>
      </c>
      <c r="D3349" s="93">
        <f t="shared" si="403"/>
        <v>5</v>
      </c>
    </row>
    <row r="3350" spans="1:4">
      <c r="A3350" s="38" t="s">
        <v>26880</v>
      </c>
      <c r="B3350" s="38">
        <f>Matrix!$B$9372</f>
        <v>0</v>
      </c>
      <c r="C3350" s="38">
        <f t="shared" si="402"/>
        <v>5</v>
      </c>
      <c r="D3350" s="93">
        <f t="shared" si="403"/>
        <v>5</v>
      </c>
    </row>
    <row r="3351" spans="1:4">
      <c r="A3351" s="38" t="s">
        <v>26881</v>
      </c>
    </row>
    <row r="3352" spans="1:4">
      <c r="A3352" s="38" t="s">
        <v>26882</v>
      </c>
      <c r="B3352" s="38">
        <f>Matrix!$B$506</f>
        <v>0</v>
      </c>
      <c r="C3352" s="38">
        <f t="shared" ref="C3352:C3385" si="404">ROUNDUP(ABS(75-B3352)/(Base_Value)*allergy_factor,1)</f>
        <v>5</v>
      </c>
      <c r="D3352" s="93">
        <f t="shared" ref="D3352:D3385" si="405">IF(C3352&gt;Max_Value,Max_Value,IF(C3352&lt;0,0,C3352))</f>
        <v>5</v>
      </c>
    </row>
    <row r="3353" spans="1:4">
      <c r="A3353" s="38" t="s">
        <v>26883</v>
      </c>
      <c r="B3353" s="38">
        <f>Matrix!$B$3255</f>
        <v>0</v>
      </c>
      <c r="C3353" s="38">
        <f t="shared" si="404"/>
        <v>5</v>
      </c>
      <c r="D3353" s="93">
        <f t="shared" si="405"/>
        <v>5</v>
      </c>
    </row>
    <row r="3354" spans="1:4">
      <c r="A3354" s="38" t="s">
        <v>26884</v>
      </c>
      <c r="B3354" s="38">
        <f>Matrix!$B$3269</f>
        <v>0</v>
      </c>
      <c r="C3354" s="38">
        <f t="shared" si="404"/>
        <v>5</v>
      </c>
      <c r="D3354" s="93">
        <f t="shared" si="405"/>
        <v>5</v>
      </c>
    </row>
    <row r="3355" spans="1:4">
      <c r="A3355" s="38" t="s">
        <v>26885</v>
      </c>
      <c r="B3355" s="38">
        <f>Matrix!$B$3254</f>
        <v>0</v>
      </c>
      <c r="C3355" s="38">
        <f t="shared" si="404"/>
        <v>5</v>
      </c>
      <c r="D3355" s="93">
        <f t="shared" si="405"/>
        <v>5</v>
      </c>
    </row>
    <row r="3356" spans="1:4">
      <c r="A3356" s="38" t="s">
        <v>26886</v>
      </c>
      <c r="B3356" s="38">
        <f>Matrix!$B$3258</f>
        <v>0</v>
      </c>
      <c r="C3356" s="38">
        <f t="shared" si="404"/>
        <v>5</v>
      </c>
      <c r="D3356" s="93">
        <f t="shared" si="405"/>
        <v>5</v>
      </c>
    </row>
    <row r="3357" spans="1:4">
      <c r="A3357" s="38" t="s">
        <v>26887</v>
      </c>
      <c r="B3357" s="38">
        <f>Matrix!$B$9475</f>
        <v>0</v>
      </c>
      <c r="C3357" s="38">
        <f t="shared" si="404"/>
        <v>5</v>
      </c>
      <c r="D3357" s="93">
        <f t="shared" si="405"/>
        <v>5</v>
      </c>
    </row>
    <row r="3358" spans="1:4">
      <c r="A3358" s="38" t="s">
        <v>26535</v>
      </c>
      <c r="B3358" s="38">
        <f>Matrix!$B$510</f>
        <v>0</v>
      </c>
      <c r="C3358" s="38">
        <f t="shared" si="404"/>
        <v>5</v>
      </c>
      <c r="D3358" s="93">
        <f t="shared" si="405"/>
        <v>5</v>
      </c>
    </row>
    <row r="3359" spans="1:4">
      <c r="A3359" s="38" t="s">
        <v>26888</v>
      </c>
      <c r="B3359" s="38">
        <f>Matrix!$B$2668</f>
        <v>0</v>
      </c>
      <c r="C3359" s="38">
        <f t="shared" si="404"/>
        <v>5</v>
      </c>
      <c r="D3359" s="93">
        <f t="shared" si="405"/>
        <v>5</v>
      </c>
    </row>
    <row r="3360" spans="1:4">
      <c r="A3360" s="38" t="s">
        <v>26889</v>
      </c>
      <c r="B3360" s="38">
        <f>Matrix!$B$2206</f>
        <v>0</v>
      </c>
      <c r="C3360" s="38">
        <f t="shared" si="404"/>
        <v>5</v>
      </c>
      <c r="D3360" s="93">
        <f t="shared" si="405"/>
        <v>5</v>
      </c>
    </row>
    <row r="3361" spans="1:4">
      <c r="A3361" s="38" t="s">
        <v>26890</v>
      </c>
      <c r="B3361" s="38">
        <f>Matrix!$B$3264</f>
        <v>0</v>
      </c>
      <c r="C3361" s="38">
        <f t="shared" si="404"/>
        <v>5</v>
      </c>
      <c r="D3361" s="93">
        <f t="shared" si="405"/>
        <v>5</v>
      </c>
    </row>
    <row r="3362" spans="1:4">
      <c r="A3362" s="38" t="s">
        <v>26891</v>
      </c>
      <c r="B3362" s="38">
        <f>Matrix!$B$3270</f>
        <v>0</v>
      </c>
      <c r="C3362" s="38">
        <f t="shared" si="404"/>
        <v>5</v>
      </c>
      <c r="D3362" s="93">
        <f t="shared" si="405"/>
        <v>5</v>
      </c>
    </row>
    <row r="3363" spans="1:4">
      <c r="A3363" s="38" t="s">
        <v>26892</v>
      </c>
      <c r="B3363" s="38">
        <f>Matrix!$B$6820</f>
        <v>0</v>
      </c>
      <c r="C3363" s="38">
        <f t="shared" si="404"/>
        <v>5</v>
      </c>
      <c r="D3363" s="93">
        <f t="shared" si="405"/>
        <v>5</v>
      </c>
    </row>
    <row r="3364" spans="1:4">
      <c r="A3364" s="38" t="s">
        <v>26893</v>
      </c>
      <c r="B3364" s="38">
        <f>Matrix!$B$6826</f>
        <v>0</v>
      </c>
      <c r="C3364" s="38">
        <f t="shared" si="404"/>
        <v>5</v>
      </c>
      <c r="D3364" s="93">
        <f t="shared" si="405"/>
        <v>5</v>
      </c>
    </row>
    <row r="3365" spans="1:4">
      <c r="A3365" s="38" t="s">
        <v>26894</v>
      </c>
      <c r="B3365" s="38">
        <f>Matrix!$B$1522</f>
        <v>0</v>
      </c>
      <c r="C3365" s="38">
        <f t="shared" si="404"/>
        <v>5</v>
      </c>
      <c r="D3365" s="93">
        <f t="shared" si="405"/>
        <v>5</v>
      </c>
    </row>
    <row r="3366" spans="1:4">
      <c r="A3366" s="38" t="s">
        <v>26895</v>
      </c>
      <c r="B3366" s="38">
        <f>Matrix!$B$2689</f>
        <v>0</v>
      </c>
      <c r="C3366" s="38">
        <f t="shared" si="404"/>
        <v>5</v>
      </c>
      <c r="D3366" s="93">
        <f t="shared" si="405"/>
        <v>5</v>
      </c>
    </row>
    <row r="3367" spans="1:4">
      <c r="A3367" s="38" t="s">
        <v>26533</v>
      </c>
      <c r="B3367" s="38">
        <f>Matrix!$B$6840</f>
        <v>0</v>
      </c>
      <c r="C3367" s="38">
        <f t="shared" si="404"/>
        <v>5</v>
      </c>
      <c r="D3367" s="93">
        <f t="shared" si="405"/>
        <v>5</v>
      </c>
    </row>
    <row r="3368" spans="1:4">
      <c r="A3368" s="38" t="s">
        <v>26575</v>
      </c>
      <c r="B3368" s="38">
        <f>Matrix!$B$487</f>
        <v>0</v>
      </c>
      <c r="C3368" s="38">
        <f t="shared" si="404"/>
        <v>5</v>
      </c>
      <c r="D3368" s="93">
        <f t="shared" si="405"/>
        <v>5</v>
      </c>
    </row>
    <row r="3369" spans="1:4">
      <c r="A3369" s="38" t="s">
        <v>26547</v>
      </c>
      <c r="B3369" s="38">
        <f>Matrix!$B$7759</f>
        <v>0</v>
      </c>
      <c r="C3369" s="38">
        <f t="shared" si="404"/>
        <v>5</v>
      </c>
      <c r="D3369" s="93">
        <f t="shared" si="405"/>
        <v>5</v>
      </c>
    </row>
    <row r="3370" spans="1:4">
      <c r="A3370" s="38" t="s">
        <v>26896</v>
      </c>
      <c r="B3370" s="38">
        <f>Matrix!$B$3253</f>
        <v>0</v>
      </c>
      <c r="C3370" s="38">
        <f t="shared" si="404"/>
        <v>5</v>
      </c>
      <c r="D3370" s="93">
        <f t="shared" si="405"/>
        <v>5</v>
      </c>
    </row>
    <row r="3371" spans="1:4">
      <c r="A3371" s="38" t="s">
        <v>26897</v>
      </c>
      <c r="B3371" s="38">
        <f>Matrix!$B$3258</f>
        <v>0</v>
      </c>
      <c r="C3371" s="38">
        <f t="shared" si="404"/>
        <v>5</v>
      </c>
      <c r="D3371" s="93">
        <f t="shared" si="405"/>
        <v>5</v>
      </c>
    </row>
    <row r="3372" spans="1:4">
      <c r="A3372" s="38" t="s">
        <v>26898</v>
      </c>
      <c r="B3372" s="38">
        <f>Matrix!$B$3105</f>
        <v>0</v>
      </c>
      <c r="C3372" s="38">
        <f t="shared" si="404"/>
        <v>5</v>
      </c>
      <c r="D3372" s="93">
        <f t="shared" si="405"/>
        <v>5</v>
      </c>
    </row>
    <row r="3373" spans="1:4">
      <c r="A3373" s="38" t="s">
        <v>26899</v>
      </c>
      <c r="B3373" s="38">
        <f>Matrix!$B$1403</f>
        <v>0</v>
      </c>
      <c r="C3373" s="38">
        <f t="shared" si="404"/>
        <v>5</v>
      </c>
      <c r="D3373" s="93">
        <f t="shared" si="405"/>
        <v>5</v>
      </c>
    </row>
    <row r="3374" spans="1:4">
      <c r="A3374" s="38" t="s">
        <v>26900</v>
      </c>
      <c r="B3374" s="38">
        <f>Matrix!$B$6824</f>
        <v>0</v>
      </c>
      <c r="C3374" s="38">
        <f t="shared" si="404"/>
        <v>5</v>
      </c>
      <c r="D3374" s="93">
        <f t="shared" si="405"/>
        <v>5</v>
      </c>
    </row>
    <row r="3375" spans="1:4">
      <c r="A3375" s="38" t="s">
        <v>26901</v>
      </c>
      <c r="B3375" s="38">
        <f>Matrix!$B$1476</f>
        <v>0</v>
      </c>
      <c r="C3375" s="38">
        <f t="shared" si="404"/>
        <v>5</v>
      </c>
      <c r="D3375" s="93">
        <f t="shared" si="405"/>
        <v>5</v>
      </c>
    </row>
    <row r="3376" spans="1:4">
      <c r="A3376" s="38" t="s">
        <v>26902</v>
      </c>
      <c r="B3376" s="38">
        <f>Matrix!$B$525</f>
        <v>0</v>
      </c>
      <c r="C3376" s="38">
        <f t="shared" si="404"/>
        <v>5</v>
      </c>
      <c r="D3376" s="93">
        <f t="shared" si="405"/>
        <v>5</v>
      </c>
    </row>
    <row r="3377" spans="1:4">
      <c r="A3377" s="38" t="s">
        <v>26903</v>
      </c>
      <c r="B3377" s="38">
        <f>Matrix!$B$9469</f>
        <v>0</v>
      </c>
      <c r="C3377" s="38">
        <f t="shared" si="404"/>
        <v>5</v>
      </c>
      <c r="D3377" s="93">
        <f t="shared" si="405"/>
        <v>5</v>
      </c>
    </row>
    <row r="3378" spans="1:4">
      <c r="A3378" s="38" t="s">
        <v>26904</v>
      </c>
      <c r="B3378" s="38">
        <f>Matrix!$B$6822</f>
        <v>0</v>
      </c>
      <c r="C3378" s="38">
        <f t="shared" si="404"/>
        <v>5</v>
      </c>
      <c r="D3378" s="93">
        <f t="shared" si="405"/>
        <v>5</v>
      </c>
    </row>
    <row r="3379" spans="1:4">
      <c r="A3379" s="38" t="s">
        <v>26905</v>
      </c>
      <c r="B3379" s="38">
        <f>Matrix!$B$9445</f>
        <v>0</v>
      </c>
      <c r="C3379" s="38">
        <f t="shared" si="404"/>
        <v>5</v>
      </c>
      <c r="D3379" s="93">
        <f t="shared" si="405"/>
        <v>5</v>
      </c>
    </row>
    <row r="3380" spans="1:4">
      <c r="A3380" s="38" t="s">
        <v>26906</v>
      </c>
      <c r="B3380" s="38">
        <f>Matrix!$B$6825</f>
        <v>0</v>
      </c>
      <c r="C3380" s="38">
        <f t="shared" si="404"/>
        <v>5</v>
      </c>
      <c r="D3380" s="93">
        <f t="shared" si="405"/>
        <v>5</v>
      </c>
    </row>
    <row r="3381" spans="1:4">
      <c r="A3381" s="38" t="s">
        <v>26907</v>
      </c>
      <c r="B3381" s="38">
        <f>Matrix!$B$3259</f>
        <v>0</v>
      </c>
      <c r="C3381" s="38">
        <f t="shared" si="404"/>
        <v>5</v>
      </c>
      <c r="D3381" s="93">
        <f t="shared" si="405"/>
        <v>5</v>
      </c>
    </row>
    <row r="3382" spans="1:4">
      <c r="A3382" s="38" t="s">
        <v>26908</v>
      </c>
      <c r="B3382" s="38">
        <f>Matrix!$B$3261</f>
        <v>0</v>
      </c>
      <c r="C3382" s="38">
        <f t="shared" si="404"/>
        <v>5</v>
      </c>
      <c r="D3382" s="93">
        <f t="shared" si="405"/>
        <v>5</v>
      </c>
    </row>
    <row r="3383" spans="1:4">
      <c r="A3383" s="38" t="s">
        <v>26909</v>
      </c>
      <c r="B3383" s="38">
        <f>Matrix!$B$2300</f>
        <v>0</v>
      </c>
      <c r="C3383" s="38">
        <f t="shared" si="404"/>
        <v>5</v>
      </c>
      <c r="D3383" s="93">
        <f t="shared" si="405"/>
        <v>5</v>
      </c>
    </row>
    <row r="3384" spans="1:4">
      <c r="A3384" s="38" t="s">
        <v>26910</v>
      </c>
      <c r="B3384" s="38">
        <f>Matrix!$B$3265</f>
        <v>0</v>
      </c>
      <c r="C3384" s="38">
        <f t="shared" si="404"/>
        <v>5</v>
      </c>
      <c r="D3384" s="93">
        <f t="shared" si="405"/>
        <v>5</v>
      </c>
    </row>
    <row r="3385" spans="1:4">
      <c r="A3385" s="38" t="s">
        <v>26911</v>
      </c>
      <c r="B3385" s="38">
        <f>Matrix!$B$9473</f>
        <v>0</v>
      </c>
      <c r="C3385" s="38">
        <f t="shared" si="404"/>
        <v>5</v>
      </c>
      <c r="D3385" s="93">
        <f t="shared" si="405"/>
        <v>5</v>
      </c>
    </row>
    <row r="3386" spans="1:4">
      <c r="A3386" s="38" t="s">
        <v>26912</v>
      </c>
    </row>
    <row r="3387" spans="1:4">
      <c r="A3387" s="38" t="s">
        <v>26569</v>
      </c>
      <c r="B3387" s="38">
        <f>Matrix!$B$2742</f>
        <v>0</v>
      </c>
      <c r="C3387" s="38">
        <f t="shared" ref="C3387:C3426" si="406">ROUNDUP(ABS(75-B3387)/(Base_Value)*allergy_factor,1)</f>
        <v>5</v>
      </c>
      <c r="D3387" s="93">
        <f t="shared" ref="D3387:D3426" si="407">IF(C3387&gt;Max_Value,Max_Value,IF(C3387&lt;0,0,C3387))</f>
        <v>5</v>
      </c>
    </row>
    <row r="3388" spans="1:4">
      <c r="A3388" s="38" t="s">
        <v>26913</v>
      </c>
      <c r="B3388" s="38">
        <f>Matrix!$B$481</f>
        <v>0</v>
      </c>
      <c r="C3388" s="38">
        <f t="shared" si="406"/>
        <v>5</v>
      </c>
      <c r="D3388" s="93">
        <f t="shared" si="407"/>
        <v>5</v>
      </c>
    </row>
    <row r="3389" spans="1:4">
      <c r="A3389" s="38" t="s">
        <v>26914</v>
      </c>
      <c r="B3389" s="38">
        <f>Matrix!$B$904</f>
        <v>0</v>
      </c>
      <c r="C3389" s="38">
        <f t="shared" si="406"/>
        <v>5</v>
      </c>
      <c r="D3389" s="93">
        <f t="shared" si="407"/>
        <v>5</v>
      </c>
    </row>
    <row r="3390" spans="1:4">
      <c r="A3390" s="38" t="s">
        <v>26915</v>
      </c>
      <c r="B3390" s="38">
        <f>Matrix!$B$3922</f>
        <v>0</v>
      </c>
      <c r="C3390" s="38">
        <f t="shared" si="406"/>
        <v>5</v>
      </c>
      <c r="D3390" s="93">
        <f t="shared" si="407"/>
        <v>5</v>
      </c>
    </row>
    <row r="3391" spans="1:4">
      <c r="A3391" s="38" t="s">
        <v>26531</v>
      </c>
      <c r="B3391" s="38">
        <f>Matrix!$B$1166</f>
        <v>0</v>
      </c>
      <c r="C3391" s="38">
        <f t="shared" si="406"/>
        <v>5</v>
      </c>
      <c r="D3391" s="93">
        <f t="shared" si="407"/>
        <v>5</v>
      </c>
    </row>
    <row r="3392" spans="1:4">
      <c r="A3392" s="38" t="s">
        <v>26564</v>
      </c>
      <c r="B3392" s="38">
        <f>Matrix!$B$5165</f>
        <v>0</v>
      </c>
      <c r="C3392" s="38">
        <f t="shared" si="406"/>
        <v>5</v>
      </c>
      <c r="D3392" s="93">
        <f t="shared" si="407"/>
        <v>5</v>
      </c>
    </row>
    <row r="3393" spans="1:4">
      <c r="A3393" s="38" t="s">
        <v>26916</v>
      </c>
      <c r="B3393" s="38">
        <f>Matrix!$B$6842</f>
        <v>0</v>
      </c>
      <c r="C3393" s="38">
        <f t="shared" si="406"/>
        <v>5</v>
      </c>
      <c r="D3393" s="93">
        <f t="shared" si="407"/>
        <v>5</v>
      </c>
    </row>
    <row r="3394" spans="1:4">
      <c r="A3394" s="38" t="s">
        <v>23828</v>
      </c>
      <c r="B3394" s="38">
        <f>Matrix!$B$1619</f>
        <v>0</v>
      </c>
      <c r="C3394" s="38">
        <f t="shared" si="406"/>
        <v>5</v>
      </c>
      <c r="D3394" s="93">
        <f t="shared" si="407"/>
        <v>5</v>
      </c>
    </row>
    <row r="3395" spans="1:4">
      <c r="A3395" s="38" t="s">
        <v>26917</v>
      </c>
      <c r="B3395" s="38">
        <f>Matrix!$B$497</f>
        <v>0</v>
      </c>
      <c r="C3395" s="38">
        <f t="shared" si="406"/>
        <v>5</v>
      </c>
      <c r="D3395" s="93">
        <f t="shared" si="407"/>
        <v>5</v>
      </c>
    </row>
    <row r="3396" spans="1:4">
      <c r="A3396" s="38" t="s">
        <v>26918</v>
      </c>
      <c r="B3396" s="38">
        <f>Matrix!$B$1169</f>
        <v>0</v>
      </c>
      <c r="C3396" s="38">
        <f t="shared" si="406"/>
        <v>5</v>
      </c>
      <c r="D3396" s="93">
        <f t="shared" si="407"/>
        <v>5</v>
      </c>
    </row>
    <row r="3397" spans="1:4">
      <c r="A3397" s="38" t="s">
        <v>26919</v>
      </c>
      <c r="B3397" s="38">
        <f>Matrix!$B$499</f>
        <v>0</v>
      </c>
      <c r="C3397" s="38">
        <f t="shared" si="406"/>
        <v>5</v>
      </c>
      <c r="D3397" s="93">
        <f t="shared" si="407"/>
        <v>5</v>
      </c>
    </row>
    <row r="3398" spans="1:4">
      <c r="A3398" s="38" t="s">
        <v>26920</v>
      </c>
      <c r="B3398" s="38">
        <f>Matrix!$B$1541</f>
        <v>0</v>
      </c>
      <c r="C3398" s="38">
        <f t="shared" si="406"/>
        <v>5</v>
      </c>
      <c r="D3398" s="93">
        <f t="shared" si="407"/>
        <v>5</v>
      </c>
    </row>
    <row r="3399" spans="1:4">
      <c r="A3399" s="38" t="s">
        <v>26563</v>
      </c>
      <c r="B3399" s="38">
        <f>Matrix!$B$481</f>
        <v>0</v>
      </c>
      <c r="C3399" s="38">
        <f t="shared" si="406"/>
        <v>5</v>
      </c>
      <c r="D3399" s="93">
        <f t="shared" si="407"/>
        <v>5</v>
      </c>
    </row>
    <row r="3400" spans="1:4">
      <c r="A3400" s="38" t="s">
        <v>26921</v>
      </c>
      <c r="B3400" s="38">
        <f>Matrix!$B$480</f>
        <v>0</v>
      </c>
      <c r="C3400" s="38">
        <f t="shared" si="406"/>
        <v>5</v>
      </c>
      <c r="D3400" s="93">
        <f t="shared" si="407"/>
        <v>5</v>
      </c>
    </row>
    <row r="3401" spans="1:4">
      <c r="A3401" s="38" t="s">
        <v>26922</v>
      </c>
      <c r="B3401" s="38">
        <f>Matrix!$B$1112</f>
        <v>0</v>
      </c>
      <c r="C3401" s="38">
        <f t="shared" si="406"/>
        <v>5</v>
      </c>
      <c r="D3401" s="93">
        <f t="shared" si="407"/>
        <v>5</v>
      </c>
    </row>
    <row r="3402" spans="1:4">
      <c r="A3402" s="38" t="s">
        <v>26923</v>
      </c>
      <c r="B3402" s="38">
        <f>Matrix!$B$1113</f>
        <v>0</v>
      </c>
      <c r="C3402" s="38">
        <f t="shared" si="406"/>
        <v>5</v>
      </c>
      <c r="D3402" s="93">
        <f t="shared" si="407"/>
        <v>5</v>
      </c>
    </row>
    <row r="3403" spans="1:4">
      <c r="A3403" s="38" t="s">
        <v>26924</v>
      </c>
      <c r="B3403" s="38">
        <f>Matrix!$B$1110</f>
        <v>0</v>
      </c>
      <c r="C3403" s="38">
        <f t="shared" si="406"/>
        <v>5</v>
      </c>
      <c r="D3403" s="93">
        <f t="shared" si="407"/>
        <v>5</v>
      </c>
    </row>
    <row r="3404" spans="1:4">
      <c r="A3404" s="38" t="s">
        <v>26925</v>
      </c>
      <c r="B3404" s="38">
        <f>Matrix!$B$6841</f>
        <v>0</v>
      </c>
      <c r="C3404" s="38">
        <f t="shared" si="406"/>
        <v>5</v>
      </c>
      <c r="D3404" s="93">
        <f t="shared" si="407"/>
        <v>5</v>
      </c>
    </row>
    <row r="3405" spans="1:4">
      <c r="A3405" s="38" t="s">
        <v>26926</v>
      </c>
      <c r="B3405" s="38">
        <f>Matrix!$B$1167</f>
        <v>0</v>
      </c>
      <c r="C3405" s="38">
        <f t="shared" si="406"/>
        <v>5</v>
      </c>
      <c r="D3405" s="93">
        <f t="shared" si="407"/>
        <v>5</v>
      </c>
    </row>
    <row r="3406" spans="1:4">
      <c r="A3406" s="38" t="s">
        <v>26570</v>
      </c>
      <c r="B3406" s="38">
        <f>Matrix!$B$583</f>
        <v>0</v>
      </c>
      <c r="C3406" s="38">
        <f t="shared" si="406"/>
        <v>5</v>
      </c>
      <c r="D3406" s="93">
        <f t="shared" si="407"/>
        <v>5</v>
      </c>
    </row>
    <row r="3407" spans="1:4">
      <c r="A3407" s="38" t="s">
        <v>26927</v>
      </c>
      <c r="B3407" s="38">
        <f>Matrix!$B$1107</f>
        <v>0</v>
      </c>
      <c r="C3407" s="38">
        <f t="shared" si="406"/>
        <v>5</v>
      </c>
      <c r="D3407" s="93">
        <f t="shared" si="407"/>
        <v>5</v>
      </c>
    </row>
    <row r="3408" spans="1:4">
      <c r="A3408" s="38" t="s">
        <v>26928</v>
      </c>
      <c r="B3408" s="38">
        <f>Matrix!$B$1116</f>
        <v>0</v>
      </c>
      <c r="C3408" s="38">
        <f t="shared" si="406"/>
        <v>5</v>
      </c>
      <c r="D3408" s="93">
        <f t="shared" si="407"/>
        <v>5</v>
      </c>
    </row>
    <row r="3409" spans="1:4">
      <c r="A3409" s="38" t="s">
        <v>23697</v>
      </c>
      <c r="B3409" s="38">
        <f>Matrix!$B$6832</f>
        <v>0</v>
      </c>
      <c r="C3409" s="38">
        <f t="shared" si="406"/>
        <v>5</v>
      </c>
      <c r="D3409" s="93">
        <f t="shared" si="407"/>
        <v>5</v>
      </c>
    </row>
    <row r="3410" spans="1:4">
      <c r="A3410" s="38" t="s">
        <v>26929</v>
      </c>
      <c r="B3410" s="38">
        <f>Matrix!$B$1114</f>
        <v>0</v>
      </c>
      <c r="C3410" s="38">
        <f t="shared" si="406"/>
        <v>5</v>
      </c>
      <c r="D3410" s="93">
        <f t="shared" si="407"/>
        <v>5</v>
      </c>
    </row>
    <row r="3411" spans="1:4">
      <c r="A3411" s="38" t="s">
        <v>26930</v>
      </c>
      <c r="B3411" s="38">
        <f>Matrix!$B$1115</f>
        <v>0</v>
      </c>
      <c r="C3411" s="38">
        <f t="shared" si="406"/>
        <v>5</v>
      </c>
      <c r="D3411" s="93">
        <f t="shared" si="407"/>
        <v>5</v>
      </c>
    </row>
    <row r="3412" spans="1:4">
      <c r="A3412" s="38" t="s">
        <v>26931</v>
      </c>
      <c r="B3412" s="38">
        <f>Matrix!$B$1698</f>
        <v>0</v>
      </c>
      <c r="C3412" s="38">
        <f t="shared" si="406"/>
        <v>5</v>
      </c>
      <c r="D3412" s="93">
        <f t="shared" si="407"/>
        <v>5</v>
      </c>
    </row>
    <row r="3413" spans="1:4">
      <c r="A3413" s="38" t="s">
        <v>26932</v>
      </c>
      <c r="B3413" s="38">
        <f>Matrix!$B$1144</f>
        <v>0</v>
      </c>
      <c r="C3413" s="38">
        <f t="shared" si="406"/>
        <v>5</v>
      </c>
      <c r="D3413" s="93">
        <f t="shared" si="407"/>
        <v>5</v>
      </c>
    </row>
    <row r="3414" spans="1:4">
      <c r="A3414" s="38" t="s">
        <v>26933</v>
      </c>
      <c r="B3414" s="38">
        <f>Matrix!$B$1165</f>
        <v>0</v>
      </c>
      <c r="C3414" s="38">
        <f t="shared" si="406"/>
        <v>5</v>
      </c>
      <c r="D3414" s="93">
        <f t="shared" si="407"/>
        <v>5</v>
      </c>
    </row>
    <row r="3415" spans="1:4">
      <c r="A3415" s="38" t="s">
        <v>26934</v>
      </c>
      <c r="B3415" s="38">
        <f>Matrix!$B$1218</f>
        <v>0</v>
      </c>
      <c r="C3415" s="38">
        <f t="shared" si="406"/>
        <v>5</v>
      </c>
      <c r="D3415" s="93">
        <f t="shared" si="407"/>
        <v>5</v>
      </c>
    </row>
    <row r="3416" spans="1:4">
      <c r="A3416" s="38" t="s">
        <v>26935</v>
      </c>
      <c r="B3416" s="38">
        <f>Matrix!$B$3744</f>
        <v>0</v>
      </c>
      <c r="C3416" s="38">
        <f t="shared" si="406"/>
        <v>5</v>
      </c>
      <c r="D3416" s="93">
        <f t="shared" si="407"/>
        <v>5</v>
      </c>
    </row>
    <row r="3417" spans="1:4">
      <c r="A3417" s="38" t="s">
        <v>26936</v>
      </c>
      <c r="B3417" s="38">
        <f>Matrix!$B$1119</f>
        <v>0</v>
      </c>
      <c r="C3417" s="38">
        <f t="shared" si="406"/>
        <v>5</v>
      </c>
      <c r="D3417" s="93">
        <f t="shared" si="407"/>
        <v>5</v>
      </c>
    </row>
    <row r="3418" spans="1:4">
      <c r="A3418" s="38" t="s">
        <v>26534</v>
      </c>
      <c r="B3418" s="38">
        <f>Matrix!$B$1117</f>
        <v>0</v>
      </c>
      <c r="C3418" s="38">
        <f t="shared" si="406"/>
        <v>5</v>
      </c>
      <c r="D3418" s="93">
        <f t="shared" si="407"/>
        <v>5</v>
      </c>
    </row>
    <row r="3419" spans="1:4">
      <c r="A3419" s="38" t="s">
        <v>26937</v>
      </c>
      <c r="B3419" s="38">
        <f>Matrix!$B$1120</f>
        <v>0</v>
      </c>
      <c r="C3419" s="38">
        <f t="shared" si="406"/>
        <v>5</v>
      </c>
      <c r="D3419" s="93">
        <f t="shared" si="407"/>
        <v>5</v>
      </c>
    </row>
    <row r="3420" spans="1:4">
      <c r="A3420" s="38" t="s">
        <v>26938</v>
      </c>
      <c r="B3420" s="38">
        <f>Matrix!$B$467</f>
        <v>0</v>
      </c>
      <c r="C3420" s="38">
        <f t="shared" si="406"/>
        <v>5</v>
      </c>
      <c r="D3420" s="93">
        <f t="shared" si="407"/>
        <v>5</v>
      </c>
    </row>
    <row r="3421" spans="1:4">
      <c r="A3421" s="38" t="s">
        <v>26939</v>
      </c>
      <c r="B3421" s="38">
        <f>Matrix!$B$1127</f>
        <v>0</v>
      </c>
      <c r="C3421" s="38">
        <f t="shared" si="406"/>
        <v>5</v>
      </c>
      <c r="D3421" s="93">
        <f t="shared" si="407"/>
        <v>5</v>
      </c>
    </row>
    <row r="3422" spans="1:4">
      <c r="A3422" s="38" t="s">
        <v>26940</v>
      </c>
      <c r="B3422" s="38">
        <f>Matrix!$B$1162</f>
        <v>0</v>
      </c>
      <c r="C3422" s="38">
        <f t="shared" si="406"/>
        <v>5</v>
      </c>
      <c r="D3422" s="93">
        <f t="shared" si="407"/>
        <v>5</v>
      </c>
    </row>
    <row r="3423" spans="1:4">
      <c r="A3423" s="38" t="s">
        <v>26941</v>
      </c>
      <c r="B3423" s="38">
        <f>Matrix!$B$1164</f>
        <v>0</v>
      </c>
      <c r="C3423" s="38">
        <f t="shared" si="406"/>
        <v>5</v>
      </c>
      <c r="D3423" s="93">
        <f t="shared" si="407"/>
        <v>5</v>
      </c>
    </row>
    <row r="3424" spans="1:4">
      <c r="A3424" s="38" t="s">
        <v>26942</v>
      </c>
      <c r="B3424" s="38">
        <f>Matrix!$B$4744</f>
        <v>0</v>
      </c>
      <c r="C3424" s="38">
        <f t="shared" si="406"/>
        <v>5</v>
      </c>
      <c r="D3424" s="93">
        <f t="shared" si="407"/>
        <v>5</v>
      </c>
    </row>
    <row r="3425" spans="1:4">
      <c r="A3425" s="38" t="s">
        <v>26943</v>
      </c>
      <c r="B3425" s="38">
        <f>Matrix!$B$1170</f>
        <v>0</v>
      </c>
      <c r="C3425" s="38">
        <f t="shared" si="406"/>
        <v>5</v>
      </c>
      <c r="D3425" s="93">
        <f t="shared" si="407"/>
        <v>5</v>
      </c>
    </row>
    <row r="3426" spans="1:4">
      <c r="A3426" s="38" t="s">
        <v>26944</v>
      </c>
      <c r="B3426" s="38">
        <f>Matrix!$B$1217</f>
        <v>0</v>
      </c>
      <c r="C3426" s="38">
        <f t="shared" si="406"/>
        <v>5</v>
      </c>
      <c r="D3426" s="93">
        <f t="shared" si="407"/>
        <v>5</v>
      </c>
    </row>
  </sheetData>
  <sortState ref="K1609:K1649">
    <sortCondition ref="K1609:K1649"/>
  </sortState>
  <phoneticPr fontId="46" type="noConversion"/>
  <pageMargins left="0.7" right="0.7" top="0.75" bottom="0.75" header="0.3" footer="0.3"/>
  <pageSetup paperSize="9" orientation="portrait" r:id="rId1"/>
  <ignoredErrors>
    <ignoredError sqref="C12 C184 C195 C226" formula="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FFFF00"/>
  </sheetPr>
  <dimension ref="A1:XEV808"/>
  <sheetViews>
    <sheetView topLeftCell="A265" zoomScaleNormal="100" workbookViewId="0">
      <selection activeCell="O5" sqref="O5"/>
    </sheetView>
  </sheetViews>
  <sheetFormatPr defaultColWidth="9" defaultRowHeight="14.25"/>
  <cols>
    <col min="1" max="2" width="9" style="216"/>
    <col min="3" max="4" width="9" style="217"/>
    <col min="5" max="5" width="9" style="216"/>
    <col min="6" max="6" width="30.375" style="216" customWidth="1"/>
    <col min="7" max="7" width="9" style="217"/>
    <col min="8" max="14" width="9" style="216"/>
    <col min="15" max="15" width="21.375" style="216" customWidth="1"/>
    <col min="16" max="16384" width="9" style="216"/>
  </cols>
  <sheetData>
    <row r="1" spans="1:16" ht="16.5">
      <c r="A1" s="38" t="s">
        <v>26289</v>
      </c>
      <c r="B1" s="38"/>
      <c r="C1" s="123"/>
      <c r="D1" s="97"/>
      <c r="O1" s="216" t="s">
        <v>28402</v>
      </c>
      <c r="P1" s="216">
        <v>1.1000000000000001</v>
      </c>
    </row>
    <row r="2" spans="1:16" ht="18" customHeight="1">
      <c r="A2" s="38" t="s">
        <v>26290</v>
      </c>
      <c r="B2" s="38"/>
      <c r="C2" s="123"/>
      <c r="D2" s="97"/>
      <c r="O2" s="216" t="s">
        <v>28401</v>
      </c>
      <c r="P2" s="216">
        <v>15</v>
      </c>
    </row>
    <row r="3" spans="1:16" ht="18" customHeight="1">
      <c r="A3" s="38" t="s">
        <v>26291</v>
      </c>
      <c r="B3" s="38">
        <f>[1]Matrix!$B$8375</f>
        <v>0</v>
      </c>
      <c r="C3" s="123">
        <f t="shared" ref="C3:C19" si="0">ROUNDUP(ABS(75-B3)/(Base_Value)*allergy_factor,1)</f>
        <v>5.5</v>
      </c>
      <c r="D3" s="97">
        <f t="shared" ref="D3:D19" si="1">IF(C3&gt;Max_Value,Max_Value,IF(C3&lt;0,0,C3))</f>
        <v>5</v>
      </c>
      <c r="F3" s="216" t="s">
        <v>28400</v>
      </c>
      <c r="G3" s="217">
        <f t="shared" ref="G3:G19" si="2">D3</f>
        <v>5</v>
      </c>
      <c r="O3" s="216" t="s">
        <v>28399</v>
      </c>
      <c r="P3" s="216">
        <v>5</v>
      </c>
    </row>
    <row r="4" spans="1:16" ht="18" customHeight="1">
      <c r="A4" s="38" t="s">
        <v>26292</v>
      </c>
      <c r="B4" s="38">
        <f>[1]Matrix!$B$8296</f>
        <v>0</v>
      </c>
      <c r="C4" s="123">
        <f t="shared" si="0"/>
        <v>5.5</v>
      </c>
      <c r="D4" s="97">
        <f t="shared" si="1"/>
        <v>5</v>
      </c>
      <c r="F4" s="216" t="s">
        <v>28398</v>
      </c>
      <c r="G4" s="217">
        <f t="shared" si="2"/>
        <v>5</v>
      </c>
    </row>
    <row r="5" spans="1:16" ht="18" customHeight="1">
      <c r="A5" s="38" t="s">
        <v>11725</v>
      </c>
      <c r="B5" s="38">
        <f>[1]Matrix!$B$8323</f>
        <v>0</v>
      </c>
      <c r="C5" s="123">
        <f t="shared" si="0"/>
        <v>5.5</v>
      </c>
      <c r="D5" s="97">
        <f t="shared" si="1"/>
        <v>5</v>
      </c>
      <c r="F5" s="216" t="s">
        <v>28397</v>
      </c>
      <c r="G5" s="217">
        <f t="shared" si="2"/>
        <v>5</v>
      </c>
    </row>
    <row r="6" spans="1:16" ht="18" customHeight="1">
      <c r="A6" s="38" t="s">
        <v>26293</v>
      </c>
      <c r="B6" s="38">
        <f>[1]Matrix!$B$1708</f>
        <v>0</v>
      </c>
      <c r="C6" s="123">
        <f t="shared" si="0"/>
        <v>5.5</v>
      </c>
      <c r="D6" s="97">
        <f t="shared" si="1"/>
        <v>5</v>
      </c>
      <c r="F6" s="216" t="s">
        <v>28396</v>
      </c>
      <c r="G6" s="217">
        <f t="shared" si="2"/>
        <v>5</v>
      </c>
    </row>
    <row r="7" spans="1:16" ht="18" customHeight="1">
      <c r="A7" s="38" t="s">
        <v>26294</v>
      </c>
      <c r="B7" s="38">
        <f>[1]Matrix!$B$1685</f>
        <v>0</v>
      </c>
      <c r="C7" s="123">
        <f t="shared" si="0"/>
        <v>5.5</v>
      </c>
      <c r="D7" s="97">
        <f t="shared" si="1"/>
        <v>5</v>
      </c>
      <c r="F7" s="216" t="s">
        <v>28395</v>
      </c>
      <c r="G7" s="217">
        <f t="shared" si="2"/>
        <v>5</v>
      </c>
    </row>
    <row r="8" spans="1:16" ht="18" customHeight="1">
      <c r="A8" s="38" t="s">
        <v>26295</v>
      </c>
      <c r="B8" s="38">
        <f>[1]Matrix!$B$8329</f>
        <v>0</v>
      </c>
      <c r="C8" s="123">
        <f t="shared" si="0"/>
        <v>5.5</v>
      </c>
      <c r="D8" s="97">
        <f t="shared" si="1"/>
        <v>5</v>
      </c>
      <c r="F8" s="216" t="s">
        <v>28394</v>
      </c>
      <c r="G8" s="217">
        <f t="shared" si="2"/>
        <v>5</v>
      </c>
    </row>
    <row r="9" spans="1:16" ht="18" customHeight="1">
      <c r="A9" s="38" t="s">
        <v>26296</v>
      </c>
      <c r="B9" s="38">
        <f>[1]Matrix!$B$8354</f>
        <v>0</v>
      </c>
      <c r="C9" s="123">
        <f t="shared" si="0"/>
        <v>5.5</v>
      </c>
      <c r="D9" s="97">
        <f t="shared" si="1"/>
        <v>5</v>
      </c>
      <c r="F9" s="216" t="s">
        <v>28393</v>
      </c>
      <c r="G9" s="217">
        <f t="shared" si="2"/>
        <v>5</v>
      </c>
    </row>
    <row r="10" spans="1:16" ht="18" customHeight="1">
      <c r="A10" s="38" t="s">
        <v>26297</v>
      </c>
      <c r="B10" s="38">
        <f>[1]Matrix!$B$8218</f>
        <v>0</v>
      </c>
      <c r="C10" s="123">
        <f t="shared" si="0"/>
        <v>5.5</v>
      </c>
      <c r="D10" s="97">
        <f t="shared" si="1"/>
        <v>5</v>
      </c>
      <c r="F10" s="216" t="s">
        <v>28392</v>
      </c>
      <c r="G10" s="217">
        <f t="shared" si="2"/>
        <v>5</v>
      </c>
    </row>
    <row r="11" spans="1:16" ht="18" customHeight="1">
      <c r="A11" s="38" t="s">
        <v>26298</v>
      </c>
      <c r="B11" s="38">
        <f>[1]Matrix!$B$9395</f>
        <v>0</v>
      </c>
      <c r="C11" s="123">
        <f t="shared" si="0"/>
        <v>5.5</v>
      </c>
      <c r="D11" s="97">
        <f t="shared" si="1"/>
        <v>5</v>
      </c>
      <c r="F11" s="216" t="s">
        <v>28391</v>
      </c>
      <c r="G11" s="217">
        <f t="shared" si="2"/>
        <v>5</v>
      </c>
    </row>
    <row r="12" spans="1:16" ht="18" customHeight="1">
      <c r="A12" s="38" t="s">
        <v>26299</v>
      </c>
      <c r="B12" s="38">
        <f>[1]Matrix!$B$8325</f>
        <v>0</v>
      </c>
      <c r="C12" s="123">
        <f t="shared" si="0"/>
        <v>5.5</v>
      </c>
      <c r="D12" s="97">
        <f t="shared" si="1"/>
        <v>5</v>
      </c>
      <c r="F12" s="216" t="s">
        <v>28390</v>
      </c>
      <c r="G12" s="217">
        <f t="shared" si="2"/>
        <v>5</v>
      </c>
    </row>
    <row r="13" spans="1:16" ht="18" customHeight="1">
      <c r="A13" s="38" t="s">
        <v>26300</v>
      </c>
      <c r="B13" s="38">
        <f>[1]Matrix!$B$8281</f>
        <v>0</v>
      </c>
      <c r="C13" s="123">
        <f t="shared" si="0"/>
        <v>5.5</v>
      </c>
      <c r="D13" s="97">
        <f t="shared" si="1"/>
        <v>5</v>
      </c>
      <c r="F13" s="216" t="s">
        <v>28389</v>
      </c>
      <c r="G13" s="217">
        <f t="shared" si="2"/>
        <v>5</v>
      </c>
    </row>
    <row r="14" spans="1:16" ht="18" customHeight="1">
      <c r="A14" s="38" t="s">
        <v>26301</v>
      </c>
      <c r="B14" s="38">
        <f>[1]Matrix!$B$9546</f>
        <v>0</v>
      </c>
      <c r="C14" s="123">
        <f t="shared" si="0"/>
        <v>5.5</v>
      </c>
      <c r="D14" s="97">
        <f t="shared" si="1"/>
        <v>5</v>
      </c>
      <c r="F14" s="216" t="s">
        <v>28388</v>
      </c>
      <c r="G14" s="217">
        <f t="shared" si="2"/>
        <v>5</v>
      </c>
    </row>
    <row r="15" spans="1:16" ht="18" customHeight="1">
      <c r="A15" s="38" t="s">
        <v>26302</v>
      </c>
      <c r="B15" s="38">
        <f>[1]Matrix!$B$1598</f>
        <v>0</v>
      </c>
      <c r="C15" s="123">
        <f t="shared" si="0"/>
        <v>5.5</v>
      </c>
      <c r="D15" s="97">
        <f t="shared" si="1"/>
        <v>5</v>
      </c>
      <c r="F15" s="216" t="s">
        <v>28387</v>
      </c>
      <c r="G15" s="217">
        <f t="shared" si="2"/>
        <v>5</v>
      </c>
    </row>
    <row r="16" spans="1:16" ht="18" customHeight="1">
      <c r="A16" s="38" t="s">
        <v>26303</v>
      </c>
      <c r="B16" s="38">
        <f>[1]Matrix!$B$9397</f>
        <v>0</v>
      </c>
      <c r="C16" s="123">
        <f t="shared" si="0"/>
        <v>5.5</v>
      </c>
      <c r="D16" s="97">
        <f t="shared" si="1"/>
        <v>5</v>
      </c>
      <c r="F16" s="216" t="s">
        <v>28386</v>
      </c>
      <c r="G16" s="217">
        <f t="shared" si="2"/>
        <v>5</v>
      </c>
    </row>
    <row r="17" spans="1:7" ht="18" customHeight="1">
      <c r="A17" s="38" t="s">
        <v>26304</v>
      </c>
      <c r="B17" s="38">
        <f>[1]Matrix!$B$8272</f>
        <v>0</v>
      </c>
      <c r="C17" s="123">
        <f t="shared" si="0"/>
        <v>5.5</v>
      </c>
      <c r="D17" s="97">
        <f t="shared" si="1"/>
        <v>5</v>
      </c>
      <c r="F17" s="216" t="s">
        <v>28385</v>
      </c>
      <c r="G17" s="217">
        <f t="shared" si="2"/>
        <v>5</v>
      </c>
    </row>
    <row r="18" spans="1:7" ht="18" customHeight="1">
      <c r="A18" s="38" t="s">
        <v>26305</v>
      </c>
      <c r="B18" s="38">
        <f>[1]Matrix!$B$9395</f>
        <v>0</v>
      </c>
      <c r="C18" s="123">
        <f t="shared" si="0"/>
        <v>5.5</v>
      </c>
      <c r="D18" s="97">
        <f t="shared" si="1"/>
        <v>5</v>
      </c>
      <c r="F18" s="216" t="s">
        <v>28384</v>
      </c>
      <c r="G18" s="217">
        <f t="shared" si="2"/>
        <v>5</v>
      </c>
    </row>
    <row r="19" spans="1:7" ht="18" customHeight="1">
      <c r="A19" s="38" t="s">
        <v>26306</v>
      </c>
      <c r="B19" s="38">
        <f>[1]Matrix!$B$1598</f>
        <v>0</v>
      </c>
      <c r="C19" s="123">
        <f t="shared" si="0"/>
        <v>5.5</v>
      </c>
      <c r="D19" s="97">
        <f t="shared" si="1"/>
        <v>5</v>
      </c>
      <c r="F19" s="216" t="s">
        <v>28383</v>
      </c>
      <c r="G19" s="217">
        <f t="shared" si="2"/>
        <v>5</v>
      </c>
    </row>
    <row r="20" spans="1:7" ht="18" customHeight="1">
      <c r="A20" s="38" t="s">
        <v>26307</v>
      </c>
      <c r="B20" s="38"/>
      <c r="C20" s="123"/>
      <c r="D20" s="97"/>
    </row>
    <row r="21" spans="1:7" ht="18" customHeight="1">
      <c r="A21" s="38" t="s">
        <v>26308</v>
      </c>
      <c r="B21" s="38">
        <f>[1]Matrix!$B$1684</f>
        <v>0</v>
      </c>
      <c r="C21" s="123">
        <f t="shared" ref="C21:C44" si="3">ROUNDUP(ABS(75-B21)/(Base_Value)*allergy_factor,1)</f>
        <v>5.5</v>
      </c>
      <c r="D21" s="97">
        <f t="shared" ref="D21:D44" si="4">IF(C21&gt;Max_Value,Max_Value,IF(C21&lt;0,0,C21))</f>
        <v>5</v>
      </c>
      <c r="F21" s="216" t="s">
        <v>28382</v>
      </c>
      <c r="G21" s="217">
        <f t="shared" ref="G21:G44" si="5">D21</f>
        <v>5</v>
      </c>
    </row>
    <row r="22" spans="1:7" ht="18" customHeight="1">
      <c r="A22" s="38" t="s">
        <v>11734</v>
      </c>
      <c r="B22" s="38">
        <f>[1]Matrix!$B$894</f>
        <v>0</v>
      </c>
      <c r="C22" s="123">
        <f t="shared" si="3"/>
        <v>5.5</v>
      </c>
      <c r="D22" s="97">
        <f t="shared" si="4"/>
        <v>5</v>
      </c>
      <c r="F22" s="216" t="s">
        <v>28381</v>
      </c>
      <c r="G22" s="217">
        <f t="shared" si="5"/>
        <v>5</v>
      </c>
    </row>
    <row r="23" spans="1:7" ht="18" customHeight="1">
      <c r="A23" s="38" t="s">
        <v>26309</v>
      </c>
      <c r="B23" s="38">
        <f>[1]Matrix!$B$893</f>
        <v>0</v>
      </c>
      <c r="C23" s="123">
        <f t="shared" si="3"/>
        <v>5.5</v>
      </c>
      <c r="D23" s="97">
        <f t="shared" si="4"/>
        <v>5</v>
      </c>
      <c r="F23" s="216" t="s">
        <v>28380</v>
      </c>
      <c r="G23" s="217">
        <f t="shared" si="5"/>
        <v>5</v>
      </c>
    </row>
    <row r="24" spans="1:7" ht="18" customHeight="1">
      <c r="A24" s="38" t="s">
        <v>26310</v>
      </c>
      <c r="B24" s="38">
        <f>[1]Matrix!$B$9555</f>
        <v>0</v>
      </c>
      <c r="C24" s="123">
        <f t="shared" si="3"/>
        <v>5.5</v>
      </c>
      <c r="D24" s="97">
        <f t="shared" si="4"/>
        <v>5</v>
      </c>
      <c r="F24" s="216" t="s">
        <v>28379</v>
      </c>
      <c r="G24" s="217">
        <f t="shared" si="5"/>
        <v>5</v>
      </c>
    </row>
    <row r="25" spans="1:7" ht="18" customHeight="1">
      <c r="A25" s="38" t="s">
        <v>26311</v>
      </c>
      <c r="B25" s="38">
        <f>[1]Matrix!$B$2347</f>
        <v>0</v>
      </c>
      <c r="C25" s="123">
        <f t="shared" si="3"/>
        <v>5.5</v>
      </c>
      <c r="D25" s="97">
        <f t="shared" si="4"/>
        <v>5</v>
      </c>
      <c r="F25" s="216" t="s">
        <v>28378</v>
      </c>
      <c r="G25" s="217">
        <f t="shared" si="5"/>
        <v>5</v>
      </c>
    </row>
    <row r="26" spans="1:7" ht="18" customHeight="1">
      <c r="A26" s="38" t="s">
        <v>26312</v>
      </c>
      <c r="B26" s="38">
        <f>[1]Matrix!$B$1681</f>
        <v>0</v>
      </c>
      <c r="C26" s="123">
        <f t="shared" si="3"/>
        <v>5.5</v>
      </c>
      <c r="D26" s="97">
        <f t="shared" si="4"/>
        <v>5</v>
      </c>
      <c r="F26" s="216" t="s">
        <v>28377</v>
      </c>
      <c r="G26" s="217">
        <f t="shared" si="5"/>
        <v>5</v>
      </c>
    </row>
    <row r="27" spans="1:7" ht="18" customHeight="1">
      <c r="A27" s="38" t="s">
        <v>26313</v>
      </c>
      <c r="B27" s="38">
        <f>[1]Matrix!$B$892</f>
        <v>0</v>
      </c>
      <c r="C27" s="123">
        <f t="shared" si="3"/>
        <v>5.5</v>
      </c>
      <c r="D27" s="97">
        <f t="shared" si="4"/>
        <v>5</v>
      </c>
      <c r="F27" s="216" t="s">
        <v>28376</v>
      </c>
      <c r="G27" s="217">
        <f t="shared" si="5"/>
        <v>5</v>
      </c>
    </row>
    <row r="28" spans="1:7" ht="18" customHeight="1">
      <c r="A28" s="38" t="s">
        <v>26314</v>
      </c>
      <c r="B28" s="38">
        <f>[1]Matrix!$B$6661</f>
        <v>0</v>
      </c>
      <c r="C28" s="123">
        <f t="shared" si="3"/>
        <v>5.5</v>
      </c>
      <c r="D28" s="97">
        <f t="shared" si="4"/>
        <v>5</v>
      </c>
      <c r="F28" s="216" t="s">
        <v>28375</v>
      </c>
      <c r="G28" s="217">
        <f t="shared" si="5"/>
        <v>5</v>
      </c>
    </row>
    <row r="29" spans="1:7" ht="18" customHeight="1">
      <c r="A29" s="38" t="s">
        <v>26315</v>
      </c>
      <c r="B29" s="38">
        <f>[1]Matrix!$B$1552</f>
        <v>0</v>
      </c>
      <c r="C29" s="123">
        <f t="shared" si="3"/>
        <v>5.5</v>
      </c>
      <c r="D29" s="97">
        <f t="shared" si="4"/>
        <v>5</v>
      </c>
      <c r="F29" s="216" t="s">
        <v>28374</v>
      </c>
      <c r="G29" s="217">
        <f t="shared" si="5"/>
        <v>5</v>
      </c>
    </row>
    <row r="30" spans="1:7" ht="18" customHeight="1">
      <c r="A30" s="38" t="s">
        <v>26316</v>
      </c>
      <c r="B30" s="38">
        <f>[1]Matrix!$B$888</f>
        <v>0</v>
      </c>
      <c r="C30" s="123">
        <f t="shared" si="3"/>
        <v>5.5</v>
      </c>
      <c r="D30" s="97">
        <f t="shared" si="4"/>
        <v>5</v>
      </c>
      <c r="F30" s="216" t="s">
        <v>28373</v>
      </c>
      <c r="G30" s="217">
        <f t="shared" si="5"/>
        <v>5</v>
      </c>
    </row>
    <row r="31" spans="1:7" ht="18" customHeight="1">
      <c r="A31" s="38" t="s">
        <v>26317</v>
      </c>
      <c r="B31" s="38">
        <f>[1]Matrix!$B$9520</f>
        <v>0</v>
      </c>
      <c r="C31" s="123">
        <f t="shared" si="3"/>
        <v>5.5</v>
      </c>
      <c r="D31" s="97">
        <f t="shared" si="4"/>
        <v>5</v>
      </c>
      <c r="F31" s="216" t="s">
        <v>28372</v>
      </c>
      <c r="G31" s="217">
        <f t="shared" si="5"/>
        <v>5</v>
      </c>
    </row>
    <row r="32" spans="1:7" ht="18" customHeight="1">
      <c r="A32" s="38" t="s">
        <v>26318</v>
      </c>
      <c r="B32" s="38">
        <f>[1]Matrix!$B$9513</f>
        <v>0</v>
      </c>
      <c r="C32" s="123">
        <f t="shared" si="3"/>
        <v>5.5</v>
      </c>
      <c r="D32" s="97">
        <f t="shared" si="4"/>
        <v>5</v>
      </c>
      <c r="F32" s="216" t="s">
        <v>28371</v>
      </c>
      <c r="G32" s="217">
        <f t="shared" si="5"/>
        <v>5</v>
      </c>
    </row>
    <row r="33" spans="1:7" ht="18" customHeight="1">
      <c r="A33" s="38" t="s">
        <v>26319</v>
      </c>
      <c r="B33" s="38">
        <f>[1]Matrix!$B$8369</f>
        <v>0</v>
      </c>
      <c r="C33" s="123">
        <f t="shared" si="3"/>
        <v>5.5</v>
      </c>
      <c r="D33" s="97">
        <f t="shared" si="4"/>
        <v>5</v>
      </c>
      <c r="F33" s="216" t="s">
        <v>28370</v>
      </c>
      <c r="G33" s="217">
        <f t="shared" si="5"/>
        <v>5</v>
      </c>
    </row>
    <row r="34" spans="1:7" ht="18" customHeight="1">
      <c r="A34" s="38" t="s">
        <v>26320</v>
      </c>
      <c r="B34" s="38">
        <f>[1]Matrix!$B$9390</f>
        <v>0</v>
      </c>
      <c r="C34" s="123">
        <f t="shared" si="3"/>
        <v>5.5</v>
      </c>
      <c r="D34" s="97">
        <f t="shared" si="4"/>
        <v>5</v>
      </c>
      <c r="F34" s="216" t="s">
        <v>28369</v>
      </c>
      <c r="G34" s="217">
        <f t="shared" si="5"/>
        <v>5</v>
      </c>
    </row>
    <row r="35" spans="1:7" ht="18" customHeight="1">
      <c r="A35" s="38" t="s">
        <v>26321</v>
      </c>
      <c r="B35" s="38">
        <f>[1]Matrix!$B$9488</f>
        <v>0</v>
      </c>
      <c r="C35" s="123">
        <f t="shared" si="3"/>
        <v>5.5</v>
      </c>
      <c r="D35" s="97">
        <f t="shared" si="4"/>
        <v>5</v>
      </c>
      <c r="F35" s="216" t="s">
        <v>28368</v>
      </c>
      <c r="G35" s="217">
        <f t="shared" si="5"/>
        <v>5</v>
      </c>
    </row>
    <row r="36" spans="1:7" ht="18" customHeight="1">
      <c r="A36" s="38" t="s">
        <v>26322</v>
      </c>
      <c r="B36" s="38">
        <f>[1]Matrix!$B$8348</f>
        <v>0</v>
      </c>
      <c r="C36" s="123">
        <f t="shared" si="3"/>
        <v>5.5</v>
      </c>
      <c r="D36" s="97">
        <f t="shared" si="4"/>
        <v>5</v>
      </c>
      <c r="F36" s="216" t="s">
        <v>28367</v>
      </c>
      <c r="G36" s="217">
        <f t="shared" si="5"/>
        <v>5</v>
      </c>
    </row>
    <row r="37" spans="1:7" ht="18" customHeight="1">
      <c r="A37" s="38" t="s">
        <v>26323</v>
      </c>
      <c r="B37" s="38">
        <f>[1]Matrix!$B$8359</f>
        <v>0</v>
      </c>
      <c r="C37" s="123">
        <f t="shared" si="3"/>
        <v>5.5</v>
      </c>
      <c r="D37" s="97">
        <f t="shared" si="4"/>
        <v>5</v>
      </c>
      <c r="F37" s="216" t="s">
        <v>28366</v>
      </c>
      <c r="G37" s="217">
        <f t="shared" si="5"/>
        <v>5</v>
      </c>
    </row>
    <row r="38" spans="1:7" ht="18" customHeight="1">
      <c r="A38" s="38" t="s">
        <v>26324</v>
      </c>
      <c r="B38" s="38">
        <f>[1]Matrix!$B$8370</f>
        <v>0</v>
      </c>
      <c r="C38" s="123">
        <f t="shared" si="3"/>
        <v>5.5</v>
      </c>
      <c r="D38" s="97">
        <f t="shared" si="4"/>
        <v>5</v>
      </c>
      <c r="F38" s="216" t="s">
        <v>28365</v>
      </c>
      <c r="G38" s="217">
        <f t="shared" si="5"/>
        <v>5</v>
      </c>
    </row>
    <row r="39" spans="1:7" ht="18" customHeight="1">
      <c r="A39" s="38" t="s">
        <v>26325</v>
      </c>
      <c r="B39" s="38">
        <f>[1]Matrix!$B$9571</f>
        <v>0</v>
      </c>
      <c r="C39" s="123">
        <f t="shared" si="3"/>
        <v>5.5</v>
      </c>
      <c r="D39" s="97">
        <f t="shared" si="4"/>
        <v>5</v>
      </c>
      <c r="F39" s="216" t="s">
        <v>28364</v>
      </c>
      <c r="G39" s="217">
        <f t="shared" si="5"/>
        <v>5</v>
      </c>
    </row>
    <row r="40" spans="1:7" ht="18" customHeight="1">
      <c r="A40" s="38" t="s">
        <v>26326</v>
      </c>
      <c r="B40" s="38">
        <f>[1]Matrix!$B$8344</f>
        <v>0</v>
      </c>
      <c r="C40" s="123">
        <f t="shared" si="3"/>
        <v>5.5</v>
      </c>
      <c r="D40" s="97">
        <f t="shared" si="4"/>
        <v>5</v>
      </c>
      <c r="F40" s="216" t="s">
        <v>28363</v>
      </c>
      <c r="G40" s="217">
        <f t="shared" si="5"/>
        <v>5</v>
      </c>
    </row>
    <row r="41" spans="1:7" ht="18" customHeight="1">
      <c r="A41" s="38" t="s">
        <v>26327</v>
      </c>
      <c r="B41" s="38">
        <f>[1]Matrix!$B$8312</f>
        <v>0</v>
      </c>
      <c r="C41" s="123">
        <f t="shared" si="3"/>
        <v>5.5</v>
      </c>
      <c r="D41" s="97">
        <f t="shared" si="4"/>
        <v>5</v>
      </c>
      <c r="F41" s="216" t="s">
        <v>28362</v>
      </c>
      <c r="G41" s="217">
        <f t="shared" si="5"/>
        <v>5</v>
      </c>
    </row>
    <row r="42" spans="1:7" ht="18" customHeight="1">
      <c r="A42" s="38" t="s">
        <v>26328</v>
      </c>
      <c r="B42" s="38">
        <f>[1]Matrix!$B$1682</f>
        <v>0</v>
      </c>
      <c r="C42" s="123">
        <f t="shared" si="3"/>
        <v>5.5</v>
      </c>
      <c r="D42" s="97">
        <f t="shared" si="4"/>
        <v>5</v>
      </c>
      <c r="F42" s="216" t="s">
        <v>28361</v>
      </c>
      <c r="G42" s="217">
        <f t="shared" si="5"/>
        <v>5</v>
      </c>
    </row>
    <row r="43" spans="1:7" ht="18" customHeight="1">
      <c r="A43" s="38" t="s">
        <v>26329</v>
      </c>
      <c r="B43" s="38">
        <f>[1]Matrix!$B$8322</f>
        <v>0</v>
      </c>
      <c r="C43" s="123">
        <f t="shared" si="3"/>
        <v>5.5</v>
      </c>
      <c r="D43" s="97">
        <f t="shared" si="4"/>
        <v>5</v>
      </c>
      <c r="F43" s="216" t="s">
        <v>28360</v>
      </c>
      <c r="G43" s="217">
        <f t="shared" si="5"/>
        <v>5</v>
      </c>
    </row>
    <row r="44" spans="1:7" ht="18" customHeight="1">
      <c r="A44" s="38" t="s">
        <v>26330</v>
      </c>
      <c r="B44" s="38">
        <f>[1]Matrix!$B$2345</f>
        <v>0</v>
      </c>
      <c r="C44" s="123">
        <f t="shared" si="3"/>
        <v>5.5</v>
      </c>
      <c r="D44" s="97">
        <f t="shared" si="4"/>
        <v>5</v>
      </c>
      <c r="F44" s="216" t="s">
        <v>28359</v>
      </c>
      <c r="G44" s="217">
        <f t="shared" si="5"/>
        <v>5</v>
      </c>
    </row>
    <row r="45" spans="1:7" ht="18" customHeight="1">
      <c r="A45" s="38" t="s">
        <v>26331</v>
      </c>
      <c r="B45" s="38"/>
      <c r="C45" s="123"/>
      <c r="D45" s="97"/>
    </row>
    <row r="46" spans="1:7" ht="18" customHeight="1">
      <c r="A46" s="38" t="s">
        <v>26332</v>
      </c>
      <c r="B46" s="38">
        <f>[1]Matrix!$B$8268</f>
        <v>0</v>
      </c>
      <c r="C46" s="123">
        <f t="shared" ref="C46:C89" si="6">ROUNDUP(ABS(75-B46)/(Base_Value)*allergy_factor,1)</f>
        <v>5.5</v>
      </c>
      <c r="D46" s="97">
        <f t="shared" ref="D46:D89" si="7">IF(C46&gt;Max_Value,Max_Value,IF(C46&lt;0,0,C46))</f>
        <v>5</v>
      </c>
      <c r="F46" s="216" t="s">
        <v>28358</v>
      </c>
      <c r="G46" s="217">
        <f t="shared" ref="G46:G89" si="8">D46</f>
        <v>5</v>
      </c>
    </row>
    <row r="47" spans="1:7" ht="18" customHeight="1">
      <c r="A47" s="38" t="s">
        <v>26333</v>
      </c>
      <c r="B47" s="38">
        <f>[1]Matrix!$B$8274</f>
        <v>0</v>
      </c>
      <c r="C47" s="123">
        <f t="shared" si="6"/>
        <v>5.5</v>
      </c>
      <c r="D47" s="97">
        <f t="shared" si="7"/>
        <v>5</v>
      </c>
      <c r="F47" s="216" t="s">
        <v>28357</v>
      </c>
      <c r="G47" s="217">
        <f t="shared" si="8"/>
        <v>5</v>
      </c>
    </row>
    <row r="48" spans="1:7" ht="18" customHeight="1">
      <c r="A48" s="38" t="s">
        <v>26334</v>
      </c>
      <c r="B48" s="38">
        <f>[1]Matrix!$B$1653</f>
        <v>0</v>
      </c>
      <c r="C48" s="123">
        <f t="shared" si="6"/>
        <v>5.5</v>
      </c>
      <c r="D48" s="97">
        <f t="shared" si="7"/>
        <v>5</v>
      </c>
      <c r="F48" s="216" t="s">
        <v>28356</v>
      </c>
      <c r="G48" s="217">
        <f t="shared" si="8"/>
        <v>5</v>
      </c>
    </row>
    <row r="49" spans="1:7" ht="18" customHeight="1">
      <c r="A49" s="38" t="s">
        <v>26335</v>
      </c>
      <c r="B49" s="38">
        <f>[1]Matrix!$B$1551</f>
        <v>0</v>
      </c>
      <c r="C49" s="123">
        <f t="shared" si="6"/>
        <v>5.5</v>
      </c>
      <c r="D49" s="97">
        <f t="shared" si="7"/>
        <v>5</v>
      </c>
      <c r="F49" s="216" t="s">
        <v>28355</v>
      </c>
      <c r="G49" s="217">
        <f t="shared" si="8"/>
        <v>5</v>
      </c>
    </row>
    <row r="50" spans="1:7" ht="18" customHeight="1">
      <c r="A50" s="38" t="s">
        <v>26336</v>
      </c>
      <c r="B50" s="38">
        <f>[1]Matrix!$B$1700</f>
        <v>0</v>
      </c>
      <c r="C50" s="123">
        <f t="shared" si="6"/>
        <v>5.5</v>
      </c>
      <c r="D50" s="97">
        <f t="shared" si="7"/>
        <v>5</v>
      </c>
      <c r="F50" s="216" t="s">
        <v>28354</v>
      </c>
      <c r="G50" s="217">
        <f t="shared" si="8"/>
        <v>5</v>
      </c>
    </row>
    <row r="51" spans="1:7" ht="18" customHeight="1">
      <c r="A51" s="38" t="s">
        <v>26337</v>
      </c>
      <c r="B51" s="38">
        <f>[1]Matrix!$B$1519</f>
        <v>0</v>
      </c>
      <c r="C51" s="123">
        <f t="shared" si="6"/>
        <v>5.5</v>
      </c>
      <c r="D51" s="97">
        <f t="shared" si="7"/>
        <v>5</v>
      </c>
      <c r="F51" s="216" t="s">
        <v>28353</v>
      </c>
      <c r="G51" s="217">
        <f t="shared" si="8"/>
        <v>5</v>
      </c>
    </row>
    <row r="52" spans="1:7" ht="18" customHeight="1">
      <c r="A52" s="38" t="s">
        <v>26338</v>
      </c>
      <c r="B52" s="38">
        <f>[1]Matrix!$B$1561</f>
        <v>0</v>
      </c>
      <c r="C52" s="123">
        <f t="shared" si="6"/>
        <v>5.5</v>
      </c>
      <c r="D52" s="97">
        <f t="shared" si="7"/>
        <v>5</v>
      </c>
      <c r="F52" s="216" t="s">
        <v>28352</v>
      </c>
      <c r="G52" s="217">
        <f t="shared" si="8"/>
        <v>5</v>
      </c>
    </row>
    <row r="53" spans="1:7" ht="18" customHeight="1">
      <c r="A53" s="38" t="s">
        <v>26339</v>
      </c>
      <c r="B53" s="38">
        <f>[1]Matrix!$B$1667</f>
        <v>0</v>
      </c>
      <c r="C53" s="123">
        <f t="shared" si="6"/>
        <v>5.5</v>
      </c>
      <c r="D53" s="97">
        <f t="shared" si="7"/>
        <v>5</v>
      </c>
      <c r="F53" s="216" t="s">
        <v>28351</v>
      </c>
      <c r="G53" s="217">
        <f t="shared" si="8"/>
        <v>5</v>
      </c>
    </row>
    <row r="54" spans="1:7" ht="18" customHeight="1">
      <c r="A54" s="38" t="s">
        <v>26340</v>
      </c>
      <c r="B54" s="38">
        <f>[1]Matrix!$B$8290</f>
        <v>0</v>
      </c>
      <c r="C54" s="123">
        <f t="shared" si="6"/>
        <v>5.5</v>
      </c>
      <c r="D54" s="97">
        <f t="shared" si="7"/>
        <v>5</v>
      </c>
      <c r="F54" s="216" t="s">
        <v>28350</v>
      </c>
      <c r="G54" s="217">
        <f t="shared" si="8"/>
        <v>5</v>
      </c>
    </row>
    <row r="55" spans="1:7" ht="18" customHeight="1">
      <c r="A55" s="38" t="s">
        <v>26341</v>
      </c>
      <c r="B55" s="38">
        <f>[1]Matrix!$B$8273</f>
        <v>0</v>
      </c>
      <c r="C55" s="123">
        <f t="shared" si="6"/>
        <v>5.5</v>
      </c>
      <c r="D55" s="97">
        <f t="shared" si="7"/>
        <v>5</v>
      </c>
      <c r="F55" s="216" t="s">
        <v>28349</v>
      </c>
      <c r="G55" s="217">
        <f t="shared" si="8"/>
        <v>5</v>
      </c>
    </row>
    <row r="56" spans="1:7" ht="18" customHeight="1">
      <c r="A56" s="38" t="s">
        <v>26342</v>
      </c>
      <c r="B56" s="38">
        <f>[1]Matrix!$B$814</f>
        <v>0</v>
      </c>
      <c r="C56" s="123">
        <f t="shared" si="6"/>
        <v>5.5</v>
      </c>
      <c r="D56" s="97">
        <f t="shared" si="7"/>
        <v>5</v>
      </c>
      <c r="F56" s="216" t="s">
        <v>28348</v>
      </c>
      <c r="G56" s="217">
        <f t="shared" si="8"/>
        <v>5</v>
      </c>
    </row>
    <row r="57" spans="1:7" ht="18" customHeight="1">
      <c r="A57" s="38" t="s">
        <v>26343</v>
      </c>
      <c r="B57" s="38">
        <f>[1]Matrix!$B$8269</f>
        <v>0</v>
      </c>
      <c r="C57" s="123">
        <f t="shared" si="6"/>
        <v>5.5</v>
      </c>
      <c r="D57" s="97">
        <f t="shared" si="7"/>
        <v>5</v>
      </c>
      <c r="F57" s="216" t="s">
        <v>28347</v>
      </c>
      <c r="G57" s="217">
        <f t="shared" si="8"/>
        <v>5</v>
      </c>
    </row>
    <row r="58" spans="1:7" ht="18" customHeight="1">
      <c r="A58" s="38" t="s">
        <v>26344</v>
      </c>
      <c r="B58" s="38">
        <f>[1]Matrix!$B$8287</f>
        <v>0</v>
      </c>
      <c r="C58" s="123">
        <f t="shared" si="6"/>
        <v>5.5</v>
      </c>
      <c r="D58" s="97">
        <f t="shared" si="7"/>
        <v>5</v>
      </c>
      <c r="F58" s="216" t="s">
        <v>28346</v>
      </c>
      <c r="G58" s="217">
        <f t="shared" si="8"/>
        <v>5</v>
      </c>
    </row>
    <row r="59" spans="1:7" ht="18" customHeight="1">
      <c r="A59" s="38" t="s">
        <v>26345</v>
      </c>
      <c r="B59" s="38">
        <f>[1]Matrix!$B$856</f>
        <v>0</v>
      </c>
      <c r="C59" s="123">
        <f t="shared" si="6"/>
        <v>5.5</v>
      </c>
      <c r="D59" s="97">
        <f t="shared" si="7"/>
        <v>5</v>
      </c>
      <c r="F59" s="216" t="s">
        <v>28345</v>
      </c>
      <c r="G59" s="217">
        <f t="shared" si="8"/>
        <v>5</v>
      </c>
    </row>
    <row r="60" spans="1:7" ht="18" customHeight="1">
      <c r="A60" s="38" t="s">
        <v>26346</v>
      </c>
      <c r="B60" s="38">
        <f>[1]Matrix!$B$810</f>
        <v>0</v>
      </c>
      <c r="C60" s="123">
        <f t="shared" si="6"/>
        <v>5.5</v>
      </c>
      <c r="D60" s="97">
        <f t="shared" si="7"/>
        <v>5</v>
      </c>
      <c r="F60" s="216" t="s">
        <v>28344</v>
      </c>
      <c r="G60" s="217">
        <f t="shared" si="8"/>
        <v>5</v>
      </c>
    </row>
    <row r="61" spans="1:7" ht="18" customHeight="1">
      <c r="A61" s="38" t="s">
        <v>26347</v>
      </c>
      <c r="B61" s="38">
        <f>[1]Matrix!$B$8275</f>
        <v>0</v>
      </c>
      <c r="C61" s="123">
        <f t="shared" si="6"/>
        <v>5.5</v>
      </c>
      <c r="D61" s="97">
        <f t="shared" si="7"/>
        <v>5</v>
      </c>
      <c r="F61" s="216" t="s">
        <v>28343</v>
      </c>
      <c r="G61" s="217">
        <f t="shared" si="8"/>
        <v>5</v>
      </c>
    </row>
    <row r="62" spans="1:7" ht="18" customHeight="1">
      <c r="A62" s="38" t="s">
        <v>26348</v>
      </c>
      <c r="B62" s="38">
        <f>[1]Matrix!$B$1570</f>
        <v>0</v>
      </c>
      <c r="C62" s="123">
        <f t="shared" si="6"/>
        <v>5.5</v>
      </c>
      <c r="D62" s="97">
        <f t="shared" si="7"/>
        <v>5</v>
      </c>
      <c r="F62" s="216" t="s">
        <v>28342</v>
      </c>
      <c r="G62" s="217">
        <f t="shared" si="8"/>
        <v>5</v>
      </c>
    </row>
    <row r="63" spans="1:7" ht="18" customHeight="1">
      <c r="A63" s="38" t="s">
        <v>26349</v>
      </c>
      <c r="B63" s="38">
        <f>[1]Matrix!$B$1674</f>
        <v>0</v>
      </c>
      <c r="C63" s="123">
        <f t="shared" si="6"/>
        <v>5.5</v>
      </c>
      <c r="D63" s="97">
        <f t="shared" si="7"/>
        <v>5</v>
      </c>
      <c r="F63" s="216" t="s">
        <v>28341</v>
      </c>
      <c r="G63" s="217">
        <f t="shared" si="8"/>
        <v>5</v>
      </c>
    </row>
    <row r="64" spans="1:7" ht="18" customHeight="1">
      <c r="A64" s="38" t="s">
        <v>26350</v>
      </c>
      <c r="B64" s="38">
        <f>[1]Matrix!$B$884</f>
        <v>0</v>
      </c>
      <c r="C64" s="123">
        <f t="shared" si="6"/>
        <v>5.5</v>
      </c>
      <c r="D64" s="97">
        <f t="shared" si="7"/>
        <v>5</v>
      </c>
      <c r="F64" s="216" t="s">
        <v>28340</v>
      </c>
      <c r="G64" s="217">
        <f t="shared" si="8"/>
        <v>5</v>
      </c>
    </row>
    <row r="65" spans="1:7" ht="18" customHeight="1">
      <c r="A65" s="38" t="s">
        <v>26351</v>
      </c>
      <c r="B65" s="38">
        <f>[1]Matrix!$B$1701</f>
        <v>0</v>
      </c>
      <c r="C65" s="123">
        <f t="shared" si="6"/>
        <v>5.5</v>
      </c>
      <c r="D65" s="97">
        <f t="shared" si="7"/>
        <v>5</v>
      </c>
      <c r="F65" s="216" t="s">
        <v>28339</v>
      </c>
      <c r="G65" s="217">
        <f t="shared" si="8"/>
        <v>5</v>
      </c>
    </row>
    <row r="66" spans="1:7" ht="18" customHeight="1">
      <c r="A66" s="38" t="s">
        <v>26352</v>
      </c>
      <c r="B66" s="38">
        <f>[1]Matrix!$B$8299</f>
        <v>0</v>
      </c>
      <c r="C66" s="123">
        <f t="shared" si="6"/>
        <v>5.5</v>
      </c>
      <c r="D66" s="97">
        <f t="shared" si="7"/>
        <v>5</v>
      </c>
      <c r="F66" s="216" t="s">
        <v>28338</v>
      </c>
      <c r="G66" s="217">
        <f t="shared" si="8"/>
        <v>5</v>
      </c>
    </row>
    <row r="67" spans="1:7" ht="18" customHeight="1">
      <c r="A67" s="38" t="s">
        <v>11657</v>
      </c>
      <c r="B67" s="38">
        <f>[1]Matrix!$B$3793</f>
        <v>0</v>
      </c>
      <c r="C67" s="123">
        <f t="shared" si="6"/>
        <v>5.5</v>
      </c>
      <c r="D67" s="97">
        <f t="shared" si="7"/>
        <v>5</v>
      </c>
      <c r="F67" s="216" t="s">
        <v>28337</v>
      </c>
      <c r="G67" s="217">
        <f t="shared" si="8"/>
        <v>5</v>
      </c>
    </row>
    <row r="68" spans="1:7" ht="18" customHeight="1">
      <c r="A68" s="38" t="s">
        <v>11917</v>
      </c>
      <c r="B68" s="38">
        <f>[1]Matrix!$B$8270</f>
        <v>0</v>
      </c>
      <c r="C68" s="123">
        <f t="shared" si="6"/>
        <v>5.5</v>
      </c>
      <c r="D68" s="97">
        <f t="shared" si="7"/>
        <v>5</v>
      </c>
      <c r="F68" s="216" t="s">
        <v>28336</v>
      </c>
      <c r="G68" s="217">
        <f t="shared" si="8"/>
        <v>5</v>
      </c>
    </row>
    <row r="69" spans="1:7" ht="18" customHeight="1">
      <c r="A69" s="38" t="s">
        <v>26353</v>
      </c>
      <c r="B69" s="38">
        <f>[1]Matrix!$B$8284</f>
        <v>0</v>
      </c>
      <c r="C69" s="123">
        <f t="shared" si="6"/>
        <v>5.5</v>
      </c>
      <c r="D69" s="97">
        <f t="shared" si="7"/>
        <v>5</v>
      </c>
      <c r="F69" s="216" t="s">
        <v>28335</v>
      </c>
      <c r="G69" s="217">
        <f t="shared" si="8"/>
        <v>5</v>
      </c>
    </row>
    <row r="70" spans="1:7" ht="18" customHeight="1">
      <c r="A70" s="38" t="s">
        <v>26354</v>
      </c>
      <c r="B70" s="38">
        <f>[1]Matrix!$B$1524</f>
        <v>0</v>
      </c>
      <c r="C70" s="123">
        <f t="shared" si="6"/>
        <v>5.5</v>
      </c>
      <c r="D70" s="97">
        <f t="shared" si="7"/>
        <v>5</v>
      </c>
      <c r="F70" s="216" t="s">
        <v>28334</v>
      </c>
      <c r="G70" s="217">
        <f t="shared" si="8"/>
        <v>5</v>
      </c>
    </row>
    <row r="71" spans="1:7" ht="18" customHeight="1">
      <c r="A71" s="38" t="s">
        <v>26355</v>
      </c>
      <c r="B71" s="38">
        <f>[1]Matrix!$B$9392</f>
        <v>0</v>
      </c>
      <c r="C71" s="123">
        <f t="shared" si="6"/>
        <v>5.5</v>
      </c>
      <c r="D71" s="97">
        <f t="shared" si="7"/>
        <v>5</v>
      </c>
      <c r="F71" s="216" t="s">
        <v>28333</v>
      </c>
      <c r="G71" s="217">
        <f t="shared" si="8"/>
        <v>5</v>
      </c>
    </row>
    <row r="72" spans="1:7" ht="18" customHeight="1">
      <c r="A72" s="38" t="s">
        <v>26356</v>
      </c>
      <c r="B72" s="38">
        <f>[1]Matrix!$B$1615</f>
        <v>0</v>
      </c>
      <c r="C72" s="123">
        <f t="shared" si="6"/>
        <v>5.5</v>
      </c>
      <c r="D72" s="97">
        <f t="shared" si="7"/>
        <v>5</v>
      </c>
      <c r="F72" s="216" t="s">
        <v>28332</v>
      </c>
      <c r="G72" s="217">
        <f t="shared" si="8"/>
        <v>5</v>
      </c>
    </row>
    <row r="73" spans="1:7" ht="18" customHeight="1">
      <c r="A73" s="38" t="s">
        <v>26357</v>
      </c>
      <c r="B73" s="38">
        <f>[1]Matrix!$B$8350</f>
        <v>0</v>
      </c>
      <c r="C73" s="123">
        <f t="shared" si="6"/>
        <v>5.5</v>
      </c>
      <c r="D73" s="97">
        <f t="shared" si="7"/>
        <v>5</v>
      </c>
      <c r="F73" s="216" t="s">
        <v>28331</v>
      </c>
      <c r="G73" s="217">
        <f t="shared" si="8"/>
        <v>5</v>
      </c>
    </row>
    <row r="74" spans="1:7" ht="18" customHeight="1">
      <c r="A74" s="38" t="s">
        <v>26358</v>
      </c>
      <c r="B74" s="38">
        <f>[1]Matrix!$B$9483</f>
        <v>0</v>
      </c>
      <c r="C74" s="123">
        <f t="shared" si="6"/>
        <v>5.5</v>
      </c>
      <c r="D74" s="97">
        <f t="shared" si="7"/>
        <v>5</v>
      </c>
      <c r="F74" s="216" t="s">
        <v>28330</v>
      </c>
      <c r="G74" s="217">
        <f t="shared" si="8"/>
        <v>5</v>
      </c>
    </row>
    <row r="75" spans="1:7" ht="18" customHeight="1">
      <c r="A75" s="38" t="s">
        <v>26359</v>
      </c>
      <c r="B75" s="38">
        <f>[1]Matrix!$B$1527</f>
        <v>0</v>
      </c>
      <c r="C75" s="123">
        <f t="shared" si="6"/>
        <v>5.5</v>
      </c>
      <c r="D75" s="97">
        <f t="shared" si="7"/>
        <v>5</v>
      </c>
      <c r="F75" s="216" t="s">
        <v>28329</v>
      </c>
      <c r="G75" s="217">
        <f t="shared" si="8"/>
        <v>5</v>
      </c>
    </row>
    <row r="76" spans="1:7" ht="18" customHeight="1">
      <c r="A76" s="38" t="s">
        <v>26360</v>
      </c>
      <c r="B76" s="38">
        <f>[1]Matrix!$B$8278</f>
        <v>0</v>
      </c>
      <c r="C76" s="123">
        <f t="shared" si="6"/>
        <v>5.5</v>
      </c>
      <c r="D76" s="97">
        <f t="shared" si="7"/>
        <v>5</v>
      </c>
      <c r="F76" s="216" t="s">
        <v>28328</v>
      </c>
      <c r="G76" s="217">
        <f t="shared" si="8"/>
        <v>5</v>
      </c>
    </row>
    <row r="77" spans="1:7" ht="18" customHeight="1">
      <c r="A77" s="38" t="s">
        <v>26361</v>
      </c>
      <c r="B77" s="38">
        <f>[1]Matrix!$B$898</f>
        <v>0</v>
      </c>
      <c r="C77" s="123">
        <f t="shared" si="6"/>
        <v>5.5</v>
      </c>
      <c r="D77" s="97">
        <f t="shared" si="7"/>
        <v>5</v>
      </c>
      <c r="F77" s="216" t="s">
        <v>28327</v>
      </c>
      <c r="G77" s="217">
        <f t="shared" si="8"/>
        <v>5</v>
      </c>
    </row>
    <row r="78" spans="1:7" ht="18" customHeight="1">
      <c r="A78" s="38" t="s">
        <v>26362</v>
      </c>
      <c r="B78" s="38">
        <f>[1]Matrix!$B$9558</f>
        <v>0</v>
      </c>
      <c r="C78" s="123">
        <f t="shared" si="6"/>
        <v>5.5</v>
      </c>
      <c r="D78" s="97">
        <f t="shared" si="7"/>
        <v>5</v>
      </c>
      <c r="F78" s="216" t="s">
        <v>28326</v>
      </c>
      <c r="G78" s="217">
        <f t="shared" si="8"/>
        <v>5</v>
      </c>
    </row>
    <row r="79" spans="1:7" ht="18" customHeight="1">
      <c r="A79" s="38" t="s">
        <v>26363</v>
      </c>
      <c r="B79" s="38">
        <f>[1]Matrix!$B$1614</f>
        <v>0</v>
      </c>
      <c r="C79" s="123">
        <f t="shared" si="6"/>
        <v>5.5</v>
      </c>
      <c r="D79" s="97">
        <f t="shared" si="7"/>
        <v>5</v>
      </c>
      <c r="F79" s="216" t="s">
        <v>28325</v>
      </c>
      <c r="G79" s="217">
        <f t="shared" si="8"/>
        <v>5</v>
      </c>
    </row>
    <row r="80" spans="1:7" ht="18" customHeight="1">
      <c r="A80" s="38" t="s">
        <v>26364</v>
      </c>
      <c r="B80" s="38">
        <f>[1]Matrix!$B$9536</f>
        <v>0</v>
      </c>
      <c r="C80" s="123">
        <f t="shared" si="6"/>
        <v>5.5</v>
      </c>
      <c r="D80" s="97">
        <f t="shared" si="7"/>
        <v>5</v>
      </c>
      <c r="F80" s="216" t="s">
        <v>28324</v>
      </c>
      <c r="G80" s="217">
        <f t="shared" si="8"/>
        <v>5</v>
      </c>
    </row>
    <row r="81" spans="1:7" ht="18" customHeight="1">
      <c r="A81" s="38" t="s">
        <v>26365</v>
      </c>
      <c r="B81" s="38">
        <f>[1]Matrix!$B$9057</f>
        <v>0</v>
      </c>
      <c r="C81" s="123">
        <f t="shared" si="6"/>
        <v>5.5</v>
      </c>
      <c r="D81" s="97">
        <f t="shared" si="7"/>
        <v>5</v>
      </c>
      <c r="F81" s="216" t="s">
        <v>28323</v>
      </c>
      <c r="G81" s="217">
        <f t="shared" si="8"/>
        <v>5</v>
      </c>
    </row>
    <row r="82" spans="1:7" ht="18" customHeight="1">
      <c r="A82" s="38" t="s">
        <v>26366</v>
      </c>
      <c r="B82" s="38">
        <f>[1]Matrix!$B$8291</f>
        <v>0</v>
      </c>
      <c r="C82" s="123">
        <f t="shared" si="6"/>
        <v>5.5</v>
      </c>
      <c r="D82" s="97">
        <f t="shared" si="7"/>
        <v>5</v>
      </c>
      <c r="F82" s="216" t="s">
        <v>28322</v>
      </c>
      <c r="G82" s="217">
        <f t="shared" si="8"/>
        <v>5</v>
      </c>
    </row>
    <row r="83" spans="1:7" ht="18" customHeight="1">
      <c r="A83" s="38" t="s">
        <v>26367</v>
      </c>
      <c r="B83" s="38">
        <f>[1]Matrix!$B$1675</f>
        <v>0</v>
      </c>
      <c r="C83" s="123">
        <f t="shared" si="6"/>
        <v>5.5</v>
      </c>
      <c r="D83" s="97">
        <f t="shared" si="7"/>
        <v>5</v>
      </c>
      <c r="F83" s="216" t="s">
        <v>28321</v>
      </c>
      <c r="G83" s="217">
        <f t="shared" si="8"/>
        <v>5</v>
      </c>
    </row>
    <row r="84" spans="1:7" ht="18" customHeight="1">
      <c r="A84" s="38" t="s">
        <v>26368</v>
      </c>
      <c r="B84" s="38">
        <f>[1]Matrix!$B$4560</f>
        <v>0</v>
      </c>
      <c r="C84" s="123">
        <f t="shared" si="6"/>
        <v>5.5</v>
      </c>
      <c r="D84" s="97">
        <f t="shared" si="7"/>
        <v>5</v>
      </c>
      <c r="F84" s="216" t="s">
        <v>28320</v>
      </c>
      <c r="G84" s="217">
        <f t="shared" si="8"/>
        <v>5</v>
      </c>
    </row>
    <row r="85" spans="1:7" ht="18" customHeight="1">
      <c r="A85" s="38" t="s">
        <v>26369</v>
      </c>
      <c r="B85" s="38">
        <f>[1]Matrix!$B$1611</f>
        <v>0</v>
      </c>
      <c r="C85" s="123">
        <f t="shared" si="6"/>
        <v>5.5</v>
      </c>
      <c r="D85" s="97">
        <f t="shared" si="7"/>
        <v>5</v>
      </c>
      <c r="F85" s="216" t="s">
        <v>28319</v>
      </c>
      <c r="G85" s="217">
        <f t="shared" si="8"/>
        <v>5</v>
      </c>
    </row>
    <row r="86" spans="1:7" ht="18" customHeight="1">
      <c r="A86" s="38" t="s">
        <v>26370</v>
      </c>
      <c r="B86" s="38">
        <f>[1]Matrix!$B$8331</f>
        <v>0</v>
      </c>
      <c r="C86" s="123">
        <f t="shared" si="6"/>
        <v>5.5</v>
      </c>
      <c r="D86" s="97">
        <f t="shared" si="7"/>
        <v>5</v>
      </c>
      <c r="F86" s="216" t="s">
        <v>28318</v>
      </c>
      <c r="G86" s="217">
        <f t="shared" si="8"/>
        <v>5</v>
      </c>
    </row>
    <row r="87" spans="1:7" ht="18" customHeight="1">
      <c r="A87" s="38" t="s">
        <v>26371</v>
      </c>
      <c r="B87" s="38">
        <f>[1]Matrix!$B$9385</f>
        <v>0</v>
      </c>
      <c r="C87" s="123">
        <f t="shared" si="6"/>
        <v>5.5</v>
      </c>
      <c r="D87" s="97">
        <f t="shared" si="7"/>
        <v>5</v>
      </c>
      <c r="F87" s="216" t="s">
        <v>28317</v>
      </c>
      <c r="G87" s="217">
        <f t="shared" si="8"/>
        <v>5</v>
      </c>
    </row>
    <row r="88" spans="1:7" ht="18" customHeight="1">
      <c r="A88" s="38" t="s">
        <v>26372</v>
      </c>
      <c r="B88" s="38">
        <f>[1]Matrix!$B$8342</f>
        <v>0</v>
      </c>
      <c r="C88" s="123">
        <f t="shared" si="6"/>
        <v>5.5</v>
      </c>
      <c r="D88" s="97">
        <f t="shared" si="7"/>
        <v>5</v>
      </c>
      <c r="F88" s="216" t="s">
        <v>28316</v>
      </c>
      <c r="G88" s="217">
        <f t="shared" si="8"/>
        <v>5</v>
      </c>
    </row>
    <row r="89" spans="1:7" ht="18" customHeight="1">
      <c r="A89" s="38" t="s">
        <v>26373</v>
      </c>
      <c r="B89" s="38">
        <f>[1]Matrix!$B$9386</f>
        <v>0</v>
      </c>
      <c r="C89" s="123">
        <f t="shared" si="6"/>
        <v>5.5</v>
      </c>
      <c r="D89" s="97">
        <f t="shared" si="7"/>
        <v>5</v>
      </c>
      <c r="F89" s="216" t="s">
        <v>28315</v>
      </c>
      <c r="G89" s="217">
        <f t="shared" si="8"/>
        <v>5</v>
      </c>
    </row>
    <row r="90" spans="1:7" ht="18" customHeight="1">
      <c r="A90" s="38" t="s">
        <v>26374</v>
      </c>
      <c r="B90" s="38"/>
      <c r="C90" s="123"/>
      <c r="D90" s="97"/>
    </row>
    <row r="91" spans="1:7" ht="18" customHeight="1">
      <c r="A91" s="38" t="s">
        <v>11671</v>
      </c>
      <c r="B91" s="38">
        <f>[1]Matrix!$B$8265</f>
        <v>0</v>
      </c>
      <c r="C91" s="123">
        <f t="shared" ref="C91:C106" si="9">ROUNDUP(ABS(75-B91)/(Base_Value)*allergy_factor,1)</f>
        <v>5.5</v>
      </c>
      <c r="D91" s="97">
        <f t="shared" ref="D91:D106" si="10">IF(C91&gt;Max_Value,Max_Value,IF(C91&lt;0,0,C91))</f>
        <v>5</v>
      </c>
      <c r="F91" s="216" t="s">
        <v>28314</v>
      </c>
      <c r="G91" s="217">
        <f t="shared" ref="G91:G106" si="11">D91</f>
        <v>5</v>
      </c>
    </row>
    <row r="92" spans="1:7" ht="18" customHeight="1">
      <c r="A92" s="38" t="s">
        <v>26375</v>
      </c>
      <c r="B92" s="38">
        <f>[1]Matrix!$B$8292</f>
        <v>0</v>
      </c>
      <c r="C92" s="123">
        <f t="shared" si="9"/>
        <v>5.5</v>
      </c>
      <c r="D92" s="97">
        <f t="shared" si="10"/>
        <v>5</v>
      </c>
      <c r="F92" s="216" t="s">
        <v>28313</v>
      </c>
      <c r="G92" s="217">
        <f t="shared" si="11"/>
        <v>5</v>
      </c>
    </row>
    <row r="93" spans="1:7" ht="18" customHeight="1">
      <c r="A93" s="38" t="s">
        <v>26376</v>
      </c>
      <c r="B93" s="38">
        <f>[1]Matrix!$B$868</f>
        <v>0</v>
      </c>
      <c r="C93" s="123">
        <f t="shared" si="9"/>
        <v>5.5</v>
      </c>
      <c r="D93" s="97">
        <f t="shared" si="10"/>
        <v>5</v>
      </c>
      <c r="F93" s="216" t="s">
        <v>28312</v>
      </c>
      <c r="G93" s="217">
        <f t="shared" si="11"/>
        <v>5</v>
      </c>
    </row>
    <row r="94" spans="1:7" ht="18" customHeight="1">
      <c r="A94" s="38" t="s">
        <v>26377</v>
      </c>
      <c r="B94" s="38">
        <f>[1]Matrix!$B$79</f>
        <v>0</v>
      </c>
      <c r="C94" s="123">
        <f t="shared" si="9"/>
        <v>5.5</v>
      </c>
      <c r="D94" s="97">
        <f t="shared" si="10"/>
        <v>5</v>
      </c>
      <c r="F94" s="216" t="s">
        <v>28311</v>
      </c>
      <c r="G94" s="217">
        <f t="shared" si="11"/>
        <v>5</v>
      </c>
    </row>
    <row r="95" spans="1:7" ht="18" customHeight="1">
      <c r="A95" s="38" t="s">
        <v>26378</v>
      </c>
      <c r="B95" s="38">
        <f>[1]Matrix!$B$834</f>
        <v>0</v>
      </c>
      <c r="C95" s="123">
        <f t="shared" si="9"/>
        <v>5.5</v>
      </c>
      <c r="D95" s="97">
        <f t="shared" si="10"/>
        <v>5</v>
      </c>
      <c r="F95" s="216" t="s">
        <v>28310</v>
      </c>
      <c r="G95" s="217">
        <f t="shared" si="11"/>
        <v>5</v>
      </c>
    </row>
    <row r="96" spans="1:7" ht="18" customHeight="1">
      <c r="A96" s="38" t="s">
        <v>26379</v>
      </c>
      <c r="B96" s="38">
        <f>[1]Matrix!$B$8339</f>
        <v>0</v>
      </c>
      <c r="C96" s="123">
        <f t="shared" si="9"/>
        <v>5.5</v>
      </c>
      <c r="D96" s="97">
        <f t="shared" si="10"/>
        <v>5</v>
      </c>
      <c r="F96" s="216" t="s">
        <v>28309</v>
      </c>
      <c r="G96" s="217">
        <f t="shared" si="11"/>
        <v>5</v>
      </c>
    </row>
    <row r="97" spans="1:7" ht="18" customHeight="1">
      <c r="A97" s="38" t="s">
        <v>26380</v>
      </c>
      <c r="B97" s="38">
        <f>[1]Matrix!$B$9543</f>
        <v>0</v>
      </c>
      <c r="C97" s="123">
        <f t="shared" si="9"/>
        <v>5.5</v>
      </c>
      <c r="D97" s="97">
        <f t="shared" si="10"/>
        <v>5</v>
      </c>
      <c r="F97" s="216" t="s">
        <v>28308</v>
      </c>
      <c r="G97" s="217">
        <f t="shared" si="11"/>
        <v>5</v>
      </c>
    </row>
    <row r="98" spans="1:7" ht="18" customHeight="1">
      <c r="A98" s="38" t="s">
        <v>11868</v>
      </c>
      <c r="B98" s="38">
        <f>[1]Matrix!$B$4513</f>
        <v>0</v>
      </c>
      <c r="C98" s="123">
        <f t="shared" si="9"/>
        <v>5.5</v>
      </c>
      <c r="D98" s="97">
        <f t="shared" si="10"/>
        <v>5</v>
      </c>
      <c r="F98" s="216" t="s">
        <v>28307</v>
      </c>
      <c r="G98" s="217">
        <f t="shared" si="11"/>
        <v>5</v>
      </c>
    </row>
    <row r="99" spans="1:7" ht="18" customHeight="1">
      <c r="A99" s="38" t="s">
        <v>26381</v>
      </c>
      <c r="B99" s="38">
        <f>[1]Matrix!$B$8311</f>
        <v>0</v>
      </c>
      <c r="C99" s="123">
        <f t="shared" si="9"/>
        <v>5.5</v>
      </c>
      <c r="D99" s="97">
        <f t="shared" si="10"/>
        <v>5</v>
      </c>
      <c r="F99" s="216" t="s">
        <v>28306</v>
      </c>
      <c r="G99" s="217">
        <f t="shared" si="11"/>
        <v>5</v>
      </c>
    </row>
    <row r="100" spans="1:7" ht="18" customHeight="1">
      <c r="A100" s="38" t="s">
        <v>26382</v>
      </c>
      <c r="B100" s="38">
        <f>[1]Matrix!$B$8357</f>
        <v>0</v>
      </c>
      <c r="C100" s="123">
        <f t="shared" si="9"/>
        <v>5.5</v>
      </c>
      <c r="D100" s="97">
        <f t="shared" si="10"/>
        <v>5</v>
      </c>
      <c r="F100" s="216" t="s">
        <v>28305</v>
      </c>
      <c r="G100" s="217">
        <f t="shared" si="11"/>
        <v>5</v>
      </c>
    </row>
    <row r="101" spans="1:7" ht="18" customHeight="1">
      <c r="A101" s="38" t="s">
        <v>26383</v>
      </c>
      <c r="B101" s="38">
        <f>[1]Matrix!$B$1510</f>
        <v>0</v>
      </c>
      <c r="C101" s="123">
        <f t="shared" si="9"/>
        <v>5.5</v>
      </c>
      <c r="D101" s="97">
        <f t="shared" si="10"/>
        <v>5</v>
      </c>
      <c r="F101" s="216" t="s">
        <v>28304</v>
      </c>
      <c r="G101" s="217">
        <f t="shared" si="11"/>
        <v>5</v>
      </c>
    </row>
    <row r="102" spans="1:7" ht="18" customHeight="1">
      <c r="A102" s="38" t="s">
        <v>26384</v>
      </c>
      <c r="B102" s="38">
        <f>[1]Matrix!$B$8286</f>
        <v>0</v>
      </c>
      <c r="C102" s="123">
        <f t="shared" si="9"/>
        <v>5.5</v>
      </c>
      <c r="D102" s="97">
        <f t="shared" si="10"/>
        <v>5</v>
      </c>
      <c r="F102" s="216" t="s">
        <v>28303</v>
      </c>
      <c r="G102" s="217">
        <f t="shared" si="11"/>
        <v>5</v>
      </c>
    </row>
    <row r="103" spans="1:7" ht="18" customHeight="1">
      <c r="A103" s="38" t="s">
        <v>11565</v>
      </c>
      <c r="B103" s="38">
        <f>[1]Matrix!$B$8374</f>
        <v>0</v>
      </c>
      <c r="C103" s="123">
        <f t="shared" si="9"/>
        <v>5.5</v>
      </c>
      <c r="D103" s="97">
        <f t="shared" si="10"/>
        <v>5</v>
      </c>
      <c r="F103" s="216" t="s">
        <v>28302</v>
      </c>
      <c r="G103" s="217">
        <f t="shared" si="11"/>
        <v>5</v>
      </c>
    </row>
    <row r="104" spans="1:7" ht="18" customHeight="1">
      <c r="A104" s="38" t="s">
        <v>26385</v>
      </c>
      <c r="B104" s="38">
        <f>[1]Matrix!$B$1693</f>
        <v>0</v>
      </c>
      <c r="C104" s="123">
        <f t="shared" si="9"/>
        <v>5.5</v>
      </c>
      <c r="D104" s="97">
        <f t="shared" si="10"/>
        <v>5</v>
      </c>
      <c r="F104" s="216" t="s">
        <v>28301</v>
      </c>
      <c r="G104" s="217">
        <f t="shared" si="11"/>
        <v>5</v>
      </c>
    </row>
    <row r="105" spans="1:7" ht="18" customHeight="1">
      <c r="A105" s="38" t="s">
        <v>26386</v>
      </c>
      <c r="B105" s="38">
        <f>[1]Matrix!$B$4762</f>
        <v>0</v>
      </c>
      <c r="C105" s="123">
        <f t="shared" si="9"/>
        <v>5.5</v>
      </c>
      <c r="D105" s="97">
        <f t="shared" si="10"/>
        <v>5</v>
      </c>
      <c r="F105" s="216" t="s">
        <v>28300</v>
      </c>
      <c r="G105" s="217">
        <f t="shared" si="11"/>
        <v>5</v>
      </c>
    </row>
    <row r="106" spans="1:7" ht="18" customHeight="1">
      <c r="A106" s="38" t="s">
        <v>26387</v>
      </c>
      <c r="B106" s="38">
        <f>[1]Matrix!$B$284</f>
        <v>0</v>
      </c>
      <c r="C106" s="123">
        <f t="shared" si="9"/>
        <v>5.5</v>
      </c>
      <c r="D106" s="97">
        <f t="shared" si="10"/>
        <v>5</v>
      </c>
      <c r="F106" s="216" t="s">
        <v>28299</v>
      </c>
      <c r="G106" s="217">
        <f t="shared" si="11"/>
        <v>5</v>
      </c>
    </row>
    <row r="107" spans="1:7" ht="18" customHeight="1">
      <c r="A107" s="38" t="s">
        <v>26388</v>
      </c>
      <c r="B107" s="38"/>
      <c r="C107" s="123"/>
      <c r="D107" s="97"/>
    </row>
    <row r="108" spans="1:7" ht="18" customHeight="1">
      <c r="A108" s="38" t="s">
        <v>26389</v>
      </c>
      <c r="B108" s="38">
        <f>[1]Matrix!$B$8266</f>
        <v>0</v>
      </c>
      <c r="C108" s="123">
        <f t="shared" ref="C108:C139" si="12">ROUNDUP(ABS(75-B108)/(Base_Value)*allergy_factor,1)</f>
        <v>5.5</v>
      </c>
      <c r="D108" s="97">
        <f t="shared" ref="D108:D139" si="13">IF(C108&gt;Max_Value,Max_Value,IF(C108&lt;0,0,C108))</f>
        <v>5</v>
      </c>
      <c r="F108" s="216" t="s">
        <v>28298</v>
      </c>
      <c r="G108" s="217">
        <f t="shared" ref="G108:G139" si="14">D108</f>
        <v>5</v>
      </c>
    </row>
    <row r="109" spans="1:7" ht="18" customHeight="1">
      <c r="A109" s="38" t="s">
        <v>26390</v>
      </c>
      <c r="B109" s="38">
        <f>[1]Matrix!$B$8318</f>
        <v>0</v>
      </c>
      <c r="C109" s="123">
        <f t="shared" si="12"/>
        <v>5.5</v>
      </c>
      <c r="D109" s="97">
        <f t="shared" si="13"/>
        <v>5</v>
      </c>
      <c r="F109" s="216" t="s">
        <v>28297</v>
      </c>
      <c r="G109" s="217">
        <f t="shared" si="14"/>
        <v>5</v>
      </c>
    </row>
    <row r="110" spans="1:7" ht="18" customHeight="1">
      <c r="A110" s="38" t="s">
        <v>26391</v>
      </c>
      <c r="B110" s="38">
        <f>[1]Matrix!$B$8332</f>
        <v>0</v>
      </c>
      <c r="C110" s="123">
        <f t="shared" si="12"/>
        <v>5.5</v>
      </c>
      <c r="D110" s="97">
        <f t="shared" si="13"/>
        <v>5</v>
      </c>
      <c r="F110" s="216" t="s">
        <v>28296</v>
      </c>
      <c r="G110" s="217">
        <f t="shared" si="14"/>
        <v>5</v>
      </c>
    </row>
    <row r="111" spans="1:7" ht="18" customHeight="1">
      <c r="A111" s="38" t="s">
        <v>26392</v>
      </c>
      <c r="B111" s="38">
        <f>[1]Matrix!$B$4955</f>
        <v>0</v>
      </c>
      <c r="C111" s="123">
        <f t="shared" si="12"/>
        <v>5.5</v>
      </c>
      <c r="D111" s="97">
        <f t="shared" si="13"/>
        <v>5</v>
      </c>
      <c r="F111" s="216" t="s">
        <v>28295</v>
      </c>
      <c r="G111" s="217">
        <f t="shared" si="14"/>
        <v>5</v>
      </c>
    </row>
    <row r="112" spans="1:7" ht="18" customHeight="1">
      <c r="A112" s="38" t="s">
        <v>26393</v>
      </c>
      <c r="B112" s="38">
        <f>[1]Matrix!$B$5125</f>
        <v>0</v>
      </c>
      <c r="C112" s="123">
        <f t="shared" si="12"/>
        <v>5.5</v>
      </c>
      <c r="D112" s="97">
        <f t="shared" si="13"/>
        <v>5</v>
      </c>
      <c r="F112" s="216" t="s">
        <v>28294</v>
      </c>
      <c r="G112" s="217">
        <f t="shared" si="14"/>
        <v>5</v>
      </c>
    </row>
    <row r="113" spans="1:7" ht="18" customHeight="1">
      <c r="A113" s="38" t="s">
        <v>26394</v>
      </c>
      <c r="B113" s="38">
        <f>[1]Matrix!$B$8330</f>
        <v>0</v>
      </c>
      <c r="C113" s="123">
        <f t="shared" si="12"/>
        <v>5.5</v>
      </c>
      <c r="D113" s="97">
        <f t="shared" si="13"/>
        <v>5</v>
      </c>
      <c r="F113" s="216" t="s">
        <v>28293</v>
      </c>
      <c r="G113" s="217">
        <f t="shared" si="14"/>
        <v>5</v>
      </c>
    </row>
    <row r="114" spans="1:7" ht="18" customHeight="1">
      <c r="A114" s="38" t="s">
        <v>26395</v>
      </c>
      <c r="B114" s="38">
        <f>[1]Matrix!$B$9503</f>
        <v>0</v>
      </c>
      <c r="C114" s="123">
        <f t="shared" si="12"/>
        <v>5.5</v>
      </c>
      <c r="D114" s="97">
        <f t="shared" si="13"/>
        <v>5</v>
      </c>
      <c r="F114" s="216" t="s">
        <v>28292</v>
      </c>
      <c r="G114" s="217">
        <f t="shared" si="14"/>
        <v>5</v>
      </c>
    </row>
    <row r="115" spans="1:7" ht="18" customHeight="1">
      <c r="A115" s="38" t="s">
        <v>26396</v>
      </c>
      <c r="B115" s="38">
        <f>[1]Matrix!$B$1636</f>
        <v>0</v>
      </c>
      <c r="C115" s="123">
        <f t="shared" si="12"/>
        <v>5.5</v>
      </c>
      <c r="D115" s="97">
        <f t="shared" si="13"/>
        <v>5</v>
      </c>
      <c r="F115" s="216" t="s">
        <v>28291</v>
      </c>
      <c r="G115" s="217">
        <f t="shared" si="14"/>
        <v>5</v>
      </c>
    </row>
    <row r="116" spans="1:7" ht="18" customHeight="1">
      <c r="A116" s="38" t="s">
        <v>11863</v>
      </c>
      <c r="B116" s="38">
        <f>[1]Matrix!$B$8267</f>
        <v>0</v>
      </c>
      <c r="C116" s="123">
        <f t="shared" si="12"/>
        <v>5.5</v>
      </c>
      <c r="D116" s="97">
        <f t="shared" si="13"/>
        <v>5</v>
      </c>
      <c r="F116" s="216" t="s">
        <v>28290</v>
      </c>
      <c r="G116" s="217">
        <f t="shared" si="14"/>
        <v>5</v>
      </c>
    </row>
    <row r="117" spans="1:7" ht="18" customHeight="1">
      <c r="A117" s="38" t="s">
        <v>26397</v>
      </c>
      <c r="B117" s="38">
        <f>[1]Matrix!$B$8315</f>
        <v>0</v>
      </c>
      <c r="C117" s="123">
        <f t="shared" si="12"/>
        <v>5.5</v>
      </c>
      <c r="D117" s="97">
        <f t="shared" si="13"/>
        <v>5</v>
      </c>
      <c r="F117" s="216" t="s">
        <v>28289</v>
      </c>
      <c r="G117" s="217">
        <f t="shared" si="14"/>
        <v>5</v>
      </c>
    </row>
    <row r="118" spans="1:7" ht="18" customHeight="1">
      <c r="A118" s="38" t="s">
        <v>11883</v>
      </c>
      <c r="B118" s="38">
        <f>[1]Matrix!$B$8309</f>
        <v>0</v>
      </c>
      <c r="C118" s="123">
        <f t="shared" si="12"/>
        <v>5.5</v>
      </c>
      <c r="D118" s="97">
        <f t="shared" si="13"/>
        <v>5</v>
      </c>
      <c r="F118" s="216" t="s">
        <v>28288</v>
      </c>
      <c r="G118" s="217">
        <f t="shared" si="14"/>
        <v>5</v>
      </c>
    </row>
    <row r="119" spans="1:7" ht="18" customHeight="1">
      <c r="A119" s="38" t="s">
        <v>26398</v>
      </c>
      <c r="B119" s="38">
        <f>[1]Matrix!$B$8324</f>
        <v>0</v>
      </c>
      <c r="C119" s="123">
        <f t="shared" si="12"/>
        <v>5.5</v>
      </c>
      <c r="D119" s="97">
        <f t="shared" si="13"/>
        <v>5</v>
      </c>
      <c r="F119" s="216" t="s">
        <v>28287</v>
      </c>
      <c r="G119" s="217">
        <f t="shared" si="14"/>
        <v>5</v>
      </c>
    </row>
    <row r="120" spans="1:7" ht="18" customHeight="1">
      <c r="A120" s="38" t="s">
        <v>26399</v>
      </c>
      <c r="B120" s="38">
        <f>[1]Matrix!$B$1555</f>
        <v>0</v>
      </c>
      <c r="C120" s="123">
        <f t="shared" si="12"/>
        <v>5.5</v>
      </c>
      <c r="D120" s="97">
        <f t="shared" si="13"/>
        <v>5</v>
      </c>
      <c r="F120" s="216" t="s">
        <v>28286</v>
      </c>
      <c r="G120" s="217">
        <f t="shared" si="14"/>
        <v>5</v>
      </c>
    </row>
    <row r="121" spans="1:7" ht="18" customHeight="1">
      <c r="A121" s="38" t="s">
        <v>26400</v>
      </c>
      <c r="B121" s="38">
        <f>[1]Matrix!$B$8293</f>
        <v>0</v>
      </c>
      <c r="C121" s="123">
        <f t="shared" si="12"/>
        <v>5.5</v>
      </c>
      <c r="D121" s="97">
        <f t="shared" si="13"/>
        <v>5</v>
      </c>
      <c r="F121" s="216" t="s">
        <v>28285</v>
      </c>
      <c r="G121" s="217">
        <f t="shared" si="14"/>
        <v>5</v>
      </c>
    </row>
    <row r="122" spans="1:7" ht="18" customHeight="1">
      <c r="A122" s="38" t="s">
        <v>26401</v>
      </c>
      <c r="B122" s="38">
        <f>[1]Matrix!$B$1654</f>
        <v>0</v>
      </c>
      <c r="C122" s="123">
        <f t="shared" si="12"/>
        <v>5.5</v>
      </c>
      <c r="D122" s="97">
        <f t="shared" si="13"/>
        <v>5</v>
      </c>
      <c r="F122" s="216" t="s">
        <v>28284</v>
      </c>
      <c r="G122" s="217">
        <f t="shared" si="14"/>
        <v>5</v>
      </c>
    </row>
    <row r="123" spans="1:7" ht="18" customHeight="1">
      <c r="A123" s="38" t="s">
        <v>26402</v>
      </c>
      <c r="B123" s="38">
        <f>[1]Matrix!$B$8363</f>
        <v>0</v>
      </c>
      <c r="C123" s="123">
        <f t="shared" si="12"/>
        <v>5.5</v>
      </c>
      <c r="D123" s="97">
        <f t="shared" si="13"/>
        <v>5</v>
      </c>
      <c r="F123" s="216" t="s">
        <v>28283</v>
      </c>
      <c r="G123" s="217">
        <f t="shared" si="14"/>
        <v>5</v>
      </c>
    </row>
    <row r="124" spans="1:7" ht="18" customHeight="1">
      <c r="A124" s="38" t="s">
        <v>26403</v>
      </c>
      <c r="B124" s="38">
        <f>[1]Matrix!$B$8271</f>
        <v>0</v>
      </c>
      <c r="C124" s="123">
        <f t="shared" si="12"/>
        <v>5.5</v>
      </c>
      <c r="D124" s="97">
        <f t="shared" si="13"/>
        <v>5</v>
      </c>
      <c r="F124" s="216" t="s">
        <v>28282</v>
      </c>
      <c r="G124" s="217">
        <f t="shared" si="14"/>
        <v>5</v>
      </c>
    </row>
    <row r="125" spans="1:7" ht="18" customHeight="1">
      <c r="A125" s="38" t="s">
        <v>11564</v>
      </c>
      <c r="B125" s="38">
        <f>[1]Matrix!$B$8308</f>
        <v>0</v>
      </c>
      <c r="C125" s="123">
        <f t="shared" si="12"/>
        <v>5.5</v>
      </c>
      <c r="D125" s="97">
        <f t="shared" si="13"/>
        <v>5</v>
      </c>
      <c r="F125" s="216" t="s">
        <v>28281</v>
      </c>
      <c r="G125" s="217">
        <f t="shared" si="14"/>
        <v>5</v>
      </c>
    </row>
    <row r="126" spans="1:7" ht="18" customHeight="1">
      <c r="A126" s="38" t="s">
        <v>26404</v>
      </c>
      <c r="B126" s="38">
        <f>[1]Matrix!$B$3025</f>
        <v>0</v>
      </c>
      <c r="C126" s="123">
        <f t="shared" si="12"/>
        <v>5.5</v>
      </c>
      <c r="D126" s="97">
        <f t="shared" si="13"/>
        <v>5</v>
      </c>
      <c r="F126" s="216" t="s">
        <v>28280</v>
      </c>
      <c r="G126" s="217">
        <f t="shared" si="14"/>
        <v>5</v>
      </c>
    </row>
    <row r="127" spans="1:7" ht="18" customHeight="1">
      <c r="A127" s="38" t="s">
        <v>26405</v>
      </c>
      <c r="B127" s="38">
        <f>[1]Matrix!$B$4804</f>
        <v>0</v>
      </c>
      <c r="C127" s="123">
        <f t="shared" si="12"/>
        <v>5.5</v>
      </c>
      <c r="D127" s="97">
        <f t="shared" si="13"/>
        <v>5</v>
      </c>
      <c r="F127" s="216" t="s">
        <v>28279</v>
      </c>
      <c r="G127" s="217">
        <f t="shared" si="14"/>
        <v>5</v>
      </c>
    </row>
    <row r="128" spans="1:7" ht="18" customHeight="1">
      <c r="A128" s="38" t="s">
        <v>26406</v>
      </c>
      <c r="B128" s="38">
        <f>[1]Matrix!$B$4630</f>
        <v>0</v>
      </c>
      <c r="C128" s="123">
        <f t="shared" si="12"/>
        <v>5.5</v>
      </c>
      <c r="D128" s="97">
        <f t="shared" si="13"/>
        <v>5</v>
      </c>
      <c r="F128" s="216" t="s">
        <v>28278</v>
      </c>
      <c r="G128" s="217">
        <f t="shared" si="14"/>
        <v>5</v>
      </c>
    </row>
    <row r="129" spans="1:7" ht="18" customHeight="1">
      <c r="A129" s="38" t="s">
        <v>26407</v>
      </c>
      <c r="B129" s="38">
        <f>[1]Matrix!$B$1606</f>
        <v>0</v>
      </c>
      <c r="C129" s="123">
        <f t="shared" si="12"/>
        <v>5.5</v>
      </c>
      <c r="D129" s="97">
        <f t="shared" si="13"/>
        <v>5</v>
      </c>
      <c r="F129" s="216" t="s">
        <v>28277</v>
      </c>
      <c r="G129" s="217">
        <f t="shared" si="14"/>
        <v>5</v>
      </c>
    </row>
    <row r="130" spans="1:7" ht="18" customHeight="1">
      <c r="A130" s="38" t="s">
        <v>26408</v>
      </c>
      <c r="B130" s="38">
        <f>[1]Matrix!$B$8343</f>
        <v>0</v>
      </c>
      <c r="C130" s="123">
        <f t="shared" si="12"/>
        <v>5.5</v>
      </c>
      <c r="D130" s="97">
        <f t="shared" si="13"/>
        <v>5</v>
      </c>
      <c r="F130" s="216" t="s">
        <v>28276</v>
      </c>
      <c r="G130" s="217">
        <f t="shared" si="14"/>
        <v>5</v>
      </c>
    </row>
    <row r="131" spans="1:7" ht="18" customHeight="1">
      <c r="A131" s="38" t="s">
        <v>26409</v>
      </c>
      <c r="B131" s="38">
        <f>[1]Matrix!$B$289</f>
        <v>0</v>
      </c>
      <c r="C131" s="123">
        <f t="shared" si="12"/>
        <v>5.5</v>
      </c>
      <c r="D131" s="97">
        <f t="shared" si="13"/>
        <v>5</v>
      </c>
      <c r="F131" s="216" t="s">
        <v>28275</v>
      </c>
      <c r="G131" s="217">
        <f t="shared" si="14"/>
        <v>5</v>
      </c>
    </row>
    <row r="132" spans="1:7" ht="18" customHeight="1">
      <c r="A132" s="38" t="s">
        <v>26410</v>
      </c>
      <c r="B132" s="38">
        <f>[1]Matrix!$B$1569</f>
        <v>0</v>
      </c>
      <c r="C132" s="123">
        <f t="shared" si="12"/>
        <v>5.5</v>
      </c>
      <c r="D132" s="97">
        <f t="shared" si="13"/>
        <v>5</v>
      </c>
      <c r="F132" s="216" t="s">
        <v>28274</v>
      </c>
      <c r="G132" s="217">
        <f t="shared" si="14"/>
        <v>5</v>
      </c>
    </row>
    <row r="133" spans="1:7" s="221" customFormat="1" ht="18" customHeight="1">
      <c r="A133" s="38" t="s">
        <v>26411</v>
      </c>
      <c r="B133" s="38">
        <f>[1]Matrix!$B$4493</f>
        <v>0</v>
      </c>
      <c r="C133" s="123">
        <f t="shared" si="12"/>
        <v>5.5</v>
      </c>
      <c r="D133" s="97">
        <f t="shared" si="13"/>
        <v>5</v>
      </c>
      <c r="F133" s="216" t="s">
        <v>28273</v>
      </c>
      <c r="G133" s="217">
        <f t="shared" si="14"/>
        <v>5</v>
      </c>
    </row>
    <row r="134" spans="1:7" s="221" customFormat="1" ht="18" customHeight="1">
      <c r="A134" s="38" t="s">
        <v>26412</v>
      </c>
      <c r="B134" s="38">
        <f>[1]Matrix!$B$8321</f>
        <v>0</v>
      </c>
      <c r="C134" s="123">
        <f t="shared" si="12"/>
        <v>5.5</v>
      </c>
      <c r="D134" s="97">
        <f t="shared" si="13"/>
        <v>5</v>
      </c>
      <c r="F134" s="216" t="s">
        <v>28272</v>
      </c>
      <c r="G134" s="217">
        <f t="shared" si="14"/>
        <v>5</v>
      </c>
    </row>
    <row r="135" spans="1:7" s="221" customFormat="1" ht="18" customHeight="1">
      <c r="A135" s="38" t="s">
        <v>26413</v>
      </c>
      <c r="B135" s="38">
        <f>[1]Matrix!$B$78</f>
        <v>0</v>
      </c>
      <c r="C135" s="123">
        <f t="shared" si="12"/>
        <v>5.5</v>
      </c>
      <c r="D135" s="97">
        <f t="shared" si="13"/>
        <v>5</v>
      </c>
      <c r="F135" s="216" t="s">
        <v>28271</v>
      </c>
      <c r="G135" s="217">
        <f t="shared" si="14"/>
        <v>5</v>
      </c>
    </row>
    <row r="136" spans="1:7" ht="18" customHeight="1">
      <c r="A136" s="38" t="s">
        <v>11878</v>
      </c>
      <c r="B136" s="38">
        <f>[1]Matrix!$B$1575</f>
        <v>0</v>
      </c>
      <c r="C136" s="123">
        <f t="shared" si="12"/>
        <v>5.5</v>
      </c>
      <c r="D136" s="97">
        <f t="shared" si="13"/>
        <v>5</v>
      </c>
      <c r="F136" s="216" t="s">
        <v>28270</v>
      </c>
      <c r="G136" s="217">
        <f t="shared" si="14"/>
        <v>5</v>
      </c>
    </row>
    <row r="137" spans="1:7" ht="18" customHeight="1">
      <c r="A137" s="38" t="s">
        <v>26414</v>
      </c>
      <c r="B137" s="38">
        <f>[1]Matrix!$B$1556</f>
        <v>0</v>
      </c>
      <c r="C137" s="123">
        <f t="shared" si="12"/>
        <v>5.5</v>
      </c>
      <c r="D137" s="97">
        <f t="shared" si="13"/>
        <v>5</v>
      </c>
      <c r="F137" s="216" t="s">
        <v>28269</v>
      </c>
      <c r="G137" s="217">
        <f t="shared" si="14"/>
        <v>5</v>
      </c>
    </row>
    <row r="138" spans="1:7" ht="18" customHeight="1">
      <c r="A138" s="38" t="s">
        <v>26415</v>
      </c>
      <c r="B138" s="38">
        <f>[1]Matrix!$B$8345</f>
        <v>0</v>
      </c>
      <c r="C138" s="123">
        <f t="shared" si="12"/>
        <v>5.5</v>
      </c>
      <c r="D138" s="97">
        <f t="shared" si="13"/>
        <v>5</v>
      </c>
      <c r="F138" s="216" t="s">
        <v>28268</v>
      </c>
      <c r="G138" s="217">
        <f t="shared" si="14"/>
        <v>5</v>
      </c>
    </row>
    <row r="139" spans="1:7" ht="18" customHeight="1">
      <c r="A139" s="38" t="s">
        <v>11746</v>
      </c>
      <c r="B139" s="38">
        <f>[1]Matrix!$B$8351</f>
        <v>0</v>
      </c>
      <c r="C139" s="123">
        <f t="shared" si="12"/>
        <v>5.5</v>
      </c>
      <c r="D139" s="97">
        <f t="shared" si="13"/>
        <v>5</v>
      </c>
      <c r="F139" s="216" t="s">
        <v>28267</v>
      </c>
      <c r="G139" s="217">
        <f t="shared" si="14"/>
        <v>5</v>
      </c>
    </row>
    <row r="140" spans="1:7" ht="18" customHeight="1">
      <c r="A140" s="38" t="s">
        <v>26416</v>
      </c>
      <c r="B140" s="38"/>
      <c r="C140" s="123"/>
      <c r="D140" s="97"/>
    </row>
    <row r="141" spans="1:7" ht="18" customHeight="1">
      <c r="A141" s="38" t="s">
        <v>26417</v>
      </c>
      <c r="B141" s="38">
        <f>[1]Matrix!$B$9482</f>
        <v>0</v>
      </c>
      <c r="C141" s="123">
        <f t="shared" ref="C141:C148" si="15">ROUNDUP(ABS(75-B141)/(Base_Value)*allergy_factor,1)</f>
        <v>5.5</v>
      </c>
      <c r="D141" s="97">
        <f t="shared" ref="D141:D148" si="16">IF(C141&gt;Max_Value,Max_Value,IF(C141&lt;0,0,C141))</f>
        <v>5</v>
      </c>
      <c r="F141" s="216" t="s">
        <v>28266</v>
      </c>
      <c r="G141" s="217">
        <f t="shared" ref="G141:G148" si="17">D141</f>
        <v>5</v>
      </c>
    </row>
    <row r="142" spans="1:7" ht="18" customHeight="1">
      <c r="A142" s="38" t="s">
        <v>26418</v>
      </c>
      <c r="B142" s="38">
        <f>[1]Matrix!$B$803</f>
        <v>0</v>
      </c>
      <c r="C142" s="123">
        <f t="shared" si="15"/>
        <v>5.5</v>
      </c>
      <c r="D142" s="97">
        <f t="shared" si="16"/>
        <v>5</v>
      </c>
      <c r="F142" s="216" t="s">
        <v>28265</v>
      </c>
      <c r="G142" s="217">
        <f t="shared" si="17"/>
        <v>5</v>
      </c>
    </row>
    <row r="143" spans="1:7" ht="18" customHeight="1">
      <c r="A143" s="38" t="s">
        <v>26419</v>
      </c>
      <c r="B143" s="38">
        <f>[1]Matrix!$B$8346</f>
        <v>0</v>
      </c>
      <c r="C143" s="123">
        <f t="shared" si="15"/>
        <v>5.5</v>
      </c>
      <c r="D143" s="97">
        <f t="shared" si="16"/>
        <v>5</v>
      </c>
      <c r="F143" s="216" t="s">
        <v>28264</v>
      </c>
      <c r="G143" s="217">
        <f t="shared" si="17"/>
        <v>5</v>
      </c>
    </row>
    <row r="144" spans="1:7" ht="18" customHeight="1">
      <c r="A144" s="38" t="s">
        <v>26420</v>
      </c>
      <c r="B144" s="38">
        <f>[1]Matrix!$B$8277</f>
        <v>0</v>
      </c>
      <c r="C144" s="123">
        <f t="shared" si="15"/>
        <v>5.5</v>
      </c>
      <c r="D144" s="97">
        <f t="shared" si="16"/>
        <v>5</v>
      </c>
      <c r="F144" s="216" t="s">
        <v>28263</v>
      </c>
      <c r="G144" s="217">
        <f t="shared" si="17"/>
        <v>5</v>
      </c>
    </row>
    <row r="145" spans="1:7" ht="18" customHeight="1">
      <c r="A145" s="38" t="s">
        <v>26421</v>
      </c>
      <c r="B145" s="38">
        <f>[1]Matrix!$B$1605</f>
        <v>0</v>
      </c>
      <c r="C145" s="123">
        <f t="shared" si="15"/>
        <v>5.5</v>
      </c>
      <c r="D145" s="97">
        <f t="shared" si="16"/>
        <v>5</v>
      </c>
      <c r="F145" s="216" t="s">
        <v>28262</v>
      </c>
      <c r="G145" s="217">
        <f t="shared" si="17"/>
        <v>5</v>
      </c>
    </row>
    <row r="146" spans="1:7" ht="18" customHeight="1">
      <c r="A146" s="38" t="s">
        <v>26422</v>
      </c>
      <c r="B146" s="38">
        <f>[1]Matrix!$B$818</f>
        <v>0</v>
      </c>
      <c r="C146" s="123">
        <f t="shared" si="15"/>
        <v>5.5</v>
      </c>
      <c r="D146" s="97">
        <f t="shared" si="16"/>
        <v>5</v>
      </c>
      <c r="F146" s="216" t="s">
        <v>28261</v>
      </c>
      <c r="G146" s="217">
        <f t="shared" si="17"/>
        <v>5</v>
      </c>
    </row>
    <row r="147" spans="1:7" ht="18" customHeight="1">
      <c r="A147" s="38" t="s">
        <v>26423</v>
      </c>
      <c r="B147" s="38">
        <f>[1]Matrix!$B$5329</f>
        <v>0</v>
      </c>
      <c r="C147" s="123">
        <f t="shared" si="15"/>
        <v>5.5</v>
      </c>
      <c r="D147" s="97">
        <f t="shared" si="16"/>
        <v>5</v>
      </c>
      <c r="F147" s="216" t="s">
        <v>28260</v>
      </c>
      <c r="G147" s="217">
        <f t="shared" si="17"/>
        <v>5</v>
      </c>
    </row>
    <row r="148" spans="1:7" ht="18" customHeight="1">
      <c r="A148" s="38" t="s">
        <v>26424</v>
      </c>
      <c r="B148" s="38">
        <f>[1]Matrix!$B$8302</f>
        <v>0</v>
      </c>
      <c r="C148" s="123">
        <f t="shared" si="15"/>
        <v>5.5</v>
      </c>
      <c r="D148" s="97">
        <f t="shared" si="16"/>
        <v>5</v>
      </c>
      <c r="F148" s="216" t="s">
        <v>28259</v>
      </c>
      <c r="G148" s="217">
        <f t="shared" si="17"/>
        <v>5</v>
      </c>
    </row>
    <row r="149" spans="1:7" ht="18" customHeight="1">
      <c r="A149" s="38" t="s">
        <v>26425</v>
      </c>
      <c r="B149" s="38"/>
      <c r="C149" s="123"/>
      <c r="D149" s="97"/>
    </row>
    <row r="150" spans="1:7" ht="18" customHeight="1">
      <c r="A150" s="38" t="s">
        <v>26426</v>
      </c>
      <c r="B150" s="38">
        <f>[1]Matrix!$B$7423</f>
        <v>0</v>
      </c>
      <c r="C150" s="123">
        <f t="shared" ref="C150:C155" si="18">ROUNDUP(ABS(75-B150)/(Base_Value)*allergy_factor,1)</f>
        <v>5.5</v>
      </c>
      <c r="D150" s="97">
        <f t="shared" ref="D150:D155" si="19">IF(C150&gt;Max_Value,Max_Value,IF(C150&lt;0,0,C150))</f>
        <v>5</v>
      </c>
      <c r="F150" s="216" t="s">
        <v>28258</v>
      </c>
      <c r="G150" s="217">
        <f t="shared" ref="G150:G155" si="20">D150</f>
        <v>5</v>
      </c>
    </row>
    <row r="151" spans="1:7" ht="18" customHeight="1">
      <c r="A151" s="38" t="s">
        <v>26427</v>
      </c>
      <c r="B151" s="38">
        <f>[1]Matrix!$B$9493</f>
        <v>0</v>
      </c>
      <c r="C151" s="123">
        <f t="shared" si="18"/>
        <v>5.5</v>
      </c>
      <c r="D151" s="97">
        <f t="shared" si="19"/>
        <v>5</v>
      </c>
      <c r="F151" s="216" t="s">
        <v>28257</v>
      </c>
      <c r="G151" s="217">
        <f t="shared" si="20"/>
        <v>5</v>
      </c>
    </row>
    <row r="152" spans="1:7" ht="18" customHeight="1">
      <c r="A152" s="38" t="s">
        <v>26428</v>
      </c>
      <c r="B152" s="38">
        <f>[1]Matrix!$B$8327</f>
        <v>0</v>
      </c>
      <c r="C152" s="123">
        <f t="shared" si="18"/>
        <v>5.5</v>
      </c>
      <c r="D152" s="97">
        <f t="shared" si="19"/>
        <v>5</v>
      </c>
      <c r="F152" s="216" t="s">
        <v>28256</v>
      </c>
      <c r="G152" s="217">
        <f t="shared" si="20"/>
        <v>5</v>
      </c>
    </row>
    <row r="153" spans="1:7" ht="18" customHeight="1">
      <c r="A153" s="38" t="s">
        <v>26429</v>
      </c>
      <c r="B153" s="38">
        <f>[1]Matrix!$B$861</f>
        <v>0</v>
      </c>
      <c r="C153" s="123">
        <f t="shared" si="18"/>
        <v>5.5</v>
      </c>
      <c r="D153" s="97">
        <f t="shared" si="19"/>
        <v>5</v>
      </c>
      <c r="F153" s="216" t="s">
        <v>28255</v>
      </c>
      <c r="G153" s="217">
        <f t="shared" si="20"/>
        <v>5</v>
      </c>
    </row>
    <row r="154" spans="1:7" ht="18" customHeight="1">
      <c r="A154" s="38" t="s">
        <v>26430</v>
      </c>
      <c r="B154" s="38">
        <f>[1]Matrix!$B$27</f>
        <v>0</v>
      </c>
      <c r="C154" s="123">
        <f t="shared" si="18"/>
        <v>5.5</v>
      </c>
      <c r="D154" s="97">
        <f t="shared" si="19"/>
        <v>5</v>
      </c>
      <c r="F154" s="216" t="s">
        <v>28254</v>
      </c>
      <c r="G154" s="217">
        <f t="shared" si="20"/>
        <v>5</v>
      </c>
    </row>
    <row r="155" spans="1:7" ht="18" customHeight="1">
      <c r="A155" s="38" t="s">
        <v>26431</v>
      </c>
      <c r="B155" s="38">
        <f>[1]Matrix!$B$4854</f>
        <v>0</v>
      </c>
      <c r="C155" s="123">
        <f t="shared" si="18"/>
        <v>5.5</v>
      </c>
      <c r="D155" s="97">
        <f t="shared" si="19"/>
        <v>5</v>
      </c>
      <c r="F155" s="216" t="s">
        <v>28253</v>
      </c>
      <c r="G155" s="217">
        <f t="shared" si="20"/>
        <v>5</v>
      </c>
    </row>
    <row r="156" spans="1:7" ht="18" customHeight="1">
      <c r="A156" s="38" t="s">
        <v>26432</v>
      </c>
      <c r="B156" s="38"/>
      <c r="C156" s="123"/>
      <c r="D156" s="97"/>
    </row>
    <row r="157" spans="1:7" ht="18" customHeight="1">
      <c r="A157" s="38" t="s">
        <v>26433</v>
      </c>
      <c r="B157" s="38">
        <f>[1]Matrix!$B$858</f>
        <v>0</v>
      </c>
      <c r="C157" s="123">
        <f t="shared" ref="C157:C170" si="21">ROUNDUP(ABS(75-B157)/(Base_Value)*allergy_factor,1)</f>
        <v>5.5</v>
      </c>
      <c r="D157" s="97">
        <f t="shared" ref="D157:D170" si="22">IF(C157&gt;Max_Value,Max_Value,IF(C157&lt;0,0,C157))</f>
        <v>5</v>
      </c>
      <c r="F157" s="216" t="s">
        <v>28252</v>
      </c>
      <c r="G157" s="217">
        <f t="shared" ref="G157:G170" si="23">D157</f>
        <v>5</v>
      </c>
    </row>
    <row r="158" spans="1:7" ht="18" customHeight="1">
      <c r="A158" s="38" t="s">
        <v>26434</v>
      </c>
      <c r="B158" s="38">
        <f>[1]Matrix!$B$6657</f>
        <v>0</v>
      </c>
      <c r="C158" s="123">
        <f t="shared" si="21"/>
        <v>5.5</v>
      </c>
      <c r="D158" s="97">
        <f t="shared" si="22"/>
        <v>5</v>
      </c>
      <c r="F158" s="216" t="s">
        <v>28251</v>
      </c>
      <c r="G158" s="217">
        <f t="shared" si="23"/>
        <v>5</v>
      </c>
    </row>
    <row r="159" spans="1:7" ht="18" customHeight="1">
      <c r="A159" s="38" t="s">
        <v>26435</v>
      </c>
      <c r="B159" s="38">
        <f>[1]Matrix!$B$8376</f>
        <v>0</v>
      </c>
      <c r="C159" s="123">
        <f t="shared" si="21"/>
        <v>5.5</v>
      </c>
      <c r="D159" s="97">
        <f t="shared" si="22"/>
        <v>5</v>
      </c>
      <c r="F159" s="216" t="s">
        <v>28250</v>
      </c>
      <c r="G159" s="217">
        <f t="shared" si="23"/>
        <v>5</v>
      </c>
    </row>
    <row r="160" spans="1:7" ht="18" customHeight="1">
      <c r="A160" s="38" t="s">
        <v>26436</v>
      </c>
      <c r="B160" s="38">
        <f>[1]Matrix!$B$7618</f>
        <v>0</v>
      </c>
      <c r="C160" s="123">
        <f t="shared" si="21"/>
        <v>5.5</v>
      </c>
      <c r="D160" s="97">
        <f t="shared" si="22"/>
        <v>5</v>
      </c>
      <c r="F160" s="216" t="s">
        <v>28249</v>
      </c>
      <c r="G160" s="217">
        <f t="shared" si="23"/>
        <v>5</v>
      </c>
    </row>
    <row r="161" spans="1:7" ht="18" customHeight="1">
      <c r="A161" s="38" t="s">
        <v>26437</v>
      </c>
      <c r="B161" s="38">
        <f>[1]Matrix!$B$1384</f>
        <v>0</v>
      </c>
      <c r="C161" s="123">
        <f t="shared" si="21"/>
        <v>5.5</v>
      </c>
      <c r="D161" s="97">
        <f t="shared" si="22"/>
        <v>5</v>
      </c>
      <c r="F161" s="216" t="s">
        <v>28248</v>
      </c>
      <c r="G161" s="217">
        <f t="shared" si="23"/>
        <v>5</v>
      </c>
    </row>
    <row r="162" spans="1:7" ht="18" customHeight="1">
      <c r="A162" s="38" t="s">
        <v>26438</v>
      </c>
      <c r="B162" s="38">
        <f>[1]Matrix!$B$8978</f>
        <v>0</v>
      </c>
      <c r="C162" s="123">
        <f t="shared" si="21"/>
        <v>5.5</v>
      </c>
      <c r="D162" s="97">
        <f t="shared" si="22"/>
        <v>5</v>
      </c>
      <c r="F162" s="216" t="s">
        <v>28247</v>
      </c>
      <c r="G162" s="217">
        <f t="shared" si="23"/>
        <v>5</v>
      </c>
    </row>
    <row r="163" spans="1:7" ht="18" customHeight="1">
      <c r="A163" s="38" t="s">
        <v>26439</v>
      </c>
      <c r="B163" s="38">
        <f>[1]Matrix!$B$9499</f>
        <v>0</v>
      </c>
      <c r="C163" s="123">
        <f t="shared" si="21"/>
        <v>5.5</v>
      </c>
      <c r="D163" s="97">
        <f t="shared" si="22"/>
        <v>5</v>
      </c>
      <c r="F163" s="216" t="s">
        <v>28246</v>
      </c>
      <c r="G163" s="217">
        <f t="shared" si="23"/>
        <v>5</v>
      </c>
    </row>
    <row r="164" spans="1:7" ht="18" customHeight="1">
      <c r="A164" s="38" t="s">
        <v>26440</v>
      </c>
      <c r="B164" s="38">
        <f>[1]Matrix!$B$1641</f>
        <v>0</v>
      </c>
      <c r="C164" s="123">
        <f t="shared" si="21"/>
        <v>5.5</v>
      </c>
      <c r="D164" s="97">
        <f t="shared" si="22"/>
        <v>5</v>
      </c>
      <c r="F164" s="216" t="s">
        <v>28245</v>
      </c>
      <c r="G164" s="217">
        <f t="shared" si="23"/>
        <v>5</v>
      </c>
    </row>
    <row r="165" spans="1:7" ht="18" customHeight="1">
      <c r="A165" s="38" t="s">
        <v>26441</v>
      </c>
      <c r="B165" s="38">
        <f>[1]Matrix!$B$9396</f>
        <v>0</v>
      </c>
      <c r="C165" s="123">
        <f t="shared" si="21"/>
        <v>5.5</v>
      </c>
      <c r="D165" s="97">
        <f t="shared" si="22"/>
        <v>5</v>
      </c>
      <c r="F165" s="216" t="s">
        <v>28244</v>
      </c>
      <c r="G165" s="217">
        <f t="shared" si="23"/>
        <v>5</v>
      </c>
    </row>
    <row r="166" spans="1:7" ht="18" customHeight="1">
      <c r="A166" s="38" t="s">
        <v>26442</v>
      </c>
      <c r="B166" s="38">
        <f>[1]Matrix!$B$1544</f>
        <v>0</v>
      </c>
      <c r="C166" s="123">
        <f t="shared" si="21"/>
        <v>5.5</v>
      </c>
      <c r="D166" s="97">
        <f t="shared" si="22"/>
        <v>5</v>
      </c>
      <c r="F166" s="216" t="s">
        <v>28243</v>
      </c>
      <c r="G166" s="217">
        <f t="shared" si="23"/>
        <v>5</v>
      </c>
    </row>
    <row r="167" spans="1:7" ht="18" customHeight="1">
      <c r="A167" s="38" t="s">
        <v>26443</v>
      </c>
      <c r="B167" s="38">
        <f>[1]Matrix!$B$5369</f>
        <v>0</v>
      </c>
      <c r="C167" s="123">
        <f t="shared" si="21"/>
        <v>5.5</v>
      </c>
      <c r="D167" s="97">
        <f t="shared" si="22"/>
        <v>5</v>
      </c>
      <c r="F167" s="216" t="s">
        <v>28242</v>
      </c>
      <c r="G167" s="217">
        <f t="shared" si="23"/>
        <v>5</v>
      </c>
    </row>
    <row r="168" spans="1:7" ht="18" customHeight="1">
      <c r="A168" s="38" t="s">
        <v>26444</v>
      </c>
      <c r="B168" s="38">
        <f>[1]Matrix!$B$8358</f>
        <v>0</v>
      </c>
      <c r="C168" s="123">
        <f t="shared" si="21"/>
        <v>5.5</v>
      </c>
      <c r="D168" s="97">
        <f t="shared" si="22"/>
        <v>5</v>
      </c>
      <c r="F168" s="216" t="s">
        <v>28241</v>
      </c>
      <c r="G168" s="217">
        <f t="shared" si="23"/>
        <v>5</v>
      </c>
    </row>
    <row r="169" spans="1:7" ht="18" customHeight="1">
      <c r="A169" s="38" t="s">
        <v>26445</v>
      </c>
      <c r="B169" s="38">
        <f>[1]Matrix!$B$816</f>
        <v>0</v>
      </c>
      <c r="C169" s="123">
        <f t="shared" si="21"/>
        <v>5.5</v>
      </c>
      <c r="D169" s="97">
        <f t="shared" si="22"/>
        <v>5</v>
      </c>
      <c r="F169" s="216" t="s">
        <v>28240</v>
      </c>
      <c r="G169" s="217">
        <f t="shared" si="23"/>
        <v>5</v>
      </c>
    </row>
    <row r="170" spans="1:7" ht="18" customHeight="1">
      <c r="A170" s="38" t="s">
        <v>26446</v>
      </c>
      <c r="B170" s="38">
        <f>[1]Matrix!$B$9549</f>
        <v>0</v>
      </c>
      <c r="C170" s="123">
        <f t="shared" si="21"/>
        <v>5.5</v>
      </c>
      <c r="D170" s="97">
        <f t="shared" si="22"/>
        <v>5</v>
      </c>
      <c r="F170" s="216" t="s">
        <v>28239</v>
      </c>
      <c r="G170" s="217">
        <f t="shared" si="23"/>
        <v>5</v>
      </c>
    </row>
    <row r="171" spans="1:7" ht="18" customHeight="1">
      <c r="A171" s="38" t="s">
        <v>26447</v>
      </c>
      <c r="B171" s="38"/>
      <c r="C171" s="123"/>
      <c r="D171" s="97"/>
    </row>
    <row r="172" spans="1:7" ht="18" customHeight="1">
      <c r="A172" s="38" t="s">
        <v>26448</v>
      </c>
      <c r="B172" s="38">
        <f>[1]Matrix!$B$1574</f>
        <v>0</v>
      </c>
      <c r="C172" s="123">
        <f>ROUNDUP(ABS(75-B172)/(Base_Value)*allergy_factor,1)</f>
        <v>5.5</v>
      </c>
      <c r="D172" s="97">
        <f>IF(C172&gt;Max_Value,Max_Value,IF(C172&lt;0,0,C172))</f>
        <v>5</v>
      </c>
      <c r="F172" s="216" t="s">
        <v>28238</v>
      </c>
      <c r="G172" s="217">
        <f>D172</f>
        <v>5</v>
      </c>
    </row>
    <row r="173" spans="1:7" ht="18" customHeight="1">
      <c r="A173" s="38" t="s">
        <v>26449</v>
      </c>
      <c r="B173" s="38">
        <f>[1]Matrix!$B$8304</f>
        <v>0</v>
      </c>
      <c r="C173" s="123">
        <f>ROUNDUP(ABS(75-B173)/(Base_Value)*allergy_factor,1)</f>
        <v>5.5</v>
      </c>
      <c r="D173" s="97">
        <f>IF(C173&gt;Max_Value,Max_Value,IF(C173&lt;0,0,C173))</f>
        <v>5</v>
      </c>
      <c r="F173" s="216" t="s">
        <v>28237</v>
      </c>
      <c r="G173" s="217">
        <f>D173</f>
        <v>5</v>
      </c>
    </row>
    <row r="174" spans="1:7" ht="18" customHeight="1">
      <c r="A174" s="38" t="s">
        <v>26450</v>
      </c>
      <c r="B174" s="38">
        <f>[1]Matrix!$B$8303</f>
        <v>0</v>
      </c>
      <c r="C174" s="123">
        <f>ROUNDUP(ABS(75-B174)/(Base_Value)*allergy_factor,1)</f>
        <v>5.5</v>
      </c>
      <c r="D174" s="97">
        <f>IF(C174&gt;Max_Value,Max_Value,IF(C174&lt;0,0,C174))</f>
        <v>5</v>
      </c>
      <c r="F174" s="216" t="s">
        <v>28236</v>
      </c>
      <c r="G174" s="217">
        <f>D174</f>
        <v>5</v>
      </c>
    </row>
    <row r="175" spans="1:7" ht="18" customHeight="1">
      <c r="A175" s="38" t="s">
        <v>26451</v>
      </c>
      <c r="B175" s="38"/>
      <c r="C175" s="123"/>
      <c r="D175" s="97"/>
    </row>
    <row r="176" spans="1:7" ht="18" customHeight="1">
      <c r="A176" s="38" t="s">
        <v>26452</v>
      </c>
      <c r="B176" s="38">
        <f>[1]Matrix!$B$8217</f>
        <v>0</v>
      </c>
      <c r="C176" s="123">
        <f>ROUNDUP(ABS(75-B176)/(Base_Value)*allergy_factor,1)</f>
        <v>5.5</v>
      </c>
      <c r="D176" s="97">
        <f>IF(C176&gt;Max_Value,Max_Value,IF(C176&lt;0,0,C176))</f>
        <v>5</v>
      </c>
      <c r="F176" s="216" t="s">
        <v>28235</v>
      </c>
      <c r="G176" s="217">
        <f>D176</f>
        <v>5</v>
      </c>
    </row>
    <row r="177" spans="1:7" ht="18" customHeight="1">
      <c r="A177" s="38" t="s">
        <v>26453</v>
      </c>
      <c r="B177" s="38">
        <f>[1]Matrix!$B$3715</f>
        <v>0</v>
      </c>
      <c r="C177" s="123">
        <f>ROUNDUP(ABS(75-B177)/(Base_Value)*allergy_factor,1)</f>
        <v>5.5</v>
      </c>
      <c r="D177" s="97">
        <f>IF(C177&gt;Max_Value,Max_Value,IF(C177&lt;0,0,C177))</f>
        <v>5</v>
      </c>
      <c r="F177" s="216" t="s">
        <v>28234</v>
      </c>
      <c r="G177" s="217">
        <f>D177</f>
        <v>5</v>
      </c>
    </row>
    <row r="178" spans="1:7" ht="18" customHeight="1">
      <c r="A178" s="38" t="s">
        <v>26454</v>
      </c>
      <c r="B178" s="38">
        <f>[1]Matrix!$B$562</f>
        <v>0</v>
      </c>
      <c r="C178" s="123">
        <f>ROUNDUP(ABS(75-B178)/(Base_Value)*allergy_factor,1)</f>
        <v>5.5</v>
      </c>
      <c r="D178" s="97">
        <f>IF(C178&gt;Max_Value,Max_Value,IF(C178&lt;0,0,C178))</f>
        <v>5</v>
      </c>
      <c r="F178" s="216" t="s">
        <v>28233</v>
      </c>
      <c r="G178" s="217">
        <f>D178</f>
        <v>5</v>
      </c>
    </row>
    <row r="179" spans="1:7" ht="18" customHeight="1">
      <c r="A179" s="38" t="s">
        <v>26455</v>
      </c>
      <c r="B179" s="38"/>
      <c r="C179" s="123"/>
      <c r="D179" s="97"/>
    </row>
    <row r="180" spans="1:7" ht="18" customHeight="1">
      <c r="A180" s="38" t="s">
        <v>26456</v>
      </c>
      <c r="B180" s="38">
        <f>[1]Matrix!$B$8295</f>
        <v>0</v>
      </c>
      <c r="C180" s="123">
        <f t="shared" ref="C180:C185" si="24">ROUNDUP(ABS(75-B180)/(Base_Value)*allergy_factor,1)</f>
        <v>5.5</v>
      </c>
      <c r="D180" s="97">
        <f t="shared" ref="D180:D185" si="25">IF(C180&gt;Max_Value,Max_Value,IF(C180&lt;0,0,C180))</f>
        <v>5</v>
      </c>
      <c r="F180" s="216" t="s">
        <v>28232</v>
      </c>
      <c r="G180" s="217">
        <f t="shared" ref="G180:G185" si="26">D180</f>
        <v>5</v>
      </c>
    </row>
    <row r="181" spans="1:7" ht="18" customHeight="1">
      <c r="A181" s="38" t="s">
        <v>26457</v>
      </c>
      <c r="B181" s="38">
        <f>[1]Matrix!$B$8367</f>
        <v>0</v>
      </c>
      <c r="C181" s="123">
        <f t="shared" si="24"/>
        <v>5.5</v>
      </c>
      <c r="D181" s="97">
        <f t="shared" si="25"/>
        <v>5</v>
      </c>
      <c r="F181" s="216" t="s">
        <v>28231</v>
      </c>
      <c r="G181" s="217">
        <f t="shared" si="26"/>
        <v>5</v>
      </c>
    </row>
    <row r="182" spans="1:7" ht="18" customHeight="1">
      <c r="A182" s="38" t="s">
        <v>26458</v>
      </c>
      <c r="B182" s="38">
        <f>[1]Matrix!$B$5330</f>
        <v>0</v>
      </c>
      <c r="C182" s="123">
        <f t="shared" si="24"/>
        <v>5.5</v>
      </c>
      <c r="D182" s="97">
        <f t="shared" si="25"/>
        <v>5</v>
      </c>
      <c r="F182" s="216" t="s">
        <v>28230</v>
      </c>
      <c r="G182" s="217">
        <f t="shared" si="26"/>
        <v>5</v>
      </c>
    </row>
    <row r="183" spans="1:7" ht="18" customHeight="1">
      <c r="A183" s="38" t="s">
        <v>26459</v>
      </c>
      <c r="B183" s="38">
        <f>[1]Matrix!$B$8211</f>
        <v>0</v>
      </c>
      <c r="C183" s="123">
        <f t="shared" si="24"/>
        <v>5.5</v>
      </c>
      <c r="D183" s="97">
        <f t="shared" si="25"/>
        <v>5</v>
      </c>
      <c r="F183" s="216" t="s">
        <v>28229</v>
      </c>
      <c r="G183" s="217">
        <f t="shared" si="26"/>
        <v>5</v>
      </c>
    </row>
    <row r="184" spans="1:7" ht="18" customHeight="1">
      <c r="A184" s="38" t="s">
        <v>26460</v>
      </c>
      <c r="B184" s="38">
        <f>[1]Matrix!$B$5331</f>
        <v>0</v>
      </c>
      <c r="C184" s="123">
        <f t="shared" si="24"/>
        <v>5.5</v>
      </c>
      <c r="D184" s="97">
        <f t="shared" si="25"/>
        <v>5</v>
      </c>
      <c r="F184" s="216" t="s">
        <v>28228</v>
      </c>
      <c r="G184" s="217">
        <f t="shared" si="26"/>
        <v>5</v>
      </c>
    </row>
    <row r="185" spans="1:7" ht="18" customHeight="1">
      <c r="A185" s="38" t="s">
        <v>26461</v>
      </c>
      <c r="B185" s="38">
        <f>[1]Matrix!$B$1534</f>
        <v>0</v>
      </c>
      <c r="C185" s="123">
        <f t="shared" si="24"/>
        <v>5.5</v>
      </c>
      <c r="D185" s="97">
        <f t="shared" si="25"/>
        <v>5</v>
      </c>
      <c r="F185" s="216" t="s">
        <v>28227</v>
      </c>
      <c r="G185" s="217">
        <f t="shared" si="26"/>
        <v>5</v>
      </c>
    </row>
    <row r="186" spans="1:7" ht="18" customHeight="1">
      <c r="A186" s="38" t="s">
        <v>26462</v>
      </c>
      <c r="B186" s="38"/>
      <c r="C186" s="123"/>
      <c r="D186" s="97"/>
    </row>
    <row r="187" spans="1:7" ht="18" customHeight="1">
      <c r="A187" s="38" t="s">
        <v>11438</v>
      </c>
      <c r="B187" s="38">
        <f>[1]Matrix!$B$8283</f>
        <v>0</v>
      </c>
      <c r="C187" s="123">
        <f t="shared" ref="C187:C202" si="27">ROUNDUP(ABS(75-B187)/(Base_Value)*allergy_factor,1)</f>
        <v>5.5</v>
      </c>
      <c r="D187" s="97">
        <f t="shared" ref="D187:D202" si="28">IF(C187&gt;Max_Value,Max_Value,IF(C187&lt;0,0,C187))</f>
        <v>5</v>
      </c>
      <c r="F187" s="216" t="s">
        <v>28226</v>
      </c>
      <c r="G187" s="217">
        <f t="shared" ref="G187:G202" si="29">D187</f>
        <v>5</v>
      </c>
    </row>
    <row r="188" spans="1:7" ht="18" customHeight="1">
      <c r="A188" s="38" t="s">
        <v>26463</v>
      </c>
      <c r="B188" s="38">
        <f>[1]Matrix!$B$3066</f>
        <v>0</v>
      </c>
      <c r="C188" s="123">
        <f t="shared" si="27"/>
        <v>5.5</v>
      </c>
      <c r="D188" s="97">
        <f t="shared" si="28"/>
        <v>5</v>
      </c>
      <c r="F188" s="216" t="s">
        <v>28225</v>
      </c>
      <c r="G188" s="217">
        <f t="shared" si="29"/>
        <v>5</v>
      </c>
    </row>
    <row r="189" spans="1:7" ht="18" customHeight="1">
      <c r="A189" s="38" t="s">
        <v>26464</v>
      </c>
      <c r="B189" s="38">
        <f>[1]Matrix!$B$589</f>
        <v>0</v>
      </c>
      <c r="C189" s="123">
        <f t="shared" si="27"/>
        <v>5.5</v>
      </c>
      <c r="D189" s="97">
        <f t="shared" si="28"/>
        <v>5</v>
      </c>
      <c r="F189" s="216" t="s">
        <v>28224</v>
      </c>
      <c r="G189" s="217">
        <f t="shared" si="29"/>
        <v>5</v>
      </c>
    </row>
    <row r="190" spans="1:7" ht="18" customHeight="1">
      <c r="A190" s="38" t="s">
        <v>26465</v>
      </c>
      <c r="B190" s="38">
        <f>[1]Matrix!$B$545</f>
        <v>0</v>
      </c>
      <c r="C190" s="123">
        <f t="shared" si="27"/>
        <v>5.5</v>
      </c>
      <c r="D190" s="97">
        <f t="shared" si="28"/>
        <v>5</v>
      </c>
      <c r="F190" s="216" t="s">
        <v>28223</v>
      </c>
      <c r="G190" s="217">
        <f t="shared" si="29"/>
        <v>5</v>
      </c>
    </row>
    <row r="191" spans="1:7" ht="18" customHeight="1">
      <c r="A191" s="38" t="s">
        <v>26466</v>
      </c>
      <c r="B191" s="38">
        <f>[1]Matrix!$B$8219</f>
        <v>0</v>
      </c>
      <c r="C191" s="123">
        <f t="shared" si="27"/>
        <v>5.5</v>
      </c>
      <c r="D191" s="97">
        <f t="shared" si="28"/>
        <v>5</v>
      </c>
      <c r="F191" s="216" t="s">
        <v>28222</v>
      </c>
      <c r="G191" s="217">
        <f t="shared" si="29"/>
        <v>5</v>
      </c>
    </row>
    <row r="192" spans="1:7" ht="18" customHeight="1">
      <c r="A192" s="38" t="s">
        <v>26467</v>
      </c>
      <c r="B192" s="38">
        <f>[1]Matrix!$B$8313</f>
        <v>0</v>
      </c>
      <c r="C192" s="123">
        <f t="shared" si="27"/>
        <v>5.5</v>
      </c>
      <c r="D192" s="97">
        <f t="shared" si="28"/>
        <v>5</v>
      </c>
      <c r="F192" s="216" t="s">
        <v>28221</v>
      </c>
      <c r="G192" s="217">
        <f t="shared" si="29"/>
        <v>5</v>
      </c>
    </row>
    <row r="193" spans="1:7" ht="18" customHeight="1">
      <c r="A193" s="38" t="s">
        <v>26468</v>
      </c>
      <c r="B193" s="38">
        <f>[1]Matrix!$B$8292</f>
        <v>0</v>
      </c>
      <c r="C193" s="123">
        <f t="shared" si="27"/>
        <v>5.5</v>
      </c>
      <c r="D193" s="97">
        <f t="shared" si="28"/>
        <v>5</v>
      </c>
      <c r="F193" s="216" t="s">
        <v>28220</v>
      </c>
      <c r="G193" s="217">
        <f t="shared" si="29"/>
        <v>5</v>
      </c>
    </row>
    <row r="194" spans="1:7" ht="18" customHeight="1">
      <c r="A194" s="38" t="s">
        <v>26469</v>
      </c>
      <c r="B194" s="38">
        <f>[1]Matrix!$B$8582</f>
        <v>0</v>
      </c>
      <c r="C194" s="123">
        <f t="shared" si="27"/>
        <v>5.5</v>
      </c>
      <c r="D194" s="97">
        <f t="shared" si="28"/>
        <v>5</v>
      </c>
      <c r="F194" s="216" t="s">
        <v>28219</v>
      </c>
      <c r="G194" s="217">
        <f t="shared" si="29"/>
        <v>5</v>
      </c>
    </row>
    <row r="195" spans="1:7" ht="18" customHeight="1">
      <c r="A195" s="38" t="s">
        <v>26470</v>
      </c>
      <c r="B195" s="38">
        <f>[1]Matrix!$B$8278</f>
        <v>0</v>
      </c>
      <c r="C195" s="123">
        <f t="shared" si="27"/>
        <v>5.5</v>
      </c>
      <c r="D195" s="97">
        <f t="shared" si="28"/>
        <v>5</v>
      </c>
      <c r="F195" s="216" t="s">
        <v>28218</v>
      </c>
      <c r="G195" s="217">
        <f t="shared" si="29"/>
        <v>5</v>
      </c>
    </row>
    <row r="196" spans="1:7" ht="18" customHeight="1">
      <c r="A196" s="38" t="s">
        <v>11460</v>
      </c>
      <c r="B196" s="38">
        <f>[1]Matrix!$B$578</f>
        <v>0</v>
      </c>
      <c r="C196" s="123">
        <f t="shared" si="27"/>
        <v>5.5</v>
      </c>
      <c r="D196" s="97">
        <f t="shared" si="28"/>
        <v>5</v>
      </c>
      <c r="F196" s="216" t="s">
        <v>28217</v>
      </c>
      <c r="G196" s="217">
        <f t="shared" si="29"/>
        <v>5</v>
      </c>
    </row>
    <row r="197" spans="1:7" ht="18" customHeight="1">
      <c r="A197" s="38" t="s">
        <v>26471</v>
      </c>
      <c r="B197" s="38">
        <f>[1]Matrix!$B$3066</f>
        <v>0</v>
      </c>
      <c r="C197" s="123">
        <f t="shared" si="27"/>
        <v>5.5</v>
      </c>
      <c r="D197" s="97">
        <f t="shared" si="28"/>
        <v>5</v>
      </c>
      <c r="F197" s="216" t="s">
        <v>28216</v>
      </c>
      <c r="G197" s="217">
        <f t="shared" si="29"/>
        <v>5</v>
      </c>
    </row>
    <row r="198" spans="1:7" ht="18" customHeight="1">
      <c r="A198" s="38" t="s">
        <v>26472</v>
      </c>
      <c r="B198" s="38">
        <f>[1]Matrix!$B$1127</f>
        <v>0</v>
      </c>
      <c r="C198" s="123">
        <f t="shared" si="27"/>
        <v>5.5</v>
      </c>
      <c r="D198" s="97">
        <f t="shared" si="28"/>
        <v>5</v>
      </c>
      <c r="F198" s="216" t="s">
        <v>28215</v>
      </c>
      <c r="G198" s="217">
        <f t="shared" si="29"/>
        <v>5</v>
      </c>
    </row>
    <row r="199" spans="1:7" ht="18" customHeight="1">
      <c r="A199" s="38" t="s">
        <v>26473</v>
      </c>
      <c r="B199" s="38">
        <f>[1]Matrix!$B$1101</f>
        <v>0</v>
      </c>
      <c r="C199" s="123">
        <f t="shared" si="27"/>
        <v>5.5</v>
      </c>
      <c r="D199" s="97">
        <f t="shared" si="28"/>
        <v>5</v>
      </c>
      <c r="F199" s="216" t="s">
        <v>28214</v>
      </c>
      <c r="G199" s="217">
        <f t="shared" si="29"/>
        <v>5</v>
      </c>
    </row>
    <row r="200" spans="1:7" ht="18" customHeight="1">
      <c r="A200" s="38" t="s">
        <v>11437</v>
      </c>
      <c r="B200" s="38">
        <f>[1]Matrix!$B$553</f>
        <v>0</v>
      </c>
      <c r="C200" s="123">
        <f t="shared" si="27"/>
        <v>5.5</v>
      </c>
      <c r="D200" s="97">
        <f t="shared" si="28"/>
        <v>5</v>
      </c>
      <c r="F200" s="216" t="s">
        <v>28213</v>
      </c>
      <c r="G200" s="217">
        <f t="shared" si="29"/>
        <v>5</v>
      </c>
    </row>
    <row r="201" spans="1:7" ht="18" customHeight="1">
      <c r="A201" s="38" t="s">
        <v>11461</v>
      </c>
      <c r="B201" s="38">
        <f>[1]Matrix!$B$7764</f>
        <v>0</v>
      </c>
      <c r="C201" s="123">
        <f t="shared" si="27"/>
        <v>5.5</v>
      </c>
      <c r="D201" s="97">
        <f t="shared" si="28"/>
        <v>5</v>
      </c>
      <c r="F201" s="216" t="s">
        <v>28212</v>
      </c>
      <c r="G201" s="217">
        <f t="shared" si="29"/>
        <v>5</v>
      </c>
    </row>
    <row r="202" spans="1:7" ht="18" customHeight="1">
      <c r="A202" s="38" t="s">
        <v>26474</v>
      </c>
      <c r="B202" s="38">
        <f>[1]Matrix!$B$1127</f>
        <v>0</v>
      </c>
      <c r="C202" s="123">
        <f t="shared" si="27"/>
        <v>5.5</v>
      </c>
      <c r="D202" s="97">
        <f t="shared" si="28"/>
        <v>5</v>
      </c>
      <c r="F202" s="216" t="s">
        <v>28211</v>
      </c>
      <c r="G202" s="217">
        <f t="shared" si="29"/>
        <v>5</v>
      </c>
    </row>
    <row r="203" spans="1:7" ht="18" customHeight="1">
      <c r="A203" s="38" t="s">
        <v>26475</v>
      </c>
      <c r="B203" s="38"/>
      <c r="C203" s="123"/>
      <c r="D203" s="97"/>
    </row>
    <row r="204" spans="1:7" ht="18" customHeight="1">
      <c r="A204" s="38" t="s">
        <v>26476</v>
      </c>
      <c r="B204" s="38">
        <f>[1]Matrix!$B$897</f>
        <v>0</v>
      </c>
      <c r="C204" s="123">
        <f t="shared" ref="C204:C214" si="30">ROUNDUP(ABS(75-B204)/(Base_Value)*allergy_factor,1)</f>
        <v>5.5</v>
      </c>
      <c r="D204" s="97">
        <f t="shared" ref="D204:D214" si="31">IF(C204&gt;Max_Value,Max_Value,IF(C204&lt;0,0,C204))</f>
        <v>5</v>
      </c>
      <c r="F204" s="216" t="s">
        <v>28210</v>
      </c>
      <c r="G204" s="217">
        <f t="shared" ref="G204:G214" si="32">D204</f>
        <v>5</v>
      </c>
    </row>
    <row r="205" spans="1:7" ht="18" customHeight="1">
      <c r="A205" s="38" t="s">
        <v>26477</v>
      </c>
      <c r="B205" s="38">
        <f>[1]Matrix!$B$806</f>
        <v>0</v>
      </c>
      <c r="C205" s="123">
        <f t="shared" si="30"/>
        <v>5.5</v>
      </c>
      <c r="D205" s="97">
        <f t="shared" si="31"/>
        <v>5</v>
      </c>
      <c r="F205" s="216" t="s">
        <v>28209</v>
      </c>
      <c r="G205" s="217">
        <f t="shared" si="32"/>
        <v>5</v>
      </c>
    </row>
    <row r="206" spans="1:7" ht="18" customHeight="1">
      <c r="A206" s="38" t="s">
        <v>11551</v>
      </c>
      <c r="B206" s="38">
        <f>[1]Matrix!$B$2879</f>
        <v>0</v>
      </c>
      <c r="C206" s="123">
        <f t="shared" si="30"/>
        <v>5.5</v>
      </c>
      <c r="D206" s="97">
        <f t="shared" si="31"/>
        <v>5</v>
      </c>
      <c r="F206" s="216" t="s">
        <v>28208</v>
      </c>
      <c r="G206" s="217">
        <f t="shared" si="32"/>
        <v>5</v>
      </c>
    </row>
    <row r="207" spans="1:7" ht="18" customHeight="1">
      <c r="A207" s="38" t="s">
        <v>26478</v>
      </c>
      <c r="B207" s="38">
        <f>[1]Matrix!$B$1674</f>
        <v>0</v>
      </c>
      <c r="C207" s="123">
        <f t="shared" si="30"/>
        <v>5.5</v>
      </c>
      <c r="D207" s="97">
        <f t="shared" si="31"/>
        <v>5</v>
      </c>
      <c r="F207" s="216" t="s">
        <v>28207</v>
      </c>
      <c r="G207" s="217">
        <f t="shared" si="32"/>
        <v>5</v>
      </c>
    </row>
    <row r="208" spans="1:7" ht="18" customHeight="1">
      <c r="A208" s="38" t="s">
        <v>26479</v>
      </c>
      <c r="B208" s="38">
        <f>[1]Matrix!$B$8274</f>
        <v>0</v>
      </c>
      <c r="C208" s="123">
        <f t="shared" si="30"/>
        <v>5.5</v>
      </c>
      <c r="D208" s="97">
        <f t="shared" si="31"/>
        <v>5</v>
      </c>
      <c r="F208" s="216" t="s">
        <v>28206</v>
      </c>
      <c r="G208" s="217">
        <f t="shared" si="32"/>
        <v>5</v>
      </c>
    </row>
    <row r="209" spans="1:16376" ht="18" customHeight="1">
      <c r="A209" s="38" t="s">
        <v>26480</v>
      </c>
      <c r="B209" s="38">
        <f>[1]Matrix!$B$1665</f>
        <v>0</v>
      </c>
      <c r="C209" s="123">
        <f t="shared" si="30"/>
        <v>5.5</v>
      </c>
      <c r="D209" s="97">
        <f t="shared" si="31"/>
        <v>5</v>
      </c>
      <c r="F209" s="216" t="s">
        <v>28205</v>
      </c>
      <c r="G209" s="217">
        <f t="shared" si="32"/>
        <v>5</v>
      </c>
    </row>
    <row r="210" spans="1:16376" ht="18" customHeight="1">
      <c r="A210" s="38" t="s">
        <v>26481</v>
      </c>
      <c r="B210" s="38">
        <f>[1]Matrix!$B$1537</f>
        <v>0</v>
      </c>
      <c r="C210" s="123">
        <f t="shared" si="30"/>
        <v>5.5</v>
      </c>
      <c r="D210" s="97">
        <f t="shared" si="31"/>
        <v>5</v>
      </c>
      <c r="F210" s="216" t="s">
        <v>28204</v>
      </c>
      <c r="G210" s="217">
        <f t="shared" si="32"/>
        <v>5</v>
      </c>
    </row>
    <row r="211" spans="1:16376" ht="18" customHeight="1">
      <c r="A211" s="38" t="s">
        <v>26482</v>
      </c>
      <c r="B211" s="38">
        <f>[1]Matrix!$B$897</f>
        <v>0</v>
      </c>
      <c r="C211" s="123">
        <f t="shared" si="30"/>
        <v>5.5</v>
      </c>
      <c r="D211" s="97">
        <f t="shared" si="31"/>
        <v>5</v>
      </c>
      <c r="F211" s="216" t="s">
        <v>28203</v>
      </c>
      <c r="G211" s="217">
        <f t="shared" si="32"/>
        <v>5</v>
      </c>
    </row>
    <row r="212" spans="1:16376" ht="18" customHeight="1">
      <c r="A212" s="38" t="s">
        <v>26483</v>
      </c>
      <c r="B212" s="38">
        <f>[1]Matrix!$B$1618</f>
        <v>0</v>
      </c>
      <c r="C212" s="123">
        <f t="shared" si="30"/>
        <v>5.5</v>
      </c>
      <c r="D212" s="97">
        <f t="shared" si="31"/>
        <v>5</v>
      </c>
      <c r="F212" s="216" t="s">
        <v>28202</v>
      </c>
      <c r="G212" s="217">
        <f t="shared" si="32"/>
        <v>5</v>
      </c>
    </row>
    <row r="213" spans="1:16376" ht="18" customHeight="1">
      <c r="A213" s="38" t="s">
        <v>26484</v>
      </c>
      <c r="B213" s="38">
        <f>[1]Matrix!$B$3021</f>
        <v>0</v>
      </c>
      <c r="C213" s="123">
        <f t="shared" si="30"/>
        <v>5.5</v>
      </c>
      <c r="D213" s="97">
        <f t="shared" si="31"/>
        <v>5</v>
      </c>
      <c r="F213" s="216" t="s">
        <v>28201</v>
      </c>
      <c r="G213" s="217">
        <f t="shared" si="32"/>
        <v>5</v>
      </c>
    </row>
    <row r="214" spans="1:16376" ht="18" customHeight="1">
      <c r="A214" s="38" t="s">
        <v>26485</v>
      </c>
      <c r="B214" s="38">
        <f>[1]Matrix!$B$8276</f>
        <v>0</v>
      </c>
      <c r="C214" s="123">
        <f t="shared" si="30"/>
        <v>5.5</v>
      </c>
      <c r="D214" s="97">
        <f t="shared" si="31"/>
        <v>5</v>
      </c>
      <c r="F214" s="216" t="s">
        <v>28200</v>
      </c>
      <c r="G214" s="217">
        <f t="shared" si="32"/>
        <v>5</v>
      </c>
    </row>
    <row r="215" spans="1:16376" ht="18" customHeight="1">
      <c r="A215" s="38" t="s">
        <v>26486</v>
      </c>
      <c r="B215" s="38"/>
      <c r="C215" s="123"/>
      <c r="D215" s="97"/>
    </row>
    <row r="216" spans="1:16376" ht="18" customHeight="1">
      <c r="A216" s="38" t="s">
        <v>26487</v>
      </c>
      <c r="B216" s="38">
        <f>[1]Matrix!$B$822</f>
        <v>0</v>
      </c>
      <c r="C216" s="123">
        <f t="shared" ref="C216:C228" si="33">ROUNDUP(ABS(75-B216)/(Base_Value)*allergy_factor,1)</f>
        <v>5.5</v>
      </c>
      <c r="D216" s="97">
        <f t="shared" ref="D216:D228" si="34">IF(C216&gt;Max_Value,Max_Value,IF(C216&lt;0,0,C216))</f>
        <v>5</v>
      </c>
      <c r="E216" s="218"/>
      <c r="F216" s="216" t="s">
        <v>28199</v>
      </c>
      <c r="G216" s="217">
        <f t="shared" ref="G216:G228" si="35">D216</f>
        <v>5</v>
      </c>
      <c r="H216" s="220"/>
      <c r="I216" s="219"/>
      <c r="J216" s="218"/>
      <c r="K216" s="222"/>
      <c r="L216" s="218"/>
      <c r="M216" s="218"/>
      <c r="N216" s="221"/>
      <c r="O216" s="220"/>
      <c r="P216" s="219"/>
      <c r="Q216" s="218"/>
      <c r="R216" s="222"/>
      <c r="S216" s="218"/>
      <c r="T216" s="218"/>
      <c r="U216" s="221"/>
      <c r="V216" s="220"/>
      <c r="W216" s="219"/>
      <c r="X216" s="218"/>
      <c r="Y216" s="222"/>
      <c r="Z216" s="218"/>
      <c r="AA216" s="218"/>
      <c r="AB216" s="221"/>
      <c r="AC216" s="220"/>
      <c r="AD216" s="219"/>
      <c r="AE216" s="218"/>
      <c r="AF216" s="222"/>
      <c r="AG216" s="218"/>
      <c r="AH216" s="218"/>
      <c r="AI216" s="221"/>
      <c r="AJ216" s="220"/>
      <c r="AK216" s="219"/>
      <c r="AL216" s="218"/>
      <c r="AM216" s="222"/>
      <c r="AN216" s="218"/>
      <c r="AO216" s="218"/>
      <c r="AP216" s="221"/>
      <c r="AQ216" s="220"/>
      <c r="AR216" s="219"/>
      <c r="AS216" s="218"/>
      <c r="AT216" s="222"/>
      <c r="AU216" s="218"/>
      <c r="AV216" s="218"/>
      <c r="AW216" s="221"/>
      <c r="AX216" s="220"/>
      <c r="AY216" s="219"/>
      <c r="AZ216" s="218"/>
      <c r="BA216" s="222"/>
      <c r="BB216" s="218"/>
      <c r="BC216" s="218"/>
      <c r="BD216" s="221"/>
      <c r="BE216" s="220"/>
      <c r="BF216" s="219"/>
      <c r="BG216" s="218"/>
      <c r="BH216" s="222"/>
      <c r="BI216" s="218"/>
      <c r="BJ216" s="218"/>
      <c r="BK216" s="221"/>
      <c r="BL216" s="220"/>
      <c r="BM216" s="219"/>
      <c r="BN216" s="218"/>
      <c r="BO216" s="222"/>
      <c r="BP216" s="218"/>
      <c r="BQ216" s="218"/>
      <c r="BR216" s="221"/>
      <c r="BS216" s="220"/>
      <c r="BT216" s="219"/>
      <c r="BU216" s="218"/>
      <c r="BV216" s="222"/>
      <c r="BW216" s="218"/>
      <c r="BX216" s="218"/>
      <c r="BY216" s="221"/>
      <c r="BZ216" s="220"/>
      <c r="CA216" s="219"/>
      <c r="CB216" s="218"/>
      <c r="CC216" s="222"/>
      <c r="CD216" s="218"/>
      <c r="CE216" s="218"/>
      <c r="CF216" s="221"/>
      <c r="CG216" s="220"/>
      <c r="CH216" s="219"/>
      <c r="CI216" s="218"/>
      <c r="CJ216" s="222"/>
      <c r="CK216" s="218"/>
      <c r="CL216" s="218"/>
      <c r="CM216" s="221"/>
      <c r="CN216" s="220"/>
      <c r="CO216" s="219"/>
      <c r="CP216" s="218"/>
      <c r="CQ216" s="222"/>
      <c r="CR216" s="218"/>
      <c r="CS216" s="218"/>
      <c r="CT216" s="221"/>
      <c r="CU216" s="220"/>
      <c r="CV216" s="219"/>
      <c r="CW216" s="218"/>
      <c r="CX216" s="222"/>
      <c r="CY216" s="218"/>
      <c r="CZ216" s="218"/>
      <c r="DA216" s="221"/>
      <c r="DB216" s="220"/>
      <c r="DC216" s="219"/>
      <c r="DD216" s="218"/>
      <c r="DE216" s="222"/>
      <c r="DF216" s="218"/>
      <c r="DG216" s="218"/>
      <c r="DH216" s="221"/>
      <c r="DI216" s="220"/>
      <c r="DJ216" s="219"/>
      <c r="DK216" s="218"/>
      <c r="DL216" s="222"/>
      <c r="DM216" s="218"/>
      <c r="DN216" s="218"/>
      <c r="DO216" s="221"/>
      <c r="DP216" s="220"/>
      <c r="DQ216" s="219"/>
      <c r="DR216" s="218"/>
      <c r="DS216" s="222"/>
      <c r="DT216" s="218"/>
      <c r="DU216" s="218"/>
      <c r="DV216" s="221"/>
      <c r="DW216" s="220"/>
      <c r="DX216" s="219"/>
      <c r="DY216" s="218"/>
      <c r="DZ216" s="222"/>
      <c r="EA216" s="218"/>
      <c r="EB216" s="218"/>
      <c r="EC216" s="221"/>
      <c r="ED216" s="220"/>
      <c r="EE216" s="219"/>
      <c r="EF216" s="218"/>
      <c r="EG216" s="222"/>
      <c r="EH216" s="218"/>
      <c r="EI216" s="218"/>
      <c r="EJ216" s="221"/>
      <c r="EK216" s="220"/>
      <c r="EL216" s="219"/>
      <c r="EM216" s="218"/>
      <c r="EN216" s="222"/>
      <c r="EO216" s="218"/>
      <c r="EP216" s="218"/>
      <c r="EQ216" s="221"/>
      <c r="ER216" s="220"/>
      <c r="ES216" s="219"/>
      <c r="ET216" s="218"/>
      <c r="EU216" s="222"/>
      <c r="EV216" s="218"/>
      <c r="EW216" s="218"/>
      <c r="EX216" s="221"/>
      <c r="EY216" s="220"/>
      <c r="EZ216" s="219"/>
      <c r="FA216" s="218"/>
      <c r="FB216" s="222"/>
      <c r="FC216" s="218"/>
      <c r="FD216" s="218"/>
      <c r="FE216" s="221"/>
      <c r="FF216" s="220"/>
      <c r="FG216" s="219"/>
      <c r="FH216" s="218"/>
      <c r="FI216" s="222"/>
      <c r="FJ216" s="218"/>
      <c r="FK216" s="218"/>
      <c r="FL216" s="221"/>
      <c r="FM216" s="220"/>
      <c r="FN216" s="219"/>
      <c r="FO216" s="218"/>
      <c r="FP216" s="222"/>
      <c r="FQ216" s="218"/>
      <c r="FR216" s="218"/>
      <c r="FS216" s="221"/>
      <c r="FT216" s="220"/>
      <c r="FU216" s="219"/>
      <c r="FV216" s="218"/>
      <c r="FW216" s="222"/>
      <c r="FX216" s="218"/>
      <c r="FY216" s="218"/>
      <c r="FZ216" s="221"/>
      <c r="GA216" s="220"/>
      <c r="GB216" s="219"/>
      <c r="GC216" s="218"/>
      <c r="GD216" s="222"/>
      <c r="GE216" s="218"/>
      <c r="GF216" s="218"/>
      <c r="GG216" s="221"/>
      <c r="GH216" s="220"/>
      <c r="GI216" s="219"/>
      <c r="GJ216" s="218"/>
      <c r="GK216" s="222"/>
      <c r="GL216" s="218"/>
      <c r="GM216" s="218"/>
      <c r="GN216" s="221"/>
      <c r="GO216" s="220"/>
      <c r="GP216" s="219"/>
      <c r="GQ216" s="218"/>
      <c r="GR216" s="222"/>
      <c r="GS216" s="218"/>
      <c r="GT216" s="218"/>
      <c r="GU216" s="221"/>
      <c r="GV216" s="220"/>
      <c r="GW216" s="219"/>
      <c r="GX216" s="218"/>
      <c r="GY216" s="222"/>
      <c r="GZ216" s="218"/>
      <c r="HA216" s="218"/>
      <c r="HB216" s="221"/>
      <c r="HC216" s="220"/>
      <c r="HD216" s="219"/>
      <c r="HE216" s="218"/>
      <c r="HF216" s="222"/>
      <c r="HG216" s="218"/>
      <c r="HH216" s="218"/>
      <c r="HI216" s="221"/>
      <c r="HJ216" s="220"/>
      <c r="HK216" s="219"/>
      <c r="HL216" s="218"/>
      <c r="HM216" s="222"/>
      <c r="HN216" s="218"/>
      <c r="HO216" s="218"/>
      <c r="HP216" s="221"/>
      <c r="HQ216" s="220"/>
      <c r="HR216" s="219"/>
      <c r="HS216" s="218"/>
      <c r="HT216" s="222"/>
      <c r="HU216" s="218"/>
      <c r="HV216" s="218"/>
      <c r="HW216" s="221"/>
      <c r="HX216" s="220"/>
      <c r="HY216" s="219"/>
      <c r="HZ216" s="218"/>
      <c r="IA216" s="222"/>
      <c r="IB216" s="218"/>
      <c r="IC216" s="218"/>
      <c r="ID216" s="221"/>
      <c r="IE216" s="220"/>
      <c r="IF216" s="219"/>
      <c r="IG216" s="218"/>
      <c r="IH216" s="222"/>
      <c r="II216" s="218"/>
      <c r="IJ216" s="218"/>
      <c r="IK216" s="221"/>
      <c r="IL216" s="220"/>
      <c r="IM216" s="219"/>
      <c r="IN216" s="218"/>
      <c r="IO216" s="222"/>
      <c r="IP216" s="218"/>
      <c r="IQ216" s="218"/>
      <c r="IR216" s="221"/>
      <c r="IS216" s="220"/>
      <c r="IT216" s="219"/>
      <c r="IU216" s="218"/>
      <c r="IV216" s="222"/>
      <c r="IW216" s="218"/>
      <c r="IX216" s="218"/>
      <c r="IY216" s="221"/>
      <c r="IZ216" s="220"/>
      <c r="JA216" s="219"/>
      <c r="JB216" s="218"/>
      <c r="JC216" s="222"/>
      <c r="JD216" s="218"/>
      <c r="JE216" s="218"/>
      <c r="JF216" s="221"/>
      <c r="JG216" s="220"/>
      <c r="JH216" s="219"/>
      <c r="JI216" s="218"/>
      <c r="JJ216" s="222"/>
      <c r="JK216" s="218"/>
      <c r="JL216" s="218"/>
      <c r="JM216" s="221"/>
      <c r="JN216" s="220"/>
      <c r="JO216" s="219"/>
      <c r="JP216" s="218"/>
      <c r="JQ216" s="222"/>
      <c r="JR216" s="218"/>
      <c r="JS216" s="218"/>
      <c r="JT216" s="221"/>
      <c r="JU216" s="220"/>
      <c r="JV216" s="219"/>
      <c r="JW216" s="218"/>
      <c r="JX216" s="222"/>
      <c r="JY216" s="218"/>
      <c r="JZ216" s="218"/>
      <c r="KA216" s="221"/>
      <c r="KB216" s="220"/>
      <c r="KC216" s="219"/>
      <c r="KD216" s="218"/>
      <c r="KE216" s="222"/>
      <c r="KF216" s="218"/>
      <c r="KG216" s="218"/>
      <c r="KH216" s="221"/>
      <c r="KI216" s="220"/>
      <c r="KJ216" s="219"/>
      <c r="KK216" s="218"/>
      <c r="KL216" s="222"/>
      <c r="KM216" s="218"/>
      <c r="KN216" s="218"/>
      <c r="KO216" s="221"/>
      <c r="KP216" s="220"/>
      <c r="KQ216" s="219"/>
      <c r="KR216" s="218"/>
      <c r="KS216" s="222"/>
      <c r="KT216" s="218"/>
      <c r="KU216" s="218"/>
      <c r="KV216" s="221"/>
      <c r="KW216" s="220"/>
      <c r="KX216" s="219"/>
      <c r="KY216" s="218"/>
      <c r="KZ216" s="222"/>
      <c r="LA216" s="218"/>
      <c r="LB216" s="218"/>
      <c r="LC216" s="221"/>
      <c r="LD216" s="220"/>
      <c r="LE216" s="219"/>
      <c r="LF216" s="218"/>
      <c r="LG216" s="222"/>
      <c r="LH216" s="218"/>
      <c r="LI216" s="218"/>
      <c r="LJ216" s="221"/>
      <c r="LK216" s="220"/>
      <c r="LL216" s="219"/>
      <c r="LM216" s="218"/>
      <c r="LN216" s="222"/>
      <c r="LO216" s="218"/>
      <c r="LP216" s="218"/>
      <c r="LQ216" s="221"/>
      <c r="LR216" s="220"/>
      <c r="LS216" s="219"/>
      <c r="LT216" s="218"/>
      <c r="LU216" s="222"/>
      <c r="LV216" s="218"/>
      <c r="LW216" s="218"/>
      <c r="LX216" s="221"/>
      <c r="LY216" s="220"/>
      <c r="LZ216" s="219"/>
      <c r="MA216" s="218"/>
      <c r="MB216" s="222"/>
      <c r="MC216" s="218"/>
      <c r="MD216" s="218"/>
      <c r="ME216" s="221"/>
      <c r="MF216" s="220"/>
      <c r="MG216" s="219"/>
      <c r="MH216" s="218"/>
      <c r="MI216" s="222"/>
      <c r="MJ216" s="218"/>
      <c r="MK216" s="218"/>
      <c r="ML216" s="221"/>
      <c r="MM216" s="220"/>
      <c r="MN216" s="219"/>
      <c r="MO216" s="218"/>
      <c r="MP216" s="222"/>
      <c r="MQ216" s="218"/>
      <c r="MR216" s="218"/>
      <c r="MS216" s="221"/>
      <c r="MT216" s="220"/>
      <c r="MU216" s="219"/>
      <c r="MV216" s="218"/>
      <c r="MW216" s="222"/>
      <c r="MX216" s="218"/>
      <c r="MY216" s="218"/>
      <c r="MZ216" s="221"/>
      <c r="NA216" s="220"/>
      <c r="NB216" s="219"/>
      <c r="NC216" s="218"/>
      <c r="ND216" s="222"/>
      <c r="NE216" s="218"/>
      <c r="NF216" s="218"/>
      <c r="NG216" s="221"/>
      <c r="NH216" s="220"/>
      <c r="NI216" s="219"/>
      <c r="NJ216" s="218"/>
      <c r="NK216" s="222"/>
      <c r="NL216" s="218"/>
      <c r="NM216" s="218"/>
      <c r="NN216" s="221"/>
      <c r="NO216" s="220"/>
      <c r="NP216" s="219"/>
      <c r="NQ216" s="218"/>
      <c r="NR216" s="222"/>
      <c r="NS216" s="218"/>
      <c r="NT216" s="218"/>
      <c r="NU216" s="221"/>
      <c r="NV216" s="220"/>
      <c r="NW216" s="219"/>
      <c r="NX216" s="218"/>
      <c r="NY216" s="222"/>
      <c r="NZ216" s="218"/>
      <c r="OA216" s="218"/>
      <c r="OB216" s="221"/>
      <c r="OC216" s="220"/>
      <c r="OD216" s="219"/>
      <c r="OE216" s="218"/>
      <c r="OF216" s="222"/>
      <c r="OG216" s="218"/>
      <c r="OH216" s="218"/>
      <c r="OI216" s="221"/>
      <c r="OJ216" s="220"/>
      <c r="OK216" s="219"/>
      <c r="OL216" s="218"/>
      <c r="OM216" s="222"/>
      <c r="ON216" s="218"/>
      <c r="OO216" s="218"/>
      <c r="OP216" s="221"/>
      <c r="OQ216" s="220"/>
      <c r="OR216" s="219"/>
      <c r="OS216" s="218"/>
      <c r="OT216" s="222"/>
      <c r="OU216" s="218"/>
      <c r="OV216" s="218"/>
      <c r="OW216" s="221"/>
      <c r="OX216" s="220"/>
      <c r="OY216" s="219"/>
      <c r="OZ216" s="218"/>
      <c r="PA216" s="222"/>
      <c r="PB216" s="218"/>
      <c r="PC216" s="218"/>
      <c r="PD216" s="221"/>
      <c r="PE216" s="220"/>
      <c r="PF216" s="219"/>
      <c r="PG216" s="218"/>
      <c r="PH216" s="222"/>
      <c r="PI216" s="218"/>
      <c r="PJ216" s="218"/>
      <c r="PK216" s="221"/>
      <c r="PL216" s="220"/>
      <c r="PM216" s="219"/>
      <c r="PN216" s="218"/>
      <c r="PO216" s="222"/>
      <c r="PP216" s="218"/>
      <c r="PQ216" s="218"/>
      <c r="PR216" s="221"/>
      <c r="PS216" s="220"/>
      <c r="PT216" s="219"/>
      <c r="PU216" s="218"/>
      <c r="PV216" s="222"/>
      <c r="PW216" s="218"/>
      <c r="PX216" s="218"/>
      <c r="PY216" s="221"/>
      <c r="PZ216" s="220"/>
      <c r="QA216" s="219"/>
      <c r="QB216" s="218"/>
      <c r="QC216" s="222"/>
      <c r="QD216" s="218"/>
      <c r="QE216" s="218"/>
      <c r="QF216" s="221"/>
      <c r="QG216" s="220"/>
      <c r="QH216" s="219"/>
      <c r="QI216" s="218"/>
      <c r="QJ216" s="222"/>
      <c r="QK216" s="218"/>
      <c r="QL216" s="218"/>
      <c r="QM216" s="221"/>
      <c r="QN216" s="220"/>
      <c r="QO216" s="219"/>
      <c r="QP216" s="218"/>
      <c r="QQ216" s="222"/>
      <c r="QR216" s="218"/>
      <c r="QS216" s="218"/>
      <c r="QT216" s="221"/>
      <c r="QU216" s="220"/>
      <c r="QV216" s="219"/>
      <c r="QW216" s="218"/>
      <c r="QX216" s="222"/>
      <c r="QY216" s="218"/>
      <c r="QZ216" s="218"/>
      <c r="RA216" s="221"/>
      <c r="RB216" s="220"/>
      <c r="RC216" s="219"/>
      <c r="RD216" s="218"/>
      <c r="RE216" s="222"/>
      <c r="RF216" s="218"/>
      <c r="RG216" s="218"/>
      <c r="RH216" s="221"/>
      <c r="RI216" s="220"/>
      <c r="RJ216" s="219"/>
      <c r="RK216" s="218"/>
      <c r="RL216" s="222"/>
      <c r="RM216" s="218"/>
      <c r="RN216" s="218"/>
      <c r="RO216" s="221"/>
      <c r="RP216" s="220"/>
      <c r="RQ216" s="219"/>
      <c r="RR216" s="218"/>
      <c r="RS216" s="222"/>
      <c r="RT216" s="218"/>
      <c r="RU216" s="218"/>
      <c r="RV216" s="221"/>
      <c r="RW216" s="220"/>
      <c r="RX216" s="219"/>
      <c r="RY216" s="218"/>
      <c r="RZ216" s="222"/>
      <c r="SA216" s="218"/>
      <c r="SB216" s="218"/>
      <c r="SC216" s="221"/>
      <c r="SD216" s="220"/>
      <c r="SE216" s="219"/>
      <c r="SF216" s="218"/>
      <c r="SG216" s="222"/>
      <c r="SH216" s="218"/>
      <c r="SI216" s="218"/>
      <c r="SJ216" s="221"/>
      <c r="SK216" s="220"/>
      <c r="SL216" s="219"/>
      <c r="SM216" s="218"/>
      <c r="SN216" s="222"/>
      <c r="SO216" s="218"/>
      <c r="SP216" s="218"/>
      <c r="SQ216" s="221"/>
      <c r="SR216" s="220"/>
      <c r="SS216" s="219"/>
      <c r="ST216" s="218"/>
      <c r="SU216" s="222"/>
      <c r="SV216" s="218"/>
      <c r="SW216" s="218"/>
      <c r="SX216" s="221"/>
      <c r="SY216" s="220"/>
      <c r="SZ216" s="219"/>
      <c r="TA216" s="218"/>
      <c r="TB216" s="222"/>
      <c r="TC216" s="218"/>
      <c r="TD216" s="218"/>
      <c r="TE216" s="221"/>
      <c r="TF216" s="220"/>
      <c r="TG216" s="219"/>
      <c r="TH216" s="218"/>
      <c r="TI216" s="222"/>
      <c r="TJ216" s="218"/>
      <c r="TK216" s="218"/>
      <c r="TL216" s="221"/>
      <c r="TM216" s="220"/>
      <c r="TN216" s="219"/>
      <c r="TO216" s="218"/>
      <c r="TP216" s="222"/>
      <c r="TQ216" s="218"/>
      <c r="TR216" s="218"/>
      <c r="TS216" s="221"/>
      <c r="TT216" s="220"/>
      <c r="TU216" s="219"/>
      <c r="TV216" s="218"/>
      <c r="TW216" s="222"/>
      <c r="TX216" s="218"/>
      <c r="TY216" s="218"/>
      <c r="TZ216" s="221"/>
      <c r="UA216" s="220"/>
      <c r="UB216" s="219"/>
      <c r="UC216" s="218"/>
      <c r="UD216" s="222"/>
      <c r="UE216" s="218"/>
      <c r="UF216" s="218"/>
      <c r="UG216" s="221"/>
      <c r="UH216" s="220"/>
      <c r="UI216" s="219"/>
      <c r="UJ216" s="218"/>
      <c r="UK216" s="222"/>
      <c r="UL216" s="218"/>
      <c r="UM216" s="218"/>
      <c r="UN216" s="221"/>
      <c r="UO216" s="220"/>
      <c r="UP216" s="219"/>
      <c r="UQ216" s="218"/>
      <c r="UR216" s="222"/>
      <c r="US216" s="218"/>
      <c r="UT216" s="218"/>
      <c r="UU216" s="221"/>
      <c r="UV216" s="220"/>
      <c r="UW216" s="219"/>
      <c r="UX216" s="218"/>
      <c r="UY216" s="222"/>
      <c r="UZ216" s="218"/>
      <c r="VA216" s="218"/>
      <c r="VB216" s="221"/>
      <c r="VC216" s="220"/>
      <c r="VD216" s="219"/>
      <c r="VE216" s="218"/>
      <c r="VF216" s="222"/>
      <c r="VG216" s="218"/>
      <c r="VH216" s="218"/>
      <c r="VI216" s="221"/>
      <c r="VJ216" s="220"/>
      <c r="VK216" s="219"/>
      <c r="VL216" s="218"/>
      <c r="VM216" s="222"/>
      <c r="VN216" s="218"/>
      <c r="VO216" s="218"/>
      <c r="VP216" s="221"/>
      <c r="VQ216" s="220"/>
      <c r="VR216" s="219"/>
      <c r="VS216" s="218"/>
      <c r="VT216" s="222"/>
      <c r="VU216" s="218"/>
      <c r="VV216" s="218"/>
      <c r="VW216" s="221"/>
      <c r="VX216" s="220"/>
      <c r="VY216" s="219"/>
      <c r="VZ216" s="218"/>
      <c r="WA216" s="222"/>
      <c r="WB216" s="218"/>
      <c r="WC216" s="218"/>
      <c r="WD216" s="221"/>
      <c r="WE216" s="220"/>
      <c r="WF216" s="219"/>
      <c r="WG216" s="218"/>
      <c r="WH216" s="222"/>
      <c r="WI216" s="218"/>
      <c r="WJ216" s="218"/>
      <c r="WK216" s="221"/>
      <c r="WL216" s="220"/>
      <c r="WM216" s="219"/>
      <c r="WN216" s="218"/>
      <c r="WO216" s="222"/>
      <c r="WP216" s="218"/>
      <c r="WQ216" s="218"/>
      <c r="WR216" s="221"/>
      <c r="WS216" s="220"/>
      <c r="WT216" s="219"/>
      <c r="WU216" s="218"/>
      <c r="WV216" s="222"/>
      <c r="WW216" s="218"/>
      <c r="WX216" s="218"/>
      <c r="WY216" s="221"/>
      <c r="WZ216" s="220"/>
      <c r="XA216" s="219"/>
      <c r="XB216" s="218"/>
      <c r="XC216" s="222"/>
      <c r="XD216" s="218"/>
      <c r="XE216" s="218"/>
      <c r="XF216" s="221"/>
      <c r="XG216" s="220"/>
      <c r="XH216" s="219"/>
      <c r="XI216" s="218"/>
      <c r="XJ216" s="222"/>
      <c r="XK216" s="218"/>
      <c r="XL216" s="218"/>
      <c r="XM216" s="221"/>
      <c r="XN216" s="220"/>
      <c r="XO216" s="219"/>
      <c r="XP216" s="218"/>
      <c r="XQ216" s="222"/>
      <c r="XR216" s="218"/>
      <c r="XS216" s="218"/>
      <c r="XT216" s="221"/>
      <c r="XU216" s="220"/>
      <c r="XV216" s="219"/>
      <c r="XW216" s="218"/>
      <c r="XX216" s="222"/>
      <c r="XY216" s="218"/>
      <c r="XZ216" s="218"/>
      <c r="YA216" s="221"/>
      <c r="YB216" s="220"/>
      <c r="YC216" s="219"/>
      <c r="YD216" s="218"/>
      <c r="YE216" s="222"/>
      <c r="YF216" s="218"/>
      <c r="YG216" s="218"/>
      <c r="YH216" s="221"/>
      <c r="YI216" s="220"/>
      <c r="YJ216" s="219"/>
      <c r="YK216" s="218"/>
      <c r="YL216" s="222"/>
      <c r="YM216" s="218"/>
      <c r="YN216" s="218"/>
      <c r="YO216" s="221"/>
      <c r="YP216" s="220"/>
      <c r="YQ216" s="219"/>
      <c r="YR216" s="218"/>
      <c r="YS216" s="222"/>
      <c r="YT216" s="218"/>
      <c r="YU216" s="218"/>
      <c r="YV216" s="221"/>
      <c r="YW216" s="220"/>
      <c r="YX216" s="219"/>
      <c r="YY216" s="218"/>
      <c r="YZ216" s="222"/>
      <c r="ZA216" s="218"/>
      <c r="ZB216" s="218"/>
      <c r="ZC216" s="221"/>
      <c r="ZD216" s="220"/>
      <c r="ZE216" s="219"/>
      <c r="ZF216" s="218"/>
      <c r="ZG216" s="222"/>
      <c r="ZH216" s="218"/>
      <c r="ZI216" s="218"/>
      <c r="ZJ216" s="221"/>
      <c r="ZK216" s="220"/>
      <c r="ZL216" s="219"/>
      <c r="ZM216" s="218"/>
      <c r="ZN216" s="222"/>
      <c r="ZO216" s="218"/>
      <c r="ZP216" s="218"/>
      <c r="ZQ216" s="221"/>
      <c r="ZR216" s="220"/>
      <c r="ZS216" s="219"/>
      <c r="ZT216" s="218"/>
      <c r="ZU216" s="222"/>
      <c r="ZV216" s="218"/>
      <c r="ZW216" s="218"/>
      <c r="ZX216" s="221"/>
      <c r="ZY216" s="220"/>
      <c r="ZZ216" s="219"/>
      <c r="AAA216" s="218"/>
      <c r="AAB216" s="222"/>
      <c r="AAC216" s="218"/>
      <c r="AAD216" s="218"/>
      <c r="AAE216" s="221"/>
      <c r="AAF216" s="220"/>
      <c r="AAG216" s="219"/>
      <c r="AAH216" s="218"/>
      <c r="AAI216" s="222"/>
      <c r="AAJ216" s="218"/>
      <c r="AAK216" s="218"/>
      <c r="AAL216" s="221"/>
      <c r="AAM216" s="220"/>
      <c r="AAN216" s="219"/>
      <c r="AAO216" s="218"/>
      <c r="AAP216" s="222"/>
      <c r="AAQ216" s="218"/>
      <c r="AAR216" s="218"/>
      <c r="AAS216" s="221"/>
      <c r="AAT216" s="220"/>
      <c r="AAU216" s="219"/>
      <c r="AAV216" s="218"/>
      <c r="AAW216" s="222"/>
      <c r="AAX216" s="218"/>
      <c r="AAY216" s="218"/>
      <c r="AAZ216" s="221"/>
      <c r="ABA216" s="220"/>
      <c r="ABB216" s="219"/>
      <c r="ABC216" s="218"/>
      <c r="ABD216" s="222"/>
      <c r="ABE216" s="218"/>
      <c r="ABF216" s="218"/>
      <c r="ABG216" s="221"/>
      <c r="ABH216" s="220"/>
      <c r="ABI216" s="219"/>
      <c r="ABJ216" s="218"/>
      <c r="ABK216" s="222"/>
      <c r="ABL216" s="218"/>
      <c r="ABM216" s="218"/>
      <c r="ABN216" s="221"/>
      <c r="ABO216" s="220"/>
      <c r="ABP216" s="219"/>
      <c r="ABQ216" s="218"/>
      <c r="ABR216" s="222"/>
      <c r="ABS216" s="218"/>
      <c r="ABT216" s="218"/>
      <c r="ABU216" s="221"/>
      <c r="ABV216" s="220"/>
      <c r="ABW216" s="219"/>
      <c r="ABX216" s="218"/>
      <c r="ABY216" s="222"/>
      <c r="ABZ216" s="218"/>
      <c r="ACA216" s="218"/>
      <c r="ACB216" s="221"/>
      <c r="ACC216" s="220"/>
      <c r="ACD216" s="219"/>
      <c r="ACE216" s="218"/>
      <c r="ACF216" s="222"/>
      <c r="ACG216" s="218"/>
      <c r="ACH216" s="218"/>
      <c r="ACI216" s="221"/>
      <c r="ACJ216" s="220"/>
      <c r="ACK216" s="219"/>
      <c r="ACL216" s="218"/>
      <c r="ACM216" s="222"/>
      <c r="ACN216" s="218"/>
      <c r="ACO216" s="218"/>
      <c r="ACP216" s="221"/>
      <c r="ACQ216" s="220"/>
      <c r="ACR216" s="219"/>
      <c r="ACS216" s="218"/>
      <c r="ACT216" s="222"/>
      <c r="ACU216" s="218"/>
      <c r="ACV216" s="218"/>
      <c r="ACW216" s="221"/>
      <c r="ACX216" s="220"/>
      <c r="ACY216" s="219"/>
      <c r="ACZ216" s="218"/>
      <c r="ADA216" s="222"/>
      <c r="ADB216" s="218"/>
      <c r="ADC216" s="218"/>
      <c r="ADD216" s="221"/>
      <c r="ADE216" s="220"/>
      <c r="ADF216" s="219"/>
      <c r="ADG216" s="218"/>
      <c r="ADH216" s="222"/>
      <c r="ADI216" s="218"/>
      <c r="ADJ216" s="218"/>
      <c r="ADK216" s="221"/>
      <c r="ADL216" s="220"/>
      <c r="ADM216" s="219"/>
      <c r="ADN216" s="218"/>
      <c r="ADO216" s="222"/>
      <c r="ADP216" s="218"/>
      <c r="ADQ216" s="218"/>
      <c r="ADR216" s="221"/>
      <c r="ADS216" s="220"/>
      <c r="ADT216" s="219"/>
      <c r="ADU216" s="218"/>
      <c r="ADV216" s="222"/>
      <c r="ADW216" s="218"/>
      <c r="ADX216" s="218"/>
      <c r="ADY216" s="221"/>
      <c r="ADZ216" s="220"/>
      <c r="AEA216" s="219"/>
      <c r="AEB216" s="218"/>
      <c r="AEC216" s="222"/>
      <c r="AED216" s="218"/>
      <c r="AEE216" s="218"/>
      <c r="AEF216" s="221"/>
      <c r="AEG216" s="220"/>
      <c r="AEH216" s="219"/>
      <c r="AEI216" s="218"/>
      <c r="AEJ216" s="222"/>
      <c r="AEK216" s="218"/>
      <c r="AEL216" s="218"/>
      <c r="AEM216" s="221"/>
      <c r="AEN216" s="220"/>
      <c r="AEO216" s="219"/>
      <c r="AEP216" s="218"/>
      <c r="AEQ216" s="222"/>
      <c r="AER216" s="218"/>
      <c r="AES216" s="218"/>
      <c r="AET216" s="221"/>
      <c r="AEU216" s="220"/>
      <c r="AEV216" s="219"/>
      <c r="AEW216" s="218"/>
      <c r="AEX216" s="222"/>
      <c r="AEY216" s="218"/>
      <c r="AEZ216" s="218"/>
      <c r="AFA216" s="221"/>
      <c r="AFB216" s="220"/>
      <c r="AFC216" s="219"/>
      <c r="AFD216" s="218"/>
      <c r="AFE216" s="222"/>
      <c r="AFF216" s="218"/>
      <c r="AFG216" s="218"/>
      <c r="AFH216" s="221"/>
      <c r="AFI216" s="220"/>
      <c r="AFJ216" s="219"/>
      <c r="AFK216" s="218"/>
      <c r="AFL216" s="222"/>
      <c r="AFM216" s="218"/>
      <c r="AFN216" s="218"/>
      <c r="AFO216" s="221"/>
      <c r="AFP216" s="220"/>
      <c r="AFQ216" s="219"/>
      <c r="AFR216" s="218"/>
      <c r="AFS216" s="222"/>
      <c r="AFT216" s="218"/>
      <c r="AFU216" s="218"/>
      <c r="AFV216" s="221"/>
      <c r="AFW216" s="220"/>
      <c r="AFX216" s="219"/>
      <c r="AFY216" s="218"/>
      <c r="AFZ216" s="222"/>
      <c r="AGA216" s="218"/>
      <c r="AGB216" s="218"/>
      <c r="AGC216" s="221"/>
      <c r="AGD216" s="220"/>
      <c r="AGE216" s="219"/>
      <c r="AGF216" s="218"/>
      <c r="AGG216" s="222"/>
      <c r="AGH216" s="218"/>
      <c r="AGI216" s="218"/>
      <c r="AGJ216" s="221"/>
      <c r="AGK216" s="220"/>
      <c r="AGL216" s="219"/>
      <c r="AGM216" s="218"/>
      <c r="AGN216" s="222"/>
      <c r="AGO216" s="218"/>
      <c r="AGP216" s="218"/>
      <c r="AGQ216" s="221"/>
      <c r="AGR216" s="220"/>
      <c r="AGS216" s="219"/>
      <c r="AGT216" s="218"/>
      <c r="AGU216" s="222"/>
      <c r="AGV216" s="218"/>
      <c r="AGW216" s="218"/>
      <c r="AGX216" s="221"/>
      <c r="AGY216" s="220"/>
      <c r="AGZ216" s="219"/>
      <c r="AHA216" s="218"/>
      <c r="AHB216" s="222"/>
      <c r="AHC216" s="218"/>
      <c r="AHD216" s="218"/>
      <c r="AHE216" s="221"/>
      <c r="AHF216" s="220"/>
      <c r="AHG216" s="219"/>
      <c r="AHH216" s="218"/>
      <c r="AHI216" s="222"/>
      <c r="AHJ216" s="218"/>
      <c r="AHK216" s="218"/>
      <c r="AHL216" s="221"/>
      <c r="AHM216" s="220"/>
      <c r="AHN216" s="219"/>
      <c r="AHO216" s="218"/>
      <c r="AHP216" s="222"/>
      <c r="AHQ216" s="218"/>
      <c r="AHR216" s="218"/>
      <c r="AHS216" s="221"/>
      <c r="AHT216" s="220"/>
      <c r="AHU216" s="219"/>
      <c r="AHV216" s="218"/>
      <c r="AHW216" s="222"/>
      <c r="AHX216" s="218"/>
      <c r="AHY216" s="218"/>
      <c r="AHZ216" s="221"/>
      <c r="AIA216" s="220"/>
      <c r="AIB216" s="219"/>
      <c r="AIC216" s="218"/>
      <c r="AID216" s="222"/>
      <c r="AIE216" s="218"/>
      <c r="AIF216" s="218"/>
      <c r="AIG216" s="221"/>
      <c r="AIH216" s="220"/>
      <c r="AII216" s="219"/>
      <c r="AIJ216" s="218"/>
      <c r="AIK216" s="222"/>
      <c r="AIL216" s="218"/>
      <c r="AIM216" s="218"/>
      <c r="AIN216" s="221"/>
      <c r="AIO216" s="220"/>
      <c r="AIP216" s="219"/>
      <c r="AIQ216" s="218"/>
      <c r="AIR216" s="222"/>
      <c r="AIS216" s="218"/>
      <c r="AIT216" s="218"/>
      <c r="AIU216" s="221"/>
      <c r="AIV216" s="220"/>
      <c r="AIW216" s="219"/>
      <c r="AIX216" s="218"/>
      <c r="AIY216" s="222"/>
      <c r="AIZ216" s="218"/>
      <c r="AJA216" s="218"/>
      <c r="AJB216" s="221"/>
      <c r="AJC216" s="220"/>
      <c r="AJD216" s="219"/>
      <c r="AJE216" s="218"/>
      <c r="AJF216" s="222"/>
      <c r="AJG216" s="218"/>
      <c r="AJH216" s="218"/>
      <c r="AJI216" s="221"/>
      <c r="AJJ216" s="220"/>
      <c r="AJK216" s="219"/>
      <c r="AJL216" s="218"/>
      <c r="AJM216" s="222"/>
      <c r="AJN216" s="218"/>
      <c r="AJO216" s="218"/>
      <c r="AJP216" s="221"/>
      <c r="AJQ216" s="220"/>
      <c r="AJR216" s="219"/>
      <c r="AJS216" s="218"/>
      <c r="AJT216" s="222"/>
      <c r="AJU216" s="218"/>
      <c r="AJV216" s="218"/>
      <c r="AJW216" s="221"/>
      <c r="AJX216" s="220"/>
      <c r="AJY216" s="219"/>
      <c r="AJZ216" s="218"/>
      <c r="AKA216" s="222"/>
      <c r="AKB216" s="218"/>
      <c r="AKC216" s="218"/>
      <c r="AKD216" s="221"/>
      <c r="AKE216" s="220"/>
      <c r="AKF216" s="219"/>
      <c r="AKG216" s="218"/>
      <c r="AKH216" s="222"/>
      <c r="AKI216" s="218"/>
      <c r="AKJ216" s="218"/>
      <c r="AKK216" s="221"/>
      <c r="AKL216" s="220"/>
      <c r="AKM216" s="219"/>
      <c r="AKN216" s="218"/>
      <c r="AKO216" s="222"/>
      <c r="AKP216" s="218"/>
      <c r="AKQ216" s="218"/>
      <c r="AKR216" s="221"/>
      <c r="AKS216" s="220"/>
      <c r="AKT216" s="219"/>
      <c r="AKU216" s="218"/>
      <c r="AKV216" s="222"/>
      <c r="AKW216" s="218"/>
      <c r="AKX216" s="218"/>
      <c r="AKY216" s="221"/>
      <c r="AKZ216" s="220"/>
      <c r="ALA216" s="219"/>
      <c r="ALB216" s="218"/>
      <c r="ALC216" s="222"/>
      <c r="ALD216" s="218"/>
      <c r="ALE216" s="218"/>
      <c r="ALF216" s="221"/>
      <c r="ALG216" s="220"/>
      <c r="ALH216" s="219"/>
      <c r="ALI216" s="218"/>
      <c r="ALJ216" s="222"/>
      <c r="ALK216" s="218"/>
      <c r="ALL216" s="218"/>
      <c r="ALM216" s="221"/>
      <c r="ALN216" s="220"/>
      <c r="ALO216" s="219"/>
      <c r="ALP216" s="218"/>
      <c r="ALQ216" s="222"/>
      <c r="ALR216" s="218"/>
      <c r="ALS216" s="218"/>
      <c r="ALT216" s="221"/>
      <c r="ALU216" s="220"/>
      <c r="ALV216" s="219"/>
      <c r="ALW216" s="218"/>
      <c r="ALX216" s="222"/>
      <c r="ALY216" s="218"/>
      <c r="ALZ216" s="218"/>
      <c r="AMA216" s="221"/>
      <c r="AMB216" s="220"/>
      <c r="AMC216" s="219"/>
      <c r="AMD216" s="218"/>
      <c r="AME216" s="222"/>
      <c r="AMF216" s="218"/>
      <c r="AMG216" s="218"/>
      <c r="AMH216" s="221"/>
      <c r="AMI216" s="220"/>
      <c r="AMJ216" s="219"/>
      <c r="AMK216" s="218"/>
      <c r="AML216" s="222"/>
      <c r="AMM216" s="218"/>
      <c r="AMN216" s="218"/>
      <c r="AMO216" s="221"/>
      <c r="AMP216" s="220"/>
      <c r="AMQ216" s="219"/>
      <c r="AMR216" s="218"/>
      <c r="AMS216" s="222"/>
      <c r="AMT216" s="218"/>
      <c r="AMU216" s="218"/>
      <c r="AMV216" s="221"/>
      <c r="AMW216" s="220"/>
      <c r="AMX216" s="219"/>
      <c r="AMY216" s="218"/>
      <c r="AMZ216" s="222"/>
      <c r="ANA216" s="218"/>
      <c r="ANB216" s="218"/>
      <c r="ANC216" s="221"/>
      <c r="AND216" s="220"/>
      <c r="ANE216" s="219"/>
      <c r="ANF216" s="218"/>
      <c r="ANG216" s="222"/>
      <c r="ANH216" s="218"/>
      <c r="ANI216" s="218"/>
      <c r="ANJ216" s="221"/>
      <c r="ANK216" s="220"/>
      <c r="ANL216" s="219"/>
      <c r="ANM216" s="218"/>
      <c r="ANN216" s="222"/>
      <c r="ANO216" s="218"/>
      <c r="ANP216" s="218"/>
      <c r="ANQ216" s="221"/>
      <c r="ANR216" s="220"/>
      <c r="ANS216" s="219"/>
      <c r="ANT216" s="218"/>
      <c r="ANU216" s="222"/>
      <c r="ANV216" s="218"/>
      <c r="ANW216" s="218"/>
      <c r="ANX216" s="221"/>
      <c r="ANY216" s="220"/>
      <c r="ANZ216" s="219"/>
      <c r="AOA216" s="218"/>
      <c r="AOB216" s="222"/>
      <c r="AOC216" s="218"/>
      <c r="AOD216" s="218"/>
      <c r="AOE216" s="221"/>
      <c r="AOF216" s="220"/>
      <c r="AOG216" s="219"/>
      <c r="AOH216" s="218"/>
      <c r="AOI216" s="222"/>
      <c r="AOJ216" s="218"/>
      <c r="AOK216" s="218"/>
      <c r="AOL216" s="221"/>
      <c r="AOM216" s="220"/>
      <c r="AON216" s="219"/>
      <c r="AOO216" s="218"/>
      <c r="AOP216" s="222"/>
      <c r="AOQ216" s="218"/>
      <c r="AOR216" s="218"/>
      <c r="AOS216" s="221"/>
      <c r="AOT216" s="220"/>
      <c r="AOU216" s="219"/>
      <c r="AOV216" s="218"/>
      <c r="AOW216" s="222"/>
      <c r="AOX216" s="218"/>
      <c r="AOY216" s="218"/>
      <c r="AOZ216" s="221"/>
      <c r="APA216" s="220"/>
      <c r="APB216" s="219"/>
      <c r="APC216" s="218"/>
      <c r="APD216" s="222"/>
      <c r="APE216" s="218"/>
      <c r="APF216" s="218"/>
      <c r="APG216" s="221"/>
      <c r="APH216" s="220"/>
      <c r="API216" s="219"/>
      <c r="APJ216" s="218"/>
      <c r="APK216" s="222"/>
      <c r="APL216" s="218"/>
      <c r="APM216" s="218"/>
      <c r="APN216" s="221"/>
      <c r="APO216" s="220"/>
      <c r="APP216" s="219"/>
      <c r="APQ216" s="218"/>
      <c r="APR216" s="222"/>
      <c r="APS216" s="218"/>
      <c r="APT216" s="218"/>
      <c r="APU216" s="221"/>
      <c r="APV216" s="220"/>
      <c r="APW216" s="219"/>
      <c r="APX216" s="218"/>
      <c r="APY216" s="222"/>
      <c r="APZ216" s="218"/>
      <c r="AQA216" s="218"/>
      <c r="AQB216" s="221"/>
      <c r="AQC216" s="220"/>
      <c r="AQD216" s="219"/>
      <c r="AQE216" s="218"/>
      <c r="AQF216" s="222"/>
      <c r="AQG216" s="218"/>
      <c r="AQH216" s="218"/>
      <c r="AQI216" s="221"/>
      <c r="AQJ216" s="220"/>
      <c r="AQK216" s="219"/>
      <c r="AQL216" s="218"/>
      <c r="AQM216" s="222"/>
      <c r="AQN216" s="218"/>
      <c r="AQO216" s="218"/>
      <c r="AQP216" s="221"/>
      <c r="AQQ216" s="220"/>
      <c r="AQR216" s="219"/>
      <c r="AQS216" s="218"/>
      <c r="AQT216" s="222"/>
      <c r="AQU216" s="218"/>
      <c r="AQV216" s="218"/>
      <c r="AQW216" s="221"/>
      <c r="AQX216" s="220"/>
      <c r="AQY216" s="219"/>
      <c r="AQZ216" s="218"/>
      <c r="ARA216" s="222"/>
      <c r="ARB216" s="218"/>
      <c r="ARC216" s="218"/>
      <c r="ARD216" s="221"/>
      <c r="ARE216" s="220"/>
      <c r="ARF216" s="219"/>
      <c r="ARG216" s="218"/>
      <c r="ARH216" s="222"/>
      <c r="ARI216" s="218"/>
      <c r="ARJ216" s="218"/>
      <c r="ARK216" s="221"/>
      <c r="ARL216" s="220"/>
      <c r="ARM216" s="219"/>
      <c r="ARN216" s="218"/>
      <c r="ARO216" s="222"/>
      <c r="ARP216" s="218"/>
      <c r="ARQ216" s="218"/>
      <c r="ARR216" s="221"/>
      <c r="ARS216" s="220"/>
      <c r="ART216" s="219"/>
      <c r="ARU216" s="218"/>
      <c r="ARV216" s="222"/>
      <c r="ARW216" s="218"/>
      <c r="ARX216" s="218"/>
      <c r="ARY216" s="221"/>
      <c r="ARZ216" s="220"/>
      <c r="ASA216" s="219"/>
      <c r="ASB216" s="218"/>
      <c r="ASC216" s="222"/>
      <c r="ASD216" s="218"/>
      <c r="ASE216" s="218"/>
      <c r="ASF216" s="221"/>
      <c r="ASG216" s="220"/>
      <c r="ASH216" s="219"/>
      <c r="ASI216" s="218"/>
      <c r="ASJ216" s="222"/>
      <c r="ASK216" s="218"/>
      <c r="ASL216" s="218"/>
      <c r="ASM216" s="221"/>
      <c r="ASN216" s="220"/>
      <c r="ASO216" s="219"/>
      <c r="ASP216" s="218"/>
      <c r="ASQ216" s="222"/>
      <c r="ASR216" s="218"/>
      <c r="ASS216" s="218"/>
      <c r="AST216" s="221"/>
      <c r="ASU216" s="220"/>
      <c r="ASV216" s="219"/>
      <c r="ASW216" s="218"/>
      <c r="ASX216" s="222"/>
      <c r="ASY216" s="218"/>
      <c r="ASZ216" s="218"/>
      <c r="ATA216" s="221"/>
      <c r="ATB216" s="220"/>
      <c r="ATC216" s="219"/>
      <c r="ATD216" s="218"/>
      <c r="ATE216" s="222"/>
      <c r="ATF216" s="218"/>
      <c r="ATG216" s="218"/>
      <c r="ATH216" s="221"/>
      <c r="ATI216" s="220"/>
      <c r="ATJ216" s="219"/>
      <c r="ATK216" s="218"/>
      <c r="ATL216" s="222"/>
      <c r="ATM216" s="218"/>
      <c r="ATN216" s="218"/>
      <c r="ATO216" s="221"/>
      <c r="ATP216" s="220"/>
      <c r="ATQ216" s="219"/>
      <c r="ATR216" s="218"/>
      <c r="ATS216" s="222"/>
      <c r="ATT216" s="218"/>
      <c r="ATU216" s="218"/>
      <c r="ATV216" s="221"/>
      <c r="ATW216" s="220"/>
      <c r="ATX216" s="219"/>
      <c r="ATY216" s="218"/>
      <c r="ATZ216" s="222"/>
      <c r="AUA216" s="218"/>
      <c r="AUB216" s="218"/>
      <c r="AUC216" s="221"/>
      <c r="AUD216" s="220"/>
      <c r="AUE216" s="219"/>
      <c r="AUF216" s="218"/>
      <c r="AUG216" s="222"/>
      <c r="AUH216" s="218"/>
      <c r="AUI216" s="218"/>
      <c r="AUJ216" s="221"/>
      <c r="AUK216" s="220"/>
      <c r="AUL216" s="219"/>
      <c r="AUM216" s="218"/>
      <c r="AUN216" s="222"/>
      <c r="AUO216" s="218"/>
      <c r="AUP216" s="218"/>
      <c r="AUQ216" s="221"/>
      <c r="AUR216" s="220"/>
      <c r="AUS216" s="219"/>
      <c r="AUT216" s="218"/>
      <c r="AUU216" s="222"/>
      <c r="AUV216" s="218"/>
      <c r="AUW216" s="218"/>
      <c r="AUX216" s="221"/>
      <c r="AUY216" s="220"/>
      <c r="AUZ216" s="219"/>
      <c r="AVA216" s="218"/>
      <c r="AVB216" s="222"/>
      <c r="AVC216" s="218"/>
      <c r="AVD216" s="218"/>
      <c r="AVE216" s="221"/>
      <c r="AVF216" s="220"/>
      <c r="AVG216" s="219"/>
      <c r="AVH216" s="218"/>
      <c r="AVI216" s="222"/>
      <c r="AVJ216" s="218"/>
      <c r="AVK216" s="218"/>
      <c r="AVL216" s="221"/>
      <c r="AVM216" s="220"/>
      <c r="AVN216" s="219"/>
      <c r="AVO216" s="218"/>
      <c r="AVP216" s="222"/>
      <c r="AVQ216" s="218"/>
      <c r="AVR216" s="218"/>
      <c r="AVS216" s="221"/>
      <c r="AVT216" s="220"/>
      <c r="AVU216" s="219"/>
      <c r="AVV216" s="218"/>
      <c r="AVW216" s="222"/>
      <c r="AVX216" s="218"/>
      <c r="AVY216" s="218"/>
      <c r="AVZ216" s="221"/>
      <c r="AWA216" s="220"/>
      <c r="AWB216" s="219"/>
      <c r="AWC216" s="218"/>
      <c r="AWD216" s="222"/>
      <c r="AWE216" s="218"/>
      <c r="AWF216" s="218"/>
      <c r="AWG216" s="221"/>
      <c r="AWH216" s="220"/>
      <c r="AWI216" s="219"/>
      <c r="AWJ216" s="218"/>
      <c r="AWK216" s="222"/>
      <c r="AWL216" s="218"/>
      <c r="AWM216" s="218"/>
      <c r="AWN216" s="221"/>
      <c r="AWO216" s="220"/>
      <c r="AWP216" s="219"/>
      <c r="AWQ216" s="218"/>
      <c r="AWR216" s="222"/>
      <c r="AWS216" s="218"/>
      <c r="AWT216" s="218"/>
      <c r="AWU216" s="221"/>
      <c r="AWV216" s="220"/>
      <c r="AWW216" s="219"/>
      <c r="AWX216" s="218"/>
      <c r="AWY216" s="222"/>
      <c r="AWZ216" s="218"/>
      <c r="AXA216" s="218"/>
      <c r="AXB216" s="221"/>
      <c r="AXC216" s="220"/>
      <c r="AXD216" s="219"/>
      <c r="AXE216" s="218"/>
      <c r="AXF216" s="222"/>
      <c r="AXG216" s="218"/>
      <c r="AXH216" s="218"/>
      <c r="AXI216" s="221"/>
      <c r="AXJ216" s="220"/>
      <c r="AXK216" s="219"/>
      <c r="AXL216" s="218"/>
      <c r="AXM216" s="222"/>
      <c r="AXN216" s="218"/>
      <c r="AXO216" s="218"/>
      <c r="AXP216" s="221"/>
      <c r="AXQ216" s="220"/>
      <c r="AXR216" s="219"/>
      <c r="AXS216" s="218"/>
      <c r="AXT216" s="222"/>
      <c r="AXU216" s="218"/>
      <c r="AXV216" s="218"/>
      <c r="AXW216" s="221"/>
      <c r="AXX216" s="220"/>
      <c r="AXY216" s="219"/>
      <c r="AXZ216" s="218"/>
      <c r="AYA216" s="222"/>
      <c r="AYB216" s="218"/>
      <c r="AYC216" s="218"/>
      <c r="AYD216" s="221"/>
      <c r="AYE216" s="220"/>
      <c r="AYF216" s="219"/>
      <c r="AYG216" s="218"/>
      <c r="AYH216" s="222"/>
      <c r="AYI216" s="218"/>
      <c r="AYJ216" s="218"/>
      <c r="AYK216" s="221"/>
      <c r="AYL216" s="220"/>
      <c r="AYM216" s="219"/>
      <c r="AYN216" s="218"/>
      <c r="AYO216" s="222"/>
      <c r="AYP216" s="218"/>
      <c r="AYQ216" s="218"/>
      <c r="AYR216" s="221"/>
      <c r="AYS216" s="220"/>
      <c r="AYT216" s="219"/>
      <c r="AYU216" s="218"/>
      <c r="AYV216" s="222"/>
      <c r="AYW216" s="218"/>
      <c r="AYX216" s="218"/>
      <c r="AYY216" s="221"/>
      <c r="AYZ216" s="220"/>
      <c r="AZA216" s="219"/>
      <c r="AZB216" s="218"/>
      <c r="AZC216" s="222"/>
      <c r="AZD216" s="218"/>
      <c r="AZE216" s="218"/>
      <c r="AZF216" s="221"/>
      <c r="AZG216" s="220"/>
      <c r="AZH216" s="219"/>
      <c r="AZI216" s="218"/>
      <c r="AZJ216" s="222"/>
      <c r="AZK216" s="218"/>
      <c r="AZL216" s="218"/>
      <c r="AZM216" s="221"/>
      <c r="AZN216" s="220"/>
      <c r="AZO216" s="219"/>
      <c r="AZP216" s="218"/>
      <c r="AZQ216" s="222"/>
      <c r="AZR216" s="218"/>
      <c r="AZS216" s="218"/>
      <c r="AZT216" s="221"/>
      <c r="AZU216" s="220"/>
      <c r="AZV216" s="219"/>
      <c r="AZW216" s="218"/>
      <c r="AZX216" s="222"/>
      <c r="AZY216" s="218"/>
      <c r="AZZ216" s="218"/>
      <c r="BAA216" s="221"/>
      <c r="BAB216" s="220"/>
      <c r="BAC216" s="219"/>
      <c r="BAD216" s="218"/>
      <c r="BAE216" s="222"/>
      <c r="BAF216" s="218"/>
      <c r="BAG216" s="218"/>
      <c r="BAH216" s="221"/>
      <c r="BAI216" s="220"/>
      <c r="BAJ216" s="219"/>
      <c r="BAK216" s="218"/>
      <c r="BAL216" s="222"/>
      <c r="BAM216" s="218"/>
      <c r="BAN216" s="218"/>
      <c r="BAO216" s="221"/>
      <c r="BAP216" s="220"/>
      <c r="BAQ216" s="219"/>
      <c r="BAR216" s="218"/>
      <c r="BAS216" s="222"/>
      <c r="BAT216" s="218"/>
      <c r="BAU216" s="218"/>
      <c r="BAV216" s="221"/>
      <c r="BAW216" s="220"/>
      <c r="BAX216" s="219"/>
      <c r="BAY216" s="218"/>
      <c r="BAZ216" s="222"/>
      <c r="BBA216" s="218"/>
      <c r="BBB216" s="218"/>
      <c r="BBC216" s="221"/>
      <c r="BBD216" s="220"/>
      <c r="BBE216" s="219"/>
      <c r="BBF216" s="218"/>
      <c r="BBG216" s="222"/>
      <c r="BBH216" s="218"/>
      <c r="BBI216" s="218"/>
      <c r="BBJ216" s="221"/>
      <c r="BBK216" s="220"/>
      <c r="BBL216" s="219"/>
      <c r="BBM216" s="218"/>
      <c r="BBN216" s="222"/>
      <c r="BBO216" s="218"/>
      <c r="BBP216" s="218"/>
      <c r="BBQ216" s="221"/>
      <c r="BBR216" s="220"/>
      <c r="BBS216" s="219"/>
      <c r="BBT216" s="218"/>
      <c r="BBU216" s="222"/>
      <c r="BBV216" s="218"/>
      <c r="BBW216" s="218"/>
      <c r="BBX216" s="221"/>
      <c r="BBY216" s="220"/>
      <c r="BBZ216" s="219"/>
      <c r="BCA216" s="218"/>
      <c r="BCB216" s="222"/>
      <c r="BCC216" s="218"/>
      <c r="BCD216" s="218"/>
      <c r="BCE216" s="221"/>
      <c r="BCF216" s="220"/>
      <c r="BCG216" s="219"/>
      <c r="BCH216" s="218"/>
      <c r="BCI216" s="222"/>
      <c r="BCJ216" s="218"/>
      <c r="BCK216" s="218"/>
      <c r="BCL216" s="221"/>
      <c r="BCM216" s="220"/>
      <c r="BCN216" s="219"/>
      <c r="BCO216" s="218"/>
      <c r="BCP216" s="222"/>
      <c r="BCQ216" s="218"/>
      <c r="BCR216" s="218"/>
      <c r="BCS216" s="221"/>
      <c r="BCT216" s="220"/>
      <c r="BCU216" s="219"/>
      <c r="BCV216" s="218"/>
      <c r="BCW216" s="222"/>
      <c r="BCX216" s="218"/>
      <c r="BCY216" s="218"/>
      <c r="BCZ216" s="221"/>
      <c r="BDA216" s="220"/>
      <c r="BDB216" s="219"/>
      <c r="BDC216" s="218"/>
      <c r="BDD216" s="222"/>
      <c r="BDE216" s="218"/>
      <c r="BDF216" s="218"/>
      <c r="BDG216" s="221"/>
      <c r="BDH216" s="220"/>
      <c r="BDI216" s="219"/>
      <c r="BDJ216" s="218"/>
      <c r="BDK216" s="222"/>
      <c r="BDL216" s="218"/>
      <c r="BDM216" s="218"/>
      <c r="BDN216" s="221"/>
      <c r="BDO216" s="220"/>
      <c r="BDP216" s="219"/>
      <c r="BDQ216" s="218"/>
      <c r="BDR216" s="222"/>
      <c r="BDS216" s="218"/>
      <c r="BDT216" s="218"/>
      <c r="BDU216" s="221"/>
      <c r="BDV216" s="220"/>
      <c r="BDW216" s="219"/>
      <c r="BDX216" s="218"/>
      <c r="BDY216" s="222"/>
      <c r="BDZ216" s="218"/>
      <c r="BEA216" s="218"/>
      <c r="BEB216" s="221"/>
      <c r="BEC216" s="220"/>
      <c r="BED216" s="219"/>
      <c r="BEE216" s="218"/>
      <c r="BEF216" s="222"/>
      <c r="BEG216" s="218"/>
      <c r="BEH216" s="218"/>
      <c r="BEI216" s="221"/>
      <c r="BEJ216" s="220"/>
      <c r="BEK216" s="219"/>
      <c r="BEL216" s="218"/>
      <c r="BEM216" s="222"/>
      <c r="BEN216" s="218"/>
      <c r="BEO216" s="218"/>
      <c r="BEP216" s="221"/>
      <c r="BEQ216" s="220"/>
      <c r="BER216" s="219"/>
      <c r="BES216" s="218"/>
      <c r="BET216" s="222"/>
      <c r="BEU216" s="218"/>
      <c r="BEV216" s="218"/>
      <c r="BEW216" s="221"/>
      <c r="BEX216" s="220"/>
      <c r="BEY216" s="219"/>
      <c r="BEZ216" s="218"/>
      <c r="BFA216" s="222"/>
      <c r="BFB216" s="218"/>
      <c r="BFC216" s="218"/>
      <c r="BFD216" s="221"/>
      <c r="BFE216" s="220"/>
      <c r="BFF216" s="219"/>
      <c r="BFG216" s="218"/>
      <c r="BFH216" s="222"/>
      <c r="BFI216" s="218"/>
      <c r="BFJ216" s="218"/>
      <c r="BFK216" s="221"/>
      <c r="BFL216" s="220"/>
      <c r="BFM216" s="219"/>
      <c r="BFN216" s="218"/>
      <c r="BFO216" s="222"/>
      <c r="BFP216" s="218"/>
      <c r="BFQ216" s="218"/>
      <c r="BFR216" s="221"/>
      <c r="BFS216" s="220"/>
      <c r="BFT216" s="219"/>
      <c r="BFU216" s="218"/>
      <c r="BFV216" s="222"/>
      <c r="BFW216" s="218"/>
      <c r="BFX216" s="218"/>
      <c r="BFY216" s="221"/>
      <c r="BFZ216" s="220"/>
      <c r="BGA216" s="219"/>
      <c r="BGB216" s="218"/>
      <c r="BGC216" s="222"/>
      <c r="BGD216" s="218"/>
      <c r="BGE216" s="218"/>
      <c r="BGF216" s="221"/>
      <c r="BGG216" s="220"/>
      <c r="BGH216" s="219"/>
      <c r="BGI216" s="218"/>
      <c r="BGJ216" s="222"/>
      <c r="BGK216" s="218"/>
      <c r="BGL216" s="218"/>
      <c r="BGM216" s="221"/>
      <c r="BGN216" s="220"/>
      <c r="BGO216" s="219"/>
      <c r="BGP216" s="218"/>
      <c r="BGQ216" s="222"/>
      <c r="BGR216" s="218"/>
      <c r="BGS216" s="218"/>
      <c r="BGT216" s="221"/>
      <c r="BGU216" s="220"/>
      <c r="BGV216" s="219"/>
      <c r="BGW216" s="218"/>
      <c r="BGX216" s="222"/>
      <c r="BGY216" s="218"/>
      <c r="BGZ216" s="218"/>
      <c r="BHA216" s="221"/>
      <c r="BHB216" s="220"/>
      <c r="BHC216" s="219"/>
      <c r="BHD216" s="218"/>
      <c r="BHE216" s="222"/>
      <c r="BHF216" s="218"/>
      <c r="BHG216" s="218"/>
      <c r="BHH216" s="221"/>
      <c r="BHI216" s="220"/>
      <c r="BHJ216" s="219"/>
      <c r="BHK216" s="218"/>
      <c r="BHL216" s="222"/>
      <c r="BHM216" s="218"/>
      <c r="BHN216" s="218"/>
      <c r="BHO216" s="221"/>
      <c r="BHP216" s="220"/>
      <c r="BHQ216" s="219"/>
      <c r="BHR216" s="218"/>
      <c r="BHS216" s="222"/>
      <c r="BHT216" s="218"/>
      <c r="BHU216" s="218"/>
      <c r="BHV216" s="221"/>
      <c r="BHW216" s="220"/>
      <c r="BHX216" s="219"/>
      <c r="BHY216" s="218"/>
      <c r="BHZ216" s="222"/>
      <c r="BIA216" s="218"/>
      <c r="BIB216" s="218"/>
      <c r="BIC216" s="221"/>
      <c r="BID216" s="220"/>
      <c r="BIE216" s="219"/>
      <c r="BIF216" s="218"/>
      <c r="BIG216" s="222"/>
      <c r="BIH216" s="218"/>
      <c r="BII216" s="218"/>
      <c r="BIJ216" s="221"/>
      <c r="BIK216" s="220"/>
      <c r="BIL216" s="219"/>
      <c r="BIM216" s="218"/>
      <c r="BIN216" s="222"/>
      <c r="BIO216" s="218"/>
      <c r="BIP216" s="218"/>
      <c r="BIQ216" s="221"/>
      <c r="BIR216" s="220"/>
      <c r="BIS216" s="219"/>
      <c r="BIT216" s="218"/>
      <c r="BIU216" s="222"/>
      <c r="BIV216" s="218"/>
      <c r="BIW216" s="218"/>
      <c r="BIX216" s="221"/>
      <c r="BIY216" s="220"/>
      <c r="BIZ216" s="219"/>
      <c r="BJA216" s="218"/>
      <c r="BJB216" s="222"/>
      <c r="BJC216" s="218"/>
      <c r="BJD216" s="218"/>
      <c r="BJE216" s="221"/>
      <c r="BJF216" s="220"/>
      <c r="BJG216" s="219"/>
      <c r="BJH216" s="218"/>
      <c r="BJI216" s="222"/>
      <c r="BJJ216" s="218"/>
      <c r="BJK216" s="218"/>
      <c r="BJL216" s="221"/>
      <c r="BJM216" s="220"/>
      <c r="BJN216" s="219"/>
      <c r="BJO216" s="218"/>
      <c r="BJP216" s="222"/>
      <c r="BJQ216" s="218"/>
      <c r="BJR216" s="218"/>
      <c r="BJS216" s="221"/>
      <c r="BJT216" s="220"/>
      <c r="BJU216" s="219"/>
      <c r="BJV216" s="218"/>
      <c r="BJW216" s="222"/>
      <c r="BJX216" s="218"/>
      <c r="BJY216" s="218"/>
      <c r="BJZ216" s="221"/>
      <c r="BKA216" s="220"/>
      <c r="BKB216" s="219"/>
      <c r="BKC216" s="218"/>
      <c r="BKD216" s="222"/>
      <c r="BKE216" s="218"/>
      <c r="BKF216" s="218"/>
      <c r="BKG216" s="221"/>
      <c r="BKH216" s="220"/>
      <c r="BKI216" s="219"/>
      <c r="BKJ216" s="218"/>
      <c r="BKK216" s="222"/>
      <c r="BKL216" s="218"/>
      <c r="BKM216" s="218"/>
      <c r="BKN216" s="221"/>
      <c r="BKO216" s="220"/>
      <c r="BKP216" s="219"/>
      <c r="BKQ216" s="218"/>
      <c r="BKR216" s="222"/>
      <c r="BKS216" s="218"/>
      <c r="BKT216" s="218"/>
      <c r="BKU216" s="221"/>
      <c r="BKV216" s="220"/>
      <c r="BKW216" s="219"/>
      <c r="BKX216" s="218"/>
      <c r="BKY216" s="222"/>
      <c r="BKZ216" s="218"/>
      <c r="BLA216" s="218"/>
      <c r="BLB216" s="221"/>
      <c r="BLC216" s="220"/>
      <c r="BLD216" s="219"/>
      <c r="BLE216" s="218"/>
      <c r="BLF216" s="222"/>
      <c r="BLG216" s="218"/>
      <c r="BLH216" s="218"/>
      <c r="BLI216" s="221"/>
      <c r="BLJ216" s="220"/>
      <c r="BLK216" s="219"/>
      <c r="BLL216" s="218"/>
      <c r="BLM216" s="222"/>
      <c r="BLN216" s="218"/>
      <c r="BLO216" s="218"/>
      <c r="BLP216" s="221"/>
      <c r="BLQ216" s="220"/>
      <c r="BLR216" s="219"/>
      <c r="BLS216" s="218"/>
      <c r="BLT216" s="222"/>
      <c r="BLU216" s="218"/>
      <c r="BLV216" s="218"/>
      <c r="BLW216" s="221"/>
      <c r="BLX216" s="220"/>
      <c r="BLY216" s="219"/>
      <c r="BLZ216" s="218"/>
      <c r="BMA216" s="222"/>
      <c r="BMB216" s="218"/>
      <c r="BMC216" s="218"/>
      <c r="BMD216" s="221"/>
      <c r="BME216" s="220"/>
      <c r="BMF216" s="219"/>
      <c r="BMG216" s="218"/>
      <c r="BMH216" s="222"/>
      <c r="BMI216" s="218"/>
      <c r="BMJ216" s="218"/>
      <c r="BMK216" s="221"/>
      <c r="BML216" s="220"/>
      <c r="BMM216" s="219"/>
      <c r="BMN216" s="218"/>
      <c r="BMO216" s="222"/>
      <c r="BMP216" s="218"/>
      <c r="BMQ216" s="218"/>
      <c r="BMR216" s="221"/>
      <c r="BMS216" s="220"/>
      <c r="BMT216" s="219"/>
      <c r="BMU216" s="218"/>
      <c r="BMV216" s="222"/>
      <c r="BMW216" s="218"/>
      <c r="BMX216" s="218"/>
      <c r="BMY216" s="221"/>
      <c r="BMZ216" s="220"/>
      <c r="BNA216" s="219"/>
      <c r="BNB216" s="218"/>
      <c r="BNC216" s="222"/>
      <c r="BND216" s="218"/>
      <c r="BNE216" s="218"/>
      <c r="BNF216" s="221"/>
      <c r="BNG216" s="220"/>
      <c r="BNH216" s="219"/>
      <c r="BNI216" s="218"/>
      <c r="BNJ216" s="222"/>
      <c r="BNK216" s="218"/>
      <c r="BNL216" s="218"/>
      <c r="BNM216" s="221"/>
      <c r="BNN216" s="220"/>
      <c r="BNO216" s="219"/>
      <c r="BNP216" s="218"/>
      <c r="BNQ216" s="222"/>
      <c r="BNR216" s="218"/>
      <c r="BNS216" s="218"/>
      <c r="BNT216" s="221"/>
      <c r="BNU216" s="220"/>
      <c r="BNV216" s="219"/>
      <c r="BNW216" s="218"/>
      <c r="BNX216" s="222"/>
      <c r="BNY216" s="218"/>
      <c r="BNZ216" s="218"/>
      <c r="BOA216" s="221"/>
      <c r="BOB216" s="220"/>
      <c r="BOC216" s="219"/>
      <c r="BOD216" s="218"/>
      <c r="BOE216" s="222"/>
      <c r="BOF216" s="218"/>
      <c r="BOG216" s="218"/>
      <c r="BOH216" s="221"/>
      <c r="BOI216" s="220"/>
      <c r="BOJ216" s="219"/>
      <c r="BOK216" s="218"/>
      <c r="BOL216" s="222"/>
      <c r="BOM216" s="218"/>
      <c r="BON216" s="218"/>
      <c r="BOO216" s="221"/>
      <c r="BOP216" s="220"/>
      <c r="BOQ216" s="219"/>
      <c r="BOR216" s="218"/>
      <c r="BOS216" s="222"/>
      <c r="BOT216" s="218"/>
      <c r="BOU216" s="218"/>
      <c r="BOV216" s="221"/>
      <c r="BOW216" s="220"/>
      <c r="BOX216" s="219"/>
      <c r="BOY216" s="218"/>
      <c r="BOZ216" s="222"/>
      <c r="BPA216" s="218"/>
      <c r="BPB216" s="218"/>
      <c r="BPC216" s="221"/>
      <c r="BPD216" s="220"/>
      <c r="BPE216" s="219"/>
      <c r="BPF216" s="218"/>
      <c r="BPG216" s="222"/>
      <c r="BPH216" s="218"/>
      <c r="BPI216" s="218"/>
      <c r="BPJ216" s="221"/>
      <c r="BPK216" s="220"/>
      <c r="BPL216" s="219"/>
      <c r="BPM216" s="218"/>
      <c r="BPN216" s="222"/>
      <c r="BPO216" s="218"/>
      <c r="BPP216" s="218"/>
      <c r="BPQ216" s="221"/>
      <c r="BPR216" s="220"/>
      <c r="BPS216" s="219"/>
      <c r="BPT216" s="218"/>
      <c r="BPU216" s="222"/>
      <c r="BPV216" s="218"/>
      <c r="BPW216" s="218"/>
      <c r="BPX216" s="221"/>
      <c r="BPY216" s="220"/>
      <c r="BPZ216" s="219"/>
      <c r="BQA216" s="218"/>
      <c r="BQB216" s="222"/>
      <c r="BQC216" s="218"/>
      <c r="BQD216" s="218"/>
      <c r="BQE216" s="221"/>
      <c r="BQF216" s="220"/>
      <c r="BQG216" s="219"/>
      <c r="BQH216" s="218"/>
      <c r="BQI216" s="222"/>
      <c r="BQJ216" s="218"/>
      <c r="BQK216" s="218"/>
      <c r="BQL216" s="221"/>
      <c r="BQM216" s="220"/>
      <c r="BQN216" s="219"/>
      <c r="BQO216" s="218"/>
      <c r="BQP216" s="222"/>
      <c r="BQQ216" s="218"/>
      <c r="BQR216" s="218"/>
      <c r="BQS216" s="221"/>
      <c r="BQT216" s="220"/>
      <c r="BQU216" s="219"/>
      <c r="BQV216" s="218"/>
      <c r="BQW216" s="222"/>
      <c r="BQX216" s="218"/>
      <c r="BQY216" s="218"/>
      <c r="BQZ216" s="221"/>
      <c r="BRA216" s="220"/>
      <c r="BRB216" s="219"/>
      <c r="BRC216" s="218"/>
      <c r="BRD216" s="222"/>
      <c r="BRE216" s="218"/>
      <c r="BRF216" s="218"/>
      <c r="BRG216" s="221"/>
      <c r="BRH216" s="220"/>
      <c r="BRI216" s="219"/>
      <c r="BRJ216" s="218"/>
      <c r="BRK216" s="222"/>
      <c r="BRL216" s="218"/>
      <c r="BRM216" s="218"/>
      <c r="BRN216" s="221"/>
      <c r="BRO216" s="220"/>
      <c r="BRP216" s="219"/>
      <c r="BRQ216" s="218"/>
      <c r="BRR216" s="222"/>
      <c r="BRS216" s="218"/>
      <c r="BRT216" s="218"/>
      <c r="BRU216" s="221"/>
      <c r="BRV216" s="220"/>
      <c r="BRW216" s="219"/>
      <c r="BRX216" s="218"/>
      <c r="BRY216" s="222"/>
      <c r="BRZ216" s="218"/>
      <c r="BSA216" s="218"/>
      <c r="BSB216" s="221"/>
      <c r="BSC216" s="220"/>
      <c r="BSD216" s="219"/>
      <c r="BSE216" s="218"/>
      <c r="BSF216" s="222"/>
      <c r="BSG216" s="218"/>
      <c r="BSH216" s="218"/>
      <c r="BSI216" s="221"/>
      <c r="BSJ216" s="220"/>
      <c r="BSK216" s="219"/>
      <c r="BSL216" s="218"/>
      <c r="BSM216" s="222"/>
      <c r="BSN216" s="218"/>
      <c r="BSO216" s="218"/>
      <c r="BSP216" s="221"/>
      <c r="BSQ216" s="220"/>
      <c r="BSR216" s="219"/>
      <c r="BSS216" s="218"/>
      <c r="BST216" s="222"/>
      <c r="BSU216" s="218"/>
      <c r="BSV216" s="218"/>
      <c r="BSW216" s="221"/>
      <c r="BSX216" s="220"/>
      <c r="BSY216" s="219"/>
      <c r="BSZ216" s="218"/>
      <c r="BTA216" s="222"/>
      <c r="BTB216" s="218"/>
      <c r="BTC216" s="218"/>
      <c r="BTD216" s="221"/>
      <c r="BTE216" s="220"/>
      <c r="BTF216" s="219"/>
      <c r="BTG216" s="218"/>
      <c r="BTH216" s="222"/>
      <c r="BTI216" s="218"/>
      <c r="BTJ216" s="218"/>
      <c r="BTK216" s="221"/>
      <c r="BTL216" s="220"/>
      <c r="BTM216" s="219"/>
      <c r="BTN216" s="218"/>
      <c r="BTO216" s="222"/>
      <c r="BTP216" s="218"/>
      <c r="BTQ216" s="218"/>
      <c r="BTR216" s="221"/>
      <c r="BTS216" s="220"/>
      <c r="BTT216" s="219"/>
      <c r="BTU216" s="218"/>
      <c r="BTV216" s="222"/>
      <c r="BTW216" s="218"/>
      <c r="BTX216" s="218"/>
      <c r="BTY216" s="221"/>
      <c r="BTZ216" s="220"/>
      <c r="BUA216" s="219"/>
      <c r="BUB216" s="218"/>
      <c r="BUC216" s="222"/>
      <c r="BUD216" s="218"/>
      <c r="BUE216" s="218"/>
      <c r="BUF216" s="221"/>
      <c r="BUG216" s="220"/>
      <c r="BUH216" s="219"/>
      <c r="BUI216" s="218"/>
      <c r="BUJ216" s="222"/>
      <c r="BUK216" s="218"/>
      <c r="BUL216" s="218"/>
      <c r="BUM216" s="221"/>
      <c r="BUN216" s="220"/>
      <c r="BUO216" s="219"/>
      <c r="BUP216" s="218"/>
      <c r="BUQ216" s="222"/>
      <c r="BUR216" s="218"/>
      <c r="BUS216" s="218"/>
      <c r="BUT216" s="221"/>
      <c r="BUU216" s="220"/>
      <c r="BUV216" s="219"/>
      <c r="BUW216" s="218"/>
      <c r="BUX216" s="222"/>
      <c r="BUY216" s="218"/>
      <c r="BUZ216" s="218"/>
      <c r="BVA216" s="221"/>
      <c r="BVB216" s="220"/>
      <c r="BVC216" s="219"/>
      <c r="BVD216" s="218"/>
      <c r="BVE216" s="222"/>
      <c r="BVF216" s="218"/>
      <c r="BVG216" s="218"/>
      <c r="BVH216" s="221"/>
      <c r="BVI216" s="220"/>
      <c r="BVJ216" s="219"/>
      <c r="BVK216" s="218"/>
      <c r="BVL216" s="222"/>
      <c r="BVM216" s="218"/>
      <c r="BVN216" s="218"/>
      <c r="BVO216" s="221"/>
      <c r="BVP216" s="220"/>
      <c r="BVQ216" s="219"/>
      <c r="BVR216" s="218"/>
      <c r="BVS216" s="222"/>
      <c r="BVT216" s="218"/>
      <c r="BVU216" s="218"/>
      <c r="BVV216" s="221"/>
      <c r="BVW216" s="220"/>
      <c r="BVX216" s="219"/>
      <c r="BVY216" s="218"/>
      <c r="BVZ216" s="222"/>
      <c r="BWA216" s="218"/>
      <c r="BWB216" s="218"/>
      <c r="BWC216" s="221"/>
      <c r="BWD216" s="220"/>
      <c r="BWE216" s="219"/>
      <c r="BWF216" s="218"/>
      <c r="BWG216" s="222"/>
      <c r="BWH216" s="218"/>
      <c r="BWI216" s="218"/>
      <c r="BWJ216" s="221"/>
      <c r="BWK216" s="220"/>
      <c r="BWL216" s="219"/>
      <c r="BWM216" s="218"/>
      <c r="BWN216" s="222"/>
      <c r="BWO216" s="218"/>
      <c r="BWP216" s="218"/>
      <c r="BWQ216" s="221"/>
      <c r="BWR216" s="220"/>
      <c r="BWS216" s="219"/>
      <c r="BWT216" s="218"/>
      <c r="BWU216" s="222"/>
      <c r="BWV216" s="218"/>
      <c r="BWW216" s="218"/>
      <c r="BWX216" s="221"/>
      <c r="BWY216" s="220"/>
      <c r="BWZ216" s="219"/>
      <c r="BXA216" s="218"/>
      <c r="BXB216" s="222"/>
      <c r="BXC216" s="218"/>
      <c r="BXD216" s="218"/>
      <c r="BXE216" s="221"/>
      <c r="BXF216" s="220"/>
      <c r="BXG216" s="219"/>
      <c r="BXH216" s="218"/>
      <c r="BXI216" s="222"/>
      <c r="BXJ216" s="218"/>
      <c r="BXK216" s="218"/>
      <c r="BXL216" s="221"/>
      <c r="BXM216" s="220"/>
      <c r="BXN216" s="219"/>
      <c r="BXO216" s="218"/>
      <c r="BXP216" s="222"/>
      <c r="BXQ216" s="218"/>
      <c r="BXR216" s="218"/>
      <c r="BXS216" s="221"/>
      <c r="BXT216" s="220"/>
      <c r="BXU216" s="219"/>
      <c r="BXV216" s="218"/>
      <c r="BXW216" s="222"/>
      <c r="BXX216" s="218"/>
      <c r="BXY216" s="218"/>
      <c r="BXZ216" s="221"/>
      <c r="BYA216" s="220"/>
      <c r="BYB216" s="219"/>
      <c r="BYC216" s="218"/>
      <c r="BYD216" s="222"/>
      <c r="BYE216" s="218"/>
      <c r="BYF216" s="218"/>
      <c r="BYG216" s="221"/>
      <c r="BYH216" s="220"/>
      <c r="BYI216" s="219"/>
      <c r="BYJ216" s="218"/>
      <c r="BYK216" s="222"/>
      <c r="BYL216" s="218"/>
      <c r="BYM216" s="218"/>
      <c r="BYN216" s="221"/>
      <c r="BYO216" s="220"/>
      <c r="BYP216" s="219"/>
      <c r="BYQ216" s="218"/>
      <c r="BYR216" s="222"/>
      <c r="BYS216" s="218"/>
      <c r="BYT216" s="218"/>
      <c r="BYU216" s="221"/>
      <c r="BYV216" s="220"/>
      <c r="BYW216" s="219"/>
      <c r="BYX216" s="218"/>
      <c r="BYY216" s="222"/>
      <c r="BYZ216" s="218"/>
      <c r="BZA216" s="218"/>
      <c r="BZB216" s="221"/>
      <c r="BZC216" s="220"/>
      <c r="BZD216" s="219"/>
      <c r="BZE216" s="218"/>
      <c r="BZF216" s="222"/>
      <c r="BZG216" s="218"/>
      <c r="BZH216" s="218"/>
      <c r="BZI216" s="221"/>
      <c r="BZJ216" s="220"/>
      <c r="BZK216" s="219"/>
      <c r="BZL216" s="218"/>
      <c r="BZM216" s="222"/>
      <c r="BZN216" s="218"/>
      <c r="BZO216" s="218"/>
      <c r="BZP216" s="221"/>
      <c r="BZQ216" s="220"/>
      <c r="BZR216" s="219"/>
      <c r="BZS216" s="218"/>
      <c r="BZT216" s="222"/>
      <c r="BZU216" s="218"/>
      <c r="BZV216" s="218"/>
      <c r="BZW216" s="221"/>
      <c r="BZX216" s="220"/>
      <c r="BZY216" s="219"/>
      <c r="BZZ216" s="218"/>
      <c r="CAA216" s="222"/>
      <c r="CAB216" s="218"/>
      <c r="CAC216" s="218"/>
      <c r="CAD216" s="221"/>
      <c r="CAE216" s="220"/>
      <c r="CAF216" s="219"/>
      <c r="CAG216" s="218"/>
      <c r="CAH216" s="222"/>
      <c r="CAI216" s="218"/>
      <c r="CAJ216" s="218"/>
      <c r="CAK216" s="221"/>
      <c r="CAL216" s="220"/>
      <c r="CAM216" s="219"/>
      <c r="CAN216" s="218"/>
      <c r="CAO216" s="222"/>
      <c r="CAP216" s="218"/>
      <c r="CAQ216" s="218"/>
      <c r="CAR216" s="221"/>
      <c r="CAS216" s="220"/>
      <c r="CAT216" s="219"/>
      <c r="CAU216" s="218"/>
      <c r="CAV216" s="222"/>
      <c r="CAW216" s="218"/>
      <c r="CAX216" s="218"/>
      <c r="CAY216" s="221"/>
      <c r="CAZ216" s="220"/>
      <c r="CBA216" s="219"/>
      <c r="CBB216" s="218"/>
      <c r="CBC216" s="222"/>
      <c r="CBD216" s="218"/>
      <c r="CBE216" s="218"/>
      <c r="CBF216" s="221"/>
      <c r="CBG216" s="220"/>
      <c r="CBH216" s="219"/>
      <c r="CBI216" s="218"/>
      <c r="CBJ216" s="222"/>
      <c r="CBK216" s="218"/>
      <c r="CBL216" s="218"/>
      <c r="CBM216" s="221"/>
      <c r="CBN216" s="220"/>
      <c r="CBO216" s="219"/>
      <c r="CBP216" s="218"/>
      <c r="CBQ216" s="222"/>
      <c r="CBR216" s="218"/>
      <c r="CBS216" s="218"/>
      <c r="CBT216" s="221"/>
      <c r="CBU216" s="220"/>
      <c r="CBV216" s="219"/>
      <c r="CBW216" s="218"/>
      <c r="CBX216" s="222"/>
      <c r="CBY216" s="218"/>
      <c r="CBZ216" s="218"/>
      <c r="CCA216" s="221"/>
      <c r="CCB216" s="220"/>
      <c r="CCC216" s="219"/>
      <c r="CCD216" s="218"/>
      <c r="CCE216" s="222"/>
      <c r="CCF216" s="218"/>
      <c r="CCG216" s="218"/>
      <c r="CCH216" s="221"/>
      <c r="CCI216" s="220"/>
      <c r="CCJ216" s="219"/>
      <c r="CCK216" s="218"/>
      <c r="CCL216" s="222"/>
      <c r="CCM216" s="218"/>
      <c r="CCN216" s="218"/>
      <c r="CCO216" s="221"/>
      <c r="CCP216" s="220"/>
      <c r="CCQ216" s="219"/>
      <c r="CCR216" s="218"/>
      <c r="CCS216" s="222"/>
      <c r="CCT216" s="218"/>
      <c r="CCU216" s="218"/>
      <c r="CCV216" s="221"/>
      <c r="CCW216" s="220"/>
      <c r="CCX216" s="219"/>
      <c r="CCY216" s="218"/>
      <c r="CCZ216" s="222"/>
      <c r="CDA216" s="218"/>
      <c r="CDB216" s="218"/>
      <c r="CDC216" s="221"/>
      <c r="CDD216" s="220"/>
      <c r="CDE216" s="219"/>
      <c r="CDF216" s="218"/>
      <c r="CDG216" s="222"/>
      <c r="CDH216" s="218"/>
      <c r="CDI216" s="218"/>
      <c r="CDJ216" s="221"/>
      <c r="CDK216" s="220"/>
      <c r="CDL216" s="219"/>
      <c r="CDM216" s="218"/>
      <c r="CDN216" s="222"/>
      <c r="CDO216" s="218"/>
      <c r="CDP216" s="218"/>
      <c r="CDQ216" s="221"/>
      <c r="CDR216" s="220"/>
      <c r="CDS216" s="219"/>
      <c r="CDT216" s="218"/>
      <c r="CDU216" s="222"/>
      <c r="CDV216" s="218"/>
      <c r="CDW216" s="218"/>
      <c r="CDX216" s="221"/>
      <c r="CDY216" s="220"/>
      <c r="CDZ216" s="219"/>
      <c r="CEA216" s="218"/>
      <c r="CEB216" s="222"/>
      <c r="CEC216" s="218"/>
      <c r="CED216" s="218"/>
      <c r="CEE216" s="221"/>
      <c r="CEF216" s="220"/>
      <c r="CEG216" s="219"/>
      <c r="CEH216" s="218"/>
      <c r="CEI216" s="222"/>
      <c r="CEJ216" s="218"/>
      <c r="CEK216" s="218"/>
      <c r="CEL216" s="221"/>
      <c r="CEM216" s="220"/>
      <c r="CEN216" s="219"/>
      <c r="CEO216" s="218"/>
      <c r="CEP216" s="222"/>
      <c r="CEQ216" s="218"/>
      <c r="CER216" s="218"/>
      <c r="CES216" s="221"/>
      <c r="CET216" s="220"/>
      <c r="CEU216" s="219"/>
      <c r="CEV216" s="218"/>
      <c r="CEW216" s="222"/>
      <c r="CEX216" s="218"/>
      <c r="CEY216" s="218"/>
      <c r="CEZ216" s="221"/>
      <c r="CFA216" s="220"/>
      <c r="CFB216" s="219"/>
      <c r="CFC216" s="218"/>
      <c r="CFD216" s="222"/>
      <c r="CFE216" s="218"/>
      <c r="CFF216" s="218"/>
      <c r="CFG216" s="221"/>
      <c r="CFH216" s="220"/>
      <c r="CFI216" s="219"/>
      <c r="CFJ216" s="218"/>
      <c r="CFK216" s="222"/>
      <c r="CFL216" s="218"/>
      <c r="CFM216" s="218"/>
      <c r="CFN216" s="221"/>
      <c r="CFO216" s="220"/>
      <c r="CFP216" s="219"/>
      <c r="CFQ216" s="218"/>
      <c r="CFR216" s="222"/>
      <c r="CFS216" s="218"/>
      <c r="CFT216" s="218"/>
      <c r="CFU216" s="221"/>
      <c r="CFV216" s="220"/>
      <c r="CFW216" s="219"/>
      <c r="CFX216" s="218"/>
      <c r="CFY216" s="222"/>
      <c r="CFZ216" s="218"/>
      <c r="CGA216" s="218"/>
      <c r="CGB216" s="221"/>
      <c r="CGC216" s="220"/>
      <c r="CGD216" s="219"/>
      <c r="CGE216" s="218"/>
      <c r="CGF216" s="222"/>
      <c r="CGG216" s="218"/>
      <c r="CGH216" s="218"/>
      <c r="CGI216" s="221"/>
      <c r="CGJ216" s="220"/>
      <c r="CGK216" s="219"/>
      <c r="CGL216" s="218"/>
      <c r="CGM216" s="222"/>
      <c r="CGN216" s="218"/>
      <c r="CGO216" s="218"/>
      <c r="CGP216" s="221"/>
      <c r="CGQ216" s="220"/>
      <c r="CGR216" s="219"/>
      <c r="CGS216" s="218"/>
      <c r="CGT216" s="222"/>
      <c r="CGU216" s="218"/>
      <c r="CGV216" s="218"/>
      <c r="CGW216" s="221"/>
      <c r="CGX216" s="220"/>
      <c r="CGY216" s="219"/>
      <c r="CGZ216" s="218"/>
      <c r="CHA216" s="222"/>
      <c r="CHB216" s="218"/>
      <c r="CHC216" s="218"/>
      <c r="CHD216" s="221"/>
      <c r="CHE216" s="220"/>
      <c r="CHF216" s="219"/>
      <c r="CHG216" s="218"/>
      <c r="CHH216" s="222"/>
      <c r="CHI216" s="218"/>
      <c r="CHJ216" s="218"/>
      <c r="CHK216" s="221"/>
      <c r="CHL216" s="220"/>
      <c r="CHM216" s="219"/>
      <c r="CHN216" s="218"/>
      <c r="CHO216" s="222"/>
      <c r="CHP216" s="218"/>
      <c r="CHQ216" s="218"/>
      <c r="CHR216" s="221"/>
      <c r="CHS216" s="220"/>
      <c r="CHT216" s="219"/>
      <c r="CHU216" s="218"/>
      <c r="CHV216" s="222"/>
      <c r="CHW216" s="218"/>
      <c r="CHX216" s="218"/>
      <c r="CHY216" s="221"/>
      <c r="CHZ216" s="220"/>
      <c r="CIA216" s="219"/>
      <c r="CIB216" s="218"/>
      <c r="CIC216" s="222"/>
      <c r="CID216" s="218"/>
      <c r="CIE216" s="218"/>
      <c r="CIF216" s="221"/>
      <c r="CIG216" s="220"/>
      <c r="CIH216" s="219"/>
      <c r="CII216" s="218"/>
      <c r="CIJ216" s="222"/>
      <c r="CIK216" s="218"/>
      <c r="CIL216" s="218"/>
      <c r="CIM216" s="221"/>
      <c r="CIN216" s="220"/>
      <c r="CIO216" s="219"/>
      <c r="CIP216" s="218"/>
      <c r="CIQ216" s="222"/>
      <c r="CIR216" s="218"/>
      <c r="CIS216" s="218"/>
      <c r="CIT216" s="221"/>
      <c r="CIU216" s="220"/>
      <c r="CIV216" s="219"/>
      <c r="CIW216" s="218"/>
      <c r="CIX216" s="222"/>
      <c r="CIY216" s="218"/>
      <c r="CIZ216" s="218"/>
      <c r="CJA216" s="221"/>
      <c r="CJB216" s="220"/>
      <c r="CJC216" s="219"/>
      <c r="CJD216" s="218"/>
      <c r="CJE216" s="222"/>
      <c r="CJF216" s="218"/>
      <c r="CJG216" s="218"/>
      <c r="CJH216" s="221"/>
      <c r="CJI216" s="220"/>
      <c r="CJJ216" s="219"/>
      <c r="CJK216" s="218"/>
      <c r="CJL216" s="222"/>
      <c r="CJM216" s="218"/>
      <c r="CJN216" s="218"/>
      <c r="CJO216" s="221"/>
      <c r="CJP216" s="220"/>
      <c r="CJQ216" s="219"/>
      <c r="CJR216" s="218"/>
      <c r="CJS216" s="222"/>
      <c r="CJT216" s="218"/>
      <c r="CJU216" s="218"/>
      <c r="CJV216" s="221"/>
      <c r="CJW216" s="220"/>
      <c r="CJX216" s="219"/>
      <c r="CJY216" s="218"/>
      <c r="CJZ216" s="222"/>
      <c r="CKA216" s="218"/>
      <c r="CKB216" s="218"/>
      <c r="CKC216" s="221"/>
      <c r="CKD216" s="220"/>
      <c r="CKE216" s="219"/>
      <c r="CKF216" s="218"/>
      <c r="CKG216" s="222"/>
      <c r="CKH216" s="218"/>
      <c r="CKI216" s="218"/>
      <c r="CKJ216" s="221"/>
      <c r="CKK216" s="220"/>
      <c r="CKL216" s="219"/>
      <c r="CKM216" s="218"/>
      <c r="CKN216" s="222"/>
      <c r="CKO216" s="218"/>
      <c r="CKP216" s="218"/>
      <c r="CKQ216" s="221"/>
      <c r="CKR216" s="220"/>
      <c r="CKS216" s="219"/>
      <c r="CKT216" s="218"/>
      <c r="CKU216" s="222"/>
      <c r="CKV216" s="218"/>
      <c r="CKW216" s="218"/>
      <c r="CKX216" s="221"/>
      <c r="CKY216" s="220"/>
      <c r="CKZ216" s="219"/>
      <c r="CLA216" s="218"/>
      <c r="CLB216" s="222"/>
      <c r="CLC216" s="218"/>
      <c r="CLD216" s="218"/>
      <c r="CLE216" s="221"/>
      <c r="CLF216" s="220"/>
      <c r="CLG216" s="219"/>
      <c r="CLH216" s="218"/>
      <c r="CLI216" s="222"/>
      <c r="CLJ216" s="218"/>
      <c r="CLK216" s="218"/>
      <c r="CLL216" s="221"/>
      <c r="CLM216" s="220"/>
      <c r="CLN216" s="219"/>
      <c r="CLO216" s="218"/>
      <c r="CLP216" s="222"/>
      <c r="CLQ216" s="218"/>
      <c r="CLR216" s="218"/>
      <c r="CLS216" s="221"/>
      <c r="CLT216" s="220"/>
      <c r="CLU216" s="219"/>
      <c r="CLV216" s="218"/>
      <c r="CLW216" s="222"/>
      <c r="CLX216" s="218"/>
      <c r="CLY216" s="218"/>
      <c r="CLZ216" s="221"/>
      <c r="CMA216" s="220"/>
      <c r="CMB216" s="219"/>
      <c r="CMC216" s="218"/>
      <c r="CMD216" s="222"/>
      <c r="CME216" s="218"/>
      <c r="CMF216" s="218"/>
      <c r="CMG216" s="221"/>
      <c r="CMH216" s="220"/>
      <c r="CMI216" s="219"/>
      <c r="CMJ216" s="218"/>
      <c r="CMK216" s="222"/>
      <c r="CML216" s="218"/>
      <c r="CMM216" s="218"/>
      <c r="CMN216" s="221"/>
      <c r="CMO216" s="220"/>
      <c r="CMP216" s="219"/>
      <c r="CMQ216" s="218"/>
      <c r="CMR216" s="222"/>
      <c r="CMS216" s="218"/>
      <c r="CMT216" s="218"/>
      <c r="CMU216" s="221"/>
      <c r="CMV216" s="220"/>
      <c r="CMW216" s="219"/>
      <c r="CMX216" s="218"/>
      <c r="CMY216" s="222"/>
      <c r="CMZ216" s="218"/>
      <c r="CNA216" s="218"/>
      <c r="CNB216" s="221"/>
      <c r="CNC216" s="220"/>
      <c r="CND216" s="219"/>
      <c r="CNE216" s="218"/>
      <c r="CNF216" s="222"/>
      <c r="CNG216" s="218"/>
      <c r="CNH216" s="218"/>
      <c r="CNI216" s="221"/>
      <c r="CNJ216" s="220"/>
      <c r="CNK216" s="219"/>
      <c r="CNL216" s="218"/>
      <c r="CNM216" s="222"/>
      <c r="CNN216" s="218"/>
      <c r="CNO216" s="218"/>
      <c r="CNP216" s="221"/>
      <c r="CNQ216" s="220"/>
      <c r="CNR216" s="219"/>
      <c r="CNS216" s="218"/>
      <c r="CNT216" s="222"/>
      <c r="CNU216" s="218"/>
      <c r="CNV216" s="218"/>
      <c r="CNW216" s="221"/>
      <c r="CNX216" s="220"/>
      <c r="CNY216" s="219"/>
      <c r="CNZ216" s="218"/>
      <c r="COA216" s="222"/>
      <c r="COB216" s="218"/>
      <c r="COC216" s="218"/>
      <c r="COD216" s="221"/>
      <c r="COE216" s="220"/>
      <c r="COF216" s="219"/>
      <c r="COG216" s="218"/>
      <c r="COH216" s="222"/>
      <c r="COI216" s="218"/>
      <c r="COJ216" s="218"/>
      <c r="COK216" s="221"/>
      <c r="COL216" s="220"/>
      <c r="COM216" s="219"/>
      <c r="CON216" s="218"/>
      <c r="COO216" s="222"/>
      <c r="COP216" s="218"/>
      <c r="COQ216" s="218"/>
      <c r="COR216" s="221"/>
      <c r="COS216" s="220"/>
      <c r="COT216" s="219"/>
      <c r="COU216" s="218"/>
      <c r="COV216" s="222"/>
      <c r="COW216" s="218"/>
      <c r="COX216" s="218"/>
      <c r="COY216" s="221"/>
      <c r="COZ216" s="220"/>
      <c r="CPA216" s="219"/>
      <c r="CPB216" s="218"/>
      <c r="CPC216" s="222"/>
      <c r="CPD216" s="218"/>
      <c r="CPE216" s="218"/>
      <c r="CPF216" s="221"/>
      <c r="CPG216" s="220"/>
      <c r="CPH216" s="219"/>
      <c r="CPI216" s="218"/>
      <c r="CPJ216" s="222"/>
      <c r="CPK216" s="218"/>
      <c r="CPL216" s="218"/>
      <c r="CPM216" s="221"/>
      <c r="CPN216" s="220"/>
      <c r="CPO216" s="219"/>
      <c r="CPP216" s="218"/>
      <c r="CPQ216" s="222"/>
      <c r="CPR216" s="218"/>
      <c r="CPS216" s="218"/>
      <c r="CPT216" s="221"/>
      <c r="CPU216" s="220"/>
      <c r="CPV216" s="219"/>
      <c r="CPW216" s="218"/>
      <c r="CPX216" s="222"/>
      <c r="CPY216" s="218"/>
      <c r="CPZ216" s="218"/>
      <c r="CQA216" s="221"/>
      <c r="CQB216" s="220"/>
      <c r="CQC216" s="219"/>
      <c r="CQD216" s="218"/>
      <c r="CQE216" s="222"/>
      <c r="CQF216" s="218"/>
      <c r="CQG216" s="218"/>
      <c r="CQH216" s="221"/>
      <c r="CQI216" s="220"/>
      <c r="CQJ216" s="219"/>
      <c r="CQK216" s="218"/>
      <c r="CQL216" s="222"/>
      <c r="CQM216" s="218"/>
      <c r="CQN216" s="218"/>
      <c r="CQO216" s="221"/>
      <c r="CQP216" s="220"/>
      <c r="CQQ216" s="219"/>
      <c r="CQR216" s="218"/>
      <c r="CQS216" s="222"/>
      <c r="CQT216" s="218"/>
      <c r="CQU216" s="218"/>
      <c r="CQV216" s="221"/>
      <c r="CQW216" s="220"/>
      <c r="CQX216" s="219"/>
      <c r="CQY216" s="218"/>
      <c r="CQZ216" s="222"/>
      <c r="CRA216" s="218"/>
      <c r="CRB216" s="218"/>
      <c r="CRC216" s="221"/>
      <c r="CRD216" s="220"/>
      <c r="CRE216" s="219"/>
      <c r="CRF216" s="218"/>
      <c r="CRG216" s="222"/>
      <c r="CRH216" s="218"/>
      <c r="CRI216" s="218"/>
      <c r="CRJ216" s="221"/>
      <c r="CRK216" s="220"/>
      <c r="CRL216" s="219"/>
      <c r="CRM216" s="218"/>
      <c r="CRN216" s="222"/>
      <c r="CRO216" s="218"/>
      <c r="CRP216" s="218"/>
      <c r="CRQ216" s="221"/>
      <c r="CRR216" s="220"/>
      <c r="CRS216" s="219"/>
      <c r="CRT216" s="218"/>
      <c r="CRU216" s="222"/>
      <c r="CRV216" s="218"/>
      <c r="CRW216" s="218"/>
      <c r="CRX216" s="221"/>
      <c r="CRY216" s="220"/>
      <c r="CRZ216" s="219"/>
      <c r="CSA216" s="218"/>
      <c r="CSB216" s="222"/>
      <c r="CSC216" s="218"/>
      <c r="CSD216" s="218"/>
      <c r="CSE216" s="221"/>
      <c r="CSF216" s="220"/>
      <c r="CSG216" s="219"/>
      <c r="CSH216" s="218"/>
      <c r="CSI216" s="222"/>
      <c r="CSJ216" s="218"/>
      <c r="CSK216" s="218"/>
      <c r="CSL216" s="221"/>
      <c r="CSM216" s="220"/>
      <c r="CSN216" s="219"/>
      <c r="CSO216" s="218"/>
      <c r="CSP216" s="222"/>
      <c r="CSQ216" s="218"/>
      <c r="CSR216" s="218"/>
      <c r="CSS216" s="221"/>
      <c r="CST216" s="220"/>
      <c r="CSU216" s="219"/>
      <c r="CSV216" s="218"/>
      <c r="CSW216" s="222"/>
      <c r="CSX216" s="218"/>
      <c r="CSY216" s="218"/>
      <c r="CSZ216" s="221"/>
      <c r="CTA216" s="220"/>
      <c r="CTB216" s="219"/>
      <c r="CTC216" s="218"/>
      <c r="CTD216" s="222"/>
      <c r="CTE216" s="218"/>
      <c r="CTF216" s="218"/>
      <c r="CTG216" s="221"/>
      <c r="CTH216" s="220"/>
      <c r="CTI216" s="219"/>
      <c r="CTJ216" s="218"/>
      <c r="CTK216" s="222"/>
      <c r="CTL216" s="218"/>
      <c r="CTM216" s="218"/>
      <c r="CTN216" s="221"/>
      <c r="CTO216" s="220"/>
      <c r="CTP216" s="219"/>
      <c r="CTQ216" s="218"/>
      <c r="CTR216" s="222"/>
      <c r="CTS216" s="218"/>
      <c r="CTT216" s="218"/>
      <c r="CTU216" s="221"/>
      <c r="CTV216" s="220"/>
      <c r="CTW216" s="219"/>
      <c r="CTX216" s="218"/>
      <c r="CTY216" s="222"/>
      <c r="CTZ216" s="218"/>
      <c r="CUA216" s="218"/>
      <c r="CUB216" s="221"/>
      <c r="CUC216" s="220"/>
      <c r="CUD216" s="219"/>
      <c r="CUE216" s="218"/>
      <c r="CUF216" s="222"/>
      <c r="CUG216" s="218"/>
      <c r="CUH216" s="218"/>
      <c r="CUI216" s="221"/>
      <c r="CUJ216" s="220"/>
      <c r="CUK216" s="219"/>
      <c r="CUL216" s="218"/>
      <c r="CUM216" s="222"/>
      <c r="CUN216" s="218"/>
      <c r="CUO216" s="218"/>
      <c r="CUP216" s="221"/>
      <c r="CUQ216" s="220"/>
      <c r="CUR216" s="219"/>
      <c r="CUS216" s="218"/>
      <c r="CUT216" s="222"/>
      <c r="CUU216" s="218"/>
      <c r="CUV216" s="218"/>
      <c r="CUW216" s="221"/>
      <c r="CUX216" s="220"/>
      <c r="CUY216" s="219"/>
      <c r="CUZ216" s="218"/>
      <c r="CVA216" s="222"/>
      <c r="CVB216" s="218"/>
      <c r="CVC216" s="218"/>
      <c r="CVD216" s="221"/>
      <c r="CVE216" s="220"/>
      <c r="CVF216" s="219"/>
      <c r="CVG216" s="218"/>
      <c r="CVH216" s="222"/>
      <c r="CVI216" s="218"/>
      <c r="CVJ216" s="218"/>
      <c r="CVK216" s="221"/>
      <c r="CVL216" s="220"/>
      <c r="CVM216" s="219"/>
      <c r="CVN216" s="218"/>
      <c r="CVO216" s="222"/>
      <c r="CVP216" s="218"/>
      <c r="CVQ216" s="218"/>
      <c r="CVR216" s="221"/>
      <c r="CVS216" s="220"/>
      <c r="CVT216" s="219"/>
      <c r="CVU216" s="218"/>
      <c r="CVV216" s="222"/>
      <c r="CVW216" s="218"/>
      <c r="CVX216" s="218"/>
      <c r="CVY216" s="221"/>
      <c r="CVZ216" s="220"/>
      <c r="CWA216" s="219"/>
      <c r="CWB216" s="218"/>
      <c r="CWC216" s="222"/>
      <c r="CWD216" s="218"/>
      <c r="CWE216" s="218"/>
      <c r="CWF216" s="221"/>
      <c r="CWG216" s="220"/>
      <c r="CWH216" s="219"/>
      <c r="CWI216" s="218"/>
      <c r="CWJ216" s="222"/>
      <c r="CWK216" s="218"/>
      <c r="CWL216" s="218"/>
      <c r="CWM216" s="221"/>
      <c r="CWN216" s="220"/>
      <c r="CWO216" s="219"/>
      <c r="CWP216" s="218"/>
      <c r="CWQ216" s="222"/>
      <c r="CWR216" s="218"/>
      <c r="CWS216" s="218"/>
      <c r="CWT216" s="221"/>
      <c r="CWU216" s="220"/>
      <c r="CWV216" s="219"/>
      <c r="CWW216" s="218"/>
      <c r="CWX216" s="222"/>
      <c r="CWY216" s="218"/>
      <c r="CWZ216" s="218"/>
      <c r="CXA216" s="221"/>
      <c r="CXB216" s="220"/>
      <c r="CXC216" s="219"/>
      <c r="CXD216" s="218"/>
      <c r="CXE216" s="222"/>
      <c r="CXF216" s="218"/>
      <c r="CXG216" s="218"/>
      <c r="CXH216" s="221"/>
      <c r="CXI216" s="220"/>
      <c r="CXJ216" s="219"/>
      <c r="CXK216" s="218"/>
      <c r="CXL216" s="222"/>
      <c r="CXM216" s="218"/>
      <c r="CXN216" s="218"/>
      <c r="CXO216" s="221"/>
      <c r="CXP216" s="220"/>
      <c r="CXQ216" s="219"/>
      <c r="CXR216" s="218"/>
      <c r="CXS216" s="222"/>
      <c r="CXT216" s="218"/>
      <c r="CXU216" s="218"/>
      <c r="CXV216" s="221"/>
      <c r="CXW216" s="220"/>
      <c r="CXX216" s="219"/>
      <c r="CXY216" s="218"/>
      <c r="CXZ216" s="222"/>
      <c r="CYA216" s="218"/>
      <c r="CYB216" s="218"/>
      <c r="CYC216" s="221"/>
      <c r="CYD216" s="220"/>
      <c r="CYE216" s="219"/>
      <c r="CYF216" s="218"/>
      <c r="CYG216" s="222"/>
      <c r="CYH216" s="218"/>
      <c r="CYI216" s="218"/>
      <c r="CYJ216" s="221"/>
      <c r="CYK216" s="220"/>
      <c r="CYL216" s="219"/>
      <c r="CYM216" s="218"/>
      <c r="CYN216" s="222"/>
      <c r="CYO216" s="218"/>
      <c r="CYP216" s="218"/>
      <c r="CYQ216" s="221"/>
      <c r="CYR216" s="220"/>
      <c r="CYS216" s="219"/>
      <c r="CYT216" s="218"/>
      <c r="CYU216" s="222"/>
      <c r="CYV216" s="218"/>
      <c r="CYW216" s="218"/>
      <c r="CYX216" s="221"/>
      <c r="CYY216" s="220"/>
      <c r="CYZ216" s="219"/>
      <c r="CZA216" s="218"/>
      <c r="CZB216" s="222"/>
      <c r="CZC216" s="218"/>
      <c r="CZD216" s="218"/>
      <c r="CZE216" s="221"/>
      <c r="CZF216" s="220"/>
      <c r="CZG216" s="219"/>
      <c r="CZH216" s="218"/>
      <c r="CZI216" s="222"/>
      <c r="CZJ216" s="218"/>
      <c r="CZK216" s="218"/>
      <c r="CZL216" s="221"/>
      <c r="CZM216" s="220"/>
      <c r="CZN216" s="219"/>
      <c r="CZO216" s="218"/>
      <c r="CZP216" s="222"/>
      <c r="CZQ216" s="218"/>
      <c r="CZR216" s="218"/>
      <c r="CZS216" s="221"/>
      <c r="CZT216" s="220"/>
      <c r="CZU216" s="219"/>
      <c r="CZV216" s="218"/>
      <c r="CZW216" s="222"/>
      <c r="CZX216" s="218"/>
      <c r="CZY216" s="218"/>
      <c r="CZZ216" s="221"/>
      <c r="DAA216" s="220"/>
      <c r="DAB216" s="219"/>
      <c r="DAC216" s="218"/>
      <c r="DAD216" s="222"/>
      <c r="DAE216" s="218"/>
      <c r="DAF216" s="218"/>
      <c r="DAG216" s="221"/>
      <c r="DAH216" s="220"/>
      <c r="DAI216" s="219"/>
      <c r="DAJ216" s="218"/>
      <c r="DAK216" s="222"/>
      <c r="DAL216" s="218"/>
      <c r="DAM216" s="218"/>
      <c r="DAN216" s="221"/>
      <c r="DAO216" s="220"/>
      <c r="DAP216" s="219"/>
      <c r="DAQ216" s="218"/>
      <c r="DAR216" s="222"/>
      <c r="DAS216" s="218"/>
      <c r="DAT216" s="218"/>
      <c r="DAU216" s="221"/>
      <c r="DAV216" s="220"/>
      <c r="DAW216" s="219"/>
      <c r="DAX216" s="218"/>
      <c r="DAY216" s="222"/>
      <c r="DAZ216" s="218"/>
      <c r="DBA216" s="218"/>
      <c r="DBB216" s="221"/>
      <c r="DBC216" s="220"/>
      <c r="DBD216" s="219"/>
      <c r="DBE216" s="218"/>
      <c r="DBF216" s="222"/>
      <c r="DBG216" s="218"/>
      <c r="DBH216" s="218"/>
      <c r="DBI216" s="221"/>
      <c r="DBJ216" s="220"/>
      <c r="DBK216" s="219"/>
      <c r="DBL216" s="218"/>
      <c r="DBM216" s="222"/>
      <c r="DBN216" s="218"/>
      <c r="DBO216" s="218"/>
      <c r="DBP216" s="221"/>
      <c r="DBQ216" s="220"/>
      <c r="DBR216" s="219"/>
      <c r="DBS216" s="218"/>
      <c r="DBT216" s="222"/>
      <c r="DBU216" s="218"/>
      <c r="DBV216" s="218"/>
      <c r="DBW216" s="221"/>
      <c r="DBX216" s="220"/>
      <c r="DBY216" s="219"/>
      <c r="DBZ216" s="218"/>
      <c r="DCA216" s="222"/>
      <c r="DCB216" s="218"/>
      <c r="DCC216" s="218"/>
      <c r="DCD216" s="221"/>
      <c r="DCE216" s="220"/>
      <c r="DCF216" s="219"/>
      <c r="DCG216" s="218"/>
      <c r="DCH216" s="222"/>
      <c r="DCI216" s="218"/>
      <c r="DCJ216" s="218"/>
      <c r="DCK216" s="221"/>
      <c r="DCL216" s="220"/>
      <c r="DCM216" s="219"/>
      <c r="DCN216" s="218"/>
      <c r="DCO216" s="222"/>
      <c r="DCP216" s="218"/>
      <c r="DCQ216" s="218"/>
      <c r="DCR216" s="221"/>
      <c r="DCS216" s="220"/>
      <c r="DCT216" s="219"/>
      <c r="DCU216" s="218"/>
      <c r="DCV216" s="222"/>
      <c r="DCW216" s="218"/>
      <c r="DCX216" s="218"/>
      <c r="DCY216" s="221"/>
      <c r="DCZ216" s="220"/>
      <c r="DDA216" s="219"/>
      <c r="DDB216" s="218"/>
      <c r="DDC216" s="222"/>
      <c r="DDD216" s="218"/>
      <c r="DDE216" s="218"/>
      <c r="DDF216" s="221"/>
      <c r="DDG216" s="220"/>
      <c r="DDH216" s="219"/>
      <c r="DDI216" s="218"/>
      <c r="DDJ216" s="222"/>
      <c r="DDK216" s="218"/>
      <c r="DDL216" s="218"/>
      <c r="DDM216" s="221"/>
      <c r="DDN216" s="220"/>
      <c r="DDO216" s="219"/>
      <c r="DDP216" s="218"/>
      <c r="DDQ216" s="222"/>
      <c r="DDR216" s="218"/>
      <c r="DDS216" s="218"/>
      <c r="DDT216" s="221"/>
      <c r="DDU216" s="220"/>
      <c r="DDV216" s="219"/>
      <c r="DDW216" s="218"/>
      <c r="DDX216" s="222"/>
      <c r="DDY216" s="218"/>
      <c r="DDZ216" s="218"/>
      <c r="DEA216" s="221"/>
      <c r="DEB216" s="220"/>
      <c r="DEC216" s="219"/>
      <c r="DED216" s="218"/>
      <c r="DEE216" s="222"/>
      <c r="DEF216" s="218"/>
      <c r="DEG216" s="218"/>
      <c r="DEH216" s="221"/>
      <c r="DEI216" s="220"/>
      <c r="DEJ216" s="219"/>
      <c r="DEK216" s="218"/>
      <c r="DEL216" s="222"/>
      <c r="DEM216" s="218"/>
      <c r="DEN216" s="218"/>
      <c r="DEO216" s="221"/>
      <c r="DEP216" s="220"/>
      <c r="DEQ216" s="219"/>
      <c r="DER216" s="218"/>
      <c r="DES216" s="222"/>
      <c r="DET216" s="218"/>
      <c r="DEU216" s="218"/>
      <c r="DEV216" s="221"/>
      <c r="DEW216" s="220"/>
      <c r="DEX216" s="219"/>
      <c r="DEY216" s="218"/>
      <c r="DEZ216" s="222"/>
      <c r="DFA216" s="218"/>
      <c r="DFB216" s="218"/>
      <c r="DFC216" s="221"/>
      <c r="DFD216" s="220"/>
      <c r="DFE216" s="219"/>
      <c r="DFF216" s="218"/>
      <c r="DFG216" s="222"/>
      <c r="DFH216" s="218"/>
      <c r="DFI216" s="218"/>
      <c r="DFJ216" s="221"/>
      <c r="DFK216" s="220"/>
      <c r="DFL216" s="219"/>
      <c r="DFM216" s="218"/>
      <c r="DFN216" s="222"/>
      <c r="DFO216" s="218"/>
      <c r="DFP216" s="218"/>
      <c r="DFQ216" s="221"/>
      <c r="DFR216" s="220"/>
      <c r="DFS216" s="219"/>
      <c r="DFT216" s="218"/>
      <c r="DFU216" s="222"/>
      <c r="DFV216" s="218"/>
      <c r="DFW216" s="218"/>
      <c r="DFX216" s="221"/>
      <c r="DFY216" s="220"/>
      <c r="DFZ216" s="219"/>
      <c r="DGA216" s="218"/>
      <c r="DGB216" s="222"/>
      <c r="DGC216" s="218"/>
      <c r="DGD216" s="218"/>
      <c r="DGE216" s="221"/>
      <c r="DGF216" s="220"/>
      <c r="DGG216" s="219"/>
      <c r="DGH216" s="218"/>
      <c r="DGI216" s="222"/>
      <c r="DGJ216" s="218"/>
      <c r="DGK216" s="218"/>
      <c r="DGL216" s="221"/>
      <c r="DGM216" s="220"/>
      <c r="DGN216" s="219"/>
      <c r="DGO216" s="218"/>
      <c r="DGP216" s="222"/>
      <c r="DGQ216" s="218"/>
      <c r="DGR216" s="218"/>
      <c r="DGS216" s="221"/>
      <c r="DGT216" s="220"/>
      <c r="DGU216" s="219"/>
      <c r="DGV216" s="218"/>
      <c r="DGW216" s="222"/>
      <c r="DGX216" s="218"/>
      <c r="DGY216" s="218"/>
      <c r="DGZ216" s="221"/>
      <c r="DHA216" s="220"/>
      <c r="DHB216" s="219"/>
      <c r="DHC216" s="218"/>
      <c r="DHD216" s="222"/>
      <c r="DHE216" s="218"/>
      <c r="DHF216" s="218"/>
      <c r="DHG216" s="221"/>
      <c r="DHH216" s="220"/>
      <c r="DHI216" s="219"/>
      <c r="DHJ216" s="218"/>
      <c r="DHK216" s="222"/>
      <c r="DHL216" s="218"/>
      <c r="DHM216" s="218"/>
      <c r="DHN216" s="221"/>
      <c r="DHO216" s="220"/>
      <c r="DHP216" s="219"/>
      <c r="DHQ216" s="218"/>
      <c r="DHR216" s="222"/>
      <c r="DHS216" s="218"/>
      <c r="DHT216" s="218"/>
      <c r="DHU216" s="221"/>
      <c r="DHV216" s="220"/>
      <c r="DHW216" s="219"/>
      <c r="DHX216" s="218"/>
      <c r="DHY216" s="222"/>
      <c r="DHZ216" s="218"/>
      <c r="DIA216" s="218"/>
      <c r="DIB216" s="221"/>
      <c r="DIC216" s="220"/>
      <c r="DID216" s="219"/>
      <c r="DIE216" s="218"/>
      <c r="DIF216" s="222"/>
      <c r="DIG216" s="218"/>
      <c r="DIH216" s="218"/>
      <c r="DII216" s="221"/>
      <c r="DIJ216" s="220"/>
      <c r="DIK216" s="219"/>
      <c r="DIL216" s="218"/>
      <c r="DIM216" s="222"/>
      <c r="DIN216" s="218"/>
      <c r="DIO216" s="218"/>
      <c r="DIP216" s="221"/>
      <c r="DIQ216" s="220"/>
      <c r="DIR216" s="219"/>
      <c r="DIS216" s="218"/>
      <c r="DIT216" s="222"/>
      <c r="DIU216" s="218"/>
      <c r="DIV216" s="218"/>
      <c r="DIW216" s="221"/>
      <c r="DIX216" s="220"/>
      <c r="DIY216" s="219"/>
      <c r="DIZ216" s="218"/>
      <c r="DJA216" s="222"/>
      <c r="DJB216" s="218"/>
      <c r="DJC216" s="218"/>
      <c r="DJD216" s="221"/>
      <c r="DJE216" s="220"/>
      <c r="DJF216" s="219"/>
      <c r="DJG216" s="218"/>
      <c r="DJH216" s="222"/>
      <c r="DJI216" s="218"/>
      <c r="DJJ216" s="218"/>
      <c r="DJK216" s="221"/>
      <c r="DJL216" s="220"/>
      <c r="DJM216" s="219"/>
      <c r="DJN216" s="218"/>
      <c r="DJO216" s="222"/>
      <c r="DJP216" s="218"/>
      <c r="DJQ216" s="218"/>
      <c r="DJR216" s="221"/>
      <c r="DJS216" s="220"/>
      <c r="DJT216" s="219"/>
      <c r="DJU216" s="218"/>
      <c r="DJV216" s="222"/>
      <c r="DJW216" s="218"/>
      <c r="DJX216" s="218"/>
      <c r="DJY216" s="221"/>
      <c r="DJZ216" s="220"/>
      <c r="DKA216" s="219"/>
      <c r="DKB216" s="218"/>
      <c r="DKC216" s="222"/>
      <c r="DKD216" s="218"/>
      <c r="DKE216" s="218"/>
      <c r="DKF216" s="221"/>
      <c r="DKG216" s="220"/>
      <c r="DKH216" s="219"/>
      <c r="DKI216" s="218"/>
      <c r="DKJ216" s="222"/>
      <c r="DKK216" s="218"/>
      <c r="DKL216" s="218"/>
      <c r="DKM216" s="221"/>
      <c r="DKN216" s="220"/>
      <c r="DKO216" s="219"/>
      <c r="DKP216" s="218"/>
      <c r="DKQ216" s="222"/>
      <c r="DKR216" s="218"/>
      <c r="DKS216" s="218"/>
      <c r="DKT216" s="221"/>
      <c r="DKU216" s="220"/>
      <c r="DKV216" s="219"/>
      <c r="DKW216" s="218"/>
      <c r="DKX216" s="222"/>
      <c r="DKY216" s="218"/>
      <c r="DKZ216" s="218"/>
      <c r="DLA216" s="221"/>
      <c r="DLB216" s="220"/>
      <c r="DLC216" s="219"/>
      <c r="DLD216" s="218"/>
      <c r="DLE216" s="222"/>
      <c r="DLF216" s="218"/>
      <c r="DLG216" s="218"/>
      <c r="DLH216" s="221"/>
      <c r="DLI216" s="220"/>
      <c r="DLJ216" s="219"/>
      <c r="DLK216" s="218"/>
      <c r="DLL216" s="222"/>
      <c r="DLM216" s="218"/>
      <c r="DLN216" s="218"/>
      <c r="DLO216" s="221"/>
      <c r="DLP216" s="220"/>
      <c r="DLQ216" s="219"/>
      <c r="DLR216" s="218"/>
      <c r="DLS216" s="222"/>
      <c r="DLT216" s="218"/>
      <c r="DLU216" s="218"/>
      <c r="DLV216" s="221"/>
      <c r="DLW216" s="220"/>
      <c r="DLX216" s="219"/>
      <c r="DLY216" s="218"/>
      <c r="DLZ216" s="222"/>
      <c r="DMA216" s="218"/>
      <c r="DMB216" s="218"/>
      <c r="DMC216" s="221"/>
      <c r="DMD216" s="220"/>
      <c r="DME216" s="219"/>
      <c r="DMF216" s="218"/>
      <c r="DMG216" s="222"/>
      <c r="DMH216" s="218"/>
      <c r="DMI216" s="218"/>
      <c r="DMJ216" s="221"/>
      <c r="DMK216" s="220"/>
      <c r="DML216" s="219"/>
      <c r="DMM216" s="218"/>
      <c r="DMN216" s="222"/>
      <c r="DMO216" s="218"/>
      <c r="DMP216" s="218"/>
      <c r="DMQ216" s="221"/>
      <c r="DMR216" s="220"/>
      <c r="DMS216" s="219"/>
      <c r="DMT216" s="218"/>
      <c r="DMU216" s="222"/>
      <c r="DMV216" s="218"/>
      <c r="DMW216" s="218"/>
      <c r="DMX216" s="221"/>
      <c r="DMY216" s="220"/>
      <c r="DMZ216" s="219"/>
      <c r="DNA216" s="218"/>
      <c r="DNB216" s="222"/>
      <c r="DNC216" s="218"/>
      <c r="DND216" s="218"/>
      <c r="DNE216" s="221"/>
      <c r="DNF216" s="220"/>
      <c r="DNG216" s="219"/>
      <c r="DNH216" s="218"/>
      <c r="DNI216" s="222"/>
      <c r="DNJ216" s="218"/>
      <c r="DNK216" s="218"/>
      <c r="DNL216" s="221"/>
      <c r="DNM216" s="220"/>
      <c r="DNN216" s="219"/>
      <c r="DNO216" s="218"/>
      <c r="DNP216" s="222"/>
      <c r="DNQ216" s="218"/>
      <c r="DNR216" s="218"/>
      <c r="DNS216" s="221"/>
      <c r="DNT216" s="220"/>
      <c r="DNU216" s="219"/>
      <c r="DNV216" s="218"/>
      <c r="DNW216" s="222"/>
      <c r="DNX216" s="218"/>
      <c r="DNY216" s="218"/>
      <c r="DNZ216" s="221"/>
      <c r="DOA216" s="220"/>
      <c r="DOB216" s="219"/>
      <c r="DOC216" s="218"/>
      <c r="DOD216" s="222"/>
      <c r="DOE216" s="218"/>
      <c r="DOF216" s="218"/>
      <c r="DOG216" s="221"/>
      <c r="DOH216" s="220"/>
      <c r="DOI216" s="219"/>
      <c r="DOJ216" s="218"/>
      <c r="DOK216" s="222"/>
      <c r="DOL216" s="218"/>
      <c r="DOM216" s="218"/>
      <c r="DON216" s="221"/>
      <c r="DOO216" s="220"/>
      <c r="DOP216" s="219"/>
      <c r="DOQ216" s="218"/>
      <c r="DOR216" s="222"/>
      <c r="DOS216" s="218"/>
      <c r="DOT216" s="218"/>
      <c r="DOU216" s="221"/>
      <c r="DOV216" s="220"/>
      <c r="DOW216" s="219"/>
      <c r="DOX216" s="218"/>
      <c r="DOY216" s="222"/>
      <c r="DOZ216" s="218"/>
      <c r="DPA216" s="218"/>
      <c r="DPB216" s="221"/>
      <c r="DPC216" s="220"/>
      <c r="DPD216" s="219"/>
      <c r="DPE216" s="218"/>
      <c r="DPF216" s="222"/>
      <c r="DPG216" s="218"/>
      <c r="DPH216" s="218"/>
      <c r="DPI216" s="221"/>
      <c r="DPJ216" s="220"/>
      <c r="DPK216" s="219"/>
      <c r="DPL216" s="218"/>
      <c r="DPM216" s="222"/>
      <c r="DPN216" s="218"/>
      <c r="DPO216" s="218"/>
      <c r="DPP216" s="221"/>
      <c r="DPQ216" s="220"/>
      <c r="DPR216" s="219"/>
      <c r="DPS216" s="218"/>
      <c r="DPT216" s="222"/>
      <c r="DPU216" s="218"/>
      <c r="DPV216" s="218"/>
      <c r="DPW216" s="221"/>
      <c r="DPX216" s="220"/>
      <c r="DPY216" s="219"/>
      <c r="DPZ216" s="218"/>
      <c r="DQA216" s="222"/>
      <c r="DQB216" s="218"/>
      <c r="DQC216" s="218"/>
      <c r="DQD216" s="221"/>
      <c r="DQE216" s="220"/>
      <c r="DQF216" s="219"/>
      <c r="DQG216" s="218"/>
      <c r="DQH216" s="222"/>
      <c r="DQI216" s="218"/>
      <c r="DQJ216" s="218"/>
      <c r="DQK216" s="221"/>
      <c r="DQL216" s="220"/>
      <c r="DQM216" s="219"/>
      <c r="DQN216" s="218"/>
      <c r="DQO216" s="222"/>
      <c r="DQP216" s="218"/>
      <c r="DQQ216" s="218"/>
      <c r="DQR216" s="221"/>
      <c r="DQS216" s="220"/>
      <c r="DQT216" s="219"/>
      <c r="DQU216" s="218"/>
      <c r="DQV216" s="222"/>
      <c r="DQW216" s="218"/>
      <c r="DQX216" s="218"/>
      <c r="DQY216" s="221"/>
      <c r="DQZ216" s="220"/>
      <c r="DRA216" s="219"/>
      <c r="DRB216" s="218"/>
      <c r="DRC216" s="222"/>
      <c r="DRD216" s="218"/>
      <c r="DRE216" s="218"/>
      <c r="DRF216" s="221"/>
      <c r="DRG216" s="220"/>
      <c r="DRH216" s="219"/>
      <c r="DRI216" s="218"/>
      <c r="DRJ216" s="222"/>
      <c r="DRK216" s="218"/>
      <c r="DRL216" s="218"/>
      <c r="DRM216" s="221"/>
      <c r="DRN216" s="220"/>
      <c r="DRO216" s="219"/>
      <c r="DRP216" s="218"/>
      <c r="DRQ216" s="222"/>
      <c r="DRR216" s="218"/>
      <c r="DRS216" s="218"/>
      <c r="DRT216" s="221"/>
      <c r="DRU216" s="220"/>
      <c r="DRV216" s="219"/>
      <c r="DRW216" s="218"/>
      <c r="DRX216" s="222"/>
      <c r="DRY216" s="218"/>
      <c r="DRZ216" s="218"/>
      <c r="DSA216" s="221"/>
      <c r="DSB216" s="220"/>
      <c r="DSC216" s="219"/>
      <c r="DSD216" s="218"/>
      <c r="DSE216" s="222"/>
      <c r="DSF216" s="218"/>
      <c r="DSG216" s="218"/>
      <c r="DSH216" s="221"/>
      <c r="DSI216" s="220"/>
      <c r="DSJ216" s="219"/>
      <c r="DSK216" s="218"/>
      <c r="DSL216" s="222"/>
      <c r="DSM216" s="218"/>
      <c r="DSN216" s="218"/>
      <c r="DSO216" s="221"/>
      <c r="DSP216" s="220"/>
      <c r="DSQ216" s="219"/>
      <c r="DSR216" s="218"/>
      <c r="DSS216" s="222"/>
      <c r="DST216" s="218"/>
      <c r="DSU216" s="218"/>
      <c r="DSV216" s="221"/>
      <c r="DSW216" s="220"/>
      <c r="DSX216" s="219"/>
      <c r="DSY216" s="218"/>
      <c r="DSZ216" s="222"/>
      <c r="DTA216" s="218"/>
      <c r="DTB216" s="218"/>
      <c r="DTC216" s="221"/>
      <c r="DTD216" s="220"/>
      <c r="DTE216" s="219"/>
      <c r="DTF216" s="218"/>
      <c r="DTG216" s="222"/>
      <c r="DTH216" s="218"/>
      <c r="DTI216" s="218"/>
      <c r="DTJ216" s="221"/>
      <c r="DTK216" s="220"/>
      <c r="DTL216" s="219"/>
      <c r="DTM216" s="218"/>
      <c r="DTN216" s="222"/>
      <c r="DTO216" s="218"/>
      <c r="DTP216" s="218"/>
      <c r="DTQ216" s="221"/>
      <c r="DTR216" s="220"/>
      <c r="DTS216" s="219"/>
      <c r="DTT216" s="218"/>
      <c r="DTU216" s="222"/>
      <c r="DTV216" s="218"/>
      <c r="DTW216" s="218"/>
      <c r="DTX216" s="221"/>
      <c r="DTY216" s="220"/>
      <c r="DTZ216" s="219"/>
      <c r="DUA216" s="218"/>
      <c r="DUB216" s="222"/>
      <c r="DUC216" s="218"/>
      <c r="DUD216" s="218"/>
      <c r="DUE216" s="221"/>
      <c r="DUF216" s="220"/>
      <c r="DUG216" s="219"/>
      <c r="DUH216" s="218"/>
      <c r="DUI216" s="222"/>
      <c r="DUJ216" s="218"/>
      <c r="DUK216" s="218"/>
      <c r="DUL216" s="221"/>
      <c r="DUM216" s="220"/>
      <c r="DUN216" s="219"/>
      <c r="DUO216" s="218"/>
      <c r="DUP216" s="222"/>
      <c r="DUQ216" s="218"/>
      <c r="DUR216" s="218"/>
      <c r="DUS216" s="221"/>
      <c r="DUT216" s="220"/>
      <c r="DUU216" s="219"/>
      <c r="DUV216" s="218"/>
      <c r="DUW216" s="222"/>
      <c r="DUX216" s="218"/>
      <c r="DUY216" s="218"/>
      <c r="DUZ216" s="221"/>
      <c r="DVA216" s="220"/>
      <c r="DVB216" s="219"/>
      <c r="DVC216" s="218"/>
      <c r="DVD216" s="222"/>
      <c r="DVE216" s="218"/>
      <c r="DVF216" s="218"/>
      <c r="DVG216" s="221"/>
      <c r="DVH216" s="220"/>
      <c r="DVI216" s="219"/>
      <c r="DVJ216" s="218"/>
      <c r="DVK216" s="222"/>
      <c r="DVL216" s="218"/>
      <c r="DVM216" s="218"/>
      <c r="DVN216" s="221"/>
      <c r="DVO216" s="220"/>
      <c r="DVP216" s="219"/>
      <c r="DVQ216" s="218"/>
      <c r="DVR216" s="222"/>
      <c r="DVS216" s="218"/>
      <c r="DVT216" s="218"/>
      <c r="DVU216" s="221"/>
      <c r="DVV216" s="220"/>
      <c r="DVW216" s="219"/>
      <c r="DVX216" s="218"/>
      <c r="DVY216" s="222"/>
      <c r="DVZ216" s="218"/>
      <c r="DWA216" s="218"/>
      <c r="DWB216" s="221"/>
      <c r="DWC216" s="220"/>
      <c r="DWD216" s="219"/>
      <c r="DWE216" s="218"/>
      <c r="DWF216" s="222"/>
      <c r="DWG216" s="218"/>
      <c r="DWH216" s="218"/>
      <c r="DWI216" s="221"/>
      <c r="DWJ216" s="220"/>
      <c r="DWK216" s="219"/>
      <c r="DWL216" s="218"/>
      <c r="DWM216" s="222"/>
      <c r="DWN216" s="218"/>
      <c r="DWO216" s="218"/>
      <c r="DWP216" s="221"/>
      <c r="DWQ216" s="220"/>
      <c r="DWR216" s="219"/>
      <c r="DWS216" s="218"/>
      <c r="DWT216" s="222"/>
      <c r="DWU216" s="218"/>
      <c r="DWV216" s="218"/>
      <c r="DWW216" s="221"/>
      <c r="DWX216" s="220"/>
      <c r="DWY216" s="219"/>
      <c r="DWZ216" s="218"/>
      <c r="DXA216" s="222"/>
      <c r="DXB216" s="218"/>
      <c r="DXC216" s="218"/>
      <c r="DXD216" s="221"/>
      <c r="DXE216" s="220"/>
      <c r="DXF216" s="219"/>
      <c r="DXG216" s="218"/>
      <c r="DXH216" s="222"/>
      <c r="DXI216" s="218"/>
      <c r="DXJ216" s="218"/>
      <c r="DXK216" s="221"/>
      <c r="DXL216" s="220"/>
      <c r="DXM216" s="219"/>
      <c r="DXN216" s="218"/>
      <c r="DXO216" s="222"/>
      <c r="DXP216" s="218"/>
      <c r="DXQ216" s="218"/>
      <c r="DXR216" s="221"/>
      <c r="DXS216" s="220"/>
      <c r="DXT216" s="219"/>
      <c r="DXU216" s="218"/>
      <c r="DXV216" s="222"/>
      <c r="DXW216" s="218"/>
      <c r="DXX216" s="218"/>
      <c r="DXY216" s="221"/>
      <c r="DXZ216" s="220"/>
      <c r="DYA216" s="219"/>
      <c r="DYB216" s="218"/>
      <c r="DYC216" s="222"/>
      <c r="DYD216" s="218"/>
      <c r="DYE216" s="218"/>
      <c r="DYF216" s="221"/>
      <c r="DYG216" s="220"/>
      <c r="DYH216" s="219"/>
      <c r="DYI216" s="218"/>
      <c r="DYJ216" s="222"/>
      <c r="DYK216" s="218"/>
      <c r="DYL216" s="218"/>
      <c r="DYM216" s="221"/>
      <c r="DYN216" s="220"/>
      <c r="DYO216" s="219"/>
      <c r="DYP216" s="218"/>
      <c r="DYQ216" s="222"/>
      <c r="DYR216" s="218"/>
      <c r="DYS216" s="218"/>
      <c r="DYT216" s="221"/>
      <c r="DYU216" s="220"/>
      <c r="DYV216" s="219"/>
      <c r="DYW216" s="218"/>
      <c r="DYX216" s="222"/>
      <c r="DYY216" s="218"/>
      <c r="DYZ216" s="218"/>
      <c r="DZA216" s="221"/>
      <c r="DZB216" s="220"/>
      <c r="DZC216" s="219"/>
      <c r="DZD216" s="218"/>
      <c r="DZE216" s="222"/>
      <c r="DZF216" s="218"/>
      <c r="DZG216" s="218"/>
      <c r="DZH216" s="221"/>
      <c r="DZI216" s="220"/>
      <c r="DZJ216" s="219"/>
      <c r="DZK216" s="218"/>
      <c r="DZL216" s="222"/>
      <c r="DZM216" s="218"/>
      <c r="DZN216" s="218"/>
      <c r="DZO216" s="221"/>
      <c r="DZP216" s="220"/>
      <c r="DZQ216" s="219"/>
      <c r="DZR216" s="218"/>
      <c r="DZS216" s="222"/>
      <c r="DZT216" s="218"/>
      <c r="DZU216" s="218"/>
      <c r="DZV216" s="221"/>
      <c r="DZW216" s="220"/>
      <c r="DZX216" s="219"/>
      <c r="DZY216" s="218"/>
      <c r="DZZ216" s="222"/>
      <c r="EAA216" s="218"/>
      <c r="EAB216" s="218"/>
      <c r="EAC216" s="221"/>
      <c r="EAD216" s="220"/>
      <c r="EAE216" s="219"/>
      <c r="EAF216" s="218"/>
      <c r="EAG216" s="222"/>
      <c r="EAH216" s="218"/>
      <c r="EAI216" s="218"/>
      <c r="EAJ216" s="221"/>
      <c r="EAK216" s="220"/>
      <c r="EAL216" s="219"/>
      <c r="EAM216" s="218"/>
      <c r="EAN216" s="222"/>
      <c r="EAO216" s="218"/>
      <c r="EAP216" s="218"/>
      <c r="EAQ216" s="221"/>
      <c r="EAR216" s="220"/>
      <c r="EAS216" s="219"/>
      <c r="EAT216" s="218"/>
      <c r="EAU216" s="222"/>
      <c r="EAV216" s="218"/>
      <c r="EAW216" s="218"/>
      <c r="EAX216" s="221"/>
      <c r="EAY216" s="220"/>
      <c r="EAZ216" s="219"/>
      <c r="EBA216" s="218"/>
      <c r="EBB216" s="222"/>
      <c r="EBC216" s="218"/>
      <c r="EBD216" s="218"/>
      <c r="EBE216" s="221"/>
      <c r="EBF216" s="220"/>
      <c r="EBG216" s="219"/>
      <c r="EBH216" s="218"/>
      <c r="EBI216" s="222"/>
      <c r="EBJ216" s="218"/>
      <c r="EBK216" s="218"/>
      <c r="EBL216" s="221"/>
      <c r="EBM216" s="220"/>
      <c r="EBN216" s="219"/>
      <c r="EBO216" s="218"/>
      <c r="EBP216" s="222"/>
      <c r="EBQ216" s="218"/>
      <c r="EBR216" s="218"/>
      <c r="EBS216" s="221"/>
      <c r="EBT216" s="220"/>
      <c r="EBU216" s="219"/>
      <c r="EBV216" s="218"/>
      <c r="EBW216" s="222"/>
      <c r="EBX216" s="218"/>
      <c r="EBY216" s="218"/>
      <c r="EBZ216" s="221"/>
      <c r="ECA216" s="220"/>
      <c r="ECB216" s="219"/>
      <c r="ECC216" s="218"/>
      <c r="ECD216" s="222"/>
      <c r="ECE216" s="218"/>
      <c r="ECF216" s="218"/>
      <c r="ECG216" s="221"/>
      <c r="ECH216" s="220"/>
      <c r="ECI216" s="219"/>
      <c r="ECJ216" s="218"/>
      <c r="ECK216" s="222"/>
      <c r="ECL216" s="218"/>
      <c r="ECM216" s="218"/>
      <c r="ECN216" s="221"/>
      <c r="ECO216" s="220"/>
      <c r="ECP216" s="219"/>
      <c r="ECQ216" s="218"/>
      <c r="ECR216" s="222"/>
      <c r="ECS216" s="218"/>
      <c r="ECT216" s="218"/>
      <c r="ECU216" s="221"/>
      <c r="ECV216" s="220"/>
      <c r="ECW216" s="219"/>
      <c r="ECX216" s="218"/>
      <c r="ECY216" s="222"/>
      <c r="ECZ216" s="218"/>
      <c r="EDA216" s="218"/>
      <c r="EDB216" s="221"/>
      <c r="EDC216" s="220"/>
      <c r="EDD216" s="219"/>
      <c r="EDE216" s="218"/>
      <c r="EDF216" s="222"/>
      <c r="EDG216" s="218"/>
      <c r="EDH216" s="218"/>
      <c r="EDI216" s="221"/>
      <c r="EDJ216" s="220"/>
      <c r="EDK216" s="219"/>
      <c r="EDL216" s="218"/>
      <c r="EDM216" s="222"/>
      <c r="EDN216" s="218"/>
      <c r="EDO216" s="218"/>
      <c r="EDP216" s="221"/>
      <c r="EDQ216" s="220"/>
      <c r="EDR216" s="219"/>
      <c r="EDS216" s="218"/>
      <c r="EDT216" s="222"/>
      <c r="EDU216" s="218"/>
      <c r="EDV216" s="218"/>
      <c r="EDW216" s="221"/>
      <c r="EDX216" s="220"/>
      <c r="EDY216" s="219"/>
      <c r="EDZ216" s="218"/>
      <c r="EEA216" s="222"/>
      <c r="EEB216" s="218"/>
      <c r="EEC216" s="218"/>
      <c r="EED216" s="221"/>
      <c r="EEE216" s="220"/>
      <c r="EEF216" s="219"/>
      <c r="EEG216" s="218"/>
      <c r="EEH216" s="222"/>
      <c r="EEI216" s="218"/>
      <c r="EEJ216" s="218"/>
      <c r="EEK216" s="221"/>
      <c r="EEL216" s="220"/>
      <c r="EEM216" s="219"/>
      <c r="EEN216" s="218"/>
      <c r="EEO216" s="222"/>
      <c r="EEP216" s="218"/>
      <c r="EEQ216" s="218"/>
      <c r="EER216" s="221"/>
      <c r="EES216" s="220"/>
      <c r="EET216" s="219"/>
      <c r="EEU216" s="218"/>
      <c r="EEV216" s="222"/>
      <c r="EEW216" s="218"/>
      <c r="EEX216" s="218"/>
      <c r="EEY216" s="221"/>
      <c r="EEZ216" s="220"/>
      <c r="EFA216" s="219"/>
      <c r="EFB216" s="218"/>
      <c r="EFC216" s="222"/>
      <c r="EFD216" s="218"/>
      <c r="EFE216" s="218"/>
      <c r="EFF216" s="221"/>
      <c r="EFG216" s="220"/>
      <c r="EFH216" s="219"/>
      <c r="EFI216" s="218"/>
      <c r="EFJ216" s="222"/>
      <c r="EFK216" s="218"/>
      <c r="EFL216" s="218"/>
      <c r="EFM216" s="221"/>
      <c r="EFN216" s="220"/>
      <c r="EFO216" s="219"/>
      <c r="EFP216" s="218"/>
      <c r="EFQ216" s="222"/>
      <c r="EFR216" s="218"/>
      <c r="EFS216" s="218"/>
      <c r="EFT216" s="221"/>
      <c r="EFU216" s="220"/>
      <c r="EFV216" s="219"/>
      <c r="EFW216" s="218"/>
      <c r="EFX216" s="222"/>
      <c r="EFY216" s="218"/>
      <c r="EFZ216" s="218"/>
      <c r="EGA216" s="221"/>
      <c r="EGB216" s="220"/>
      <c r="EGC216" s="219"/>
      <c r="EGD216" s="218"/>
      <c r="EGE216" s="222"/>
      <c r="EGF216" s="218"/>
      <c r="EGG216" s="218"/>
      <c r="EGH216" s="221"/>
      <c r="EGI216" s="220"/>
      <c r="EGJ216" s="219"/>
      <c r="EGK216" s="218"/>
      <c r="EGL216" s="222"/>
      <c r="EGM216" s="218"/>
      <c r="EGN216" s="218"/>
      <c r="EGO216" s="221"/>
      <c r="EGP216" s="220"/>
      <c r="EGQ216" s="219"/>
      <c r="EGR216" s="218"/>
      <c r="EGS216" s="222"/>
      <c r="EGT216" s="218"/>
      <c r="EGU216" s="218"/>
      <c r="EGV216" s="221"/>
      <c r="EGW216" s="220"/>
      <c r="EGX216" s="219"/>
      <c r="EGY216" s="218"/>
      <c r="EGZ216" s="222"/>
      <c r="EHA216" s="218"/>
      <c r="EHB216" s="218"/>
      <c r="EHC216" s="221"/>
      <c r="EHD216" s="220"/>
      <c r="EHE216" s="219"/>
      <c r="EHF216" s="218"/>
      <c r="EHG216" s="222"/>
      <c r="EHH216" s="218"/>
      <c r="EHI216" s="218"/>
      <c r="EHJ216" s="221"/>
      <c r="EHK216" s="220"/>
      <c r="EHL216" s="219"/>
      <c r="EHM216" s="218"/>
      <c r="EHN216" s="222"/>
      <c r="EHO216" s="218"/>
      <c r="EHP216" s="218"/>
      <c r="EHQ216" s="221"/>
      <c r="EHR216" s="220"/>
      <c r="EHS216" s="219"/>
      <c r="EHT216" s="218"/>
      <c r="EHU216" s="222"/>
      <c r="EHV216" s="218"/>
      <c r="EHW216" s="218"/>
      <c r="EHX216" s="221"/>
      <c r="EHY216" s="220"/>
      <c r="EHZ216" s="219"/>
      <c r="EIA216" s="218"/>
      <c r="EIB216" s="222"/>
      <c r="EIC216" s="218"/>
      <c r="EID216" s="218"/>
      <c r="EIE216" s="221"/>
      <c r="EIF216" s="220"/>
      <c r="EIG216" s="219"/>
      <c r="EIH216" s="218"/>
      <c r="EII216" s="222"/>
      <c r="EIJ216" s="218"/>
      <c r="EIK216" s="218"/>
      <c r="EIL216" s="221"/>
      <c r="EIM216" s="220"/>
      <c r="EIN216" s="219"/>
      <c r="EIO216" s="218"/>
      <c r="EIP216" s="222"/>
      <c r="EIQ216" s="218"/>
      <c r="EIR216" s="218"/>
      <c r="EIS216" s="221"/>
      <c r="EIT216" s="220"/>
      <c r="EIU216" s="219"/>
      <c r="EIV216" s="218"/>
      <c r="EIW216" s="222"/>
      <c r="EIX216" s="218"/>
      <c r="EIY216" s="218"/>
      <c r="EIZ216" s="221"/>
      <c r="EJA216" s="220"/>
      <c r="EJB216" s="219"/>
      <c r="EJC216" s="218"/>
      <c r="EJD216" s="222"/>
      <c r="EJE216" s="218"/>
      <c r="EJF216" s="218"/>
      <c r="EJG216" s="221"/>
      <c r="EJH216" s="220"/>
      <c r="EJI216" s="219"/>
      <c r="EJJ216" s="218"/>
      <c r="EJK216" s="222"/>
      <c r="EJL216" s="218"/>
      <c r="EJM216" s="218"/>
      <c r="EJN216" s="221"/>
      <c r="EJO216" s="220"/>
      <c r="EJP216" s="219"/>
      <c r="EJQ216" s="218"/>
      <c r="EJR216" s="222"/>
      <c r="EJS216" s="218"/>
      <c r="EJT216" s="218"/>
      <c r="EJU216" s="221"/>
      <c r="EJV216" s="220"/>
      <c r="EJW216" s="219"/>
      <c r="EJX216" s="218"/>
      <c r="EJY216" s="222"/>
      <c r="EJZ216" s="218"/>
      <c r="EKA216" s="218"/>
      <c r="EKB216" s="221"/>
      <c r="EKC216" s="220"/>
      <c r="EKD216" s="219"/>
      <c r="EKE216" s="218"/>
      <c r="EKF216" s="222"/>
      <c r="EKG216" s="218"/>
      <c r="EKH216" s="218"/>
      <c r="EKI216" s="221"/>
      <c r="EKJ216" s="220"/>
      <c r="EKK216" s="219"/>
      <c r="EKL216" s="218"/>
      <c r="EKM216" s="222"/>
      <c r="EKN216" s="218"/>
      <c r="EKO216" s="218"/>
      <c r="EKP216" s="221"/>
      <c r="EKQ216" s="220"/>
      <c r="EKR216" s="219"/>
      <c r="EKS216" s="218"/>
      <c r="EKT216" s="222"/>
      <c r="EKU216" s="218"/>
      <c r="EKV216" s="218"/>
      <c r="EKW216" s="221"/>
      <c r="EKX216" s="220"/>
      <c r="EKY216" s="219"/>
      <c r="EKZ216" s="218"/>
      <c r="ELA216" s="222"/>
      <c r="ELB216" s="218"/>
      <c r="ELC216" s="218"/>
      <c r="ELD216" s="221"/>
      <c r="ELE216" s="220"/>
      <c r="ELF216" s="219"/>
      <c r="ELG216" s="218"/>
      <c r="ELH216" s="222"/>
      <c r="ELI216" s="218"/>
      <c r="ELJ216" s="218"/>
      <c r="ELK216" s="221"/>
      <c r="ELL216" s="220"/>
      <c r="ELM216" s="219"/>
      <c r="ELN216" s="218"/>
      <c r="ELO216" s="222"/>
      <c r="ELP216" s="218"/>
      <c r="ELQ216" s="218"/>
      <c r="ELR216" s="221"/>
      <c r="ELS216" s="220"/>
      <c r="ELT216" s="219"/>
      <c r="ELU216" s="218"/>
      <c r="ELV216" s="222"/>
      <c r="ELW216" s="218"/>
      <c r="ELX216" s="218"/>
      <c r="ELY216" s="221"/>
      <c r="ELZ216" s="220"/>
      <c r="EMA216" s="219"/>
      <c r="EMB216" s="218"/>
      <c r="EMC216" s="222"/>
      <c r="EMD216" s="218"/>
      <c r="EME216" s="218"/>
      <c r="EMF216" s="221"/>
      <c r="EMG216" s="220"/>
      <c r="EMH216" s="219"/>
      <c r="EMI216" s="218"/>
      <c r="EMJ216" s="222"/>
      <c r="EMK216" s="218"/>
      <c r="EML216" s="218"/>
      <c r="EMM216" s="221"/>
      <c r="EMN216" s="220"/>
      <c r="EMO216" s="219"/>
      <c r="EMP216" s="218"/>
      <c r="EMQ216" s="222"/>
      <c r="EMR216" s="218"/>
      <c r="EMS216" s="218"/>
      <c r="EMT216" s="221"/>
      <c r="EMU216" s="220"/>
      <c r="EMV216" s="219"/>
      <c r="EMW216" s="218"/>
      <c r="EMX216" s="222"/>
      <c r="EMY216" s="218"/>
      <c r="EMZ216" s="218"/>
      <c r="ENA216" s="221"/>
      <c r="ENB216" s="220"/>
      <c r="ENC216" s="219"/>
      <c r="END216" s="218"/>
      <c r="ENE216" s="222"/>
      <c r="ENF216" s="218"/>
      <c r="ENG216" s="218"/>
      <c r="ENH216" s="221"/>
      <c r="ENI216" s="220"/>
      <c r="ENJ216" s="219"/>
      <c r="ENK216" s="218"/>
      <c r="ENL216" s="222"/>
      <c r="ENM216" s="218"/>
      <c r="ENN216" s="218"/>
      <c r="ENO216" s="221"/>
      <c r="ENP216" s="220"/>
      <c r="ENQ216" s="219"/>
      <c r="ENR216" s="218"/>
      <c r="ENS216" s="222"/>
      <c r="ENT216" s="218"/>
      <c r="ENU216" s="218"/>
      <c r="ENV216" s="221"/>
      <c r="ENW216" s="220"/>
      <c r="ENX216" s="219"/>
      <c r="ENY216" s="218"/>
      <c r="ENZ216" s="222"/>
      <c r="EOA216" s="218"/>
      <c r="EOB216" s="218"/>
      <c r="EOC216" s="221"/>
      <c r="EOD216" s="220"/>
      <c r="EOE216" s="219"/>
      <c r="EOF216" s="218"/>
      <c r="EOG216" s="222"/>
      <c r="EOH216" s="218"/>
      <c r="EOI216" s="218"/>
      <c r="EOJ216" s="221"/>
      <c r="EOK216" s="220"/>
      <c r="EOL216" s="219"/>
      <c r="EOM216" s="218"/>
      <c r="EON216" s="222"/>
      <c r="EOO216" s="218"/>
      <c r="EOP216" s="218"/>
      <c r="EOQ216" s="221"/>
      <c r="EOR216" s="220"/>
      <c r="EOS216" s="219"/>
      <c r="EOT216" s="218"/>
      <c r="EOU216" s="222"/>
      <c r="EOV216" s="218"/>
      <c r="EOW216" s="218"/>
      <c r="EOX216" s="221"/>
      <c r="EOY216" s="220"/>
      <c r="EOZ216" s="219"/>
      <c r="EPA216" s="218"/>
      <c r="EPB216" s="222"/>
      <c r="EPC216" s="218"/>
      <c r="EPD216" s="218"/>
      <c r="EPE216" s="221"/>
      <c r="EPF216" s="220"/>
      <c r="EPG216" s="219"/>
      <c r="EPH216" s="218"/>
      <c r="EPI216" s="222"/>
      <c r="EPJ216" s="218"/>
      <c r="EPK216" s="218"/>
      <c r="EPL216" s="221"/>
      <c r="EPM216" s="220"/>
      <c r="EPN216" s="219"/>
      <c r="EPO216" s="218"/>
      <c r="EPP216" s="222"/>
      <c r="EPQ216" s="218"/>
      <c r="EPR216" s="218"/>
      <c r="EPS216" s="221"/>
      <c r="EPT216" s="220"/>
      <c r="EPU216" s="219"/>
      <c r="EPV216" s="218"/>
      <c r="EPW216" s="222"/>
      <c r="EPX216" s="218"/>
      <c r="EPY216" s="218"/>
      <c r="EPZ216" s="221"/>
      <c r="EQA216" s="220"/>
      <c r="EQB216" s="219"/>
      <c r="EQC216" s="218"/>
      <c r="EQD216" s="222"/>
      <c r="EQE216" s="218"/>
      <c r="EQF216" s="218"/>
      <c r="EQG216" s="221"/>
      <c r="EQH216" s="220"/>
      <c r="EQI216" s="219"/>
      <c r="EQJ216" s="218"/>
      <c r="EQK216" s="222"/>
      <c r="EQL216" s="218"/>
      <c r="EQM216" s="218"/>
      <c r="EQN216" s="221"/>
      <c r="EQO216" s="220"/>
      <c r="EQP216" s="219"/>
      <c r="EQQ216" s="218"/>
      <c r="EQR216" s="222"/>
      <c r="EQS216" s="218"/>
      <c r="EQT216" s="218"/>
      <c r="EQU216" s="221"/>
      <c r="EQV216" s="220"/>
      <c r="EQW216" s="219"/>
      <c r="EQX216" s="218"/>
      <c r="EQY216" s="222"/>
      <c r="EQZ216" s="218"/>
      <c r="ERA216" s="218"/>
      <c r="ERB216" s="221"/>
      <c r="ERC216" s="220"/>
      <c r="ERD216" s="219"/>
      <c r="ERE216" s="218"/>
      <c r="ERF216" s="222"/>
      <c r="ERG216" s="218"/>
      <c r="ERH216" s="218"/>
      <c r="ERI216" s="221"/>
      <c r="ERJ216" s="220"/>
      <c r="ERK216" s="219"/>
      <c r="ERL216" s="218"/>
      <c r="ERM216" s="222"/>
      <c r="ERN216" s="218"/>
      <c r="ERO216" s="218"/>
      <c r="ERP216" s="221"/>
      <c r="ERQ216" s="220"/>
      <c r="ERR216" s="219"/>
      <c r="ERS216" s="218"/>
      <c r="ERT216" s="222"/>
      <c r="ERU216" s="218"/>
      <c r="ERV216" s="218"/>
      <c r="ERW216" s="221"/>
      <c r="ERX216" s="220"/>
      <c r="ERY216" s="219"/>
      <c r="ERZ216" s="218"/>
      <c r="ESA216" s="222"/>
      <c r="ESB216" s="218"/>
      <c r="ESC216" s="218"/>
      <c r="ESD216" s="221"/>
      <c r="ESE216" s="220"/>
      <c r="ESF216" s="219"/>
      <c r="ESG216" s="218"/>
      <c r="ESH216" s="222"/>
      <c r="ESI216" s="218"/>
      <c r="ESJ216" s="218"/>
      <c r="ESK216" s="221"/>
      <c r="ESL216" s="220"/>
      <c r="ESM216" s="219"/>
      <c r="ESN216" s="218"/>
      <c r="ESO216" s="222"/>
      <c r="ESP216" s="218"/>
      <c r="ESQ216" s="218"/>
      <c r="ESR216" s="221"/>
      <c r="ESS216" s="220"/>
      <c r="EST216" s="219"/>
      <c r="ESU216" s="218"/>
      <c r="ESV216" s="222"/>
      <c r="ESW216" s="218"/>
      <c r="ESX216" s="218"/>
      <c r="ESY216" s="221"/>
      <c r="ESZ216" s="220"/>
      <c r="ETA216" s="219"/>
      <c r="ETB216" s="218"/>
      <c r="ETC216" s="222"/>
      <c r="ETD216" s="218"/>
      <c r="ETE216" s="218"/>
      <c r="ETF216" s="221"/>
      <c r="ETG216" s="220"/>
      <c r="ETH216" s="219"/>
      <c r="ETI216" s="218"/>
      <c r="ETJ216" s="222"/>
      <c r="ETK216" s="218"/>
      <c r="ETL216" s="218"/>
      <c r="ETM216" s="221"/>
      <c r="ETN216" s="220"/>
      <c r="ETO216" s="219"/>
      <c r="ETP216" s="218"/>
      <c r="ETQ216" s="222"/>
      <c r="ETR216" s="218"/>
      <c r="ETS216" s="218"/>
      <c r="ETT216" s="221"/>
      <c r="ETU216" s="220"/>
      <c r="ETV216" s="219"/>
      <c r="ETW216" s="218"/>
      <c r="ETX216" s="222"/>
      <c r="ETY216" s="218"/>
      <c r="ETZ216" s="218"/>
      <c r="EUA216" s="221"/>
      <c r="EUB216" s="220"/>
      <c r="EUC216" s="219"/>
      <c r="EUD216" s="218"/>
      <c r="EUE216" s="222"/>
      <c r="EUF216" s="218"/>
      <c r="EUG216" s="218"/>
      <c r="EUH216" s="221"/>
      <c r="EUI216" s="220"/>
      <c r="EUJ216" s="219"/>
      <c r="EUK216" s="218"/>
      <c r="EUL216" s="222"/>
      <c r="EUM216" s="218"/>
      <c r="EUN216" s="218"/>
      <c r="EUO216" s="221"/>
      <c r="EUP216" s="220"/>
      <c r="EUQ216" s="219"/>
      <c r="EUR216" s="218"/>
      <c r="EUS216" s="222"/>
      <c r="EUT216" s="218"/>
      <c r="EUU216" s="218"/>
      <c r="EUV216" s="221"/>
      <c r="EUW216" s="220"/>
      <c r="EUX216" s="219"/>
      <c r="EUY216" s="218"/>
      <c r="EUZ216" s="222"/>
      <c r="EVA216" s="218"/>
      <c r="EVB216" s="218"/>
      <c r="EVC216" s="221"/>
      <c r="EVD216" s="220"/>
      <c r="EVE216" s="219"/>
      <c r="EVF216" s="218"/>
      <c r="EVG216" s="222"/>
      <c r="EVH216" s="218"/>
      <c r="EVI216" s="218"/>
      <c r="EVJ216" s="221"/>
      <c r="EVK216" s="220"/>
      <c r="EVL216" s="219"/>
      <c r="EVM216" s="218"/>
      <c r="EVN216" s="222"/>
      <c r="EVO216" s="218"/>
      <c r="EVP216" s="218"/>
      <c r="EVQ216" s="221"/>
      <c r="EVR216" s="220"/>
      <c r="EVS216" s="219"/>
      <c r="EVT216" s="218"/>
      <c r="EVU216" s="222"/>
      <c r="EVV216" s="218"/>
      <c r="EVW216" s="218"/>
      <c r="EVX216" s="221"/>
      <c r="EVY216" s="220"/>
      <c r="EVZ216" s="219"/>
      <c r="EWA216" s="218"/>
      <c r="EWB216" s="222"/>
      <c r="EWC216" s="218"/>
      <c r="EWD216" s="218"/>
      <c r="EWE216" s="221"/>
      <c r="EWF216" s="220"/>
      <c r="EWG216" s="219"/>
      <c r="EWH216" s="218"/>
      <c r="EWI216" s="222"/>
      <c r="EWJ216" s="218"/>
      <c r="EWK216" s="218"/>
      <c r="EWL216" s="221"/>
      <c r="EWM216" s="220"/>
      <c r="EWN216" s="219"/>
      <c r="EWO216" s="218"/>
      <c r="EWP216" s="222"/>
      <c r="EWQ216" s="218"/>
      <c r="EWR216" s="218"/>
      <c r="EWS216" s="221"/>
      <c r="EWT216" s="220"/>
      <c r="EWU216" s="219"/>
      <c r="EWV216" s="218"/>
      <c r="EWW216" s="222"/>
      <c r="EWX216" s="218"/>
      <c r="EWY216" s="218"/>
      <c r="EWZ216" s="221"/>
      <c r="EXA216" s="220"/>
      <c r="EXB216" s="219"/>
      <c r="EXC216" s="218"/>
      <c r="EXD216" s="222"/>
      <c r="EXE216" s="218"/>
      <c r="EXF216" s="218"/>
      <c r="EXG216" s="221"/>
      <c r="EXH216" s="220"/>
      <c r="EXI216" s="219"/>
      <c r="EXJ216" s="218"/>
      <c r="EXK216" s="222"/>
      <c r="EXL216" s="218"/>
      <c r="EXM216" s="218"/>
      <c r="EXN216" s="221"/>
      <c r="EXO216" s="220"/>
      <c r="EXP216" s="219"/>
      <c r="EXQ216" s="218"/>
      <c r="EXR216" s="222"/>
      <c r="EXS216" s="218"/>
      <c r="EXT216" s="218"/>
      <c r="EXU216" s="221"/>
      <c r="EXV216" s="220"/>
      <c r="EXW216" s="219"/>
      <c r="EXX216" s="218"/>
      <c r="EXY216" s="222"/>
      <c r="EXZ216" s="218"/>
      <c r="EYA216" s="218"/>
      <c r="EYB216" s="221"/>
      <c r="EYC216" s="220"/>
      <c r="EYD216" s="219"/>
      <c r="EYE216" s="218"/>
      <c r="EYF216" s="222"/>
      <c r="EYG216" s="218"/>
      <c r="EYH216" s="218"/>
      <c r="EYI216" s="221"/>
      <c r="EYJ216" s="220"/>
      <c r="EYK216" s="219"/>
      <c r="EYL216" s="218"/>
      <c r="EYM216" s="222"/>
      <c r="EYN216" s="218"/>
      <c r="EYO216" s="218"/>
      <c r="EYP216" s="221"/>
      <c r="EYQ216" s="220"/>
      <c r="EYR216" s="219"/>
      <c r="EYS216" s="218"/>
      <c r="EYT216" s="222"/>
      <c r="EYU216" s="218"/>
      <c r="EYV216" s="218"/>
      <c r="EYW216" s="221"/>
      <c r="EYX216" s="220"/>
      <c r="EYY216" s="219"/>
      <c r="EYZ216" s="218"/>
      <c r="EZA216" s="222"/>
      <c r="EZB216" s="218"/>
      <c r="EZC216" s="218"/>
      <c r="EZD216" s="221"/>
      <c r="EZE216" s="220"/>
      <c r="EZF216" s="219"/>
      <c r="EZG216" s="218"/>
      <c r="EZH216" s="222"/>
      <c r="EZI216" s="218"/>
      <c r="EZJ216" s="218"/>
      <c r="EZK216" s="221"/>
      <c r="EZL216" s="220"/>
      <c r="EZM216" s="219"/>
      <c r="EZN216" s="218"/>
      <c r="EZO216" s="222"/>
      <c r="EZP216" s="218"/>
      <c r="EZQ216" s="218"/>
      <c r="EZR216" s="221"/>
      <c r="EZS216" s="220"/>
      <c r="EZT216" s="219"/>
      <c r="EZU216" s="218"/>
      <c r="EZV216" s="222"/>
      <c r="EZW216" s="218"/>
      <c r="EZX216" s="218"/>
      <c r="EZY216" s="221"/>
      <c r="EZZ216" s="220"/>
      <c r="FAA216" s="219"/>
      <c r="FAB216" s="218"/>
      <c r="FAC216" s="222"/>
      <c r="FAD216" s="218"/>
      <c r="FAE216" s="218"/>
      <c r="FAF216" s="221"/>
      <c r="FAG216" s="220"/>
      <c r="FAH216" s="219"/>
      <c r="FAI216" s="218"/>
      <c r="FAJ216" s="222"/>
      <c r="FAK216" s="218"/>
      <c r="FAL216" s="218"/>
      <c r="FAM216" s="221"/>
      <c r="FAN216" s="220"/>
      <c r="FAO216" s="219"/>
      <c r="FAP216" s="218"/>
      <c r="FAQ216" s="222"/>
      <c r="FAR216" s="218"/>
      <c r="FAS216" s="218"/>
      <c r="FAT216" s="221"/>
      <c r="FAU216" s="220"/>
      <c r="FAV216" s="219"/>
      <c r="FAW216" s="218"/>
      <c r="FAX216" s="222"/>
      <c r="FAY216" s="218"/>
      <c r="FAZ216" s="218"/>
      <c r="FBA216" s="221"/>
      <c r="FBB216" s="220"/>
      <c r="FBC216" s="219"/>
      <c r="FBD216" s="218"/>
      <c r="FBE216" s="222"/>
      <c r="FBF216" s="218"/>
      <c r="FBG216" s="218"/>
      <c r="FBH216" s="221"/>
      <c r="FBI216" s="220"/>
      <c r="FBJ216" s="219"/>
      <c r="FBK216" s="218"/>
      <c r="FBL216" s="222"/>
      <c r="FBM216" s="218"/>
      <c r="FBN216" s="218"/>
      <c r="FBO216" s="221"/>
      <c r="FBP216" s="220"/>
      <c r="FBQ216" s="219"/>
      <c r="FBR216" s="218"/>
      <c r="FBS216" s="222"/>
      <c r="FBT216" s="218"/>
      <c r="FBU216" s="218"/>
      <c r="FBV216" s="221"/>
      <c r="FBW216" s="220"/>
      <c r="FBX216" s="219"/>
      <c r="FBY216" s="218"/>
      <c r="FBZ216" s="222"/>
      <c r="FCA216" s="218"/>
      <c r="FCB216" s="218"/>
      <c r="FCC216" s="221"/>
      <c r="FCD216" s="220"/>
      <c r="FCE216" s="219"/>
      <c r="FCF216" s="218"/>
      <c r="FCG216" s="222"/>
      <c r="FCH216" s="218"/>
      <c r="FCI216" s="218"/>
      <c r="FCJ216" s="221"/>
      <c r="FCK216" s="220"/>
      <c r="FCL216" s="219"/>
      <c r="FCM216" s="218"/>
      <c r="FCN216" s="222"/>
      <c r="FCO216" s="218"/>
      <c r="FCP216" s="218"/>
      <c r="FCQ216" s="221"/>
      <c r="FCR216" s="220"/>
      <c r="FCS216" s="219"/>
      <c r="FCT216" s="218"/>
      <c r="FCU216" s="222"/>
      <c r="FCV216" s="218"/>
      <c r="FCW216" s="218"/>
      <c r="FCX216" s="221"/>
      <c r="FCY216" s="220"/>
      <c r="FCZ216" s="219"/>
      <c r="FDA216" s="218"/>
      <c r="FDB216" s="222"/>
      <c r="FDC216" s="218"/>
      <c r="FDD216" s="218"/>
      <c r="FDE216" s="221"/>
      <c r="FDF216" s="220"/>
      <c r="FDG216" s="219"/>
      <c r="FDH216" s="218"/>
      <c r="FDI216" s="222"/>
      <c r="FDJ216" s="218"/>
      <c r="FDK216" s="218"/>
      <c r="FDL216" s="221"/>
      <c r="FDM216" s="220"/>
      <c r="FDN216" s="219"/>
      <c r="FDO216" s="218"/>
      <c r="FDP216" s="222"/>
      <c r="FDQ216" s="218"/>
      <c r="FDR216" s="218"/>
      <c r="FDS216" s="221"/>
      <c r="FDT216" s="220"/>
      <c r="FDU216" s="219"/>
      <c r="FDV216" s="218"/>
      <c r="FDW216" s="222"/>
      <c r="FDX216" s="218"/>
      <c r="FDY216" s="218"/>
      <c r="FDZ216" s="221"/>
      <c r="FEA216" s="220"/>
      <c r="FEB216" s="219"/>
      <c r="FEC216" s="218"/>
      <c r="FED216" s="222"/>
      <c r="FEE216" s="218"/>
      <c r="FEF216" s="218"/>
      <c r="FEG216" s="221"/>
      <c r="FEH216" s="220"/>
      <c r="FEI216" s="219"/>
      <c r="FEJ216" s="218"/>
      <c r="FEK216" s="222"/>
      <c r="FEL216" s="218"/>
      <c r="FEM216" s="218"/>
      <c r="FEN216" s="221"/>
      <c r="FEO216" s="220"/>
      <c r="FEP216" s="219"/>
      <c r="FEQ216" s="218"/>
      <c r="FER216" s="222"/>
      <c r="FES216" s="218"/>
      <c r="FET216" s="218"/>
      <c r="FEU216" s="221"/>
      <c r="FEV216" s="220"/>
      <c r="FEW216" s="219"/>
      <c r="FEX216" s="218"/>
      <c r="FEY216" s="222"/>
      <c r="FEZ216" s="218"/>
      <c r="FFA216" s="218"/>
      <c r="FFB216" s="221"/>
      <c r="FFC216" s="220"/>
      <c r="FFD216" s="219"/>
      <c r="FFE216" s="218"/>
      <c r="FFF216" s="222"/>
      <c r="FFG216" s="218"/>
      <c r="FFH216" s="218"/>
      <c r="FFI216" s="221"/>
      <c r="FFJ216" s="220"/>
      <c r="FFK216" s="219"/>
      <c r="FFL216" s="218"/>
      <c r="FFM216" s="222"/>
      <c r="FFN216" s="218"/>
      <c r="FFO216" s="218"/>
      <c r="FFP216" s="221"/>
      <c r="FFQ216" s="220"/>
      <c r="FFR216" s="219"/>
      <c r="FFS216" s="218"/>
      <c r="FFT216" s="222"/>
      <c r="FFU216" s="218"/>
      <c r="FFV216" s="218"/>
      <c r="FFW216" s="221"/>
      <c r="FFX216" s="220"/>
      <c r="FFY216" s="219"/>
      <c r="FFZ216" s="218"/>
      <c r="FGA216" s="222"/>
      <c r="FGB216" s="218"/>
      <c r="FGC216" s="218"/>
      <c r="FGD216" s="221"/>
      <c r="FGE216" s="220"/>
      <c r="FGF216" s="219"/>
      <c r="FGG216" s="218"/>
      <c r="FGH216" s="222"/>
      <c r="FGI216" s="218"/>
      <c r="FGJ216" s="218"/>
      <c r="FGK216" s="221"/>
      <c r="FGL216" s="220"/>
      <c r="FGM216" s="219"/>
      <c r="FGN216" s="218"/>
      <c r="FGO216" s="222"/>
      <c r="FGP216" s="218"/>
      <c r="FGQ216" s="218"/>
      <c r="FGR216" s="221"/>
      <c r="FGS216" s="220"/>
      <c r="FGT216" s="219"/>
      <c r="FGU216" s="218"/>
      <c r="FGV216" s="222"/>
      <c r="FGW216" s="218"/>
      <c r="FGX216" s="218"/>
      <c r="FGY216" s="221"/>
      <c r="FGZ216" s="220"/>
      <c r="FHA216" s="219"/>
      <c r="FHB216" s="218"/>
      <c r="FHC216" s="222"/>
      <c r="FHD216" s="218"/>
      <c r="FHE216" s="218"/>
      <c r="FHF216" s="221"/>
      <c r="FHG216" s="220"/>
      <c r="FHH216" s="219"/>
      <c r="FHI216" s="218"/>
      <c r="FHJ216" s="222"/>
      <c r="FHK216" s="218"/>
      <c r="FHL216" s="218"/>
      <c r="FHM216" s="221"/>
      <c r="FHN216" s="220"/>
      <c r="FHO216" s="219"/>
      <c r="FHP216" s="218"/>
      <c r="FHQ216" s="222"/>
      <c r="FHR216" s="218"/>
      <c r="FHS216" s="218"/>
      <c r="FHT216" s="221"/>
      <c r="FHU216" s="220"/>
      <c r="FHV216" s="219"/>
      <c r="FHW216" s="218"/>
      <c r="FHX216" s="222"/>
      <c r="FHY216" s="218"/>
      <c r="FHZ216" s="218"/>
      <c r="FIA216" s="221"/>
      <c r="FIB216" s="220"/>
      <c r="FIC216" s="219"/>
      <c r="FID216" s="218"/>
      <c r="FIE216" s="222"/>
      <c r="FIF216" s="218"/>
      <c r="FIG216" s="218"/>
      <c r="FIH216" s="221"/>
      <c r="FII216" s="220"/>
      <c r="FIJ216" s="219"/>
      <c r="FIK216" s="218"/>
      <c r="FIL216" s="222"/>
      <c r="FIM216" s="218"/>
      <c r="FIN216" s="218"/>
      <c r="FIO216" s="221"/>
      <c r="FIP216" s="220"/>
      <c r="FIQ216" s="219"/>
      <c r="FIR216" s="218"/>
      <c r="FIS216" s="222"/>
      <c r="FIT216" s="218"/>
      <c r="FIU216" s="218"/>
      <c r="FIV216" s="221"/>
      <c r="FIW216" s="220"/>
      <c r="FIX216" s="219"/>
      <c r="FIY216" s="218"/>
      <c r="FIZ216" s="222"/>
      <c r="FJA216" s="218"/>
      <c r="FJB216" s="218"/>
      <c r="FJC216" s="221"/>
      <c r="FJD216" s="220"/>
      <c r="FJE216" s="219"/>
      <c r="FJF216" s="218"/>
      <c r="FJG216" s="222"/>
      <c r="FJH216" s="218"/>
      <c r="FJI216" s="218"/>
      <c r="FJJ216" s="221"/>
      <c r="FJK216" s="220"/>
      <c r="FJL216" s="219"/>
      <c r="FJM216" s="218"/>
      <c r="FJN216" s="222"/>
      <c r="FJO216" s="218"/>
      <c r="FJP216" s="218"/>
      <c r="FJQ216" s="221"/>
      <c r="FJR216" s="220"/>
      <c r="FJS216" s="219"/>
      <c r="FJT216" s="218"/>
      <c r="FJU216" s="222"/>
      <c r="FJV216" s="218"/>
      <c r="FJW216" s="218"/>
      <c r="FJX216" s="221"/>
      <c r="FJY216" s="220"/>
      <c r="FJZ216" s="219"/>
      <c r="FKA216" s="218"/>
      <c r="FKB216" s="222"/>
      <c r="FKC216" s="218"/>
      <c r="FKD216" s="218"/>
      <c r="FKE216" s="221"/>
      <c r="FKF216" s="220"/>
      <c r="FKG216" s="219"/>
      <c r="FKH216" s="218"/>
      <c r="FKI216" s="222"/>
      <c r="FKJ216" s="218"/>
      <c r="FKK216" s="218"/>
      <c r="FKL216" s="221"/>
      <c r="FKM216" s="220"/>
      <c r="FKN216" s="219"/>
      <c r="FKO216" s="218"/>
      <c r="FKP216" s="222"/>
      <c r="FKQ216" s="218"/>
      <c r="FKR216" s="218"/>
      <c r="FKS216" s="221"/>
      <c r="FKT216" s="220"/>
      <c r="FKU216" s="219"/>
      <c r="FKV216" s="218"/>
      <c r="FKW216" s="222"/>
      <c r="FKX216" s="218"/>
      <c r="FKY216" s="218"/>
      <c r="FKZ216" s="221"/>
      <c r="FLA216" s="220"/>
      <c r="FLB216" s="219"/>
      <c r="FLC216" s="218"/>
      <c r="FLD216" s="222"/>
      <c r="FLE216" s="218"/>
      <c r="FLF216" s="218"/>
      <c r="FLG216" s="221"/>
      <c r="FLH216" s="220"/>
      <c r="FLI216" s="219"/>
      <c r="FLJ216" s="218"/>
      <c r="FLK216" s="222"/>
      <c r="FLL216" s="218"/>
      <c r="FLM216" s="218"/>
      <c r="FLN216" s="221"/>
      <c r="FLO216" s="220"/>
      <c r="FLP216" s="219"/>
      <c r="FLQ216" s="218"/>
      <c r="FLR216" s="222"/>
      <c r="FLS216" s="218"/>
      <c r="FLT216" s="218"/>
      <c r="FLU216" s="221"/>
      <c r="FLV216" s="220"/>
      <c r="FLW216" s="219"/>
      <c r="FLX216" s="218"/>
      <c r="FLY216" s="222"/>
      <c r="FLZ216" s="218"/>
      <c r="FMA216" s="218"/>
      <c r="FMB216" s="221"/>
      <c r="FMC216" s="220"/>
      <c r="FMD216" s="219"/>
      <c r="FME216" s="218"/>
      <c r="FMF216" s="222"/>
      <c r="FMG216" s="218"/>
      <c r="FMH216" s="218"/>
      <c r="FMI216" s="221"/>
      <c r="FMJ216" s="220"/>
      <c r="FMK216" s="219"/>
      <c r="FML216" s="218"/>
      <c r="FMM216" s="222"/>
      <c r="FMN216" s="218"/>
      <c r="FMO216" s="218"/>
      <c r="FMP216" s="221"/>
      <c r="FMQ216" s="220"/>
      <c r="FMR216" s="219"/>
      <c r="FMS216" s="218"/>
      <c r="FMT216" s="222"/>
      <c r="FMU216" s="218"/>
      <c r="FMV216" s="218"/>
      <c r="FMW216" s="221"/>
      <c r="FMX216" s="220"/>
      <c r="FMY216" s="219"/>
      <c r="FMZ216" s="218"/>
      <c r="FNA216" s="222"/>
      <c r="FNB216" s="218"/>
      <c r="FNC216" s="218"/>
      <c r="FND216" s="221"/>
      <c r="FNE216" s="220"/>
      <c r="FNF216" s="219"/>
      <c r="FNG216" s="218"/>
      <c r="FNH216" s="222"/>
      <c r="FNI216" s="218"/>
      <c r="FNJ216" s="218"/>
      <c r="FNK216" s="221"/>
      <c r="FNL216" s="220"/>
      <c r="FNM216" s="219"/>
      <c r="FNN216" s="218"/>
      <c r="FNO216" s="222"/>
      <c r="FNP216" s="218"/>
      <c r="FNQ216" s="218"/>
      <c r="FNR216" s="221"/>
      <c r="FNS216" s="220"/>
      <c r="FNT216" s="219"/>
      <c r="FNU216" s="218"/>
      <c r="FNV216" s="222"/>
      <c r="FNW216" s="218"/>
      <c r="FNX216" s="218"/>
      <c r="FNY216" s="221"/>
      <c r="FNZ216" s="220"/>
      <c r="FOA216" s="219"/>
      <c r="FOB216" s="218"/>
      <c r="FOC216" s="222"/>
      <c r="FOD216" s="218"/>
      <c r="FOE216" s="218"/>
      <c r="FOF216" s="221"/>
      <c r="FOG216" s="220"/>
      <c r="FOH216" s="219"/>
      <c r="FOI216" s="218"/>
      <c r="FOJ216" s="222"/>
      <c r="FOK216" s="218"/>
      <c r="FOL216" s="218"/>
      <c r="FOM216" s="221"/>
      <c r="FON216" s="220"/>
      <c r="FOO216" s="219"/>
      <c r="FOP216" s="218"/>
      <c r="FOQ216" s="222"/>
      <c r="FOR216" s="218"/>
      <c r="FOS216" s="218"/>
      <c r="FOT216" s="221"/>
      <c r="FOU216" s="220"/>
      <c r="FOV216" s="219"/>
      <c r="FOW216" s="218"/>
      <c r="FOX216" s="222"/>
      <c r="FOY216" s="218"/>
      <c r="FOZ216" s="218"/>
      <c r="FPA216" s="221"/>
      <c r="FPB216" s="220"/>
      <c r="FPC216" s="219"/>
      <c r="FPD216" s="218"/>
      <c r="FPE216" s="222"/>
      <c r="FPF216" s="218"/>
      <c r="FPG216" s="218"/>
      <c r="FPH216" s="221"/>
      <c r="FPI216" s="220"/>
      <c r="FPJ216" s="219"/>
      <c r="FPK216" s="218"/>
      <c r="FPL216" s="222"/>
      <c r="FPM216" s="218"/>
      <c r="FPN216" s="218"/>
      <c r="FPO216" s="221"/>
      <c r="FPP216" s="220"/>
      <c r="FPQ216" s="219"/>
      <c r="FPR216" s="218"/>
      <c r="FPS216" s="222"/>
      <c r="FPT216" s="218"/>
      <c r="FPU216" s="218"/>
      <c r="FPV216" s="221"/>
      <c r="FPW216" s="220"/>
      <c r="FPX216" s="219"/>
      <c r="FPY216" s="218"/>
      <c r="FPZ216" s="222"/>
      <c r="FQA216" s="218"/>
      <c r="FQB216" s="218"/>
      <c r="FQC216" s="221"/>
      <c r="FQD216" s="220"/>
      <c r="FQE216" s="219"/>
      <c r="FQF216" s="218"/>
      <c r="FQG216" s="222"/>
      <c r="FQH216" s="218"/>
      <c r="FQI216" s="218"/>
      <c r="FQJ216" s="221"/>
      <c r="FQK216" s="220"/>
      <c r="FQL216" s="219"/>
      <c r="FQM216" s="218"/>
      <c r="FQN216" s="222"/>
      <c r="FQO216" s="218"/>
      <c r="FQP216" s="218"/>
      <c r="FQQ216" s="221"/>
      <c r="FQR216" s="220"/>
      <c r="FQS216" s="219"/>
      <c r="FQT216" s="218"/>
      <c r="FQU216" s="222"/>
      <c r="FQV216" s="218"/>
      <c r="FQW216" s="218"/>
      <c r="FQX216" s="221"/>
      <c r="FQY216" s="220"/>
      <c r="FQZ216" s="219"/>
      <c r="FRA216" s="218"/>
      <c r="FRB216" s="222"/>
      <c r="FRC216" s="218"/>
      <c r="FRD216" s="218"/>
      <c r="FRE216" s="221"/>
      <c r="FRF216" s="220"/>
      <c r="FRG216" s="219"/>
      <c r="FRH216" s="218"/>
      <c r="FRI216" s="222"/>
      <c r="FRJ216" s="218"/>
      <c r="FRK216" s="218"/>
      <c r="FRL216" s="221"/>
      <c r="FRM216" s="220"/>
      <c r="FRN216" s="219"/>
      <c r="FRO216" s="218"/>
      <c r="FRP216" s="222"/>
      <c r="FRQ216" s="218"/>
      <c r="FRR216" s="218"/>
      <c r="FRS216" s="221"/>
      <c r="FRT216" s="220"/>
      <c r="FRU216" s="219"/>
      <c r="FRV216" s="218"/>
      <c r="FRW216" s="222"/>
      <c r="FRX216" s="218"/>
      <c r="FRY216" s="218"/>
      <c r="FRZ216" s="221"/>
      <c r="FSA216" s="220"/>
      <c r="FSB216" s="219"/>
      <c r="FSC216" s="218"/>
      <c r="FSD216" s="222"/>
      <c r="FSE216" s="218"/>
      <c r="FSF216" s="218"/>
      <c r="FSG216" s="221"/>
      <c r="FSH216" s="220"/>
      <c r="FSI216" s="219"/>
      <c r="FSJ216" s="218"/>
      <c r="FSK216" s="222"/>
      <c r="FSL216" s="218"/>
      <c r="FSM216" s="218"/>
      <c r="FSN216" s="221"/>
      <c r="FSO216" s="220"/>
      <c r="FSP216" s="219"/>
      <c r="FSQ216" s="218"/>
      <c r="FSR216" s="222"/>
      <c r="FSS216" s="218"/>
      <c r="FST216" s="218"/>
      <c r="FSU216" s="221"/>
      <c r="FSV216" s="220"/>
      <c r="FSW216" s="219"/>
      <c r="FSX216" s="218"/>
      <c r="FSY216" s="222"/>
      <c r="FSZ216" s="218"/>
      <c r="FTA216" s="218"/>
      <c r="FTB216" s="221"/>
      <c r="FTC216" s="220"/>
      <c r="FTD216" s="219"/>
      <c r="FTE216" s="218"/>
      <c r="FTF216" s="222"/>
      <c r="FTG216" s="218"/>
      <c r="FTH216" s="218"/>
      <c r="FTI216" s="221"/>
      <c r="FTJ216" s="220"/>
      <c r="FTK216" s="219"/>
      <c r="FTL216" s="218"/>
      <c r="FTM216" s="222"/>
      <c r="FTN216" s="218"/>
      <c r="FTO216" s="218"/>
      <c r="FTP216" s="221"/>
      <c r="FTQ216" s="220"/>
      <c r="FTR216" s="219"/>
      <c r="FTS216" s="218"/>
      <c r="FTT216" s="222"/>
      <c r="FTU216" s="218"/>
      <c r="FTV216" s="218"/>
      <c r="FTW216" s="221"/>
      <c r="FTX216" s="220"/>
      <c r="FTY216" s="219"/>
      <c r="FTZ216" s="218"/>
      <c r="FUA216" s="222"/>
      <c r="FUB216" s="218"/>
      <c r="FUC216" s="218"/>
      <c r="FUD216" s="221"/>
      <c r="FUE216" s="220"/>
      <c r="FUF216" s="219"/>
      <c r="FUG216" s="218"/>
      <c r="FUH216" s="222"/>
      <c r="FUI216" s="218"/>
      <c r="FUJ216" s="218"/>
      <c r="FUK216" s="221"/>
      <c r="FUL216" s="220"/>
      <c r="FUM216" s="219"/>
      <c r="FUN216" s="218"/>
      <c r="FUO216" s="222"/>
      <c r="FUP216" s="218"/>
      <c r="FUQ216" s="218"/>
      <c r="FUR216" s="221"/>
      <c r="FUS216" s="220"/>
      <c r="FUT216" s="219"/>
      <c r="FUU216" s="218"/>
      <c r="FUV216" s="222"/>
      <c r="FUW216" s="218"/>
      <c r="FUX216" s="218"/>
      <c r="FUY216" s="221"/>
      <c r="FUZ216" s="220"/>
      <c r="FVA216" s="219"/>
      <c r="FVB216" s="218"/>
      <c r="FVC216" s="222"/>
      <c r="FVD216" s="218"/>
      <c r="FVE216" s="218"/>
      <c r="FVF216" s="221"/>
      <c r="FVG216" s="220"/>
      <c r="FVH216" s="219"/>
      <c r="FVI216" s="218"/>
      <c r="FVJ216" s="222"/>
      <c r="FVK216" s="218"/>
      <c r="FVL216" s="218"/>
      <c r="FVM216" s="221"/>
      <c r="FVN216" s="220"/>
      <c r="FVO216" s="219"/>
      <c r="FVP216" s="218"/>
      <c r="FVQ216" s="222"/>
      <c r="FVR216" s="218"/>
      <c r="FVS216" s="218"/>
      <c r="FVT216" s="221"/>
      <c r="FVU216" s="220"/>
      <c r="FVV216" s="219"/>
      <c r="FVW216" s="218"/>
      <c r="FVX216" s="222"/>
      <c r="FVY216" s="218"/>
      <c r="FVZ216" s="218"/>
      <c r="FWA216" s="221"/>
      <c r="FWB216" s="220"/>
      <c r="FWC216" s="219"/>
      <c r="FWD216" s="218"/>
      <c r="FWE216" s="222"/>
      <c r="FWF216" s="218"/>
      <c r="FWG216" s="218"/>
      <c r="FWH216" s="221"/>
      <c r="FWI216" s="220"/>
      <c r="FWJ216" s="219"/>
      <c r="FWK216" s="218"/>
      <c r="FWL216" s="222"/>
      <c r="FWM216" s="218"/>
      <c r="FWN216" s="218"/>
      <c r="FWO216" s="221"/>
      <c r="FWP216" s="220"/>
      <c r="FWQ216" s="219"/>
      <c r="FWR216" s="218"/>
      <c r="FWS216" s="222"/>
      <c r="FWT216" s="218"/>
      <c r="FWU216" s="218"/>
      <c r="FWV216" s="221"/>
      <c r="FWW216" s="220"/>
      <c r="FWX216" s="219"/>
      <c r="FWY216" s="218"/>
      <c r="FWZ216" s="222"/>
      <c r="FXA216" s="218"/>
      <c r="FXB216" s="218"/>
      <c r="FXC216" s="221"/>
      <c r="FXD216" s="220"/>
      <c r="FXE216" s="219"/>
      <c r="FXF216" s="218"/>
      <c r="FXG216" s="222"/>
      <c r="FXH216" s="218"/>
      <c r="FXI216" s="218"/>
      <c r="FXJ216" s="221"/>
      <c r="FXK216" s="220"/>
      <c r="FXL216" s="219"/>
      <c r="FXM216" s="218"/>
      <c r="FXN216" s="222"/>
      <c r="FXO216" s="218"/>
      <c r="FXP216" s="218"/>
      <c r="FXQ216" s="221"/>
      <c r="FXR216" s="220"/>
      <c r="FXS216" s="219"/>
      <c r="FXT216" s="218"/>
      <c r="FXU216" s="222"/>
      <c r="FXV216" s="218"/>
      <c r="FXW216" s="218"/>
      <c r="FXX216" s="221"/>
      <c r="FXY216" s="220"/>
      <c r="FXZ216" s="219"/>
      <c r="FYA216" s="218"/>
      <c r="FYB216" s="222"/>
      <c r="FYC216" s="218"/>
      <c r="FYD216" s="218"/>
      <c r="FYE216" s="221"/>
      <c r="FYF216" s="220"/>
      <c r="FYG216" s="219"/>
      <c r="FYH216" s="218"/>
      <c r="FYI216" s="222"/>
      <c r="FYJ216" s="218"/>
      <c r="FYK216" s="218"/>
      <c r="FYL216" s="221"/>
      <c r="FYM216" s="220"/>
      <c r="FYN216" s="219"/>
      <c r="FYO216" s="218"/>
      <c r="FYP216" s="222"/>
      <c r="FYQ216" s="218"/>
      <c r="FYR216" s="218"/>
      <c r="FYS216" s="221"/>
      <c r="FYT216" s="220"/>
      <c r="FYU216" s="219"/>
      <c r="FYV216" s="218"/>
      <c r="FYW216" s="222"/>
      <c r="FYX216" s="218"/>
      <c r="FYY216" s="218"/>
      <c r="FYZ216" s="221"/>
      <c r="FZA216" s="220"/>
      <c r="FZB216" s="219"/>
      <c r="FZC216" s="218"/>
      <c r="FZD216" s="222"/>
      <c r="FZE216" s="218"/>
      <c r="FZF216" s="218"/>
      <c r="FZG216" s="221"/>
      <c r="FZH216" s="220"/>
      <c r="FZI216" s="219"/>
      <c r="FZJ216" s="218"/>
      <c r="FZK216" s="222"/>
      <c r="FZL216" s="218"/>
      <c r="FZM216" s="218"/>
      <c r="FZN216" s="221"/>
      <c r="FZO216" s="220"/>
      <c r="FZP216" s="219"/>
      <c r="FZQ216" s="218"/>
      <c r="FZR216" s="222"/>
      <c r="FZS216" s="218"/>
      <c r="FZT216" s="218"/>
      <c r="FZU216" s="221"/>
      <c r="FZV216" s="220"/>
      <c r="FZW216" s="219"/>
      <c r="FZX216" s="218"/>
      <c r="FZY216" s="222"/>
      <c r="FZZ216" s="218"/>
      <c r="GAA216" s="218"/>
      <c r="GAB216" s="221"/>
      <c r="GAC216" s="220"/>
      <c r="GAD216" s="219"/>
      <c r="GAE216" s="218"/>
      <c r="GAF216" s="222"/>
      <c r="GAG216" s="218"/>
      <c r="GAH216" s="218"/>
      <c r="GAI216" s="221"/>
      <c r="GAJ216" s="220"/>
      <c r="GAK216" s="219"/>
      <c r="GAL216" s="218"/>
      <c r="GAM216" s="222"/>
      <c r="GAN216" s="218"/>
      <c r="GAO216" s="218"/>
      <c r="GAP216" s="221"/>
      <c r="GAQ216" s="220"/>
      <c r="GAR216" s="219"/>
      <c r="GAS216" s="218"/>
      <c r="GAT216" s="222"/>
      <c r="GAU216" s="218"/>
      <c r="GAV216" s="218"/>
      <c r="GAW216" s="221"/>
      <c r="GAX216" s="220"/>
      <c r="GAY216" s="219"/>
      <c r="GAZ216" s="218"/>
      <c r="GBA216" s="222"/>
      <c r="GBB216" s="218"/>
      <c r="GBC216" s="218"/>
      <c r="GBD216" s="221"/>
      <c r="GBE216" s="220"/>
      <c r="GBF216" s="219"/>
      <c r="GBG216" s="218"/>
      <c r="GBH216" s="222"/>
      <c r="GBI216" s="218"/>
      <c r="GBJ216" s="218"/>
      <c r="GBK216" s="221"/>
      <c r="GBL216" s="220"/>
      <c r="GBM216" s="219"/>
      <c r="GBN216" s="218"/>
      <c r="GBO216" s="222"/>
      <c r="GBP216" s="218"/>
      <c r="GBQ216" s="218"/>
      <c r="GBR216" s="221"/>
      <c r="GBS216" s="220"/>
      <c r="GBT216" s="219"/>
      <c r="GBU216" s="218"/>
      <c r="GBV216" s="222"/>
      <c r="GBW216" s="218"/>
      <c r="GBX216" s="218"/>
      <c r="GBY216" s="221"/>
      <c r="GBZ216" s="220"/>
      <c r="GCA216" s="219"/>
      <c r="GCB216" s="218"/>
      <c r="GCC216" s="222"/>
      <c r="GCD216" s="218"/>
      <c r="GCE216" s="218"/>
      <c r="GCF216" s="221"/>
      <c r="GCG216" s="220"/>
      <c r="GCH216" s="219"/>
      <c r="GCI216" s="218"/>
      <c r="GCJ216" s="222"/>
      <c r="GCK216" s="218"/>
      <c r="GCL216" s="218"/>
      <c r="GCM216" s="221"/>
      <c r="GCN216" s="220"/>
      <c r="GCO216" s="219"/>
      <c r="GCP216" s="218"/>
      <c r="GCQ216" s="222"/>
      <c r="GCR216" s="218"/>
      <c r="GCS216" s="218"/>
      <c r="GCT216" s="221"/>
      <c r="GCU216" s="220"/>
      <c r="GCV216" s="219"/>
      <c r="GCW216" s="218"/>
      <c r="GCX216" s="222"/>
      <c r="GCY216" s="218"/>
      <c r="GCZ216" s="218"/>
      <c r="GDA216" s="221"/>
      <c r="GDB216" s="220"/>
      <c r="GDC216" s="219"/>
      <c r="GDD216" s="218"/>
      <c r="GDE216" s="222"/>
      <c r="GDF216" s="218"/>
      <c r="GDG216" s="218"/>
      <c r="GDH216" s="221"/>
      <c r="GDI216" s="220"/>
      <c r="GDJ216" s="219"/>
      <c r="GDK216" s="218"/>
      <c r="GDL216" s="222"/>
      <c r="GDM216" s="218"/>
      <c r="GDN216" s="218"/>
      <c r="GDO216" s="221"/>
      <c r="GDP216" s="220"/>
      <c r="GDQ216" s="219"/>
      <c r="GDR216" s="218"/>
      <c r="GDS216" s="222"/>
      <c r="GDT216" s="218"/>
      <c r="GDU216" s="218"/>
      <c r="GDV216" s="221"/>
      <c r="GDW216" s="220"/>
      <c r="GDX216" s="219"/>
      <c r="GDY216" s="218"/>
      <c r="GDZ216" s="222"/>
      <c r="GEA216" s="218"/>
      <c r="GEB216" s="218"/>
      <c r="GEC216" s="221"/>
      <c r="GED216" s="220"/>
      <c r="GEE216" s="219"/>
      <c r="GEF216" s="218"/>
      <c r="GEG216" s="222"/>
      <c r="GEH216" s="218"/>
      <c r="GEI216" s="218"/>
      <c r="GEJ216" s="221"/>
      <c r="GEK216" s="220"/>
      <c r="GEL216" s="219"/>
      <c r="GEM216" s="218"/>
      <c r="GEN216" s="222"/>
      <c r="GEO216" s="218"/>
      <c r="GEP216" s="218"/>
      <c r="GEQ216" s="221"/>
      <c r="GER216" s="220"/>
      <c r="GES216" s="219"/>
      <c r="GET216" s="218"/>
      <c r="GEU216" s="222"/>
      <c r="GEV216" s="218"/>
      <c r="GEW216" s="218"/>
      <c r="GEX216" s="221"/>
      <c r="GEY216" s="220"/>
      <c r="GEZ216" s="219"/>
      <c r="GFA216" s="218"/>
      <c r="GFB216" s="222"/>
      <c r="GFC216" s="218"/>
      <c r="GFD216" s="218"/>
      <c r="GFE216" s="221"/>
      <c r="GFF216" s="220"/>
      <c r="GFG216" s="219"/>
      <c r="GFH216" s="218"/>
      <c r="GFI216" s="222"/>
      <c r="GFJ216" s="218"/>
      <c r="GFK216" s="218"/>
      <c r="GFL216" s="221"/>
      <c r="GFM216" s="220"/>
      <c r="GFN216" s="219"/>
      <c r="GFO216" s="218"/>
      <c r="GFP216" s="222"/>
      <c r="GFQ216" s="218"/>
      <c r="GFR216" s="218"/>
      <c r="GFS216" s="221"/>
      <c r="GFT216" s="220"/>
      <c r="GFU216" s="219"/>
      <c r="GFV216" s="218"/>
      <c r="GFW216" s="222"/>
      <c r="GFX216" s="218"/>
      <c r="GFY216" s="218"/>
      <c r="GFZ216" s="221"/>
      <c r="GGA216" s="220"/>
      <c r="GGB216" s="219"/>
      <c r="GGC216" s="218"/>
      <c r="GGD216" s="222"/>
      <c r="GGE216" s="218"/>
      <c r="GGF216" s="218"/>
      <c r="GGG216" s="221"/>
      <c r="GGH216" s="220"/>
      <c r="GGI216" s="219"/>
      <c r="GGJ216" s="218"/>
      <c r="GGK216" s="222"/>
      <c r="GGL216" s="218"/>
      <c r="GGM216" s="218"/>
      <c r="GGN216" s="221"/>
      <c r="GGO216" s="220"/>
      <c r="GGP216" s="219"/>
      <c r="GGQ216" s="218"/>
      <c r="GGR216" s="222"/>
      <c r="GGS216" s="218"/>
      <c r="GGT216" s="218"/>
      <c r="GGU216" s="221"/>
      <c r="GGV216" s="220"/>
      <c r="GGW216" s="219"/>
      <c r="GGX216" s="218"/>
      <c r="GGY216" s="222"/>
      <c r="GGZ216" s="218"/>
      <c r="GHA216" s="218"/>
      <c r="GHB216" s="221"/>
      <c r="GHC216" s="220"/>
      <c r="GHD216" s="219"/>
      <c r="GHE216" s="218"/>
      <c r="GHF216" s="222"/>
      <c r="GHG216" s="218"/>
      <c r="GHH216" s="218"/>
      <c r="GHI216" s="221"/>
      <c r="GHJ216" s="220"/>
      <c r="GHK216" s="219"/>
      <c r="GHL216" s="218"/>
      <c r="GHM216" s="222"/>
      <c r="GHN216" s="218"/>
      <c r="GHO216" s="218"/>
      <c r="GHP216" s="221"/>
      <c r="GHQ216" s="220"/>
      <c r="GHR216" s="219"/>
      <c r="GHS216" s="218"/>
      <c r="GHT216" s="222"/>
      <c r="GHU216" s="218"/>
      <c r="GHV216" s="218"/>
      <c r="GHW216" s="221"/>
      <c r="GHX216" s="220"/>
      <c r="GHY216" s="219"/>
      <c r="GHZ216" s="218"/>
      <c r="GIA216" s="222"/>
      <c r="GIB216" s="218"/>
      <c r="GIC216" s="218"/>
      <c r="GID216" s="221"/>
      <c r="GIE216" s="220"/>
      <c r="GIF216" s="219"/>
      <c r="GIG216" s="218"/>
      <c r="GIH216" s="222"/>
      <c r="GII216" s="218"/>
      <c r="GIJ216" s="218"/>
      <c r="GIK216" s="221"/>
      <c r="GIL216" s="220"/>
      <c r="GIM216" s="219"/>
      <c r="GIN216" s="218"/>
      <c r="GIO216" s="222"/>
      <c r="GIP216" s="218"/>
      <c r="GIQ216" s="218"/>
      <c r="GIR216" s="221"/>
      <c r="GIS216" s="220"/>
      <c r="GIT216" s="219"/>
      <c r="GIU216" s="218"/>
      <c r="GIV216" s="222"/>
      <c r="GIW216" s="218"/>
      <c r="GIX216" s="218"/>
      <c r="GIY216" s="221"/>
      <c r="GIZ216" s="220"/>
      <c r="GJA216" s="219"/>
      <c r="GJB216" s="218"/>
      <c r="GJC216" s="222"/>
      <c r="GJD216" s="218"/>
      <c r="GJE216" s="218"/>
      <c r="GJF216" s="221"/>
      <c r="GJG216" s="220"/>
      <c r="GJH216" s="219"/>
      <c r="GJI216" s="218"/>
      <c r="GJJ216" s="222"/>
      <c r="GJK216" s="218"/>
      <c r="GJL216" s="218"/>
      <c r="GJM216" s="221"/>
      <c r="GJN216" s="220"/>
      <c r="GJO216" s="219"/>
      <c r="GJP216" s="218"/>
      <c r="GJQ216" s="222"/>
      <c r="GJR216" s="218"/>
      <c r="GJS216" s="218"/>
      <c r="GJT216" s="221"/>
      <c r="GJU216" s="220"/>
      <c r="GJV216" s="219"/>
      <c r="GJW216" s="218"/>
      <c r="GJX216" s="222"/>
      <c r="GJY216" s="218"/>
      <c r="GJZ216" s="218"/>
      <c r="GKA216" s="221"/>
      <c r="GKB216" s="220"/>
      <c r="GKC216" s="219"/>
      <c r="GKD216" s="218"/>
      <c r="GKE216" s="222"/>
      <c r="GKF216" s="218"/>
      <c r="GKG216" s="218"/>
      <c r="GKH216" s="221"/>
      <c r="GKI216" s="220"/>
      <c r="GKJ216" s="219"/>
      <c r="GKK216" s="218"/>
      <c r="GKL216" s="222"/>
      <c r="GKM216" s="218"/>
      <c r="GKN216" s="218"/>
      <c r="GKO216" s="221"/>
      <c r="GKP216" s="220"/>
      <c r="GKQ216" s="219"/>
      <c r="GKR216" s="218"/>
      <c r="GKS216" s="222"/>
      <c r="GKT216" s="218"/>
      <c r="GKU216" s="218"/>
      <c r="GKV216" s="221"/>
      <c r="GKW216" s="220"/>
      <c r="GKX216" s="219"/>
      <c r="GKY216" s="218"/>
      <c r="GKZ216" s="222"/>
      <c r="GLA216" s="218"/>
      <c r="GLB216" s="218"/>
      <c r="GLC216" s="221"/>
      <c r="GLD216" s="220"/>
      <c r="GLE216" s="219"/>
      <c r="GLF216" s="218"/>
      <c r="GLG216" s="222"/>
      <c r="GLH216" s="218"/>
      <c r="GLI216" s="218"/>
      <c r="GLJ216" s="221"/>
      <c r="GLK216" s="220"/>
      <c r="GLL216" s="219"/>
      <c r="GLM216" s="218"/>
      <c r="GLN216" s="222"/>
      <c r="GLO216" s="218"/>
      <c r="GLP216" s="218"/>
      <c r="GLQ216" s="221"/>
      <c r="GLR216" s="220"/>
      <c r="GLS216" s="219"/>
      <c r="GLT216" s="218"/>
      <c r="GLU216" s="222"/>
      <c r="GLV216" s="218"/>
      <c r="GLW216" s="218"/>
      <c r="GLX216" s="221"/>
      <c r="GLY216" s="220"/>
      <c r="GLZ216" s="219"/>
      <c r="GMA216" s="218"/>
      <c r="GMB216" s="222"/>
      <c r="GMC216" s="218"/>
      <c r="GMD216" s="218"/>
      <c r="GME216" s="221"/>
      <c r="GMF216" s="220"/>
      <c r="GMG216" s="219"/>
      <c r="GMH216" s="218"/>
      <c r="GMI216" s="222"/>
      <c r="GMJ216" s="218"/>
      <c r="GMK216" s="218"/>
      <c r="GML216" s="221"/>
      <c r="GMM216" s="220"/>
      <c r="GMN216" s="219"/>
      <c r="GMO216" s="218"/>
      <c r="GMP216" s="222"/>
      <c r="GMQ216" s="218"/>
      <c r="GMR216" s="218"/>
      <c r="GMS216" s="221"/>
      <c r="GMT216" s="220"/>
      <c r="GMU216" s="219"/>
      <c r="GMV216" s="218"/>
      <c r="GMW216" s="222"/>
      <c r="GMX216" s="218"/>
      <c r="GMY216" s="218"/>
      <c r="GMZ216" s="221"/>
      <c r="GNA216" s="220"/>
      <c r="GNB216" s="219"/>
      <c r="GNC216" s="218"/>
      <c r="GND216" s="222"/>
      <c r="GNE216" s="218"/>
      <c r="GNF216" s="218"/>
      <c r="GNG216" s="221"/>
      <c r="GNH216" s="220"/>
      <c r="GNI216" s="219"/>
      <c r="GNJ216" s="218"/>
      <c r="GNK216" s="222"/>
      <c r="GNL216" s="218"/>
      <c r="GNM216" s="218"/>
      <c r="GNN216" s="221"/>
      <c r="GNO216" s="220"/>
      <c r="GNP216" s="219"/>
      <c r="GNQ216" s="218"/>
      <c r="GNR216" s="222"/>
      <c r="GNS216" s="218"/>
      <c r="GNT216" s="218"/>
      <c r="GNU216" s="221"/>
      <c r="GNV216" s="220"/>
      <c r="GNW216" s="219"/>
      <c r="GNX216" s="218"/>
      <c r="GNY216" s="222"/>
      <c r="GNZ216" s="218"/>
      <c r="GOA216" s="218"/>
      <c r="GOB216" s="221"/>
      <c r="GOC216" s="220"/>
      <c r="GOD216" s="219"/>
      <c r="GOE216" s="218"/>
      <c r="GOF216" s="222"/>
      <c r="GOG216" s="218"/>
      <c r="GOH216" s="218"/>
      <c r="GOI216" s="221"/>
      <c r="GOJ216" s="220"/>
      <c r="GOK216" s="219"/>
      <c r="GOL216" s="218"/>
      <c r="GOM216" s="222"/>
      <c r="GON216" s="218"/>
      <c r="GOO216" s="218"/>
      <c r="GOP216" s="221"/>
      <c r="GOQ216" s="220"/>
      <c r="GOR216" s="219"/>
      <c r="GOS216" s="218"/>
      <c r="GOT216" s="222"/>
      <c r="GOU216" s="218"/>
      <c r="GOV216" s="218"/>
      <c r="GOW216" s="221"/>
      <c r="GOX216" s="220"/>
      <c r="GOY216" s="219"/>
      <c r="GOZ216" s="218"/>
      <c r="GPA216" s="222"/>
      <c r="GPB216" s="218"/>
      <c r="GPC216" s="218"/>
      <c r="GPD216" s="221"/>
      <c r="GPE216" s="220"/>
      <c r="GPF216" s="219"/>
      <c r="GPG216" s="218"/>
      <c r="GPH216" s="222"/>
      <c r="GPI216" s="218"/>
      <c r="GPJ216" s="218"/>
      <c r="GPK216" s="221"/>
      <c r="GPL216" s="220"/>
      <c r="GPM216" s="219"/>
      <c r="GPN216" s="218"/>
      <c r="GPO216" s="222"/>
      <c r="GPP216" s="218"/>
      <c r="GPQ216" s="218"/>
      <c r="GPR216" s="221"/>
      <c r="GPS216" s="220"/>
      <c r="GPT216" s="219"/>
      <c r="GPU216" s="218"/>
      <c r="GPV216" s="222"/>
      <c r="GPW216" s="218"/>
      <c r="GPX216" s="218"/>
      <c r="GPY216" s="221"/>
      <c r="GPZ216" s="220"/>
      <c r="GQA216" s="219"/>
      <c r="GQB216" s="218"/>
      <c r="GQC216" s="222"/>
      <c r="GQD216" s="218"/>
      <c r="GQE216" s="218"/>
      <c r="GQF216" s="221"/>
      <c r="GQG216" s="220"/>
      <c r="GQH216" s="219"/>
      <c r="GQI216" s="218"/>
      <c r="GQJ216" s="222"/>
      <c r="GQK216" s="218"/>
      <c r="GQL216" s="218"/>
      <c r="GQM216" s="221"/>
      <c r="GQN216" s="220"/>
      <c r="GQO216" s="219"/>
      <c r="GQP216" s="218"/>
      <c r="GQQ216" s="222"/>
      <c r="GQR216" s="218"/>
      <c r="GQS216" s="218"/>
      <c r="GQT216" s="221"/>
      <c r="GQU216" s="220"/>
      <c r="GQV216" s="219"/>
      <c r="GQW216" s="218"/>
      <c r="GQX216" s="222"/>
      <c r="GQY216" s="218"/>
      <c r="GQZ216" s="218"/>
      <c r="GRA216" s="221"/>
      <c r="GRB216" s="220"/>
      <c r="GRC216" s="219"/>
      <c r="GRD216" s="218"/>
      <c r="GRE216" s="222"/>
      <c r="GRF216" s="218"/>
      <c r="GRG216" s="218"/>
      <c r="GRH216" s="221"/>
      <c r="GRI216" s="220"/>
      <c r="GRJ216" s="219"/>
      <c r="GRK216" s="218"/>
      <c r="GRL216" s="222"/>
      <c r="GRM216" s="218"/>
      <c r="GRN216" s="218"/>
      <c r="GRO216" s="221"/>
      <c r="GRP216" s="220"/>
      <c r="GRQ216" s="219"/>
      <c r="GRR216" s="218"/>
      <c r="GRS216" s="222"/>
      <c r="GRT216" s="218"/>
      <c r="GRU216" s="218"/>
      <c r="GRV216" s="221"/>
      <c r="GRW216" s="220"/>
      <c r="GRX216" s="219"/>
      <c r="GRY216" s="218"/>
      <c r="GRZ216" s="222"/>
      <c r="GSA216" s="218"/>
      <c r="GSB216" s="218"/>
      <c r="GSC216" s="221"/>
      <c r="GSD216" s="220"/>
      <c r="GSE216" s="219"/>
      <c r="GSF216" s="218"/>
      <c r="GSG216" s="222"/>
      <c r="GSH216" s="218"/>
      <c r="GSI216" s="218"/>
      <c r="GSJ216" s="221"/>
      <c r="GSK216" s="220"/>
      <c r="GSL216" s="219"/>
      <c r="GSM216" s="218"/>
      <c r="GSN216" s="222"/>
      <c r="GSO216" s="218"/>
      <c r="GSP216" s="218"/>
      <c r="GSQ216" s="221"/>
      <c r="GSR216" s="220"/>
      <c r="GSS216" s="219"/>
      <c r="GST216" s="218"/>
      <c r="GSU216" s="222"/>
      <c r="GSV216" s="218"/>
      <c r="GSW216" s="218"/>
      <c r="GSX216" s="221"/>
      <c r="GSY216" s="220"/>
      <c r="GSZ216" s="219"/>
      <c r="GTA216" s="218"/>
      <c r="GTB216" s="222"/>
      <c r="GTC216" s="218"/>
      <c r="GTD216" s="218"/>
      <c r="GTE216" s="221"/>
      <c r="GTF216" s="220"/>
      <c r="GTG216" s="219"/>
      <c r="GTH216" s="218"/>
      <c r="GTI216" s="222"/>
      <c r="GTJ216" s="218"/>
      <c r="GTK216" s="218"/>
      <c r="GTL216" s="221"/>
      <c r="GTM216" s="220"/>
      <c r="GTN216" s="219"/>
      <c r="GTO216" s="218"/>
      <c r="GTP216" s="222"/>
      <c r="GTQ216" s="218"/>
      <c r="GTR216" s="218"/>
      <c r="GTS216" s="221"/>
      <c r="GTT216" s="220"/>
      <c r="GTU216" s="219"/>
      <c r="GTV216" s="218"/>
      <c r="GTW216" s="222"/>
      <c r="GTX216" s="218"/>
      <c r="GTY216" s="218"/>
      <c r="GTZ216" s="221"/>
      <c r="GUA216" s="220"/>
      <c r="GUB216" s="219"/>
      <c r="GUC216" s="218"/>
      <c r="GUD216" s="222"/>
      <c r="GUE216" s="218"/>
      <c r="GUF216" s="218"/>
      <c r="GUG216" s="221"/>
      <c r="GUH216" s="220"/>
      <c r="GUI216" s="219"/>
      <c r="GUJ216" s="218"/>
      <c r="GUK216" s="222"/>
      <c r="GUL216" s="218"/>
      <c r="GUM216" s="218"/>
      <c r="GUN216" s="221"/>
      <c r="GUO216" s="220"/>
      <c r="GUP216" s="219"/>
      <c r="GUQ216" s="218"/>
      <c r="GUR216" s="222"/>
      <c r="GUS216" s="218"/>
      <c r="GUT216" s="218"/>
      <c r="GUU216" s="221"/>
      <c r="GUV216" s="220"/>
      <c r="GUW216" s="219"/>
      <c r="GUX216" s="218"/>
      <c r="GUY216" s="222"/>
      <c r="GUZ216" s="218"/>
      <c r="GVA216" s="218"/>
      <c r="GVB216" s="221"/>
      <c r="GVC216" s="220"/>
      <c r="GVD216" s="219"/>
      <c r="GVE216" s="218"/>
      <c r="GVF216" s="222"/>
      <c r="GVG216" s="218"/>
      <c r="GVH216" s="218"/>
      <c r="GVI216" s="221"/>
      <c r="GVJ216" s="220"/>
      <c r="GVK216" s="219"/>
      <c r="GVL216" s="218"/>
      <c r="GVM216" s="222"/>
      <c r="GVN216" s="218"/>
      <c r="GVO216" s="218"/>
      <c r="GVP216" s="221"/>
      <c r="GVQ216" s="220"/>
      <c r="GVR216" s="219"/>
      <c r="GVS216" s="218"/>
      <c r="GVT216" s="222"/>
      <c r="GVU216" s="218"/>
      <c r="GVV216" s="218"/>
      <c r="GVW216" s="221"/>
      <c r="GVX216" s="220"/>
      <c r="GVY216" s="219"/>
      <c r="GVZ216" s="218"/>
      <c r="GWA216" s="222"/>
      <c r="GWB216" s="218"/>
      <c r="GWC216" s="218"/>
      <c r="GWD216" s="221"/>
      <c r="GWE216" s="220"/>
      <c r="GWF216" s="219"/>
      <c r="GWG216" s="218"/>
      <c r="GWH216" s="222"/>
      <c r="GWI216" s="218"/>
      <c r="GWJ216" s="218"/>
      <c r="GWK216" s="221"/>
      <c r="GWL216" s="220"/>
      <c r="GWM216" s="219"/>
      <c r="GWN216" s="218"/>
      <c r="GWO216" s="222"/>
      <c r="GWP216" s="218"/>
      <c r="GWQ216" s="218"/>
      <c r="GWR216" s="221"/>
      <c r="GWS216" s="220"/>
      <c r="GWT216" s="219"/>
      <c r="GWU216" s="218"/>
      <c r="GWV216" s="222"/>
      <c r="GWW216" s="218"/>
      <c r="GWX216" s="218"/>
      <c r="GWY216" s="221"/>
      <c r="GWZ216" s="220"/>
      <c r="GXA216" s="219"/>
      <c r="GXB216" s="218"/>
      <c r="GXC216" s="222"/>
      <c r="GXD216" s="218"/>
      <c r="GXE216" s="218"/>
      <c r="GXF216" s="221"/>
      <c r="GXG216" s="220"/>
      <c r="GXH216" s="219"/>
      <c r="GXI216" s="218"/>
      <c r="GXJ216" s="222"/>
      <c r="GXK216" s="218"/>
      <c r="GXL216" s="218"/>
      <c r="GXM216" s="221"/>
      <c r="GXN216" s="220"/>
      <c r="GXO216" s="219"/>
      <c r="GXP216" s="218"/>
      <c r="GXQ216" s="222"/>
      <c r="GXR216" s="218"/>
      <c r="GXS216" s="218"/>
      <c r="GXT216" s="221"/>
      <c r="GXU216" s="220"/>
      <c r="GXV216" s="219"/>
      <c r="GXW216" s="218"/>
      <c r="GXX216" s="222"/>
      <c r="GXY216" s="218"/>
      <c r="GXZ216" s="218"/>
      <c r="GYA216" s="221"/>
      <c r="GYB216" s="220"/>
      <c r="GYC216" s="219"/>
      <c r="GYD216" s="218"/>
      <c r="GYE216" s="222"/>
      <c r="GYF216" s="218"/>
      <c r="GYG216" s="218"/>
      <c r="GYH216" s="221"/>
      <c r="GYI216" s="220"/>
      <c r="GYJ216" s="219"/>
      <c r="GYK216" s="218"/>
      <c r="GYL216" s="222"/>
      <c r="GYM216" s="218"/>
      <c r="GYN216" s="218"/>
      <c r="GYO216" s="221"/>
      <c r="GYP216" s="220"/>
      <c r="GYQ216" s="219"/>
      <c r="GYR216" s="218"/>
      <c r="GYS216" s="222"/>
      <c r="GYT216" s="218"/>
      <c r="GYU216" s="218"/>
      <c r="GYV216" s="221"/>
      <c r="GYW216" s="220"/>
      <c r="GYX216" s="219"/>
      <c r="GYY216" s="218"/>
      <c r="GYZ216" s="222"/>
      <c r="GZA216" s="218"/>
      <c r="GZB216" s="218"/>
      <c r="GZC216" s="221"/>
      <c r="GZD216" s="220"/>
      <c r="GZE216" s="219"/>
      <c r="GZF216" s="218"/>
      <c r="GZG216" s="222"/>
      <c r="GZH216" s="218"/>
      <c r="GZI216" s="218"/>
      <c r="GZJ216" s="221"/>
      <c r="GZK216" s="220"/>
      <c r="GZL216" s="219"/>
      <c r="GZM216" s="218"/>
      <c r="GZN216" s="222"/>
      <c r="GZO216" s="218"/>
      <c r="GZP216" s="218"/>
      <c r="GZQ216" s="221"/>
      <c r="GZR216" s="220"/>
      <c r="GZS216" s="219"/>
      <c r="GZT216" s="218"/>
      <c r="GZU216" s="222"/>
      <c r="GZV216" s="218"/>
      <c r="GZW216" s="218"/>
      <c r="GZX216" s="221"/>
      <c r="GZY216" s="220"/>
      <c r="GZZ216" s="219"/>
      <c r="HAA216" s="218"/>
      <c r="HAB216" s="222"/>
      <c r="HAC216" s="218"/>
      <c r="HAD216" s="218"/>
      <c r="HAE216" s="221"/>
      <c r="HAF216" s="220"/>
      <c r="HAG216" s="219"/>
      <c r="HAH216" s="218"/>
      <c r="HAI216" s="222"/>
      <c r="HAJ216" s="218"/>
      <c r="HAK216" s="218"/>
      <c r="HAL216" s="221"/>
      <c r="HAM216" s="220"/>
      <c r="HAN216" s="219"/>
      <c r="HAO216" s="218"/>
      <c r="HAP216" s="222"/>
      <c r="HAQ216" s="218"/>
      <c r="HAR216" s="218"/>
      <c r="HAS216" s="221"/>
      <c r="HAT216" s="220"/>
      <c r="HAU216" s="219"/>
      <c r="HAV216" s="218"/>
      <c r="HAW216" s="222"/>
      <c r="HAX216" s="218"/>
      <c r="HAY216" s="218"/>
      <c r="HAZ216" s="221"/>
      <c r="HBA216" s="220"/>
      <c r="HBB216" s="219"/>
      <c r="HBC216" s="218"/>
      <c r="HBD216" s="222"/>
      <c r="HBE216" s="218"/>
      <c r="HBF216" s="218"/>
      <c r="HBG216" s="221"/>
      <c r="HBH216" s="220"/>
      <c r="HBI216" s="219"/>
      <c r="HBJ216" s="218"/>
      <c r="HBK216" s="222"/>
      <c r="HBL216" s="218"/>
      <c r="HBM216" s="218"/>
      <c r="HBN216" s="221"/>
      <c r="HBO216" s="220"/>
      <c r="HBP216" s="219"/>
      <c r="HBQ216" s="218"/>
      <c r="HBR216" s="222"/>
      <c r="HBS216" s="218"/>
      <c r="HBT216" s="218"/>
      <c r="HBU216" s="221"/>
      <c r="HBV216" s="220"/>
      <c r="HBW216" s="219"/>
      <c r="HBX216" s="218"/>
      <c r="HBY216" s="222"/>
      <c r="HBZ216" s="218"/>
      <c r="HCA216" s="218"/>
      <c r="HCB216" s="221"/>
      <c r="HCC216" s="220"/>
      <c r="HCD216" s="219"/>
      <c r="HCE216" s="218"/>
      <c r="HCF216" s="222"/>
      <c r="HCG216" s="218"/>
      <c r="HCH216" s="218"/>
      <c r="HCI216" s="221"/>
      <c r="HCJ216" s="220"/>
      <c r="HCK216" s="219"/>
      <c r="HCL216" s="218"/>
      <c r="HCM216" s="222"/>
      <c r="HCN216" s="218"/>
      <c r="HCO216" s="218"/>
      <c r="HCP216" s="221"/>
      <c r="HCQ216" s="220"/>
      <c r="HCR216" s="219"/>
      <c r="HCS216" s="218"/>
      <c r="HCT216" s="222"/>
      <c r="HCU216" s="218"/>
      <c r="HCV216" s="218"/>
      <c r="HCW216" s="221"/>
      <c r="HCX216" s="220"/>
      <c r="HCY216" s="219"/>
      <c r="HCZ216" s="218"/>
      <c r="HDA216" s="222"/>
      <c r="HDB216" s="218"/>
      <c r="HDC216" s="218"/>
      <c r="HDD216" s="221"/>
      <c r="HDE216" s="220"/>
      <c r="HDF216" s="219"/>
      <c r="HDG216" s="218"/>
      <c r="HDH216" s="222"/>
      <c r="HDI216" s="218"/>
      <c r="HDJ216" s="218"/>
      <c r="HDK216" s="221"/>
      <c r="HDL216" s="220"/>
      <c r="HDM216" s="219"/>
      <c r="HDN216" s="218"/>
      <c r="HDO216" s="222"/>
      <c r="HDP216" s="218"/>
      <c r="HDQ216" s="218"/>
      <c r="HDR216" s="221"/>
      <c r="HDS216" s="220"/>
      <c r="HDT216" s="219"/>
      <c r="HDU216" s="218"/>
      <c r="HDV216" s="222"/>
      <c r="HDW216" s="218"/>
      <c r="HDX216" s="218"/>
      <c r="HDY216" s="221"/>
      <c r="HDZ216" s="220"/>
      <c r="HEA216" s="219"/>
      <c r="HEB216" s="218"/>
      <c r="HEC216" s="222"/>
      <c r="HED216" s="218"/>
      <c r="HEE216" s="218"/>
      <c r="HEF216" s="221"/>
      <c r="HEG216" s="220"/>
      <c r="HEH216" s="219"/>
      <c r="HEI216" s="218"/>
      <c r="HEJ216" s="222"/>
      <c r="HEK216" s="218"/>
      <c r="HEL216" s="218"/>
      <c r="HEM216" s="221"/>
      <c r="HEN216" s="220"/>
      <c r="HEO216" s="219"/>
      <c r="HEP216" s="218"/>
      <c r="HEQ216" s="222"/>
      <c r="HER216" s="218"/>
      <c r="HES216" s="218"/>
      <c r="HET216" s="221"/>
      <c r="HEU216" s="220"/>
      <c r="HEV216" s="219"/>
      <c r="HEW216" s="218"/>
      <c r="HEX216" s="222"/>
      <c r="HEY216" s="218"/>
      <c r="HEZ216" s="218"/>
      <c r="HFA216" s="221"/>
      <c r="HFB216" s="220"/>
      <c r="HFC216" s="219"/>
      <c r="HFD216" s="218"/>
      <c r="HFE216" s="222"/>
      <c r="HFF216" s="218"/>
      <c r="HFG216" s="218"/>
      <c r="HFH216" s="221"/>
      <c r="HFI216" s="220"/>
      <c r="HFJ216" s="219"/>
      <c r="HFK216" s="218"/>
      <c r="HFL216" s="222"/>
      <c r="HFM216" s="218"/>
      <c r="HFN216" s="218"/>
      <c r="HFO216" s="221"/>
      <c r="HFP216" s="220"/>
      <c r="HFQ216" s="219"/>
      <c r="HFR216" s="218"/>
      <c r="HFS216" s="222"/>
      <c r="HFT216" s="218"/>
      <c r="HFU216" s="218"/>
      <c r="HFV216" s="221"/>
      <c r="HFW216" s="220"/>
      <c r="HFX216" s="219"/>
      <c r="HFY216" s="218"/>
      <c r="HFZ216" s="222"/>
      <c r="HGA216" s="218"/>
      <c r="HGB216" s="218"/>
      <c r="HGC216" s="221"/>
      <c r="HGD216" s="220"/>
      <c r="HGE216" s="219"/>
      <c r="HGF216" s="218"/>
      <c r="HGG216" s="222"/>
      <c r="HGH216" s="218"/>
      <c r="HGI216" s="218"/>
      <c r="HGJ216" s="221"/>
      <c r="HGK216" s="220"/>
      <c r="HGL216" s="219"/>
      <c r="HGM216" s="218"/>
      <c r="HGN216" s="222"/>
      <c r="HGO216" s="218"/>
      <c r="HGP216" s="218"/>
      <c r="HGQ216" s="221"/>
      <c r="HGR216" s="220"/>
      <c r="HGS216" s="219"/>
      <c r="HGT216" s="218"/>
      <c r="HGU216" s="222"/>
      <c r="HGV216" s="218"/>
      <c r="HGW216" s="218"/>
      <c r="HGX216" s="221"/>
      <c r="HGY216" s="220"/>
      <c r="HGZ216" s="219"/>
      <c r="HHA216" s="218"/>
      <c r="HHB216" s="222"/>
      <c r="HHC216" s="218"/>
      <c r="HHD216" s="218"/>
      <c r="HHE216" s="221"/>
      <c r="HHF216" s="220"/>
      <c r="HHG216" s="219"/>
      <c r="HHH216" s="218"/>
      <c r="HHI216" s="222"/>
      <c r="HHJ216" s="218"/>
      <c r="HHK216" s="218"/>
      <c r="HHL216" s="221"/>
      <c r="HHM216" s="220"/>
      <c r="HHN216" s="219"/>
      <c r="HHO216" s="218"/>
      <c r="HHP216" s="222"/>
      <c r="HHQ216" s="218"/>
      <c r="HHR216" s="218"/>
      <c r="HHS216" s="221"/>
      <c r="HHT216" s="220"/>
      <c r="HHU216" s="219"/>
      <c r="HHV216" s="218"/>
      <c r="HHW216" s="222"/>
      <c r="HHX216" s="218"/>
      <c r="HHY216" s="218"/>
      <c r="HHZ216" s="221"/>
      <c r="HIA216" s="220"/>
      <c r="HIB216" s="219"/>
      <c r="HIC216" s="218"/>
      <c r="HID216" s="222"/>
      <c r="HIE216" s="218"/>
      <c r="HIF216" s="218"/>
      <c r="HIG216" s="221"/>
      <c r="HIH216" s="220"/>
      <c r="HII216" s="219"/>
      <c r="HIJ216" s="218"/>
      <c r="HIK216" s="222"/>
      <c r="HIL216" s="218"/>
      <c r="HIM216" s="218"/>
      <c r="HIN216" s="221"/>
      <c r="HIO216" s="220"/>
      <c r="HIP216" s="219"/>
      <c r="HIQ216" s="218"/>
      <c r="HIR216" s="222"/>
      <c r="HIS216" s="218"/>
      <c r="HIT216" s="218"/>
      <c r="HIU216" s="221"/>
      <c r="HIV216" s="220"/>
      <c r="HIW216" s="219"/>
      <c r="HIX216" s="218"/>
      <c r="HIY216" s="222"/>
      <c r="HIZ216" s="218"/>
      <c r="HJA216" s="218"/>
      <c r="HJB216" s="221"/>
      <c r="HJC216" s="220"/>
      <c r="HJD216" s="219"/>
      <c r="HJE216" s="218"/>
      <c r="HJF216" s="222"/>
      <c r="HJG216" s="218"/>
      <c r="HJH216" s="218"/>
      <c r="HJI216" s="221"/>
      <c r="HJJ216" s="220"/>
      <c r="HJK216" s="219"/>
      <c r="HJL216" s="218"/>
      <c r="HJM216" s="222"/>
      <c r="HJN216" s="218"/>
      <c r="HJO216" s="218"/>
      <c r="HJP216" s="221"/>
      <c r="HJQ216" s="220"/>
      <c r="HJR216" s="219"/>
      <c r="HJS216" s="218"/>
      <c r="HJT216" s="222"/>
      <c r="HJU216" s="218"/>
      <c r="HJV216" s="218"/>
      <c r="HJW216" s="221"/>
      <c r="HJX216" s="220"/>
      <c r="HJY216" s="219"/>
      <c r="HJZ216" s="218"/>
      <c r="HKA216" s="222"/>
      <c r="HKB216" s="218"/>
      <c r="HKC216" s="218"/>
      <c r="HKD216" s="221"/>
      <c r="HKE216" s="220"/>
      <c r="HKF216" s="219"/>
      <c r="HKG216" s="218"/>
      <c r="HKH216" s="222"/>
      <c r="HKI216" s="218"/>
      <c r="HKJ216" s="218"/>
      <c r="HKK216" s="221"/>
      <c r="HKL216" s="220"/>
      <c r="HKM216" s="219"/>
      <c r="HKN216" s="218"/>
      <c r="HKO216" s="222"/>
      <c r="HKP216" s="218"/>
      <c r="HKQ216" s="218"/>
      <c r="HKR216" s="221"/>
      <c r="HKS216" s="220"/>
      <c r="HKT216" s="219"/>
      <c r="HKU216" s="218"/>
      <c r="HKV216" s="222"/>
      <c r="HKW216" s="218"/>
      <c r="HKX216" s="218"/>
      <c r="HKY216" s="221"/>
      <c r="HKZ216" s="220"/>
      <c r="HLA216" s="219"/>
      <c r="HLB216" s="218"/>
      <c r="HLC216" s="222"/>
      <c r="HLD216" s="218"/>
      <c r="HLE216" s="218"/>
      <c r="HLF216" s="221"/>
      <c r="HLG216" s="220"/>
      <c r="HLH216" s="219"/>
      <c r="HLI216" s="218"/>
      <c r="HLJ216" s="222"/>
      <c r="HLK216" s="218"/>
      <c r="HLL216" s="218"/>
      <c r="HLM216" s="221"/>
      <c r="HLN216" s="220"/>
      <c r="HLO216" s="219"/>
      <c r="HLP216" s="218"/>
      <c r="HLQ216" s="222"/>
      <c r="HLR216" s="218"/>
      <c r="HLS216" s="218"/>
      <c r="HLT216" s="221"/>
      <c r="HLU216" s="220"/>
      <c r="HLV216" s="219"/>
      <c r="HLW216" s="218"/>
      <c r="HLX216" s="222"/>
      <c r="HLY216" s="218"/>
      <c r="HLZ216" s="218"/>
      <c r="HMA216" s="221"/>
      <c r="HMB216" s="220"/>
      <c r="HMC216" s="219"/>
      <c r="HMD216" s="218"/>
      <c r="HME216" s="222"/>
      <c r="HMF216" s="218"/>
      <c r="HMG216" s="218"/>
      <c r="HMH216" s="221"/>
      <c r="HMI216" s="220"/>
      <c r="HMJ216" s="219"/>
      <c r="HMK216" s="218"/>
      <c r="HML216" s="222"/>
      <c r="HMM216" s="218"/>
      <c r="HMN216" s="218"/>
      <c r="HMO216" s="221"/>
      <c r="HMP216" s="220"/>
      <c r="HMQ216" s="219"/>
      <c r="HMR216" s="218"/>
      <c r="HMS216" s="222"/>
      <c r="HMT216" s="218"/>
      <c r="HMU216" s="218"/>
      <c r="HMV216" s="221"/>
      <c r="HMW216" s="220"/>
      <c r="HMX216" s="219"/>
      <c r="HMY216" s="218"/>
      <c r="HMZ216" s="222"/>
      <c r="HNA216" s="218"/>
      <c r="HNB216" s="218"/>
      <c r="HNC216" s="221"/>
      <c r="HND216" s="220"/>
      <c r="HNE216" s="219"/>
      <c r="HNF216" s="218"/>
      <c r="HNG216" s="222"/>
      <c r="HNH216" s="218"/>
      <c r="HNI216" s="218"/>
      <c r="HNJ216" s="221"/>
      <c r="HNK216" s="220"/>
      <c r="HNL216" s="219"/>
      <c r="HNM216" s="218"/>
      <c r="HNN216" s="222"/>
      <c r="HNO216" s="218"/>
      <c r="HNP216" s="218"/>
      <c r="HNQ216" s="221"/>
      <c r="HNR216" s="220"/>
      <c r="HNS216" s="219"/>
      <c r="HNT216" s="218"/>
      <c r="HNU216" s="222"/>
      <c r="HNV216" s="218"/>
      <c r="HNW216" s="218"/>
      <c r="HNX216" s="221"/>
      <c r="HNY216" s="220"/>
      <c r="HNZ216" s="219"/>
      <c r="HOA216" s="218"/>
      <c r="HOB216" s="222"/>
      <c r="HOC216" s="218"/>
      <c r="HOD216" s="218"/>
      <c r="HOE216" s="221"/>
      <c r="HOF216" s="220"/>
      <c r="HOG216" s="219"/>
      <c r="HOH216" s="218"/>
      <c r="HOI216" s="222"/>
      <c r="HOJ216" s="218"/>
      <c r="HOK216" s="218"/>
      <c r="HOL216" s="221"/>
      <c r="HOM216" s="220"/>
      <c r="HON216" s="219"/>
      <c r="HOO216" s="218"/>
      <c r="HOP216" s="222"/>
      <c r="HOQ216" s="218"/>
      <c r="HOR216" s="218"/>
      <c r="HOS216" s="221"/>
      <c r="HOT216" s="220"/>
      <c r="HOU216" s="219"/>
      <c r="HOV216" s="218"/>
      <c r="HOW216" s="222"/>
      <c r="HOX216" s="218"/>
      <c r="HOY216" s="218"/>
      <c r="HOZ216" s="221"/>
      <c r="HPA216" s="220"/>
      <c r="HPB216" s="219"/>
      <c r="HPC216" s="218"/>
      <c r="HPD216" s="222"/>
      <c r="HPE216" s="218"/>
      <c r="HPF216" s="218"/>
      <c r="HPG216" s="221"/>
      <c r="HPH216" s="220"/>
      <c r="HPI216" s="219"/>
      <c r="HPJ216" s="218"/>
      <c r="HPK216" s="222"/>
      <c r="HPL216" s="218"/>
      <c r="HPM216" s="218"/>
      <c r="HPN216" s="221"/>
      <c r="HPO216" s="220"/>
      <c r="HPP216" s="219"/>
      <c r="HPQ216" s="218"/>
      <c r="HPR216" s="222"/>
      <c r="HPS216" s="218"/>
      <c r="HPT216" s="218"/>
      <c r="HPU216" s="221"/>
      <c r="HPV216" s="220"/>
      <c r="HPW216" s="219"/>
      <c r="HPX216" s="218"/>
      <c r="HPY216" s="222"/>
      <c r="HPZ216" s="218"/>
      <c r="HQA216" s="218"/>
      <c r="HQB216" s="221"/>
      <c r="HQC216" s="220"/>
      <c r="HQD216" s="219"/>
      <c r="HQE216" s="218"/>
      <c r="HQF216" s="222"/>
      <c r="HQG216" s="218"/>
      <c r="HQH216" s="218"/>
      <c r="HQI216" s="221"/>
      <c r="HQJ216" s="220"/>
      <c r="HQK216" s="219"/>
      <c r="HQL216" s="218"/>
      <c r="HQM216" s="222"/>
      <c r="HQN216" s="218"/>
      <c r="HQO216" s="218"/>
      <c r="HQP216" s="221"/>
      <c r="HQQ216" s="220"/>
      <c r="HQR216" s="219"/>
      <c r="HQS216" s="218"/>
      <c r="HQT216" s="222"/>
      <c r="HQU216" s="218"/>
      <c r="HQV216" s="218"/>
      <c r="HQW216" s="221"/>
      <c r="HQX216" s="220"/>
      <c r="HQY216" s="219"/>
      <c r="HQZ216" s="218"/>
      <c r="HRA216" s="222"/>
      <c r="HRB216" s="218"/>
      <c r="HRC216" s="218"/>
      <c r="HRD216" s="221"/>
      <c r="HRE216" s="220"/>
      <c r="HRF216" s="219"/>
      <c r="HRG216" s="218"/>
      <c r="HRH216" s="222"/>
      <c r="HRI216" s="218"/>
      <c r="HRJ216" s="218"/>
      <c r="HRK216" s="221"/>
      <c r="HRL216" s="220"/>
      <c r="HRM216" s="219"/>
      <c r="HRN216" s="218"/>
      <c r="HRO216" s="222"/>
      <c r="HRP216" s="218"/>
      <c r="HRQ216" s="218"/>
      <c r="HRR216" s="221"/>
      <c r="HRS216" s="220"/>
      <c r="HRT216" s="219"/>
      <c r="HRU216" s="218"/>
      <c r="HRV216" s="222"/>
      <c r="HRW216" s="218"/>
      <c r="HRX216" s="218"/>
      <c r="HRY216" s="221"/>
      <c r="HRZ216" s="220"/>
      <c r="HSA216" s="219"/>
      <c r="HSB216" s="218"/>
      <c r="HSC216" s="222"/>
      <c r="HSD216" s="218"/>
      <c r="HSE216" s="218"/>
      <c r="HSF216" s="221"/>
      <c r="HSG216" s="220"/>
      <c r="HSH216" s="219"/>
      <c r="HSI216" s="218"/>
      <c r="HSJ216" s="222"/>
      <c r="HSK216" s="218"/>
      <c r="HSL216" s="218"/>
      <c r="HSM216" s="221"/>
      <c r="HSN216" s="220"/>
      <c r="HSO216" s="219"/>
      <c r="HSP216" s="218"/>
      <c r="HSQ216" s="222"/>
      <c r="HSR216" s="218"/>
      <c r="HSS216" s="218"/>
      <c r="HST216" s="221"/>
      <c r="HSU216" s="220"/>
      <c r="HSV216" s="219"/>
      <c r="HSW216" s="218"/>
      <c r="HSX216" s="222"/>
      <c r="HSY216" s="218"/>
      <c r="HSZ216" s="218"/>
      <c r="HTA216" s="221"/>
      <c r="HTB216" s="220"/>
      <c r="HTC216" s="219"/>
      <c r="HTD216" s="218"/>
      <c r="HTE216" s="222"/>
      <c r="HTF216" s="218"/>
      <c r="HTG216" s="218"/>
      <c r="HTH216" s="221"/>
      <c r="HTI216" s="220"/>
      <c r="HTJ216" s="219"/>
      <c r="HTK216" s="218"/>
      <c r="HTL216" s="222"/>
      <c r="HTM216" s="218"/>
      <c r="HTN216" s="218"/>
      <c r="HTO216" s="221"/>
      <c r="HTP216" s="220"/>
      <c r="HTQ216" s="219"/>
      <c r="HTR216" s="218"/>
      <c r="HTS216" s="222"/>
      <c r="HTT216" s="218"/>
      <c r="HTU216" s="218"/>
      <c r="HTV216" s="221"/>
      <c r="HTW216" s="220"/>
      <c r="HTX216" s="219"/>
      <c r="HTY216" s="218"/>
      <c r="HTZ216" s="222"/>
      <c r="HUA216" s="218"/>
      <c r="HUB216" s="218"/>
      <c r="HUC216" s="221"/>
      <c r="HUD216" s="220"/>
      <c r="HUE216" s="219"/>
      <c r="HUF216" s="218"/>
      <c r="HUG216" s="222"/>
      <c r="HUH216" s="218"/>
      <c r="HUI216" s="218"/>
      <c r="HUJ216" s="221"/>
      <c r="HUK216" s="220"/>
      <c r="HUL216" s="219"/>
      <c r="HUM216" s="218"/>
      <c r="HUN216" s="222"/>
      <c r="HUO216" s="218"/>
      <c r="HUP216" s="218"/>
      <c r="HUQ216" s="221"/>
      <c r="HUR216" s="220"/>
      <c r="HUS216" s="219"/>
      <c r="HUT216" s="218"/>
      <c r="HUU216" s="222"/>
      <c r="HUV216" s="218"/>
      <c r="HUW216" s="218"/>
      <c r="HUX216" s="221"/>
      <c r="HUY216" s="220"/>
      <c r="HUZ216" s="219"/>
      <c r="HVA216" s="218"/>
      <c r="HVB216" s="222"/>
      <c r="HVC216" s="218"/>
      <c r="HVD216" s="218"/>
      <c r="HVE216" s="221"/>
      <c r="HVF216" s="220"/>
      <c r="HVG216" s="219"/>
      <c r="HVH216" s="218"/>
      <c r="HVI216" s="222"/>
      <c r="HVJ216" s="218"/>
      <c r="HVK216" s="218"/>
      <c r="HVL216" s="221"/>
      <c r="HVM216" s="220"/>
      <c r="HVN216" s="219"/>
      <c r="HVO216" s="218"/>
      <c r="HVP216" s="222"/>
      <c r="HVQ216" s="218"/>
      <c r="HVR216" s="218"/>
      <c r="HVS216" s="221"/>
      <c r="HVT216" s="220"/>
      <c r="HVU216" s="219"/>
      <c r="HVV216" s="218"/>
      <c r="HVW216" s="222"/>
      <c r="HVX216" s="218"/>
      <c r="HVY216" s="218"/>
      <c r="HVZ216" s="221"/>
      <c r="HWA216" s="220"/>
      <c r="HWB216" s="219"/>
      <c r="HWC216" s="218"/>
      <c r="HWD216" s="222"/>
      <c r="HWE216" s="218"/>
      <c r="HWF216" s="218"/>
      <c r="HWG216" s="221"/>
      <c r="HWH216" s="220"/>
      <c r="HWI216" s="219"/>
      <c r="HWJ216" s="218"/>
      <c r="HWK216" s="222"/>
      <c r="HWL216" s="218"/>
      <c r="HWM216" s="218"/>
      <c r="HWN216" s="221"/>
      <c r="HWO216" s="220"/>
      <c r="HWP216" s="219"/>
      <c r="HWQ216" s="218"/>
      <c r="HWR216" s="222"/>
      <c r="HWS216" s="218"/>
      <c r="HWT216" s="218"/>
      <c r="HWU216" s="221"/>
      <c r="HWV216" s="220"/>
      <c r="HWW216" s="219"/>
      <c r="HWX216" s="218"/>
      <c r="HWY216" s="222"/>
      <c r="HWZ216" s="218"/>
      <c r="HXA216" s="218"/>
      <c r="HXB216" s="221"/>
      <c r="HXC216" s="220"/>
      <c r="HXD216" s="219"/>
      <c r="HXE216" s="218"/>
      <c r="HXF216" s="222"/>
      <c r="HXG216" s="218"/>
      <c r="HXH216" s="218"/>
      <c r="HXI216" s="221"/>
      <c r="HXJ216" s="220"/>
      <c r="HXK216" s="219"/>
      <c r="HXL216" s="218"/>
      <c r="HXM216" s="222"/>
      <c r="HXN216" s="218"/>
      <c r="HXO216" s="218"/>
      <c r="HXP216" s="221"/>
      <c r="HXQ216" s="220"/>
      <c r="HXR216" s="219"/>
      <c r="HXS216" s="218"/>
      <c r="HXT216" s="222"/>
      <c r="HXU216" s="218"/>
      <c r="HXV216" s="218"/>
      <c r="HXW216" s="221"/>
      <c r="HXX216" s="220"/>
      <c r="HXY216" s="219"/>
      <c r="HXZ216" s="218"/>
      <c r="HYA216" s="222"/>
      <c r="HYB216" s="218"/>
      <c r="HYC216" s="218"/>
      <c r="HYD216" s="221"/>
      <c r="HYE216" s="220"/>
      <c r="HYF216" s="219"/>
      <c r="HYG216" s="218"/>
      <c r="HYH216" s="222"/>
      <c r="HYI216" s="218"/>
      <c r="HYJ216" s="218"/>
      <c r="HYK216" s="221"/>
      <c r="HYL216" s="220"/>
      <c r="HYM216" s="219"/>
      <c r="HYN216" s="218"/>
      <c r="HYO216" s="222"/>
      <c r="HYP216" s="218"/>
      <c r="HYQ216" s="218"/>
      <c r="HYR216" s="221"/>
      <c r="HYS216" s="220"/>
      <c r="HYT216" s="219"/>
      <c r="HYU216" s="218"/>
      <c r="HYV216" s="222"/>
      <c r="HYW216" s="218"/>
      <c r="HYX216" s="218"/>
      <c r="HYY216" s="221"/>
      <c r="HYZ216" s="220"/>
      <c r="HZA216" s="219"/>
      <c r="HZB216" s="218"/>
      <c r="HZC216" s="222"/>
      <c r="HZD216" s="218"/>
      <c r="HZE216" s="218"/>
      <c r="HZF216" s="221"/>
      <c r="HZG216" s="220"/>
      <c r="HZH216" s="219"/>
      <c r="HZI216" s="218"/>
      <c r="HZJ216" s="222"/>
      <c r="HZK216" s="218"/>
      <c r="HZL216" s="218"/>
      <c r="HZM216" s="221"/>
      <c r="HZN216" s="220"/>
      <c r="HZO216" s="219"/>
      <c r="HZP216" s="218"/>
      <c r="HZQ216" s="222"/>
      <c r="HZR216" s="218"/>
      <c r="HZS216" s="218"/>
      <c r="HZT216" s="221"/>
      <c r="HZU216" s="220"/>
      <c r="HZV216" s="219"/>
      <c r="HZW216" s="218"/>
      <c r="HZX216" s="222"/>
      <c r="HZY216" s="218"/>
      <c r="HZZ216" s="218"/>
      <c r="IAA216" s="221"/>
      <c r="IAB216" s="220"/>
      <c r="IAC216" s="219"/>
      <c r="IAD216" s="218"/>
      <c r="IAE216" s="222"/>
      <c r="IAF216" s="218"/>
      <c r="IAG216" s="218"/>
      <c r="IAH216" s="221"/>
      <c r="IAI216" s="220"/>
      <c r="IAJ216" s="219"/>
      <c r="IAK216" s="218"/>
      <c r="IAL216" s="222"/>
      <c r="IAM216" s="218"/>
      <c r="IAN216" s="218"/>
      <c r="IAO216" s="221"/>
      <c r="IAP216" s="220"/>
      <c r="IAQ216" s="219"/>
      <c r="IAR216" s="218"/>
      <c r="IAS216" s="222"/>
      <c r="IAT216" s="218"/>
      <c r="IAU216" s="218"/>
      <c r="IAV216" s="221"/>
      <c r="IAW216" s="220"/>
      <c r="IAX216" s="219"/>
      <c r="IAY216" s="218"/>
      <c r="IAZ216" s="222"/>
      <c r="IBA216" s="218"/>
      <c r="IBB216" s="218"/>
      <c r="IBC216" s="221"/>
      <c r="IBD216" s="220"/>
      <c r="IBE216" s="219"/>
      <c r="IBF216" s="218"/>
      <c r="IBG216" s="222"/>
      <c r="IBH216" s="218"/>
      <c r="IBI216" s="218"/>
      <c r="IBJ216" s="221"/>
      <c r="IBK216" s="220"/>
      <c r="IBL216" s="219"/>
      <c r="IBM216" s="218"/>
      <c r="IBN216" s="222"/>
      <c r="IBO216" s="218"/>
      <c r="IBP216" s="218"/>
      <c r="IBQ216" s="221"/>
      <c r="IBR216" s="220"/>
      <c r="IBS216" s="219"/>
      <c r="IBT216" s="218"/>
      <c r="IBU216" s="222"/>
      <c r="IBV216" s="218"/>
      <c r="IBW216" s="218"/>
      <c r="IBX216" s="221"/>
      <c r="IBY216" s="220"/>
      <c r="IBZ216" s="219"/>
      <c r="ICA216" s="218"/>
      <c r="ICB216" s="222"/>
      <c r="ICC216" s="218"/>
      <c r="ICD216" s="218"/>
      <c r="ICE216" s="221"/>
      <c r="ICF216" s="220"/>
      <c r="ICG216" s="219"/>
      <c r="ICH216" s="218"/>
      <c r="ICI216" s="222"/>
      <c r="ICJ216" s="218"/>
      <c r="ICK216" s="218"/>
      <c r="ICL216" s="221"/>
      <c r="ICM216" s="220"/>
      <c r="ICN216" s="219"/>
      <c r="ICO216" s="218"/>
      <c r="ICP216" s="222"/>
      <c r="ICQ216" s="218"/>
      <c r="ICR216" s="218"/>
      <c r="ICS216" s="221"/>
      <c r="ICT216" s="220"/>
      <c r="ICU216" s="219"/>
      <c r="ICV216" s="218"/>
      <c r="ICW216" s="222"/>
      <c r="ICX216" s="218"/>
      <c r="ICY216" s="218"/>
      <c r="ICZ216" s="221"/>
      <c r="IDA216" s="220"/>
      <c r="IDB216" s="219"/>
      <c r="IDC216" s="218"/>
      <c r="IDD216" s="222"/>
      <c r="IDE216" s="218"/>
      <c r="IDF216" s="218"/>
      <c r="IDG216" s="221"/>
      <c r="IDH216" s="220"/>
      <c r="IDI216" s="219"/>
      <c r="IDJ216" s="218"/>
      <c r="IDK216" s="222"/>
      <c r="IDL216" s="218"/>
      <c r="IDM216" s="218"/>
      <c r="IDN216" s="221"/>
      <c r="IDO216" s="220"/>
      <c r="IDP216" s="219"/>
      <c r="IDQ216" s="218"/>
      <c r="IDR216" s="222"/>
      <c r="IDS216" s="218"/>
      <c r="IDT216" s="218"/>
      <c r="IDU216" s="221"/>
      <c r="IDV216" s="220"/>
      <c r="IDW216" s="219"/>
      <c r="IDX216" s="218"/>
      <c r="IDY216" s="222"/>
      <c r="IDZ216" s="218"/>
      <c r="IEA216" s="218"/>
      <c r="IEB216" s="221"/>
      <c r="IEC216" s="220"/>
      <c r="IED216" s="219"/>
      <c r="IEE216" s="218"/>
      <c r="IEF216" s="222"/>
      <c r="IEG216" s="218"/>
      <c r="IEH216" s="218"/>
      <c r="IEI216" s="221"/>
      <c r="IEJ216" s="220"/>
      <c r="IEK216" s="219"/>
      <c r="IEL216" s="218"/>
      <c r="IEM216" s="222"/>
      <c r="IEN216" s="218"/>
      <c r="IEO216" s="218"/>
      <c r="IEP216" s="221"/>
      <c r="IEQ216" s="220"/>
      <c r="IER216" s="219"/>
      <c r="IES216" s="218"/>
      <c r="IET216" s="222"/>
      <c r="IEU216" s="218"/>
      <c r="IEV216" s="218"/>
      <c r="IEW216" s="221"/>
      <c r="IEX216" s="220"/>
      <c r="IEY216" s="219"/>
      <c r="IEZ216" s="218"/>
      <c r="IFA216" s="222"/>
      <c r="IFB216" s="218"/>
      <c r="IFC216" s="218"/>
      <c r="IFD216" s="221"/>
      <c r="IFE216" s="220"/>
      <c r="IFF216" s="219"/>
      <c r="IFG216" s="218"/>
      <c r="IFH216" s="222"/>
      <c r="IFI216" s="218"/>
      <c r="IFJ216" s="218"/>
      <c r="IFK216" s="221"/>
      <c r="IFL216" s="220"/>
      <c r="IFM216" s="219"/>
      <c r="IFN216" s="218"/>
      <c r="IFO216" s="222"/>
      <c r="IFP216" s="218"/>
      <c r="IFQ216" s="218"/>
      <c r="IFR216" s="221"/>
      <c r="IFS216" s="220"/>
      <c r="IFT216" s="219"/>
      <c r="IFU216" s="218"/>
      <c r="IFV216" s="222"/>
      <c r="IFW216" s="218"/>
      <c r="IFX216" s="218"/>
      <c r="IFY216" s="221"/>
      <c r="IFZ216" s="220"/>
      <c r="IGA216" s="219"/>
      <c r="IGB216" s="218"/>
      <c r="IGC216" s="222"/>
      <c r="IGD216" s="218"/>
      <c r="IGE216" s="218"/>
      <c r="IGF216" s="221"/>
      <c r="IGG216" s="220"/>
      <c r="IGH216" s="219"/>
      <c r="IGI216" s="218"/>
      <c r="IGJ216" s="222"/>
      <c r="IGK216" s="218"/>
      <c r="IGL216" s="218"/>
      <c r="IGM216" s="221"/>
      <c r="IGN216" s="220"/>
      <c r="IGO216" s="219"/>
      <c r="IGP216" s="218"/>
      <c r="IGQ216" s="222"/>
      <c r="IGR216" s="218"/>
      <c r="IGS216" s="218"/>
      <c r="IGT216" s="221"/>
      <c r="IGU216" s="220"/>
      <c r="IGV216" s="219"/>
      <c r="IGW216" s="218"/>
      <c r="IGX216" s="222"/>
      <c r="IGY216" s="218"/>
      <c r="IGZ216" s="218"/>
      <c r="IHA216" s="221"/>
      <c r="IHB216" s="220"/>
      <c r="IHC216" s="219"/>
      <c r="IHD216" s="218"/>
      <c r="IHE216" s="222"/>
      <c r="IHF216" s="218"/>
      <c r="IHG216" s="218"/>
      <c r="IHH216" s="221"/>
      <c r="IHI216" s="220"/>
      <c r="IHJ216" s="219"/>
      <c r="IHK216" s="218"/>
      <c r="IHL216" s="222"/>
      <c r="IHM216" s="218"/>
      <c r="IHN216" s="218"/>
      <c r="IHO216" s="221"/>
      <c r="IHP216" s="220"/>
      <c r="IHQ216" s="219"/>
      <c r="IHR216" s="218"/>
      <c r="IHS216" s="222"/>
      <c r="IHT216" s="218"/>
      <c r="IHU216" s="218"/>
      <c r="IHV216" s="221"/>
      <c r="IHW216" s="220"/>
      <c r="IHX216" s="219"/>
      <c r="IHY216" s="218"/>
      <c r="IHZ216" s="222"/>
      <c r="IIA216" s="218"/>
      <c r="IIB216" s="218"/>
      <c r="IIC216" s="221"/>
      <c r="IID216" s="220"/>
      <c r="IIE216" s="219"/>
      <c r="IIF216" s="218"/>
      <c r="IIG216" s="222"/>
      <c r="IIH216" s="218"/>
      <c r="III216" s="218"/>
      <c r="IIJ216" s="221"/>
      <c r="IIK216" s="220"/>
      <c r="IIL216" s="219"/>
      <c r="IIM216" s="218"/>
      <c r="IIN216" s="222"/>
      <c r="IIO216" s="218"/>
      <c r="IIP216" s="218"/>
      <c r="IIQ216" s="221"/>
      <c r="IIR216" s="220"/>
      <c r="IIS216" s="219"/>
      <c r="IIT216" s="218"/>
      <c r="IIU216" s="222"/>
      <c r="IIV216" s="218"/>
      <c r="IIW216" s="218"/>
      <c r="IIX216" s="221"/>
      <c r="IIY216" s="220"/>
      <c r="IIZ216" s="219"/>
      <c r="IJA216" s="218"/>
      <c r="IJB216" s="222"/>
      <c r="IJC216" s="218"/>
      <c r="IJD216" s="218"/>
      <c r="IJE216" s="221"/>
      <c r="IJF216" s="220"/>
      <c r="IJG216" s="219"/>
      <c r="IJH216" s="218"/>
      <c r="IJI216" s="222"/>
      <c r="IJJ216" s="218"/>
      <c r="IJK216" s="218"/>
      <c r="IJL216" s="221"/>
      <c r="IJM216" s="220"/>
      <c r="IJN216" s="219"/>
      <c r="IJO216" s="218"/>
      <c r="IJP216" s="222"/>
      <c r="IJQ216" s="218"/>
      <c r="IJR216" s="218"/>
      <c r="IJS216" s="221"/>
      <c r="IJT216" s="220"/>
      <c r="IJU216" s="219"/>
      <c r="IJV216" s="218"/>
      <c r="IJW216" s="222"/>
      <c r="IJX216" s="218"/>
      <c r="IJY216" s="218"/>
      <c r="IJZ216" s="221"/>
      <c r="IKA216" s="220"/>
      <c r="IKB216" s="219"/>
      <c r="IKC216" s="218"/>
      <c r="IKD216" s="222"/>
      <c r="IKE216" s="218"/>
      <c r="IKF216" s="218"/>
      <c r="IKG216" s="221"/>
      <c r="IKH216" s="220"/>
      <c r="IKI216" s="219"/>
      <c r="IKJ216" s="218"/>
      <c r="IKK216" s="222"/>
      <c r="IKL216" s="218"/>
      <c r="IKM216" s="218"/>
      <c r="IKN216" s="221"/>
      <c r="IKO216" s="220"/>
      <c r="IKP216" s="219"/>
      <c r="IKQ216" s="218"/>
      <c r="IKR216" s="222"/>
      <c r="IKS216" s="218"/>
      <c r="IKT216" s="218"/>
      <c r="IKU216" s="221"/>
      <c r="IKV216" s="220"/>
      <c r="IKW216" s="219"/>
      <c r="IKX216" s="218"/>
      <c r="IKY216" s="222"/>
      <c r="IKZ216" s="218"/>
      <c r="ILA216" s="218"/>
      <c r="ILB216" s="221"/>
      <c r="ILC216" s="220"/>
      <c r="ILD216" s="219"/>
      <c r="ILE216" s="218"/>
      <c r="ILF216" s="222"/>
      <c r="ILG216" s="218"/>
      <c r="ILH216" s="218"/>
      <c r="ILI216" s="221"/>
      <c r="ILJ216" s="220"/>
      <c r="ILK216" s="219"/>
      <c r="ILL216" s="218"/>
      <c r="ILM216" s="222"/>
      <c r="ILN216" s="218"/>
      <c r="ILO216" s="218"/>
      <c r="ILP216" s="221"/>
      <c r="ILQ216" s="220"/>
      <c r="ILR216" s="219"/>
      <c r="ILS216" s="218"/>
      <c r="ILT216" s="222"/>
      <c r="ILU216" s="218"/>
      <c r="ILV216" s="218"/>
      <c r="ILW216" s="221"/>
      <c r="ILX216" s="220"/>
      <c r="ILY216" s="219"/>
      <c r="ILZ216" s="218"/>
      <c r="IMA216" s="222"/>
      <c r="IMB216" s="218"/>
      <c r="IMC216" s="218"/>
      <c r="IMD216" s="221"/>
      <c r="IME216" s="220"/>
      <c r="IMF216" s="219"/>
      <c r="IMG216" s="218"/>
      <c r="IMH216" s="222"/>
      <c r="IMI216" s="218"/>
      <c r="IMJ216" s="218"/>
      <c r="IMK216" s="221"/>
      <c r="IML216" s="220"/>
      <c r="IMM216" s="219"/>
      <c r="IMN216" s="218"/>
      <c r="IMO216" s="222"/>
      <c r="IMP216" s="218"/>
      <c r="IMQ216" s="218"/>
      <c r="IMR216" s="221"/>
      <c r="IMS216" s="220"/>
      <c r="IMT216" s="219"/>
      <c r="IMU216" s="218"/>
      <c r="IMV216" s="222"/>
      <c r="IMW216" s="218"/>
      <c r="IMX216" s="218"/>
      <c r="IMY216" s="221"/>
      <c r="IMZ216" s="220"/>
      <c r="INA216" s="219"/>
      <c r="INB216" s="218"/>
      <c r="INC216" s="222"/>
      <c r="IND216" s="218"/>
      <c r="INE216" s="218"/>
      <c r="INF216" s="221"/>
      <c r="ING216" s="220"/>
      <c r="INH216" s="219"/>
      <c r="INI216" s="218"/>
      <c r="INJ216" s="222"/>
      <c r="INK216" s="218"/>
      <c r="INL216" s="218"/>
      <c r="INM216" s="221"/>
      <c r="INN216" s="220"/>
      <c r="INO216" s="219"/>
      <c r="INP216" s="218"/>
      <c r="INQ216" s="222"/>
      <c r="INR216" s="218"/>
      <c r="INS216" s="218"/>
      <c r="INT216" s="221"/>
      <c r="INU216" s="220"/>
      <c r="INV216" s="219"/>
      <c r="INW216" s="218"/>
      <c r="INX216" s="222"/>
      <c r="INY216" s="218"/>
      <c r="INZ216" s="218"/>
      <c r="IOA216" s="221"/>
      <c r="IOB216" s="220"/>
      <c r="IOC216" s="219"/>
      <c r="IOD216" s="218"/>
      <c r="IOE216" s="222"/>
      <c r="IOF216" s="218"/>
      <c r="IOG216" s="218"/>
      <c r="IOH216" s="221"/>
      <c r="IOI216" s="220"/>
      <c r="IOJ216" s="219"/>
      <c r="IOK216" s="218"/>
      <c r="IOL216" s="222"/>
      <c r="IOM216" s="218"/>
      <c r="ION216" s="218"/>
      <c r="IOO216" s="221"/>
      <c r="IOP216" s="220"/>
      <c r="IOQ216" s="219"/>
      <c r="IOR216" s="218"/>
      <c r="IOS216" s="222"/>
      <c r="IOT216" s="218"/>
      <c r="IOU216" s="218"/>
      <c r="IOV216" s="221"/>
      <c r="IOW216" s="220"/>
      <c r="IOX216" s="219"/>
      <c r="IOY216" s="218"/>
      <c r="IOZ216" s="222"/>
      <c r="IPA216" s="218"/>
      <c r="IPB216" s="218"/>
      <c r="IPC216" s="221"/>
      <c r="IPD216" s="220"/>
      <c r="IPE216" s="219"/>
      <c r="IPF216" s="218"/>
      <c r="IPG216" s="222"/>
      <c r="IPH216" s="218"/>
      <c r="IPI216" s="218"/>
      <c r="IPJ216" s="221"/>
      <c r="IPK216" s="220"/>
      <c r="IPL216" s="219"/>
      <c r="IPM216" s="218"/>
      <c r="IPN216" s="222"/>
      <c r="IPO216" s="218"/>
      <c r="IPP216" s="218"/>
      <c r="IPQ216" s="221"/>
      <c r="IPR216" s="220"/>
      <c r="IPS216" s="219"/>
      <c r="IPT216" s="218"/>
      <c r="IPU216" s="222"/>
      <c r="IPV216" s="218"/>
      <c r="IPW216" s="218"/>
      <c r="IPX216" s="221"/>
      <c r="IPY216" s="220"/>
      <c r="IPZ216" s="219"/>
      <c r="IQA216" s="218"/>
      <c r="IQB216" s="222"/>
      <c r="IQC216" s="218"/>
      <c r="IQD216" s="218"/>
      <c r="IQE216" s="221"/>
      <c r="IQF216" s="220"/>
      <c r="IQG216" s="219"/>
      <c r="IQH216" s="218"/>
      <c r="IQI216" s="222"/>
      <c r="IQJ216" s="218"/>
      <c r="IQK216" s="218"/>
      <c r="IQL216" s="221"/>
      <c r="IQM216" s="220"/>
      <c r="IQN216" s="219"/>
      <c r="IQO216" s="218"/>
      <c r="IQP216" s="222"/>
      <c r="IQQ216" s="218"/>
      <c r="IQR216" s="218"/>
      <c r="IQS216" s="221"/>
      <c r="IQT216" s="220"/>
      <c r="IQU216" s="219"/>
      <c r="IQV216" s="218"/>
      <c r="IQW216" s="222"/>
      <c r="IQX216" s="218"/>
      <c r="IQY216" s="218"/>
      <c r="IQZ216" s="221"/>
      <c r="IRA216" s="220"/>
      <c r="IRB216" s="219"/>
      <c r="IRC216" s="218"/>
      <c r="IRD216" s="222"/>
      <c r="IRE216" s="218"/>
      <c r="IRF216" s="218"/>
      <c r="IRG216" s="221"/>
      <c r="IRH216" s="220"/>
      <c r="IRI216" s="219"/>
      <c r="IRJ216" s="218"/>
      <c r="IRK216" s="222"/>
      <c r="IRL216" s="218"/>
      <c r="IRM216" s="218"/>
      <c r="IRN216" s="221"/>
      <c r="IRO216" s="220"/>
      <c r="IRP216" s="219"/>
      <c r="IRQ216" s="218"/>
      <c r="IRR216" s="222"/>
      <c r="IRS216" s="218"/>
      <c r="IRT216" s="218"/>
      <c r="IRU216" s="221"/>
      <c r="IRV216" s="220"/>
      <c r="IRW216" s="219"/>
      <c r="IRX216" s="218"/>
      <c r="IRY216" s="222"/>
      <c r="IRZ216" s="218"/>
      <c r="ISA216" s="218"/>
      <c r="ISB216" s="221"/>
      <c r="ISC216" s="220"/>
      <c r="ISD216" s="219"/>
      <c r="ISE216" s="218"/>
      <c r="ISF216" s="222"/>
      <c r="ISG216" s="218"/>
      <c r="ISH216" s="218"/>
      <c r="ISI216" s="221"/>
      <c r="ISJ216" s="220"/>
      <c r="ISK216" s="219"/>
      <c r="ISL216" s="218"/>
      <c r="ISM216" s="222"/>
      <c r="ISN216" s="218"/>
      <c r="ISO216" s="218"/>
      <c r="ISP216" s="221"/>
      <c r="ISQ216" s="220"/>
      <c r="ISR216" s="219"/>
      <c r="ISS216" s="218"/>
      <c r="IST216" s="222"/>
      <c r="ISU216" s="218"/>
      <c r="ISV216" s="218"/>
      <c r="ISW216" s="221"/>
      <c r="ISX216" s="220"/>
      <c r="ISY216" s="219"/>
      <c r="ISZ216" s="218"/>
      <c r="ITA216" s="222"/>
      <c r="ITB216" s="218"/>
      <c r="ITC216" s="218"/>
      <c r="ITD216" s="221"/>
      <c r="ITE216" s="220"/>
      <c r="ITF216" s="219"/>
      <c r="ITG216" s="218"/>
      <c r="ITH216" s="222"/>
      <c r="ITI216" s="218"/>
      <c r="ITJ216" s="218"/>
      <c r="ITK216" s="221"/>
      <c r="ITL216" s="220"/>
      <c r="ITM216" s="219"/>
      <c r="ITN216" s="218"/>
      <c r="ITO216" s="222"/>
      <c r="ITP216" s="218"/>
      <c r="ITQ216" s="218"/>
      <c r="ITR216" s="221"/>
      <c r="ITS216" s="220"/>
      <c r="ITT216" s="219"/>
      <c r="ITU216" s="218"/>
      <c r="ITV216" s="222"/>
      <c r="ITW216" s="218"/>
      <c r="ITX216" s="218"/>
      <c r="ITY216" s="221"/>
      <c r="ITZ216" s="220"/>
      <c r="IUA216" s="219"/>
      <c r="IUB216" s="218"/>
      <c r="IUC216" s="222"/>
      <c r="IUD216" s="218"/>
      <c r="IUE216" s="218"/>
      <c r="IUF216" s="221"/>
      <c r="IUG216" s="220"/>
      <c r="IUH216" s="219"/>
      <c r="IUI216" s="218"/>
      <c r="IUJ216" s="222"/>
      <c r="IUK216" s="218"/>
      <c r="IUL216" s="218"/>
      <c r="IUM216" s="221"/>
      <c r="IUN216" s="220"/>
      <c r="IUO216" s="219"/>
      <c r="IUP216" s="218"/>
      <c r="IUQ216" s="222"/>
      <c r="IUR216" s="218"/>
      <c r="IUS216" s="218"/>
      <c r="IUT216" s="221"/>
      <c r="IUU216" s="220"/>
      <c r="IUV216" s="219"/>
      <c r="IUW216" s="218"/>
      <c r="IUX216" s="222"/>
      <c r="IUY216" s="218"/>
      <c r="IUZ216" s="218"/>
      <c r="IVA216" s="221"/>
      <c r="IVB216" s="220"/>
      <c r="IVC216" s="219"/>
      <c r="IVD216" s="218"/>
      <c r="IVE216" s="222"/>
      <c r="IVF216" s="218"/>
      <c r="IVG216" s="218"/>
      <c r="IVH216" s="221"/>
      <c r="IVI216" s="220"/>
      <c r="IVJ216" s="219"/>
      <c r="IVK216" s="218"/>
      <c r="IVL216" s="222"/>
      <c r="IVM216" s="218"/>
      <c r="IVN216" s="218"/>
      <c r="IVO216" s="221"/>
      <c r="IVP216" s="220"/>
      <c r="IVQ216" s="219"/>
      <c r="IVR216" s="218"/>
      <c r="IVS216" s="222"/>
      <c r="IVT216" s="218"/>
      <c r="IVU216" s="218"/>
      <c r="IVV216" s="221"/>
      <c r="IVW216" s="220"/>
      <c r="IVX216" s="219"/>
      <c r="IVY216" s="218"/>
      <c r="IVZ216" s="222"/>
      <c r="IWA216" s="218"/>
      <c r="IWB216" s="218"/>
      <c r="IWC216" s="221"/>
      <c r="IWD216" s="220"/>
      <c r="IWE216" s="219"/>
      <c r="IWF216" s="218"/>
      <c r="IWG216" s="222"/>
      <c r="IWH216" s="218"/>
      <c r="IWI216" s="218"/>
      <c r="IWJ216" s="221"/>
      <c r="IWK216" s="220"/>
      <c r="IWL216" s="219"/>
      <c r="IWM216" s="218"/>
      <c r="IWN216" s="222"/>
      <c r="IWO216" s="218"/>
      <c r="IWP216" s="218"/>
      <c r="IWQ216" s="221"/>
      <c r="IWR216" s="220"/>
      <c r="IWS216" s="219"/>
      <c r="IWT216" s="218"/>
      <c r="IWU216" s="222"/>
      <c r="IWV216" s="218"/>
      <c r="IWW216" s="218"/>
      <c r="IWX216" s="221"/>
      <c r="IWY216" s="220"/>
      <c r="IWZ216" s="219"/>
      <c r="IXA216" s="218"/>
      <c r="IXB216" s="222"/>
      <c r="IXC216" s="218"/>
      <c r="IXD216" s="218"/>
      <c r="IXE216" s="221"/>
      <c r="IXF216" s="220"/>
      <c r="IXG216" s="219"/>
      <c r="IXH216" s="218"/>
      <c r="IXI216" s="222"/>
      <c r="IXJ216" s="218"/>
      <c r="IXK216" s="218"/>
      <c r="IXL216" s="221"/>
      <c r="IXM216" s="220"/>
      <c r="IXN216" s="219"/>
      <c r="IXO216" s="218"/>
      <c r="IXP216" s="222"/>
      <c r="IXQ216" s="218"/>
      <c r="IXR216" s="218"/>
      <c r="IXS216" s="221"/>
      <c r="IXT216" s="220"/>
      <c r="IXU216" s="219"/>
      <c r="IXV216" s="218"/>
      <c r="IXW216" s="222"/>
      <c r="IXX216" s="218"/>
      <c r="IXY216" s="218"/>
      <c r="IXZ216" s="221"/>
      <c r="IYA216" s="220"/>
      <c r="IYB216" s="219"/>
      <c r="IYC216" s="218"/>
      <c r="IYD216" s="222"/>
      <c r="IYE216" s="218"/>
      <c r="IYF216" s="218"/>
      <c r="IYG216" s="221"/>
      <c r="IYH216" s="220"/>
      <c r="IYI216" s="219"/>
      <c r="IYJ216" s="218"/>
      <c r="IYK216" s="222"/>
      <c r="IYL216" s="218"/>
      <c r="IYM216" s="218"/>
      <c r="IYN216" s="221"/>
      <c r="IYO216" s="220"/>
      <c r="IYP216" s="219"/>
      <c r="IYQ216" s="218"/>
      <c r="IYR216" s="222"/>
      <c r="IYS216" s="218"/>
      <c r="IYT216" s="218"/>
      <c r="IYU216" s="221"/>
      <c r="IYV216" s="220"/>
      <c r="IYW216" s="219"/>
      <c r="IYX216" s="218"/>
      <c r="IYY216" s="222"/>
      <c r="IYZ216" s="218"/>
      <c r="IZA216" s="218"/>
      <c r="IZB216" s="221"/>
      <c r="IZC216" s="220"/>
      <c r="IZD216" s="219"/>
      <c r="IZE216" s="218"/>
      <c r="IZF216" s="222"/>
      <c r="IZG216" s="218"/>
      <c r="IZH216" s="218"/>
      <c r="IZI216" s="221"/>
      <c r="IZJ216" s="220"/>
      <c r="IZK216" s="219"/>
      <c r="IZL216" s="218"/>
      <c r="IZM216" s="222"/>
      <c r="IZN216" s="218"/>
      <c r="IZO216" s="218"/>
      <c r="IZP216" s="221"/>
      <c r="IZQ216" s="220"/>
      <c r="IZR216" s="219"/>
      <c r="IZS216" s="218"/>
      <c r="IZT216" s="222"/>
      <c r="IZU216" s="218"/>
      <c r="IZV216" s="218"/>
      <c r="IZW216" s="221"/>
      <c r="IZX216" s="220"/>
      <c r="IZY216" s="219"/>
      <c r="IZZ216" s="218"/>
      <c r="JAA216" s="222"/>
      <c r="JAB216" s="218"/>
      <c r="JAC216" s="218"/>
      <c r="JAD216" s="221"/>
      <c r="JAE216" s="220"/>
      <c r="JAF216" s="219"/>
      <c r="JAG216" s="218"/>
      <c r="JAH216" s="222"/>
      <c r="JAI216" s="218"/>
      <c r="JAJ216" s="218"/>
      <c r="JAK216" s="221"/>
      <c r="JAL216" s="220"/>
      <c r="JAM216" s="219"/>
      <c r="JAN216" s="218"/>
      <c r="JAO216" s="222"/>
      <c r="JAP216" s="218"/>
      <c r="JAQ216" s="218"/>
      <c r="JAR216" s="221"/>
      <c r="JAS216" s="220"/>
      <c r="JAT216" s="219"/>
      <c r="JAU216" s="218"/>
      <c r="JAV216" s="222"/>
      <c r="JAW216" s="218"/>
      <c r="JAX216" s="218"/>
      <c r="JAY216" s="221"/>
      <c r="JAZ216" s="220"/>
      <c r="JBA216" s="219"/>
      <c r="JBB216" s="218"/>
      <c r="JBC216" s="222"/>
      <c r="JBD216" s="218"/>
      <c r="JBE216" s="218"/>
      <c r="JBF216" s="221"/>
      <c r="JBG216" s="220"/>
      <c r="JBH216" s="219"/>
      <c r="JBI216" s="218"/>
      <c r="JBJ216" s="222"/>
      <c r="JBK216" s="218"/>
      <c r="JBL216" s="218"/>
      <c r="JBM216" s="221"/>
      <c r="JBN216" s="220"/>
      <c r="JBO216" s="219"/>
      <c r="JBP216" s="218"/>
      <c r="JBQ216" s="222"/>
      <c r="JBR216" s="218"/>
      <c r="JBS216" s="218"/>
      <c r="JBT216" s="221"/>
      <c r="JBU216" s="220"/>
      <c r="JBV216" s="219"/>
      <c r="JBW216" s="218"/>
      <c r="JBX216" s="222"/>
      <c r="JBY216" s="218"/>
      <c r="JBZ216" s="218"/>
      <c r="JCA216" s="221"/>
      <c r="JCB216" s="220"/>
      <c r="JCC216" s="219"/>
      <c r="JCD216" s="218"/>
      <c r="JCE216" s="222"/>
      <c r="JCF216" s="218"/>
      <c r="JCG216" s="218"/>
      <c r="JCH216" s="221"/>
      <c r="JCI216" s="220"/>
      <c r="JCJ216" s="219"/>
      <c r="JCK216" s="218"/>
      <c r="JCL216" s="222"/>
      <c r="JCM216" s="218"/>
      <c r="JCN216" s="218"/>
      <c r="JCO216" s="221"/>
      <c r="JCP216" s="220"/>
      <c r="JCQ216" s="219"/>
      <c r="JCR216" s="218"/>
      <c r="JCS216" s="222"/>
      <c r="JCT216" s="218"/>
      <c r="JCU216" s="218"/>
      <c r="JCV216" s="221"/>
      <c r="JCW216" s="220"/>
      <c r="JCX216" s="219"/>
      <c r="JCY216" s="218"/>
      <c r="JCZ216" s="222"/>
      <c r="JDA216" s="218"/>
      <c r="JDB216" s="218"/>
      <c r="JDC216" s="221"/>
      <c r="JDD216" s="220"/>
      <c r="JDE216" s="219"/>
      <c r="JDF216" s="218"/>
      <c r="JDG216" s="222"/>
      <c r="JDH216" s="218"/>
      <c r="JDI216" s="218"/>
      <c r="JDJ216" s="221"/>
      <c r="JDK216" s="220"/>
      <c r="JDL216" s="219"/>
      <c r="JDM216" s="218"/>
      <c r="JDN216" s="222"/>
      <c r="JDO216" s="218"/>
      <c r="JDP216" s="218"/>
      <c r="JDQ216" s="221"/>
      <c r="JDR216" s="220"/>
      <c r="JDS216" s="219"/>
      <c r="JDT216" s="218"/>
      <c r="JDU216" s="222"/>
      <c r="JDV216" s="218"/>
      <c r="JDW216" s="218"/>
      <c r="JDX216" s="221"/>
      <c r="JDY216" s="220"/>
      <c r="JDZ216" s="219"/>
      <c r="JEA216" s="218"/>
      <c r="JEB216" s="222"/>
      <c r="JEC216" s="218"/>
      <c r="JED216" s="218"/>
      <c r="JEE216" s="221"/>
      <c r="JEF216" s="220"/>
      <c r="JEG216" s="219"/>
      <c r="JEH216" s="218"/>
      <c r="JEI216" s="222"/>
      <c r="JEJ216" s="218"/>
      <c r="JEK216" s="218"/>
      <c r="JEL216" s="221"/>
      <c r="JEM216" s="220"/>
      <c r="JEN216" s="219"/>
      <c r="JEO216" s="218"/>
      <c r="JEP216" s="222"/>
      <c r="JEQ216" s="218"/>
      <c r="JER216" s="218"/>
      <c r="JES216" s="221"/>
      <c r="JET216" s="220"/>
      <c r="JEU216" s="219"/>
      <c r="JEV216" s="218"/>
      <c r="JEW216" s="222"/>
      <c r="JEX216" s="218"/>
      <c r="JEY216" s="218"/>
      <c r="JEZ216" s="221"/>
      <c r="JFA216" s="220"/>
      <c r="JFB216" s="219"/>
      <c r="JFC216" s="218"/>
      <c r="JFD216" s="222"/>
      <c r="JFE216" s="218"/>
      <c r="JFF216" s="218"/>
      <c r="JFG216" s="221"/>
      <c r="JFH216" s="220"/>
      <c r="JFI216" s="219"/>
      <c r="JFJ216" s="218"/>
      <c r="JFK216" s="222"/>
      <c r="JFL216" s="218"/>
      <c r="JFM216" s="218"/>
      <c r="JFN216" s="221"/>
      <c r="JFO216" s="220"/>
      <c r="JFP216" s="219"/>
      <c r="JFQ216" s="218"/>
      <c r="JFR216" s="222"/>
      <c r="JFS216" s="218"/>
      <c r="JFT216" s="218"/>
      <c r="JFU216" s="221"/>
      <c r="JFV216" s="220"/>
      <c r="JFW216" s="219"/>
      <c r="JFX216" s="218"/>
      <c r="JFY216" s="222"/>
      <c r="JFZ216" s="218"/>
      <c r="JGA216" s="218"/>
      <c r="JGB216" s="221"/>
      <c r="JGC216" s="220"/>
      <c r="JGD216" s="219"/>
      <c r="JGE216" s="218"/>
      <c r="JGF216" s="222"/>
      <c r="JGG216" s="218"/>
      <c r="JGH216" s="218"/>
      <c r="JGI216" s="221"/>
      <c r="JGJ216" s="220"/>
      <c r="JGK216" s="219"/>
      <c r="JGL216" s="218"/>
      <c r="JGM216" s="222"/>
      <c r="JGN216" s="218"/>
      <c r="JGO216" s="218"/>
      <c r="JGP216" s="221"/>
      <c r="JGQ216" s="220"/>
      <c r="JGR216" s="219"/>
      <c r="JGS216" s="218"/>
      <c r="JGT216" s="222"/>
      <c r="JGU216" s="218"/>
      <c r="JGV216" s="218"/>
      <c r="JGW216" s="221"/>
      <c r="JGX216" s="220"/>
      <c r="JGY216" s="219"/>
      <c r="JGZ216" s="218"/>
      <c r="JHA216" s="222"/>
      <c r="JHB216" s="218"/>
      <c r="JHC216" s="218"/>
      <c r="JHD216" s="221"/>
      <c r="JHE216" s="220"/>
      <c r="JHF216" s="219"/>
      <c r="JHG216" s="218"/>
      <c r="JHH216" s="222"/>
      <c r="JHI216" s="218"/>
      <c r="JHJ216" s="218"/>
      <c r="JHK216" s="221"/>
      <c r="JHL216" s="220"/>
      <c r="JHM216" s="219"/>
      <c r="JHN216" s="218"/>
      <c r="JHO216" s="222"/>
      <c r="JHP216" s="218"/>
      <c r="JHQ216" s="218"/>
      <c r="JHR216" s="221"/>
      <c r="JHS216" s="220"/>
      <c r="JHT216" s="219"/>
      <c r="JHU216" s="218"/>
      <c r="JHV216" s="222"/>
      <c r="JHW216" s="218"/>
      <c r="JHX216" s="218"/>
      <c r="JHY216" s="221"/>
      <c r="JHZ216" s="220"/>
      <c r="JIA216" s="219"/>
      <c r="JIB216" s="218"/>
      <c r="JIC216" s="222"/>
      <c r="JID216" s="218"/>
      <c r="JIE216" s="218"/>
      <c r="JIF216" s="221"/>
      <c r="JIG216" s="220"/>
      <c r="JIH216" s="219"/>
      <c r="JII216" s="218"/>
      <c r="JIJ216" s="222"/>
      <c r="JIK216" s="218"/>
      <c r="JIL216" s="218"/>
      <c r="JIM216" s="221"/>
      <c r="JIN216" s="220"/>
      <c r="JIO216" s="219"/>
      <c r="JIP216" s="218"/>
      <c r="JIQ216" s="222"/>
      <c r="JIR216" s="218"/>
      <c r="JIS216" s="218"/>
      <c r="JIT216" s="221"/>
      <c r="JIU216" s="220"/>
      <c r="JIV216" s="219"/>
      <c r="JIW216" s="218"/>
      <c r="JIX216" s="222"/>
      <c r="JIY216" s="218"/>
      <c r="JIZ216" s="218"/>
      <c r="JJA216" s="221"/>
      <c r="JJB216" s="220"/>
      <c r="JJC216" s="219"/>
      <c r="JJD216" s="218"/>
      <c r="JJE216" s="222"/>
      <c r="JJF216" s="218"/>
      <c r="JJG216" s="218"/>
      <c r="JJH216" s="221"/>
      <c r="JJI216" s="220"/>
      <c r="JJJ216" s="219"/>
      <c r="JJK216" s="218"/>
      <c r="JJL216" s="222"/>
      <c r="JJM216" s="218"/>
      <c r="JJN216" s="218"/>
      <c r="JJO216" s="221"/>
      <c r="JJP216" s="220"/>
      <c r="JJQ216" s="219"/>
      <c r="JJR216" s="218"/>
      <c r="JJS216" s="222"/>
      <c r="JJT216" s="218"/>
      <c r="JJU216" s="218"/>
      <c r="JJV216" s="221"/>
      <c r="JJW216" s="220"/>
      <c r="JJX216" s="219"/>
      <c r="JJY216" s="218"/>
      <c r="JJZ216" s="222"/>
      <c r="JKA216" s="218"/>
      <c r="JKB216" s="218"/>
      <c r="JKC216" s="221"/>
      <c r="JKD216" s="220"/>
      <c r="JKE216" s="219"/>
      <c r="JKF216" s="218"/>
      <c r="JKG216" s="222"/>
      <c r="JKH216" s="218"/>
      <c r="JKI216" s="218"/>
      <c r="JKJ216" s="221"/>
      <c r="JKK216" s="220"/>
      <c r="JKL216" s="219"/>
      <c r="JKM216" s="218"/>
      <c r="JKN216" s="222"/>
      <c r="JKO216" s="218"/>
      <c r="JKP216" s="218"/>
      <c r="JKQ216" s="221"/>
      <c r="JKR216" s="220"/>
      <c r="JKS216" s="219"/>
      <c r="JKT216" s="218"/>
      <c r="JKU216" s="222"/>
      <c r="JKV216" s="218"/>
      <c r="JKW216" s="218"/>
      <c r="JKX216" s="221"/>
      <c r="JKY216" s="220"/>
      <c r="JKZ216" s="219"/>
      <c r="JLA216" s="218"/>
      <c r="JLB216" s="222"/>
      <c r="JLC216" s="218"/>
      <c r="JLD216" s="218"/>
      <c r="JLE216" s="221"/>
      <c r="JLF216" s="220"/>
      <c r="JLG216" s="219"/>
      <c r="JLH216" s="218"/>
      <c r="JLI216" s="222"/>
      <c r="JLJ216" s="218"/>
      <c r="JLK216" s="218"/>
      <c r="JLL216" s="221"/>
      <c r="JLM216" s="220"/>
      <c r="JLN216" s="219"/>
      <c r="JLO216" s="218"/>
      <c r="JLP216" s="222"/>
      <c r="JLQ216" s="218"/>
      <c r="JLR216" s="218"/>
      <c r="JLS216" s="221"/>
      <c r="JLT216" s="220"/>
      <c r="JLU216" s="219"/>
      <c r="JLV216" s="218"/>
      <c r="JLW216" s="222"/>
      <c r="JLX216" s="218"/>
      <c r="JLY216" s="218"/>
      <c r="JLZ216" s="221"/>
      <c r="JMA216" s="220"/>
      <c r="JMB216" s="219"/>
      <c r="JMC216" s="218"/>
      <c r="JMD216" s="222"/>
      <c r="JME216" s="218"/>
      <c r="JMF216" s="218"/>
      <c r="JMG216" s="221"/>
      <c r="JMH216" s="220"/>
      <c r="JMI216" s="219"/>
      <c r="JMJ216" s="218"/>
      <c r="JMK216" s="222"/>
      <c r="JML216" s="218"/>
      <c r="JMM216" s="218"/>
      <c r="JMN216" s="221"/>
      <c r="JMO216" s="220"/>
      <c r="JMP216" s="219"/>
      <c r="JMQ216" s="218"/>
      <c r="JMR216" s="222"/>
      <c r="JMS216" s="218"/>
      <c r="JMT216" s="218"/>
      <c r="JMU216" s="221"/>
      <c r="JMV216" s="220"/>
      <c r="JMW216" s="219"/>
      <c r="JMX216" s="218"/>
      <c r="JMY216" s="222"/>
      <c r="JMZ216" s="218"/>
      <c r="JNA216" s="218"/>
      <c r="JNB216" s="221"/>
      <c r="JNC216" s="220"/>
      <c r="JND216" s="219"/>
      <c r="JNE216" s="218"/>
      <c r="JNF216" s="222"/>
      <c r="JNG216" s="218"/>
      <c r="JNH216" s="218"/>
      <c r="JNI216" s="221"/>
      <c r="JNJ216" s="220"/>
      <c r="JNK216" s="219"/>
      <c r="JNL216" s="218"/>
      <c r="JNM216" s="222"/>
      <c r="JNN216" s="218"/>
      <c r="JNO216" s="218"/>
      <c r="JNP216" s="221"/>
      <c r="JNQ216" s="220"/>
      <c r="JNR216" s="219"/>
      <c r="JNS216" s="218"/>
      <c r="JNT216" s="222"/>
      <c r="JNU216" s="218"/>
      <c r="JNV216" s="218"/>
      <c r="JNW216" s="221"/>
      <c r="JNX216" s="220"/>
      <c r="JNY216" s="219"/>
      <c r="JNZ216" s="218"/>
      <c r="JOA216" s="222"/>
      <c r="JOB216" s="218"/>
      <c r="JOC216" s="218"/>
      <c r="JOD216" s="221"/>
      <c r="JOE216" s="220"/>
      <c r="JOF216" s="219"/>
      <c r="JOG216" s="218"/>
      <c r="JOH216" s="222"/>
      <c r="JOI216" s="218"/>
      <c r="JOJ216" s="218"/>
      <c r="JOK216" s="221"/>
      <c r="JOL216" s="220"/>
      <c r="JOM216" s="219"/>
      <c r="JON216" s="218"/>
      <c r="JOO216" s="222"/>
      <c r="JOP216" s="218"/>
      <c r="JOQ216" s="218"/>
      <c r="JOR216" s="221"/>
      <c r="JOS216" s="220"/>
      <c r="JOT216" s="219"/>
      <c r="JOU216" s="218"/>
      <c r="JOV216" s="222"/>
      <c r="JOW216" s="218"/>
      <c r="JOX216" s="218"/>
      <c r="JOY216" s="221"/>
      <c r="JOZ216" s="220"/>
      <c r="JPA216" s="219"/>
      <c r="JPB216" s="218"/>
      <c r="JPC216" s="222"/>
      <c r="JPD216" s="218"/>
      <c r="JPE216" s="218"/>
      <c r="JPF216" s="221"/>
      <c r="JPG216" s="220"/>
      <c r="JPH216" s="219"/>
      <c r="JPI216" s="218"/>
      <c r="JPJ216" s="222"/>
      <c r="JPK216" s="218"/>
      <c r="JPL216" s="218"/>
      <c r="JPM216" s="221"/>
      <c r="JPN216" s="220"/>
      <c r="JPO216" s="219"/>
      <c r="JPP216" s="218"/>
      <c r="JPQ216" s="222"/>
      <c r="JPR216" s="218"/>
      <c r="JPS216" s="218"/>
      <c r="JPT216" s="221"/>
      <c r="JPU216" s="220"/>
      <c r="JPV216" s="219"/>
      <c r="JPW216" s="218"/>
      <c r="JPX216" s="222"/>
      <c r="JPY216" s="218"/>
      <c r="JPZ216" s="218"/>
      <c r="JQA216" s="221"/>
      <c r="JQB216" s="220"/>
      <c r="JQC216" s="219"/>
      <c r="JQD216" s="218"/>
      <c r="JQE216" s="222"/>
      <c r="JQF216" s="218"/>
      <c r="JQG216" s="218"/>
      <c r="JQH216" s="221"/>
      <c r="JQI216" s="220"/>
      <c r="JQJ216" s="219"/>
      <c r="JQK216" s="218"/>
      <c r="JQL216" s="222"/>
      <c r="JQM216" s="218"/>
      <c r="JQN216" s="218"/>
      <c r="JQO216" s="221"/>
      <c r="JQP216" s="220"/>
      <c r="JQQ216" s="219"/>
      <c r="JQR216" s="218"/>
      <c r="JQS216" s="222"/>
      <c r="JQT216" s="218"/>
      <c r="JQU216" s="218"/>
      <c r="JQV216" s="221"/>
      <c r="JQW216" s="220"/>
      <c r="JQX216" s="219"/>
      <c r="JQY216" s="218"/>
      <c r="JQZ216" s="222"/>
      <c r="JRA216" s="218"/>
      <c r="JRB216" s="218"/>
      <c r="JRC216" s="221"/>
      <c r="JRD216" s="220"/>
      <c r="JRE216" s="219"/>
      <c r="JRF216" s="218"/>
      <c r="JRG216" s="222"/>
      <c r="JRH216" s="218"/>
      <c r="JRI216" s="218"/>
      <c r="JRJ216" s="221"/>
      <c r="JRK216" s="220"/>
      <c r="JRL216" s="219"/>
      <c r="JRM216" s="218"/>
      <c r="JRN216" s="222"/>
      <c r="JRO216" s="218"/>
      <c r="JRP216" s="218"/>
      <c r="JRQ216" s="221"/>
      <c r="JRR216" s="220"/>
      <c r="JRS216" s="219"/>
      <c r="JRT216" s="218"/>
      <c r="JRU216" s="222"/>
      <c r="JRV216" s="218"/>
      <c r="JRW216" s="218"/>
      <c r="JRX216" s="221"/>
      <c r="JRY216" s="220"/>
      <c r="JRZ216" s="219"/>
      <c r="JSA216" s="218"/>
      <c r="JSB216" s="222"/>
      <c r="JSC216" s="218"/>
      <c r="JSD216" s="218"/>
      <c r="JSE216" s="221"/>
      <c r="JSF216" s="220"/>
      <c r="JSG216" s="219"/>
      <c r="JSH216" s="218"/>
      <c r="JSI216" s="222"/>
      <c r="JSJ216" s="218"/>
      <c r="JSK216" s="218"/>
      <c r="JSL216" s="221"/>
      <c r="JSM216" s="220"/>
      <c r="JSN216" s="219"/>
      <c r="JSO216" s="218"/>
      <c r="JSP216" s="222"/>
      <c r="JSQ216" s="218"/>
      <c r="JSR216" s="218"/>
      <c r="JSS216" s="221"/>
      <c r="JST216" s="220"/>
      <c r="JSU216" s="219"/>
      <c r="JSV216" s="218"/>
      <c r="JSW216" s="222"/>
      <c r="JSX216" s="218"/>
      <c r="JSY216" s="218"/>
      <c r="JSZ216" s="221"/>
      <c r="JTA216" s="220"/>
      <c r="JTB216" s="219"/>
      <c r="JTC216" s="218"/>
      <c r="JTD216" s="222"/>
      <c r="JTE216" s="218"/>
      <c r="JTF216" s="218"/>
      <c r="JTG216" s="221"/>
      <c r="JTH216" s="220"/>
      <c r="JTI216" s="219"/>
      <c r="JTJ216" s="218"/>
      <c r="JTK216" s="222"/>
      <c r="JTL216" s="218"/>
      <c r="JTM216" s="218"/>
      <c r="JTN216" s="221"/>
      <c r="JTO216" s="220"/>
      <c r="JTP216" s="219"/>
      <c r="JTQ216" s="218"/>
      <c r="JTR216" s="222"/>
      <c r="JTS216" s="218"/>
      <c r="JTT216" s="218"/>
      <c r="JTU216" s="221"/>
      <c r="JTV216" s="220"/>
      <c r="JTW216" s="219"/>
      <c r="JTX216" s="218"/>
      <c r="JTY216" s="222"/>
      <c r="JTZ216" s="218"/>
      <c r="JUA216" s="218"/>
      <c r="JUB216" s="221"/>
      <c r="JUC216" s="220"/>
      <c r="JUD216" s="219"/>
      <c r="JUE216" s="218"/>
      <c r="JUF216" s="222"/>
      <c r="JUG216" s="218"/>
      <c r="JUH216" s="218"/>
      <c r="JUI216" s="221"/>
      <c r="JUJ216" s="220"/>
      <c r="JUK216" s="219"/>
      <c r="JUL216" s="218"/>
      <c r="JUM216" s="222"/>
      <c r="JUN216" s="218"/>
      <c r="JUO216" s="218"/>
      <c r="JUP216" s="221"/>
      <c r="JUQ216" s="220"/>
      <c r="JUR216" s="219"/>
      <c r="JUS216" s="218"/>
      <c r="JUT216" s="222"/>
      <c r="JUU216" s="218"/>
      <c r="JUV216" s="218"/>
      <c r="JUW216" s="221"/>
      <c r="JUX216" s="220"/>
      <c r="JUY216" s="219"/>
      <c r="JUZ216" s="218"/>
      <c r="JVA216" s="222"/>
      <c r="JVB216" s="218"/>
      <c r="JVC216" s="218"/>
      <c r="JVD216" s="221"/>
      <c r="JVE216" s="220"/>
      <c r="JVF216" s="219"/>
      <c r="JVG216" s="218"/>
      <c r="JVH216" s="222"/>
      <c r="JVI216" s="218"/>
      <c r="JVJ216" s="218"/>
      <c r="JVK216" s="221"/>
      <c r="JVL216" s="220"/>
      <c r="JVM216" s="219"/>
      <c r="JVN216" s="218"/>
      <c r="JVO216" s="222"/>
      <c r="JVP216" s="218"/>
      <c r="JVQ216" s="218"/>
      <c r="JVR216" s="221"/>
      <c r="JVS216" s="220"/>
      <c r="JVT216" s="219"/>
      <c r="JVU216" s="218"/>
      <c r="JVV216" s="222"/>
      <c r="JVW216" s="218"/>
      <c r="JVX216" s="218"/>
      <c r="JVY216" s="221"/>
      <c r="JVZ216" s="220"/>
      <c r="JWA216" s="219"/>
      <c r="JWB216" s="218"/>
      <c r="JWC216" s="222"/>
      <c r="JWD216" s="218"/>
      <c r="JWE216" s="218"/>
      <c r="JWF216" s="221"/>
      <c r="JWG216" s="220"/>
      <c r="JWH216" s="219"/>
      <c r="JWI216" s="218"/>
      <c r="JWJ216" s="222"/>
      <c r="JWK216" s="218"/>
      <c r="JWL216" s="218"/>
      <c r="JWM216" s="221"/>
      <c r="JWN216" s="220"/>
      <c r="JWO216" s="219"/>
      <c r="JWP216" s="218"/>
      <c r="JWQ216" s="222"/>
      <c r="JWR216" s="218"/>
      <c r="JWS216" s="218"/>
      <c r="JWT216" s="221"/>
      <c r="JWU216" s="220"/>
      <c r="JWV216" s="219"/>
      <c r="JWW216" s="218"/>
      <c r="JWX216" s="222"/>
      <c r="JWY216" s="218"/>
      <c r="JWZ216" s="218"/>
      <c r="JXA216" s="221"/>
      <c r="JXB216" s="220"/>
      <c r="JXC216" s="219"/>
      <c r="JXD216" s="218"/>
      <c r="JXE216" s="222"/>
      <c r="JXF216" s="218"/>
      <c r="JXG216" s="218"/>
      <c r="JXH216" s="221"/>
      <c r="JXI216" s="220"/>
      <c r="JXJ216" s="219"/>
      <c r="JXK216" s="218"/>
      <c r="JXL216" s="222"/>
      <c r="JXM216" s="218"/>
      <c r="JXN216" s="218"/>
      <c r="JXO216" s="221"/>
      <c r="JXP216" s="220"/>
      <c r="JXQ216" s="219"/>
      <c r="JXR216" s="218"/>
      <c r="JXS216" s="222"/>
      <c r="JXT216" s="218"/>
      <c r="JXU216" s="218"/>
      <c r="JXV216" s="221"/>
      <c r="JXW216" s="220"/>
      <c r="JXX216" s="219"/>
      <c r="JXY216" s="218"/>
      <c r="JXZ216" s="222"/>
      <c r="JYA216" s="218"/>
      <c r="JYB216" s="218"/>
      <c r="JYC216" s="221"/>
      <c r="JYD216" s="220"/>
      <c r="JYE216" s="219"/>
      <c r="JYF216" s="218"/>
      <c r="JYG216" s="222"/>
      <c r="JYH216" s="218"/>
      <c r="JYI216" s="218"/>
      <c r="JYJ216" s="221"/>
      <c r="JYK216" s="220"/>
      <c r="JYL216" s="219"/>
      <c r="JYM216" s="218"/>
      <c r="JYN216" s="222"/>
      <c r="JYO216" s="218"/>
      <c r="JYP216" s="218"/>
      <c r="JYQ216" s="221"/>
      <c r="JYR216" s="220"/>
      <c r="JYS216" s="219"/>
      <c r="JYT216" s="218"/>
      <c r="JYU216" s="222"/>
      <c r="JYV216" s="218"/>
      <c r="JYW216" s="218"/>
      <c r="JYX216" s="221"/>
      <c r="JYY216" s="220"/>
      <c r="JYZ216" s="219"/>
      <c r="JZA216" s="218"/>
      <c r="JZB216" s="222"/>
      <c r="JZC216" s="218"/>
      <c r="JZD216" s="218"/>
      <c r="JZE216" s="221"/>
      <c r="JZF216" s="220"/>
      <c r="JZG216" s="219"/>
      <c r="JZH216" s="218"/>
      <c r="JZI216" s="222"/>
      <c r="JZJ216" s="218"/>
      <c r="JZK216" s="218"/>
      <c r="JZL216" s="221"/>
      <c r="JZM216" s="220"/>
      <c r="JZN216" s="219"/>
      <c r="JZO216" s="218"/>
      <c r="JZP216" s="222"/>
      <c r="JZQ216" s="218"/>
      <c r="JZR216" s="218"/>
      <c r="JZS216" s="221"/>
      <c r="JZT216" s="220"/>
      <c r="JZU216" s="219"/>
      <c r="JZV216" s="218"/>
      <c r="JZW216" s="222"/>
      <c r="JZX216" s="218"/>
      <c r="JZY216" s="218"/>
      <c r="JZZ216" s="221"/>
      <c r="KAA216" s="220"/>
      <c r="KAB216" s="219"/>
      <c r="KAC216" s="218"/>
      <c r="KAD216" s="222"/>
      <c r="KAE216" s="218"/>
      <c r="KAF216" s="218"/>
      <c r="KAG216" s="221"/>
      <c r="KAH216" s="220"/>
      <c r="KAI216" s="219"/>
      <c r="KAJ216" s="218"/>
      <c r="KAK216" s="222"/>
      <c r="KAL216" s="218"/>
      <c r="KAM216" s="218"/>
      <c r="KAN216" s="221"/>
      <c r="KAO216" s="220"/>
      <c r="KAP216" s="219"/>
      <c r="KAQ216" s="218"/>
      <c r="KAR216" s="222"/>
      <c r="KAS216" s="218"/>
      <c r="KAT216" s="218"/>
      <c r="KAU216" s="221"/>
      <c r="KAV216" s="220"/>
      <c r="KAW216" s="219"/>
      <c r="KAX216" s="218"/>
      <c r="KAY216" s="222"/>
      <c r="KAZ216" s="218"/>
      <c r="KBA216" s="218"/>
      <c r="KBB216" s="221"/>
      <c r="KBC216" s="220"/>
      <c r="KBD216" s="219"/>
      <c r="KBE216" s="218"/>
      <c r="KBF216" s="222"/>
      <c r="KBG216" s="218"/>
      <c r="KBH216" s="218"/>
      <c r="KBI216" s="221"/>
      <c r="KBJ216" s="220"/>
      <c r="KBK216" s="219"/>
      <c r="KBL216" s="218"/>
      <c r="KBM216" s="222"/>
      <c r="KBN216" s="218"/>
      <c r="KBO216" s="218"/>
      <c r="KBP216" s="221"/>
      <c r="KBQ216" s="220"/>
      <c r="KBR216" s="219"/>
      <c r="KBS216" s="218"/>
      <c r="KBT216" s="222"/>
      <c r="KBU216" s="218"/>
      <c r="KBV216" s="218"/>
      <c r="KBW216" s="221"/>
      <c r="KBX216" s="220"/>
      <c r="KBY216" s="219"/>
      <c r="KBZ216" s="218"/>
      <c r="KCA216" s="222"/>
      <c r="KCB216" s="218"/>
      <c r="KCC216" s="218"/>
      <c r="KCD216" s="221"/>
      <c r="KCE216" s="220"/>
      <c r="KCF216" s="219"/>
      <c r="KCG216" s="218"/>
      <c r="KCH216" s="222"/>
      <c r="KCI216" s="218"/>
      <c r="KCJ216" s="218"/>
      <c r="KCK216" s="221"/>
      <c r="KCL216" s="220"/>
      <c r="KCM216" s="219"/>
      <c r="KCN216" s="218"/>
      <c r="KCO216" s="222"/>
      <c r="KCP216" s="218"/>
      <c r="KCQ216" s="218"/>
      <c r="KCR216" s="221"/>
      <c r="KCS216" s="220"/>
      <c r="KCT216" s="219"/>
      <c r="KCU216" s="218"/>
      <c r="KCV216" s="222"/>
      <c r="KCW216" s="218"/>
      <c r="KCX216" s="218"/>
      <c r="KCY216" s="221"/>
      <c r="KCZ216" s="220"/>
      <c r="KDA216" s="219"/>
      <c r="KDB216" s="218"/>
      <c r="KDC216" s="222"/>
      <c r="KDD216" s="218"/>
      <c r="KDE216" s="218"/>
      <c r="KDF216" s="221"/>
      <c r="KDG216" s="220"/>
      <c r="KDH216" s="219"/>
      <c r="KDI216" s="218"/>
      <c r="KDJ216" s="222"/>
      <c r="KDK216" s="218"/>
      <c r="KDL216" s="218"/>
      <c r="KDM216" s="221"/>
      <c r="KDN216" s="220"/>
      <c r="KDO216" s="219"/>
      <c r="KDP216" s="218"/>
      <c r="KDQ216" s="222"/>
      <c r="KDR216" s="218"/>
      <c r="KDS216" s="218"/>
      <c r="KDT216" s="221"/>
      <c r="KDU216" s="220"/>
      <c r="KDV216" s="219"/>
      <c r="KDW216" s="218"/>
      <c r="KDX216" s="222"/>
      <c r="KDY216" s="218"/>
      <c r="KDZ216" s="218"/>
      <c r="KEA216" s="221"/>
      <c r="KEB216" s="220"/>
      <c r="KEC216" s="219"/>
      <c r="KED216" s="218"/>
      <c r="KEE216" s="222"/>
      <c r="KEF216" s="218"/>
      <c r="KEG216" s="218"/>
      <c r="KEH216" s="221"/>
      <c r="KEI216" s="220"/>
      <c r="KEJ216" s="219"/>
      <c r="KEK216" s="218"/>
      <c r="KEL216" s="222"/>
      <c r="KEM216" s="218"/>
      <c r="KEN216" s="218"/>
      <c r="KEO216" s="221"/>
      <c r="KEP216" s="220"/>
      <c r="KEQ216" s="219"/>
      <c r="KER216" s="218"/>
      <c r="KES216" s="222"/>
      <c r="KET216" s="218"/>
      <c r="KEU216" s="218"/>
      <c r="KEV216" s="221"/>
      <c r="KEW216" s="220"/>
      <c r="KEX216" s="219"/>
      <c r="KEY216" s="218"/>
      <c r="KEZ216" s="222"/>
      <c r="KFA216" s="218"/>
      <c r="KFB216" s="218"/>
      <c r="KFC216" s="221"/>
      <c r="KFD216" s="220"/>
      <c r="KFE216" s="219"/>
      <c r="KFF216" s="218"/>
      <c r="KFG216" s="222"/>
      <c r="KFH216" s="218"/>
      <c r="KFI216" s="218"/>
      <c r="KFJ216" s="221"/>
      <c r="KFK216" s="220"/>
      <c r="KFL216" s="219"/>
      <c r="KFM216" s="218"/>
      <c r="KFN216" s="222"/>
      <c r="KFO216" s="218"/>
      <c r="KFP216" s="218"/>
      <c r="KFQ216" s="221"/>
      <c r="KFR216" s="220"/>
      <c r="KFS216" s="219"/>
      <c r="KFT216" s="218"/>
      <c r="KFU216" s="222"/>
      <c r="KFV216" s="218"/>
      <c r="KFW216" s="218"/>
      <c r="KFX216" s="221"/>
      <c r="KFY216" s="220"/>
      <c r="KFZ216" s="219"/>
      <c r="KGA216" s="218"/>
      <c r="KGB216" s="222"/>
      <c r="KGC216" s="218"/>
      <c r="KGD216" s="218"/>
      <c r="KGE216" s="221"/>
      <c r="KGF216" s="220"/>
      <c r="KGG216" s="219"/>
      <c r="KGH216" s="218"/>
      <c r="KGI216" s="222"/>
      <c r="KGJ216" s="218"/>
      <c r="KGK216" s="218"/>
      <c r="KGL216" s="221"/>
      <c r="KGM216" s="220"/>
      <c r="KGN216" s="219"/>
      <c r="KGO216" s="218"/>
      <c r="KGP216" s="222"/>
      <c r="KGQ216" s="218"/>
      <c r="KGR216" s="218"/>
      <c r="KGS216" s="221"/>
      <c r="KGT216" s="220"/>
      <c r="KGU216" s="219"/>
      <c r="KGV216" s="218"/>
      <c r="KGW216" s="222"/>
      <c r="KGX216" s="218"/>
      <c r="KGY216" s="218"/>
      <c r="KGZ216" s="221"/>
      <c r="KHA216" s="220"/>
      <c r="KHB216" s="219"/>
      <c r="KHC216" s="218"/>
      <c r="KHD216" s="222"/>
      <c r="KHE216" s="218"/>
      <c r="KHF216" s="218"/>
      <c r="KHG216" s="221"/>
      <c r="KHH216" s="220"/>
      <c r="KHI216" s="219"/>
      <c r="KHJ216" s="218"/>
      <c r="KHK216" s="222"/>
      <c r="KHL216" s="218"/>
      <c r="KHM216" s="218"/>
      <c r="KHN216" s="221"/>
      <c r="KHO216" s="220"/>
      <c r="KHP216" s="219"/>
      <c r="KHQ216" s="218"/>
      <c r="KHR216" s="222"/>
      <c r="KHS216" s="218"/>
      <c r="KHT216" s="218"/>
      <c r="KHU216" s="221"/>
      <c r="KHV216" s="220"/>
      <c r="KHW216" s="219"/>
      <c r="KHX216" s="218"/>
      <c r="KHY216" s="222"/>
      <c r="KHZ216" s="218"/>
      <c r="KIA216" s="218"/>
      <c r="KIB216" s="221"/>
      <c r="KIC216" s="220"/>
      <c r="KID216" s="219"/>
      <c r="KIE216" s="218"/>
      <c r="KIF216" s="222"/>
      <c r="KIG216" s="218"/>
      <c r="KIH216" s="218"/>
      <c r="KII216" s="221"/>
      <c r="KIJ216" s="220"/>
      <c r="KIK216" s="219"/>
      <c r="KIL216" s="218"/>
      <c r="KIM216" s="222"/>
      <c r="KIN216" s="218"/>
      <c r="KIO216" s="218"/>
      <c r="KIP216" s="221"/>
      <c r="KIQ216" s="220"/>
      <c r="KIR216" s="219"/>
      <c r="KIS216" s="218"/>
      <c r="KIT216" s="222"/>
      <c r="KIU216" s="218"/>
      <c r="KIV216" s="218"/>
      <c r="KIW216" s="221"/>
      <c r="KIX216" s="220"/>
      <c r="KIY216" s="219"/>
      <c r="KIZ216" s="218"/>
      <c r="KJA216" s="222"/>
      <c r="KJB216" s="218"/>
      <c r="KJC216" s="218"/>
      <c r="KJD216" s="221"/>
      <c r="KJE216" s="220"/>
      <c r="KJF216" s="219"/>
      <c r="KJG216" s="218"/>
      <c r="KJH216" s="222"/>
      <c r="KJI216" s="218"/>
      <c r="KJJ216" s="218"/>
      <c r="KJK216" s="221"/>
      <c r="KJL216" s="220"/>
      <c r="KJM216" s="219"/>
      <c r="KJN216" s="218"/>
      <c r="KJO216" s="222"/>
      <c r="KJP216" s="218"/>
      <c r="KJQ216" s="218"/>
      <c r="KJR216" s="221"/>
      <c r="KJS216" s="220"/>
      <c r="KJT216" s="219"/>
      <c r="KJU216" s="218"/>
      <c r="KJV216" s="222"/>
      <c r="KJW216" s="218"/>
      <c r="KJX216" s="218"/>
      <c r="KJY216" s="221"/>
      <c r="KJZ216" s="220"/>
      <c r="KKA216" s="219"/>
      <c r="KKB216" s="218"/>
      <c r="KKC216" s="222"/>
      <c r="KKD216" s="218"/>
      <c r="KKE216" s="218"/>
      <c r="KKF216" s="221"/>
      <c r="KKG216" s="220"/>
      <c r="KKH216" s="219"/>
      <c r="KKI216" s="218"/>
      <c r="KKJ216" s="222"/>
      <c r="KKK216" s="218"/>
      <c r="KKL216" s="218"/>
      <c r="KKM216" s="221"/>
      <c r="KKN216" s="220"/>
      <c r="KKO216" s="219"/>
      <c r="KKP216" s="218"/>
      <c r="KKQ216" s="222"/>
      <c r="KKR216" s="218"/>
      <c r="KKS216" s="218"/>
      <c r="KKT216" s="221"/>
      <c r="KKU216" s="220"/>
      <c r="KKV216" s="219"/>
      <c r="KKW216" s="218"/>
      <c r="KKX216" s="222"/>
      <c r="KKY216" s="218"/>
      <c r="KKZ216" s="218"/>
      <c r="KLA216" s="221"/>
      <c r="KLB216" s="220"/>
      <c r="KLC216" s="219"/>
      <c r="KLD216" s="218"/>
      <c r="KLE216" s="222"/>
      <c r="KLF216" s="218"/>
      <c r="KLG216" s="218"/>
      <c r="KLH216" s="221"/>
      <c r="KLI216" s="220"/>
      <c r="KLJ216" s="219"/>
      <c r="KLK216" s="218"/>
      <c r="KLL216" s="222"/>
      <c r="KLM216" s="218"/>
      <c r="KLN216" s="218"/>
      <c r="KLO216" s="221"/>
      <c r="KLP216" s="220"/>
      <c r="KLQ216" s="219"/>
      <c r="KLR216" s="218"/>
      <c r="KLS216" s="222"/>
      <c r="KLT216" s="218"/>
      <c r="KLU216" s="218"/>
      <c r="KLV216" s="221"/>
      <c r="KLW216" s="220"/>
      <c r="KLX216" s="219"/>
      <c r="KLY216" s="218"/>
      <c r="KLZ216" s="222"/>
      <c r="KMA216" s="218"/>
      <c r="KMB216" s="218"/>
      <c r="KMC216" s="221"/>
      <c r="KMD216" s="220"/>
      <c r="KME216" s="219"/>
      <c r="KMF216" s="218"/>
      <c r="KMG216" s="222"/>
      <c r="KMH216" s="218"/>
      <c r="KMI216" s="218"/>
      <c r="KMJ216" s="221"/>
      <c r="KMK216" s="220"/>
      <c r="KML216" s="219"/>
      <c r="KMM216" s="218"/>
      <c r="KMN216" s="222"/>
      <c r="KMO216" s="218"/>
      <c r="KMP216" s="218"/>
      <c r="KMQ216" s="221"/>
      <c r="KMR216" s="220"/>
      <c r="KMS216" s="219"/>
      <c r="KMT216" s="218"/>
      <c r="KMU216" s="222"/>
      <c r="KMV216" s="218"/>
      <c r="KMW216" s="218"/>
      <c r="KMX216" s="221"/>
      <c r="KMY216" s="220"/>
      <c r="KMZ216" s="219"/>
      <c r="KNA216" s="218"/>
      <c r="KNB216" s="222"/>
      <c r="KNC216" s="218"/>
      <c r="KND216" s="218"/>
      <c r="KNE216" s="221"/>
      <c r="KNF216" s="220"/>
      <c r="KNG216" s="219"/>
      <c r="KNH216" s="218"/>
      <c r="KNI216" s="222"/>
      <c r="KNJ216" s="218"/>
      <c r="KNK216" s="218"/>
      <c r="KNL216" s="221"/>
      <c r="KNM216" s="220"/>
      <c r="KNN216" s="219"/>
      <c r="KNO216" s="218"/>
      <c r="KNP216" s="222"/>
      <c r="KNQ216" s="218"/>
      <c r="KNR216" s="218"/>
      <c r="KNS216" s="221"/>
      <c r="KNT216" s="220"/>
      <c r="KNU216" s="219"/>
      <c r="KNV216" s="218"/>
      <c r="KNW216" s="222"/>
      <c r="KNX216" s="218"/>
      <c r="KNY216" s="218"/>
      <c r="KNZ216" s="221"/>
      <c r="KOA216" s="220"/>
      <c r="KOB216" s="219"/>
      <c r="KOC216" s="218"/>
      <c r="KOD216" s="222"/>
      <c r="KOE216" s="218"/>
      <c r="KOF216" s="218"/>
      <c r="KOG216" s="221"/>
      <c r="KOH216" s="220"/>
      <c r="KOI216" s="219"/>
      <c r="KOJ216" s="218"/>
      <c r="KOK216" s="222"/>
      <c r="KOL216" s="218"/>
      <c r="KOM216" s="218"/>
      <c r="KON216" s="221"/>
      <c r="KOO216" s="220"/>
      <c r="KOP216" s="219"/>
      <c r="KOQ216" s="218"/>
      <c r="KOR216" s="222"/>
      <c r="KOS216" s="218"/>
      <c r="KOT216" s="218"/>
      <c r="KOU216" s="221"/>
      <c r="KOV216" s="220"/>
      <c r="KOW216" s="219"/>
      <c r="KOX216" s="218"/>
      <c r="KOY216" s="222"/>
      <c r="KOZ216" s="218"/>
      <c r="KPA216" s="218"/>
      <c r="KPB216" s="221"/>
      <c r="KPC216" s="220"/>
      <c r="KPD216" s="219"/>
      <c r="KPE216" s="218"/>
      <c r="KPF216" s="222"/>
      <c r="KPG216" s="218"/>
      <c r="KPH216" s="218"/>
      <c r="KPI216" s="221"/>
      <c r="KPJ216" s="220"/>
      <c r="KPK216" s="219"/>
      <c r="KPL216" s="218"/>
      <c r="KPM216" s="222"/>
      <c r="KPN216" s="218"/>
      <c r="KPO216" s="218"/>
      <c r="KPP216" s="221"/>
      <c r="KPQ216" s="220"/>
      <c r="KPR216" s="219"/>
      <c r="KPS216" s="218"/>
      <c r="KPT216" s="222"/>
      <c r="KPU216" s="218"/>
      <c r="KPV216" s="218"/>
      <c r="KPW216" s="221"/>
      <c r="KPX216" s="220"/>
      <c r="KPY216" s="219"/>
      <c r="KPZ216" s="218"/>
      <c r="KQA216" s="222"/>
      <c r="KQB216" s="218"/>
      <c r="KQC216" s="218"/>
      <c r="KQD216" s="221"/>
      <c r="KQE216" s="220"/>
      <c r="KQF216" s="219"/>
      <c r="KQG216" s="218"/>
      <c r="KQH216" s="222"/>
      <c r="KQI216" s="218"/>
      <c r="KQJ216" s="218"/>
      <c r="KQK216" s="221"/>
      <c r="KQL216" s="220"/>
      <c r="KQM216" s="219"/>
      <c r="KQN216" s="218"/>
      <c r="KQO216" s="222"/>
      <c r="KQP216" s="218"/>
      <c r="KQQ216" s="218"/>
      <c r="KQR216" s="221"/>
      <c r="KQS216" s="220"/>
      <c r="KQT216" s="219"/>
      <c r="KQU216" s="218"/>
      <c r="KQV216" s="222"/>
      <c r="KQW216" s="218"/>
      <c r="KQX216" s="218"/>
      <c r="KQY216" s="221"/>
      <c r="KQZ216" s="220"/>
      <c r="KRA216" s="219"/>
      <c r="KRB216" s="218"/>
      <c r="KRC216" s="222"/>
      <c r="KRD216" s="218"/>
      <c r="KRE216" s="218"/>
      <c r="KRF216" s="221"/>
      <c r="KRG216" s="220"/>
      <c r="KRH216" s="219"/>
      <c r="KRI216" s="218"/>
      <c r="KRJ216" s="222"/>
      <c r="KRK216" s="218"/>
      <c r="KRL216" s="218"/>
      <c r="KRM216" s="221"/>
      <c r="KRN216" s="220"/>
      <c r="KRO216" s="219"/>
      <c r="KRP216" s="218"/>
      <c r="KRQ216" s="222"/>
      <c r="KRR216" s="218"/>
      <c r="KRS216" s="218"/>
      <c r="KRT216" s="221"/>
      <c r="KRU216" s="220"/>
      <c r="KRV216" s="219"/>
      <c r="KRW216" s="218"/>
      <c r="KRX216" s="222"/>
      <c r="KRY216" s="218"/>
      <c r="KRZ216" s="218"/>
      <c r="KSA216" s="221"/>
      <c r="KSB216" s="220"/>
      <c r="KSC216" s="219"/>
      <c r="KSD216" s="218"/>
      <c r="KSE216" s="222"/>
      <c r="KSF216" s="218"/>
      <c r="KSG216" s="218"/>
      <c r="KSH216" s="221"/>
      <c r="KSI216" s="220"/>
      <c r="KSJ216" s="219"/>
      <c r="KSK216" s="218"/>
      <c r="KSL216" s="222"/>
      <c r="KSM216" s="218"/>
      <c r="KSN216" s="218"/>
      <c r="KSO216" s="221"/>
      <c r="KSP216" s="220"/>
      <c r="KSQ216" s="219"/>
      <c r="KSR216" s="218"/>
      <c r="KSS216" s="222"/>
      <c r="KST216" s="218"/>
      <c r="KSU216" s="218"/>
      <c r="KSV216" s="221"/>
      <c r="KSW216" s="220"/>
      <c r="KSX216" s="219"/>
      <c r="KSY216" s="218"/>
      <c r="KSZ216" s="222"/>
      <c r="KTA216" s="218"/>
      <c r="KTB216" s="218"/>
      <c r="KTC216" s="221"/>
      <c r="KTD216" s="220"/>
      <c r="KTE216" s="219"/>
      <c r="KTF216" s="218"/>
      <c r="KTG216" s="222"/>
      <c r="KTH216" s="218"/>
      <c r="KTI216" s="218"/>
      <c r="KTJ216" s="221"/>
      <c r="KTK216" s="220"/>
      <c r="KTL216" s="219"/>
      <c r="KTM216" s="218"/>
      <c r="KTN216" s="222"/>
      <c r="KTO216" s="218"/>
      <c r="KTP216" s="218"/>
      <c r="KTQ216" s="221"/>
      <c r="KTR216" s="220"/>
      <c r="KTS216" s="219"/>
      <c r="KTT216" s="218"/>
      <c r="KTU216" s="222"/>
      <c r="KTV216" s="218"/>
      <c r="KTW216" s="218"/>
      <c r="KTX216" s="221"/>
      <c r="KTY216" s="220"/>
      <c r="KTZ216" s="219"/>
      <c r="KUA216" s="218"/>
      <c r="KUB216" s="222"/>
      <c r="KUC216" s="218"/>
      <c r="KUD216" s="218"/>
      <c r="KUE216" s="221"/>
      <c r="KUF216" s="220"/>
      <c r="KUG216" s="219"/>
      <c r="KUH216" s="218"/>
      <c r="KUI216" s="222"/>
      <c r="KUJ216" s="218"/>
      <c r="KUK216" s="218"/>
      <c r="KUL216" s="221"/>
      <c r="KUM216" s="220"/>
      <c r="KUN216" s="219"/>
      <c r="KUO216" s="218"/>
      <c r="KUP216" s="222"/>
      <c r="KUQ216" s="218"/>
      <c r="KUR216" s="218"/>
      <c r="KUS216" s="221"/>
      <c r="KUT216" s="220"/>
      <c r="KUU216" s="219"/>
      <c r="KUV216" s="218"/>
      <c r="KUW216" s="222"/>
      <c r="KUX216" s="218"/>
      <c r="KUY216" s="218"/>
      <c r="KUZ216" s="221"/>
      <c r="KVA216" s="220"/>
      <c r="KVB216" s="219"/>
      <c r="KVC216" s="218"/>
      <c r="KVD216" s="222"/>
      <c r="KVE216" s="218"/>
      <c r="KVF216" s="218"/>
      <c r="KVG216" s="221"/>
      <c r="KVH216" s="220"/>
      <c r="KVI216" s="219"/>
      <c r="KVJ216" s="218"/>
      <c r="KVK216" s="222"/>
      <c r="KVL216" s="218"/>
      <c r="KVM216" s="218"/>
      <c r="KVN216" s="221"/>
      <c r="KVO216" s="220"/>
      <c r="KVP216" s="219"/>
      <c r="KVQ216" s="218"/>
      <c r="KVR216" s="222"/>
      <c r="KVS216" s="218"/>
      <c r="KVT216" s="218"/>
      <c r="KVU216" s="221"/>
      <c r="KVV216" s="220"/>
      <c r="KVW216" s="219"/>
      <c r="KVX216" s="218"/>
      <c r="KVY216" s="222"/>
      <c r="KVZ216" s="218"/>
      <c r="KWA216" s="218"/>
      <c r="KWB216" s="221"/>
      <c r="KWC216" s="220"/>
      <c r="KWD216" s="219"/>
      <c r="KWE216" s="218"/>
      <c r="KWF216" s="222"/>
      <c r="KWG216" s="218"/>
      <c r="KWH216" s="218"/>
      <c r="KWI216" s="221"/>
      <c r="KWJ216" s="220"/>
      <c r="KWK216" s="219"/>
      <c r="KWL216" s="218"/>
      <c r="KWM216" s="222"/>
      <c r="KWN216" s="218"/>
      <c r="KWO216" s="218"/>
      <c r="KWP216" s="221"/>
      <c r="KWQ216" s="220"/>
      <c r="KWR216" s="219"/>
      <c r="KWS216" s="218"/>
      <c r="KWT216" s="222"/>
      <c r="KWU216" s="218"/>
      <c r="KWV216" s="218"/>
      <c r="KWW216" s="221"/>
      <c r="KWX216" s="220"/>
      <c r="KWY216" s="219"/>
      <c r="KWZ216" s="218"/>
      <c r="KXA216" s="222"/>
      <c r="KXB216" s="218"/>
      <c r="KXC216" s="218"/>
      <c r="KXD216" s="221"/>
      <c r="KXE216" s="220"/>
      <c r="KXF216" s="219"/>
      <c r="KXG216" s="218"/>
      <c r="KXH216" s="222"/>
      <c r="KXI216" s="218"/>
      <c r="KXJ216" s="218"/>
      <c r="KXK216" s="221"/>
      <c r="KXL216" s="220"/>
      <c r="KXM216" s="219"/>
      <c r="KXN216" s="218"/>
      <c r="KXO216" s="222"/>
      <c r="KXP216" s="218"/>
      <c r="KXQ216" s="218"/>
      <c r="KXR216" s="221"/>
      <c r="KXS216" s="220"/>
      <c r="KXT216" s="219"/>
      <c r="KXU216" s="218"/>
      <c r="KXV216" s="222"/>
      <c r="KXW216" s="218"/>
      <c r="KXX216" s="218"/>
      <c r="KXY216" s="221"/>
      <c r="KXZ216" s="220"/>
      <c r="KYA216" s="219"/>
      <c r="KYB216" s="218"/>
      <c r="KYC216" s="222"/>
      <c r="KYD216" s="218"/>
      <c r="KYE216" s="218"/>
      <c r="KYF216" s="221"/>
      <c r="KYG216" s="220"/>
      <c r="KYH216" s="219"/>
      <c r="KYI216" s="218"/>
      <c r="KYJ216" s="222"/>
      <c r="KYK216" s="218"/>
      <c r="KYL216" s="218"/>
      <c r="KYM216" s="221"/>
      <c r="KYN216" s="220"/>
      <c r="KYO216" s="219"/>
      <c r="KYP216" s="218"/>
      <c r="KYQ216" s="222"/>
      <c r="KYR216" s="218"/>
      <c r="KYS216" s="218"/>
      <c r="KYT216" s="221"/>
      <c r="KYU216" s="220"/>
      <c r="KYV216" s="219"/>
      <c r="KYW216" s="218"/>
      <c r="KYX216" s="222"/>
      <c r="KYY216" s="218"/>
      <c r="KYZ216" s="218"/>
      <c r="KZA216" s="221"/>
      <c r="KZB216" s="220"/>
      <c r="KZC216" s="219"/>
      <c r="KZD216" s="218"/>
      <c r="KZE216" s="222"/>
      <c r="KZF216" s="218"/>
      <c r="KZG216" s="218"/>
      <c r="KZH216" s="221"/>
      <c r="KZI216" s="220"/>
      <c r="KZJ216" s="219"/>
      <c r="KZK216" s="218"/>
      <c r="KZL216" s="222"/>
      <c r="KZM216" s="218"/>
      <c r="KZN216" s="218"/>
      <c r="KZO216" s="221"/>
      <c r="KZP216" s="220"/>
      <c r="KZQ216" s="219"/>
      <c r="KZR216" s="218"/>
      <c r="KZS216" s="222"/>
      <c r="KZT216" s="218"/>
      <c r="KZU216" s="218"/>
      <c r="KZV216" s="221"/>
      <c r="KZW216" s="220"/>
      <c r="KZX216" s="219"/>
      <c r="KZY216" s="218"/>
      <c r="KZZ216" s="222"/>
      <c r="LAA216" s="218"/>
      <c r="LAB216" s="218"/>
      <c r="LAC216" s="221"/>
      <c r="LAD216" s="220"/>
      <c r="LAE216" s="219"/>
      <c r="LAF216" s="218"/>
      <c r="LAG216" s="222"/>
      <c r="LAH216" s="218"/>
      <c r="LAI216" s="218"/>
      <c r="LAJ216" s="221"/>
      <c r="LAK216" s="220"/>
      <c r="LAL216" s="219"/>
      <c r="LAM216" s="218"/>
      <c r="LAN216" s="222"/>
      <c r="LAO216" s="218"/>
      <c r="LAP216" s="218"/>
      <c r="LAQ216" s="221"/>
      <c r="LAR216" s="220"/>
      <c r="LAS216" s="219"/>
      <c r="LAT216" s="218"/>
      <c r="LAU216" s="222"/>
      <c r="LAV216" s="218"/>
      <c r="LAW216" s="218"/>
      <c r="LAX216" s="221"/>
      <c r="LAY216" s="220"/>
      <c r="LAZ216" s="219"/>
      <c r="LBA216" s="218"/>
      <c r="LBB216" s="222"/>
      <c r="LBC216" s="218"/>
      <c r="LBD216" s="218"/>
      <c r="LBE216" s="221"/>
      <c r="LBF216" s="220"/>
      <c r="LBG216" s="219"/>
      <c r="LBH216" s="218"/>
      <c r="LBI216" s="222"/>
      <c r="LBJ216" s="218"/>
      <c r="LBK216" s="218"/>
      <c r="LBL216" s="221"/>
      <c r="LBM216" s="220"/>
      <c r="LBN216" s="219"/>
      <c r="LBO216" s="218"/>
      <c r="LBP216" s="222"/>
      <c r="LBQ216" s="218"/>
      <c r="LBR216" s="218"/>
      <c r="LBS216" s="221"/>
      <c r="LBT216" s="220"/>
      <c r="LBU216" s="219"/>
      <c r="LBV216" s="218"/>
      <c r="LBW216" s="222"/>
      <c r="LBX216" s="218"/>
      <c r="LBY216" s="218"/>
      <c r="LBZ216" s="221"/>
      <c r="LCA216" s="220"/>
      <c r="LCB216" s="219"/>
      <c r="LCC216" s="218"/>
      <c r="LCD216" s="222"/>
      <c r="LCE216" s="218"/>
      <c r="LCF216" s="218"/>
      <c r="LCG216" s="221"/>
      <c r="LCH216" s="220"/>
      <c r="LCI216" s="219"/>
      <c r="LCJ216" s="218"/>
      <c r="LCK216" s="222"/>
      <c r="LCL216" s="218"/>
      <c r="LCM216" s="218"/>
      <c r="LCN216" s="221"/>
      <c r="LCO216" s="220"/>
      <c r="LCP216" s="219"/>
      <c r="LCQ216" s="218"/>
      <c r="LCR216" s="222"/>
      <c r="LCS216" s="218"/>
      <c r="LCT216" s="218"/>
      <c r="LCU216" s="221"/>
      <c r="LCV216" s="220"/>
      <c r="LCW216" s="219"/>
      <c r="LCX216" s="218"/>
      <c r="LCY216" s="222"/>
      <c r="LCZ216" s="218"/>
      <c r="LDA216" s="218"/>
      <c r="LDB216" s="221"/>
      <c r="LDC216" s="220"/>
      <c r="LDD216" s="219"/>
      <c r="LDE216" s="218"/>
      <c r="LDF216" s="222"/>
      <c r="LDG216" s="218"/>
      <c r="LDH216" s="218"/>
      <c r="LDI216" s="221"/>
      <c r="LDJ216" s="220"/>
      <c r="LDK216" s="219"/>
      <c r="LDL216" s="218"/>
      <c r="LDM216" s="222"/>
      <c r="LDN216" s="218"/>
      <c r="LDO216" s="218"/>
      <c r="LDP216" s="221"/>
      <c r="LDQ216" s="220"/>
      <c r="LDR216" s="219"/>
      <c r="LDS216" s="218"/>
      <c r="LDT216" s="222"/>
      <c r="LDU216" s="218"/>
      <c r="LDV216" s="218"/>
      <c r="LDW216" s="221"/>
      <c r="LDX216" s="220"/>
      <c r="LDY216" s="219"/>
      <c r="LDZ216" s="218"/>
      <c r="LEA216" s="222"/>
      <c r="LEB216" s="218"/>
      <c r="LEC216" s="218"/>
      <c r="LED216" s="221"/>
      <c r="LEE216" s="220"/>
      <c r="LEF216" s="219"/>
      <c r="LEG216" s="218"/>
      <c r="LEH216" s="222"/>
      <c r="LEI216" s="218"/>
      <c r="LEJ216" s="218"/>
      <c r="LEK216" s="221"/>
      <c r="LEL216" s="220"/>
      <c r="LEM216" s="219"/>
      <c r="LEN216" s="218"/>
      <c r="LEO216" s="222"/>
      <c r="LEP216" s="218"/>
      <c r="LEQ216" s="218"/>
      <c r="LER216" s="221"/>
      <c r="LES216" s="220"/>
      <c r="LET216" s="219"/>
      <c r="LEU216" s="218"/>
      <c r="LEV216" s="222"/>
      <c r="LEW216" s="218"/>
      <c r="LEX216" s="218"/>
      <c r="LEY216" s="221"/>
      <c r="LEZ216" s="220"/>
      <c r="LFA216" s="219"/>
      <c r="LFB216" s="218"/>
      <c r="LFC216" s="222"/>
      <c r="LFD216" s="218"/>
      <c r="LFE216" s="218"/>
      <c r="LFF216" s="221"/>
      <c r="LFG216" s="220"/>
      <c r="LFH216" s="219"/>
      <c r="LFI216" s="218"/>
      <c r="LFJ216" s="222"/>
      <c r="LFK216" s="218"/>
      <c r="LFL216" s="218"/>
      <c r="LFM216" s="221"/>
      <c r="LFN216" s="220"/>
      <c r="LFO216" s="219"/>
      <c r="LFP216" s="218"/>
      <c r="LFQ216" s="222"/>
      <c r="LFR216" s="218"/>
      <c r="LFS216" s="218"/>
      <c r="LFT216" s="221"/>
      <c r="LFU216" s="220"/>
      <c r="LFV216" s="219"/>
      <c r="LFW216" s="218"/>
      <c r="LFX216" s="222"/>
      <c r="LFY216" s="218"/>
      <c r="LFZ216" s="218"/>
      <c r="LGA216" s="221"/>
      <c r="LGB216" s="220"/>
      <c r="LGC216" s="219"/>
      <c r="LGD216" s="218"/>
      <c r="LGE216" s="222"/>
      <c r="LGF216" s="218"/>
      <c r="LGG216" s="218"/>
      <c r="LGH216" s="221"/>
      <c r="LGI216" s="220"/>
      <c r="LGJ216" s="219"/>
      <c r="LGK216" s="218"/>
      <c r="LGL216" s="222"/>
      <c r="LGM216" s="218"/>
      <c r="LGN216" s="218"/>
      <c r="LGO216" s="221"/>
      <c r="LGP216" s="220"/>
      <c r="LGQ216" s="219"/>
      <c r="LGR216" s="218"/>
      <c r="LGS216" s="222"/>
      <c r="LGT216" s="218"/>
      <c r="LGU216" s="218"/>
      <c r="LGV216" s="221"/>
      <c r="LGW216" s="220"/>
      <c r="LGX216" s="219"/>
      <c r="LGY216" s="218"/>
      <c r="LGZ216" s="222"/>
      <c r="LHA216" s="218"/>
      <c r="LHB216" s="218"/>
      <c r="LHC216" s="221"/>
      <c r="LHD216" s="220"/>
      <c r="LHE216" s="219"/>
      <c r="LHF216" s="218"/>
      <c r="LHG216" s="222"/>
      <c r="LHH216" s="218"/>
      <c r="LHI216" s="218"/>
      <c r="LHJ216" s="221"/>
      <c r="LHK216" s="220"/>
      <c r="LHL216" s="219"/>
      <c r="LHM216" s="218"/>
      <c r="LHN216" s="222"/>
      <c r="LHO216" s="218"/>
      <c r="LHP216" s="218"/>
      <c r="LHQ216" s="221"/>
      <c r="LHR216" s="220"/>
      <c r="LHS216" s="219"/>
      <c r="LHT216" s="218"/>
      <c r="LHU216" s="222"/>
      <c r="LHV216" s="218"/>
      <c r="LHW216" s="218"/>
      <c r="LHX216" s="221"/>
      <c r="LHY216" s="220"/>
      <c r="LHZ216" s="219"/>
      <c r="LIA216" s="218"/>
      <c r="LIB216" s="222"/>
      <c r="LIC216" s="218"/>
      <c r="LID216" s="218"/>
      <c r="LIE216" s="221"/>
      <c r="LIF216" s="220"/>
      <c r="LIG216" s="219"/>
      <c r="LIH216" s="218"/>
      <c r="LII216" s="222"/>
      <c r="LIJ216" s="218"/>
      <c r="LIK216" s="218"/>
      <c r="LIL216" s="221"/>
      <c r="LIM216" s="220"/>
      <c r="LIN216" s="219"/>
      <c r="LIO216" s="218"/>
      <c r="LIP216" s="222"/>
      <c r="LIQ216" s="218"/>
      <c r="LIR216" s="218"/>
      <c r="LIS216" s="221"/>
      <c r="LIT216" s="220"/>
      <c r="LIU216" s="219"/>
      <c r="LIV216" s="218"/>
      <c r="LIW216" s="222"/>
      <c r="LIX216" s="218"/>
      <c r="LIY216" s="218"/>
      <c r="LIZ216" s="221"/>
      <c r="LJA216" s="220"/>
      <c r="LJB216" s="219"/>
      <c r="LJC216" s="218"/>
      <c r="LJD216" s="222"/>
      <c r="LJE216" s="218"/>
      <c r="LJF216" s="218"/>
      <c r="LJG216" s="221"/>
      <c r="LJH216" s="220"/>
      <c r="LJI216" s="219"/>
      <c r="LJJ216" s="218"/>
      <c r="LJK216" s="222"/>
      <c r="LJL216" s="218"/>
      <c r="LJM216" s="218"/>
      <c r="LJN216" s="221"/>
      <c r="LJO216" s="220"/>
      <c r="LJP216" s="219"/>
      <c r="LJQ216" s="218"/>
      <c r="LJR216" s="222"/>
      <c r="LJS216" s="218"/>
      <c r="LJT216" s="218"/>
      <c r="LJU216" s="221"/>
      <c r="LJV216" s="220"/>
      <c r="LJW216" s="219"/>
      <c r="LJX216" s="218"/>
      <c r="LJY216" s="222"/>
      <c r="LJZ216" s="218"/>
      <c r="LKA216" s="218"/>
      <c r="LKB216" s="221"/>
      <c r="LKC216" s="220"/>
      <c r="LKD216" s="219"/>
      <c r="LKE216" s="218"/>
      <c r="LKF216" s="222"/>
      <c r="LKG216" s="218"/>
      <c r="LKH216" s="218"/>
      <c r="LKI216" s="221"/>
      <c r="LKJ216" s="220"/>
      <c r="LKK216" s="219"/>
      <c r="LKL216" s="218"/>
      <c r="LKM216" s="222"/>
      <c r="LKN216" s="218"/>
      <c r="LKO216" s="218"/>
      <c r="LKP216" s="221"/>
      <c r="LKQ216" s="220"/>
      <c r="LKR216" s="219"/>
      <c r="LKS216" s="218"/>
      <c r="LKT216" s="222"/>
      <c r="LKU216" s="218"/>
      <c r="LKV216" s="218"/>
      <c r="LKW216" s="221"/>
      <c r="LKX216" s="220"/>
      <c r="LKY216" s="219"/>
      <c r="LKZ216" s="218"/>
      <c r="LLA216" s="222"/>
      <c r="LLB216" s="218"/>
      <c r="LLC216" s="218"/>
      <c r="LLD216" s="221"/>
      <c r="LLE216" s="220"/>
      <c r="LLF216" s="219"/>
      <c r="LLG216" s="218"/>
      <c r="LLH216" s="222"/>
      <c r="LLI216" s="218"/>
      <c r="LLJ216" s="218"/>
      <c r="LLK216" s="221"/>
      <c r="LLL216" s="220"/>
      <c r="LLM216" s="219"/>
      <c r="LLN216" s="218"/>
      <c r="LLO216" s="222"/>
      <c r="LLP216" s="218"/>
      <c r="LLQ216" s="218"/>
      <c r="LLR216" s="221"/>
      <c r="LLS216" s="220"/>
      <c r="LLT216" s="219"/>
      <c r="LLU216" s="218"/>
      <c r="LLV216" s="222"/>
      <c r="LLW216" s="218"/>
      <c r="LLX216" s="218"/>
      <c r="LLY216" s="221"/>
      <c r="LLZ216" s="220"/>
      <c r="LMA216" s="219"/>
      <c r="LMB216" s="218"/>
      <c r="LMC216" s="222"/>
      <c r="LMD216" s="218"/>
      <c r="LME216" s="218"/>
      <c r="LMF216" s="221"/>
      <c r="LMG216" s="220"/>
      <c r="LMH216" s="219"/>
      <c r="LMI216" s="218"/>
      <c r="LMJ216" s="222"/>
      <c r="LMK216" s="218"/>
      <c r="LML216" s="218"/>
      <c r="LMM216" s="221"/>
      <c r="LMN216" s="220"/>
      <c r="LMO216" s="219"/>
      <c r="LMP216" s="218"/>
      <c r="LMQ216" s="222"/>
      <c r="LMR216" s="218"/>
      <c r="LMS216" s="218"/>
      <c r="LMT216" s="221"/>
      <c r="LMU216" s="220"/>
      <c r="LMV216" s="219"/>
      <c r="LMW216" s="218"/>
      <c r="LMX216" s="222"/>
      <c r="LMY216" s="218"/>
      <c r="LMZ216" s="218"/>
      <c r="LNA216" s="221"/>
      <c r="LNB216" s="220"/>
      <c r="LNC216" s="219"/>
      <c r="LND216" s="218"/>
      <c r="LNE216" s="222"/>
      <c r="LNF216" s="218"/>
      <c r="LNG216" s="218"/>
      <c r="LNH216" s="221"/>
      <c r="LNI216" s="220"/>
      <c r="LNJ216" s="219"/>
      <c r="LNK216" s="218"/>
      <c r="LNL216" s="222"/>
      <c r="LNM216" s="218"/>
      <c r="LNN216" s="218"/>
      <c r="LNO216" s="221"/>
      <c r="LNP216" s="220"/>
      <c r="LNQ216" s="219"/>
      <c r="LNR216" s="218"/>
      <c r="LNS216" s="222"/>
      <c r="LNT216" s="218"/>
      <c r="LNU216" s="218"/>
      <c r="LNV216" s="221"/>
      <c r="LNW216" s="220"/>
      <c r="LNX216" s="219"/>
      <c r="LNY216" s="218"/>
      <c r="LNZ216" s="222"/>
      <c r="LOA216" s="218"/>
      <c r="LOB216" s="218"/>
      <c r="LOC216" s="221"/>
      <c r="LOD216" s="220"/>
      <c r="LOE216" s="219"/>
      <c r="LOF216" s="218"/>
      <c r="LOG216" s="222"/>
      <c r="LOH216" s="218"/>
      <c r="LOI216" s="218"/>
      <c r="LOJ216" s="221"/>
      <c r="LOK216" s="220"/>
      <c r="LOL216" s="219"/>
      <c r="LOM216" s="218"/>
      <c r="LON216" s="222"/>
      <c r="LOO216" s="218"/>
      <c r="LOP216" s="218"/>
      <c r="LOQ216" s="221"/>
      <c r="LOR216" s="220"/>
      <c r="LOS216" s="219"/>
      <c r="LOT216" s="218"/>
      <c r="LOU216" s="222"/>
      <c r="LOV216" s="218"/>
      <c r="LOW216" s="218"/>
      <c r="LOX216" s="221"/>
      <c r="LOY216" s="220"/>
      <c r="LOZ216" s="219"/>
      <c r="LPA216" s="218"/>
      <c r="LPB216" s="222"/>
      <c r="LPC216" s="218"/>
      <c r="LPD216" s="218"/>
      <c r="LPE216" s="221"/>
      <c r="LPF216" s="220"/>
      <c r="LPG216" s="219"/>
      <c r="LPH216" s="218"/>
      <c r="LPI216" s="222"/>
      <c r="LPJ216" s="218"/>
      <c r="LPK216" s="218"/>
      <c r="LPL216" s="221"/>
      <c r="LPM216" s="220"/>
      <c r="LPN216" s="219"/>
      <c r="LPO216" s="218"/>
      <c r="LPP216" s="222"/>
      <c r="LPQ216" s="218"/>
      <c r="LPR216" s="218"/>
      <c r="LPS216" s="221"/>
      <c r="LPT216" s="220"/>
      <c r="LPU216" s="219"/>
      <c r="LPV216" s="218"/>
      <c r="LPW216" s="222"/>
      <c r="LPX216" s="218"/>
      <c r="LPY216" s="218"/>
      <c r="LPZ216" s="221"/>
      <c r="LQA216" s="220"/>
      <c r="LQB216" s="219"/>
      <c r="LQC216" s="218"/>
      <c r="LQD216" s="222"/>
      <c r="LQE216" s="218"/>
      <c r="LQF216" s="218"/>
      <c r="LQG216" s="221"/>
      <c r="LQH216" s="220"/>
      <c r="LQI216" s="219"/>
      <c r="LQJ216" s="218"/>
      <c r="LQK216" s="222"/>
      <c r="LQL216" s="218"/>
      <c r="LQM216" s="218"/>
      <c r="LQN216" s="221"/>
      <c r="LQO216" s="220"/>
      <c r="LQP216" s="219"/>
      <c r="LQQ216" s="218"/>
      <c r="LQR216" s="222"/>
      <c r="LQS216" s="218"/>
      <c r="LQT216" s="218"/>
      <c r="LQU216" s="221"/>
      <c r="LQV216" s="220"/>
      <c r="LQW216" s="219"/>
      <c r="LQX216" s="218"/>
      <c r="LQY216" s="222"/>
      <c r="LQZ216" s="218"/>
      <c r="LRA216" s="218"/>
      <c r="LRB216" s="221"/>
      <c r="LRC216" s="220"/>
      <c r="LRD216" s="219"/>
      <c r="LRE216" s="218"/>
      <c r="LRF216" s="222"/>
      <c r="LRG216" s="218"/>
      <c r="LRH216" s="218"/>
      <c r="LRI216" s="221"/>
      <c r="LRJ216" s="220"/>
      <c r="LRK216" s="219"/>
      <c r="LRL216" s="218"/>
      <c r="LRM216" s="222"/>
      <c r="LRN216" s="218"/>
      <c r="LRO216" s="218"/>
      <c r="LRP216" s="221"/>
      <c r="LRQ216" s="220"/>
      <c r="LRR216" s="219"/>
      <c r="LRS216" s="218"/>
      <c r="LRT216" s="222"/>
      <c r="LRU216" s="218"/>
      <c r="LRV216" s="218"/>
      <c r="LRW216" s="221"/>
      <c r="LRX216" s="220"/>
      <c r="LRY216" s="219"/>
      <c r="LRZ216" s="218"/>
      <c r="LSA216" s="222"/>
      <c r="LSB216" s="218"/>
      <c r="LSC216" s="218"/>
      <c r="LSD216" s="221"/>
      <c r="LSE216" s="220"/>
      <c r="LSF216" s="219"/>
      <c r="LSG216" s="218"/>
      <c r="LSH216" s="222"/>
      <c r="LSI216" s="218"/>
      <c r="LSJ216" s="218"/>
      <c r="LSK216" s="221"/>
      <c r="LSL216" s="220"/>
      <c r="LSM216" s="219"/>
      <c r="LSN216" s="218"/>
      <c r="LSO216" s="222"/>
      <c r="LSP216" s="218"/>
      <c r="LSQ216" s="218"/>
      <c r="LSR216" s="221"/>
      <c r="LSS216" s="220"/>
      <c r="LST216" s="219"/>
      <c r="LSU216" s="218"/>
      <c r="LSV216" s="222"/>
      <c r="LSW216" s="218"/>
      <c r="LSX216" s="218"/>
      <c r="LSY216" s="221"/>
      <c r="LSZ216" s="220"/>
      <c r="LTA216" s="219"/>
      <c r="LTB216" s="218"/>
      <c r="LTC216" s="222"/>
      <c r="LTD216" s="218"/>
      <c r="LTE216" s="218"/>
      <c r="LTF216" s="221"/>
      <c r="LTG216" s="220"/>
      <c r="LTH216" s="219"/>
      <c r="LTI216" s="218"/>
      <c r="LTJ216" s="222"/>
      <c r="LTK216" s="218"/>
      <c r="LTL216" s="218"/>
      <c r="LTM216" s="221"/>
      <c r="LTN216" s="220"/>
      <c r="LTO216" s="219"/>
      <c r="LTP216" s="218"/>
      <c r="LTQ216" s="222"/>
      <c r="LTR216" s="218"/>
      <c r="LTS216" s="218"/>
      <c r="LTT216" s="221"/>
      <c r="LTU216" s="220"/>
      <c r="LTV216" s="219"/>
      <c r="LTW216" s="218"/>
      <c r="LTX216" s="222"/>
      <c r="LTY216" s="218"/>
      <c r="LTZ216" s="218"/>
      <c r="LUA216" s="221"/>
      <c r="LUB216" s="220"/>
      <c r="LUC216" s="219"/>
      <c r="LUD216" s="218"/>
      <c r="LUE216" s="222"/>
      <c r="LUF216" s="218"/>
      <c r="LUG216" s="218"/>
      <c r="LUH216" s="221"/>
      <c r="LUI216" s="220"/>
      <c r="LUJ216" s="219"/>
      <c r="LUK216" s="218"/>
      <c r="LUL216" s="222"/>
      <c r="LUM216" s="218"/>
      <c r="LUN216" s="218"/>
      <c r="LUO216" s="221"/>
      <c r="LUP216" s="220"/>
      <c r="LUQ216" s="219"/>
      <c r="LUR216" s="218"/>
      <c r="LUS216" s="222"/>
      <c r="LUT216" s="218"/>
      <c r="LUU216" s="218"/>
      <c r="LUV216" s="221"/>
      <c r="LUW216" s="220"/>
      <c r="LUX216" s="219"/>
      <c r="LUY216" s="218"/>
      <c r="LUZ216" s="222"/>
      <c r="LVA216" s="218"/>
      <c r="LVB216" s="218"/>
      <c r="LVC216" s="221"/>
      <c r="LVD216" s="220"/>
      <c r="LVE216" s="219"/>
      <c r="LVF216" s="218"/>
      <c r="LVG216" s="222"/>
      <c r="LVH216" s="218"/>
      <c r="LVI216" s="218"/>
      <c r="LVJ216" s="221"/>
      <c r="LVK216" s="220"/>
      <c r="LVL216" s="219"/>
      <c r="LVM216" s="218"/>
      <c r="LVN216" s="222"/>
      <c r="LVO216" s="218"/>
      <c r="LVP216" s="218"/>
      <c r="LVQ216" s="221"/>
      <c r="LVR216" s="220"/>
      <c r="LVS216" s="219"/>
      <c r="LVT216" s="218"/>
      <c r="LVU216" s="222"/>
      <c r="LVV216" s="218"/>
      <c r="LVW216" s="218"/>
      <c r="LVX216" s="221"/>
      <c r="LVY216" s="220"/>
      <c r="LVZ216" s="219"/>
      <c r="LWA216" s="218"/>
      <c r="LWB216" s="222"/>
      <c r="LWC216" s="218"/>
      <c r="LWD216" s="218"/>
      <c r="LWE216" s="221"/>
      <c r="LWF216" s="220"/>
      <c r="LWG216" s="219"/>
      <c r="LWH216" s="218"/>
      <c r="LWI216" s="222"/>
      <c r="LWJ216" s="218"/>
      <c r="LWK216" s="218"/>
      <c r="LWL216" s="221"/>
      <c r="LWM216" s="220"/>
      <c r="LWN216" s="219"/>
      <c r="LWO216" s="218"/>
      <c r="LWP216" s="222"/>
      <c r="LWQ216" s="218"/>
      <c r="LWR216" s="218"/>
      <c r="LWS216" s="221"/>
      <c r="LWT216" s="220"/>
      <c r="LWU216" s="219"/>
      <c r="LWV216" s="218"/>
      <c r="LWW216" s="222"/>
      <c r="LWX216" s="218"/>
      <c r="LWY216" s="218"/>
      <c r="LWZ216" s="221"/>
      <c r="LXA216" s="220"/>
      <c r="LXB216" s="219"/>
      <c r="LXC216" s="218"/>
      <c r="LXD216" s="222"/>
      <c r="LXE216" s="218"/>
      <c r="LXF216" s="218"/>
      <c r="LXG216" s="221"/>
      <c r="LXH216" s="220"/>
      <c r="LXI216" s="219"/>
      <c r="LXJ216" s="218"/>
      <c r="LXK216" s="222"/>
      <c r="LXL216" s="218"/>
      <c r="LXM216" s="218"/>
      <c r="LXN216" s="221"/>
      <c r="LXO216" s="220"/>
      <c r="LXP216" s="219"/>
      <c r="LXQ216" s="218"/>
      <c r="LXR216" s="222"/>
      <c r="LXS216" s="218"/>
      <c r="LXT216" s="218"/>
      <c r="LXU216" s="221"/>
      <c r="LXV216" s="220"/>
      <c r="LXW216" s="219"/>
      <c r="LXX216" s="218"/>
      <c r="LXY216" s="222"/>
      <c r="LXZ216" s="218"/>
      <c r="LYA216" s="218"/>
      <c r="LYB216" s="221"/>
      <c r="LYC216" s="220"/>
      <c r="LYD216" s="219"/>
      <c r="LYE216" s="218"/>
      <c r="LYF216" s="222"/>
      <c r="LYG216" s="218"/>
      <c r="LYH216" s="218"/>
      <c r="LYI216" s="221"/>
      <c r="LYJ216" s="220"/>
      <c r="LYK216" s="219"/>
      <c r="LYL216" s="218"/>
      <c r="LYM216" s="222"/>
      <c r="LYN216" s="218"/>
      <c r="LYO216" s="218"/>
      <c r="LYP216" s="221"/>
      <c r="LYQ216" s="220"/>
      <c r="LYR216" s="219"/>
      <c r="LYS216" s="218"/>
      <c r="LYT216" s="222"/>
      <c r="LYU216" s="218"/>
      <c r="LYV216" s="218"/>
      <c r="LYW216" s="221"/>
      <c r="LYX216" s="220"/>
      <c r="LYY216" s="219"/>
      <c r="LYZ216" s="218"/>
      <c r="LZA216" s="222"/>
      <c r="LZB216" s="218"/>
      <c r="LZC216" s="218"/>
      <c r="LZD216" s="221"/>
      <c r="LZE216" s="220"/>
      <c r="LZF216" s="219"/>
      <c r="LZG216" s="218"/>
      <c r="LZH216" s="222"/>
      <c r="LZI216" s="218"/>
      <c r="LZJ216" s="218"/>
      <c r="LZK216" s="221"/>
      <c r="LZL216" s="220"/>
      <c r="LZM216" s="219"/>
      <c r="LZN216" s="218"/>
      <c r="LZO216" s="222"/>
      <c r="LZP216" s="218"/>
      <c r="LZQ216" s="218"/>
      <c r="LZR216" s="221"/>
      <c r="LZS216" s="220"/>
      <c r="LZT216" s="219"/>
      <c r="LZU216" s="218"/>
      <c r="LZV216" s="222"/>
      <c r="LZW216" s="218"/>
      <c r="LZX216" s="218"/>
      <c r="LZY216" s="221"/>
      <c r="LZZ216" s="220"/>
      <c r="MAA216" s="219"/>
      <c r="MAB216" s="218"/>
      <c r="MAC216" s="222"/>
      <c r="MAD216" s="218"/>
      <c r="MAE216" s="218"/>
      <c r="MAF216" s="221"/>
      <c r="MAG216" s="220"/>
      <c r="MAH216" s="219"/>
      <c r="MAI216" s="218"/>
      <c r="MAJ216" s="222"/>
      <c r="MAK216" s="218"/>
      <c r="MAL216" s="218"/>
      <c r="MAM216" s="221"/>
      <c r="MAN216" s="220"/>
      <c r="MAO216" s="219"/>
      <c r="MAP216" s="218"/>
      <c r="MAQ216" s="222"/>
      <c r="MAR216" s="218"/>
      <c r="MAS216" s="218"/>
      <c r="MAT216" s="221"/>
      <c r="MAU216" s="220"/>
      <c r="MAV216" s="219"/>
      <c r="MAW216" s="218"/>
      <c r="MAX216" s="222"/>
      <c r="MAY216" s="218"/>
      <c r="MAZ216" s="218"/>
      <c r="MBA216" s="221"/>
      <c r="MBB216" s="220"/>
      <c r="MBC216" s="219"/>
      <c r="MBD216" s="218"/>
      <c r="MBE216" s="222"/>
      <c r="MBF216" s="218"/>
      <c r="MBG216" s="218"/>
      <c r="MBH216" s="221"/>
      <c r="MBI216" s="220"/>
      <c r="MBJ216" s="219"/>
      <c r="MBK216" s="218"/>
      <c r="MBL216" s="222"/>
      <c r="MBM216" s="218"/>
      <c r="MBN216" s="218"/>
      <c r="MBO216" s="221"/>
      <c r="MBP216" s="220"/>
      <c r="MBQ216" s="219"/>
      <c r="MBR216" s="218"/>
      <c r="MBS216" s="222"/>
      <c r="MBT216" s="218"/>
      <c r="MBU216" s="218"/>
      <c r="MBV216" s="221"/>
      <c r="MBW216" s="220"/>
      <c r="MBX216" s="219"/>
      <c r="MBY216" s="218"/>
      <c r="MBZ216" s="222"/>
      <c r="MCA216" s="218"/>
      <c r="MCB216" s="218"/>
      <c r="MCC216" s="221"/>
      <c r="MCD216" s="220"/>
      <c r="MCE216" s="219"/>
      <c r="MCF216" s="218"/>
      <c r="MCG216" s="222"/>
      <c r="MCH216" s="218"/>
      <c r="MCI216" s="218"/>
      <c r="MCJ216" s="221"/>
      <c r="MCK216" s="220"/>
      <c r="MCL216" s="219"/>
      <c r="MCM216" s="218"/>
      <c r="MCN216" s="222"/>
      <c r="MCO216" s="218"/>
      <c r="MCP216" s="218"/>
      <c r="MCQ216" s="221"/>
      <c r="MCR216" s="220"/>
      <c r="MCS216" s="219"/>
      <c r="MCT216" s="218"/>
      <c r="MCU216" s="222"/>
      <c r="MCV216" s="218"/>
      <c r="MCW216" s="218"/>
      <c r="MCX216" s="221"/>
      <c r="MCY216" s="220"/>
      <c r="MCZ216" s="219"/>
      <c r="MDA216" s="218"/>
      <c r="MDB216" s="222"/>
      <c r="MDC216" s="218"/>
      <c r="MDD216" s="218"/>
      <c r="MDE216" s="221"/>
      <c r="MDF216" s="220"/>
      <c r="MDG216" s="219"/>
      <c r="MDH216" s="218"/>
      <c r="MDI216" s="222"/>
      <c r="MDJ216" s="218"/>
      <c r="MDK216" s="218"/>
      <c r="MDL216" s="221"/>
      <c r="MDM216" s="220"/>
      <c r="MDN216" s="219"/>
      <c r="MDO216" s="218"/>
      <c r="MDP216" s="222"/>
      <c r="MDQ216" s="218"/>
      <c r="MDR216" s="218"/>
      <c r="MDS216" s="221"/>
      <c r="MDT216" s="220"/>
      <c r="MDU216" s="219"/>
      <c r="MDV216" s="218"/>
      <c r="MDW216" s="222"/>
      <c r="MDX216" s="218"/>
      <c r="MDY216" s="218"/>
      <c r="MDZ216" s="221"/>
      <c r="MEA216" s="220"/>
      <c r="MEB216" s="219"/>
      <c r="MEC216" s="218"/>
      <c r="MED216" s="222"/>
      <c r="MEE216" s="218"/>
      <c r="MEF216" s="218"/>
      <c r="MEG216" s="221"/>
      <c r="MEH216" s="220"/>
      <c r="MEI216" s="219"/>
      <c r="MEJ216" s="218"/>
      <c r="MEK216" s="222"/>
      <c r="MEL216" s="218"/>
      <c r="MEM216" s="218"/>
      <c r="MEN216" s="221"/>
      <c r="MEO216" s="220"/>
      <c r="MEP216" s="219"/>
      <c r="MEQ216" s="218"/>
      <c r="MER216" s="222"/>
      <c r="MES216" s="218"/>
      <c r="MET216" s="218"/>
      <c r="MEU216" s="221"/>
      <c r="MEV216" s="220"/>
      <c r="MEW216" s="219"/>
      <c r="MEX216" s="218"/>
      <c r="MEY216" s="222"/>
      <c r="MEZ216" s="218"/>
      <c r="MFA216" s="218"/>
      <c r="MFB216" s="221"/>
      <c r="MFC216" s="220"/>
      <c r="MFD216" s="219"/>
      <c r="MFE216" s="218"/>
      <c r="MFF216" s="222"/>
      <c r="MFG216" s="218"/>
      <c r="MFH216" s="218"/>
      <c r="MFI216" s="221"/>
      <c r="MFJ216" s="220"/>
      <c r="MFK216" s="219"/>
      <c r="MFL216" s="218"/>
      <c r="MFM216" s="222"/>
      <c r="MFN216" s="218"/>
      <c r="MFO216" s="218"/>
      <c r="MFP216" s="221"/>
      <c r="MFQ216" s="220"/>
      <c r="MFR216" s="219"/>
      <c r="MFS216" s="218"/>
      <c r="MFT216" s="222"/>
      <c r="MFU216" s="218"/>
      <c r="MFV216" s="218"/>
      <c r="MFW216" s="221"/>
      <c r="MFX216" s="220"/>
      <c r="MFY216" s="219"/>
      <c r="MFZ216" s="218"/>
      <c r="MGA216" s="222"/>
      <c r="MGB216" s="218"/>
      <c r="MGC216" s="218"/>
      <c r="MGD216" s="221"/>
      <c r="MGE216" s="220"/>
      <c r="MGF216" s="219"/>
      <c r="MGG216" s="218"/>
      <c r="MGH216" s="222"/>
      <c r="MGI216" s="218"/>
      <c r="MGJ216" s="218"/>
      <c r="MGK216" s="221"/>
      <c r="MGL216" s="220"/>
      <c r="MGM216" s="219"/>
      <c r="MGN216" s="218"/>
      <c r="MGO216" s="222"/>
      <c r="MGP216" s="218"/>
      <c r="MGQ216" s="218"/>
      <c r="MGR216" s="221"/>
      <c r="MGS216" s="220"/>
      <c r="MGT216" s="219"/>
      <c r="MGU216" s="218"/>
      <c r="MGV216" s="222"/>
      <c r="MGW216" s="218"/>
      <c r="MGX216" s="218"/>
      <c r="MGY216" s="221"/>
      <c r="MGZ216" s="220"/>
      <c r="MHA216" s="219"/>
      <c r="MHB216" s="218"/>
      <c r="MHC216" s="222"/>
      <c r="MHD216" s="218"/>
      <c r="MHE216" s="218"/>
      <c r="MHF216" s="221"/>
      <c r="MHG216" s="220"/>
      <c r="MHH216" s="219"/>
      <c r="MHI216" s="218"/>
      <c r="MHJ216" s="222"/>
      <c r="MHK216" s="218"/>
      <c r="MHL216" s="218"/>
      <c r="MHM216" s="221"/>
      <c r="MHN216" s="220"/>
      <c r="MHO216" s="219"/>
      <c r="MHP216" s="218"/>
      <c r="MHQ216" s="222"/>
      <c r="MHR216" s="218"/>
      <c r="MHS216" s="218"/>
      <c r="MHT216" s="221"/>
      <c r="MHU216" s="220"/>
      <c r="MHV216" s="219"/>
      <c r="MHW216" s="218"/>
      <c r="MHX216" s="222"/>
      <c r="MHY216" s="218"/>
      <c r="MHZ216" s="218"/>
      <c r="MIA216" s="221"/>
      <c r="MIB216" s="220"/>
      <c r="MIC216" s="219"/>
      <c r="MID216" s="218"/>
      <c r="MIE216" s="222"/>
      <c r="MIF216" s="218"/>
      <c r="MIG216" s="218"/>
      <c r="MIH216" s="221"/>
      <c r="MII216" s="220"/>
      <c r="MIJ216" s="219"/>
      <c r="MIK216" s="218"/>
      <c r="MIL216" s="222"/>
      <c r="MIM216" s="218"/>
      <c r="MIN216" s="218"/>
      <c r="MIO216" s="221"/>
      <c r="MIP216" s="220"/>
      <c r="MIQ216" s="219"/>
      <c r="MIR216" s="218"/>
      <c r="MIS216" s="222"/>
      <c r="MIT216" s="218"/>
      <c r="MIU216" s="218"/>
      <c r="MIV216" s="221"/>
      <c r="MIW216" s="220"/>
      <c r="MIX216" s="219"/>
      <c r="MIY216" s="218"/>
      <c r="MIZ216" s="222"/>
      <c r="MJA216" s="218"/>
      <c r="MJB216" s="218"/>
      <c r="MJC216" s="221"/>
      <c r="MJD216" s="220"/>
      <c r="MJE216" s="219"/>
      <c r="MJF216" s="218"/>
      <c r="MJG216" s="222"/>
      <c r="MJH216" s="218"/>
      <c r="MJI216" s="218"/>
      <c r="MJJ216" s="221"/>
      <c r="MJK216" s="220"/>
      <c r="MJL216" s="219"/>
      <c r="MJM216" s="218"/>
      <c r="MJN216" s="222"/>
      <c r="MJO216" s="218"/>
      <c r="MJP216" s="218"/>
      <c r="MJQ216" s="221"/>
      <c r="MJR216" s="220"/>
      <c r="MJS216" s="219"/>
      <c r="MJT216" s="218"/>
      <c r="MJU216" s="222"/>
      <c r="MJV216" s="218"/>
      <c r="MJW216" s="218"/>
      <c r="MJX216" s="221"/>
      <c r="MJY216" s="220"/>
      <c r="MJZ216" s="219"/>
      <c r="MKA216" s="218"/>
      <c r="MKB216" s="222"/>
      <c r="MKC216" s="218"/>
      <c r="MKD216" s="218"/>
      <c r="MKE216" s="221"/>
      <c r="MKF216" s="220"/>
      <c r="MKG216" s="219"/>
      <c r="MKH216" s="218"/>
      <c r="MKI216" s="222"/>
      <c r="MKJ216" s="218"/>
      <c r="MKK216" s="218"/>
      <c r="MKL216" s="221"/>
      <c r="MKM216" s="220"/>
      <c r="MKN216" s="219"/>
      <c r="MKO216" s="218"/>
      <c r="MKP216" s="222"/>
      <c r="MKQ216" s="218"/>
      <c r="MKR216" s="218"/>
      <c r="MKS216" s="221"/>
      <c r="MKT216" s="220"/>
      <c r="MKU216" s="219"/>
      <c r="MKV216" s="218"/>
      <c r="MKW216" s="222"/>
      <c r="MKX216" s="218"/>
      <c r="MKY216" s="218"/>
      <c r="MKZ216" s="221"/>
      <c r="MLA216" s="220"/>
      <c r="MLB216" s="219"/>
      <c r="MLC216" s="218"/>
      <c r="MLD216" s="222"/>
      <c r="MLE216" s="218"/>
      <c r="MLF216" s="218"/>
      <c r="MLG216" s="221"/>
      <c r="MLH216" s="220"/>
      <c r="MLI216" s="219"/>
      <c r="MLJ216" s="218"/>
      <c r="MLK216" s="222"/>
      <c r="MLL216" s="218"/>
      <c r="MLM216" s="218"/>
      <c r="MLN216" s="221"/>
      <c r="MLO216" s="220"/>
      <c r="MLP216" s="219"/>
      <c r="MLQ216" s="218"/>
      <c r="MLR216" s="222"/>
      <c r="MLS216" s="218"/>
      <c r="MLT216" s="218"/>
      <c r="MLU216" s="221"/>
      <c r="MLV216" s="220"/>
      <c r="MLW216" s="219"/>
      <c r="MLX216" s="218"/>
      <c r="MLY216" s="222"/>
      <c r="MLZ216" s="218"/>
      <c r="MMA216" s="218"/>
      <c r="MMB216" s="221"/>
      <c r="MMC216" s="220"/>
      <c r="MMD216" s="219"/>
      <c r="MME216" s="218"/>
      <c r="MMF216" s="222"/>
      <c r="MMG216" s="218"/>
      <c r="MMH216" s="218"/>
      <c r="MMI216" s="221"/>
      <c r="MMJ216" s="220"/>
      <c r="MMK216" s="219"/>
      <c r="MML216" s="218"/>
      <c r="MMM216" s="222"/>
      <c r="MMN216" s="218"/>
      <c r="MMO216" s="218"/>
      <c r="MMP216" s="221"/>
      <c r="MMQ216" s="220"/>
      <c r="MMR216" s="219"/>
      <c r="MMS216" s="218"/>
      <c r="MMT216" s="222"/>
      <c r="MMU216" s="218"/>
      <c r="MMV216" s="218"/>
      <c r="MMW216" s="221"/>
      <c r="MMX216" s="220"/>
      <c r="MMY216" s="219"/>
      <c r="MMZ216" s="218"/>
      <c r="MNA216" s="222"/>
      <c r="MNB216" s="218"/>
      <c r="MNC216" s="218"/>
      <c r="MND216" s="221"/>
      <c r="MNE216" s="220"/>
      <c r="MNF216" s="219"/>
      <c r="MNG216" s="218"/>
      <c r="MNH216" s="222"/>
      <c r="MNI216" s="218"/>
      <c r="MNJ216" s="218"/>
      <c r="MNK216" s="221"/>
      <c r="MNL216" s="220"/>
      <c r="MNM216" s="219"/>
      <c r="MNN216" s="218"/>
      <c r="MNO216" s="222"/>
      <c r="MNP216" s="218"/>
      <c r="MNQ216" s="218"/>
      <c r="MNR216" s="221"/>
      <c r="MNS216" s="220"/>
      <c r="MNT216" s="219"/>
      <c r="MNU216" s="218"/>
      <c r="MNV216" s="222"/>
      <c r="MNW216" s="218"/>
      <c r="MNX216" s="218"/>
      <c r="MNY216" s="221"/>
      <c r="MNZ216" s="220"/>
      <c r="MOA216" s="219"/>
      <c r="MOB216" s="218"/>
      <c r="MOC216" s="222"/>
      <c r="MOD216" s="218"/>
      <c r="MOE216" s="218"/>
      <c r="MOF216" s="221"/>
      <c r="MOG216" s="220"/>
      <c r="MOH216" s="219"/>
      <c r="MOI216" s="218"/>
      <c r="MOJ216" s="222"/>
      <c r="MOK216" s="218"/>
      <c r="MOL216" s="218"/>
      <c r="MOM216" s="221"/>
      <c r="MON216" s="220"/>
      <c r="MOO216" s="219"/>
      <c r="MOP216" s="218"/>
      <c r="MOQ216" s="222"/>
      <c r="MOR216" s="218"/>
      <c r="MOS216" s="218"/>
      <c r="MOT216" s="221"/>
      <c r="MOU216" s="220"/>
      <c r="MOV216" s="219"/>
      <c r="MOW216" s="218"/>
      <c r="MOX216" s="222"/>
      <c r="MOY216" s="218"/>
      <c r="MOZ216" s="218"/>
      <c r="MPA216" s="221"/>
      <c r="MPB216" s="220"/>
      <c r="MPC216" s="219"/>
      <c r="MPD216" s="218"/>
      <c r="MPE216" s="222"/>
      <c r="MPF216" s="218"/>
      <c r="MPG216" s="218"/>
      <c r="MPH216" s="221"/>
      <c r="MPI216" s="220"/>
      <c r="MPJ216" s="219"/>
      <c r="MPK216" s="218"/>
      <c r="MPL216" s="222"/>
      <c r="MPM216" s="218"/>
      <c r="MPN216" s="218"/>
      <c r="MPO216" s="221"/>
      <c r="MPP216" s="220"/>
      <c r="MPQ216" s="219"/>
      <c r="MPR216" s="218"/>
      <c r="MPS216" s="222"/>
      <c r="MPT216" s="218"/>
      <c r="MPU216" s="218"/>
      <c r="MPV216" s="221"/>
      <c r="MPW216" s="220"/>
      <c r="MPX216" s="219"/>
      <c r="MPY216" s="218"/>
      <c r="MPZ216" s="222"/>
      <c r="MQA216" s="218"/>
      <c r="MQB216" s="218"/>
      <c r="MQC216" s="221"/>
      <c r="MQD216" s="220"/>
      <c r="MQE216" s="219"/>
      <c r="MQF216" s="218"/>
      <c r="MQG216" s="222"/>
      <c r="MQH216" s="218"/>
      <c r="MQI216" s="218"/>
      <c r="MQJ216" s="221"/>
      <c r="MQK216" s="220"/>
      <c r="MQL216" s="219"/>
      <c r="MQM216" s="218"/>
      <c r="MQN216" s="222"/>
      <c r="MQO216" s="218"/>
      <c r="MQP216" s="218"/>
      <c r="MQQ216" s="221"/>
      <c r="MQR216" s="220"/>
      <c r="MQS216" s="219"/>
      <c r="MQT216" s="218"/>
      <c r="MQU216" s="222"/>
      <c r="MQV216" s="218"/>
      <c r="MQW216" s="218"/>
      <c r="MQX216" s="221"/>
      <c r="MQY216" s="220"/>
      <c r="MQZ216" s="219"/>
      <c r="MRA216" s="218"/>
      <c r="MRB216" s="222"/>
      <c r="MRC216" s="218"/>
      <c r="MRD216" s="218"/>
      <c r="MRE216" s="221"/>
      <c r="MRF216" s="220"/>
      <c r="MRG216" s="219"/>
      <c r="MRH216" s="218"/>
      <c r="MRI216" s="222"/>
      <c r="MRJ216" s="218"/>
      <c r="MRK216" s="218"/>
      <c r="MRL216" s="221"/>
      <c r="MRM216" s="220"/>
      <c r="MRN216" s="219"/>
      <c r="MRO216" s="218"/>
      <c r="MRP216" s="222"/>
      <c r="MRQ216" s="218"/>
      <c r="MRR216" s="218"/>
      <c r="MRS216" s="221"/>
      <c r="MRT216" s="220"/>
      <c r="MRU216" s="219"/>
      <c r="MRV216" s="218"/>
      <c r="MRW216" s="222"/>
      <c r="MRX216" s="218"/>
      <c r="MRY216" s="218"/>
      <c r="MRZ216" s="221"/>
      <c r="MSA216" s="220"/>
      <c r="MSB216" s="219"/>
      <c r="MSC216" s="218"/>
      <c r="MSD216" s="222"/>
      <c r="MSE216" s="218"/>
      <c r="MSF216" s="218"/>
      <c r="MSG216" s="221"/>
      <c r="MSH216" s="220"/>
      <c r="MSI216" s="219"/>
      <c r="MSJ216" s="218"/>
      <c r="MSK216" s="222"/>
      <c r="MSL216" s="218"/>
      <c r="MSM216" s="218"/>
      <c r="MSN216" s="221"/>
      <c r="MSO216" s="220"/>
      <c r="MSP216" s="219"/>
      <c r="MSQ216" s="218"/>
      <c r="MSR216" s="222"/>
      <c r="MSS216" s="218"/>
      <c r="MST216" s="218"/>
      <c r="MSU216" s="221"/>
      <c r="MSV216" s="220"/>
      <c r="MSW216" s="219"/>
      <c r="MSX216" s="218"/>
      <c r="MSY216" s="222"/>
      <c r="MSZ216" s="218"/>
      <c r="MTA216" s="218"/>
      <c r="MTB216" s="221"/>
      <c r="MTC216" s="220"/>
      <c r="MTD216" s="219"/>
      <c r="MTE216" s="218"/>
      <c r="MTF216" s="222"/>
      <c r="MTG216" s="218"/>
      <c r="MTH216" s="218"/>
      <c r="MTI216" s="221"/>
      <c r="MTJ216" s="220"/>
      <c r="MTK216" s="219"/>
      <c r="MTL216" s="218"/>
      <c r="MTM216" s="222"/>
      <c r="MTN216" s="218"/>
      <c r="MTO216" s="218"/>
      <c r="MTP216" s="221"/>
      <c r="MTQ216" s="220"/>
      <c r="MTR216" s="219"/>
      <c r="MTS216" s="218"/>
      <c r="MTT216" s="222"/>
      <c r="MTU216" s="218"/>
      <c r="MTV216" s="218"/>
      <c r="MTW216" s="221"/>
      <c r="MTX216" s="220"/>
      <c r="MTY216" s="219"/>
      <c r="MTZ216" s="218"/>
      <c r="MUA216" s="222"/>
      <c r="MUB216" s="218"/>
      <c r="MUC216" s="218"/>
      <c r="MUD216" s="221"/>
      <c r="MUE216" s="220"/>
      <c r="MUF216" s="219"/>
      <c r="MUG216" s="218"/>
      <c r="MUH216" s="222"/>
      <c r="MUI216" s="218"/>
      <c r="MUJ216" s="218"/>
      <c r="MUK216" s="221"/>
      <c r="MUL216" s="220"/>
      <c r="MUM216" s="219"/>
      <c r="MUN216" s="218"/>
      <c r="MUO216" s="222"/>
      <c r="MUP216" s="218"/>
      <c r="MUQ216" s="218"/>
      <c r="MUR216" s="221"/>
      <c r="MUS216" s="220"/>
      <c r="MUT216" s="219"/>
      <c r="MUU216" s="218"/>
      <c r="MUV216" s="222"/>
      <c r="MUW216" s="218"/>
      <c r="MUX216" s="218"/>
      <c r="MUY216" s="221"/>
      <c r="MUZ216" s="220"/>
      <c r="MVA216" s="219"/>
      <c r="MVB216" s="218"/>
      <c r="MVC216" s="222"/>
      <c r="MVD216" s="218"/>
      <c r="MVE216" s="218"/>
      <c r="MVF216" s="221"/>
      <c r="MVG216" s="220"/>
      <c r="MVH216" s="219"/>
      <c r="MVI216" s="218"/>
      <c r="MVJ216" s="222"/>
      <c r="MVK216" s="218"/>
      <c r="MVL216" s="218"/>
      <c r="MVM216" s="221"/>
      <c r="MVN216" s="220"/>
      <c r="MVO216" s="219"/>
      <c r="MVP216" s="218"/>
      <c r="MVQ216" s="222"/>
      <c r="MVR216" s="218"/>
      <c r="MVS216" s="218"/>
      <c r="MVT216" s="221"/>
      <c r="MVU216" s="220"/>
      <c r="MVV216" s="219"/>
      <c r="MVW216" s="218"/>
      <c r="MVX216" s="222"/>
      <c r="MVY216" s="218"/>
      <c r="MVZ216" s="218"/>
      <c r="MWA216" s="221"/>
      <c r="MWB216" s="220"/>
      <c r="MWC216" s="219"/>
      <c r="MWD216" s="218"/>
      <c r="MWE216" s="222"/>
      <c r="MWF216" s="218"/>
      <c r="MWG216" s="218"/>
      <c r="MWH216" s="221"/>
      <c r="MWI216" s="220"/>
      <c r="MWJ216" s="219"/>
      <c r="MWK216" s="218"/>
      <c r="MWL216" s="222"/>
      <c r="MWM216" s="218"/>
      <c r="MWN216" s="218"/>
      <c r="MWO216" s="221"/>
      <c r="MWP216" s="220"/>
      <c r="MWQ216" s="219"/>
      <c r="MWR216" s="218"/>
      <c r="MWS216" s="222"/>
      <c r="MWT216" s="218"/>
      <c r="MWU216" s="218"/>
      <c r="MWV216" s="221"/>
      <c r="MWW216" s="220"/>
      <c r="MWX216" s="219"/>
      <c r="MWY216" s="218"/>
      <c r="MWZ216" s="222"/>
      <c r="MXA216" s="218"/>
      <c r="MXB216" s="218"/>
      <c r="MXC216" s="221"/>
      <c r="MXD216" s="220"/>
      <c r="MXE216" s="219"/>
      <c r="MXF216" s="218"/>
      <c r="MXG216" s="222"/>
      <c r="MXH216" s="218"/>
      <c r="MXI216" s="218"/>
      <c r="MXJ216" s="221"/>
      <c r="MXK216" s="220"/>
      <c r="MXL216" s="219"/>
      <c r="MXM216" s="218"/>
      <c r="MXN216" s="222"/>
      <c r="MXO216" s="218"/>
      <c r="MXP216" s="218"/>
      <c r="MXQ216" s="221"/>
      <c r="MXR216" s="220"/>
      <c r="MXS216" s="219"/>
      <c r="MXT216" s="218"/>
      <c r="MXU216" s="222"/>
      <c r="MXV216" s="218"/>
      <c r="MXW216" s="218"/>
      <c r="MXX216" s="221"/>
      <c r="MXY216" s="220"/>
      <c r="MXZ216" s="219"/>
      <c r="MYA216" s="218"/>
      <c r="MYB216" s="222"/>
      <c r="MYC216" s="218"/>
      <c r="MYD216" s="218"/>
      <c r="MYE216" s="221"/>
      <c r="MYF216" s="220"/>
      <c r="MYG216" s="219"/>
      <c r="MYH216" s="218"/>
      <c r="MYI216" s="222"/>
      <c r="MYJ216" s="218"/>
      <c r="MYK216" s="218"/>
      <c r="MYL216" s="221"/>
      <c r="MYM216" s="220"/>
      <c r="MYN216" s="219"/>
      <c r="MYO216" s="218"/>
      <c r="MYP216" s="222"/>
      <c r="MYQ216" s="218"/>
      <c r="MYR216" s="218"/>
      <c r="MYS216" s="221"/>
      <c r="MYT216" s="220"/>
      <c r="MYU216" s="219"/>
      <c r="MYV216" s="218"/>
      <c r="MYW216" s="222"/>
      <c r="MYX216" s="218"/>
      <c r="MYY216" s="218"/>
      <c r="MYZ216" s="221"/>
      <c r="MZA216" s="220"/>
      <c r="MZB216" s="219"/>
      <c r="MZC216" s="218"/>
      <c r="MZD216" s="222"/>
      <c r="MZE216" s="218"/>
      <c r="MZF216" s="218"/>
      <c r="MZG216" s="221"/>
      <c r="MZH216" s="220"/>
      <c r="MZI216" s="219"/>
      <c r="MZJ216" s="218"/>
      <c r="MZK216" s="222"/>
      <c r="MZL216" s="218"/>
      <c r="MZM216" s="218"/>
      <c r="MZN216" s="221"/>
      <c r="MZO216" s="220"/>
      <c r="MZP216" s="219"/>
      <c r="MZQ216" s="218"/>
      <c r="MZR216" s="222"/>
      <c r="MZS216" s="218"/>
      <c r="MZT216" s="218"/>
      <c r="MZU216" s="221"/>
      <c r="MZV216" s="220"/>
      <c r="MZW216" s="219"/>
      <c r="MZX216" s="218"/>
      <c r="MZY216" s="222"/>
      <c r="MZZ216" s="218"/>
      <c r="NAA216" s="218"/>
      <c r="NAB216" s="221"/>
      <c r="NAC216" s="220"/>
      <c r="NAD216" s="219"/>
      <c r="NAE216" s="218"/>
      <c r="NAF216" s="222"/>
      <c r="NAG216" s="218"/>
      <c r="NAH216" s="218"/>
      <c r="NAI216" s="221"/>
      <c r="NAJ216" s="220"/>
      <c r="NAK216" s="219"/>
      <c r="NAL216" s="218"/>
      <c r="NAM216" s="222"/>
      <c r="NAN216" s="218"/>
      <c r="NAO216" s="218"/>
      <c r="NAP216" s="221"/>
      <c r="NAQ216" s="220"/>
      <c r="NAR216" s="219"/>
      <c r="NAS216" s="218"/>
      <c r="NAT216" s="222"/>
      <c r="NAU216" s="218"/>
      <c r="NAV216" s="218"/>
      <c r="NAW216" s="221"/>
      <c r="NAX216" s="220"/>
      <c r="NAY216" s="219"/>
      <c r="NAZ216" s="218"/>
      <c r="NBA216" s="222"/>
      <c r="NBB216" s="218"/>
      <c r="NBC216" s="218"/>
      <c r="NBD216" s="221"/>
      <c r="NBE216" s="220"/>
      <c r="NBF216" s="219"/>
      <c r="NBG216" s="218"/>
      <c r="NBH216" s="222"/>
      <c r="NBI216" s="218"/>
      <c r="NBJ216" s="218"/>
      <c r="NBK216" s="221"/>
      <c r="NBL216" s="220"/>
      <c r="NBM216" s="219"/>
      <c r="NBN216" s="218"/>
      <c r="NBO216" s="222"/>
      <c r="NBP216" s="218"/>
      <c r="NBQ216" s="218"/>
      <c r="NBR216" s="221"/>
      <c r="NBS216" s="220"/>
      <c r="NBT216" s="219"/>
      <c r="NBU216" s="218"/>
      <c r="NBV216" s="222"/>
      <c r="NBW216" s="218"/>
      <c r="NBX216" s="218"/>
      <c r="NBY216" s="221"/>
      <c r="NBZ216" s="220"/>
      <c r="NCA216" s="219"/>
      <c r="NCB216" s="218"/>
      <c r="NCC216" s="222"/>
      <c r="NCD216" s="218"/>
      <c r="NCE216" s="218"/>
      <c r="NCF216" s="221"/>
      <c r="NCG216" s="220"/>
      <c r="NCH216" s="219"/>
      <c r="NCI216" s="218"/>
      <c r="NCJ216" s="222"/>
      <c r="NCK216" s="218"/>
      <c r="NCL216" s="218"/>
      <c r="NCM216" s="221"/>
      <c r="NCN216" s="220"/>
      <c r="NCO216" s="219"/>
      <c r="NCP216" s="218"/>
      <c r="NCQ216" s="222"/>
      <c r="NCR216" s="218"/>
      <c r="NCS216" s="218"/>
      <c r="NCT216" s="221"/>
      <c r="NCU216" s="220"/>
      <c r="NCV216" s="219"/>
      <c r="NCW216" s="218"/>
      <c r="NCX216" s="222"/>
      <c r="NCY216" s="218"/>
      <c r="NCZ216" s="218"/>
      <c r="NDA216" s="221"/>
      <c r="NDB216" s="220"/>
      <c r="NDC216" s="219"/>
      <c r="NDD216" s="218"/>
      <c r="NDE216" s="222"/>
      <c r="NDF216" s="218"/>
      <c r="NDG216" s="218"/>
      <c r="NDH216" s="221"/>
      <c r="NDI216" s="220"/>
      <c r="NDJ216" s="219"/>
      <c r="NDK216" s="218"/>
      <c r="NDL216" s="222"/>
      <c r="NDM216" s="218"/>
      <c r="NDN216" s="218"/>
      <c r="NDO216" s="221"/>
      <c r="NDP216" s="220"/>
      <c r="NDQ216" s="219"/>
      <c r="NDR216" s="218"/>
      <c r="NDS216" s="222"/>
      <c r="NDT216" s="218"/>
      <c r="NDU216" s="218"/>
      <c r="NDV216" s="221"/>
      <c r="NDW216" s="220"/>
      <c r="NDX216" s="219"/>
      <c r="NDY216" s="218"/>
      <c r="NDZ216" s="222"/>
      <c r="NEA216" s="218"/>
      <c r="NEB216" s="218"/>
      <c r="NEC216" s="221"/>
      <c r="NED216" s="220"/>
      <c r="NEE216" s="219"/>
      <c r="NEF216" s="218"/>
      <c r="NEG216" s="222"/>
      <c r="NEH216" s="218"/>
      <c r="NEI216" s="218"/>
      <c r="NEJ216" s="221"/>
      <c r="NEK216" s="220"/>
      <c r="NEL216" s="219"/>
      <c r="NEM216" s="218"/>
      <c r="NEN216" s="222"/>
      <c r="NEO216" s="218"/>
      <c r="NEP216" s="218"/>
      <c r="NEQ216" s="221"/>
      <c r="NER216" s="220"/>
      <c r="NES216" s="219"/>
      <c r="NET216" s="218"/>
      <c r="NEU216" s="222"/>
      <c r="NEV216" s="218"/>
      <c r="NEW216" s="218"/>
      <c r="NEX216" s="221"/>
      <c r="NEY216" s="220"/>
      <c r="NEZ216" s="219"/>
      <c r="NFA216" s="218"/>
      <c r="NFB216" s="222"/>
      <c r="NFC216" s="218"/>
      <c r="NFD216" s="218"/>
      <c r="NFE216" s="221"/>
      <c r="NFF216" s="220"/>
      <c r="NFG216" s="219"/>
      <c r="NFH216" s="218"/>
      <c r="NFI216" s="222"/>
      <c r="NFJ216" s="218"/>
      <c r="NFK216" s="218"/>
      <c r="NFL216" s="221"/>
      <c r="NFM216" s="220"/>
      <c r="NFN216" s="219"/>
      <c r="NFO216" s="218"/>
      <c r="NFP216" s="222"/>
      <c r="NFQ216" s="218"/>
      <c r="NFR216" s="218"/>
      <c r="NFS216" s="221"/>
      <c r="NFT216" s="220"/>
      <c r="NFU216" s="219"/>
      <c r="NFV216" s="218"/>
      <c r="NFW216" s="222"/>
      <c r="NFX216" s="218"/>
      <c r="NFY216" s="218"/>
      <c r="NFZ216" s="221"/>
      <c r="NGA216" s="220"/>
      <c r="NGB216" s="219"/>
      <c r="NGC216" s="218"/>
      <c r="NGD216" s="222"/>
      <c r="NGE216" s="218"/>
      <c r="NGF216" s="218"/>
      <c r="NGG216" s="221"/>
      <c r="NGH216" s="220"/>
      <c r="NGI216" s="219"/>
      <c r="NGJ216" s="218"/>
      <c r="NGK216" s="222"/>
      <c r="NGL216" s="218"/>
      <c r="NGM216" s="218"/>
      <c r="NGN216" s="221"/>
      <c r="NGO216" s="220"/>
      <c r="NGP216" s="219"/>
      <c r="NGQ216" s="218"/>
      <c r="NGR216" s="222"/>
      <c r="NGS216" s="218"/>
      <c r="NGT216" s="218"/>
      <c r="NGU216" s="221"/>
      <c r="NGV216" s="220"/>
      <c r="NGW216" s="219"/>
      <c r="NGX216" s="218"/>
      <c r="NGY216" s="222"/>
      <c r="NGZ216" s="218"/>
      <c r="NHA216" s="218"/>
      <c r="NHB216" s="221"/>
      <c r="NHC216" s="220"/>
      <c r="NHD216" s="219"/>
      <c r="NHE216" s="218"/>
      <c r="NHF216" s="222"/>
      <c r="NHG216" s="218"/>
      <c r="NHH216" s="218"/>
      <c r="NHI216" s="221"/>
      <c r="NHJ216" s="220"/>
      <c r="NHK216" s="219"/>
      <c r="NHL216" s="218"/>
      <c r="NHM216" s="222"/>
      <c r="NHN216" s="218"/>
      <c r="NHO216" s="218"/>
      <c r="NHP216" s="221"/>
      <c r="NHQ216" s="220"/>
      <c r="NHR216" s="219"/>
      <c r="NHS216" s="218"/>
      <c r="NHT216" s="222"/>
      <c r="NHU216" s="218"/>
      <c r="NHV216" s="218"/>
      <c r="NHW216" s="221"/>
      <c r="NHX216" s="220"/>
      <c r="NHY216" s="219"/>
      <c r="NHZ216" s="218"/>
      <c r="NIA216" s="222"/>
      <c r="NIB216" s="218"/>
      <c r="NIC216" s="218"/>
      <c r="NID216" s="221"/>
      <c r="NIE216" s="220"/>
      <c r="NIF216" s="219"/>
      <c r="NIG216" s="218"/>
      <c r="NIH216" s="222"/>
      <c r="NII216" s="218"/>
      <c r="NIJ216" s="218"/>
      <c r="NIK216" s="221"/>
      <c r="NIL216" s="220"/>
      <c r="NIM216" s="219"/>
      <c r="NIN216" s="218"/>
      <c r="NIO216" s="222"/>
      <c r="NIP216" s="218"/>
      <c r="NIQ216" s="218"/>
      <c r="NIR216" s="221"/>
      <c r="NIS216" s="220"/>
      <c r="NIT216" s="219"/>
      <c r="NIU216" s="218"/>
      <c r="NIV216" s="222"/>
      <c r="NIW216" s="218"/>
      <c r="NIX216" s="218"/>
      <c r="NIY216" s="221"/>
      <c r="NIZ216" s="220"/>
      <c r="NJA216" s="219"/>
      <c r="NJB216" s="218"/>
      <c r="NJC216" s="222"/>
      <c r="NJD216" s="218"/>
      <c r="NJE216" s="218"/>
      <c r="NJF216" s="221"/>
      <c r="NJG216" s="220"/>
      <c r="NJH216" s="219"/>
      <c r="NJI216" s="218"/>
      <c r="NJJ216" s="222"/>
      <c r="NJK216" s="218"/>
      <c r="NJL216" s="218"/>
      <c r="NJM216" s="221"/>
      <c r="NJN216" s="220"/>
      <c r="NJO216" s="219"/>
      <c r="NJP216" s="218"/>
      <c r="NJQ216" s="222"/>
      <c r="NJR216" s="218"/>
      <c r="NJS216" s="218"/>
      <c r="NJT216" s="221"/>
      <c r="NJU216" s="220"/>
      <c r="NJV216" s="219"/>
      <c r="NJW216" s="218"/>
      <c r="NJX216" s="222"/>
      <c r="NJY216" s="218"/>
      <c r="NJZ216" s="218"/>
      <c r="NKA216" s="221"/>
      <c r="NKB216" s="220"/>
      <c r="NKC216" s="219"/>
      <c r="NKD216" s="218"/>
      <c r="NKE216" s="222"/>
      <c r="NKF216" s="218"/>
      <c r="NKG216" s="218"/>
      <c r="NKH216" s="221"/>
      <c r="NKI216" s="220"/>
      <c r="NKJ216" s="219"/>
      <c r="NKK216" s="218"/>
      <c r="NKL216" s="222"/>
      <c r="NKM216" s="218"/>
      <c r="NKN216" s="218"/>
      <c r="NKO216" s="221"/>
      <c r="NKP216" s="220"/>
      <c r="NKQ216" s="219"/>
      <c r="NKR216" s="218"/>
      <c r="NKS216" s="222"/>
      <c r="NKT216" s="218"/>
      <c r="NKU216" s="218"/>
      <c r="NKV216" s="221"/>
      <c r="NKW216" s="220"/>
      <c r="NKX216" s="219"/>
      <c r="NKY216" s="218"/>
      <c r="NKZ216" s="222"/>
      <c r="NLA216" s="218"/>
      <c r="NLB216" s="218"/>
      <c r="NLC216" s="221"/>
      <c r="NLD216" s="220"/>
      <c r="NLE216" s="219"/>
      <c r="NLF216" s="218"/>
      <c r="NLG216" s="222"/>
      <c r="NLH216" s="218"/>
      <c r="NLI216" s="218"/>
      <c r="NLJ216" s="221"/>
      <c r="NLK216" s="220"/>
      <c r="NLL216" s="219"/>
      <c r="NLM216" s="218"/>
      <c r="NLN216" s="222"/>
      <c r="NLO216" s="218"/>
      <c r="NLP216" s="218"/>
      <c r="NLQ216" s="221"/>
      <c r="NLR216" s="220"/>
      <c r="NLS216" s="219"/>
      <c r="NLT216" s="218"/>
      <c r="NLU216" s="222"/>
      <c r="NLV216" s="218"/>
      <c r="NLW216" s="218"/>
      <c r="NLX216" s="221"/>
      <c r="NLY216" s="220"/>
      <c r="NLZ216" s="219"/>
      <c r="NMA216" s="218"/>
      <c r="NMB216" s="222"/>
      <c r="NMC216" s="218"/>
      <c r="NMD216" s="218"/>
      <c r="NME216" s="221"/>
      <c r="NMF216" s="220"/>
      <c r="NMG216" s="219"/>
      <c r="NMH216" s="218"/>
      <c r="NMI216" s="222"/>
      <c r="NMJ216" s="218"/>
      <c r="NMK216" s="218"/>
      <c r="NML216" s="221"/>
      <c r="NMM216" s="220"/>
      <c r="NMN216" s="219"/>
      <c r="NMO216" s="218"/>
      <c r="NMP216" s="222"/>
      <c r="NMQ216" s="218"/>
      <c r="NMR216" s="218"/>
      <c r="NMS216" s="221"/>
      <c r="NMT216" s="220"/>
      <c r="NMU216" s="219"/>
      <c r="NMV216" s="218"/>
      <c r="NMW216" s="222"/>
      <c r="NMX216" s="218"/>
      <c r="NMY216" s="218"/>
      <c r="NMZ216" s="221"/>
      <c r="NNA216" s="220"/>
      <c r="NNB216" s="219"/>
      <c r="NNC216" s="218"/>
      <c r="NND216" s="222"/>
      <c r="NNE216" s="218"/>
      <c r="NNF216" s="218"/>
      <c r="NNG216" s="221"/>
      <c r="NNH216" s="220"/>
      <c r="NNI216" s="219"/>
      <c r="NNJ216" s="218"/>
      <c r="NNK216" s="222"/>
      <c r="NNL216" s="218"/>
      <c r="NNM216" s="218"/>
      <c r="NNN216" s="221"/>
      <c r="NNO216" s="220"/>
      <c r="NNP216" s="219"/>
      <c r="NNQ216" s="218"/>
      <c r="NNR216" s="222"/>
      <c r="NNS216" s="218"/>
      <c r="NNT216" s="218"/>
      <c r="NNU216" s="221"/>
      <c r="NNV216" s="220"/>
      <c r="NNW216" s="219"/>
      <c r="NNX216" s="218"/>
      <c r="NNY216" s="222"/>
      <c r="NNZ216" s="218"/>
      <c r="NOA216" s="218"/>
      <c r="NOB216" s="221"/>
      <c r="NOC216" s="220"/>
      <c r="NOD216" s="219"/>
      <c r="NOE216" s="218"/>
      <c r="NOF216" s="222"/>
      <c r="NOG216" s="218"/>
      <c r="NOH216" s="218"/>
      <c r="NOI216" s="221"/>
      <c r="NOJ216" s="220"/>
      <c r="NOK216" s="219"/>
      <c r="NOL216" s="218"/>
      <c r="NOM216" s="222"/>
      <c r="NON216" s="218"/>
      <c r="NOO216" s="218"/>
      <c r="NOP216" s="221"/>
      <c r="NOQ216" s="220"/>
      <c r="NOR216" s="219"/>
      <c r="NOS216" s="218"/>
      <c r="NOT216" s="222"/>
      <c r="NOU216" s="218"/>
      <c r="NOV216" s="218"/>
      <c r="NOW216" s="221"/>
      <c r="NOX216" s="220"/>
      <c r="NOY216" s="219"/>
      <c r="NOZ216" s="218"/>
      <c r="NPA216" s="222"/>
      <c r="NPB216" s="218"/>
      <c r="NPC216" s="218"/>
      <c r="NPD216" s="221"/>
      <c r="NPE216" s="220"/>
      <c r="NPF216" s="219"/>
      <c r="NPG216" s="218"/>
      <c r="NPH216" s="222"/>
      <c r="NPI216" s="218"/>
      <c r="NPJ216" s="218"/>
      <c r="NPK216" s="221"/>
      <c r="NPL216" s="220"/>
      <c r="NPM216" s="219"/>
      <c r="NPN216" s="218"/>
      <c r="NPO216" s="222"/>
      <c r="NPP216" s="218"/>
      <c r="NPQ216" s="218"/>
      <c r="NPR216" s="221"/>
      <c r="NPS216" s="220"/>
      <c r="NPT216" s="219"/>
      <c r="NPU216" s="218"/>
      <c r="NPV216" s="222"/>
      <c r="NPW216" s="218"/>
      <c r="NPX216" s="218"/>
      <c r="NPY216" s="221"/>
      <c r="NPZ216" s="220"/>
      <c r="NQA216" s="219"/>
      <c r="NQB216" s="218"/>
      <c r="NQC216" s="222"/>
      <c r="NQD216" s="218"/>
      <c r="NQE216" s="218"/>
      <c r="NQF216" s="221"/>
      <c r="NQG216" s="220"/>
      <c r="NQH216" s="219"/>
      <c r="NQI216" s="218"/>
      <c r="NQJ216" s="222"/>
      <c r="NQK216" s="218"/>
      <c r="NQL216" s="218"/>
      <c r="NQM216" s="221"/>
      <c r="NQN216" s="220"/>
      <c r="NQO216" s="219"/>
      <c r="NQP216" s="218"/>
      <c r="NQQ216" s="222"/>
      <c r="NQR216" s="218"/>
      <c r="NQS216" s="218"/>
      <c r="NQT216" s="221"/>
      <c r="NQU216" s="220"/>
      <c r="NQV216" s="219"/>
      <c r="NQW216" s="218"/>
      <c r="NQX216" s="222"/>
      <c r="NQY216" s="218"/>
      <c r="NQZ216" s="218"/>
      <c r="NRA216" s="221"/>
      <c r="NRB216" s="220"/>
      <c r="NRC216" s="219"/>
      <c r="NRD216" s="218"/>
      <c r="NRE216" s="222"/>
      <c r="NRF216" s="218"/>
      <c r="NRG216" s="218"/>
      <c r="NRH216" s="221"/>
      <c r="NRI216" s="220"/>
      <c r="NRJ216" s="219"/>
      <c r="NRK216" s="218"/>
      <c r="NRL216" s="222"/>
      <c r="NRM216" s="218"/>
      <c r="NRN216" s="218"/>
      <c r="NRO216" s="221"/>
      <c r="NRP216" s="220"/>
      <c r="NRQ216" s="219"/>
      <c r="NRR216" s="218"/>
      <c r="NRS216" s="222"/>
      <c r="NRT216" s="218"/>
      <c r="NRU216" s="218"/>
      <c r="NRV216" s="221"/>
      <c r="NRW216" s="220"/>
      <c r="NRX216" s="219"/>
      <c r="NRY216" s="218"/>
      <c r="NRZ216" s="222"/>
      <c r="NSA216" s="218"/>
      <c r="NSB216" s="218"/>
      <c r="NSC216" s="221"/>
      <c r="NSD216" s="220"/>
      <c r="NSE216" s="219"/>
      <c r="NSF216" s="218"/>
      <c r="NSG216" s="222"/>
      <c r="NSH216" s="218"/>
      <c r="NSI216" s="218"/>
      <c r="NSJ216" s="221"/>
      <c r="NSK216" s="220"/>
      <c r="NSL216" s="219"/>
      <c r="NSM216" s="218"/>
      <c r="NSN216" s="222"/>
      <c r="NSO216" s="218"/>
      <c r="NSP216" s="218"/>
      <c r="NSQ216" s="221"/>
      <c r="NSR216" s="220"/>
      <c r="NSS216" s="219"/>
      <c r="NST216" s="218"/>
      <c r="NSU216" s="222"/>
      <c r="NSV216" s="218"/>
      <c r="NSW216" s="218"/>
      <c r="NSX216" s="221"/>
      <c r="NSY216" s="220"/>
      <c r="NSZ216" s="219"/>
      <c r="NTA216" s="218"/>
      <c r="NTB216" s="222"/>
      <c r="NTC216" s="218"/>
      <c r="NTD216" s="218"/>
      <c r="NTE216" s="221"/>
      <c r="NTF216" s="220"/>
      <c r="NTG216" s="219"/>
      <c r="NTH216" s="218"/>
      <c r="NTI216" s="222"/>
      <c r="NTJ216" s="218"/>
      <c r="NTK216" s="218"/>
      <c r="NTL216" s="221"/>
      <c r="NTM216" s="220"/>
      <c r="NTN216" s="219"/>
      <c r="NTO216" s="218"/>
      <c r="NTP216" s="222"/>
      <c r="NTQ216" s="218"/>
      <c r="NTR216" s="218"/>
      <c r="NTS216" s="221"/>
      <c r="NTT216" s="220"/>
      <c r="NTU216" s="219"/>
      <c r="NTV216" s="218"/>
      <c r="NTW216" s="222"/>
      <c r="NTX216" s="218"/>
      <c r="NTY216" s="218"/>
      <c r="NTZ216" s="221"/>
      <c r="NUA216" s="220"/>
      <c r="NUB216" s="219"/>
      <c r="NUC216" s="218"/>
      <c r="NUD216" s="222"/>
      <c r="NUE216" s="218"/>
      <c r="NUF216" s="218"/>
      <c r="NUG216" s="221"/>
      <c r="NUH216" s="220"/>
      <c r="NUI216" s="219"/>
      <c r="NUJ216" s="218"/>
      <c r="NUK216" s="222"/>
      <c r="NUL216" s="218"/>
      <c r="NUM216" s="218"/>
      <c r="NUN216" s="221"/>
      <c r="NUO216" s="220"/>
      <c r="NUP216" s="219"/>
      <c r="NUQ216" s="218"/>
      <c r="NUR216" s="222"/>
      <c r="NUS216" s="218"/>
      <c r="NUT216" s="218"/>
      <c r="NUU216" s="221"/>
      <c r="NUV216" s="220"/>
      <c r="NUW216" s="219"/>
      <c r="NUX216" s="218"/>
      <c r="NUY216" s="222"/>
      <c r="NUZ216" s="218"/>
      <c r="NVA216" s="218"/>
      <c r="NVB216" s="221"/>
      <c r="NVC216" s="220"/>
      <c r="NVD216" s="219"/>
      <c r="NVE216" s="218"/>
      <c r="NVF216" s="222"/>
      <c r="NVG216" s="218"/>
      <c r="NVH216" s="218"/>
      <c r="NVI216" s="221"/>
      <c r="NVJ216" s="220"/>
      <c r="NVK216" s="219"/>
      <c r="NVL216" s="218"/>
      <c r="NVM216" s="222"/>
      <c r="NVN216" s="218"/>
      <c r="NVO216" s="218"/>
      <c r="NVP216" s="221"/>
      <c r="NVQ216" s="220"/>
      <c r="NVR216" s="219"/>
      <c r="NVS216" s="218"/>
      <c r="NVT216" s="222"/>
      <c r="NVU216" s="218"/>
      <c r="NVV216" s="218"/>
      <c r="NVW216" s="221"/>
      <c r="NVX216" s="220"/>
      <c r="NVY216" s="219"/>
      <c r="NVZ216" s="218"/>
      <c r="NWA216" s="222"/>
      <c r="NWB216" s="218"/>
      <c r="NWC216" s="218"/>
      <c r="NWD216" s="221"/>
      <c r="NWE216" s="220"/>
      <c r="NWF216" s="219"/>
      <c r="NWG216" s="218"/>
      <c r="NWH216" s="222"/>
      <c r="NWI216" s="218"/>
      <c r="NWJ216" s="218"/>
      <c r="NWK216" s="221"/>
      <c r="NWL216" s="220"/>
      <c r="NWM216" s="219"/>
      <c r="NWN216" s="218"/>
      <c r="NWO216" s="222"/>
      <c r="NWP216" s="218"/>
      <c r="NWQ216" s="218"/>
      <c r="NWR216" s="221"/>
      <c r="NWS216" s="220"/>
      <c r="NWT216" s="219"/>
      <c r="NWU216" s="218"/>
      <c r="NWV216" s="222"/>
      <c r="NWW216" s="218"/>
      <c r="NWX216" s="218"/>
      <c r="NWY216" s="221"/>
      <c r="NWZ216" s="220"/>
      <c r="NXA216" s="219"/>
      <c r="NXB216" s="218"/>
      <c r="NXC216" s="222"/>
      <c r="NXD216" s="218"/>
      <c r="NXE216" s="218"/>
      <c r="NXF216" s="221"/>
      <c r="NXG216" s="220"/>
      <c r="NXH216" s="219"/>
      <c r="NXI216" s="218"/>
      <c r="NXJ216" s="222"/>
      <c r="NXK216" s="218"/>
      <c r="NXL216" s="218"/>
      <c r="NXM216" s="221"/>
      <c r="NXN216" s="220"/>
      <c r="NXO216" s="219"/>
      <c r="NXP216" s="218"/>
      <c r="NXQ216" s="222"/>
      <c r="NXR216" s="218"/>
      <c r="NXS216" s="218"/>
      <c r="NXT216" s="221"/>
      <c r="NXU216" s="220"/>
      <c r="NXV216" s="219"/>
      <c r="NXW216" s="218"/>
      <c r="NXX216" s="222"/>
      <c r="NXY216" s="218"/>
      <c r="NXZ216" s="218"/>
      <c r="NYA216" s="221"/>
      <c r="NYB216" s="220"/>
      <c r="NYC216" s="219"/>
      <c r="NYD216" s="218"/>
      <c r="NYE216" s="222"/>
      <c r="NYF216" s="218"/>
      <c r="NYG216" s="218"/>
      <c r="NYH216" s="221"/>
      <c r="NYI216" s="220"/>
      <c r="NYJ216" s="219"/>
      <c r="NYK216" s="218"/>
      <c r="NYL216" s="222"/>
      <c r="NYM216" s="218"/>
      <c r="NYN216" s="218"/>
      <c r="NYO216" s="221"/>
      <c r="NYP216" s="220"/>
      <c r="NYQ216" s="219"/>
      <c r="NYR216" s="218"/>
      <c r="NYS216" s="222"/>
      <c r="NYT216" s="218"/>
      <c r="NYU216" s="218"/>
      <c r="NYV216" s="221"/>
      <c r="NYW216" s="220"/>
      <c r="NYX216" s="219"/>
      <c r="NYY216" s="218"/>
      <c r="NYZ216" s="222"/>
      <c r="NZA216" s="218"/>
      <c r="NZB216" s="218"/>
      <c r="NZC216" s="221"/>
      <c r="NZD216" s="220"/>
      <c r="NZE216" s="219"/>
      <c r="NZF216" s="218"/>
      <c r="NZG216" s="222"/>
      <c r="NZH216" s="218"/>
      <c r="NZI216" s="218"/>
      <c r="NZJ216" s="221"/>
      <c r="NZK216" s="220"/>
      <c r="NZL216" s="219"/>
      <c r="NZM216" s="218"/>
      <c r="NZN216" s="222"/>
      <c r="NZO216" s="218"/>
      <c r="NZP216" s="218"/>
      <c r="NZQ216" s="221"/>
      <c r="NZR216" s="220"/>
      <c r="NZS216" s="219"/>
      <c r="NZT216" s="218"/>
      <c r="NZU216" s="222"/>
      <c r="NZV216" s="218"/>
      <c r="NZW216" s="218"/>
      <c r="NZX216" s="221"/>
      <c r="NZY216" s="220"/>
      <c r="NZZ216" s="219"/>
      <c r="OAA216" s="218"/>
      <c r="OAB216" s="222"/>
      <c r="OAC216" s="218"/>
      <c r="OAD216" s="218"/>
      <c r="OAE216" s="221"/>
      <c r="OAF216" s="220"/>
      <c r="OAG216" s="219"/>
      <c r="OAH216" s="218"/>
      <c r="OAI216" s="222"/>
      <c r="OAJ216" s="218"/>
      <c r="OAK216" s="218"/>
      <c r="OAL216" s="221"/>
      <c r="OAM216" s="220"/>
      <c r="OAN216" s="219"/>
      <c r="OAO216" s="218"/>
      <c r="OAP216" s="222"/>
      <c r="OAQ216" s="218"/>
      <c r="OAR216" s="218"/>
      <c r="OAS216" s="221"/>
      <c r="OAT216" s="220"/>
      <c r="OAU216" s="219"/>
      <c r="OAV216" s="218"/>
      <c r="OAW216" s="222"/>
      <c r="OAX216" s="218"/>
      <c r="OAY216" s="218"/>
      <c r="OAZ216" s="221"/>
      <c r="OBA216" s="220"/>
      <c r="OBB216" s="219"/>
      <c r="OBC216" s="218"/>
      <c r="OBD216" s="222"/>
      <c r="OBE216" s="218"/>
      <c r="OBF216" s="218"/>
      <c r="OBG216" s="221"/>
      <c r="OBH216" s="220"/>
      <c r="OBI216" s="219"/>
      <c r="OBJ216" s="218"/>
      <c r="OBK216" s="222"/>
      <c r="OBL216" s="218"/>
      <c r="OBM216" s="218"/>
      <c r="OBN216" s="221"/>
      <c r="OBO216" s="220"/>
      <c r="OBP216" s="219"/>
      <c r="OBQ216" s="218"/>
      <c r="OBR216" s="222"/>
      <c r="OBS216" s="218"/>
      <c r="OBT216" s="218"/>
      <c r="OBU216" s="221"/>
      <c r="OBV216" s="220"/>
      <c r="OBW216" s="219"/>
      <c r="OBX216" s="218"/>
      <c r="OBY216" s="222"/>
      <c r="OBZ216" s="218"/>
      <c r="OCA216" s="218"/>
      <c r="OCB216" s="221"/>
      <c r="OCC216" s="220"/>
      <c r="OCD216" s="219"/>
      <c r="OCE216" s="218"/>
      <c r="OCF216" s="222"/>
      <c r="OCG216" s="218"/>
      <c r="OCH216" s="218"/>
      <c r="OCI216" s="221"/>
      <c r="OCJ216" s="220"/>
      <c r="OCK216" s="219"/>
      <c r="OCL216" s="218"/>
      <c r="OCM216" s="222"/>
      <c r="OCN216" s="218"/>
      <c r="OCO216" s="218"/>
      <c r="OCP216" s="221"/>
      <c r="OCQ216" s="220"/>
      <c r="OCR216" s="219"/>
      <c r="OCS216" s="218"/>
      <c r="OCT216" s="222"/>
      <c r="OCU216" s="218"/>
      <c r="OCV216" s="218"/>
      <c r="OCW216" s="221"/>
      <c r="OCX216" s="220"/>
      <c r="OCY216" s="219"/>
      <c r="OCZ216" s="218"/>
      <c r="ODA216" s="222"/>
      <c r="ODB216" s="218"/>
      <c r="ODC216" s="218"/>
      <c r="ODD216" s="221"/>
      <c r="ODE216" s="220"/>
      <c r="ODF216" s="219"/>
      <c r="ODG216" s="218"/>
      <c r="ODH216" s="222"/>
      <c r="ODI216" s="218"/>
      <c r="ODJ216" s="218"/>
      <c r="ODK216" s="221"/>
      <c r="ODL216" s="220"/>
      <c r="ODM216" s="219"/>
      <c r="ODN216" s="218"/>
      <c r="ODO216" s="222"/>
      <c r="ODP216" s="218"/>
      <c r="ODQ216" s="218"/>
      <c r="ODR216" s="221"/>
      <c r="ODS216" s="220"/>
      <c r="ODT216" s="219"/>
      <c r="ODU216" s="218"/>
      <c r="ODV216" s="222"/>
      <c r="ODW216" s="218"/>
      <c r="ODX216" s="218"/>
      <c r="ODY216" s="221"/>
      <c r="ODZ216" s="220"/>
      <c r="OEA216" s="219"/>
      <c r="OEB216" s="218"/>
      <c r="OEC216" s="222"/>
      <c r="OED216" s="218"/>
      <c r="OEE216" s="218"/>
      <c r="OEF216" s="221"/>
      <c r="OEG216" s="220"/>
      <c r="OEH216" s="219"/>
      <c r="OEI216" s="218"/>
      <c r="OEJ216" s="222"/>
      <c r="OEK216" s="218"/>
      <c r="OEL216" s="218"/>
      <c r="OEM216" s="221"/>
      <c r="OEN216" s="220"/>
      <c r="OEO216" s="219"/>
      <c r="OEP216" s="218"/>
      <c r="OEQ216" s="222"/>
      <c r="OER216" s="218"/>
      <c r="OES216" s="218"/>
      <c r="OET216" s="221"/>
      <c r="OEU216" s="220"/>
      <c r="OEV216" s="219"/>
      <c r="OEW216" s="218"/>
      <c r="OEX216" s="222"/>
      <c r="OEY216" s="218"/>
      <c r="OEZ216" s="218"/>
      <c r="OFA216" s="221"/>
      <c r="OFB216" s="220"/>
      <c r="OFC216" s="219"/>
      <c r="OFD216" s="218"/>
      <c r="OFE216" s="222"/>
      <c r="OFF216" s="218"/>
      <c r="OFG216" s="218"/>
      <c r="OFH216" s="221"/>
      <c r="OFI216" s="220"/>
      <c r="OFJ216" s="219"/>
      <c r="OFK216" s="218"/>
      <c r="OFL216" s="222"/>
      <c r="OFM216" s="218"/>
      <c r="OFN216" s="218"/>
      <c r="OFO216" s="221"/>
      <c r="OFP216" s="220"/>
      <c r="OFQ216" s="219"/>
      <c r="OFR216" s="218"/>
      <c r="OFS216" s="222"/>
      <c r="OFT216" s="218"/>
      <c r="OFU216" s="218"/>
      <c r="OFV216" s="221"/>
      <c r="OFW216" s="220"/>
      <c r="OFX216" s="219"/>
      <c r="OFY216" s="218"/>
      <c r="OFZ216" s="222"/>
      <c r="OGA216" s="218"/>
      <c r="OGB216" s="218"/>
      <c r="OGC216" s="221"/>
      <c r="OGD216" s="220"/>
      <c r="OGE216" s="219"/>
      <c r="OGF216" s="218"/>
      <c r="OGG216" s="222"/>
      <c r="OGH216" s="218"/>
      <c r="OGI216" s="218"/>
      <c r="OGJ216" s="221"/>
      <c r="OGK216" s="220"/>
      <c r="OGL216" s="219"/>
      <c r="OGM216" s="218"/>
      <c r="OGN216" s="222"/>
      <c r="OGO216" s="218"/>
      <c r="OGP216" s="218"/>
      <c r="OGQ216" s="221"/>
      <c r="OGR216" s="220"/>
      <c r="OGS216" s="219"/>
      <c r="OGT216" s="218"/>
      <c r="OGU216" s="222"/>
      <c r="OGV216" s="218"/>
      <c r="OGW216" s="218"/>
      <c r="OGX216" s="221"/>
      <c r="OGY216" s="220"/>
      <c r="OGZ216" s="219"/>
      <c r="OHA216" s="218"/>
      <c r="OHB216" s="222"/>
      <c r="OHC216" s="218"/>
      <c r="OHD216" s="218"/>
      <c r="OHE216" s="221"/>
      <c r="OHF216" s="220"/>
      <c r="OHG216" s="219"/>
      <c r="OHH216" s="218"/>
      <c r="OHI216" s="222"/>
      <c r="OHJ216" s="218"/>
      <c r="OHK216" s="218"/>
      <c r="OHL216" s="221"/>
      <c r="OHM216" s="220"/>
      <c r="OHN216" s="219"/>
      <c r="OHO216" s="218"/>
      <c r="OHP216" s="222"/>
      <c r="OHQ216" s="218"/>
      <c r="OHR216" s="218"/>
      <c r="OHS216" s="221"/>
      <c r="OHT216" s="220"/>
      <c r="OHU216" s="219"/>
      <c r="OHV216" s="218"/>
      <c r="OHW216" s="222"/>
      <c r="OHX216" s="218"/>
      <c r="OHY216" s="218"/>
      <c r="OHZ216" s="221"/>
      <c r="OIA216" s="220"/>
      <c r="OIB216" s="219"/>
      <c r="OIC216" s="218"/>
      <c r="OID216" s="222"/>
      <c r="OIE216" s="218"/>
      <c r="OIF216" s="218"/>
      <c r="OIG216" s="221"/>
      <c r="OIH216" s="220"/>
      <c r="OII216" s="219"/>
      <c r="OIJ216" s="218"/>
      <c r="OIK216" s="222"/>
      <c r="OIL216" s="218"/>
      <c r="OIM216" s="218"/>
      <c r="OIN216" s="221"/>
      <c r="OIO216" s="220"/>
      <c r="OIP216" s="219"/>
      <c r="OIQ216" s="218"/>
      <c r="OIR216" s="222"/>
      <c r="OIS216" s="218"/>
      <c r="OIT216" s="218"/>
      <c r="OIU216" s="221"/>
      <c r="OIV216" s="220"/>
      <c r="OIW216" s="219"/>
      <c r="OIX216" s="218"/>
      <c r="OIY216" s="222"/>
      <c r="OIZ216" s="218"/>
      <c r="OJA216" s="218"/>
      <c r="OJB216" s="221"/>
      <c r="OJC216" s="220"/>
      <c r="OJD216" s="219"/>
      <c r="OJE216" s="218"/>
      <c r="OJF216" s="222"/>
      <c r="OJG216" s="218"/>
      <c r="OJH216" s="218"/>
      <c r="OJI216" s="221"/>
      <c r="OJJ216" s="220"/>
      <c r="OJK216" s="219"/>
      <c r="OJL216" s="218"/>
      <c r="OJM216" s="222"/>
      <c r="OJN216" s="218"/>
      <c r="OJO216" s="218"/>
      <c r="OJP216" s="221"/>
      <c r="OJQ216" s="220"/>
      <c r="OJR216" s="219"/>
      <c r="OJS216" s="218"/>
      <c r="OJT216" s="222"/>
      <c r="OJU216" s="218"/>
      <c r="OJV216" s="218"/>
      <c r="OJW216" s="221"/>
      <c r="OJX216" s="220"/>
      <c r="OJY216" s="219"/>
      <c r="OJZ216" s="218"/>
      <c r="OKA216" s="222"/>
      <c r="OKB216" s="218"/>
      <c r="OKC216" s="218"/>
      <c r="OKD216" s="221"/>
      <c r="OKE216" s="220"/>
      <c r="OKF216" s="219"/>
      <c r="OKG216" s="218"/>
      <c r="OKH216" s="222"/>
      <c r="OKI216" s="218"/>
      <c r="OKJ216" s="218"/>
      <c r="OKK216" s="221"/>
      <c r="OKL216" s="220"/>
      <c r="OKM216" s="219"/>
      <c r="OKN216" s="218"/>
      <c r="OKO216" s="222"/>
      <c r="OKP216" s="218"/>
      <c r="OKQ216" s="218"/>
      <c r="OKR216" s="221"/>
      <c r="OKS216" s="220"/>
      <c r="OKT216" s="219"/>
      <c r="OKU216" s="218"/>
      <c r="OKV216" s="222"/>
      <c r="OKW216" s="218"/>
      <c r="OKX216" s="218"/>
      <c r="OKY216" s="221"/>
      <c r="OKZ216" s="220"/>
      <c r="OLA216" s="219"/>
      <c r="OLB216" s="218"/>
      <c r="OLC216" s="222"/>
      <c r="OLD216" s="218"/>
      <c r="OLE216" s="218"/>
      <c r="OLF216" s="221"/>
      <c r="OLG216" s="220"/>
      <c r="OLH216" s="219"/>
      <c r="OLI216" s="218"/>
      <c r="OLJ216" s="222"/>
      <c r="OLK216" s="218"/>
      <c r="OLL216" s="218"/>
      <c r="OLM216" s="221"/>
      <c r="OLN216" s="220"/>
      <c r="OLO216" s="219"/>
      <c r="OLP216" s="218"/>
      <c r="OLQ216" s="222"/>
      <c r="OLR216" s="218"/>
      <c r="OLS216" s="218"/>
      <c r="OLT216" s="221"/>
      <c r="OLU216" s="220"/>
      <c r="OLV216" s="219"/>
      <c r="OLW216" s="218"/>
      <c r="OLX216" s="222"/>
      <c r="OLY216" s="218"/>
      <c r="OLZ216" s="218"/>
      <c r="OMA216" s="221"/>
      <c r="OMB216" s="220"/>
      <c r="OMC216" s="219"/>
      <c r="OMD216" s="218"/>
      <c r="OME216" s="222"/>
      <c r="OMF216" s="218"/>
      <c r="OMG216" s="218"/>
      <c r="OMH216" s="221"/>
      <c r="OMI216" s="220"/>
      <c r="OMJ216" s="219"/>
      <c r="OMK216" s="218"/>
      <c r="OML216" s="222"/>
      <c r="OMM216" s="218"/>
      <c r="OMN216" s="218"/>
      <c r="OMO216" s="221"/>
      <c r="OMP216" s="220"/>
      <c r="OMQ216" s="219"/>
      <c r="OMR216" s="218"/>
      <c r="OMS216" s="222"/>
      <c r="OMT216" s="218"/>
      <c r="OMU216" s="218"/>
      <c r="OMV216" s="221"/>
      <c r="OMW216" s="220"/>
      <c r="OMX216" s="219"/>
      <c r="OMY216" s="218"/>
      <c r="OMZ216" s="222"/>
      <c r="ONA216" s="218"/>
      <c r="ONB216" s="218"/>
      <c r="ONC216" s="221"/>
      <c r="OND216" s="220"/>
      <c r="ONE216" s="219"/>
      <c r="ONF216" s="218"/>
      <c r="ONG216" s="222"/>
      <c r="ONH216" s="218"/>
      <c r="ONI216" s="218"/>
      <c r="ONJ216" s="221"/>
      <c r="ONK216" s="220"/>
      <c r="ONL216" s="219"/>
      <c r="ONM216" s="218"/>
      <c r="ONN216" s="222"/>
      <c r="ONO216" s="218"/>
      <c r="ONP216" s="218"/>
      <c r="ONQ216" s="221"/>
      <c r="ONR216" s="220"/>
      <c r="ONS216" s="219"/>
      <c r="ONT216" s="218"/>
      <c r="ONU216" s="222"/>
      <c r="ONV216" s="218"/>
      <c r="ONW216" s="218"/>
      <c r="ONX216" s="221"/>
      <c r="ONY216" s="220"/>
      <c r="ONZ216" s="219"/>
      <c r="OOA216" s="218"/>
      <c r="OOB216" s="222"/>
      <c r="OOC216" s="218"/>
      <c r="OOD216" s="218"/>
      <c r="OOE216" s="221"/>
      <c r="OOF216" s="220"/>
      <c r="OOG216" s="219"/>
      <c r="OOH216" s="218"/>
      <c r="OOI216" s="222"/>
      <c r="OOJ216" s="218"/>
      <c r="OOK216" s="218"/>
      <c r="OOL216" s="221"/>
      <c r="OOM216" s="220"/>
      <c r="OON216" s="219"/>
      <c r="OOO216" s="218"/>
      <c r="OOP216" s="222"/>
      <c r="OOQ216" s="218"/>
      <c r="OOR216" s="218"/>
      <c r="OOS216" s="221"/>
      <c r="OOT216" s="220"/>
      <c r="OOU216" s="219"/>
      <c r="OOV216" s="218"/>
      <c r="OOW216" s="222"/>
      <c r="OOX216" s="218"/>
      <c r="OOY216" s="218"/>
      <c r="OOZ216" s="221"/>
      <c r="OPA216" s="220"/>
      <c r="OPB216" s="219"/>
      <c r="OPC216" s="218"/>
      <c r="OPD216" s="222"/>
      <c r="OPE216" s="218"/>
      <c r="OPF216" s="218"/>
      <c r="OPG216" s="221"/>
      <c r="OPH216" s="220"/>
      <c r="OPI216" s="219"/>
      <c r="OPJ216" s="218"/>
      <c r="OPK216" s="222"/>
      <c r="OPL216" s="218"/>
      <c r="OPM216" s="218"/>
      <c r="OPN216" s="221"/>
      <c r="OPO216" s="220"/>
      <c r="OPP216" s="219"/>
      <c r="OPQ216" s="218"/>
      <c r="OPR216" s="222"/>
      <c r="OPS216" s="218"/>
      <c r="OPT216" s="218"/>
      <c r="OPU216" s="221"/>
      <c r="OPV216" s="220"/>
      <c r="OPW216" s="219"/>
      <c r="OPX216" s="218"/>
      <c r="OPY216" s="222"/>
      <c r="OPZ216" s="218"/>
      <c r="OQA216" s="218"/>
      <c r="OQB216" s="221"/>
      <c r="OQC216" s="220"/>
      <c r="OQD216" s="219"/>
      <c r="OQE216" s="218"/>
      <c r="OQF216" s="222"/>
      <c r="OQG216" s="218"/>
      <c r="OQH216" s="218"/>
      <c r="OQI216" s="221"/>
      <c r="OQJ216" s="220"/>
      <c r="OQK216" s="219"/>
      <c r="OQL216" s="218"/>
      <c r="OQM216" s="222"/>
      <c r="OQN216" s="218"/>
      <c r="OQO216" s="218"/>
      <c r="OQP216" s="221"/>
      <c r="OQQ216" s="220"/>
      <c r="OQR216" s="219"/>
      <c r="OQS216" s="218"/>
      <c r="OQT216" s="222"/>
      <c r="OQU216" s="218"/>
      <c r="OQV216" s="218"/>
      <c r="OQW216" s="221"/>
      <c r="OQX216" s="220"/>
      <c r="OQY216" s="219"/>
      <c r="OQZ216" s="218"/>
      <c r="ORA216" s="222"/>
      <c r="ORB216" s="218"/>
      <c r="ORC216" s="218"/>
      <c r="ORD216" s="221"/>
      <c r="ORE216" s="220"/>
      <c r="ORF216" s="219"/>
      <c r="ORG216" s="218"/>
      <c r="ORH216" s="222"/>
      <c r="ORI216" s="218"/>
      <c r="ORJ216" s="218"/>
      <c r="ORK216" s="221"/>
      <c r="ORL216" s="220"/>
      <c r="ORM216" s="219"/>
      <c r="ORN216" s="218"/>
      <c r="ORO216" s="222"/>
      <c r="ORP216" s="218"/>
      <c r="ORQ216" s="218"/>
      <c r="ORR216" s="221"/>
      <c r="ORS216" s="220"/>
      <c r="ORT216" s="219"/>
      <c r="ORU216" s="218"/>
      <c r="ORV216" s="222"/>
      <c r="ORW216" s="218"/>
      <c r="ORX216" s="218"/>
      <c r="ORY216" s="221"/>
      <c r="ORZ216" s="220"/>
      <c r="OSA216" s="219"/>
      <c r="OSB216" s="218"/>
      <c r="OSC216" s="222"/>
      <c r="OSD216" s="218"/>
      <c r="OSE216" s="218"/>
      <c r="OSF216" s="221"/>
      <c r="OSG216" s="220"/>
      <c r="OSH216" s="219"/>
      <c r="OSI216" s="218"/>
      <c r="OSJ216" s="222"/>
      <c r="OSK216" s="218"/>
      <c r="OSL216" s="218"/>
      <c r="OSM216" s="221"/>
      <c r="OSN216" s="220"/>
      <c r="OSO216" s="219"/>
      <c r="OSP216" s="218"/>
      <c r="OSQ216" s="222"/>
      <c r="OSR216" s="218"/>
      <c r="OSS216" s="218"/>
      <c r="OST216" s="221"/>
      <c r="OSU216" s="220"/>
      <c r="OSV216" s="219"/>
      <c r="OSW216" s="218"/>
      <c r="OSX216" s="222"/>
      <c r="OSY216" s="218"/>
      <c r="OSZ216" s="218"/>
      <c r="OTA216" s="221"/>
      <c r="OTB216" s="220"/>
      <c r="OTC216" s="219"/>
      <c r="OTD216" s="218"/>
      <c r="OTE216" s="222"/>
      <c r="OTF216" s="218"/>
      <c r="OTG216" s="218"/>
      <c r="OTH216" s="221"/>
      <c r="OTI216" s="220"/>
      <c r="OTJ216" s="219"/>
      <c r="OTK216" s="218"/>
      <c r="OTL216" s="222"/>
      <c r="OTM216" s="218"/>
      <c r="OTN216" s="218"/>
      <c r="OTO216" s="221"/>
      <c r="OTP216" s="220"/>
      <c r="OTQ216" s="219"/>
      <c r="OTR216" s="218"/>
      <c r="OTS216" s="222"/>
      <c r="OTT216" s="218"/>
      <c r="OTU216" s="218"/>
      <c r="OTV216" s="221"/>
      <c r="OTW216" s="220"/>
      <c r="OTX216" s="219"/>
      <c r="OTY216" s="218"/>
      <c r="OTZ216" s="222"/>
      <c r="OUA216" s="218"/>
      <c r="OUB216" s="218"/>
      <c r="OUC216" s="221"/>
      <c r="OUD216" s="220"/>
      <c r="OUE216" s="219"/>
      <c r="OUF216" s="218"/>
      <c r="OUG216" s="222"/>
      <c r="OUH216" s="218"/>
      <c r="OUI216" s="218"/>
      <c r="OUJ216" s="221"/>
      <c r="OUK216" s="220"/>
      <c r="OUL216" s="219"/>
      <c r="OUM216" s="218"/>
      <c r="OUN216" s="222"/>
      <c r="OUO216" s="218"/>
      <c r="OUP216" s="218"/>
      <c r="OUQ216" s="221"/>
      <c r="OUR216" s="220"/>
      <c r="OUS216" s="219"/>
      <c r="OUT216" s="218"/>
      <c r="OUU216" s="222"/>
      <c r="OUV216" s="218"/>
      <c r="OUW216" s="218"/>
      <c r="OUX216" s="221"/>
      <c r="OUY216" s="220"/>
      <c r="OUZ216" s="219"/>
      <c r="OVA216" s="218"/>
      <c r="OVB216" s="222"/>
      <c r="OVC216" s="218"/>
      <c r="OVD216" s="218"/>
      <c r="OVE216" s="221"/>
      <c r="OVF216" s="220"/>
      <c r="OVG216" s="219"/>
      <c r="OVH216" s="218"/>
      <c r="OVI216" s="222"/>
      <c r="OVJ216" s="218"/>
      <c r="OVK216" s="218"/>
      <c r="OVL216" s="221"/>
      <c r="OVM216" s="220"/>
      <c r="OVN216" s="219"/>
      <c r="OVO216" s="218"/>
      <c r="OVP216" s="222"/>
      <c r="OVQ216" s="218"/>
      <c r="OVR216" s="218"/>
      <c r="OVS216" s="221"/>
      <c r="OVT216" s="220"/>
      <c r="OVU216" s="219"/>
      <c r="OVV216" s="218"/>
      <c r="OVW216" s="222"/>
      <c r="OVX216" s="218"/>
      <c r="OVY216" s="218"/>
      <c r="OVZ216" s="221"/>
      <c r="OWA216" s="220"/>
      <c r="OWB216" s="219"/>
      <c r="OWC216" s="218"/>
      <c r="OWD216" s="222"/>
      <c r="OWE216" s="218"/>
      <c r="OWF216" s="218"/>
      <c r="OWG216" s="221"/>
      <c r="OWH216" s="220"/>
      <c r="OWI216" s="219"/>
      <c r="OWJ216" s="218"/>
      <c r="OWK216" s="222"/>
      <c r="OWL216" s="218"/>
      <c r="OWM216" s="218"/>
      <c r="OWN216" s="221"/>
      <c r="OWO216" s="220"/>
      <c r="OWP216" s="219"/>
      <c r="OWQ216" s="218"/>
      <c r="OWR216" s="222"/>
      <c r="OWS216" s="218"/>
      <c r="OWT216" s="218"/>
      <c r="OWU216" s="221"/>
      <c r="OWV216" s="220"/>
      <c r="OWW216" s="219"/>
      <c r="OWX216" s="218"/>
      <c r="OWY216" s="222"/>
      <c r="OWZ216" s="218"/>
      <c r="OXA216" s="218"/>
      <c r="OXB216" s="221"/>
      <c r="OXC216" s="220"/>
      <c r="OXD216" s="219"/>
      <c r="OXE216" s="218"/>
      <c r="OXF216" s="222"/>
      <c r="OXG216" s="218"/>
      <c r="OXH216" s="218"/>
      <c r="OXI216" s="221"/>
      <c r="OXJ216" s="220"/>
      <c r="OXK216" s="219"/>
      <c r="OXL216" s="218"/>
      <c r="OXM216" s="222"/>
      <c r="OXN216" s="218"/>
      <c r="OXO216" s="218"/>
      <c r="OXP216" s="221"/>
      <c r="OXQ216" s="220"/>
      <c r="OXR216" s="219"/>
      <c r="OXS216" s="218"/>
      <c r="OXT216" s="222"/>
      <c r="OXU216" s="218"/>
      <c r="OXV216" s="218"/>
      <c r="OXW216" s="221"/>
      <c r="OXX216" s="220"/>
      <c r="OXY216" s="219"/>
      <c r="OXZ216" s="218"/>
      <c r="OYA216" s="222"/>
      <c r="OYB216" s="218"/>
      <c r="OYC216" s="218"/>
      <c r="OYD216" s="221"/>
      <c r="OYE216" s="220"/>
      <c r="OYF216" s="219"/>
      <c r="OYG216" s="218"/>
      <c r="OYH216" s="222"/>
      <c r="OYI216" s="218"/>
      <c r="OYJ216" s="218"/>
      <c r="OYK216" s="221"/>
      <c r="OYL216" s="220"/>
      <c r="OYM216" s="219"/>
      <c r="OYN216" s="218"/>
      <c r="OYO216" s="222"/>
      <c r="OYP216" s="218"/>
      <c r="OYQ216" s="218"/>
      <c r="OYR216" s="221"/>
      <c r="OYS216" s="220"/>
      <c r="OYT216" s="219"/>
      <c r="OYU216" s="218"/>
      <c r="OYV216" s="222"/>
      <c r="OYW216" s="218"/>
      <c r="OYX216" s="218"/>
      <c r="OYY216" s="221"/>
      <c r="OYZ216" s="220"/>
      <c r="OZA216" s="219"/>
      <c r="OZB216" s="218"/>
      <c r="OZC216" s="222"/>
      <c r="OZD216" s="218"/>
      <c r="OZE216" s="218"/>
      <c r="OZF216" s="221"/>
      <c r="OZG216" s="220"/>
      <c r="OZH216" s="219"/>
      <c r="OZI216" s="218"/>
      <c r="OZJ216" s="222"/>
      <c r="OZK216" s="218"/>
      <c r="OZL216" s="218"/>
      <c r="OZM216" s="221"/>
      <c r="OZN216" s="220"/>
      <c r="OZO216" s="219"/>
      <c r="OZP216" s="218"/>
      <c r="OZQ216" s="222"/>
      <c r="OZR216" s="218"/>
      <c r="OZS216" s="218"/>
      <c r="OZT216" s="221"/>
      <c r="OZU216" s="220"/>
      <c r="OZV216" s="219"/>
      <c r="OZW216" s="218"/>
      <c r="OZX216" s="222"/>
      <c r="OZY216" s="218"/>
      <c r="OZZ216" s="218"/>
      <c r="PAA216" s="221"/>
      <c r="PAB216" s="220"/>
      <c r="PAC216" s="219"/>
      <c r="PAD216" s="218"/>
      <c r="PAE216" s="222"/>
      <c r="PAF216" s="218"/>
      <c r="PAG216" s="218"/>
      <c r="PAH216" s="221"/>
      <c r="PAI216" s="220"/>
      <c r="PAJ216" s="219"/>
      <c r="PAK216" s="218"/>
      <c r="PAL216" s="222"/>
      <c r="PAM216" s="218"/>
      <c r="PAN216" s="218"/>
      <c r="PAO216" s="221"/>
      <c r="PAP216" s="220"/>
      <c r="PAQ216" s="219"/>
      <c r="PAR216" s="218"/>
      <c r="PAS216" s="222"/>
      <c r="PAT216" s="218"/>
      <c r="PAU216" s="218"/>
      <c r="PAV216" s="221"/>
      <c r="PAW216" s="220"/>
      <c r="PAX216" s="219"/>
      <c r="PAY216" s="218"/>
      <c r="PAZ216" s="222"/>
      <c r="PBA216" s="218"/>
      <c r="PBB216" s="218"/>
      <c r="PBC216" s="221"/>
      <c r="PBD216" s="220"/>
      <c r="PBE216" s="219"/>
      <c r="PBF216" s="218"/>
      <c r="PBG216" s="222"/>
      <c r="PBH216" s="218"/>
      <c r="PBI216" s="218"/>
      <c r="PBJ216" s="221"/>
      <c r="PBK216" s="220"/>
      <c r="PBL216" s="219"/>
      <c r="PBM216" s="218"/>
      <c r="PBN216" s="222"/>
      <c r="PBO216" s="218"/>
      <c r="PBP216" s="218"/>
      <c r="PBQ216" s="221"/>
      <c r="PBR216" s="220"/>
      <c r="PBS216" s="219"/>
      <c r="PBT216" s="218"/>
      <c r="PBU216" s="222"/>
      <c r="PBV216" s="218"/>
      <c r="PBW216" s="218"/>
      <c r="PBX216" s="221"/>
      <c r="PBY216" s="220"/>
      <c r="PBZ216" s="219"/>
      <c r="PCA216" s="218"/>
      <c r="PCB216" s="222"/>
      <c r="PCC216" s="218"/>
      <c r="PCD216" s="218"/>
      <c r="PCE216" s="221"/>
      <c r="PCF216" s="220"/>
      <c r="PCG216" s="219"/>
      <c r="PCH216" s="218"/>
      <c r="PCI216" s="222"/>
      <c r="PCJ216" s="218"/>
      <c r="PCK216" s="218"/>
      <c r="PCL216" s="221"/>
      <c r="PCM216" s="220"/>
      <c r="PCN216" s="219"/>
      <c r="PCO216" s="218"/>
      <c r="PCP216" s="222"/>
      <c r="PCQ216" s="218"/>
      <c r="PCR216" s="218"/>
      <c r="PCS216" s="221"/>
      <c r="PCT216" s="220"/>
      <c r="PCU216" s="219"/>
      <c r="PCV216" s="218"/>
      <c r="PCW216" s="222"/>
      <c r="PCX216" s="218"/>
      <c r="PCY216" s="218"/>
      <c r="PCZ216" s="221"/>
      <c r="PDA216" s="220"/>
      <c r="PDB216" s="219"/>
      <c r="PDC216" s="218"/>
      <c r="PDD216" s="222"/>
      <c r="PDE216" s="218"/>
      <c r="PDF216" s="218"/>
      <c r="PDG216" s="221"/>
      <c r="PDH216" s="220"/>
      <c r="PDI216" s="219"/>
      <c r="PDJ216" s="218"/>
      <c r="PDK216" s="222"/>
      <c r="PDL216" s="218"/>
      <c r="PDM216" s="218"/>
      <c r="PDN216" s="221"/>
      <c r="PDO216" s="220"/>
      <c r="PDP216" s="219"/>
      <c r="PDQ216" s="218"/>
      <c r="PDR216" s="222"/>
      <c r="PDS216" s="218"/>
      <c r="PDT216" s="218"/>
      <c r="PDU216" s="221"/>
      <c r="PDV216" s="220"/>
      <c r="PDW216" s="219"/>
      <c r="PDX216" s="218"/>
      <c r="PDY216" s="222"/>
      <c r="PDZ216" s="218"/>
      <c r="PEA216" s="218"/>
      <c r="PEB216" s="221"/>
      <c r="PEC216" s="220"/>
      <c r="PED216" s="219"/>
      <c r="PEE216" s="218"/>
      <c r="PEF216" s="222"/>
      <c r="PEG216" s="218"/>
      <c r="PEH216" s="218"/>
      <c r="PEI216" s="221"/>
      <c r="PEJ216" s="220"/>
      <c r="PEK216" s="219"/>
      <c r="PEL216" s="218"/>
      <c r="PEM216" s="222"/>
      <c r="PEN216" s="218"/>
      <c r="PEO216" s="218"/>
      <c r="PEP216" s="221"/>
      <c r="PEQ216" s="220"/>
      <c r="PER216" s="219"/>
      <c r="PES216" s="218"/>
      <c r="PET216" s="222"/>
      <c r="PEU216" s="218"/>
      <c r="PEV216" s="218"/>
      <c r="PEW216" s="221"/>
      <c r="PEX216" s="220"/>
      <c r="PEY216" s="219"/>
      <c r="PEZ216" s="218"/>
      <c r="PFA216" s="222"/>
      <c r="PFB216" s="218"/>
      <c r="PFC216" s="218"/>
      <c r="PFD216" s="221"/>
      <c r="PFE216" s="220"/>
      <c r="PFF216" s="219"/>
      <c r="PFG216" s="218"/>
      <c r="PFH216" s="222"/>
      <c r="PFI216" s="218"/>
      <c r="PFJ216" s="218"/>
      <c r="PFK216" s="221"/>
      <c r="PFL216" s="220"/>
      <c r="PFM216" s="219"/>
      <c r="PFN216" s="218"/>
      <c r="PFO216" s="222"/>
      <c r="PFP216" s="218"/>
      <c r="PFQ216" s="218"/>
      <c r="PFR216" s="221"/>
      <c r="PFS216" s="220"/>
      <c r="PFT216" s="219"/>
      <c r="PFU216" s="218"/>
      <c r="PFV216" s="222"/>
      <c r="PFW216" s="218"/>
      <c r="PFX216" s="218"/>
      <c r="PFY216" s="221"/>
      <c r="PFZ216" s="220"/>
      <c r="PGA216" s="219"/>
      <c r="PGB216" s="218"/>
      <c r="PGC216" s="222"/>
      <c r="PGD216" s="218"/>
      <c r="PGE216" s="218"/>
      <c r="PGF216" s="221"/>
      <c r="PGG216" s="220"/>
      <c r="PGH216" s="219"/>
      <c r="PGI216" s="218"/>
      <c r="PGJ216" s="222"/>
      <c r="PGK216" s="218"/>
      <c r="PGL216" s="218"/>
      <c r="PGM216" s="221"/>
      <c r="PGN216" s="220"/>
      <c r="PGO216" s="219"/>
      <c r="PGP216" s="218"/>
      <c r="PGQ216" s="222"/>
      <c r="PGR216" s="218"/>
      <c r="PGS216" s="218"/>
      <c r="PGT216" s="221"/>
      <c r="PGU216" s="220"/>
      <c r="PGV216" s="219"/>
      <c r="PGW216" s="218"/>
      <c r="PGX216" s="222"/>
      <c r="PGY216" s="218"/>
      <c r="PGZ216" s="218"/>
      <c r="PHA216" s="221"/>
      <c r="PHB216" s="220"/>
      <c r="PHC216" s="219"/>
      <c r="PHD216" s="218"/>
      <c r="PHE216" s="222"/>
      <c r="PHF216" s="218"/>
      <c r="PHG216" s="218"/>
      <c r="PHH216" s="221"/>
      <c r="PHI216" s="220"/>
      <c r="PHJ216" s="219"/>
      <c r="PHK216" s="218"/>
      <c r="PHL216" s="222"/>
      <c r="PHM216" s="218"/>
      <c r="PHN216" s="218"/>
      <c r="PHO216" s="221"/>
      <c r="PHP216" s="220"/>
      <c r="PHQ216" s="219"/>
      <c r="PHR216" s="218"/>
      <c r="PHS216" s="222"/>
      <c r="PHT216" s="218"/>
      <c r="PHU216" s="218"/>
      <c r="PHV216" s="221"/>
      <c r="PHW216" s="220"/>
      <c r="PHX216" s="219"/>
      <c r="PHY216" s="218"/>
      <c r="PHZ216" s="222"/>
      <c r="PIA216" s="218"/>
      <c r="PIB216" s="218"/>
      <c r="PIC216" s="221"/>
      <c r="PID216" s="220"/>
      <c r="PIE216" s="219"/>
      <c r="PIF216" s="218"/>
      <c r="PIG216" s="222"/>
      <c r="PIH216" s="218"/>
      <c r="PII216" s="218"/>
      <c r="PIJ216" s="221"/>
      <c r="PIK216" s="220"/>
      <c r="PIL216" s="219"/>
      <c r="PIM216" s="218"/>
      <c r="PIN216" s="222"/>
      <c r="PIO216" s="218"/>
      <c r="PIP216" s="218"/>
      <c r="PIQ216" s="221"/>
      <c r="PIR216" s="220"/>
      <c r="PIS216" s="219"/>
      <c r="PIT216" s="218"/>
      <c r="PIU216" s="222"/>
      <c r="PIV216" s="218"/>
      <c r="PIW216" s="218"/>
      <c r="PIX216" s="221"/>
      <c r="PIY216" s="220"/>
      <c r="PIZ216" s="219"/>
      <c r="PJA216" s="218"/>
      <c r="PJB216" s="222"/>
      <c r="PJC216" s="218"/>
      <c r="PJD216" s="218"/>
      <c r="PJE216" s="221"/>
      <c r="PJF216" s="220"/>
      <c r="PJG216" s="219"/>
      <c r="PJH216" s="218"/>
      <c r="PJI216" s="222"/>
      <c r="PJJ216" s="218"/>
      <c r="PJK216" s="218"/>
      <c r="PJL216" s="221"/>
      <c r="PJM216" s="220"/>
      <c r="PJN216" s="219"/>
      <c r="PJO216" s="218"/>
      <c r="PJP216" s="222"/>
      <c r="PJQ216" s="218"/>
      <c r="PJR216" s="218"/>
      <c r="PJS216" s="221"/>
      <c r="PJT216" s="220"/>
      <c r="PJU216" s="219"/>
      <c r="PJV216" s="218"/>
      <c r="PJW216" s="222"/>
      <c r="PJX216" s="218"/>
      <c r="PJY216" s="218"/>
      <c r="PJZ216" s="221"/>
      <c r="PKA216" s="220"/>
      <c r="PKB216" s="219"/>
      <c r="PKC216" s="218"/>
      <c r="PKD216" s="222"/>
      <c r="PKE216" s="218"/>
      <c r="PKF216" s="218"/>
      <c r="PKG216" s="221"/>
      <c r="PKH216" s="220"/>
      <c r="PKI216" s="219"/>
      <c r="PKJ216" s="218"/>
      <c r="PKK216" s="222"/>
      <c r="PKL216" s="218"/>
      <c r="PKM216" s="218"/>
      <c r="PKN216" s="221"/>
      <c r="PKO216" s="220"/>
      <c r="PKP216" s="219"/>
      <c r="PKQ216" s="218"/>
      <c r="PKR216" s="222"/>
      <c r="PKS216" s="218"/>
      <c r="PKT216" s="218"/>
      <c r="PKU216" s="221"/>
      <c r="PKV216" s="220"/>
      <c r="PKW216" s="219"/>
      <c r="PKX216" s="218"/>
      <c r="PKY216" s="222"/>
      <c r="PKZ216" s="218"/>
      <c r="PLA216" s="218"/>
      <c r="PLB216" s="221"/>
      <c r="PLC216" s="220"/>
      <c r="PLD216" s="219"/>
      <c r="PLE216" s="218"/>
      <c r="PLF216" s="222"/>
      <c r="PLG216" s="218"/>
      <c r="PLH216" s="218"/>
      <c r="PLI216" s="221"/>
      <c r="PLJ216" s="220"/>
      <c r="PLK216" s="219"/>
      <c r="PLL216" s="218"/>
      <c r="PLM216" s="222"/>
      <c r="PLN216" s="218"/>
      <c r="PLO216" s="218"/>
      <c r="PLP216" s="221"/>
      <c r="PLQ216" s="220"/>
      <c r="PLR216" s="219"/>
      <c r="PLS216" s="218"/>
      <c r="PLT216" s="222"/>
      <c r="PLU216" s="218"/>
      <c r="PLV216" s="218"/>
      <c r="PLW216" s="221"/>
      <c r="PLX216" s="220"/>
      <c r="PLY216" s="219"/>
      <c r="PLZ216" s="218"/>
      <c r="PMA216" s="222"/>
      <c r="PMB216" s="218"/>
      <c r="PMC216" s="218"/>
      <c r="PMD216" s="221"/>
      <c r="PME216" s="220"/>
      <c r="PMF216" s="219"/>
      <c r="PMG216" s="218"/>
      <c r="PMH216" s="222"/>
      <c r="PMI216" s="218"/>
      <c r="PMJ216" s="218"/>
      <c r="PMK216" s="221"/>
      <c r="PML216" s="220"/>
      <c r="PMM216" s="219"/>
      <c r="PMN216" s="218"/>
      <c r="PMO216" s="222"/>
      <c r="PMP216" s="218"/>
      <c r="PMQ216" s="218"/>
      <c r="PMR216" s="221"/>
      <c r="PMS216" s="220"/>
      <c r="PMT216" s="219"/>
      <c r="PMU216" s="218"/>
      <c r="PMV216" s="222"/>
      <c r="PMW216" s="218"/>
      <c r="PMX216" s="218"/>
      <c r="PMY216" s="221"/>
      <c r="PMZ216" s="220"/>
      <c r="PNA216" s="219"/>
      <c r="PNB216" s="218"/>
      <c r="PNC216" s="222"/>
      <c r="PND216" s="218"/>
      <c r="PNE216" s="218"/>
      <c r="PNF216" s="221"/>
      <c r="PNG216" s="220"/>
      <c r="PNH216" s="219"/>
      <c r="PNI216" s="218"/>
      <c r="PNJ216" s="222"/>
      <c r="PNK216" s="218"/>
      <c r="PNL216" s="218"/>
      <c r="PNM216" s="221"/>
      <c r="PNN216" s="220"/>
      <c r="PNO216" s="219"/>
      <c r="PNP216" s="218"/>
      <c r="PNQ216" s="222"/>
      <c r="PNR216" s="218"/>
      <c r="PNS216" s="218"/>
      <c r="PNT216" s="221"/>
      <c r="PNU216" s="220"/>
      <c r="PNV216" s="219"/>
      <c r="PNW216" s="218"/>
      <c r="PNX216" s="222"/>
      <c r="PNY216" s="218"/>
      <c r="PNZ216" s="218"/>
      <c r="POA216" s="221"/>
      <c r="POB216" s="220"/>
      <c r="POC216" s="219"/>
      <c r="POD216" s="218"/>
      <c r="POE216" s="222"/>
      <c r="POF216" s="218"/>
      <c r="POG216" s="218"/>
      <c r="POH216" s="221"/>
      <c r="POI216" s="220"/>
      <c r="POJ216" s="219"/>
      <c r="POK216" s="218"/>
      <c r="POL216" s="222"/>
      <c r="POM216" s="218"/>
      <c r="PON216" s="218"/>
      <c r="POO216" s="221"/>
      <c r="POP216" s="220"/>
      <c r="POQ216" s="219"/>
      <c r="POR216" s="218"/>
      <c r="POS216" s="222"/>
      <c r="POT216" s="218"/>
      <c r="POU216" s="218"/>
      <c r="POV216" s="221"/>
      <c r="POW216" s="220"/>
      <c r="POX216" s="219"/>
      <c r="POY216" s="218"/>
      <c r="POZ216" s="222"/>
      <c r="PPA216" s="218"/>
      <c r="PPB216" s="218"/>
      <c r="PPC216" s="221"/>
      <c r="PPD216" s="220"/>
      <c r="PPE216" s="219"/>
      <c r="PPF216" s="218"/>
      <c r="PPG216" s="222"/>
      <c r="PPH216" s="218"/>
      <c r="PPI216" s="218"/>
      <c r="PPJ216" s="221"/>
      <c r="PPK216" s="220"/>
      <c r="PPL216" s="219"/>
      <c r="PPM216" s="218"/>
      <c r="PPN216" s="222"/>
      <c r="PPO216" s="218"/>
      <c r="PPP216" s="218"/>
      <c r="PPQ216" s="221"/>
      <c r="PPR216" s="220"/>
      <c r="PPS216" s="219"/>
      <c r="PPT216" s="218"/>
      <c r="PPU216" s="222"/>
      <c r="PPV216" s="218"/>
      <c r="PPW216" s="218"/>
      <c r="PPX216" s="221"/>
      <c r="PPY216" s="220"/>
      <c r="PPZ216" s="219"/>
      <c r="PQA216" s="218"/>
      <c r="PQB216" s="222"/>
      <c r="PQC216" s="218"/>
      <c r="PQD216" s="218"/>
      <c r="PQE216" s="221"/>
      <c r="PQF216" s="220"/>
      <c r="PQG216" s="219"/>
      <c r="PQH216" s="218"/>
      <c r="PQI216" s="222"/>
      <c r="PQJ216" s="218"/>
      <c r="PQK216" s="218"/>
      <c r="PQL216" s="221"/>
      <c r="PQM216" s="220"/>
      <c r="PQN216" s="219"/>
      <c r="PQO216" s="218"/>
      <c r="PQP216" s="222"/>
      <c r="PQQ216" s="218"/>
      <c r="PQR216" s="218"/>
      <c r="PQS216" s="221"/>
      <c r="PQT216" s="220"/>
      <c r="PQU216" s="219"/>
      <c r="PQV216" s="218"/>
      <c r="PQW216" s="222"/>
      <c r="PQX216" s="218"/>
      <c r="PQY216" s="218"/>
      <c r="PQZ216" s="221"/>
      <c r="PRA216" s="220"/>
      <c r="PRB216" s="219"/>
      <c r="PRC216" s="218"/>
      <c r="PRD216" s="222"/>
      <c r="PRE216" s="218"/>
      <c r="PRF216" s="218"/>
      <c r="PRG216" s="221"/>
      <c r="PRH216" s="220"/>
      <c r="PRI216" s="219"/>
      <c r="PRJ216" s="218"/>
      <c r="PRK216" s="222"/>
      <c r="PRL216" s="218"/>
      <c r="PRM216" s="218"/>
      <c r="PRN216" s="221"/>
      <c r="PRO216" s="220"/>
      <c r="PRP216" s="219"/>
      <c r="PRQ216" s="218"/>
      <c r="PRR216" s="222"/>
      <c r="PRS216" s="218"/>
      <c r="PRT216" s="218"/>
      <c r="PRU216" s="221"/>
      <c r="PRV216" s="220"/>
      <c r="PRW216" s="219"/>
      <c r="PRX216" s="218"/>
      <c r="PRY216" s="222"/>
      <c r="PRZ216" s="218"/>
      <c r="PSA216" s="218"/>
      <c r="PSB216" s="221"/>
      <c r="PSC216" s="220"/>
      <c r="PSD216" s="219"/>
      <c r="PSE216" s="218"/>
      <c r="PSF216" s="222"/>
      <c r="PSG216" s="218"/>
      <c r="PSH216" s="218"/>
      <c r="PSI216" s="221"/>
      <c r="PSJ216" s="220"/>
      <c r="PSK216" s="219"/>
      <c r="PSL216" s="218"/>
      <c r="PSM216" s="222"/>
      <c r="PSN216" s="218"/>
      <c r="PSO216" s="218"/>
      <c r="PSP216" s="221"/>
      <c r="PSQ216" s="220"/>
      <c r="PSR216" s="219"/>
      <c r="PSS216" s="218"/>
      <c r="PST216" s="222"/>
      <c r="PSU216" s="218"/>
      <c r="PSV216" s="218"/>
      <c r="PSW216" s="221"/>
      <c r="PSX216" s="220"/>
      <c r="PSY216" s="219"/>
      <c r="PSZ216" s="218"/>
      <c r="PTA216" s="222"/>
      <c r="PTB216" s="218"/>
      <c r="PTC216" s="218"/>
      <c r="PTD216" s="221"/>
      <c r="PTE216" s="220"/>
      <c r="PTF216" s="219"/>
      <c r="PTG216" s="218"/>
      <c r="PTH216" s="222"/>
      <c r="PTI216" s="218"/>
      <c r="PTJ216" s="218"/>
      <c r="PTK216" s="221"/>
      <c r="PTL216" s="220"/>
      <c r="PTM216" s="219"/>
      <c r="PTN216" s="218"/>
      <c r="PTO216" s="222"/>
      <c r="PTP216" s="218"/>
      <c r="PTQ216" s="218"/>
      <c r="PTR216" s="221"/>
      <c r="PTS216" s="220"/>
      <c r="PTT216" s="219"/>
      <c r="PTU216" s="218"/>
      <c r="PTV216" s="222"/>
      <c r="PTW216" s="218"/>
      <c r="PTX216" s="218"/>
      <c r="PTY216" s="221"/>
      <c r="PTZ216" s="220"/>
      <c r="PUA216" s="219"/>
      <c r="PUB216" s="218"/>
      <c r="PUC216" s="222"/>
      <c r="PUD216" s="218"/>
      <c r="PUE216" s="218"/>
      <c r="PUF216" s="221"/>
      <c r="PUG216" s="220"/>
      <c r="PUH216" s="219"/>
      <c r="PUI216" s="218"/>
      <c r="PUJ216" s="222"/>
      <c r="PUK216" s="218"/>
      <c r="PUL216" s="218"/>
      <c r="PUM216" s="221"/>
      <c r="PUN216" s="220"/>
      <c r="PUO216" s="219"/>
      <c r="PUP216" s="218"/>
      <c r="PUQ216" s="222"/>
      <c r="PUR216" s="218"/>
      <c r="PUS216" s="218"/>
      <c r="PUT216" s="221"/>
      <c r="PUU216" s="220"/>
      <c r="PUV216" s="219"/>
      <c r="PUW216" s="218"/>
      <c r="PUX216" s="222"/>
      <c r="PUY216" s="218"/>
      <c r="PUZ216" s="218"/>
      <c r="PVA216" s="221"/>
      <c r="PVB216" s="220"/>
      <c r="PVC216" s="219"/>
      <c r="PVD216" s="218"/>
      <c r="PVE216" s="222"/>
      <c r="PVF216" s="218"/>
      <c r="PVG216" s="218"/>
      <c r="PVH216" s="221"/>
      <c r="PVI216" s="220"/>
      <c r="PVJ216" s="219"/>
      <c r="PVK216" s="218"/>
      <c r="PVL216" s="222"/>
      <c r="PVM216" s="218"/>
      <c r="PVN216" s="218"/>
      <c r="PVO216" s="221"/>
      <c r="PVP216" s="220"/>
      <c r="PVQ216" s="219"/>
      <c r="PVR216" s="218"/>
      <c r="PVS216" s="222"/>
      <c r="PVT216" s="218"/>
      <c r="PVU216" s="218"/>
      <c r="PVV216" s="221"/>
      <c r="PVW216" s="220"/>
      <c r="PVX216" s="219"/>
      <c r="PVY216" s="218"/>
      <c r="PVZ216" s="222"/>
      <c r="PWA216" s="218"/>
      <c r="PWB216" s="218"/>
      <c r="PWC216" s="221"/>
      <c r="PWD216" s="220"/>
      <c r="PWE216" s="219"/>
      <c r="PWF216" s="218"/>
      <c r="PWG216" s="222"/>
      <c r="PWH216" s="218"/>
      <c r="PWI216" s="218"/>
      <c r="PWJ216" s="221"/>
      <c r="PWK216" s="220"/>
      <c r="PWL216" s="219"/>
      <c r="PWM216" s="218"/>
      <c r="PWN216" s="222"/>
      <c r="PWO216" s="218"/>
      <c r="PWP216" s="218"/>
      <c r="PWQ216" s="221"/>
      <c r="PWR216" s="220"/>
      <c r="PWS216" s="219"/>
      <c r="PWT216" s="218"/>
      <c r="PWU216" s="222"/>
      <c r="PWV216" s="218"/>
      <c r="PWW216" s="218"/>
      <c r="PWX216" s="221"/>
      <c r="PWY216" s="220"/>
      <c r="PWZ216" s="219"/>
      <c r="PXA216" s="218"/>
      <c r="PXB216" s="222"/>
      <c r="PXC216" s="218"/>
      <c r="PXD216" s="218"/>
      <c r="PXE216" s="221"/>
      <c r="PXF216" s="220"/>
      <c r="PXG216" s="219"/>
      <c r="PXH216" s="218"/>
      <c r="PXI216" s="222"/>
      <c r="PXJ216" s="218"/>
      <c r="PXK216" s="218"/>
      <c r="PXL216" s="221"/>
      <c r="PXM216" s="220"/>
      <c r="PXN216" s="219"/>
      <c r="PXO216" s="218"/>
      <c r="PXP216" s="222"/>
      <c r="PXQ216" s="218"/>
      <c r="PXR216" s="218"/>
      <c r="PXS216" s="221"/>
      <c r="PXT216" s="220"/>
      <c r="PXU216" s="219"/>
      <c r="PXV216" s="218"/>
      <c r="PXW216" s="222"/>
      <c r="PXX216" s="218"/>
      <c r="PXY216" s="218"/>
      <c r="PXZ216" s="221"/>
      <c r="PYA216" s="220"/>
      <c r="PYB216" s="219"/>
      <c r="PYC216" s="218"/>
      <c r="PYD216" s="222"/>
      <c r="PYE216" s="218"/>
      <c r="PYF216" s="218"/>
      <c r="PYG216" s="221"/>
      <c r="PYH216" s="220"/>
      <c r="PYI216" s="219"/>
      <c r="PYJ216" s="218"/>
      <c r="PYK216" s="222"/>
      <c r="PYL216" s="218"/>
      <c r="PYM216" s="218"/>
      <c r="PYN216" s="221"/>
      <c r="PYO216" s="220"/>
      <c r="PYP216" s="219"/>
      <c r="PYQ216" s="218"/>
      <c r="PYR216" s="222"/>
      <c r="PYS216" s="218"/>
      <c r="PYT216" s="218"/>
      <c r="PYU216" s="221"/>
      <c r="PYV216" s="220"/>
      <c r="PYW216" s="219"/>
      <c r="PYX216" s="218"/>
      <c r="PYY216" s="222"/>
      <c r="PYZ216" s="218"/>
      <c r="PZA216" s="218"/>
      <c r="PZB216" s="221"/>
      <c r="PZC216" s="220"/>
      <c r="PZD216" s="219"/>
      <c r="PZE216" s="218"/>
      <c r="PZF216" s="222"/>
      <c r="PZG216" s="218"/>
      <c r="PZH216" s="218"/>
      <c r="PZI216" s="221"/>
      <c r="PZJ216" s="220"/>
      <c r="PZK216" s="219"/>
      <c r="PZL216" s="218"/>
      <c r="PZM216" s="222"/>
      <c r="PZN216" s="218"/>
      <c r="PZO216" s="218"/>
      <c r="PZP216" s="221"/>
      <c r="PZQ216" s="220"/>
      <c r="PZR216" s="219"/>
      <c r="PZS216" s="218"/>
      <c r="PZT216" s="222"/>
      <c r="PZU216" s="218"/>
      <c r="PZV216" s="218"/>
      <c r="PZW216" s="221"/>
      <c r="PZX216" s="220"/>
      <c r="PZY216" s="219"/>
      <c r="PZZ216" s="218"/>
      <c r="QAA216" s="222"/>
      <c r="QAB216" s="218"/>
      <c r="QAC216" s="218"/>
      <c r="QAD216" s="221"/>
      <c r="QAE216" s="220"/>
      <c r="QAF216" s="219"/>
      <c r="QAG216" s="218"/>
      <c r="QAH216" s="222"/>
      <c r="QAI216" s="218"/>
      <c r="QAJ216" s="218"/>
      <c r="QAK216" s="221"/>
      <c r="QAL216" s="220"/>
      <c r="QAM216" s="219"/>
      <c r="QAN216" s="218"/>
      <c r="QAO216" s="222"/>
      <c r="QAP216" s="218"/>
      <c r="QAQ216" s="218"/>
      <c r="QAR216" s="221"/>
      <c r="QAS216" s="220"/>
      <c r="QAT216" s="219"/>
      <c r="QAU216" s="218"/>
      <c r="QAV216" s="222"/>
      <c r="QAW216" s="218"/>
      <c r="QAX216" s="218"/>
      <c r="QAY216" s="221"/>
      <c r="QAZ216" s="220"/>
      <c r="QBA216" s="219"/>
      <c r="QBB216" s="218"/>
      <c r="QBC216" s="222"/>
      <c r="QBD216" s="218"/>
      <c r="QBE216" s="218"/>
      <c r="QBF216" s="221"/>
      <c r="QBG216" s="220"/>
      <c r="QBH216" s="219"/>
      <c r="QBI216" s="218"/>
      <c r="QBJ216" s="222"/>
      <c r="QBK216" s="218"/>
      <c r="QBL216" s="218"/>
      <c r="QBM216" s="221"/>
      <c r="QBN216" s="220"/>
      <c r="QBO216" s="219"/>
      <c r="QBP216" s="218"/>
      <c r="QBQ216" s="222"/>
      <c r="QBR216" s="218"/>
      <c r="QBS216" s="218"/>
      <c r="QBT216" s="221"/>
      <c r="QBU216" s="220"/>
      <c r="QBV216" s="219"/>
      <c r="QBW216" s="218"/>
      <c r="QBX216" s="222"/>
      <c r="QBY216" s="218"/>
      <c r="QBZ216" s="218"/>
      <c r="QCA216" s="221"/>
      <c r="QCB216" s="220"/>
      <c r="QCC216" s="219"/>
      <c r="QCD216" s="218"/>
      <c r="QCE216" s="222"/>
      <c r="QCF216" s="218"/>
      <c r="QCG216" s="218"/>
      <c r="QCH216" s="221"/>
      <c r="QCI216" s="220"/>
      <c r="QCJ216" s="219"/>
      <c r="QCK216" s="218"/>
      <c r="QCL216" s="222"/>
      <c r="QCM216" s="218"/>
      <c r="QCN216" s="218"/>
      <c r="QCO216" s="221"/>
      <c r="QCP216" s="220"/>
      <c r="QCQ216" s="219"/>
      <c r="QCR216" s="218"/>
      <c r="QCS216" s="222"/>
      <c r="QCT216" s="218"/>
      <c r="QCU216" s="218"/>
      <c r="QCV216" s="221"/>
      <c r="QCW216" s="220"/>
      <c r="QCX216" s="219"/>
      <c r="QCY216" s="218"/>
      <c r="QCZ216" s="222"/>
      <c r="QDA216" s="218"/>
      <c r="QDB216" s="218"/>
      <c r="QDC216" s="221"/>
      <c r="QDD216" s="220"/>
      <c r="QDE216" s="219"/>
      <c r="QDF216" s="218"/>
      <c r="QDG216" s="222"/>
      <c r="QDH216" s="218"/>
      <c r="QDI216" s="218"/>
      <c r="QDJ216" s="221"/>
      <c r="QDK216" s="220"/>
      <c r="QDL216" s="219"/>
      <c r="QDM216" s="218"/>
      <c r="QDN216" s="222"/>
      <c r="QDO216" s="218"/>
      <c r="QDP216" s="218"/>
      <c r="QDQ216" s="221"/>
      <c r="QDR216" s="220"/>
      <c r="QDS216" s="219"/>
      <c r="QDT216" s="218"/>
      <c r="QDU216" s="222"/>
      <c r="QDV216" s="218"/>
      <c r="QDW216" s="218"/>
      <c r="QDX216" s="221"/>
      <c r="QDY216" s="220"/>
      <c r="QDZ216" s="219"/>
      <c r="QEA216" s="218"/>
      <c r="QEB216" s="222"/>
      <c r="QEC216" s="218"/>
      <c r="QED216" s="218"/>
      <c r="QEE216" s="221"/>
      <c r="QEF216" s="220"/>
      <c r="QEG216" s="219"/>
      <c r="QEH216" s="218"/>
      <c r="QEI216" s="222"/>
      <c r="QEJ216" s="218"/>
      <c r="QEK216" s="218"/>
      <c r="QEL216" s="221"/>
      <c r="QEM216" s="220"/>
      <c r="QEN216" s="219"/>
      <c r="QEO216" s="218"/>
      <c r="QEP216" s="222"/>
      <c r="QEQ216" s="218"/>
      <c r="QER216" s="218"/>
      <c r="QES216" s="221"/>
      <c r="QET216" s="220"/>
      <c r="QEU216" s="219"/>
      <c r="QEV216" s="218"/>
      <c r="QEW216" s="222"/>
      <c r="QEX216" s="218"/>
      <c r="QEY216" s="218"/>
      <c r="QEZ216" s="221"/>
      <c r="QFA216" s="220"/>
      <c r="QFB216" s="219"/>
      <c r="QFC216" s="218"/>
      <c r="QFD216" s="222"/>
      <c r="QFE216" s="218"/>
      <c r="QFF216" s="218"/>
      <c r="QFG216" s="221"/>
      <c r="QFH216" s="220"/>
      <c r="QFI216" s="219"/>
      <c r="QFJ216" s="218"/>
      <c r="QFK216" s="222"/>
      <c r="QFL216" s="218"/>
      <c r="QFM216" s="218"/>
      <c r="QFN216" s="221"/>
      <c r="QFO216" s="220"/>
      <c r="QFP216" s="219"/>
      <c r="QFQ216" s="218"/>
      <c r="QFR216" s="222"/>
      <c r="QFS216" s="218"/>
      <c r="QFT216" s="218"/>
      <c r="QFU216" s="221"/>
      <c r="QFV216" s="220"/>
      <c r="QFW216" s="219"/>
      <c r="QFX216" s="218"/>
      <c r="QFY216" s="222"/>
      <c r="QFZ216" s="218"/>
      <c r="QGA216" s="218"/>
      <c r="QGB216" s="221"/>
      <c r="QGC216" s="220"/>
      <c r="QGD216" s="219"/>
      <c r="QGE216" s="218"/>
      <c r="QGF216" s="222"/>
      <c r="QGG216" s="218"/>
      <c r="QGH216" s="218"/>
      <c r="QGI216" s="221"/>
      <c r="QGJ216" s="220"/>
      <c r="QGK216" s="219"/>
      <c r="QGL216" s="218"/>
      <c r="QGM216" s="222"/>
      <c r="QGN216" s="218"/>
      <c r="QGO216" s="218"/>
      <c r="QGP216" s="221"/>
      <c r="QGQ216" s="220"/>
      <c r="QGR216" s="219"/>
      <c r="QGS216" s="218"/>
      <c r="QGT216" s="222"/>
      <c r="QGU216" s="218"/>
      <c r="QGV216" s="218"/>
      <c r="QGW216" s="221"/>
      <c r="QGX216" s="220"/>
      <c r="QGY216" s="219"/>
      <c r="QGZ216" s="218"/>
      <c r="QHA216" s="222"/>
      <c r="QHB216" s="218"/>
      <c r="QHC216" s="218"/>
      <c r="QHD216" s="221"/>
      <c r="QHE216" s="220"/>
      <c r="QHF216" s="219"/>
      <c r="QHG216" s="218"/>
      <c r="QHH216" s="222"/>
      <c r="QHI216" s="218"/>
      <c r="QHJ216" s="218"/>
      <c r="QHK216" s="221"/>
      <c r="QHL216" s="220"/>
      <c r="QHM216" s="219"/>
      <c r="QHN216" s="218"/>
      <c r="QHO216" s="222"/>
      <c r="QHP216" s="218"/>
      <c r="QHQ216" s="218"/>
      <c r="QHR216" s="221"/>
      <c r="QHS216" s="220"/>
      <c r="QHT216" s="219"/>
      <c r="QHU216" s="218"/>
      <c r="QHV216" s="222"/>
      <c r="QHW216" s="218"/>
      <c r="QHX216" s="218"/>
      <c r="QHY216" s="221"/>
      <c r="QHZ216" s="220"/>
      <c r="QIA216" s="219"/>
      <c r="QIB216" s="218"/>
      <c r="QIC216" s="222"/>
      <c r="QID216" s="218"/>
      <c r="QIE216" s="218"/>
      <c r="QIF216" s="221"/>
      <c r="QIG216" s="220"/>
      <c r="QIH216" s="219"/>
      <c r="QII216" s="218"/>
      <c r="QIJ216" s="222"/>
      <c r="QIK216" s="218"/>
      <c r="QIL216" s="218"/>
      <c r="QIM216" s="221"/>
      <c r="QIN216" s="220"/>
      <c r="QIO216" s="219"/>
      <c r="QIP216" s="218"/>
      <c r="QIQ216" s="222"/>
      <c r="QIR216" s="218"/>
      <c r="QIS216" s="218"/>
      <c r="QIT216" s="221"/>
      <c r="QIU216" s="220"/>
      <c r="QIV216" s="219"/>
      <c r="QIW216" s="218"/>
      <c r="QIX216" s="222"/>
      <c r="QIY216" s="218"/>
      <c r="QIZ216" s="218"/>
      <c r="QJA216" s="221"/>
      <c r="QJB216" s="220"/>
      <c r="QJC216" s="219"/>
      <c r="QJD216" s="218"/>
      <c r="QJE216" s="222"/>
      <c r="QJF216" s="218"/>
      <c r="QJG216" s="218"/>
      <c r="QJH216" s="221"/>
      <c r="QJI216" s="220"/>
      <c r="QJJ216" s="219"/>
      <c r="QJK216" s="218"/>
      <c r="QJL216" s="222"/>
      <c r="QJM216" s="218"/>
      <c r="QJN216" s="218"/>
      <c r="QJO216" s="221"/>
      <c r="QJP216" s="220"/>
      <c r="QJQ216" s="219"/>
      <c r="QJR216" s="218"/>
      <c r="QJS216" s="222"/>
      <c r="QJT216" s="218"/>
      <c r="QJU216" s="218"/>
      <c r="QJV216" s="221"/>
      <c r="QJW216" s="220"/>
      <c r="QJX216" s="219"/>
      <c r="QJY216" s="218"/>
      <c r="QJZ216" s="222"/>
      <c r="QKA216" s="218"/>
      <c r="QKB216" s="218"/>
      <c r="QKC216" s="221"/>
      <c r="QKD216" s="220"/>
      <c r="QKE216" s="219"/>
      <c r="QKF216" s="218"/>
      <c r="QKG216" s="222"/>
      <c r="QKH216" s="218"/>
      <c r="QKI216" s="218"/>
      <c r="QKJ216" s="221"/>
      <c r="QKK216" s="220"/>
      <c r="QKL216" s="219"/>
      <c r="QKM216" s="218"/>
      <c r="QKN216" s="222"/>
      <c r="QKO216" s="218"/>
      <c r="QKP216" s="218"/>
      <c r="QKQ216" s="221"/>
      <c r="QKR216" s="220"/>
      <c r="QKS216" s="219"/>
      <c r="QKT216" s="218"/>
      <c r="QKU216" s="222"/>
      <c r="QKV216" s="218"/>
      <c r="QKW216" s="218"/>
      <c r="QKX216" s="221"/>
      <c r="QKY216" s="220"/>
      <c r="QKZ216" s="219"/>
      <c r="QLA216" s="218"/>
      <c r="QLB216" s="222"/>
      <c r="QLC216" s="218"/>
      <c r="QLD216" s="218"/>
      <c r="QLE216" s="221"/>
      <c r="QLF216" s="220"/>
      <c r="QLG216" s="219"/>
      <c r="QLH216" s="218"/>
      <c r="QLI216" s="222"/>
      <c r="QLJ216" s="218"/>
      <c r="QLK216" s="218"/>
      <c r="QLL216" s="221"/>
      <c r="QLM216" s="220"/>
      <c r="QLN216" s="219"/>
      <c r="QLO216" s="218"/>
      <c r="QLP216" s="222"/>
      <c r="QLQ216" s="218"/>
      <c r="QLR216" s="218"/>
      <c r="QLS216" s="221"/>
      <c r="QLT216" s="220"/>
      <c r="QLU216" s="219"/>
      <c r="QLV216" s="218"/>
      <c r="QLW216" s="222"/>
      <c r="QLX216" s="218"/>
      <c r="QLY216" s="218"/>
      <c r="QLZ216" s="221"/>
      <c r="QMA216" s="220"/>
      <c r="QMB216" s="219"/>
      <c r="QMC216" s="218"/>
      <c r="QMD216" s="222"/>
      <c r="QME216" s="218"/>
      <c r="QMF216" s="218"/>
      <c r="QMG216" s="221"/>
      <c r="QMH216" s="220"/>
      <c r="QMI216" s="219"/>
      <c r="QMJ216" s="218"/>
      <c r="QMK216" s="222"/>
      <c r="QML216" s="218"/>
      <c r="QMM216" s="218"/>
      <c r="QMN216" s="221"/>
      <c r="QMO216" s="220"/>
      <c r="QMP216" s="219"/>
      <c r="QMQ216" s="218"/>
      <c r="QMR216" s="222"/>
      <c r="QMS216" s="218"/>
      <c r="QMT216" s="218"/>
      <c r="QMU216" s="221"/>
      <c r="QMV216" s="220"/>
      <c r="QMW216" s="219"/>
      <c r="QMX216" s="218"/>
      <c r="QMY216" s="222"/>
      <c r="QMZ216" s="218"/>
      <c r="QNA216" s="218"/>
      <c r="QNB216" s="221"/>
      <c r="QNC216" s="220"/>
      <c r="QND216" s="219"/>
      <c r="QNE216" s="218"/>
      <c r="QNF216" s="222"/>
      <c r="QNG216" s="218"/>
      <c r="QNH216" s="218"/>
      <c r="QNI216" s="221"/>
      <c r="QNJ216" s="220"/>
      <c r="QNK216" s="219"/>
      <c r="QNL216" s="218"/>
      <c r="QNM216" s="222"/>
      <c r="QNN216" s="218"/>
      <c r="QNO216" s="218"/>
      <c r="QNP216" s="221"/>
      <c r="QNQ216" s="220"/>
      <c r="QNR216" s="219"/>
      <c r="QNS216" s="218"/>
      <c r="QNT216" s="222"/>
      <c r="QNU216" s="218"/>
      <c r="QNV216" s="218"/>
      <c r="QNW216" s="221"/>
      <c r="QNX216" s="220"/>
      <c r="QNY216" s="219"/>
      <c r="QNZ216" s="218"/>
      <c r="QOA216" s="222"/>
      <c r="QOB216" s="218"/>
      <c r="QOC216" s="218"/>
      <c r="QOD216" s="221"/>
      <c r="QOE216" s="220"/>
      <c r="QOF216" s="219"/>
      <c r="QOG216" s="218"/>
      <c r="QOH216" s="222"/>
      <c r="QOI216" s="218"/>
      <c r="QOJ216" s="218"/>
      <c r="QOK216" s="221"/>
      <c r="QOL216" s="220"/>
      <c r="QOM216" s="219"/>
      <c r="QON216" s="218"/>
      <c r="QOO216" s="222"/>
      <c r="QOP216" s="218"/>
      <c r="QOQ216" s="218"/>
      <c r="QOR216" s="221"/>
      <c r="QOS216" s="220"/>
      <c r="QOT216" s="219"/>
      <c r="QOU216" s="218"/>
      <c r="QOV216" s="222"/>
      <c r="QOW216" s="218"/>
      <c r="QOX216" s="218"/>
      <c r="QOY216" s="221"/>
      <c r="QOZ216" s="220"/>
      <c r="QPA216" s="219"/>
      <c r="QPB216" s="218"/>
      <c r="QPC216" s="222"/>
      <c r="QPD216" s="218"/>
      <c r="QPE216" s="218"/>
      <c r="QPF216" s="221"/>
      <c r="QPG216" s="220"/>
      <c r="QPH216" s="219"/>
      <c r="QPI216" s="218"/>
      <c r="QPJ216" s="222"/>
      <c r="QPK216" s="218"/>
      <c r="QPL216" s="218"/>
      <c r="QPM216" s="221"/>
      <c r="QPN216" s="220"/>
      <c r="QPO216" s="219"/>
      <c r="QPP216" s="218"/>
      <c r="QPQ216" s="222"/>
      <c r="QPR216" s="218"/>
      <c r="QPS216" s="218"/>
      <c r="QPT216" s="221"/>
      <c r="QPU216" s="220"/>
      <c r="QPV216" s="219"/>
      <c r="QPW216" s="218"/>
      <c r="QPX216" s="222"/>
      <c r="QPY216" s="218"/>
      <c r="QPZ216" s="218"/>
      <c r="QQA216" s="221"/>
      <c r="QQB216" s="220"/>
      <c r="QQC216" s="219"/>
      <c r="QQD216" s="218"/>
      <c r="QQE216" s="222"/>
      <c r="QQF216" s="218"/>
      <c r="QQG216" s="218"/>
      <c r="QQH216" s="221"/>
      <c r="QQI216" s="220"/>
      <c r="QQJ216" s="219"/>
      <c r="QQK216" s="218"/>
      <c r="QQL216" s="222"/>
      <c r="QQM216" s="218"/>
      <c r="QQN216" s="218"/>
      <c r="QQO216" s="221"/>
      <c r="QQP216" s="220"/>
      <c r="QQQ216" s="219"/>
      <c r="QQR216" s="218"/>
      <c r="QQS216" s="222"/>
      <c r="QQT216" s="218"/>
      <c r="QQU216" s="218"/>
      <c r="QQV216" s="221"/>
      <c r="QQW216" s="220"/>
      <c r="QQX216" s="219"/>
      <c r="QQY216" s="218"/>
      <c r="QQZ216" s="222"/>
      <c r="QRA216" s="218"/>
      <c r="QRB216" s="218"/>
      <c r="QRC216" s="221"/>
      <c r="QRD216" s="220"/>
      <c r="QRE216" s="219"/>
      <c r="QRF216" s="218"/>
      <c r="QRG216" s="222"/>
      <c r="QRH216" s="218"/>
      <c r="QRI216" s="218"/>
      <c r="QRJ216" s="221"/>
      <c r="QRK216" s="220"/>
      <c r="QRL216" s="219"/>
      <c r="QRM216" s="218"/>
      <c r="QRN216" s="222"/>
      <c r="QRO216" s="218"/>
      <c r="QRP216" s="218"/>
      <c r="QRQ216" s="221"/>
      <c r="QRR216" s="220"/>
      <c r="QRS216" s="219"/>
      <c r="QRT216" s="218"/>
      <c r="QRU216" s="222"/>
      <c r="QRV216" s="218"/>
      <c r="QRW216" s="218"/>
      <c r="QRX216" s="221"/>
      <c r="QRY216" s="220"/>
      <c r="QRZ216" s="219"/>
      <c r="QSA216" s="218"/>
      <c r="QSB216" s="222"/>
      <c r="QSC216" s="218"/>
      <c r="QSD216" s="218"/>
      <c r="QSE216" s="221"/>
      <c r="QSF216" s="220"/>
      <c r="QSG216" s="219"/>
      <c r="QSH216" s="218"/>
      <c r="QSI216" s="222"/>
      <c r="QSJ216" s="218"/>
      <c r="QSK216" s="218"/>
      <c r="QSL216" s="221"/>
      <c r="QSM216" s="220"/>
      <c r="QSN216" s="219"/>
      <c r="QSO216" s="218"/>
      <c r="QSP216" s="222"/>
      <c r="QSQ216" s="218"/>
      <c r="QSR216" s="218"/>
      <c r="QSS216" s="221"/>
      <c r="QST216" s="220"/>
      <c r="QSU216" s="219"/>
      <c r="QSV216" s="218"/>
      <c r="QSW216" s="222"/>
      <c r="QSX216" s="218"/>
      <c r="QSY216" s="218"/>
      <c r="QSZ216" s="221"/>
      <c r="QTA216" s="220"/>
      <c r="QTB216" s="219"/>
      <c r="QTC216" s="218"/>
      <c r="QTD216" s="222"/>
      <c r="QTE216" s="218"/>
      <c r="QTF216" s="218"/>
      <c r="QTG216" s="221"/>
      <c r="QTH216" s="220"/>
      <c r="QTI216" s="219"/>
      <c r="QTJ216" s="218"/>
      <c r="QTK216" s="222"/>
      <c r="QTL216" s="218"/>
      <c r="QTM216" s="218"/>
      <c r="QTN216" s="221"/>
      <c r="QTO216" s="220"/>
      <c r="QTP216" s="219"/>
      <c r="QTQ216" s="218"/>
      <c r="QTR216" s="222"/>
      <c r="QTS216" s="218"/>
      <c r="QTT216" s="218"/>
      <c r="QTU216" s="221"/>
      <c r="QTV216" s="220"/>
      <c r="QTW216" s="219"/>
      <c r="QTX216" s="218"/>
      <c r="QTY216" s="222"/>
      <c r="QTZ216" s="218"/>
      <c r="QUA216" s="218"/>
      <c r="QUB216" s="221"/>
      <c r="QUC216" s="220"/>
      <c r="QUD216" s="219"/>
      <c r="QUE216" s="218"/>
      <c r="QUF216" s="222"/>
      <c r="QUG216" s="218"/>
      <c r="QUH216" s="218"/>
      <c r="QUI216" s="221"/>
      <c r="QUJ216" s="220"/>
      <c r="QUK216" s="219"/>
      <c r="QUL216" s="218"/>
      <c r="QUM216" s="222"/>
      <c r="QUN216" s="218"/>
      <c r="QUO216" s="218"/>
      <c r="QUP216" s="221"/>
      <c r="QUQ216" s="220"/>
      <c r="QUR216" s="219"/>
      <c r="QUS216" s="218"/>
      <c r="QUT216" s="222"/>
      <c r="QUU216" s="218"/>
      <c r="QUV216" s="218"/>
      <c r="QUW216" s="221"/>
      <c r="QUX216" s="220"/>
      <c r="QUY216" s="219"/>
      <c r="QUZ216" s="218"/>
      <c r="QVA216" s="222"/>
      <c r="QVB216" s="218"/>
      <c r="QVC216" s="218"/>
      <c r="QVD216" s="221"/>
      <c r="QVE216" s="220"/>
      <c r="QVF216" s="219"/>
      <c r="QVG216" s="218"/>
      <c r="QVH216" s="222"/>
      <c r="QVI216" s="218"/>
      <c r="QVJ216" s="218"/>
      <c r="QVK216" s="221"/>
      <c r="QVL216" s="220"/>
      <c r="QVM216" s="219"/>
      <c r="QVN216" s="218"/>
      <c r="QVO216" s="222"/>
      <c r="QVP216" s="218"/>
      <c r="QVQ216" s="218"/>
      <c r="QVR216" s="221"/>
      <c r="QVS216" s="220"/>
      <c r="QVT216" s="219"/>
      <c r="QVU216" s="218"/>
      <c r="QVV216" s="222"/>
      <c r="QVW216" s="218"/>
      <c r="QVX216" s="218"/>
      <c r="QVY216" s="221"/>
      <c r="QVZ216" s="220"/>
      <c r="QWA216" s="219"/>
      <c r="QWB216" s="218"/>
      <c r="QWC216" s="222"/>
      <c r="QWD216" s="218"/>
      <c r="QWE216" s="218"/>
      <c r="QWF216" s="221"/>
      <c r="QWG216" s="220"/>
      <c r="QWH216" s="219"/>
      <c r="QWI216" s="218"/>
      <c r="QWJ216" s="222"/>
      <c r="QWK216" s="218"/>
      <c r="QWL216" s="218"/>
      <c r="QWM216" s="221"/>
      <c r="QWN216" s="220"/>
      <c r="QWO216" s="219"/>
      <c r="QWP216" s="218"/>
      <c r="QWQ216" s="222"/>
      <c r="QWR216" s="218"/>
      <c r="QWS216" s="218"/>
      <c r="QWT216" s="221"/>
      <c r="QWU216" s="220"/>
      <c r="QWV216" s="219"/>
      <c r="QWW216" s="218"/>
      <c r="QWX216" s="222"/>
      <c r="QWY216" s="218"/>
      <c r="QWZ216" s="218"/>
      <c r="QXA216" s="221"/>
      <c r="QXB216" s="220"/>
      <c r="QXC216" s="219"/>
      <c r="QXD216" s="218"/>
      <c r="QXE216" s="222"/>
      <c r="QXF216" s="218"/>
      <c r="QXG216" s="218"/>
      <c r="QXH216" s="221"/>
      <c r="QXI216" s="220"/>
      <c r="QXJ216" s="219"/>
      <c r="QXK216" s="218"/>
      <c r="QXL216" s="222"/>
      <c r="QXM216" s="218"/>
      <c r="QXN216" s="218"/>
      <c r="QXO216" s="221"/>
      <c r="QXP216" s="220"/>
      <c r="QXQ216" s="219"/>
      <c r="QXR216" s="218"/>
      <c r="QXS216" s="222"/>
      <c r="QXT216" s="218"/>
      <c r="QXU216" s="218"/>
      <c r="QXV216" s="221"/>
      <c r="QXW216" s="220"/>
      <c r="QXX216" s="219"/>
      <c r="QXY216" s="218"/>
      <c r="QXZ216" s="222"/>
      <c r="QYA216" s="218"/>
      <c r="QYB216" s="218"/>
      <c r="QYC216" s="221"/>
      <c r="QYD216" s="220"/>
      <c r="QYE216" s="219"/>
      <c r="QYF216" s="218"/>
      <c r="QYG216" s="222"/>
      <c r="QYH216" s="218"/>
      <c r="QYI216" s="218"/>
      <c r="QYJ216" s="221"/>
      <c r="QYK216" s="220"/>
      <c r="QYL216" s="219"/>
      <c r="QYM216" s="218"/>
      <c r="QYN216" s="222"/>
      <c r="QYO216" s="218"/>
      <c r="QYP216" s="218"/>
      <c r="QYQ216" s="221"/>
      <c r="QYR216" s="220"/>
      <c r="QYS216" s="219"/>
      <c r="QYT216" s="218"/>
      <c r="QYU216" s="222"/>
      <c r="QYV216" s="218"/>
      <c r="QYW216" s="218"/>
      <c r="QYX216" s="221"/>
      <c r="QYY216" s="220"/>
      <c r="QYZ216" s="219"/>
      <c r="QZA216" s="218"/>
      <c r="QZB216" s="222"/>
      <c r="QZC216" s="218"/>
      <c r="QZD216" s="218"/>
      <c r="QZE216" s="221"/>
      <c r="QZF216" s="220"/>
      <c r="QZG216" s="219"/>
      <c r="QZH216" s="218"/>
      <c r="QZI216" s="222"/>
      <c r="QZJ216" s="218"/>
      <c r="QZK216" s="218"/>
      <c r="QZL216" s="221"/>
      <c r="QZM216" s="220"/>
      <c r="QZN216" s="219"/>
      <c r="QZO216" s="218"/>
      <c r="QZP216" s="222"/>
      <c r="QZQ216" s="218"/>
      <c r="QZR216" s="218"/>
      <c r="QZS216" s="221"/>
      <c r="QZT216" s="220"/>
      <c r="QZU216" s="219"/>
      <c r="QZV216" s="218"/>
      <c r="QZW216" s="222"/>
      <c r="QZX216" s="218"/>
      <c r="QZY216" s="218"/>
      <c r="QZZ216" s="221"/>
      <c r="RAA216" s="220"/>
      <c r="RAB216" s="219"/>
      <c r="RAC216" s="218"/>
      <c r="RAD216" s="222"/>
      <c r="RAE216" s="218"/>
      <c r="RAF216" s="218"/>
      <c r="RAG216" s="221"/>
      <c r="RAH216" s="220"/>
      <c r="RAI216" s="219"/>
      <c r="RAJ216" s="218"/>
      <c r="RAK216" s="222"/>
      <c r="RAL216" s="218"/>
      <c r="RAM216" s="218"/>
      <c r="RAN216" s="221"/>
      <c r="RAO216" s="220"/>
      <c r="RAP216" s="219"/>
      <c r="RAQ216" s="218"/>
      <c r="RAR216" s="222"/>
      <c r="RAS216" s="218"/>
      <c r="RAT216" s="218"/>
      <c r="RAU216" s="221"/>
      <c r="RAV216" s="220"/>
      <c r="RAW216" s="219"/>
      <c r="RAX216" s="218"/>
      <c r="RAY216" s="222"/>
      <c r="RAZ216" s="218"/>
      <c r="RBA216" s="218"/>
      <c r="RBB216" s="221"/>
      <c r="RBC216" s="220"/>
      <c r="RBD216" s="219"/>
      <c r="RBE216" s="218"/>
      <c r="RBF216" s="222"/>
      <c r="RBG216" s="218"/>
      <c r="RBH216" s="218"/>
      <c r="RBI216" s="221"/>
      <c r="RBJ216" s="220"/>
      <c r="RBK216" s="219"/>
      <c r="RBL216" s="218"/>
      <c r="RBM216" s="222"/>
      <c r="RBN216" s="218"/>
      <c r="RBO216" s="218"/>
      <c r="RBP216" s="221"/>
      <c r="RBQ216" s="220"/>
      <c r="RBR216" s="219"/>
      <c r="RBS216" s="218"/>
      <c r="RBT216" s="222"/>
      <c r="RBU216" s="218"/>
      <c r="RBV216" s="218"/>
      <c r="RBW216" s="221"/>
      <c r="RBX216" s="220"/>
      <c r="RBY216" s="219"/>
      <c r="RBZ216" s="218"/>
      <c r="RCA216" s="222"/>
      <c r="RCB216" s="218"/>
      <c r="RCC216" s="218"/>
      <c r="RCD216" s="221"/>
      <c r="RCE216" s="220"/>
      <c r="RCF216" s="219"/>
      <c r="RCG216" s="218"/>
      <c r="RCH216" s="222"/>
      <c r="RCI216" s="218"/>
      <c r="RCJ216" s="218"/>
      <c r="RCK216" s="221"/>
      <c r="RCL216" s="220"/>
      <c r="RCM216" s="219"/>
      <c r="RCN216" s="218"/>
      <c r="RCO216" s="222"/>
      <c r="RCP216" s="218"/>
      <c r="RCQ216" s="218"/>
      <c r="RCR216" s="221"/>
      <c r="RCS216" s="220"/>
      <c r="RCT216" s="219"/>
      <c r="RCU216" s="218"/>
      <c r="RCV216" s="222"/>
      <c r="RCW216" s="218"/>
      <c r="RCX216" s="218"/>
      <c r="RCY216" s="221"/>
      <c r="RCZ216" s="220"/>
      <c r="RDA216" s="219"/>
      <c r="RDB216" s="218"/>
      <c r="RDC216" s="222"/>
      <c r="RDD216" s="218"/>
      <c r="RDE216" s="218"/>
      <c r="RDF216" s="221"/>
      <c r="RDG216" s="220"/>
      <c r="RDH216" s="219"/>
      <c r="RDI216" s="218"/>
      <c r="RDJ216" s="222"/>
      <c r="RDK216" s="218"/>
      <c r="RDL216" s="218"/>
      <c r="RDM216" s="221"/>
      <c r="RDN216" s="220"/>
      <c r="RDO216" s="219"/>
      <c r="RDP216" s="218"/>
      <c r="RDQ216" s="222"/>
      <c r="RDR216" s="218"/>
      <c r="RDS216" s="218"/>
      <c r="RDT216" s="221"/>
      <c r="RDU216" s="220"/>
      <c r="RDV216" s="219"/>
      <c r="RDW216" s="218"/>
      <c r="RDX216" s="222"/>
      <c r="RDY216" s="218"/>
      <c r="RDZ216" s="218"/>
      <c r="REA216" s="221"/>
      <c r="REB216" s="220"/>
      <c r="REC216" s="219"/>
      <c r="RED216" s="218"/>
      <c r="REE216" s="222"/>
      <c r="REF216" s="218"/>
      <c r="REG216" s="218"/>
      <c r="REH216" s="221"/>
      <c r="REI216" s="220"/>
      <c r="REJ216" s="219"/>
      <c r="REK216" s="218"/>
      <c r="REL216" s="222"/>
      <c r="REM216" s="218"/>
      <c r="REN216" s="218"/>
      <c r="REO216" s="221"/>
      <c r="REP216" s="220"/>
      <c r="REQ216" s="219"/>
      <c r="RER216" s="218"/>
      <c r="RES216" s="222"/>
      <c r="RET216" s="218"/>
      <c r="REU216" s="218"/>
      <c r="REV216" s="221"/>
      <c r="REW216" s="220"/>
      <c r="REX216" s="219"/>
      <c r="REY216" s="218"/>
      <c r="REZ216" s="222"/>
      <c r="RFA216" s="218"/>
      <c r="RFB216" s="218"/>
      <c r="RFC216" s="221"/>
      <c r="RFD216" s="220"/>
      <c r="RFE216" s="219"/>
      <c r="RFF216" s="218"/>
      <c r="RFG216" s="222"/>
      <c r="RFH216" s="218"/>
      <c r="RFI216" s="218"/>
      <c r="RFJ216" s="221"/>
      <c r="RFK216" s="220"/>
      <c r="RFL216" s="219"/>
      <c r="RFM216" s="218"/>
      <c r="RFN216" s="222"/>
      <c r="RFO216" s="218"/>
      <c r="RFP216" s="218"/>
      <c r="RFQ216" s="221"/>
      <c r="RFR216" s="220"/>
      <c r="RFS216" s="219"/>
      <c r="RFT216" s="218"/>
      <c r="RFU216" s="222"/>
      <c r="RFV216" s="218"/>
      <c r="RFW216" s="218"/>
      <c r="RFX216" s="221"/>
      <c r="RFY216" s="220"/>
      <c r="RFZ216" s="219"/>
      <c r="RGA216" s="218"/>
      <c r="RGB216" s="222"/>
      <c r="RGC216" s="218"/>
      <c r="RGD216" s="218"/>
      <c r="RGE216" s="221"/>
      <c r="RGF216" s="220"/>
      <c r="RGG216" s="219"/>
      <c r="RGH216" s="218"/>
      <c r="RGI216" s="222"/>
      <c r="RGJ216" s="218"/>
      <c r="RGK216" s="218"/>
      <c r="RGL216" s="221"/>
      <c r="RGM216" s="220"/>
      <c r="RGN216" s="219"/>
      <c r="RGO216" s="218"/>
      <c r="RGP216" s="222"/>
      <c r="RGQ216" s="218"/>
      <c r="RGR216" s="218"/>
      <c r="RGS216" s="221"/>
      <c r="RGT216" s="220"/>
      <c r="RGU216" s="219"/>
      <c r="RGV216" s="218"/>
      <c r="RGW216" s="222"/>
      <c r="RGX216" s="218"/>
      <c r="RGY216" s="218"/>
      <c r="RGZ216" s="221"/>
      <c r="RHA216" s="220"/>
      <c r="RHB216" s="219"/>
      <c r="RHC216" s="218"/>
      <c r="RHD216" s="222"/>
      <c r="RHE216" s="218"/>
      <c r="RHF216" s="218"/>
      <c r="RHG216" s="221"/>
      <c r="RHH216" s="220"/>
      <c r="RHI216" s="219"/>
      <c r="RHJ216" s="218"/>
      <c r="RHK216" s="222"/>
      <c r="RHL216" s="218"/>
      <c r="RHM216" s="218"/>
      <c r="RHN216" s="221"/>
      <c r="RHO216" s="220"/>
      <c r="RHP216" s="219"/>
      <c r="RHQ216" s="218"/>
      <c r="RHR216" s="222"/>
      <c r="RHS216" s="218"/>
      <c r="RHT216" s="218"/>
      <c r="RHU216" s="221"/>
      <c r="RHV216" s="220"/>
      <c r="RHW216" s="219"/>
      <c r="RHX216" s="218"/>
      <c r="RHY216" s="222"/>
      <c r="RHZ216" s="218"/>
      <c r="RIA216" s="218"/>
      <c r="RIB216" s="221"/>
      <c r="RIC216" s="220"/>
      <c r="RID216" s="219"/>
      <c r="RIE216" s="218"/>
      <c r="RIF216" s="222"/>
      <c r="RIG216" s="218"/>
      <c r="RIH216" s="218"/>
      <c r="RII216" s="221"/>
      <c r="RIJ216" s="220"/>
      <c r="RIK216" s="219"/>
      <c r="RIL216" s="218"/>
      <c r="RIM216" s="222"/>
      <c r="RIN216" s="218"/>
      <c r="RIO216" s="218"/>
      <c r="RIP216" s="221"/>
      <c r="RIQ216" s="220"/>
      <c r="RIR216" s="219"/>
      <c r="RIS216" s="218"/>
      <c r="RIT216" s="222"/>
      <c r="RIU216" s="218"/>
      <c r="RIV216" s="218"/>
      <c r="RIW216" s="221"/>
      <c r="RIX216" s="220"/>
      <c r="RIY216" s="219"/>
      <c r="RIZ216" s="218"/>
      <c r="RJA216" s="222"/>
      <c r="RJB216" s="218"/>
      <c r="RJC216" s="218"/>
      <c r="RJD216" s="221"/>
      <c r="RJE216" s="220"/>
      <c r="RJF216" s="219"/>
      <c r="RJG216" s="218"/>
      <c r="RJH216" s="222"/>
      <c r="RJI216" s="218"/>
      <c r="RJJ216" s="218"/>
      <c r="RJK216" s="221"/>
      <c r="RJL216" s="220"/>
      <c r="RJM216" s="219"/>
      <c r="RJN216" s="218"/>
      <c r="RJO216" s="222"/>
      <c r="RJP216" s="218"/>
      <c r="RJQ216" s="218"/>
      <c r="RJR216" s="221"/>
      <c r="RJS216" s="220"/>
      <c r="RJT216" s="219"/>
      <c r="RJU216" s="218"/>
      <c r="RJV216" s="222"/>
      <c r="RJW216" s="218"/>
      <c r="RJX216" s="218"/>
      <c r="RJY216" s="221"/>
      <c r="RJZ216" s="220"/>
      <c r="RKA216" s="219"/>
      <c r="RKB216" s="218"/>
      <c r="RKC216" s="222"/>
      <c r="RKD216" s="218"/>
      <c r="RKE216" s="218"/>
      <c r="RKF216" s="221"/>
      <c r="RKG216" s="220"/>
      <c r="RKH216" s="219"/>
      <c r="RKI216" s="218"/>
      <c r="RKJ216" s="222"/>
      <c r="RKK216" s="218"/>
      <c r="RKL216" s="218"/>
      <c r="RKM216" s="221"/>
      <c r="RKN216" s="220"/>
      <c r="RKO216" s="219"/>
      <c r="RKP216" s="218"/>
      <c r="RKQ216" s="222"/>
      <c r="RKR216" s="218"/>
      <c r="RKS216" s="218"/>
      <c r="RKT216" s="221"/>
      <c r="RKU216" s="220"/>
      <c r="RKV216" s="219"/>
      <c r="RKW216" s="218"/>
      <c r="RKX216" s="222"/>
      <c r="RKY216" s="218"/>
      <c r="RKZ216" s="218"/>
      <c r="RLA216" s="221"/>
      <c r="RLB216" s="220"/>
      <c r="RLC216" s="219"/>
      <c r="RLD216" s="218"/>
      <c r="RLE216" s="222"/>
      <c r="RLF216" s="218"/>
      <c r="RLG216" s="218"/>
      <c r="RLH216" s="221"/>
      <c r="RLI216" s="220"/>
      <c r="RLJ216" s="219"/>
      <c r="RLK216" s="218"/>
      <c r="RLL216" s="222"/>
      <c r="RLM216" s="218"/>
      <c r="RLN216" s="218"/>
      <c r="RLO216" s="221"/>
      <c r="RLP216" s="220"/>
      <c r="RLQ216" s="219"/>
      <c r="RLR216" s="218"/>
      <c r="RLS216" s="222"/>
      <c r="RLT216" s="218"/>
      <c r="RLU216" s="218"/>
      <c r="RLV216" s="221"/>
      <c r="RLW216" s="220"/>
      <c r="RLX216" s="219"/>
      <c r="RLY216" s="218"/>
      <c r="RLZ216" s="222"/>
      <c r="RMA216" s="218"/>
      <c r="RMB216" s="218"/>
      <c r="RMC216" s="221"/>
      <c r="RMD216" s="220"/>
      <c r="RME216" s="219"/>
      <c r="RMF216" s="218"/>
      <c r="RMG216" s="222"/>
      <c r="RMH216" s="218"/>
      <c r="RMI216" s="218"/>
      <c r="RMJ216" s="221"/>
      <c r="RMK216" s="220"/>
      <c r="RML216" s="219"/>
      <c r="RMM216" s="218"/>
      <c r="RMN216" s="222"/>
      <c r="RMO216" s="218"/>
      <c r="RMP216" s="218"/>
      <c r="RMQ216" s="221"/>
      <c r="RMR216" s="220"/>
      <c r="RMS216" s="219"/>
      <c r="RMT216" s="218"/>
      <c r="RMU216" s="222"/>
      <c r="RMV216" s="218"/>
      <c r="RMW216" s="218"/>
      <c r="RMX216" s="221"/>
      <c r="RMY216" s="220"/>
      <c r="RMZ216" s="219"/>
      <c r="RNA216" s="218"/>
      <c r="RNB216" s="222"/>
      <c r="RNC216" s="218"/>
      <c r="RND216" s="218"/>
      <c r="RNE216" s="221"/>
      <c r="RNF216" s="220"/>
      <c r="RNG216" s="219"/>
      <c r="RNH216" s="218"/>
      <c r="RNI216" s="222"/>
      <c r="RNJ216" s="218"/>
      <c r="RNK216" s="218"/>
      <c r="RNL216" s="221"/>
      <c r="RNM216" s="220"/>
      <c r="RNN216" s="219"/>
      <c r="RNO216" s="218"/>
      <c r="RNP216" s="222"/>
      <c r="RNQ216" s="218"/>
      <c r="RNR216" s="218"/>
      <c r="RNS216" s="221"/>
      <c r="RNT216" s="220"/>
      <c r="RNU216" s="219"/>
      <c r="RNV216" s="218"/>
      <c r="RNW216" s="222"/>
      <c r="RNX216" s="218"/>
      <c r="RNY216" s="218"/>
      <c r="RNZ216" s="221"/>
      <c r="ROA216" s="220"/>
      <c r="ROB216" s="219"/>
      <c r="ROC216" s="218"/>
      <c r="ROD216" s="222"/>
      <c r="ROE216" s="218"/>
      <c r="ROF216" s="218"/>
      <c r="ROG216" s="221"/>
      <c r="ROH216" s="220"/>
      <c r="ROI216" s="219"/>
      <c r="ROJ216" s="218"/>
      <c r="ROK216" s="222"/>
      <c r="ROL216" s="218"/>
      <c r="ROM216" s="218"/>
      <c r="RON216" s="221"/>
      <c r="ROO216" s="220"/>
      <c r="ROP216" s="219"/>
      <c r="ROQ216" s="218"/>
      <c r="ROR216" s="222"/>
      <c r="ROS216" s="218"/>
      <c r="ROT216" s="218"/>
      <c r="ROU216" s="221"/>
      <c r="ROV216" s="220"/>
      <c r="ROW216" s="219"/>
      <c r="ROX216" s="218"/>
      <c r="ROY216" s="222"/>
      <c r="ROZ216" s="218"/>
      <c r="RPA216" s="218"/>
      <c r="RPB216" s="221"/>
      <c r="RPC216" s="220"/>
      <c r="RPD216" s="219"/>
      <c r="RPE216" s="218"/>
      <c r="RPF216" s="222"/>
      <c r="RPG216" s="218"/>
      <c r="RPH216" s="218"/>
      <c r="RPI216" s="221"/>
      <c r="RPJ216" s="220"/>
      <c r="RPK216" s="219"/>
      <c r="RPL216" s="218"/>
      <c r="RPM216" s="222"/>
      <c r="RPN216" s="218"/>
      <c r="RPO216" s="218"/>
      <c r="RPP216" s="221"/>
      <c r="RPQ216" s="220"/>
      <c r="RPR216" s="219"/>
      <c r="RPS216" s="218"/>
      <c r="RPT216" s="222"/>
      <c r="RPU216" s="218"/>
      <c r="RPV216" s="218"/>
      <c r="RPW216" s="221"/>
      <c r="RPX216" s="220"/>
      <c r="RPY216" s="219"/>
      <c r="RPZ216" s="218"/>
      <c r="RQA216" s="222"/>
      <c r="RQB216" s="218"/>
      <c r="RQC216" s="218"/>
      <c r="RQD216" s="221"/>
      <c r="RQE216" s="220"/>
      <c r="RQF216" s="219"/>
      <c r="RQG216" s="218"/>
      <c r="RQH216" s="222"/>
      <c r="RQI216" s="218"/>
      <c r="RQJ216" s="218"/>
      <c r="RQK216" s="221"/>
      <c r="RQL216" s="220"/>
      <c r="RQM216" s="219"/>
      <c r="RQN216" s="218"/>
      <c r="RQO216" s="222"/>
      <c r="RQP216" s="218"/>
      <c r="RQQ216" s="218"/>
      <c r="RQR216" s="221"/>
      <c r="RQS216" s="220"/>
      <c r="RQT216" s="219"/>
      <c r="RQU216" s="218"/>
      <c r="RQV216" s="222"/>
      <c r="RQW216" s="218"/>
      <c r="RQX216" s="218"/>
      <c r="RQY216" s="221"/>
      <c r="RQZ216" s="220"/>
      <c r="RRA216" s="219"/>
      <c r="RRB216" s="218"/>
      <c r="RRC216" s="222"/>
      <c r="RRD216" s="218"/>
      <c r="RRE216" s="218"/>
      <c r="RRF216" s="221"/>
      <c r="RRG216" s="220"/>
      <c r="RRH216" s="219"/>
      <c r="RRI216" s="218"/>
      <c r="RRJ216" s="222"/>
      <c r="RRK216" s="218"/>
      <c r="RRL216" s="218"/>
      <c r="RRM216" s="221"/>
      <c r="RRN216" s="220"/>
      <c r="RRO216" s="219"/>
      <c r="RRP216" s="218"/>
      <c r="RRQ216" s="222"/>
      <c r="RRR216" s="218"/>
      <c r="RRS216" s="218"/>
      <c r="RRT216" s="221"/>
      <c r="RRU216" s="220"/>
      <c r="RRV216" s="219"/>
      <c r="RRW216" s="218"/>
      <c r="RRX216" s="222"/>
      <c r="RRY216" s="218"/>
      <c r="RRZ216" s="218"/>
      <c r="RSA216" s="221"/>
      <c r="RSB216" s="220"/>
      <c r="RSC216" s="219"/>
      <c r="RSD216" s="218"/>
      <c r="RSE216" s="222"/>
      <c r="RSF216" s="218"/>
      <c r="RSG216" s="218"/>
      <c r="RSH216" s="221"/>
      <c r="RSI216" s="220"/>
      <c r="RSJ216" s="219"/>
      <c r="RSK216" s="218"/>
      <c r="RSL216" s="222"/>
      <c r="RSM216" s="218"/>
      <c r="RSN216" s="218"/>
      <c r="RSO216" s="221"/>
      <c r="RSP216" s="220"/>
      <c r="RSQ216" s="219"/>
      <c r="RSR216" s="218"/>
      <c r="RSS216" s="222"/>
      <c r="RST216" s="218"/>
      <c r="RSU216" s="218"/>
      <c r="RSV216" s="221"/>
      <c r="RSW216" s="220"/>
      <c r="RSX216" s="219"/>
      <c r="RSY216" s="218"/>
      <c r="RSZ216" s="222"/>
      <c r="RTA216" s="218"/>
      <c r="RTB216" s="218"/>
      <c r="RTC216" s="221"/>
      <c r="RTD216" s="220"/>
      <c r="RTE216" s="219"/>
      <c r="RTF216" s="218"/>
      <c r="RTG216" s="222"/>
      <c r="RTH216" s="218"/>
      <c r="RTI216" s="218"/>
      <c r="RTJ216" s="221"/>
      <c r="RTK216" s="220"/>
      <c r="RTL216" s="219"/>
      <c r="RTM216" s="218"/>
      <c r="RTN216" s="222"/>
      <c r="RTO216" s="218"/>
      <c r="RTP216" s="218"/>
      <c r="RTQ216" s="221"/>
      <c r="RTR216" s="220"/>
      <c r="RTS216" s="219"/>
      <c r="RTT216" s="218"/>
      <c r="RTU216" s="222"/>
      <c r="RTV216" s="218"/>
      <c r="RTW216" s="218"/>
      <c r="RTX216" s="221"/>
      <c r="RTY216" s="220"/>
      <c r="RTZ216" s="219"/>
      <c r="RUA216" s="218"/>
      <c r="RUB216" s="222"/>
      <c r="RUC216" s="218"/>
      <c r="RUD216" s="218"/>
      <c r="RUE216" s="221"/>
      <c r="RUF216" s="220"/>
      <c r="RUG216" s="219"/>
      <c r="RUH216" s="218"/>
      <c r="RUI216" s="222"/>
      <c r="RUJ216" s="218"/>
      <c r="RUK216" s="218"/>
      <c r="RUL216" s="221"/>
      <c r="RUM216" s="220"/>
      <c r="RUN216" s="219"/>
      <c r="RUO216" s="218"/>
      <c r="RUP216" s="222"/>
      <c r="RUQ216" s="218"/>
      <c r="RUR216" s="218"/>
      <c r="RUS216" s="221"/>
      <c r="RUT216" s="220"/>
      <c r="RUU216" s="219"/>
      <c r="RUV216" s="218"/>
      <c r="RUW216" s="222"/>
      <c r="RUX216" s="218"/>
      <c r="RUY216" s="218"/>
      <c r="RUZ216" s="221"/>
      <c r="RVA216" s="220"/>
      <c r="RVB216" s="219"/>
      <c r="RVC216" s="218"/>
      <c r="RVD216" s="222"/>
      <c r="RVE216" s="218"/>
      <c r="RVF216" s="218"/>
      <c r="RVG216" s="221"/>
      <c r="RVH216" s="220"/>
      <c r="RVI216" s="219"/>
      <c r="RVJ216" s="218"/>
      <c r="RVK216" s="222"/>
      <c r="RVL216" s="218"/>
      <c r="RVM216" s="218"/>
      <c r="RVN216" s="221"/>
      <c r="RVO216" s="220"/>
      <c r="RVP216" s="219"/>
      <c r="RVQ216" s="218"/>
      <c r="RVR216" s="222"/>
      <c r="RVS216" s="218"/>
      <c r="RVT216" s="218"/>
      <c r="RVU216" s="221"/>
      <c r="RVV216" s="220"/>
      <c r="RVW216" s="219"/>
      <c r="RVX216" s="218"/>
      <c r="RVY216" s="222"/>
      <c r="RVZ216" s="218"/>
      <c r="RWA216" s="218"/>
      <c r="RWB216" s="221"/>
      <c r="RWC216" s="220"/>
      <c r="RWD216" s="219"/>
      <c r="RWE216" s="218"/>
      <c r="RWF216" s="222"/>
      <c r="RWG216" s="218"/>
      <c r="RWH216" s="218"/>
      <c r="RWI216" s="221"/>
      <c r="RWJ216" s="220"/>
      <c r="RWK216" s="219"/>
      <c r="RWL216" s="218"/>
      <c r="RWM216" s="222"/>
      <c r="RWN216" s="218"/>
      <c r="RWO216" s="218"/>
      <c r="RWP216" s="221"/>
      <c r="RWQ216" s="220"/>
      <c r="RWR216" s="219"/>
      <c r="RWS216" s="218"/>
      <c r="RWT216" s="222"/>
      <c r="RWU216" s="218"/>
      <c r="RWV216" s="218"/>
      <c r="RWW216" s="221"/>
      <c r="RWX216" s="220"/>
      <c r="RWY216" s="219"/>
      <c r="RWZ216" s="218"/>
      <c r="RXA216" s="222"/>
      <c r="RXB216" s="218"/>
      <c r="RXC216" s="218"/>
      <c r="RXD216" s="221"/>
      <c r="RXE216" s="220"/>
      <c r="RXF216" s="219"/>
      <c r="RXG216" s="218"/>
      <c r="RXH216" s="222"/>
      <c r="RXI216" s="218"/>
      <c r="RXJ216" s="218"/>
      <c r="RXK216" s="221"/>
      <c r="RXL216" s="220"/>
      <c r="RXM216" s="219"/>
      <c r="RXN216" s="218"/>
      <c r="RXO216" s="222"/>
      <c r="RXP216" s="218"/>
      <c r="RXQ216" s="218"/>
      <c r="RXR216" s="221"/>
      <c r="RXS216" s="220"/>
      <c r="RXT216" s="219"/>
      <c r="RXU216" s="218"/>
      <c r="RXV216" s="222"/>
      <c r="RXW216" s="218"/>
      <c r="RXX216" s="218"/>
      <c r="RXY216" s="221"/>
      <c r="RXZ216" s="220"/>
      <c r="RYA216" s="219"/>
      <c r="RYB216" s="218"/>
      <c r="RYC216" s="222"/>
      <c r="RYD216" s="218"/>
      <c r="RYE216" s="218"/>
      <c r="RYF216" s="221"/>
      <c r="RYG216" s="220"/>
      <c r="RYH216" s="219"/>
      <c r="RYI216" s="218"/>
      <c r="RYJ216" s="222"/>
      <c r="RYK216" s="218"/>
      <c r="RYL216" s="218"/>
      <c r="RYM216" s="221"/>
      <c r="RYN216" s="220"/>
      <c r="RYO216" s="219"/>
      <c r="RYP216" s="218"/>
      <c r="RYQ216" s="222"/>
      <c r="RYR216" s="218"/>
      <c r="RYS216" s="218"/>
      <c r="RYT216" s="221"/>
      <c r="RYU216" s="220"/>
      <c r="RYV216" s="219"/>
      <c r="RYW216" s="218"/>
      <c r="RYX216" s="222"/>
      <c r="RYY216" s="218"/>
      <c r="RYZ216" s="218"/>
      <c r="RZA216" s="221"/>
      <c r="RZB216" s="220"/>
      <c r="RZC216" s="219"/>
      <c r="RZD216" s="218"/>
      <c r="RZE216" s="222"/>
      <c r="RZF216" s="218"/>
      <c r="RZG216" s="218"/>
      <c r="RZH216" s="221"/>
      <c r="RZI216" s="220"/>
      <c r="RZJ216" s="219"/>
      <c r="RZK216" s="218"/>
      <c r="RZL216" s="222"/>
      <c r="RZM216" s="218"/>
      <c r="RZN216" s="218"/>
      <c r="RZO216" s="221"/>
      <c r="RZP216" s="220"/>
      <c r="RZQ216" s="219"/>
      <c r="RZR216" s="218"/>
      <c r="RZS216" s="222"/>
      <c r="RZT216" s="218"/>
      <c r="RZU216" s="218"/>
      <c r="RZV216" s="221"/>
      <c r="RZW216" s="220"/>
      <c r="RZX216" s="219"/>
      <c r="RZY216" s="218"/>
      <c r="RZZ216" s="222"/>
      <c r="SAA216" s="218"/>
      <c r="SAB216" s="218"/>
      <c r="SAC216" s="221"/>
      <c r="SAD216" s="220"/>
      <c r="SAE216" s="219"/>
      <c r="SAF216" s="218"/>
      <c r="SAG216" s="222"/>
      <c r="SAH216" s="218"/>
      <c r="SAI216" s="218"/>
      <c r="SAJ216" s="221"/>
      <c r="SAK216" s="220"/>
      <c r="SAL216" s="219"/>
      <c r="SAM216" s="218"/>
      <c r="SAN216" s="222"/>
      <c r="SAO216" s="218"/>
      <c r="SAP216" s="218"/>
      <c r="SAQ216" s="221"/>
      <c r="SAR216" s="220"/>
      <c r="SAS216" s="219"/>
      <c r="SAT216" s="218"/>
      <c r="SAU216" s="222"/>
      <c r="SAV216" s="218"/>
      <c r="SAW216" s="218"/>
      <c r="SAX216" s="221"/>
      <c r="SAY216" s="220"/>
      <c r="SAZ216" s="219"/>
      <c r="SBA216" s="218"/>
      <c r="SBB216" s="222"/>
      <c r="SBC216" s="218"/>
      <c r="SBD216" s="218"/>
      <c r="SBE216" s="221"/>
      <c r="SBF216" s="220"/>
      <c r="SBG216" s="219"/>
      <c r="SBH216" s="218"/>
      <c r="SBI216" s="222"/>
      <c r="SBJ216" s="218"/>
      <c r="SBK216" s="218"/>
      <c r="SBL216" s="221"/>
      <c r="SBM216" s="220"/>
      <c r="SBN216" s="219"/>
      <c r="SBO216" s="218"/>
      <c r="SBP216" s="222"/>
      <c r="SBQ216" s="218"/>
      <c r="SBR216" s="218"/>
      <c r="SBS216" s="221"/>
      <c r="SBT216" s="220"/>
      <c r="SBU216" s="219"/>
      <c r="SBV216" s="218"/>
      <c r="SBW216" s="222"/>
      <c r="SBX216" s="218"/>
      <c r="SBY216" s="218"/>
      <c r="SBZ216" s="221"/>
      <c r="SCA216" s="220"/>
      <c r="SCB216" s="219"/>
      <c r="SCC216" s="218"/>
      <c r="SCD216" s="222"/>
      <c r="SCE216" s="218"/>
      <c r="SCF216" s="218"/>
      <c r="SCG216" s="221"/>
      <c r="SCH216" s="220"/>
      <c r="SCI216" s="219"/>
      <c r="SCJ216" s="218"/>
      <c r="SCK216" s="222"/>
      <c r="SCL216" s="218"/>
      <c r="SCM216" s="218"/>
      <c r="SCN216" s="221"/>
      <c r="SCO216" s="220"/>
      <c r="SCP216" s="219"/>
      <c r="SCQ216" s="218"/>
      <c r="SCR216" s="222"/>
      <c r="SCS216" s="218"/>
      <c r="SCT216" s="218"/>
      <c r="SCU216" s="221"/>
      <c r="SCV216" s="220"/>
      <c r="SCW216" s="219"/>
      <c r="SCX216" s="218"/>
      <c r="SCY216" s="222"/>
      <c r="SCZ216" s="218"/>
      <c r="SDA216" s="218"/>
      <c r="SDB216" s="221"/>
      <c r="SDC216" s="220"/>
      <c r="SDD216" s="219"/>
      <c r="SDE216" s="218"/>
      <c r="SDF216" s="222"/>
      <c r="SDG216" s="218"/>
      <c r="SDH216" s="218"/>
      <c r="SDI216" s="221"/>
      <c r="SDJ216" s="220"/>
      <c r="SDK216" s="219"/>
      <c r="SDL216" s="218"/>
      <c r="SDM216" s="222"/>
      <c r="SDN216" s="218"/>
      <c r="SDO216" s="218"/>
      <c r="SDP216" s="221"/>
      <c r="SDQ216" s="220"/>
      <c r="SDR216" s="219"/>
      <c r="SDS216" s="218"/>
      <c r="SDT216" s="222"/>
      <c r="SDU216" s="218"/>
      <c r="SDV216" s="218"/>
      <c r="SDW216" s="221"/>
      <c r="SDX216" s="220"/>
      <c r="SDY216" s="219"/>
      <c r="SDZ216" s="218"/>
      <c r="SEA216" s="222"/>
      <c r="SEB216" s="218"/>
      <c r="SEC216" s="218"/>
      <c r="SED216" s="221"/>
      <c r="SEE216" s="220"/>
      <c r="SEF216" s="219"/>
      <c r="SEG216" s="218"/>
      <c r="SEH216" s="222"/>
      <c r="SEI216" s="218"/>
      <c r="SEJ216" s="218"/>
      <c r="SEK216" s="221"/>
      <c r="SEL216" s="220"/>
      <c r="SEM216" s="219"/>
      <c r="SEN216" s="218"/>
      <c r="SEO216" s="222"/>
      <c r="SEP216" s="218"/>
      <c r="SEQ216" s="218"/>
      <c r="SER216" s="221"/>
      <c r="SES216" s="220"/>
      <c r="SET216" s="219"/>
      <c r="SEU216" s="218"/>
      <c r="SEV216" s="222"/>
      <c r="SEW216" s="218"/>
      <c r="SEX216" s="218"/>
      <c r="SEY216" s="221"/>
      <c r="SEZ216" s="220"/>
      <c r="SFA216" s="219"/>
      <c r="SFB216" s="218"/>
      <c r="SFC216" s="222"/>
      <c r="SFD216" s="218"/>
      <c r="SFE216" s="218"/>
      <c r="SFF216" s="221"/>
      <c r="SFG216" s="220"/>
      <c r="SFH216" s="219"/>
      <c r="SFI216" s="218"/>
      <c r="SFJ216" s="222"/>
      <c r="SFK216" s="218"/>
      <c r="SFL216" s="218"/>
      <c r="SFM216" s="221"/>
      <c r="SFN216" s="220"/>
      <c r="SFO216" s="219"/>
      <c r="SFP216" s="218"/>
      <c r="SFQ216" s="222"/>
      <c r="SFR216" s="218"/>
      <c r="SFS216" s="218"/>
      <c r="SFT216" s="221"/>
      <c r="SFU216" s="220"/>
      <c r="SFV216" s="219"/>
      <c r="SFW216" s="218"/>
      <c r="SFX216" s="222"/>
      <c r="SFY216" s="218"/>
      <c r="SFZ216" s="218"/>
      <c r="SGA216" s="221"/>
      <c r="SGB216" s="220"/>
      <c r="SGC216" s="219"/>
      <c r="SGD216" s="218"/>
      <c r="SGE216" s="222"/>
      <c r="SGF216" s="218"/>
      <c r="SGG216" s="218"/>
      <c r="SGH216" s="221"/>
      <c r="SGI216" s="220"/>
      <c r="SGJ216" s="219"/>
      <c r="SGK216" s="218"/>
      <c r="SGL216" s="222"/>
      <c r="SGM216" s="218"/>
      <c r="SGN216" s="218"/>
      <c r="SGO216" s="221"/>
      <c r="SGP216" s="220"/>
      <c r="SGQ216" s="219"/>
      <c r="SGR216" s="218"/>
      <c r="SGS216" s="222"/>
      <c r="SGT216" s="218"/>
      <c r="SGU216" s="218"/>
      <c r="SGV216" s="221"/>
      <c r="SGW216" s="220"/>
      <c r="SGX216" s="219"/>
      <c r="SGY216" s="218"/>
      <c r="SGZ216" s="222"/>
      <c r="SHA216" s="218"/>
      <c r="SHB216" s="218"/>
      <c r="SHC216" s="221"/>
      <c r="SHD216" s="220"/>
      <c r="SHE216" s="219"/>
      <c r="SHF216" s="218"/>
      <c r="SHG216" s="222"/>
      <c r="SHH216" s="218"/>
      <c r="SHI216" s="218"/>
      <c r="SHJ216" s="221"/>
      <c r="SHK216" s="220"/>
      <c r="SHL216" s="219"/>
      <c r="SHM216" s="218"/>
      <c r="SHN216" s="222"/>
      <c r="SHO216" s="218"/>
      <c r="SHP216" s="218"/>
      <c r="SHQ216" s="221"/>
      <c r="SHR216" s="220"/>
      <c r="SHS216" s="219"/>
      <c r="SHT216" s="218"/>
      <c r="SHU216" s="222"/>
      <c r="SHV216" s="218"/>
      <c r="SHW216" s="218"/>
      <c r="SHX216" s="221"/>
      <c r="SHY216" s="220"/>
      <c r="SHZ216" s="219"/>
      <c r="SIA216" s="218"/>
      <c r="SIB216" s="222"/>
      <c r="SIC216" s="218"/>
      <c r="SID216" s="218"/>
      <c r="SIE216" s="221"/>
      <c r="SIF216" s="220"/>
      <c r="SIG216" s="219"/>
      <c r="SIH216" s="218"/>
      <c r="SII216" s="222"/>
      <c r="SIJ216" s="218"/>
      <c r="SIK216" s="218"/>
      <c r="SIL216" s="221"/>
      <c r="SIM216" s="220"/>
      <c r="SIN216" s="219"/>
      <c r="SIO216" s="218"/>
      <c r="SIP216" s="222"/>
      <c r="SIQ216" s="218"/>
      <c r="SIR216" s="218"/>
      <c r="SIS216" s="221"/>
      <c r="SIT216" s="220"/>
      <c r="SIU216" s="219"/>
      <c r="SIV216" s="218"/>
      <c r="SIW216" s="222"/>
      <c r="SIX216" s="218"/>
      <c r="SIY216" s="218"/>
      <c r="SIZ216" s="221"/>
      <c r="SJA216" s="220"/>
      <c r="SJB216" s="219"/>
      <c r="SJC216" s="218"/>
      <c r="SJD216" s="222"/>
      <c r="SJE216" s="218"/>
      <c r="SJF216" s="218"/>
      <c r="SJG216" s="221"/>
      <c r="SJH216" s="220"/>
      <c r="SJI216" s="219"/>
      <c r="SJJ216" s="218"/>
      <c r="SJK216" s="222"/>
      <c r="SJL216" s="218"/>
      <c r="SJM216" s="218"/>
      <c r="SJN216" s="221"/>
      <c r="SJO216" s="220"/>
      <c r="SJP216" s="219"/>
      <c r="SJQ216" s="218"/>
      <c r="SJR216" s="222"/>
      <c r="SJS216" s="218"/>
      <c r="SJT216" s="218"/>
      <c r="SJU216" s="221"/>
      <c r="SJV216" s="220"/>
      <c r="SJW216" s="219"/>
      <c r="SJX216" s="218"/>
      <c r="SJY216" s="222"/>
      <c r="SJZ216" s="218"/>
      <c r="SKA216" s="218"/>
      <c r="SKB216" s="221"/>
      <c r="SKC216" s="220"/>
      <c r="SKD216" s="219"/>
      <c r="SKE216" s="218"/>
      <c r="SKF216" s="222"/>
      <c r="SKG216" s="218"/>
      <c r="SKH216" s="218"/>
      <c r="SKI216" s="221"/>
      <c r="SKJ216" s="220"/>
      <c r="SKK216" s="219"/>
      <c r="SKL216" s="218"/>
      <c r="SKM216" s="222"/>
      <c r="SKN216" s="218"/>
      <c r="SKO216" s="218"/>
      <c r="SKP216" s="221"/>
      <c r="SKQ216" s="220"/>
      <c r="SKR216" s="219"/>
      <c r="SKS216" s="218"/>
      <c r="SKT216" s="222"/>
      <c r="SKU216" s="218"/>
      <c r="SKV216" s="218"/>
      <c r="SKW216" s="221"/>
      <c r="SKX216" s="220"/>
      <c r="SKY216" s="219"/>
      <c r="SKZ216" s="218"/>
      <c r="SLA216" s="222"/>
      <c r="SLB216" s="218"/>
      <c r="SLC216" s="218"/>
      <c r="SLD216" s="221"/>
      <c r="SLE216" s="220"/>
      <c r="SLF216" s="219"/>
      <c r="SLG216" s="218"/>
      <c r="SLH216" s="222"/>
      <c r="SLI216" s="218"/>
      <c r="SLJ216" s="218"/>
      <c r="SLK216" s="221"/>
      <c r="SLL216" s="220"/>
      <c r="SLM216" s="219"/>
      <c r="SLN216" s="218"/>
      <c r="SLO216" s="222"/>
      <c r="SLP216" s="218"/>
      <c r="SLQ216" s="218"/>
      <c r="SLR216" s="221"/>
      <c r="SLS216" s="220"/>
      <c r="SLT216" s="219"/>
      <c r="SLU216" s="218"/>
      <c r="SLV216" s="222"/>
      <c r="SLW216" s="218"/>
      <c r="SLX216" s="218"/>
      <c r="SLY216" s="221"/>
      <c r="SLZ216" s="220"/>
      <c r="SMA216" s="219"/>
      <c r="SMB216" s="218"/>
      <c r="SMC216" s="222"/>
      <c r="SMD216" s="218"/>
      <c r="SME216" s="218"/>
      <c r="SMF216" s="221"/>
      <c r="SMG216" s="220"/>
      <c r="SMH216" s="219"/>
      <c r="SMI216" s="218"/>
      <c r="SMJ216" s="222"/>
      <c r="SMK216" s="218"/>
      <c r="SML216" s="218"/>
      <c r="SMM216" s="221"/>
      <c r="SMN216" s="220"/>
      <c r="SMO216" s="219"/>
      <c r="SMP216" s="218"/>
      <c r="SMQ216" s="222"/>
      <c r="SMR216" s="218"/>
      <c r="SMS216" s="218"/>
      <c r="SMT216" s="221"/>
      <c r="SMU216" s="220"/>
      <c r="SMV216" s="219"/>
      <c r="SMW216" s="218"/>
      <c r="SMX216" s="222"/>
      <c r="SMY216" s="218"/>
      <c r="SMZ216" s="218"/>
      <c r="SNA216" s="221"/>
      <c r="SNB216" s="220"/>
      <c r="SNC216" s="219"/>
      <c r="SND216" s="218"/>
      <c r="SNE216" s="222"/>
      <c r="SNF216" s="218"/>
      <c r="SNG216" s="218"/>
      <c r="SNH216" s="221"/>
      <c r="SNI216" s="220"/>
      <c r="SNJ216" s="219"/>
      <c r="SNK216" s="218"/>
      <c r="SNL216" s="222"/>
      <c r="SNM216" s="218"/>
      <c r="SNN216" s="218"/>
      <c r="SNO216" s="221"/>
      <c r="SNP216" s="220"/>
      <c r="SNQ216" s="219"/>
      <c r="SNR216" s="218"/>
      <c r="SNS216" s="222"/>
      <c r="SNT216" s="218"/>
      <c r="SNU216" s="218"/>
      <c r="SNV216" s="221"/>
      <c r="SNW216" s="220"/>
      <c r="SNX216" s="219"/>
      <c r="SNY216" s="218"/>
      <c r="SNZ216" s="222"/>
      <c r="SOA216" s="218"/>
      <c r="SOB216" s="218"/>
      <c r="SOC216" s="221"/>
      <c r="SOD216" s="220"/>
      <c r="SOE216" s="219"/>
      <c r="SOF216" s="218"/>
      <c r="SOG216" s="222"/>
      <c r="SOH216" s="218"/>
      <c r="SOI216" s="218"/>
      <c r="SOJ216" s="221"/>
      <c r="SOK216" s="220"/>
      <c r="SOL216" s="219"/>
      <c r="SOM216" s="218"/>
      <c r="SON216" s="222"/>
      <c r="SOO216" s="218"/>
      <c r="SOP216" s="218"/>
      <c r="SOQ216" s="221"/>
      <c r="SOR216" s="220"/>
      <c r="SOS216" s="219"/>
      <c r="SOT216" s="218"/>
      <c r="SOU216" s="222"/>
      <c r="SOV216" s="218"/>
      <c r="SOW216" s="218"/>
      <c r="SOX216" s="221"/>
      <c r="SOY216" s="220"/>
      <c r="SOZ216" s="219"/>
      <c r="SPA216" s="218"/>
      <c r="SPB216" s="222"/>
      <c r="SPC216" s="218"/>
      <c r="SPD216" s="218"/>
      <c r="SPE216" s="221"/>
      <c r="SPF216" s="220"/>
      <c r="SPG216" s="219"/>
      <c r="SPH216" s="218"/>
      <c r="SPI216" s="222"/>
      <c r="SPJ216" s="218"/>
      <c r="SPK216" s="218"/>
      <c r="SPL216" s="221"/>
      <c r="SPM216" s="220"/>
      <c r="SPN216" s="219"/>
      <c r="SPO216" s="218"/>
      <c r="SPP216" s="222"/>
      <c r="SPQ216" s="218"/>
      <c r="SPR216" s="218"/>
      <c r="SPS216" s="221"/>
      <c r="SPT216" s="220"/>
      <c r="SPU216" s="219"/>
      <c r="SPV216" s="218"/>
      <c r="SPW216" s="222"/>
      <c r="SPX216" s="218"/>
      <c r="SPY216" s="218"/>
      <c r="SPZ216" s="221"/>
      <c r="SQA216" s="220"/>
      <c r="SQB216" s="219"/>
      <c r="SQC216" s="218"/>
      <c r="SQD216" s="222"/>
      <c r="SQE216" s="218"/>
      <c r="SQF216" s="218"/>
      <c r="SQG216" s="221"/>
      <c r="SQH216" s="220"/>
      <c r="SQI216" s="219"/>
      <c r="SQJ216" s="218"/>
      <c r="SQK216" s="222"/>
      <c r="SQL216" s="218"/>
      <c r="SQM216" s="218"/>
      <c r="SQN216" s="221"/>
      <c r="SQO216" s="220"/>
      <c r="SQP216" s="219"/>
      <c r="SQQ216" s="218"/>
      <c r="SQR216" s="222"/>
      <c r="SQS216" s="218"/>
      <c r="SQT216" s="218"/>
      <c r="SQU216" s="221"/>
      <c r="SQV216" s="220"/>
      <c r="SQW216" s="219"/>
      <c r="SQX216" s="218"/>
      <c r="SQY216" s="222"/>
      <c r="SQZ216" s="218"/>
      <c r="SRA216" s="218"/>
      <c r="SRB216" s="221"/>
      <c r="SRC216" s="220"/>
      <c r="SRD216" s="219"/>
      <c r="SRE216" s="218"/>
      <c r="SRF216" s="222"/>
      <c r="SRG216" s="218"/>
      <c r="SRH216" s="218"/>
      <c r="SRI216" s="221"/>
      <c r="SRJ216" s="220"/>
      <c r="SRK216" s="219"/>
      <c r="SRL216" s="218"/>
      <c r="SRM216" s="222"/>
      <c r="SRN216" s="218"/>
      <c r="SRO216" s="218"/>
      <c r="SRP216" s="221"/>
      <c r="SRQ216" s="220"/>
      <c r="SRR216" s="219"/>
      <c r="SRS216" s="218"/>
      <c r="SRT216" s="222"/>
      <c r="SRU216" s="218"/>
      <c r="SRV216" s="218"/>
      <c r="SRW216" s="221"/>
      <c r="SRX216" s="220"/>
      <c r="SRY216" s="219"/>
      <c r="SRZ216" s="218"/>
      <c r="SSA216" s="222"/>
      <c r="SSB216" s="218"/>
      <c r="SSC216" s="218"/>
      <c r="SSD216" s="221"/>
      <c r="SSE216" s="220"/>
      <c r="SSF216" s="219"/>
      <c r="SSG216" s="218"/>
      <c r="SSH216" s="222"/>
      <c r="SSI216" s="218"/>
      <c r="SSJ216" s="218"/>
      <c r="SSK216" s="221"/>
      <c r="SSL216" s="220"/>
      <c r="SSM216" s="219"/>
      <c r="SSN216" s="218"/>
      <c r="SSO216" s="222"/>
      <c r="SSP216" s="218"/>
      <c r="SSQ216" s="218"/>
      <c r="SSR216" s="221"/>
      <c r="SSS216" s="220"/>
      <c r="SST216" s="219"/>
      <c r="SSU216" s="218"/>
      <c r="SSV216" s="222"/>
      <c r="SSW216" s="218"/>
      <c r="SSX216" s="218"/>
      <c r="SSY216" s="221"/>
      <c r="SSZ216" s="220"/>
      <c r="STA216" s="219"/>
      <c r="STB216" s="218"/>
      <c r="STC216" s="222"/>
      <c r="STD216" s="218"/>
      <c r="STE216" s="218"/>
      <c r="STF216" s="221"/>
      <c r="STG216" s="220"/>
      <c r="STH216" s="219"/>
      <c r="STI216" s="218"/>
      <c r="STJ216" s="222"/>
      <c r="STK216" s="218"/>
      <c r="STL216" s="218"/>
      <c r="STM216" s="221"/>
      <c r="STN216" s="220"/>
      <c r="STO216" s="219"/>
      <c r="STP216" s="218"/>
      <c r="STQ216" s="222"/>
      <c r="STR216" s="218"/>
      <c r="STS216" s="218"/>
      <c r="STT216" s="221"/>
      <c r="STU216" s="220"/>
      <c r="STV216" s="219"/>
      <c r="STW216" s="218"/>
      <c r="STX216" s="222"/>
      <c r="STY216" s="218"/>
      <c r="STZ216" s="218"/>
      <c r="SUA216" s="221"/>
      <c r="SUB216" s="220"/>
      <c r="SUC216" s="219"/>
      <c r="SUD216" s="218"/>
      <c r="SUE216" s="222"/>
      <c r="SUF216" s="218"/>
      <c r="SUG216" s="218"/>
      <c r="SUH216" s="221"/>
      <c r="SUI216" s="220"/>
      <c r="SUJ216" s="219"/>
      <c r="SUK216" s="218"/>
      <c r="SUL216" s="222"/>
      <c r="SUM216" s="218"/>
      <c r="SUN216" s="218"/>
      <c r="SUO216" s="221"/>
      <c r="SUP216" s="220"/>
      <c r="SUQ216" s="219"/>
      <c r="SUR216" s="218"/>
      <c r="SUS216" s="222"/>
      <c r="SUT216" s="218"/>
      <c r="SUU216" s="218"/>
      <c r="SUV216" s="221"/>
      <c r="SUW216" s="220"/>
      <c r="SUX216" s="219"/>
      <c r="SUY216" s="218"/>
      <c r="SUZ216" s="222"/>
      <c r="SVA216" s="218"/>
      <c r="SVB216" s="218"/>
      <c r="SVC216" s="221"/>
      <c r="SVD216" s="220"/>
      <c r="SVE216" s="219"/>
      <c r="SVF216" s="218"/>
      <c r="SVG216" s="222"/>
      <c r="SVH216" s="218"/>
      <c r="SVI216" s="218"/>
      <c r="SVJ216" s="221"/>
      <c r="SVK216" s="220"/>
      <c r="SVL216" s="219"/>
      <c r="SVM216" s="218"/>
      <c r="SVN216" s="222"/>
      <c r="SVO216" s="218"/>
      <c r="SVP216" s="218"/>
      <c r="SVQ216" s="221"/>
      <c r="SVR216" s="220"/>
      <c r="SVS216" s="219"/>
      <c r="SVT216" s="218"/>
      <c r="SVU216" s="222"/>
      <c r="SVV216" s="218"/>
      <c r="SVW216" s="218"/>
      <c r="SVX216" s="221"/>
      <c r="SVY216" s="220"/>
      <c r="SVZ216" s="219"/>
      <c r="SWA216" s="218"/>
      <c r="SWB216" s="222"/>
      <c r="SWC216" s="218"/>
      <c r="SWD216" s="218"/>
      <c r="SWE216" s="221"/>
      <c r="SWF216" s="220"/>
      <c r="SWG216" s="219"/>
      <c r="SWH216" s="218"/>
      <c r="SWI216" s="222"/>
      <c r="SWJ216" s="218"/>
      <c r="SWK216" s="218"/>
      <c r="SWL216" s="221"/>
      <c r="SWM216" s="220"/>
      <c r="SWN216" s="219"/>
      <c r="SWO216" s="218"/>
      <c r="SWP216" s="222"/>
      <c r="SWQ216" s="218"/>
      <c r="SWR216" s="218"/>
      <c r="SWS216" s="221"/>
      <c r="SWT216" s="220"/>
      <c r="SWU216" s="219"/>
      <c r="SWV216" s="218"/>
      <c r="SWW216" s="222"/>
      <c r="SWX216" s="218"/>
      <c r="SWY216" s="218"/>
      <c r="SWZ216" s="221"/>
      <c r="SXA216" s="220"/>
      <c r="SXB216" s="219"/>
      <c r="SXC216" s="218"/>
      <c r="SXD216" s="222"/>
      <c r="SXE216" s="218"/>
      <c r="SXF216" s="218"/>
      <c r="SXG216" s="221"/>
      <c r="SXH216" s="220"/>
      <c r="SXI216" s="219"/>
      <c r="SXJ216" s="218"/>
      <c r="SXK216" s="222"/>
      <c r="SXL216" s="218"/>
      <c r="SXM216" s="218"/>
      <c r="SXN216" s="221"/>
      <c r="SXO216" s="220"/>
      <c r="SXP216" s="219"/>
      <c r="SXQ216" s="218"/>
      <c r="SXR216" s="222"/>
      <c r="SXS216" s="218"/>
      <c r="SXT216" s="218"/>
      <c r="SXU216" s="221"/>
      <c r="SXV216" s="220"/>
      <c r="SXW216" s="219"/>
      <c r="SXX216" s="218"/>
      <c r="SXY216" s="222"/>
      <c r="SXZ216" s="218"/>
      <c r="SYA216" s="218"/>
      <c r="SYB216" s="221"/>
      <c r="SYC216" s="220"/>
      <c r="SYD216" s="219"/>
      <c r="SYE216" s="218"/>
      <c r="SYF216" s="222"/>
      <c r="SYG216" s="218"/>
      <c r="SYH216" s="218"/>
      <c r="SYI216" s="221"/>
      <c r="SYJ216" s="220"/>
      <c r="SYK216" s="219"/>
      <c r="SYL216" s="218"/>
      <c r="SYM216" s="222"/>
      <c r="SYN216" s="218"/>
      <c r="SYO216" s="218"/>
      <c r="SYP216" s="221"/>
      <c r="SYQ216" s="220"/>
      <c r="SYR216" s="219"/>
      <c r="SYS216" s="218"/>
      <c r="SYT216" s="222"/>
      <c r="SYU216" s="218"/>
      <c r="SYV216" s="218"/>
      <c r="SYW216" s="221"/>
      <c r="SYX216" s="220"/>
      <c r="SYY216" s="219"/>
      <c r="SYZ216" s="218"/>
      <c r="SZA216" s="222"/>
      <c r="SZB216" s="218"/>
      <c r="SZC216" s="218"/>
      <c r="SZD216" s="221"/>
      <c r="SZE216" s="220"/>
      <c r="SZF216" s="219"/>
      <c r="SZG216" s="218"/>
      <c r="SZH216" s="222"/>
      <c r="SZI216" s="218"/>
      <c r="SZJ216" s="218"/>
      <c r="SZK216" s="221"/>
      <c r="SZL216" s="220"/>
      <c r="SZM216" s="219"/>
      <c r="SZN216" s="218"/>
      <c r="SZO216" s="222"/>
      <c r="SZP216" s="218"/>
      <c r="SZQ216" s="218"/>
      <c r="SZR216" s="221"/>
      <c r="SZS216" s="220"/>
      <c r="SZT216" s="219"/>
      <c r="SZU216" s="218"/>
      <c r="SZV216" s="222"/>
      <c r="SZW216" s="218"/>
      <c r="SZX216" s="218"/>
      <c r="SZY216" s="221"/>
      <c r="SZZ216" s="220"/>
      <c r="TAA216" s="219"/>
      <c r="TAB216" s="218"/>
      <c r="TAC216" s="222"/>
      <c r="TAD216" s="218"/>
      <c r="TAE216" s="218"/>
      <c r="TAF216" s="221"/>
      <c r="TAG216" s="220"/>
      <c r="TAH216" s="219"/>
      <c r="TAI216" s="218"/>
      <c r="TAJ216" s="222"/>
      <c r="TAK216" s="218"/>
      <c r="TAL216" s="218"/>
      <c r="TAM216" s="221"/>
      <c r="TAN216" s="220"/>
      <c r="TAO216" s="219"/>
      <c r="TAP216" s="218"/>
      <c r="TAQ216" s="222"/>
      <c r="TAR216" s="218"/>
      <c r="TAS216" s="218"/>
      <c r="TAT216" s="221"/>
      <c r="TAU216" s="220"/>
      <c r="TAV216" s="219"/>
      <c r="TAW216" s="218"/>
      <c r="TAX216" s="222"/>
      <c r="TAY216" s="218"/>
      <c r="TAZ216" s="218"/>
      <c r="TBA216" s="221"/>
      <c r="TBB216" s="220"/>
      <c r="TBC216" s="219"/>
      <c r="TBD216" s="218"/>
      <c r="TBE216" s="222"/>
      <c r="TBF216" s="218"/>
      <c r="TBG216" s="218"/>
      <c r="TBH216" s="221"/>
      <c r="TBI216" s="220"/>
      <c r="TBJ216" s="219"/>
      <c r="TBK216" s="218"/>
      <c r="TBL216" s="222"/>
      <c r="TBM216" s="218"/>
      <c r="TBN216" s="218"/>
      <c r="TBO216" s="221"/>
      <c r="TBP216" s="220"/>
      <c r="TBQ216" s="219"/>
      <c r="TBR216" s="218"/>
      <c r="TBS216" s="222"/>
      <c r="TBT216" s="218"/>
      <c r="TBU216" s="218"/>
      <c r="TBV216" s="221"/>
      <c r="TBW216" s="220"/>
      <c r="TBX216" s="219"/>
      <c r="TBY216" s="218"/>
      <c r="TBZ216" s="222"/>
      <c r="TCA216" s="218"/>
      <c r="TCB216" s="218"/>
      <c r="TCC216" s="221"/>
      <c r="TCD216" s="220"/>
      <c r="TCE216" s="219"/>
      <c r="TCF216" s="218"/>
      <c r="TCG216" s="222"/>
      <c r="TCH216" s="218"/>
      <c r="TCI216" s="218"/>
      <c r="TCJ216" s="221"/>
      <c r="TCK216" s="220"/>
      <c r="TCL216" s="219"/>
      <c r="TCM216" s="218"/>
      <c r="TCN216" s="222"/>
      <c r="TCO216" s="218"/>
      <c r="TCP216" s="218"/>
      <c r="TCQ216" s="221"/>
      <c r="TCR216" s="220"/>
      <c r="TCS216" s="219"/>
      <c r="TCT216" s="218"/>
      <c r="TCU216" s="222"/>
      <c r="TCV216" s="218"/>
      <c r="TCW216" s="218"/>
      <c r="TCX216" s="221"/>
      <c r="TCY216" s="220"/>
      <c r="TCZ216" s="219"/>
      <c r="TDA216" s="218"/>
      <c r="TDB216" s="222"/>
      <c r="TDC216" s="218"/>
      <c r="TDD216" s="218"/>
      <c r="TDE216" s="221"/>
      <c r="TDF216" s="220"/>
      <c r="TDG216" s="219"/>
      <c r="TDH216" s="218"/>
      <c r="TDI216" s="222"/>
      <c r="TDJ216" s="218"/>
      <c r="TDK216" s="218"/>
      <c r="TDL216" s="221"/>
      <c r="TDM216" s="220"/>
      <c r="TDN216" s="219"/>
      <c r="TDO216" s="218"/>
      <c r="TDP216" s="222"/>
      <c r="TDQ216" s="218"/>
      <c r="TDR216" s="218"/>
      <c r="TDS216" s="221"/>
      <c r="TDT216" s="220"/>
      <c r="TDU216" s="219"/>
      <c r="TDV216" s="218"/>
      <c r="TDW216" s="222"/>
      <c r="TDX216" s="218"/>
      <c r="TDY216" s="218"/>
      <c r="TDZ216" s="221"/>
      <c r="TEA216" s="220"/>
      <c r="TEB216" s="219"/>
      <c r="TEC216" s="218"/>
      <c r="TED216" s="222"/>
      <c r="TEE216" s="218"/>
      <c r="TEF216" s="218"/>
      <c r="TEG216" s="221"/>
      <c r="TEH216" s="220"/>
      <c r="TEI216" s="219"/>
      <c r="TEJ216" s="218"/>
      <c r="TEK216" s="222"/>
      <c r="TEL216" s="218"/>
      <c r="TEM216" s="218"/>
      <c r="TEN216" s="221"/>
      <c r="TEO216" s="220"/>
      <c r="TEP216" s="219"/>
      <c r="TEQ216" s="218"/>
      <c r="TER216" s="222"/>
      <c r="TES216" s="218"/>
      <c r="TET216" s="218"/>
      <c r="TEU216" s="221"/>
      <c r="TEV216" s="220"/>
      <c r="TEW216" s="219"/>
      <c r="TEX216" s="218"/>
      <c r="TEY216" s="222"/>
      <c r="TEZ216" s="218"/>
      <c r="TFA216" s="218"/>
      <c r="TFB216" s="221"/>
      <c r="TFC216" s="220"/>
      <c r="TFD216" s="219"/>
      <c r="TFE216" s="218"/>
      <c r="TFF216" s="222"/>
      <c r="TFG216" s="218"/>
      <c r="TFH216" s="218"/>
      <c r="TFI216" s="221"/>
      <c r="TFJ216" s="220"/>
      <c r="TFK216" s="219"/>
      <c r="TFL216" s="218"/>
      <c r="TFM216" s="222"/>
      <c r="TFN216" s="218"/>
      <c r="TFO216" s="218"/>
      <c r="TFP216" s="221"/>
      <c r="TFQ216" s="220"/>
      <c r="TFR216" s="219"/>
      <c r="TFS216" s="218"/>
      <c r="TFT216" s="222"/>
      <c r="TFU216" s="218"/>
      <c r="TFV216" s="218"/>
      <c r="TFW216" s="221"/>
      <c r="TFX216" s="220"/>
      <c r="TFY216" s="219"/>
      <c r="TFZ216" s="218"/>
      <c r="TGA216" s="222"/>
      <c r="TGB216" s="218"/>
      <c r="TGC216" s="218"/>
      <c r="TGD216" s="221"/>
      <c r="TGE216" s="220"/>
      <c r="TGF216" s="219"/>
      <c r="TGG216" s="218"/>
      <c r="TGH216" s="222"/>
      <c r="TGI216" s="218"/>
      <c r="TGJ216" s="218"/>
      <c r="TGK216" s="221"/>
      <c r="TGL216" s="220"/>
      <c r="TGM216" s="219"/>
      <c r="TGN216" s="218"/>
      <c r="TGO216" s="222"/>
      <c r="TGP216" s="218"/>
      <c r="TGQ216" s="218"/>
      <c r="TGR216" s="221"/>
      <c r="TGS216" s="220"/>
      <c r="TGT216" s="219"/>
      <c r="TGU216" s="218"/>
      <c r="TGV216" s="222"/>
      <c r="TGW216" s="218"/>
      <c r="TGX216" s="218"/>
      <c r="TGY216" s="221"/>
      <c r="TGZ216" s="220"/>
      <c r="THA216" s="219"/>
      <c r="THB216" s="218"/>
      <c r="THC216" s="222"/>
      <c r="THD216" s="218"/>
      <c r="THE216" s="218"/>
      <c r="THF216" s="221"/>
      <c r="THG216" s="220"/>
      <c r="THH216" s="219"/>
      <c r="THI216" s="218"/>
      <c r="THJ216" s="222"/>
      <c r="THK216" s="218"/>
      <c r="THL216" s="218"/>
      <c r="THM216" s="221"/>
      <c r="THN216" s="220"/>
      <c r="THO216" s="219"/>
      <c r="THP216" s="218"/>
      <c r="THQ216" s="222"/>
      <c r="THR216" s="218"/>
      <c r="THS216" s="218"/>
      <c r="THT216" s="221"/>
      <c r="THU216" s="220"/>
      <c r="THV216" s="219"/>
      <c r="THW216" s="218"/>
      <c r="THX216" s="222"/>
      <c r="THY216" s="218"/>
      <c r="THZ216" s="218"/>
      <c r="TIA216" s="221"/>
      <c r="TIB216" s="220"/>
      <c r="TIC216" s="219"/>
      <c r="TID216" s="218"/>
      <c r="TIE216" s="222"/>
      <c r="TIF216" s="218"/>
      <c r="TIG216" s="218"/>
      <c r="TIH216" s="221"/>
      <c r="TII216" s="220"/>
      <c r="TIJ216" s="219"/>
      <c r="TIK216" s="218"/>
      <c r="TIL216" s="222"/>
      <c r="TIM216" s="218"/>
      <c r="TIN216" s="218"/>
      <c r="TIO216" s="221"/>
      <c r="TIP216" s="220"/>
      <c r="TIQ216" s="219"/>
      <c r="TIR216" s="218"/>
      <c r="TIS216" s="222"/>
      <c r="TIT216" s="218"/>
      <c r="TIU216" s="218"/>
      <c r="TIV216" s="221"/>
      <c r="TIW216" s="220"/>
      <c r="TIX216" s="219"/>
      <c r="TIY216" s="218"/>
      <c r="TIZ216" s="222"/>
      <c r="TJA216" s="218"/>
      <c r="TJB216" s="218"/>
      <c r="TJC216" s="221"/>
      <c r="TJD216" s="220"/>
      <c r="TJE216" s="219"/>
      <c r="TJF216" s="218"/>
      <c r="TJG216" s="222"/>
      <c r="TJH216" s="218"/>
      <c r="TJI216" s="218"/>
      <c r="TJJ216" s="221"/>
      <c r="TJK216" s="220"/>
      <c r="TJL216" s="219"/>
      <c r="TJM216" s="218"/>
      <c r="TJN216" s="222"/>
      <c r="TJO216" s="218"/>
      <c r="TJP216" s="218"/>
      <c r="TJQ216" s="221"/>
      <c r="TJR216" s="220"/>
      <c r="TJS216" s="219"/>
      <c r="TJT216" s="218"/>
      <c r="TJU216" s="222"/>
      <c r="TJV216" s="218"/>
      <c r="TJW216" s="218"/>
      <c r="TJX216" s="221"/>
      <c r="TJY216" s="220"/>
      <c r="TJZ216" s="219"/>
      <c r="TKA216" s="218"/>
      <c r="TKB216" s="222"/>
      <c r="TKC216" s="218"/>
      <c r="TKD216" s="218"/>
      <c r="TKE216" s="221"/>
      <c r="TKF216" s="220"/>
      <c r="TKG216" s="219"/>
      <c r="TKH216" s="218"/>
      <c r="TKI216" s="222"/>
      <c r="TKJ216" s="218"/>
      <c r="TKK216" s="218"/>
      <c r="TKL216" s="221"/>
      <c r="TKM216" s="220"/>
      <c r="TKN216" s="219"/>
      <c r="TKO216" s="218"/>
      <c r="TKP216" s="222"/>
      <c r="TKQ216" s="218"/>
      <c r="TKR216" s="218"/>
      <c r="TKS216" s="221"/>
      <c r="TKT216" s="220"/>
      <c r="TKU216" s="219"/>
      <c r="TKV216" s="218"/>
      <c r="TKW216" s="222"/>
      <c r="TKX216" s="218"/>
      <c r="TKY216" s="218"/>
      <c r="TKZ216" s="221"/>
      <c r="TLA216" s="220"/>
      <c r="TLB216" s="219"/>
      <c r="TLC216" s="218"/>
      <c r="TLD216" s="222"/>
      <c r="TLE216" s="218"/>
      <c r="TLF216" s="218"/>
      <c r="TLG216" s="221"/>
      <c r="TLH216" s="220"/>
      <c r="TLI216" s="219"/>
      <c r="TLJ216" s="218"/>
      <c r="TLK216" s="222"/>
      <c r="TLL216" s="218"/>
      <c r="TLM216" s="218"/>
      <c r="TLN216" s="221"/>
      <c r="TLO216" s="220"/>
      <c r="TLP216" s="219"/>
      <c r="TLQ216" s="218"/>
      <c r="TLR216" s="222"/>
      <c r="TLS216" s="218"/>
      <c r="TLT216" s="218"/>
      <c r="TLU216" s="221"/>
      <c r="TLV216" s="220"/>
      <c r="TLW216" s="219"/>
      <c r="TLX216" s="218"/>
      <c r="TLY216" s="222"/>
      <c r="TLZ216" s="218"/>
      <c r="TMA216" s="218"/>
      <c r="TMB216" s="221"/>
      <c r="TMC216" s="220"/>
      <c r="TMD216" s="219"/>
      <c r="TME216" s="218"/>
      <c r="TMF216" s="222"/>
      <c r="TMG216" s="218"/>
      <c r="TMH216" s="218"/>
      <c r="TMI216" s="221"/>
      <c r="TMJ216" s="220"/>
      <c r="TMK216" s="219"/>
      <c r="TML216" s="218"/>
      <c r="TMM216" s="222"/>
      <c r="TMN216" s="218"/>
      <c r="TMO216" s="218"/>
      <c r="TMP216" s="221"/>
      <c r="TMQ216" s="220"/>
      <c r="TMR216" s="219"/>
      <c r="TMS216" s="218"/>
      <c r="TMT216" s="222"/>
      <c r="TMU216" s="218"/>
      <c r="TMV216" s="218"/>
      <c r="TMW216" s="221"/>
      <c r="TMX216" s="220"/>
      <c r="TMY216" s="219"/>
      <c r="TMZ216" s="218"/>
      <c r="TNA216" s="222"/>
      <c r="TNB216" s="218"/>
      <c r="TNC216" s="218"/>
      <c r="TND216" s="221"/>
      <c r="TNE216" s="220"/>
      <c r="TNF216" s="219"/>
      <c r="TNG216" s="218"/>
      <c r="TNH216" s="222"/>
      <c r="TNI216" s="218"/>
      <c r="TNJ216" s="218"/>
      <c r="TNK216" s="221"/>
      <c r="TNL216" s="220"/>
      <c r="TNM216" s="219"/>
      <c r="TNN216" s="218"/>
      <c r="TNO216" s="222"/>
      <c r="TNP216" s="218"/>
      <c r="TNQ216" s="218"/>
      <c r="TNR216" s="221"/>
      <c r="TNS216" s="220"/>
      <c r="TNT216" s="219"/>
      <c r="TNU216" s="218"/>
      <c r="TNV216" s="222"/>
      <c r="TNW216" s="218"/>
      <c r="TNX216" s="218"/>
      <c r="TNY216" s="221"/>
      <c r="TNZ216" s="220"/>
      <c r="TOA216" s="219"/>
      <c r="TOB216" s="218"/>
      <c r="TOC216" s="222"/>
      <c r="TOD216" s="218"/>
      <c r="TOE216" s="218"/>
      <c r="TOF216" s="221"/>
      <c r="TOG216" s="220"/>
      <c r="TOH216" s="219"/>
      <c r="TOI216" s="218"/>
      <c r="TOJ216" s="222"/>
      <c r="TOK216" s="218"/>
      <c r="TOL216" s="218"/>
      <c r="TOM216" s="221"/>
      <c r="TON216" s="220"/>
      <c r="TOO216" s="219"/>
      <c r="TOP216" s="218"/>
      <c r="TOQ216" s="222"/>
      <c r="TOR216" s="218"/>
      <c r="TOS216" s="218"/>
      <c r="TOT216" s="221"/>
      <c r="TOU216" s="220"/>
      <c r="TOV216" s="219"/>
      <c r="TOW216" s="218"/>
      <c r="TOX216" s="222"/>
      <c r="TOY216" s="218"/>
      <c r="TOZ216" s="218"/>
      <c r="TPA216" s="221"/>
      <c r="TPB216" s="220"/>
      <c r="TPC216" s="219"/>
      <c r="TPD216" s="218"/>
      <c r="TPE216" s="222"/>
      <c r="TPF216" s="218"/>
      <c r="TPG216" s="218"/>
      <c r="TPH216" s="221"/>
      <c r="TPI216" s="220"/>
      <c r="TPJ216" s="219"/>
      <c r="TPK216" s="218"/>
      <c r="TPL216" s="222"/>
      <c r="TPM216" s="218"/>
      <c r="TPN216" s="218"/>
      <c r="TPO216" s="221"/>
      <c r="TPP216" s="220"/>
      <c r="TPQ216" s="219"/>
      <c r="TPR216" s="218"/>
      <c r="TPS216" s="222"/>
      <c r="TPT216" s="218"/>
      <c r="TPU216" s="218"/>
      <c r="TPV216" s="221"/>
      <c r="TPW216" s="220"/>
      <c r="TPX216" s="219"/>
      <c r="TPY216" s="218"/>
      <c r="TPZ216" s="222"/>
      <c r="TQA216" s="218"/>
      <c r="TQB216" s="218"/>
      <c r="TQC216" s="221"/>
      <c r="TQD216" s="220"/>
      <c r="TQE216" s="219"/>
      <c r="TQF216" s="218"/>
      <c r="TQG216" s="222"/>
      <c r="TQH216" s="218"/>
      <c r="TQI216" s="218"/>
      <c r="TQJ216" s="221"/>
      <c r="TQK216" s="220"/>
      <c r="TQL216" s="219"/>
      <c r="TQM216" s="218"/>
      <c r="TQN216" s="222"/>
      <c r="TQO216" s="218"/>
      <c r="TQP216" s="218"/>
      <c r="TQQ216" s="221"/>
      <c r="TQR216" s="220"/>
      <c r="TQS216" s="219"/>
      <c r="TQT216" s="218"/>
      <c r="TQU216" s="222"/>
      <c r="TQV216" s="218"/>
      <c r="TQW216" s="218"/>
      <c r="TQX216" s="221"/>
      <c r="TQY216" s="220"/>
      <c r="TQZ216" s="219"/>
      <c r="TRA216" s="218"/>
      <c r="TRB216" s="222"/>
      <c r="TRC216" s="218"/>
      <c r="TRD216" s="218"/>
      <c r="TRE216" s="221"/>
      <c r="TRF216" s="220"/>
      <c r="TRG216" s="219"/>
      <c r="TRH216" s="218"/>
      <c r="TRI216" s="222"/>
      <c r="TRJ216" s="218"/>
      <c r="TRK216" s="218"/>
      <c r="TRL216" s="221"/>
      <c r="TRM216" s="220"/>
      <c r="TRN216" s="219"/>
      <c r="TRO216" s="218"/>
      <c r="TRP216" s="222"/>
      <c r="TRQ216" s="218"/>
      <c r="TRR216" s="218"/>
      <c r="TRS216" s="221"/>
      <c r="TRT216" s="220"/>
      <c r="TRU216" s="219"/>
      <c r="TRV216" s="218"/>
      <c r="TRW216" s="222"/>
      <c r="TRX216" s="218"/>
      <c r="TRY216" s="218"/>
      <c r="TRZ216" s="221"/>
      <c r="TSA216" s="220"/>
      <c r="TSB216" s="219"/>
      <c r="TSC216" s="218"/>
      <c r="TSD216" s="222"/>
      <c r="TSE216" s="218"/>
      <c r="TSF216" s="218"/>
      <c r="TSG216" s="221"/>
      <c r="TSH216" s="220"/>
      <c r="TSI216" s="219"/>
      <c r="TSJ216" s="218"/>
      <c r="TSK216" s="222"/>
      <c r="TSL216" s="218"/>
      <c r="TSM216" s="218"/>
      <c r="TSN216" s="221"/>
      <c r="TSO216" s="220"/>
      <c r="TSP216" s="219"/>
      <c r="TSQ216" s="218"/>
      <c r="TSR216" s="222"/>
      <c r="TSS216" s="218"/>
      <c r="TST216" s="218"/>
      <c r="TSU216" s="221"/>
      <c r="TSV216" s="220"/>
      <c r="TSW216" s="219"/>
      <c r="TSX216" s="218"/>
      <c r="TSY216" s="222"/>
      <c r="TSZ216" s="218"/>
      <c r="TTA216" s="218"/>
      <c r="TTB216" s="221"/>
      <c r="TTC216" s="220"/>
      <c r="TTD216" s="219"/>
      <c r="TTE216" s="218"/>
      <c r="TTF216" s="222"/>
      <c r="TTG216" s="218"/>
      <c r="TTH216" s="218"/>
      <c r="TTI216" s="221"/>
      <c r="TTJ216" s="220"/>
      <c r="TTK216" s="219"/>
      <c r="TTL216" s="218"/>
      <c r="TTM216" s="222"/>
      <c r="TTN216" s="218"/>
      <c r="TTO216" s="218"/>
      <c r="TTP216" s="221"/>
      <c r="TTQ216" s="220"/>
      <c r="TTR216" s="219"/>
      <c r="TTS216" s="218"/>
      <c r="TTT216" s="222"/>
      <c r="TTU216" s="218"/>
      <c r="TTV216" s="218"/>
      <c r="TTW216" s="221"/>
      <c r="TTX216" s="220"/>
      <c r="TTY216" s="219"/>
      <c r="TTZ216" s="218"/>
      <c r="TUA216" s="222"/>
      <c r="TUB216" s="218"/>
      <c r="TUC216" s="218"/>
      <c r="TUD216" s="221"/>
      <c r="TUE216" s="220"/>
      <c r="TUF216" s="219"/>
      <c r="TUG216" s="218"/>
      <c r="TUH216" s="222"/>
      <c r="TUI216" s="218"/>
      <c r="TUJ216" s="218"/>
      <c r="TUK216" s="221"/>
      <c r="TUL216" s="220"/>
      <c r="TUM216" s="219"/>
      <c r="TUN216" s="218"/>
      <c r="TUO216" s="222"/>
      <c r="TUP216" s="218"/>
      <c r="TUQ216" s="218"/>
      <c r="TUR216" s="221"/>
      <c r="TUS216" s="220"/>
      <c r="TUT216" s="219"/>
      <c r="TUU216" s="218"/>
      <c r="TUV216" s="222"/>
      <c r="TUW216" s="218"/>
      <c r="TUX216" s="218"/>
      <c r="TUY216" s="221"/>
      <c r="TUZ216" s="220"/>
      <c r="TVA216" s="219"/>
      <c r="TVB216" s="218"/>
      <c r="TVC216" s="222"/>
      <c r="TVD216" s="218"/>
      <c r="TVE216" s="218"/>
      <c r="TVF216" s="221"/>
      <c r="TVG216" s="220"/>
      <c r="TVH216" s="219"/>
      <c r="TVI216" s="218"/>
      <c r="TVJ216" s="222"/>
      <c r="TVK216" s="218"/>
      <c r="TVL216" s="218"/>
      <c r="TVM216" s="221"/>
      <c r="TVN216" s="220"/>
      <c r="TVO216" s="219"/>
      <c r="TVP216" s="218"/>
      <c r="TVQ216" s="222"/>
      <c r="TVR216" s="218"/>
      <c r="TVS216" s="218"/>
      <c r="TVT216" s="221"/>
      <c r="TVU216" s="220"/>
      <c r="TVV216" s="219"/>
      <c r="TVW216" s="218"/>
      <c r="TVX216" s="222"/>
      <c r="TVY216" s="218"/>
      <c r="TVZ216" s="218"/>
      <c r="TWA216" s="221"/>
      <c r="TWB216" s="220"/>
      <c r="TWC216" s="219"/>
      <c r="TWD216" s="218"/>
      <c r="TWE216" s="222"/>
      <c r="TWF216" s="218"/>
      <c r="TWG216" s="218"/>
      <c r="TWH216" s="221"/>
      <c r="TWI216" s="220"/>
      <c r="TWJ216" s="219"/>
      <c r="TWK216" s="218"/>
      <c r="TWL216" s="222"/>
      <c r="TWM216" s="218"/>
      <c r="TWN216" s="218"/>
      <c r="TWO216" s="221"/>
      <c r="TWP216" s="220"/>
      <c r="TWQ216" s="219"/>
      <c r="TWR216" s="218"/>
      <c r="TWS216" s="222"/>
      <c r="TWT216" s="218"/>
      <c r="TWU216" s="218"/>
      <c r="TWV216" s="221"/>
      <c r="TWW216" s="220"/>
      <c r="TWX216" s="219"/>
      <c r="TWY216" s="218"/>
      <c r="TWZ216" s="222"/>
      <c r="TXA216" s="218"/>
      <c r="TXB216" s="218"/>
      <c r="TXC216" s="221"/>
      <c r="TXD216" s="220"/>
      <c r="TXE216" s="219"/>
      <c r="TXF216" s="218"/>
      <c r="TXG216" s="222"/>
      <c r="TXH216" s="218"/>
      <c r="TXI216" s="218"/>
      <c r="TXJ216" s="221"/>
      <c r="TXK216" s="220"/>
      <c r="TXL216" s="219"/>
      <c r="TXM216" s="218"/>
      <c r="TXN216" s="222"/>
      <c r="TXO216" s="218"/>
      <c r="TXP216" s="218"/>
      <c r="TXQ216" s="221"/>
      <c r="TXR216" s="220"/>
      <c r="TXS216" s="219"/>
      <c r="TXT216" s="218"/>
      <c r="TXU216" s="222"/>
      <c r="TXV216" s="218"/>
      <c r="TXW216" s="218"/>
      <c r="TXX216" s="221"/>
      <c r="TXY216" s="220"/>
      <c r="TXZ216" s="219"/>
      <c r="TYA216" s="218"/>
      <c r="TYB216" s="222"/>
      <c r="TYC216" s="218"/>
      <c r="TYD216" s="218"/>
      <c r="TYE216" s="221"/>
      <c r="TYF216" s="220"/>
      <c r="TYG216" s="219"/>
      <c r="TYH216" s="218"/>
      <c r="TYI216" s="222"/>
      <c r="TYJ216" s="218"/>
      <c r="TYK216" s="218"/>
      <c r="TYL216" s="221"/>
      <c r="TYM216" s="220"/>
      <c r="TYN216" s="219"/>
      <c r="TYO216" s="218"/>
      <c r="TYP216" s="222"/>
      <c r="TYQ216" s="218"/>
      <c r="TYR216" s="218"/>
      <c r="TYS216" s="221"/>
      <c r="TYT216" s="220"/>
      <c r="TYU216" s="219"/>
      <c r="TYV216" s="218"/>
      <c r="TYW216" s="222"/>
      <c r="TYX216" s="218"/>
      <c r="TYY216" s="218"/>
      <c r="TYZ216" s="221"/>
      <c r="TZA216" s="220"/>
      <c r="TZB216" s="219"/>
      <c r="TZC216" s="218"/>
      <c r="TZD216" s="222"/>
      <c r="TZE216" s="218"/>
      <c r="TZF216" s="218"/>
      <c r="TZG216" s="221"/>
      <c r="TZH216" s="220"/>
      <c r="TZI216" s="219"/>
      <c r="TZJ216" s="218"/>
      <c r="TZK216" s="222"/>
      <c r="TZL216" s="218"/>
      <c r="TZM216" s="218"/>
      <c r="TZN216" s="221"/>
      <c r="TZO216" s="220"/>
      <c r="TZP216" s="219"/>
      <c r="TZQ216" s="218"/>
      <c r="TZR216" s="222"/>
      <c r="TZS216" s="218"/>
      <c r="TZT216" s="218"/>
      <c r="TZU216" s="221"/>
      <c r="TZV216" s="220"/>
      <c r="TZW216" s="219"/>
      <c r="TZX216" s="218"/>
      <c r="TZY216" s="222"/>
      <c r="TZZ216" s="218"/>
      <c r="UAA216" s="218"/>
      <c r="UAB216" s="221"/>
      <c r="UAC216" s="220"/>
      <c r="UAD216" s="219"/>
      <c r="UAE216" s="218"/>
      <c r="UAF216" s="222"/>
      <c r="UAG216" s="218"/>
      <c r="UAH216" s="218"/>
      <c r="UAI216" s="221"/>
      <c r="UAJ216" s="220"/>
      <c r="UAK216" s="219"/>
      <c r="UAL216" s="218"/>
      <c r="UAM216" s="222"/>
      <c r="UAN216" s="218"/>
      <c r="UAO216" s="218"/>
      <c r="UAP216" s="221"/>
      <c r="UAQ216" s="220"/>
      <c r="UAR216" s="219"/>
      <c r="UAS216" s="218"/>
      <c r="UAT216" s="222"/>
      <c r="UAU216" s="218"/>
      <c r="UAV216" s="218"/>
      <c r="UAW216" s="221"/>
      <c r="UAX216" s="220"/>
      <c r="UAY216" s="219"/>
      <c r="UAZ216" s="218"/>
      <c r="UBA216" s="222"/>
      <c r="UBB216" s="218"/>
      <c r="UBC216" s="218"/>
      <c r="UBD216" s="221"/>
      <c r="UBE216" s="220"/>
      <c r="UBF216" s="219"/>
      <c r="UBG216" s="218"/>
      <c r="UBH216" s="222"/>
      <c r="UBI216" s="218"/>
      <c r="UBJ216" s="218"/>
      <c r="UBK216" s="221"/>
      <c r="UBL216" s="220"/>
      <c r="UBM216" s="219"/>
      <c r="UBN216" s="218"/>
      <c r="UBO216" s="222"/>
      <c r="UBP216" s="218"/>
      <c r="UBQ216" s="218"/>
      <c r="UBR216" s="221"/>
      <c r="UBS216" s="220"/>
      <c r="UBT216" s="219"/>
      <c r="UBU216" s="218"/>
      <c r="UBV216" s="222"/>
      <c r="UBW216" s="218"/>
      <c r="UBX216" s="218"/>
      <c r="UBY216" s="221"/>
      <c r="UBZ216" s="220"/>
      <c r="UCA216" s="219"/>
      <c r="UCB216" s="218"/>
      <c r="UCC216" s="222"/>
      <c r="UCD216" s="218"/>
      <c r="UCE216" s="218"/>
      <c r="UCF216" s="221"/>
      <c r="UCG216" s="220"/>
      <c r="UCH216" s="219"/>
      <c r="UCI216" s="218"/>
      <c r="UCJ216" s="222"/>
      <c r="UCK216" s="218"/>
      <c r="UCL216" s="218"/>
      <c r="UCM216" s="221"/>
      <c r="UCN216" s="220"/>
      <c r="UCO216" s="219"/>
      <c r="UCP216" s="218"/>
      <c r="UCQ216" s="222"/>
      <c r="UCR216" s="218"/>
      <c r="UCS216" s="218"/>
      <c r="UCT216" s="221"/>
      <c r="UCU216" s="220"/>
      <c r="UCV216" s="219"/>
      <c r="UCW216" s="218"/>
      <c r="UCX216" s="222"/>
      <c r="UCY216" s="218"/>
      <c r="UCZ216" s="218"/>
      <c r="UDA216" s="221"/>
      <c r="UDB216" s="220"/>
      <c r="UDC216" s="219"/>
      <c r="UDD216" s="218"/>
      <c r="UDE216" s="222"/>
      <c r="UDF216" s="218"/>
      <c r="UDG216" s="218"/>
      <c r="UDH216" s="221"/>
      <c r="UDI216" s="220"/>
      <c r="UDJ216" s="219"/>
      <c r="UDK216" s="218"/>
      <c r="UDL216" s="222"/>
      <c r="UDM216" s="218"/>
      <c r="UDN216" s="218"/>
      <c r="UDO216" s="221"/>
      <c r="UDP216" s="220"/>
      <c r="UDQ216" s="219"/>
      <c r="UDR216" s="218"/>
      <c r="UDS216" s="222"/>
      <c r="UDT216" s="218"/>
      <c r="UDU216" s="218"/>
      <c r="UDV216" s="221"/>
      <c r="UDW216" s="220"/>
      <c r="UDX216" s="219"/>
      <c r="UDY216" s="218"/>
      <c r="UDZ216" s="222"/>
      <c r="UEA216" s="218"/>
      <c r="UEB216" s="218"/>
      <c r="UEC216" s="221"/>
      <c r="UED216" s="220"/>
      <c r="UEE216" s="219"/>
      <c r="UEF216" s="218"/>
      <c r="UEG216" s="222"/>
      <c r="UEH216" s="218"/>
      <c r="UEI216" s="218"/>
      <c r="UEJ216" s="221"/>
      <c r="UEK216" s="220"/>
      <c r="UEL216" s="219"/>
      <c r="UEM216" s="218"/>
      <c r="UEN216" s="222"/>
      <c r="UEO216" s="218"/>
      <c r="UEP216" s="218"/>
      <c r="UEQ216" s="221"/>
      <c r="UER216" s="220"/>
      <c r="UES216" s="219"/>
      <c r="UET216" s="218"/>
      <c r="UEU216" s="222"/>
      <c r="UEV216" s="218"/>
      <c r="UEW216" s="218"/>
      <c r="UEX216" s="221"/>
      <c r="UEY216" s="220"/>
      <c r="UEZ216" s="219"/>
      <c r="UFA216" s="218"/>
      <c r="UFB216" s="222"/>
      <c r="UFC216" s="218"/>
      <c r="UFD216" s="218"/>
      <c r="UFE216" s="221"/>
      <c r="UFF216" s="220"/>
      <c r="UFG216" s="219"/>
      <c r="UFH216" s="218"/>
      <c r="UFI216" s="222"/>
      <c r="UFJ216" s="218"/>
      <c r="UFK216" s="218"/>
      <c r="UFL216" s="221"/>
      <c r="UFM216" s="220"/>
      <c r="UFN216" s="219"/>
      <c r="UFO216" s="218"/>
      <c r="UFP216" s="222"/>
      <c r="UFQ216" s="218"/>
      <c r="UFR216" s="218"/>
      <c r="UFS216" s="221"/>
      <c r="UFT216" s="220"/>
      <c r="UFU216" s="219"/>
      <c r="UFV216" s="218"/>
      <c r="UFW216" s="222"/>
      <c r="UFX216" s="218"/>
      <c r="UFY216" s="218"/>
      <c r="UFZ216" s="221"/>
      <c r="UGA216" s="220"/>
      <c r="UGB216" s="219"/>
      <c r="UGC216" s="218"/>
      <c r="UGD216" s="222"/>
      <c r="UGE216" s="218"/>
      <c r="UGF216" s="218"/>
      <c r="UGG216" s="221"/>
      <c r="UGH216" s="220"/>
      <c r="UGI216" s="219"/>
      <c r="UGJ216" s="218"/>
      <c r="UGK216" s="222"/>
      <c r="UGL216" s="218"/>
      <c r="UGM216" s="218"/>
      <c r="UGN216" s="221"/>
      <c r="UGO216" s="220"/>
      <c r="UGP216" s="219"/>
      <c r="UGQ216" s="218"/>
      <c r="UGR216" s="222"/>
      <c r="UGS216" s="218"/>
      <c r="UGT216" s="218"/>
      <c r="UGU216" s="221"/>
      <c r="UGV216" s="220"/>
      <c r="UGW216" s="219"/>
      <c r="UGX216" s="218"/>
      <c r="UGY216" s="222"/>
      <c r="UGZ216" s="218"/>
      <c r="UHA216" s="218"/>
      <c r="UHB216" s="221"/>
      <c r="UHC216" s="220"/>
      <c r="UHD216" s="219"/>
      <c r="UHE216" s="218"/>
      <c r="UHF216" s="222"/>
      <c r="UHG216" s="218"/>
      <c r="UHH216" s="218"/>
      <c r="UHI216" s="221"/>
      <c r="UHJ216" s="220"/>
      <c r="UHK216" s="219"/>
      <c r="UHL216" s="218"/>
      <c r="UHM216" s="222"/>
      <c r="UHN216" s="218"/>
      <c r="UHO216" s="218"/>
      <c r="UHP216" s="221"/>
      <c r="UHQ216" s="220"/>
      <c r="UHR216" s="219"/>
      <c r="UHS216" s="218"/>
      <c r="UHT216" s="222"/>
      <c r="UHU216" s="218"/>
      <c r="UHV216" s="218"/>
      <c r="UHW216" s="221"/>
      <c r="UHX216" s="220"/>
      <c r="UHY216" s="219"/>
      <c r="UHZ216" s="218"/>
      <c r="UIA216" s="222"/>
      <c r="UIB216" s="218"/>
      <c r="UIC216" s="218"/>
      <c r="UID216" s="221"/>
      <c r="UIE216" s="220"/>
      <c r="UIF216" s="219"/>
      <c r="UIG216" s="218"/>
      <c r="UIH216" s="222"/>
      <c r="UII216" s="218"/>
      <c r="UIJ216" s="218"/>
      <c r="UIK216" s="221"/>
      <c r="UIL216" s="220"/>
      <c r="UIM216" s="219"/>
      <c r="UIN216" s="218"/>
      <c r="UIO216" s="222"/>
      <c r="UIP216" s="218"/>
      <c r="UIQ216" s="218"/>
      <c r="UIR216" s="221"/>
      <c r="UIS216" s="220"/>
      <c r="UIT216" s="219"/>
      <c r="UIU216" s="218"/>
      <c r="UIV216" s="222"/>
      <c r="UIW216" s="218"/>
      <c r="UIX216" s="218"/>
      <c r="UIY216" s="221"/>
      <c r="UIZ216" s="220"/>
      <c r="UJA216" s="219"/>
      <c r="UJB216" s="218"/>
      <c r="UJC216" s="222"/>
      <c r="UJD216" s="218"/>
      <c r="UJE216" s="218"/>
      <c r="UJF216" s="221"/>
      <c r="UJG216" s="220"/>
      <c r="UJH216" s="219"/>
      <c r="UJI216" s="218"/>
      <c r="UJJ216" s="222"/>
      <c r="UJK216" s="218"/>
      <c r="UJL216" s="218"/>
      <c r="UJM216" s="221"/>
      <c r="UJN216" s="220"/>
      <c r="UJO216" s="219"/>
      <c r="UJP216" s="218"/>
      <c r="UJQ216" s="222"/>
      <c r="UJR216" s="218"/>
      <c r="UJS216" s="218"/>
      <c r="UJT216" s="221"/>
      <c r="UJU216" s="220"/>
      <c r="UJV216" s="219"/>
      <c r="UJW216" s="218"/>
      <c r="UJX216" s="222"/>
      <c r="UJY216" s="218"/>
      <c r="UJZ216" s="218"/>
      <c r="UKA216" s="221"/>
      <c r="UKB216" s="220"/>
      <c r="UKC216" s="219"/>
      <c r="UKD216" s="218"/>
      <c r="UKE216" s="222"/>
      <c r="UKF216" s="218"/>
      <c r="UKG216" s="218"/>
      <c r="UKH216" s="221"/>
      <c r="UKI216" s="220"/>
      <c r="UKJ216" s="219"/>
      <c r="UKK216" s="218"/>
      <c r="UKL216" s="222"/>
      <c r="UKM216" s="218"/>
      <c r="UKN216" s="218"/>
      <c r="UKO216" s="221"/>
      <c r="UKP216" s="220"/>
      <c r="UKQ216" s="219"/>
      <c r="UKR216" s="218"/>
      <c r="UKS216" s="222"/>
      <c r="UKT216" s="218"/>
      <c r="UKU216" s="218"/>
      <c r="UKV216" s="221"/>
      <c r="UKW216" s="220"/>
      <c r="UKX216" s="219"/>
      <c r="UKY216" s="218"/>
      <c r="UKZ216" s="222"/>
      <c r="ULA216" s="218"/>
      <c r="ULB216" s="218"/>
      <c r="ULC216" s="221"/>
      <c r="ULD216" s="220"/>
      <c r="ULE216" s="219"/>
      <c r="ULF216" s="218"/>
      <c r="ULG216" s="222"/>
      <c r="ULH216" s="218"/>
      <c r="ULI216" s="218"/>
      <c r="ULJ216" s="221"/>
      <c r="ULK216" s="220"/>
      <c r="ULL216" s="219"/>
      <c r="ULM216" s="218"/>
      <c r="ULN216" s="222"/>
      <c r="ULO216" s="218"/>
      <c r="ULP216" s="218"/>
      <c r="ULQ216" s="221"/>
      <c r="ULR216" s="220"/>
      <c r="ULS216" s="219"/>
      <c r="ULT216" s="218"/>
      <c r="ULU216" s="222"/>
      <c r="ULV216" s="218"/>
      <c r="ULW216" s="218"/>
      <c r="ULX216" s="221"/>
      <c r="ULY216" s="220"/>
      <c r="ULZ216" s="219"/>
      <c r="UMA216" s="218"/>
      <c r="UMB216" s="222"/>
      <c r="UMC216" s="218"/>
      <c r="UMD216" s="218"/>
      <c r="UME216" s="221"/>
      <c r="UMF216" s="220"/>
      <c r="UMG216" s="219"/>
      <c r="UMH216" s="218"/>
      <c r="UMI216" s="222"/>
      <c r="UMJ216" s="218"/>
      <c r="UMK216" s="218"/>
      <c r="UML216" s="221"/>
      <c r="UMM216" s="220"/>
      <c r="UMN216" s="219"/>
      <c r="UMO216" s="218"/>
      <c r="UMP216" s="222"/>
      <c r="UMQ216" s="218"/>
      <c r="UMR216" s="218"/>
      <c r="UMS216" s="221"/>
      <c r="UMT216" s="220"/>
      <c r="UMU216" s="219"/>
      <c r="UMV216" s="218"/>
      <c r="UMW216" s="222"/>
      <c r="UMX216" s="218"/>
      <c r="UMY216" s="218"/>
      <c r="UMZ216" s="221"/>
      <c r="UNA216" s="220"/>
      <c r="UNB216" s="219"/>
      <c r="UNC216" s="218"/>
      <c r="UND216" s="222"/>
      <c r="UNE216" s="218"/>
      <c r="UNF216" s="218"/>
      <c r="UNG216" s="221"/>
      <c r="UNH216" s="220"/>
      <c r="UNI216" s="219"/>
      <c r="UNJ216" s="218"/>
      <c r="UNK216" s="222"/>
      <c r="UNL216" s="218"/>
      <c r="UNM216" s="218"/>
      <c r="UNN216" s="221"/>
      <c r="UNO216" s="220"/>
      <c r="UNP216" s="219"/>
      <c r="UNQ216" s="218"/>
      <c r="UNR216" s="222"/>
      <c r="UNS216" s="218"/>
      <c r="UNT216" s="218"/>
      <c r="UNU216" s="221"/>
      <c r="UNV216" s="220"/>
      <c r="UNW216" s="219"/>
      <c r="UNX216" s="218"/>
      <c r="UNY216" s="222"/>
      <c r="UNZ216" s="218"/>
      <c r="UOA216" s="218"/>
      <c r="UOB216" s="221"/>
      <c r="UOC216" s="220"/>
      <c r="UOD216" s="219"/>
      <c r="UOE216" s="218"/>
      <c r="UOF216" s="222"/>
      <c r="UOG216" s="218"/>
      <c r="UOH216" s="218"/>
      <c r="UOI216" s="221"/>
      <c r="UOJ216" s="220"/>
      <c r="UOK216" s="219"/>
      <c r="UOL216" s="218"/>
      <c r="UOM216" s="222"/>
      <c r="UON216" s="218"/>
      <c r="UOO216" s="218"/>
      <c r="UOP216" s="221"/>
      <c r="UOQ216" s="220"/>
      <c r="UOR216" s="219"/>
      <c r="UOS216" s="218"/>
      <c r="UOT216" s="222"/>
      <c r="UOU216" s="218"/>
      <c r="UOV216" s="218"/>
      <c r="UOW216" s="221"/>
      <c r="UOX216" s="220"/>
      <c r="UOY216" s="219"/>
      <c r="UOZ216" s="218"/>
      <c r="UPA216" s="222"/>
      <c r="UPB216" s="218"/>
      <c r="UPC216" s="218"/>
      <c r="UPD216" s="221"/>
      <c r="UPE216" s="220"/>
      <c r="UPF216" s="219"/>
      <c r="UPG216" s="218"/>
      <c r="UPH216" s="222"/>
      <c r="UPI216" s="218"/>
      <c r="UPJ216" s="218"/>
      <c r="UPK216" s="221"/>
      <c r="UPL216" s="220"/>
      <c r="UPM216" s="219"/>
      <c r="UPN216" s="218"/>
      <c r="UPO216" s="222"/>
      <c r="UPP216" s="218"/>
      <c r="UPQ216" s="218"/>
      <c r="UPR216" s="221"/>
      <c r="UPS216" s="220"/>
      <c r="UPT216" s="219"/>
      <c r="UPU216" s="218"/>
      <c r="UPV216" s="222"/>
      <c r="UPW216" s="218"/>
      <c r="UPX216" s="218"/>
      <c r="UPY216" s="221"/>
      <c r="UPZ216" s="220"/>
      <c r="UQA216" s="219"/>
      <c r="UQB216" s="218"/>
      <c r="UQC216" s="222"/>
      <c r="UQD216" s="218"/>
      <c r="UQE216" s="218"/>
      <c r="UQF216" s="221"/>
      <c r="UQG216" s="220"/>
      <c r="UQH216" s="219"/>
      <c r="UQI216" s="218"/>
      <c r="UQJ216" s="222"/>
      <c r="UQK216" s="218"/>
      <c r="UQL216" s="218"/>
      <c r="UQM216" s="221"/>
      <c r="UQN216" s="220"/>
      <c r="UQO216" s="219"/>
      <c r="UQP216" s="218"/>
      <c r="UQQ216" s="222"/>
      <c r="UQR216" s="218"/>
      <c r="UQS216" s="218"/>
      <c r="UQT216" s="221"/>
      <c r="UQU216" s="220"/>
      <c r="UQV216" s="219"/>
      <c r="UQW216" s="218"/>
      <c r="UQX216" s="222"/>
      <c r="UQY216" s="218"/>
      <c r="UQZ216" s="218"/>
      <c r="URA216" s="221"/>
      <c r="URB216" s="220"/>
      <c r="URC216" s="219"/>
      <c r="URD216" s="218"/>
      <c r="URE216" s="222"/>
      <c r="URF216" s="218"/>
      <c r="URG216" s="218"/>
      <c r="URH216" s="221"/>
      <c r="URI216" s="220"/>
      <c r="URJ216" s="219"/>
      <c r="URK216" s="218"/>
      <c r="URL216" s="222"/>
      <c r="URM216" s="218"/>
      <c r="URN216" s="218"/>
      <c r="URO216" s="221"/>
      <c r="URP216" s="220"/>
      <c r="URQ216" s="219"/>
      <c r="URR216" s="218"/>
      <c r="URS216" s="222"/>
      <c r="URT216" s="218"/>
      <c r="URU216" s="218"/>
      <c r="URV216" s="221"/>
      <c r="URW216" s="220"/>
      <c r="URX216" s="219"/>
      <c r="URY216" s="218"/>
      <c r="URZ216" s="222"/>
      <c r="USA216" s="218"/>
      <c r="USB216" s="218"/>
      <c r="USC216" s="221"/>
      <c r="USD216" s="220"/>
      <c r="USE216" s="219"/>
      <c r="USF216" s="218"/>
      <c r="USG216" s="222"/>
      <c r="USH216" s="218"/>
      <c r="USI216" s="218"/>
      <c r="USJ216" s="221"/>
      <c r="USK216" s="220"/>
      <c r="USL216" s="219"/>
      <c r="USM216" s="218"/>
      <c r="USN216" s="222"/>
      <c r="USO216" s="218"/>
      <c r="USP216" s="218"/>
      <c r="USQ216" s="221"/>
      <c r="USR216" s="220"/>
      <c r="USS216" s="219"/>
      <c r="UST216" s="218"/>
      <c r="USU216" s="222"/>
      <c r="USV216" s="218"/>
      <c r="USW216" s="218"/>
      <c r="USX216" s="221"/>
      <c r="USY216" s="220"/>
      <c r="USZ216" s="219"/>
      <c r="UTA216" s="218"/>
      <c r="UTB216" s="222"/>
      <c r="UTC216" s="218"/>
      <c r="UTD216" s="218"/>
      <c r="UTE216" s="221"/>
      <c r="UTF216" s="220"/>
      <c r="UTG216" s="219"/>
      <c r="UTH216" s="218"/>
      <c r="UTI216" s="222"/>
      <c r="UTJ216" s="218"/>
      <c r="UTK216" s="218"/>
      <c r="UTL216" s="221"/>
      <c r="UTM216" s="220"/>
      <c r="UTN216" s="219"/>
      <c r="UTO216" s="218"/>
      <c r="UTP216" s="222"/>
      <c r="UTQ216" s="218"/>
      <c r="UTR216" s="218"/>
      <c r="UTS216" s="221"/>
      <c r="UTT216" s="220"/>
      <c r="UTU216" s="219"/>
      <c r="UTV216" s="218"/>
      <c r="UTW216" s="222"/>
      <c r="UTX216" s="218"/>
      <c r="UTY216" s="218"/>
      <c r="UTZ216" s="221"/>
      <c r="UUA216" s="220"/>
      <c r="UUB216" s="219"/>
      <c r="UUC216" s="218"/>
      <c r="UUD216" s="222"/>
      <c r="UUE216" s="218"/>
      <c r="UUF216" s="218"/>
      <c r="UUG216" s="221"/>
      <c r="UUH216" s="220"/>
      <c r="UUI216" s="219"/>
      <c r="UUJ216" s="218"/>
      <c r="UUK216" s="222"/>
      <c r="UUL216" s="218"/>
      <c r="UUM216" s="218"/>
      <c r="UUN216" s="221"/>
      <c r="UUO216" s="220"/>
      <c r="UUP216" s="219"/>
      <c r="UUQ216" s="218"/>
      <c r="UUR216" s="222"/>
      <c r="UUS216" s="218"/>
      <c r="UUT216" s="218"/>
      <c r="UUU216" s="221"/>
      <c r="UUV216" s="220"/>
      <c r="UUW216" s="219"/>
      <c r="UUX216" s="218"/>
      <c r="UUY216" s="222"/>
      <c r="UUZ216" s="218"/>
      <c r="UVA216" s="218"/>
      <c r="UVB216" s="221"/>
      <c r="UVC216" s="220"/>
      <c r="UVD216" s="219"/>
      <c r="UVE216" s="218"/>
      <c r="UVF216" s="222"/>
      <c r="UVG216" s="218"/>
      <c r="UVH216" s="218"/>
      <c r="UVI216" s="221"/>
      <c r="UVJ216" s="220"/>
      <c r="UVK216" s="219"/>
      <c r="UVL216" s="218"/>
      <c r="UVM216" s="222"/>
      <c r="UVN216" s="218"/>
      <c r="UVO216" s="218"/>
      <c r="UVP216" s="221"/>
      <c r="UVQ216" s="220"/>
      <c r="UVR216" s="219"/>
      <c r="UVS216" s="218"/>
      <c r="UVT216" s="222"/>
      <c r="UVU216" s="218"/>
      <c r="UVV216" s="218"/>
      <c r="UVW216" s="221"/>
      <c r="UVX216" s="220"/>
      <c r="UVY216" s="219"/>
      <c r="UVZ216" s="218"/>
      <c r="UWA216" s="222"/>
      <c r="UWB216" s="218"/>
      <c r="UWC216" s="218"/>
      <c r="UWD216" s="221"/>
      <c r="UWE216" s="220"/>
      <c r="UWF216" s="219"/>
      <c r="UWG216" s="218"/>
      <c r="UWH216" s="222"/>
      <c r="UWI216" s="218"/>
      <c r="UWJ216" s="218"/>
      <c r="UWK216" s="221"/>
      <c r="UWL216" s="220"/>
      <c r="UWM216" s="219"/>
      <c r="UWN216" s="218"/>
      <c r="UWO216" s="222"/>
      <c r="UWP216" s="218"/>
      <c r="UWQ216" s="218"/>
      <c r="UWR216" s="221"/>
      <c r="UWS216" s="220"/>
      <c r="UWT216" s="219"/>
      <c r="UWU216" s="218"/>
      <c r="UWV216" s="222"/>
      <c r="UWW216" s="218"/>
      <c r="UWX216" s="218"/>
      <c r="UWY216" s="221"/>
      <c r="UWZ216" s="220"/>
      <c r="UXA216" s="219"/>
      <c r="UXB216" s="218"/>
      <c r="UXC216" s="222"/>
      <c r="UXD216" s="218"/>
      <c r="UXE216" s="218"/>
      <c r="UXF216" s="221"/>
      <c r="UXG216" s="220"/>
      <c r="UXH216" s="219"/>
      <c r="UXI216" s="218"/>
      <c r="UXJ216" s="222"/>
      <c r="UXK216" s="218"/>
      <c r="UXL216" s="218"/>
      <c r="UXM216" s="221"/>
      <c r="UXN216" s="220"/>
      <c r="UXO216" s="219"/>
      <c r="UXP216" s="218"/>
      <c r="UXQ216" s="222"/>
      <c r="UXR216" s="218"/>
      <c r="UXS216" s="218"/>
      <c r="UXT216" s="221"/>
      <c r="UXU216" s="220"/>
      <c r="UXV216" s="219"/>
      <c r="UXW216" s="218"/>
      <c r="UXX216" s="222"/>
      <c r="UXY216" s="218"/>
      <c r="UXZ216" s="218"/>
      <c r="UYA216" s="221"/>
      <c r="UYB216" s="220"/>
      <c r="UYC216" s="219"/>
      <c r="UYD216" s="218"/>
      <c r="UYE216" s="222"/>
      <c r="UYF216" s="218"/>
      <c r="UYG216" s="218"/>
      <c r="UYH216" s="221"/>
      <c r="UYI216" s="220"/>
      <c r="UYJ216" s="219"/>
      <c r="UYK216" s="218"/>
      <c r="UYL216" s="222"/>
      <c r="UYM216" s="218"/>
      <c r="UYN216" s="218"/>
      <c r="UYO216" s="221"/>
      <c r="UYP216" s="220"/>
      <c r="UYQ216" s="219"/>
      <c r="UYR216" s="218"/>
      <c r="UYS216" s="222"/>
      <c r="UYT216" s="218"/>
      <c r="UYU216" s="218"/>
      <c r="UYV216" s="221"/>
      <c r="UYW216" s="220"/>
      <c r="UYX216" s="219"/>
      <c r="UYY216" s="218"/>
      <c r="UYZ216" s="222"/>
      <c r="UZA216" s="218"/>
      <c r="UZB216" s="218"/>
      <c r="UZC216" s="221"/>
      <c r="UZD216" s="220"/>
      <c r="UZE216" s="219"/>
      <c r="UZF216" s="218"/>
      <c r="UZG216" s="222"/>
      <c r="UZH216" s="218"/>
      <c r="UZI216" s="218"/>
      <c r="UZJ216" s="221"/>
      <c r="UZK216" s="220"/>
      <c r="UZL216" s="219"/>
      <c r="UZM216" s="218"/>
      <c r="UZN216" s="222"/>
      <c r="UZO216" s="218"/>
      <c r="UZP216" s="218"/>
      <c r="UZQ216" s="221"/>
      <c r="UZR216" s="220"/>
      <c r="UZS216" s="219"/>
      <c r="UZT216" s="218"/>
      <c r="UZU216" s="222"/>
      <c r="UZV216" s="218"/>
      <c r="UZW216" s="218"/>
      <c r="UZX216" s="221"/>
      <c r="UZY216" s="220"/>
      <c r="UZZ216" s="219"/>
      <c r="VAA216" s="218"/>
      <c r="VAB216" s="222"/>
      <c r="VAC216" s="218"/>
      <c r="VAD216" s="218"/>
      <c r="VAE216" s="221"/>
      <c r="VAF216" s="220"/>
      <c r="VAG216" s="219"/>
      <c r="VAH216" s="218"/>
      <c r="VAI216" s="222"/>
      <c r="VAJ216" s="218"/>
      <c r="VAK216" s="218"/>
      <c r="VAL216" s="221"/>
      <c r="VAM216" s="220"/>
      <c r="VAN216" s="219"/>
      <c r="VAO216" s="218"/>
      <c r="VAP216" s="222"/>
      <c r="VAQ216" s="218"/>
      <c r="VAR216" s="218"/>
      <c r="VAS216" s="221"/>
      <c r="VAT216" s="220"/>
      <c r="VAU216" s="219"/>
      <c r="VAV216" s="218"/>
      <c r="VAW216" s="222"/>
      <c r="VAX216" s="218"/>
      <c r="VAY216" s="218"/>
      <c r="VAZ216" s="221"/>
      <c r="VBA216" s="220"/>
      <c r="VBB216" s="219"/>
      <c r="VBC216" s="218"/>
      <c r="VBD216" s="222"/>
      <c r="VBE216" s="218"/>
      <c r="VBF216" s="218"/>
      <c r="VBG216" s="221"/>
      <c r="VBH216" s="220"/>
      <c r="VBI216" s="219"/>
      <c r="VBJ216" s="218"/>
      <c r="VBK216" s="222"/>
      <c r="VBL216" s="218"/>
      <c r="VBM216" s="218"/>
      <c r="VBN216" s="221"/>
      <c r="VBO216" s="220"/>
      <c r="VBP216" s="219"/>
      <c r="VBQ216" s="218"/>
      <c r="VBR216" s="222"/>
      <c r="VBS216" s="218"/>
      <c r="VBT216" s="218"/>
      <c r="VBU216" s="221"/>
      <c r="VBV216" s="220"/>
      <c r="VBW216" s="219"/>
      <c r="VBX216" s="218"/>
      <c r="VBY216" s="222"/>
      <c r="VBZ216" s="218"/>
      <c r="VCA216" s="218"/>
      <c r="VCB216" s="221"/>
      <c r="VCC216" s="220"/>
      <c r="VCD216" s="219"/>
      <c r="VCE216" s="218"/>
      <c r="VCF216" s="222"/>
      <c r="VCG216" s="218"/>
      <c r="VCH216" s="218"/>
      <c r="VCI216" s="221"/>
      <c r="VCJ216" s="220"/>
      <c r="VCK216" s="219"/>
      <c r="VCL216" s="218"/>
      <c r="VCM216" s="222"/>
      <c r="VCN216" s="218"/>
      <c r="VCO216" s="218"/>
      <c r="VCP216" s="221"/>
      <c r="VCQ216" s="220"/>
      <c r="VCR216" s="219"/>
      <c r="VCS216" s="218"/>
      <c r="VCT216" s="222"/>
      <c r="VCU216" s="218"/>
      <c r="VCV216" s="218"/>
      <c r="VCW216" s="221"/>
      <c r="VCX216" s="220"/>
      <c r="VCY216" s="219"/>
      <c r="VCZ216" s="218"/>
      <c r="VDA216" s="222"/>
      <c r="VDB216" s="218"/>
      <c r="VDC216" s="218"/>
      <c r="VDD216" s="221"/>
      <c r="VDE216" s="220"/>
      <c r="VDF216" s="219"/>
      <c r="VDG216" s="218"/>
      <c r="VDH216" s="222"/>
      <c r="VDI216" s="218"/>
      <c r="VDJ216" s="218"/>
      <c r="VDK216" s="221"/>
      <c r="VDL216" s="220"/>
      <c r="VDM216" s="219"/>
      <c r="VDN216" s="218"/>
      <c r="VDO216" s="222"/>
      <c r="VDP216" s="218"/>
      <c r="VDQ216" s="218"/>
      <c r="VDR216" s="221"/>
      <c r="VDS216" s="220"/>
      <c r="VDT216" s="219"/>
      <c r="VDU216" s="218"/>
      <c r="VDV216" s="222"/>
      <c r="VDW216" s="218"/>
      <c r="VDX216" s="218"/>
      <c r="VDY216" s="221"/>
      <c r="VDZ216" s="220"/>
      <c r="VEA216" s="219"/>
      <c r="VEB216" s="218"/>
      <c r="VEC216" s="222"/>
      <c r="VED216" s="218"/>
      <c r="VEE216" s="218"/>
      <c r="VEF216" s="221"/>
      <c r="VEG216" s="220"/>
      <c r="VEH216" s="219"/>
      <c r="VEI216" s="218"/>
      <c r="VEJ216" s="222"/>
      <c r="VEK216" s="218"/>
      <c r="VEL216" s="218"/>
      <c r="VEM216" s="221"/>
      <c r="VEN216" s="220"/>
      <c r="VEO216" s="219"/>
      <c r="VEP216" s="218"/>
      <c r="VEQ216" s="222"/>
      <c r="VER216" s="218"/>
      <c r="VES216" s="218"/>
      <c r="VET216" s="221"/>
      <c r="VEU216" s="220"/>
      <c r="VEV216" s="219"/>
      <c r="VEW216" s="218"/>
      <c r="VEX216" s="222"/>
      <c r="VEY216" s="218"/>
      <c r="VEZ216" s="218"/>
      <c r="VFA216" s="221"/>
      <c r="VFB216" s="220"/>
      <c r="VFC216" s="219"/>
      <c r="VFD216" s="218"/>
      <c r="VFE216" s="222"/>
      <c r="VFF216" s="218"/>
      <c r="VFG216" s="218"/>
      <c r="VFH216" s="221"/>
      <c r="VFI216" s="220"/>
      <c r="VFJ216" s="219"/>
      <c r="VFK216" s="218"/>
      <c r="VFL216" s="222"/>
      <c r="VFM216" s="218"/>
      <c r="VFN216" s="218"/>
      <c r="VFO216" s="221"/>
      <c r="VFP216" s="220"/>
      <c r="VFQ216" s="219"/>
      <c r="VFR216" s="218"/>
      <c r="VFS216" s="222"/>
      <c r="VFT216" s="218"/>
      <c r="VFU216" s="218"/>
      <c r="VFV216" s="221"/>
      <c r="VFW216" s="220"/>
      <c r="VFX216" s="219"/>
      <c r="VFY216" s="218"/>
      <c r="VFZ216" s="222"/>
      <c r="VGA216" s="218"/>
      <c r="VGB216" s="218"/>
      <c r="VGC216" s="221"/>
      <c r="VGD216" s="220"/>
      <c r="VGE216" s="219"/>
      <c r="VGF216" s="218"/>
      <c r="VGG216" s="222"/>
      <c r="VGH216" s="218"/>
      <c r="VGI216" s="218"/>
      <c r="VGJ216" s="221"/>
      <c r="VGK216" s="220"/>
      <c r="VGL216" s="219"/>
      <c r="VGM216" s="218"/>
      <c r="VGN216" s="222"/>
      <c r="VGO216" s="218"/>
      <c r="VGP216" s="218"/>
      <c r="VGQ216" s="221"/>
      <c r="VGR216" s="220"/>
      <c r="VGS216" s="219"/>
      <c r="VGT216" s="218"/>
      <c r="VGU216" s="222"/>
      <c r="VGV216" s="218"/>
      <c r="VGW216" s="218"/>
      <c r="VGX216" s="221"/>
      <c r="VGY216" s="220"/>
      <c r="VGZ216" s="219"/>
      <c r="VHA216" s="218"/>
      <c r="VHB216" s="222"/>
      <c r="VHC216" s="218"/>
      <c r="VHD216" s="218"/>
      <c r="VHE216" s="221"/>
      <c r="VHF216" s="220"/>
      <c r="VHG216" s="219"/>
      <c r="VHH216" s="218"/>
      <c r="VHI216" s="222"/>
      <c r="VHJ216" s="218"/>
      <c r="VHK216" s="218"/>
      <c r="VHL216" s="221"/>
      <c r="VHM216" s="220"/>
      <c r="VHN216" s="219"/>
      <c r="VHO216" s="218"/>
      <c r="VHP216" s="222"/>
      <c r="VHQ216" s="218"/>
      <c r="VHR216" s="218"/>
      <c r="VHS216" s="221"/>
      <c r="VHT216" s="220"/>
      <c r="VHU216" s="219"/>
      <c r="VHV216" s="218"/>
      <c r="VHW216" s="222"/>
      <c r="VHX216" s="218"/>
      <c r="VHY216" s="218"/>
      <c r="VHZ216" s="221"/>
      <c r="VIA216" s="220"/>
      <c r="VIB216" s="219"/>
      <c r="VIC216" s="218"/>
      <c r="VID216" s="222"/>
      <c r="VIE216" s="218"/>
      <c r="VIF216" s="218"/>
      <c r="VIG216" s="221"/>
      <c r="VIH216" s="220"/>
      <c r="VII216" s="219"/>
      <c r="VIJ216" s="218"/>
      <c r="VIK216" s="222"/>
      <c r="VIL216" s="218"/>
      <c r="VIM216" s="218"/>
      <c r="VIN216" s="221"/>
      <c r="VIO216" s="220"/>
      <c r="VIP216" s="219"/>
      <c r="VIQ216" s="218"/>
      <c r="VIR216" s="222"/>
      <c r="VIS216" s="218"/>
      <c r="VIT216" s="218"/>
      <c r="VIU216" s="221"/>
      <c r="VIV216" s="220"/>
      <c r="VIW216" s="219"/>
      <c r="VIX216" s="218"/>
      <c r="VIY216" s="222"/>
      <c r="VIZ216" s="218"/>
      <c r="VJA216" s="218"/>
      <c r="VJB216" s="221"/>
      <c r="VJC216" s="220"/>
      <c r="VJD216" s="219"/>
      <c r="VJE216" s="218"/>
      <c r="VJF216" s="222"/>
      <c r="VJG216" s="218"/>
      <c r="VJH216" s="218"/>
      <c r="VJI216" s="221"/>
      <c r="VJJ216" s="220"/>
      <c r="VJK216" s="219"/>
      <c r="VJL216" s="218"/>
      <c r="VJM216" s="222"/>
      <c r="VJN216" s="218"/>
      <c r="VJO216" s="218"/>
      <c r="VJP216" s="221"/>
      <c r="VJQ216" s="220"/>
      <c r="VJR216" s="219"/>
      <c r="VJS216" s="218"/>
      <c r="VJT216" s="222"/>
      <c r="VJU216" s="218"/>
      <c r="VJV216" s="218"/>
      <c r="VJW216" s="221"/>
      <c r="VJX216" s="220"/>
      <c r="VJY216" s="219"/>
      <c r="VJZ216" s="218"/>
      <c r="VKA216" s="222"/>
      <c r="VKB216" s="218"/>
      <c r="VKC216" s="218"/>
      <c r="VKD216" s="221"/>
      <c r="VKE216" s="220"/>
      <c r="VKF216" s="219"/>
      <c r="VKG216" s="218"/>
      <c r="VKH216" s="222"/>
      <c r="VKI216" s="218"/>
      <c r="VKJ216" s="218"/>
      <c r="VKK216" s="221"/>
      <c r="VKL216" s="220"/>
      <c r="VKM216" s="219"/>
      <c r="VKN216" s="218"/>
      <c r="VKO216" s="222"/>
      <c r="VKP216" s="218"/>
      <c r="VKQ216" s="218"/>
      <c r="VKR216" s="221"/>
      <c r="VKS216" s="220"/>
      <c r="VKT216" s="219"/>
      <c r="VKU216" s="218"/>
      <c r="VKV216" s="222"/>
      <c r="VKW216" s="218"/>
      <c r="VKX216" s="218"/>
      <c r="VKY216" s="221"/>
      <c r="VKZ216" s="220"/>
      <c r="VLA216" s="219"/>
      <c r="VLB216" s="218"/>
      <c r="VLC216" s="222"/>
      <c r="VLD216" s="218"/>
      <c r="VLE216" s="218"/>
      <c r="VLF216" s="221"/>
      <c r="VLG216" s="220"/>
      <c r="VLH216" s="219"/>
      <c r="VLI216" s="218"/>
      <c r="VLJ216" s="222"/>
      <c r="VLK216" s="218"/>
      <c r="VLL216" s="218"/>
      <c r="VLM216" s="221"/>
      <c r="VLN216" s="220"/>
      <c r="VLO216" s="219"/>
      <c r="VLP216" s="218"/>
      <c r="VLQ216" s="222"/>
      <c r="VLR216" s="218"/>
      <c r="VLS216" s="218"/>
      <c r="VLT216" s="221"/>
      <c r="VLU216" s="220"/>
      <c r="VLV216" s="219"/>
      <c r="VLW216" s="218"/>
      <c r="VLX216" s="222"/>
      <c r="VLY216" s="218"/>
      <c r="VLZ216" s="218"/>
      <c r="VMA216" s="221"/>
      <c r="VMB216" s="220"/>
      <c r="VMC216" s="219"/>
      <c r="VMD216" s="218"/>
      <c r="VME216" s="222"/>
      <c r="VMF216" s="218"/>
      <c r="VMG216" s="218"/>
      <c r="VMH216" s="221"/>
      <c r="VMI216" s="220"/>
      <c r="VMJ216" s="219"/>
      <c r="VMK216" s="218"/>
      <c r="VML216" s="222"/>
      <c r="VMM216" s="218"/>
      <c r="VMN216" s="218"/>
      <c r="VMO216" s="221"/>
      <c r="VMP216" s="220"/>
      <c r="VMQ216" s="219"/>
      <c r="VMR216" s="218"/>
      <c r="VMS216" s="222"/>
      <c r="VMT216" s="218"/>
      <c r="VMU216" s="218"/>
      <c r="VMV216" s="221"/>
      <c r="VMW216" s="220"/>
      <c r="VMX216" s="219"/>
      <c r="VMY216" s="218"/>
      <c r="VMZ216" s="222"/>
      <c r="VNA216" s="218"/>
      <c r="VNB216" s="218"/>
      <c r="VNC216" s="221"/>
      <c r="VND216" s="220"/>
      <c r="VNE216" s="219"/>
      <c r="VNF216" s="218"/>
      <c r="VNG216" s="222"/>
      <c r="VNH216" s="218"/>
      <c r="VNI216" s="218"/>
      <c r="VNJ216" s="221"/>
      <c r="VNK216" s="220"/>
      <c r="VNL216" s="219"/>
      <c r="VNM216" s="218"/>
      <c r="VNN216" s="222"/>
      <c r="VNO216" s="218"/>
      <c r="VNP216" s="218"/>
      <c r="VNQ216" s="221"/>
      <c r="VNR216" s="220"/>
      <c r="VNS216" s="219"/>
      <c r="VNT216" s="218"/>
      <c r="VNU216" s="222"/>
      <c r="VNV216" s="218"/>
      <c r="VNW216" s="218"/>
      <c r="VNX216" s="221"/>
      <c r="VNY216" s="220"/>
      <c r="VNZ216" s="219"/>
      <c r="VOA216" s="218"/>
      <c r="VOB216" s="222"/>
      <c r="VOC216" s="218"/>
      <c r="VOD216" s="218"/>
      <c r="VOE216" s="221"/>
      <c r="VOF216" s="220"/>
      <c r="VOG216" s="219"/>
      <c r="VOH216" s="218"/>
      <c r="VOI216" s="222"/>
      <c r="VOJ216" s="218"/>
      <c r="VOK216" s="218"/>
      <c r="VOL216" s="221"/>
      <c r="VOM216" s="220"/>
      <c r="VON216" s="219"/>
      <c r="VOO216" s="218"/>
      <c r="VOP216" s="222"/>
      <c r="VOQ216" s="218"/>
      <c r="VOR216" s="218"/>
      <c r="VOS216" s="221"/>
      <c r="VOT216" s="220"/>
      <c r="VOU216" s="219"/>
      <c r="VOV216" s="218"/>
      <c r="VOW216" s="222"/>
      <c r="VOX216" s="218"/>
      <c r="VOY216" s="218"/>
      <c r="VOZ216" s="221"/>
      <c r="VPA216" s="220"/>
      <c r="VPB216" s="219"/>
      <c r="VPC216" s="218"/>
      <c r="VPD216" s="222"/>
      <c r="VPE216" s="218"/>
      <c r="VPF216" s="218"/>
      <c r="VPG216" s="221"/>
      <c r="VPH216" s="220"/>
      <c r="VPI216" s="219"/>
      <c r="VPJ216" s="218"/>
      <c r="VPK216" s="222"/>
      <c r="VPL216" s="218"/>
      <c r="VPM216" s="218"/>
      <c r="VPN216" s="221"/>
      <c r="VPO216" s="220"/>
      <c r="VPP216" s="219"/>
      <c r="VPQ216" s="218"/>
      <c r="VPR216" s="222"/>
      <c r="VPS216" s="218"/>
      <c r="VPT216" s="218"/>
      <c r="VPU216" s="221"/>
      <c r="VPV216" s="220"/>
      <c r="VPW216" s="219"/>
      <c r="VPX216" s="218"/>
      <c r="VPY216" s="222"/>
      <c r="VPZ216" s="218"/>
      <c r="VQA216" s="218"/>
      <c r="VQB216" s="221"/>
      <c r="VQC216" s="220"/>
      <c r="VQD216" s="219"/>
      <c r="VQE216" s="218"/>
      <c r="VQF216" s="222"/>
      <c r="VQG216" s="218"/>
      <c r="VQH216" s="218"/>
      <c r="VQI216" s="221"/>
      <c r="VQJ216" s="220"/>
      <c r="VQK216" s="219"/>
      <c r="VQL216" s="218"/>
      <c r="VQM216" s="222"/>
      <c r="VQN216" s="218"/>
      <c r="VQO216" s="218"/>
      <c r="VQP216" s="221"/>
      <c r="VQQ216" s="220"/>
      <c r="VQR216" s="219"/>
      <c r="VQS216" s="218"/>
      <c r="VQT216" s="222"/>
      <c r="VQU216" s="218"/>
      <c r="VQV216" s="218"/>
      <c r="VQW216" s="221"/>
      <c r="VQX216" s="220"/>
      <c r="VQY216" s="219"/>
      <c r="VQZ216" s="218"/>
      <c r="VRA216" s="222"/>
      <c r="VRB216" s="218"/>
      <c r="VRC216" s="218"/>
      <c r="VRD216" s="221"/>
      <c r="VRE216" s="220"/>
      <c r="VRF216" s="219"/>
      <c r="VRG216" s="218"/>
      <c r="VRH216" s="222"/>
      <c r="VRI216" s="218"/>
      <c r="VRJ216" s="218"/>
      <c r="VRK216" s="221"/>
      <c r="VRL216" s="220"/>
      <c r="VRM216" s="219"/>
      <c r="VRN216" s="218"/>
      <c r="VRO216" s="222"/>
      <c r="VRP216" s="218"/>
      <c r="VRQ216" s="218"/>
      <c r="VRR216" s="221"/>
      <c r="VRS216" s="220"/>
      <c r="VRT216" s="219"/>
      <c r="VRU216" s="218"/>
      <c r="VRV216" s="222"/>
      <c r="VRW216" s="218"/>
      <c r="VRX216" s="218"/>
      <c r="VRY216" s="221"/>
      <c r="VRZ216" s="220"/>
      <c r="VSA216" s="219"/>
      <c r="VSB216" s="218"/>
      <c r="VSC216" s="222"/>
      <c r="VSD216" s="218"/>
      <c r="VSE216" s="218"/>
      <c r="VSF216" s="221"/>
      <c r="VSG216" s="220"/>
      <c r="VSH216" s="219"/>
      <c r="VSI216" s="218"/>
      <c r="VSJ216" s="222"/>
      <c r="VSK216" s="218"/>
      <c r="VSL216" s="218"/>
      <c r="VSM216" s="221"/>
      <c r="VSN216" s="220"/>
      <c r="VSO216" s="219"/>
      <c r="VSP216" s="218"/>
      <c r="VSQ216" s="222"/>
      <c r="VSR216" s="218"/>
      <c r="VSS216" s="218"/>
      <c r="VST216" s="221"/>
      <c r="VSU216" s="220"/>
      <c r="VSV216" s="219"/>
      <c r="VSW216" s="218"/>
      <c r="VSX216" s="222"/>
      <c r="VSY216" s="218"/>
      <c r="VSZ216" s="218"/>
      <c r="VTA216" s="221"/>
      <c r="VTB216" s="220"/>
      <c r="VTC216" s="219"/>
      <c r="VTD216" s="218"/>
      <c r="VTE216" s="222"/>
      <c r="VTF216" s="218"/>
      <c r="VTG216" s="218"/>
      <c r="VTH216" s="221"/>
      <c r="VTI216" s="220"/>
      <c r="VTJ216" s="219"/>
      <c r="VTK216" s="218"/>
      <c r="VTL216" s="222"/>
      <c r="VTM216" s="218"/>
      <c r="VTN216" s="218"/>
      <c r="VTO216" s="221"/>
      <c r="VTP216" s="220"/>
      <c r="VTQ216" s="219"/>
      <c r="VTR216" s="218"/>
      <c r="VTS216" s="222"/>
      <c r="VTT216" s="218"/>
      <c r="VTU216" s="218"/>
      <c r="VTV216" s="221"/>
      <c r="VTW216" s="220"/>
      <c r="VTX216" s="219"/>
      <c r="VTY216" s="218"/>
      <c r="VTZ216" s="222"/>
      <c r="VUA216" s="218"/>
      <c r="VUB216" s="218"/>
      <c r="VUC216" s="221"/>
      <c r="VUD216" s="220"/>
      <c r="VUE216" s="219"/>
      <c r="VUF216" s="218"/>
      <c r="VUG216" s="222"/>
      <c r="VUH216" s="218"/>
      <c r="VUI216" s="218"/>
      <c r="VUJ216" s="221"/>
      <c r="VUK216" s="220"/>
      <c r="VUL216" s="219"/>
      <c r="VUM216" s="218"/>
      <c r="VUN216" s="222"/>
      <c r="VUO216" s="218"/>
      <c r="VUP216" s="218"/>
      <c r="VUQ216" s="221"/>
      <c r="VUR216" s="220"/>
      <c r="VUS216" s="219"/>
      <c r="VUT216" s="218"/>
      <c r="VUU216" s="222"/>
      <c r="VUV216" s="218"/>
      <c r="VUW216" s="218"/>
      <c r="VUX216" s="221"/>
      <c r="VUY216" s="220"/>
      <c r="VUZ216" s="219"/>
      <c r="VVA216" s="218"/>
      <c r="VVB216" s="222"/>
      <c r="VVC216" s="218"/>
      <c r="VVD216" s="218"/>
      <c r="VVE216" s="221"/>
      <c r="VVF216" s="220"/>
      <c r="VVG216" s="219"/>
      <c r="VVH216" s="218"/>
      <c r="VVI216" s="222"/>
      <c r="VVJ216" s="218"/>
      <c r="VVK216" s="218"/>
      <c r="VVL216" s="221"/>
      <c r="VVM216" s="220"/>
      <c r="VVN216" s="219"/>
      <c r="VVO216" s="218"/>
      <c r="VVP216" s="222"/>
      <c r="VVQ216" s="218"/>
      <c r="VVR216" s="218"/>
      <c r="VVS216" s="221"/>
      <c r="VVT216" s="220"/>
      <c r="VVU216" s="219"/>
      <c r="VVV216" s="218"/>
      <c r="VVW216" s="222"/>
      <c r="VVX216" s="218"/>
      <c r="VVY216" s="218"/>
      <c r="VVZ216" s="221"/>
      <c r="VWA216" s="220"/>
      <c r="VWB216" s="219"/>
      <c r="VWC216" s="218"/>
      <c r="VWD216" s="222"/>
      <c r="VWE216" s="218"/>
      <c r="VWF216" s="218"/>
      <c r="VWG216" s="221"/>
      <c r="VWH216" s="220"/>
      <c r="VWI216" s="219"/>
      <c r="VWJ216" s="218"/>
      <c r="VWK216" s="222"/>
      <c r="VWL216" s="218"/>
      <c r="VWM216" s="218"/>
      <c r="VWN216" s="221"/>
      <c r="VWO216" s="220"/>
      <c r="VWP216" s="219"/>
      <c r="VWQ216" s="218"/>
      <c r="VWR216" s="222"/>
      <c r="VWS216" s="218"/>
      <c r="VWT216" s="218"/>
      <c r="VWU216" s="221"/>
      <c r="VWV216" s="220"/>
      <c r="VWW216" s="219"/>
      <c r="VWX216" s="218"/>
      <c r="VWY216" s="222"/>
      <c r="VWZ216" s="218"/>
      <c r="VXA216" s="218"/>
      <c r="VXB216" s="221"/>
      <c r="VXC216" s="220"/>
      <c r="VXD216" s="219"/>
      <c r="VXE216" s="218"/>
      <c r="VXF216" s="222"/>
      <c r="VXG216" s="218"/>
      <c r="VXH216" s="218"/>
      <c r="VXI216" s="221"/>
      <c r="VXJ216" s="220"/>
      <c r="VXK216" s="219"/>
      <c r="VXL216" s="218"/>
      <c r="VXM216" s="222"/>
      <c r="VXN216" s="218"/>
      <c r="VXO216" s="218"/>
      <c r="VXP216" s="221"/>
      <c r="VXQ216" s="220"/>
      <c r="VXR216" s="219"/>
      <c r="VXS216" s="218"/>
      <c r="VXT216" s="222"/>
      <c r="VXU216" s="218"/>
      <c r="VXV216" s="218"/>
      <c r="VXW216" s="221"/>
      <c r="VXX216" s="220"/>
      <c r="VXY216" s="219"/>
      <c r="VXZ216" s="218"/>
      <c r="VYA216" s="222"/>
      <c r="VYB216" s="218"/>
      <c r="VYC216" s="218"/>
      <c r="VYD216" s="221"/>
      <c r="VYE216" s="220"/>
      <c r="VYF216" s="219"/>
      <c r="VYG216" s="218"/>
      <c r="VYH216" s="222"/>
      <c r="VYI216" s="218"/>
      <c r="VYJ216" s="218"/>
      <c r="VYK216" s="221"/>
      <c r="VYL216" s="220"/>
      <c r="VYM216" s="219"/>
      <c r="VYN216" s="218"/>
      <c r="VYO216" s="222"/>
      <c r="VYP216" s="218"/>
      <c r="VYQ216" s="218"/>
      <c r="VYR216" s="221"/>
      <c r="VYS216" s="220"/>
      <c r="VYT216" s="219"/>
      <c r="VYU216" s="218"/>
      <c r="VYV216" s="222"/>
      <c r="VYW216" s="218"/>
      <c r="VYX216" s="218"/>
      <c r="VYY216" s="221"/>
      <c r="VYZ216" s="220"/>
      <c r="VZA216" s="219"/>
      <c r="VZB216" s="218"/>
      <c r="VZC216" s="222"/>
      <c r="VZD216" s="218"/>
      <c r="VZE216" s="218"/>
      <c r="VZF216" s="221"/>
      <c r="VZG216" s="220"/>
      <c r="VZH216" s="219"/>
      <c r="VZI216" s="218"/>
      <c r="VZJ216" s="222"/>
      <c r="VZK216" s="218"/>
      <c r="VZL216" s="218"/>
      <c r="VZM216" s="221"/>
      <c r="VZN216" s="220"/>
      <c r="VZO216" s="219"/>
      <c r="VZP216" s="218"/>
      <c r="VZQ216" s="222"/>
      <c r="VZR216" s="218"/>
      <c r="VZS216" s="218"/>
      <c r="VZT216" s="221"/>
      <c r="VZU216" s="220"/>
      <c r="VZV216" s="219"/>
      <c r="VZW216" s="218"/>
      <c r="VZX216" s="222"/>
      <c r="VZY216" s="218"/>
      <c r="VZZ216" s="218"/>
      <c r="WAA216" s="221"/>
      <c r="WAB216" s="220"/>
      <c r="WAC216" s="219"/>
      <c r="WAD216" s="218"/>
      <c r="WAE216" s="222"/>
      <c r="WAF216" s="218"/>
      <c r="WAG216" s="218"/>
      <c r="WAH216" s="221"/>
      <c r="WAI216" s="220"/>
      <c r="WAJ216" s="219"/>
      <c r="WAK216" s="218"/>
      <c r="WAL216" s="222"/>
      <c r="WAM216" s="218"/>
      <c r="WAN216" s="218"/>
      <c r="WAO216" s="221"/>
      <c r="WAP216" s="220"/>
      <c r="WAQ216" s="219"/>
      <c r="WAR216" s="218"/>
      <c r="WAS216" s="222"/>
      <c r="WAT216" s="218"/>
      <c r="WAU216" s="218"/>
      <c r="WAV216" s="221"/>
      <c r="WAW216" s="220"/>
      <c r="WAX216" s="219"/>
      <c r="WAY216" s="218"/>
      <c r="WAZ216" s="222"/>
      <c r="WBA216" s="218"/>
      <c r="WBB216" s="218"/>
      <c r="WBC216" s="221"/>
      <c r="WBD216" s="220"/>
      <c r="WBE216" s="219"/>
      <c r="WBF216" s="218"/>
      <c r="WBG216" s="222"/>
      <c r="WBH216" s="218"/>
      <c r="WBI216" s="218"/>
      <c r="WBJ216" s="221"/>
      <c r="WBK216" s="220"/>
      <c r="WBL216" s="219"/>
      <c r="WBM216" s="218"/>
      <c r="WBN216" s="222"/>
      <c r="WBO216" s="218"/>
      <c r="WBP216" s="218"/>
      <c r="WBQ216" s="221"/>
      <c r="WBR216" s="220"/>
      <c r="WBS216" s="219"/>
      <c r="WBT216" s="218"/>
      <c r="WBU216" s="222"/>
      <c r="WBV216" s="218"/>
      <c r="WBW216" s="218"/>
      <c r="WBX216" s="221"/>
      <c r="WBY216" s="220"/>
      <c r="WBZ216" s="219"/>
      <c r="WCA216" s="218"/>
      <c r="WCB216" s="222"/>
      <c r="WCC216" s="218"/>
      <c r="WCD216" s="218"/>
      <c r="WCE216" s="221"/>
      <c r="WCF216" s="220"/>
      <c r="WCG216" s="219"/>
      <c r="WCH216" s="218"/>
      <c r="WCI216" s="222"/>
      <c r="WCJ216" s="218"/>
      <c r="WCK216" s="218"/>
      <c r="WCL216" s="221"/>
      <c r="WCM216" s="220"/>
      <c r="WCN216" s="219"/>
      <c r="WCO216" s="218"/>
      <c r="WCP216" s="222"/>
      <c r="WCQ216" s="218"/>
      <c r="WCR216" s="218"/>
      <c r="WCS216" s="221"/>
      <c r="WCT216" s="220"/>
      <c r="WCU216" s="219"/>
      <c r="WCV216" s="218"/>
      <c r="WCW216" s="222"/>
      <c r="WCX216" s="218"/>
      <c r="WCY216" s="218"/>
      <c r="WCZ216" s="221"/>
      <c r="WDA216" s="220"/>
      <c r="WDB216" s="219"/>
      <c r="WDC216" s="218"/>
      <c r="WDD216" s="222"/>
      <c r="WDE216" s="218"/>
      <c r="WDF216" s="218"/>
      <c r="WDG216" s="221"/>
      <c r="WDH216" s="220"/>
      <c r="WDI216" s="219"/>
      <c r="WDJ216" s="218"/>
      <c r="WDK216" s="222"/>
      <c r="WDL216" s="218"/>
      <c r="WDM216" s="218"/>
      <c r="WDN216" s="221"/>
      <c r="WDO216" s="220"/>
      <c r="WDP216" s="219"/>
      <c r="WDQ216" s="218"/>
      <c r="WDR216" s="222"/>
      <c r="WDS216" s="218"/>
      <c r="WDT216" s="218"/>
      <c r="WDU216" s="221"/>
      <c r="WDV216" s="220"/>
      <c r="WDW216" s="219"/>
      <c r="WDX216" s="218"/>
      <c r="WDY216" s="222"/>
      <c r="WDZ216" s="218"/>
      <c r="WEA216" s="218"/>
      <c r="WEB216" s="221"/>
      <c r="WEC216" s="220"/>
      <c r="WED216" s="219"/>
      <c r="WEE216" s="218"/>
      <c r="WEF216" s="222"/>
      <c r="WEG216" s="218"/>
      <c r="WEH216" s="218"/>
      <c r="WEI216" s="221"/>
      <c r="WEJ216" s="220"/>
      <c r="WEK216" s="219"/>
      <c r="WEL216" s="218"/>
      <c r="WEM216" s="222"/>
      <c r="WEN216" s="218"/>
      <c r="WEO216" s="218"/>
      <c r="WEP216" s="221"/>
      <c r="WEQ216" s="220"/>
      <c r="WER216" s="219"/>
      <c r="WES216" s="218"/>
      <c r="WET216" s="222"/>
      <c r="WEU216" s="218"/>
      <c r="WEV216" s="218"/>
      <c r="WEW216" s="221"/>
      <c r="WEX216" s="220"/>
      <c r="WEY216" s="219"/>
      <c r="WEZ216" s="218"/>
      <c r="WFA216" s="222"/>
      <c r="WFB216" s="218"/>
      <c r="WFC216" s="218"/>
      <c r="WFD216" s="221"/>
      <c r="WFE216" s="220"/>
      <c r="WFF216" s="219"/>
      <c r="WFG216" s="218"/>
      <c r="WFH216" s="222"/>
      <c r="WFI216" s="218"/>
      <c r="WFJ216" s="218"/>
      <c r="WFK216" s="221"/>
      <c r="WFL216" s="220"/>
      <c r="WFM216" s="219"/>
      <c r="WFN216" s="218"/>
      <c r="WFO216" s="222"/>
      <c r="WFP216" s="218"/>
      <c r="WFQ216" s="218"/>
      <c r="WFR216" s="221"/>
      <c r="WFS216" s="220"/>
      <c r="WFT216" s="219"/>
      <c r="WFU216" s="218"/>
      <c r="WFV216" s="222"/>
      <c r="WFW216" s="218"/>
      <c r="WFX216" s="218"/>
      <c r="WFY216" s="221"/>
      <c r="WFZ216" s="220"/>
      <c r="WGA216" s="219"/>
      <c r="WGB216" s="218"/>
      <c r="WGC216" s="222"/>
      <c r="WGD216" s="218"/>
      <c r="WGE216" s="218"/>
      <c r="WGF216" s="221"/>
      <c r="WGG216" s="220"/>
      <c r="WGH216" s="219"/>
      <c r="WGI216" s="218"/>
      <c r="WGJ216" s="222"/>
      <c r="WGK216" s="218"/>
      <c r="WGL216" s="218"/>
      <c r="WGM216" s="221"/>
      <c r="WGN216" s="220"/>
      <c r="WGO216" s="219"/>
      <c r="WGP216" s="218"/>
      <c r="WGQ216" s="222"/>
      <c r="WGR216" s="218"/>
      <c r="WGS216" s="218"/>
      <c r="WGT216" s="221"/>
      <c r="WGU216" s="220"/>
      <c r="WGV216" s="219"/>
      <c r="WGW216" s="218"/>
      <c r="WGX216" s="222"/>
      <c r="WGY216" s="218"/>
      <c r="WGZ216" s="218"/>
      <c r="WHA216" s="221"/>
      <c r="WHB216" s="220"/>
      <c r="WHC216" s="219"/>
      <c r="WHD216" s="218"/>
      <c r="WHE216" s="222"/>
      <c r="WHF216" s="218"/>
      <c r="WHG216" s="218"/>
      <c r="WHH216" s="221"/>
      <c r="WHI216" s="220"/>
      <c r="WHJ216" s="219"/>
      <c r="WHK216" s="218"/>
      <c r="WHL216" s="222"/>
      <c r="WHM216" s="218"/>
      <c r="WHN216" s="218"/>
      <c r="WHO216" s="221"/>
      <c r="WHP216" s="220"/>
      <c r="WHQ216" s="219"/>
      <c r="WHR216" s="218"/>
      <c r="WHS216" s="222"/>
      <c r="WHT216" s="218"/>
      <c r="WHU216" s="218"/>
      <c r="WHV216" s="221"/>
      <c r="WHW216" s="220"/>
      <c r="WHX216" s="219"/>
      <c r="WHY216" s="218"/>
      <c r="WHZ216" s="222"/>
      <c r="WIA216" s="218"/>
      <c r="WIB216" s="218"/>
      <c r="WIC216" s="221"/>
      <c r="WID216" s="220"/>
      <c r="WIE216" s="219"/>
      <c r="WIF216" s="218"/>
      <c r="WIG216" s="222"/>
      <c r="WIH216" s="218"/>
      <c r="WII216" s="218"/>
      <c r="WIJ216" s="221"/>
      <c r="WIK216" s="220"/>
      <c r="WIL216" s="219"/>
      <c r="WIM216" s="218"/>
      <c r="WIN216" s="222"/>
      <c r="WIO216" s="218"/>
      <c r="WIP216" s="218"/>
      <c r="WIQ216" s="221"/>
      <c r="WIR216" s="220"/>
      <c r="WIS216" s="219"/>
      <c r="WIT216" s="218"/>
      <c r="WIU216" s="222"/>
      <c r="WIV216" s="218"/>
      <c r="WIW216" s="218"/>
      <c r="WIX216" s="221"/>
      <c r="WIY216" s="220"/>
      <c r="WIZ216" s="219"/>
      <c r="WJA216" s="218"/>
      <c r="WJB216" s="222"/>
      <c r="WJC216" s="218"/>
      <c r="WJD216" s="218"/>
      <c r="WJE216" s="221"/>
      <c r="WJF216" s="220"/>
      <c r="WJG216" s="219"/>
      <c r="WJH216" s="218"/>
      <c r="WJI216" s="222"/>
      <c r="WJJ216" s="218"/>
      <c r="WJK216" s="218"/>
      <c r="WJL216" s="221"/>
      <c r="WJM216" s="220"/>
      <c r="WJN216" s="219"/>
      <c r="WJO216" s="218"/>
      <c r="WJP216" s="222"/>
      <c r="WJQ216" s="218"/>
      <c r="WJR216" s="218"/>
      <c r="WJS216" s="221"/>
      <c r="WJT216" s="220"/>
      <c r="WJU216" s="219"/>
      <c r="WJV216" s="218"/>
      <c r="WJW216" s="222"/>
      <c r="WJX216" s="218"/>
      <c r="WJY216" s="218"/>
      <c r="WJZ216" s="221"/>
      <c r="WKA216" s="220"/>
      <c r="WKB216" s="219"/>
      <c r="WKC216" s="218"/>
      <c r="WKD216" s="222"/>
      <c r="WKE216" s="218"/>
      <c r="WKF216" s="218"/>
      <c r="WKG216" s="221"/>
      <c r="WKH216" s="220"/>
      <c r="WKI216" s="219"/>
      <c r="WKJ216" s="218"/>
      <c r="WKK216" s="222"/>
      <c r="WKL216" s="218"/>
      <c r="WKM216" s="218"/>
      <c r="WKN216" s="221"/>
      <c r="WKO216" s="220"/>
      <c r="WKP216" s="219"/>
      <c r="WKQ216" s="218"/>
      <c r="WKR216" s="222"/>
      <c r="WKS216" s="218"/>
      <c r="WKT216" s="218"/>
      <c r="WKU216" s="221"/>
      <c r="WKV216" s="220"/>
      <c r="WKW216" s="219"/>
      <c r="WKX216" s="218"/>
      <c r="WKY216" s="222"/>
      <c r="WKZ216" s="218"/>
      <c r="WLA216" s="218"/>
      <c r="WLB216" s="221"/>
      <c r="WLC216" s="220"/>
      <c r="WLD216" s="219"/>
      <c r="WLE216" s="218"/>
      <c r="WLF216" s="222"/>
      <c r="WLG216" s="218"/>
      <c r="WLH216" s="218"/>
      <c r="WLI216" s="221"/>
      <c r="WLJ216" s="220"/>
      <c r="WLK216" s="219"/>
      <c r="WLL216" s="218"/>
      <c r="WLM216" s="222"/>
      <c r="WLN216" s="218"/>
      <c r="WLO216" s="218"/>
      <c r="WLP216" s="221"/>
      <c r="WLQ216" s="220"/>
      <c r="WLR216" s="219"/>
      <c r="WLS216" s="218"/>
      <c r="WLT216" s="222"/>
      <c r="WLU216" s="218"/>
      <c r="WLV216" s="218"/>
      <c r="WLW216" s="221"/>
      <c r="WLX216" s="220"/>
      <c r="WLY216" s="219"/>
      <c r="WLZ216" s="218"/>
      <c r="WMA216" s="222"/>
      <c r="WMB216" s="218"/>
      <c r="WMC216" s="218"/>
      <c r="WMD216" s="221"/>
      <c r="WME216" s="220"/>
      <c r="WMF216" s="219"/>
      <c r="WMG216" s="218"/>
      <c r="WMH216" s="222"/>
      <c r="WMI216" s="218"/>
      <c r="WMJ216" s="218"/>
      <c r="WMK216" s="221"/>
      <c r="WML216" s="220"/>
      <c r="WMM216" s="219"/>
      <c r="WMN216" s="218"/>
      <c r="WMO216" s="222"/>
      <c r="WMP216" s="218"/>
      <c r="WMQ216" s="218"/>
      <c r="WMR216" s="221"/>
      <c r="WMS216" s="220"/>
      <c r="WMT216" s="219"/>
      <c r="WMU216" s="218"/>
      <c r="WMV216" s="222"/>
      <c r="WMW216" s="218"/>
      <c r="WMX216" s="218"/>
      <c r="WMY216" s="221"/>
      <c r="WMZ216" s="220"/>
      <c r="WNA216" s="219"/>
      <c r="WNB216" s="218"/>
      <c r="WNC216" s="222"/>
      <c r="WND216" s="218"/>
      <c r="WNE216" s="218"/>
      <c r="WNF216" s="221"/>
      <c r="WNG216" s="220"/>
      <c r="WNH216" s="219"/>
      <c r="WNI216" s="218"/>
      <c r="WNJ216" s="222"/>
      <c r="WNK216" s="218"/>
      <c r="WNL216" s="218"/>
      <c r="WNM216" s="221"/>
      <c r="WNN216" s="220"/>
      <c r="WNO216" s="219"/>
      <c r="WNP216" s="218"/>
      <c r="WNQ216" s="222"/>
      <c r="WNR216" s="218"/>
      <c r="WNS216" s="218"/>
      <c r="WNT216" s="221"/>
      <c r="WNU216" s="220"/>
      <c r="WNV216" s="219"/>
      <c r="WNW216" s="218"/>
      <c r="WNX216" s="222"/>
      <c r="WNY216" s="218"/>
      <c r="WNZ216" s="218"/>
      <c r="WOA216" s="221"/>
      <c r="WOB216" s="220"/>
      <c r="WOC216" s="219"/>
      <c r="WOD216" s="218"/>
      <c r="WOE216" s="222"/>
      <c r="WOF216" s="218"/>
      <c r="WOG216" s="218"/>
      <c r="WOH216" s="221"/>
      <c r="WOI216" s="220"/>
      <c r="WOJ216" s="219"/>
      <c r="WOK216" s="218"/>
      <c r="WOL216" s="222"/>
      <c r="WOM216" s="218"/>
      <c r="WON216" s="218"/>
      <c r="WOO216" s="221"/>
      <c r="WOP216" s="220"/>
      <c r="WOQ216" s="219"/>
      <c r="WOR216" s="218"/>
      <c r="WOS216" s="222"/>
      <c r="WOT216" s="218"/>
      <c r="WOU216" s="218"/>
      <c r="WOV216" s="221"/>
      <c r="WOW216" s="220"/>
      <c r="WOX216" s="219"/>
      <c r="WOY216" s="218"/>
      <c r="WOZ216" s="222"/>
      <c r="WPA216" s="218"/>
      <c r="WPB216" s="218"/>
      <c r="WPC216" s="221"/>
      <c r="WPD216" s="220"/>
      <c r="WPE216" s="219"/>
      <c r="WPF216" s="218"/>
      <c r="WPG216" s="222"/>
      <c r="WPH216" s="218"/>
      <c r="WPI216" s="218"/>
      <c r="WPJ216" s="221"/>
      <c r="WPK216" s="220"/>
      <c r="WPL216" s="219"/>
      <c r="WPM216" s="218"/>
      <c r="WPN216" s="222"/>
      <c r="WPO216" s="218"/>
      <c r="WPP216" s="218"/>
      <c r="WPQ216" s="221"/>
      <c r="WPR216" s="220"/>
      <c r="WPS216" s="219"/>
      <c r="WPT216" s="218"/>
      <c r="WPU216" s="222"/>
      <c r="WPV216" s="218"/>
      <c r="WPW216" s="218"/>
      <c r="WPX216" s="221"/>
      <c r="WPY216" s="220"/>
      <c r="WPZ216" s="219"/>
      <c r="WQA216" s="218"/>
      <c r="WQB216" s="222"/>
      <c r="WQC216" s="218"/>
      <c r="WQD216" s="218"/>
      <c r="WQE216" s="221"/>
      <c r="WQF216" s="220"/>
      <c r="WQG216" s="219"/>
      <c r="WQH216" s="218"/>
      <c r="WQI216" s="222"/>
      <c r="WQJ216" s="218"/>
      <c r="WQK216" s="218"/>
      <c r="WQL216" s="221"/>
      <c r="WQM216" s="220"/>
      <c r="WQN216" s="219"/>
      <c r="WQO216" s="218"/>
      <c r="WQP216" s="222"/>
      <c r="WQQ216" s="218"/>
      <c r="WQR216" s="218"/>
      <c r="WQS216" s="221"/>
      <c r="WQT216" s="220"/>
      <c r="WQU216" s="219"/>
      <c r="WQV216" s="218"/>
      <c r="WQW216" s="222"/>
      <c r="WQX216" s="218"/>
      <c r="WQY216" s="218"/>
      <c r="WQZ216" s="221"/>
      <c r="WRA216" s="220"/>
      <c r="WRB216" s="219"/>
      <c r="WRC216" s="218"/>
      <c r="WRD216" s="222"/>
      <c r="WRE216" s="218"/>
      <c r="WRF216" s="218"/>
      <c r="WRG216" s="221"/>
      <c r="WRH216" s="220"/>
      <c r="WRI216" s="219"/>
      <c r="WRJ216" s="218"/>
      <c r="WRK216" s="222"/>
      <c r="WRL216" s="218"/>
      <c r="WRM216" s="218"/>
      <c r="WRN216" s="221"/>
      <c r="WRO216" s="220"/>
      <c r="WRP216" s="219"/>
      <c r="WRQ216" s="218"/>
      <c r="WRR216" s="222"/>
      <c r="WRS216" s="218"/>
      <c r="WRT216" s="218"/>
      <c r="WRU216" s="221"/>
      <c r="WRV216" s="220"/>
      <c r="WRW216" s="219"/>
      <c r="WRX216" s="218"/>
      <c r="WRY216" s="222"/>
      <c r="WRZ216" s="218"/>
      <c r="WSA216" s="218"/>
      <c r="WSB216" s="221"/>
      <c r="WSC216" s="220"/>
      <c r="WSD216" s="219"/>
      <c r="WSE216" s="218"/>
      <c r="WSF216" s="222"/>
      <c r="WSG216" s="218"/>
      <c r="WSH216" s="218"/>
      <c r="WSI216" s="221"/>
      <c r="WSJ216" s="220"/>
      <c r="WSK216" s="219"/>
      <c r="WSL216" s="218"/>
      <c r="WSM216" s="222"/>
      <c r="WSN216" s="218"/>
      <c r="WSO216" s="218"/>
      <c r="WSP216" s="221"/>
      <c r="WSQ216" s="220"/>
      <c r="WSR216" s="219"/>
      <c r="WSS216" s="218"/>
      <c r="WST216" s="222"/>
      <c r="WSU216" s="218"/>
      <c r="WSV216" s="218"/>
      <c r="WSW216" s="221"/>
      <c r="WSX216" s="220"/>
      <c r="WSY216" s="219"/>
      <c r="WSZ216" s="218"/>
      <c r="WTA216" s="222"/>
      <c r="WTB216" s="218"/>
      <c r="WTC216" s="218"/>
      <c r="WTD216" s="221"/>
      <c r="WTE216" s="220"/>
      <c r="WTF216" s="219"/>
      <c r="WTG216" s="218"/>
      <c r="WTH216" s="222"/>
      <c r="WTI216" s="218"/>
      <c r="WTJ216" s="218"/>
      <c r="WTK216" s="221"/>
      <c r="WTL216" s="220"/>
      <c r="WTM216" s="219"/>
      <c r="WTN216" s="218"/>
      <c r="WTO216" s="222"/>
      <c r="WTP216" s="218"/>
      <c r="WTQ216" s="218"/>
      <c r="WTR216" s="221"/>
      <c r="WTS216" s="220"/>
      <c r="WTT216" s="219"/>
      <c r="WTU216" s="218"/>
      <c r="WTV216" s="222"/>
      <c r="WTW216" s="218"/>
      <c r="WTX216" s="218"/>
      <c r="WTY216" s="221"/>
      <c r="WTZ216" s="220"/>
      <c r="WUA216" s="219"/>
      <c r="WUB216" s="218"/>
      <c r="WUC216" s="222"/>
      <c r="WUD216" s="218"/>
      <c r="WUE216" s="218"/>
      <c r="WUF216" s="221"/>
      <c r="WUG216" s="220"/>
      <c r="WUH216" s="219"/>
      <c r="WUI216" s="218"/>
      <c r="WUJ216" s="222"/>
      <c r="WUK216" s="218"/>
      <c r="WUL216" s="218"/>
      <c r="WUM216" s="221"/>
      <c r="WUN216" s="220"/>
      <c r="WUO216" s="219"/>
      <c r="WUP216" s="218"/>
      <c r="WUQ216" s="222"/>
      <c r="WUR216" s="218"/>
      <c r="WUS216" s="218"/>
      <c r="WUT216" s="221"/>
      <c r="WUU216" s="220"/>
      <c r="WUV216" s="219"/>
      <c r="WUW216" s="218"/>
      <c r="WUX216" s="222"/>
      <c r="WUY216" s="218"/>
      <c r="WUZ216" s="218"/>
      <c r="WVA216" s="221"/>
      <c r="WVB216" s="220"/>
      <c r="WVC216" s="219"/>
      <c r="WVD216" s="218"/>
      <c r="WVE216" s="222"/>
      <c r="WVF216" s="218"/>
      <c r="WVG216" s="218"/>
      <c r="WVH216" s="221"/>
      <c r="WVI216" s="220"/>
      <c r="WVJ216" s="219"/>
      <c r="WVK216" s="218"/>
      <c r="WVL216" s="222"/>
      <c r="WVM216" s="218"/>
      <c r="WVN216" s="218"/>
      <c r="WVO216" s="221"/>
      <c r="WVP216" s="220"/>
      <c r="WVQ216" s="219"/>
      <c r="WVR216" s="218"/>
      <c r="WVS216" s="222"/>
      <c r="WVT216" s="218"/>
      <c r="WVU216" s="218"/>
      <c r="WVV216" s="221"/>
      <c r="WVW216" s="220"/>
      <c r="WVX216" s="219"/>
      <c r="WVY216" s="218"/>
      <c r="WVZ216" s="222"/>
      <c r="WWA216" s="218"/>
      <c r="WWB216" s="218"/>
      <c r="WWC216" s="221"/>
      <c r="WWD216" s="220"/>
      <c r="WWE216" s="219"/>
      <c r="WWF216" s="218"/>
      <c r="WWG216" s="222"/>
      <c r="WWH216" s="218"/>
      <c r="WWI216" s="218"/>
      <c r="WWJ216" s="221"/>
      <c r="WWK216" s="220"/>
      <c r="WWL216" s="219"/>
      <c r="WWM216" s="218"/>
      <c r="WWN216" s="222"/>
      <c r="WWO216" s="218"/>
      <c r="WWP216" s="218"/>
      <c r="WWQ216" s="221"/>
      <c r="WWR216" s="220"/>
      <c r="WWS216" s="219"/>
      <c r="WWT216" s="218"/>
      <c r="WWU216" s="222"/>
      <c r="WWV216" s="218"/>
      <c r="WWW216" s="218"/>
      <c r="WWX216" s="221"/>
      <c r="WWY216" s="220"/>
      <c r="WWZ216" s="219"/>
      <c r="WXA216" s="218"/>
      <c r="WXB216" s="222"/>
      <c r="WXC216" s="218"/>
      <c r="WXD216" s="218"/>
      <c r="WXE216" s="221"/>
      <c r="WXF216" s="220"/>
      <c r="WXG216" s="219"/>
      <c r="WXH216" s="218"/>
      <c r="WXI216" s="222"/>
      <c r="WXJ216" s="218"/>
      <c r="WXK216" s="218"/>
      <c r="WXL216" s="221"/>
      <c r="WXM216" s="220"/>
      <c r="WXN216" s="219"/>
      <c r="WXO216" s="218"/>
      <c r="WXP216" s="222"/>
      <c r="WXQ216" s="218"/>
      <c r="WXR216" s="218"/>
      <c r="WXS216" s="221"/>
      <c r="WXT216" s="220"/>
      <c r="WXU216" s="219"/>
      <c r="WXV216" s="218"/>
      <c r="WXW216" s="222"/>
      <c r="WXX216" s="218"/>
      <c r="WXY216" s="218"/>
      <c r="WXZ216" s="221"/>
      <c r="WYA216" s="220"/>
      <c r="WYB216" s="219"/>
      <c r="WYC216" s="218"/>
      <c r="WYD216" s="222"/>
      <c r="WYE216" s="218"/>
      <c r="WYF216" s="218"/>
      <c r="WYG216" s="221"/>
      <c r="WYH216" s="220"/>
      <c r="WYI216" s="219"/>
      <c r="WYJ216" s="218"/>
      <c r="WYK216" s="222"/>
      <c r="WYL216" s="218"/>
      <c r="WYM216" s="218"/>
      <c r="WYN216" s="221"/>
      <c r="WYO216" s="220"/>
      <c r="WYP216" s="219"/>
      <c r="WYQ216" s="218"/>
      <c r="WYR216" s="222"/>
      <c r="WYS216" s="218"/>
      <c r="WYT216" s="218"/>
      <c r="WYU216" s="221"/>
      <c r="WYV216" s="220"/>
      <c r="WYW216" s="219"/>
      <c r="WYX216" s="218"/>
      <c r="WYY216" s="222"/>
      <c r="WYZ216" s="218"/>
      <c r="WZA216" s="218"/>
      <c r="WZB216" s="221"/>
      <c r="WZC216" s="220"/>
      <c r="WZD216" s="219"/>
      <c r="WZE216" s="218"/>
      <c r="WZF216" s="222"/>
      <c r="WZG216" s="218"/>
      <c r="WZH216" s="218"/>
      <c r="WZI216" s="221"/>
      <c r="WZJ216" s="220"/>
      <c r="WZK216" s="219"/>
      <c r="WZL216" s="218"/>
      <c r="WZM216" s="222"/>
      <c r="WZN216" s="218"/>
      <c r="WZO216" s="218"/>
      <c r="WZP216" s="221"/>
      <c r="WZQ216" s="220"/>
      <c r="WZR216" s="219"/>
      <c r="WZS216" s="218"/>
      <c r="WZT216" s="222"/>
      <c r="WZU216" s="218"/>
      <c r="WZV216" s="218"/>
      <c r="WZW216" s="221"/>
      <c r="WZX216" s="220"/>
      <c r="WZY216" s="219"/>
      <c r="WZZ216" s="218"/>
      <c r="XAA216" s="222"/>
      <c r="XAB216" s="218"/>
      <c r="XAC216" s="218"/>
      <c r="XAD216" s="221"/>
      <c r="XAE216" s="220"/>
      <c r="XAF216" s="219"/>
      <c r="XAG216" s="218"/>
      <c r="XAH216" s="222"/>
      <c r="XAI216" s="218"/>
      <c r="XAJ216" s="218"/>
      <c r="XAK216" s="221"/>
      <c r="XAL216" s="220"/>
      <c r="XAM216" s="219"/>
      <c r="XAN216" s="218"/>
      <c r="XAO216" s="222"/>
      <c r="XAP216" s="218"/>
      <c r="XAQ216" s="218"/>
      <c r="XAR216" s="221"/>
      <c r="XAS216" s="220"/>
      <c r="XAT216" s="219"/>
      <c r="XAU216" s="218"/>
      <c r="XAV216" s="222"/>
      <c r="XAW216" s="218"/>
      <c r="XAX216" s="218"/>
      <c r="XAY216" s="221"/>
      <c r="XAZ216" s="220"/>
      <c r="XBA216" s="219"/>
      <c r="XBB216" s="218"/>
      <c r="XBC216" s="222"/>
      <c r="XBD216" s="218"/>
      <c r="XBE216" s="218"/>
      <c r="XBF216" s="221"/>
      <c r="XBG216" s="220"/>
      <c r="XBH216" s="219"/>
      <c r="XBI216" s="218"/>
      <c r="XBJ216" s="222"/>
      <c r="XBK216" s="218"/>
      <c r="XBL216" s="218"/>
      <c r="XBM216" s="221"/>
      <c r="XBN216" s="220"/>
      <c r="XBO216" s="219"/>
      <c r="XBP216" s="218"/>
      <c r="XBQ216" s="222"/>
      <c r="XBR216" s="218"/>
      <c r="XBS216" s="218"/>
      <c r="XBT216" s="221"/>
      <c r="XBU216" s="220"/>
      <c r="XBV216" s="219"/>
      <c r="XBW216" s="218"/>
      <c r="XBX216" s="222"/>
      <c r="XBY216" s="218"/>
      <c r="XBZ216" s="218"/>
      <c r="XCA216" s="221"/>
      <c r="XCB216" s="220"/>
      <c r="XCC216" s="219"/>
      <c r="XCD216" s="218"/>
      <c r="XCE216" s="222"/>
      <c r="XCF216" s="218"/>
      <c r="XCG216" s="218"/>
      <c r="XCH216" s="221"/>
      <c r="XCI216" s="220"/>
      <c r="XCJ216" s="219"/>
      <c r="XCK216" s="218"/>
      <c r="XCL216" s="222"/>
      <c r="XCM216" s="218"/>
      <c r="XCN216" s="218"/>
      <c r="XCO216" s="221"/>
      <c r="XCP216" s="220"/>
      <c r="XCQ216" s="219"/>
      <c r="XCR216" s="218"/>
      <c r="XCS216" s="222"/>
      <c r="XCT216" s="218"/>
      <c r="XCU216" s="218"/>
      <c r="XCV216" s="221"/>
      <c r="XCW216" s="220"/>
      <c r="XCX216" s="219"/>
      <c r="XCY216" s="218"/>
      <c r="XCZ216" s="222"/>
      <c r="XDA216" s="218"/>
      <c r="XDB216" s="218"/>
      <c r="XDC216" s="221"/>
      <c r="XDD216" s="220"/>
      <c r="XDE216" s="219"/>
      <c r="XDF216" s="218"/>
      <c r="XDG216" s="222"/>
      <c r="XDH216" s="218"/>
      <c r="XDI216" s="218"/>
      <c r="XDJ216" s="221"/>
      <c r="XDK216" s="220"/>
      <c r="XDL216" s="219"/>
      <c r="XDM216" s="218"/>
      <c r="XDN216" s="222"/>
      <c r="XDO216" s="218"/>
      <c r="XDP216" s="218"/>
      <c r="XDQ216" s="221"/>
      <c r="XDR216" s="220"/>
      <c r="XDS216" s="219"/>
      <c r="XDT216" s="218"/>
      <c r="XDU216" s="222"/>
      <c r="XDV216" s="218"/>
      <c r="XDW216" s="218"/>
      <c r="XDX216" s="221"/>
      <c r="XDY216" s="220"/>
      <c r="XDZ216" s="219"/>
      <c r="XEA216" s="218"/>
      <c r="XEB216" s="222"/>
      <c r="XEC216" s="218"/>
      <c r="XED216" s="218"/>
      <c r="XEE216" s="221"/>
      <c r="XEF216" s="220"/>
      <c r="XEG216" s="219"/>
      <c r="XEH216" s="218"/>
      <c r="XEI216" s="222"/>
      <c r="XEJ216" s="218"/>
      <c r="XEK216" s="218"/>
      <c r="XEL216" s="221"/>
      <c r="XEM216" s="220"/>
      <c r="XEN216" s="219"/>
      <c r="XEO216" s="218"/>
      <c r="XEP216" s="222"/>
      <c r="XEQ216" s="218"/>
      <c r="XER216" s="218"/>
      <c r="XES216" s="221"/>
      <c r="XET216" s="220"/>
      <c r="XEU216" s="219"/>
      <c r="XEV216" s="218"/>
    </row>
    <row r="217" spans="1:16376" ht="18" customHeight="1">
      <c r="A217" s="38" t="s">
        <v>26488</v>
      </c>
      <c r="B217" s="38">
        <f>[1]Matrix!$B$795</f>
        <v>0</v>
      </c>
      <c r="C217" s="123">
        <f t="shared" si="33"/>
        <v>5.5</v>
      </c>
      <c r="D217" s="97">
        <f t="shared" si="34"/>
        <v>5</v>
      </c>
      <c r="E217" s="218"/>
      <c r="F217" s="216" t="s">
        <v>28198</v>
      </c>
      <c r="G217" s="217">
        <f t="shared" si="35"/>
        <v>5</v>
      </c>
      <c r="H217" s="220"/>
      <c r="I217" s="219"/>
      <c r="J217" s="218"/>
      <c r="K217" s="222"/>
      <c r="L217" s="218"/>
      <c r="M217" s="218"/>
      <c r="N217" s="221"/>
      <c r="O217" s="220"/>
      <c r="P217" s="219"/>
      <c r="Q217" s="218"/>
      <c r="R217" s="222"/>
      <c r="S217" s="218"/>
      <c r="T217" s="218"/>
      <c r="U217" s="221"/>
      <c r="V217" s="220"/>
      <c r="W217" s="219"/>
      <c r="X217" s="218"/>
      <c r="Y217" s="222"/>
      <c r="Z217" s="218"/>
      <c r="AA217" s="218"/>
      <c r="AB217" s="221"/>
      <c r="AC217" s="220"/>
      <c r="AD217" s="219"/>
      <c r="AE217" s="218"/>
      <c r="AF217" s="222"/>
      <c r="AG217" s="218"/>
      <c r="AH217" s="218"/>
      <c r="AI217" s="221"/>
      <c r="AJ217" s="220"/>
      <c r="AK217" s="219"/>
      <c r="AL217" s="218"/>
      <c r="AM217" s="222"/>
      <c r="AN217" s="218"/>
      <c r="AO217" s="218"/>
      <c r="AP217" s="221"/>
      <c r="AQ217" s="220"/>
      <c r="AR217" s="219"/>
      <c r="AS217" s="218"/>
      <c r="AT217" s="222"/>
      <c r="AU217" s="218"/>
      <c r="AV217" s="218"/>
      <c r="AW217" s="221"/>
      <c r="AX217" s="220"/>
      <c r="AY217" s="219"/>
      <c r="AZ217" s="218"/>
      <c r="BA217" s="222"/>
      <c r="BB217" s="218"/>
      <c r="BC217" s="218"/>
      <c r="BD217" s="221"/>
      <c r="BE217" s="220"/>
      <c r="BF217" s="219"/>
      <c r="BG217" s="218"/>
      <c r="BH217" s="222"/>
      <c r="BI217" s="218"/>
      <c r="BJ217" s="218"/>
      <c r="BK217" s="221"/>
      <c r="BL217" s="220"/>
      <c r="BM217" s="219"/>
      <c r="BN217" s="218"/>
      <c r="BO217" s="222"/>
      <c r="BP217" s="218"/>
      <c r="BQ217" s="218"/>
      <c r="BR217" s="221"/>
      <c r="BS217" s="220"/>
      <c r="BT217" s="219"/>
      <c r="BU217" s="218"/>
      <c r="BV217" s="222"/>
      <c r="BW217" s="218"/>
      <c r="BX217" s="218"/>
      <c r="BY217" s="221"/>
      <c r="BZ217" s="220"/>
      <c r="CA217" s="219"/>
      <c r="CB217" s="218"/>
      <c r="CC217" s="222"/>
      <c r="CD217" s="218"/>
      <c r="CE217" s="218"/>
      <c r="CF217" s="221"/>
      <c r="CG217" s="220"/>
      <c r="CH217" s="219"/>
      <c r="CI217" s="218"/>
      <c r="CJ217" s="222"/>
      <c r="CK217" s="218"/>
      <c r="CL217" s="218"/>
      <c r="CM217" s="221"/>
      <c r="CN217" s="220"/>
      <c r="CO217" s="219"/>
      <c r="CP217" s="218"/>
      <c r="CQ217" s="222"/>
      <c r="CR217" s="218"/>
      <c r="CS217" s="218"/>
      <c r="CT217" s="221"/>
      <c r="CU217" s="220"/>
      <c r="CV217" s="219"/>
      <c r="CW217" s="218"/>
      <c r="CX217" s="222"/>
      <c r="CY217" s="218"/>
      <c r="CZ217" s="218"/>
      <c r="DA217" s="221"/>
      <c r="DB217" s="220"/>
      <c r="DC217" s="219"/>
      <c r="DD217" s="218"/>
      <c r="DE217" s="222"/>
      <c r="DF217" s="218"/>
      <c r="DG217" s="218"/>
      <c r="DH217" s="221"/>
      <c r="DI217" s="220"/>
      <c r="DJ217" s="219"/>
      <c r="DK217" s="218"/>
      <c r="DL217" s="222"/>
      <c r="DM217" s="218"/>
      <c r="DN217" s="218"/>
      <c r="DO217" s="221"/>
      <c r="DP217" s="220"/>
      <c r="DQ217" s="219"/>
      <c r="DR217" s="218"/>
      <c r="DS217" s="222"/>
      <c r="DT217" s="218"/>
      <c r="DU217" s="218"/>
      <c r="DV217" s="221"/>
      <c r="DW217" s="220"/>
      <c r="DX217" s="219"/>
      <c r="DY217" s="218"/>
      <c r="DZ217" s="222"/>
      <c r="EA217" s="218"/>
      <c r="EB217" s="218"/>
      <c r="EC217" s="221"/>
      <c r="ED217" s="220"/>
      <c r="EE217" s="219"/>
      <c r="EF217" s="218"/>
      <c r="EG217" s="222"/>
      <c r="EH217" s="218"/>
      <c r="EI217" s="218"/>
      <c r="EJ217" s="221"/>
      <c r="EK217" s="220"/>
      <c r="EL217" s="219"/>
      <c r="EM217" s="218"/>
      <c r="EN217" s="222"/>
      <c r="EO217" s="218"/>
      <c r="EP217" s="218"/>
      <c r="EQ217" s="221"/>
      <c r="ER217" s="220"/>
      <c r="ES217" s="219"/>
      <c r="ET217" s="218"/>
      <c r="EU217" s="222"/>
      <c r="EV217" s="218"/>
      <c r="EW217" s="218"/>
      <c r="EX217" s="221"/>
      <c r="EY217" s="220"/>
      <c r="EZ217" s="219"/>
      <c r="FA217" s="218"/>
      <c r="FB217" s="222"/>
      <c r="FC217" s="218"/>
      <c r="FD217" s="218"/>
      <c r="FE217" s="221"/>
      <c r="FF217" s="220"/>
      <c r="FG217" s="219"/>
      <c r="FH217" s="218"/>
      <c r="FI217" s="222"/>
      <c r="FJ217" s="218"/>
      <c r="FK217" s="218"/>
      <c r="FL217" s="221"/>
      <c r="FM217" s="220"/>
      <c r="FN217" s="219"/>
      <c r="FO217" s="218"/>
      <c r="FP217" s="222"/>
      <c r="FQ217" s="218"/>
      <c r="FR217" s="218"/>
      <c r="FS217" s="221"/>
      <c r="FT217" s="220"/>
      <c r="FU217" s="219"/>
      <c r="FV217" s="218"/>
      <c r="FW217" s="222"/>
      <c r="FX217" s="218"/>
      <c r="FY217" s="218"/>
      <c r="FZ217" s="221"/>
      <c r="GA217" s="220"/>
      <c r="GB217" s="219"/>
      <c r="GC217" s="218"/>
      <c r="GD217" s="222"/>
      <c r="GE217" s="218"/>
      <c r="GF217" s="218"/>
      <c r="GG217" s="221"/>
      <c r="GH217" s="220"/>
      <c r="GI217" s="219"/>
      <c r="GJ217" s="218"/>
      <c r="GK217" s="222"/>
      <c r="GL217" s="218"/>
      <c r="GM217" s="218"/>
      <c r="GN217" s="221"/>
      <c r="GO217" s="220"/>
      <c r="GP217" s="219"/>
      <c r="GQ217" s="218"/>
      <c r="GR217" s="222"/>
      <c r="GS217" s="218"/>
      <c r="GT217" s="218"/>
      <c r="GU217" s="221"/>
      <c r="GV217" s="220"/>
      <c r="GW217" s="219"/>
      <c r="GX217" s="218"/>
      <c r="GY217" s="222"/>
      <c r="GZ217" s="218"/>
      <c r="HA217" s="218"/>
      <c r="HB217" s="221"/>
      <c r="HC217" s="220"/>
      <c r="HD217" s="219"/>
      <c r="HE217" s="218"/>
      <c r="HF217" s="222"/>
      <c r="HG217" s="218"/>
      <c r="HH217" s="218"/>
      <c r="HI217" s="221"/>
      <c r="HJ217" s="220"/>
      <c r="HK217" s="219"/>
      <c r="HL217" s="218"/>
      <c r="HM217" s="222"/>
      <c r="HN217" s="218"/>
      <c r="HO217" s="218"/>
      <c r="HP217" s="221"/>
      <c r="HQ217" s="220"/>
      <c r="HR217" s="219"/>
      <c r="HS217" s="218"/>
      <c r="HT217" s="222"/>
      <c r="HU217" s="218"/>
      <c r="HV217" s="218"/>
      <c r="HW217" s="221"/>
      <c r="HX217" s="220"/>
      <c r="HY217" s="219"/>
      <c r="HZ217" s="218"/>
      <c r="IA217" s="222"/>
      <c r="IB217" s="218"/>
      <c r="IC217" s="218"/>
      <c r="ID217" s="221"/>
      <c r="IE217" s="220"/>
      <c r="IF217" s="219"/>
      <c r="IG217" s="218"/>
      <c r="IH217" s="222"/>
      <c r="II217" s="218"/>
      <c r="IJ217" s="218"/>
      <c r="IK217" s="221"/>
      <c r="IL217" s="220"/>
      <c r="IM217" s="219"/>
      <c r="IN217" s="218"/>
      <c r="IO217" s="222"/>
      <c r="IP217" s="218"/>
      <c r="IQ217" s="218"/>
      <c r="IR217" s="221"/>
      <c r="IS217" s="220"/>
      <c r="IT217" s="219"/>
      <c r="IU217" s="218"/>
      <c r="IV217" s="222"/>
      <c r="IW217" s="218"/>
      <c r="IX217" s="218"/>
      <c r="IY217" s="221"/>
      <c r="IZ217" s="220"/>
      <c r="JA217" s="219"/>
      <c r="JB217" s="218"/>
      <c r="JC217" s="222"/>
      <c r="JD217" s="218"/>
      <c r="JE217" s="218"/>
      <c r="JF217" s="221"/>
      <c r="JG217" s="220"/>
      <c r="JH217" s="219"/>
      <c r="JI217" s="218"/>
      <c r="JJ217" s="222"/>
      <c r="JK217" s="218"/>
      <c r="JL217" s="218"/>
      <c r="JM217" s="221"/>
      <c r="JN217" s="220"/>
      <c r="JO217" s="219"/>
      <c r="JP217" s="218"/>
      <c r="JQ217" s="222"/>
      <c r="JR217" s="218"/>
      <c r="JS217" s="218"/>
      <c r="JT217" s="221"/>
      <c r="JU217" s="220"/>
      <c r="JV217" s="219"/>
      <c r="JW217" s="218"/>
      <c r="JX217" s="222"/>
      <c r="JY217" s="218"/>
      <c r="JZ217" s="218"/>
      <c r="KA217" s="221"/>
      <c r="KB217" s="220"/>
      <c r="KC217" s="219"/>
      <c r="KD217" s="218"/>
      <c r="KE217" s="222"/>
      <c r="KF217" s="218"/>
      <c r="KG217" s="218"/>
      <c r="KH217" s="221"/>
      <c r="KI217" s="220"/>
      <c r="KJ217" s="219"/>
      <c r="KK217" s="218"/>
      <c r="KL217" s="222"/>
      <c r="KM217" s="218"/>
      <c r="KN217" s="218"/>
      <c r="KO217" s="221"/>
      <c r="KP217" s="220"/>
      <c r="KQ217" s="219"/>
      <c r="KR217" s="218"/>
      <c r="KS217" s="222"/>
      <c r="KT217" s="218"/>
      <c r="KU217" s="218"/>
      <c r="KV217" s="221"/>
      <c r="KW217" s="220"/>
      <c r="KX217" s="219"/>
      <c r="KY217" s="218"/>
      <c r="KZ217" s="222"/>
      <c r="LA217" s="218"/>
      <c r="LB217" s="218"/>
      <c r="LC217" s="221"/>
      <c r="LD217" s="220"/>
      <c r="LE217" s="219"/>
      <c r="LF217" s="218"/>
      <c r="LG217" s="222"/>
      <c r="LH217" s="218"/>
      <c r="LI217" s="218"/>
      <c r="LJ217" s="221"/>
      <c r="LK217" s="220"/>
      <c r="LL217" s="219"/>
      <c r="LM217" s="218"/>
      <c r="LN217" s="222"/>
      <c r="LO217" s="218"/>
      <c r="LP217" s="218"/>
      <c r="LQ217" s="221"/>
      <c r="LR217" s="220"/>
      <c r="LS217" s="219"/>
      <c r="LT217" s="218"/>
      <c r="LU217" s="222"/>
      <c r="LV217" s="218"/>
      <c r="LW217" s="218"/>
      <c r="LX217" s="221"/>
      <c r="LY217" s="220"/>
      <c r="LZ217" s="219"/>
      <c r="MA217" s="218"/>
      <c r="MB217" s="222"/>
      <c r="MC217" s="218"/>
      <c r="MD217" s="218"/>
      <c r="ME217" s="221"/>
      <c r="MF217" s="220"/>
      <c r="MG217" s="219"/>
      <c r="MH217" s="218"/>
      <c r="MI217" s="222"/>
      <c r="MJ217" s="218"/>
      <c r="MK217" s="218"/>
      <c r="ML217" s="221"/>
      <c r="MM217" s="220"/>
      <c r="MN217" s="219"/>
      <c r="MO217" s="218"/>
      <c r="MP217" s="222"/>
      <c r="MQ217" s="218"/>
      <c r="MR217" s="218"/>
      <c r="MS217" s="221"/>
      <c r="MT217" s="220"/>
      <c r="MU217" s="219"/>
      <c r="MV217" s="218"/>
      <c r="MW217" s="222"/>
      <c r="MX217" s="218"/>
      <c r="MY217" s="218"/>
      <c r="MZ217" s="221"/>
      <c r="NA217" s="220"/>
      <c r="NB217" s="219"/>
      <c r="NC217" s="218"/>
      <c r="ND217" s="222"/>
      <c r="NE217" s="218"/>
      <c r="NF217" s="218"/>
      <c r="NG217" s="221"/>
      <c r="NH217" s="220"/>
      <c r="NI217" s="219"/>
      <c r="NJ217" s="218"/>
      <c r="NK217" s="222"/>
      <c r="NL217" s="218"/>
      <c r="NM217" s="218"/>
      <c r="NN217" s="221"/>
      <c r="NO217" s="220"/>
      <c r="NP217" s="219"/>
      <c r="NQ217" s="218"/>
      <c r="NR217" s="222"/>
      <c r="NS217" s="218"/>
      <c r="NT217" s="218"/>
      <c r="NU217" s="221"/>
      <c r="NV217" s="220"/>
      <c r="NW217" s="219"/>
      <c r="NX217" s="218"/>
      <c r="NY217" s="222"/>
      <c r="NZ217" s="218"/>
      <c r="OA217" s="218"/>
      <c r="OB217" s="221"/>
      <c r="OC217" s="220"/>
      <c r="OD217" s="219"/>
      <c r="OE217" s="218"/>
      <c r="OF217" s="222"/>
      <c r="OG217" s="218"/>
      <c r="OH217" s="218"/>
      <c r="OI217" s="221"/>
      <c r="OJ217" s="220"/>
      <c r="OK217" s="219"/>
      <c r="OL217" s="218"/>
      <c r="OM217" s="222"/>
      <c r="ON217" s="218"/>
      <c r="OO217" s="218"/>
      <c r="OP217" s="221"/>
      <c r="OQ217" s="220"/>
      <c r="OR217" s="219"/>
      <c r="OS217" s="218"/>
      <c r="OT217" s="222"/>
      <c r="OU217" s="218"/>
      <c r="OV217" s="218"/>
      <c r="OW217" s="221"/>
      <c r="OX217" s="220"/>
      <c r="OY217" s="219"/>
      <c r="OZ217" s="218"/>
      <c r="PA217" s="222"/>
      <c r="PB217" s="218"/>
      <c r="PC217" s="218"/>
      <c r="PD217" s="221"/>
      <c r="PE217" s="220"/>
      <c r="PF217" s="219"/>
      <c r="PG217" s="218"/>
      <c r="PH217" s="222"/>
      <c r="PI217" s="218"/>
      <c r="PJ217" s="218"/>
      <c r="PK217" s="221"/>
      <c r="PL217" s="220"/>
      <c r="PM217" s="219"/>
      <c r="PN217" s="218"/>
      <c r="PO217" s="222"/>
      <c r="PP217" s="218"/>
      <c r="PQ217" s="218"/>
      <c r="PR217" s="221"/>
      <c r="PS217" s="220"/>
      <c r="PT217" s="219"/>
      <c r="PU217" s="218"/>
      <c r="PV217" s="222"/>
      <c r="PW217" s="218"/>
      <c r="PX217" s="218"/>
      <c r="PY217" s="221"/>
      <c r="PZ217" s="220"/>
      <c r="QA217" s="219"/>
      <c r="QB217" s="218"/>
      <c r="QC217" s="222"/>
      <c r="QD217" s="218"/>
      <c r="QE217" s="218"/>
      <c r="QF217" s="221"/>
      <c r="QG217" s="220"/>
      <c r="QH217" s="219"/>
      <c r="QI217" s="218"/>
      <c r="QJ217" s="222"/>
      <c r="QK217" s="218"/>
      <c r="QL217" s="218"/>
      <c r="QM217" s="221"/>
      <c r="QN217" s="220"/>
      <c r="QO217" s="219"/>
      <c r="QP217" s="218"/>
      <c r="QQ217" s="222"/>
      <c r="QR217" s="218"/>
      <c r="QS217" s="218"/>
      <c r="QT217" s="221"/>
      <c r="QU217" s="220"/>
      <c r="QV217" s="219"/>
      <c r="QW217" s="218"/>
      <c r="QX217" s="222"/>
      <c r="QY217" s="218"/>
      <c r="QZ217" s="218"/>
      <c r="RA217" s="221"/>
      <c r="RB217" s="220"/>
      <c r="RC217" s="219"/>
      <c r="RD217" s="218"/>
      <c r="RE217" s="222"/>
      <c r="RF217" s="218"/>
      <c r="RG217" s="218"/>
      <c r="RH217" s="221"/>
      <c r="RI217" s="220"/>
      <c r="RJ217" s="219"/>
      <c r="RK217" s="218"/>
      <c r="RL217" s="222"/>
      <c r="RM217" s="218"/>
      <c r="RN217" s="218"/>
      <c r="RO217" s="221"/>
      <c r="RP217" s="220"/>
      <c r="RQ217" s="219"/>
      <c r="RR217" s="218"/>
      <c r="RS217" s="222"/>
      <c r="RT217" s="218"/>
      <c r="RU217" s="218"/>
      <c r="RV217" s="221"/>
      <c r="RW217" s="220"/>
      <c r="RX217" s="219"/>
      <c r="RY217" s="218"/>
      <c r="RZ217" s="222"/>
      <c r="SA217" s="218"/>
      <c r="SB217" s="218"/>
      <c r="SC217" s="221"/>
      <c r="SD217" s="220"/>
      <c r="SE217" s="219"/>
      <c r="SF217" s="218"/>
      <c r="SG217" s="222"/>
      <c r="SH217" s="218"/>
      <c r="SI217" s="218"/>
      <c r="SJ217" s="221"/>
      <c r="SK217" s="220"/>
      <c r="SL217" s="219"/>
      <c r="SM217" s="218"/>
      <c r="SN217" s="222"/>
      <c r="SO217" s="218"/>
      <c r="SP217" s="218"/>
      <c r="SQ217" s="221"/>
      <c r="SR217" s="220"/>
      <c r="SS217" s="219"/>
      <c r="ST217" s="218"/>
      <c r="SU217" s="222"/>
      <c r="SV217" s="218"/>
      <c r="SW217" s="218"/>
      <c r="SX217" s="221"/>
      <c r="SY217" s="220"/>
      <c r="SZ217" s="219"/>
      <c r="TA217" s="218"/>
      <c r="TB217" s="222"/>
      <c r="TC217" s="218"/>
      <c r="TD217" s="218"/>
      <c r="TE217" s="221"/>
      <c r="TF217" s="220"/>
      <c r="TG217" s="219"/>
      <c r="TH217" s="218"/>
      <c r="TI217" s="222"/>
      <c r="TJ217" s="218"/>
      <c r="TK217" s="218"/>
      <c r="TL217" s="221"/>
      <c r="TM217" s="220"/>
      <c r="TN217" s="219"/>
      <c r="TO217" s="218"/>
      <c r="TP217" s="222"/>
      <c r="TQ217" s="218"/>
      <c r="TR217" s="218"/>
      <c r="TS217" s="221"/>
      <c r="TT217" s="220"/>
      <c r="TU217" s="219"/>
      <c r="TV217" s="218"/>
      <c r="TW217" s="222"/>
      <c r="TX217" s="218"/>
      <c r="TY217" s="218"/>
      <c r="TZ217" s="221"/>
      <c r="UA217" s="220"/>
      <c r="UB217" s="219"/>
      <c r="UC217" s="218"/>
      <c r="UD217" s="222"/>
      <c r="UE217" s="218"/>
      <c r="UF217" s="218"/>
      <c r="UG217" s="221"/>
      <c r="UH217" s="220"/>
      <c r="UI217" s="219"/>
      <c r="UJ217" s="218"/>
      <c r="UK217" s="222"/>
      <c r="UL217" s="218"/>
      <c r="UM217" s="218"/>
      <c r="UN217" s="221"/>
      <c r="UO217" s="220"/>
      <c r="UP217" s="219"/>
      <c r="UQ217" s="218"/>
      <c r="UR217" s="222"/>
      <c r="US217" s="218"/>
      <c r="UT217" s="218"/>
      <c r="UU217" s="221"/>
      <c r="UV217" s="220"/>
      <c r="UW217" s="219"/>
      <c r="UX217" s="218"/>
      <c r="UY217" s="222"/>
      <c r="UZ217" s="218"/>
      <c r="VA217" s="218"/>
      <c r="VB217" s="221"/>
      <c r="VC217" s="220"/>
      <c r="VD217" s="219"/>
      <c r="VE217" s="218"/>
      <c r="VF217" s="222"/>
      <c r="VG217" s="218"/>
      <c r="VH217" s="218"/>
      <c r="VI217" s="221"/>
      <c r="VJ217" s="220"/>
      <c r="VK217" s="219"/>
      <c r="VL217" s="218"/>
      <c r="VM217" s="222"/>
      <c r="VN217" s="218"/>
      <c r="VO217" s="218"/>
      <c r="VP217" s="221"/>
      <c r="VQ217" s="220"/>
      <c r="VR217" s="219"/>
      <c r="VS217" s="218"/>
      <c r="VT217" s="222"/>
      <c r="VU217" s="218"/>
      <c r="VV217" s="218"/>
      <c r="VW217" s="221"/>
      <c r="VX217" s="220"/>
      <c r="VY217" s="219"/>
      <c r="VZ217" s="218"/>
      <c r="WA217" s="222"/>
      <c r="WB217" s="218"/>
      <c r="WC217" s="218"/>
      <c r="WD217" s="221"/>
      <c r="WE217" s="220"/>
      <c r="WF217" s="219"/>
      <c r="WG217" s="218"/>
      <c r="WH217" s="222"/>
      <c r="WI217" s="218"/>
      <c r="WJ217" s="218"/>
      <c r="WK217" s="221"/>
      <c r="WL217" s="220"/>
      <c r="WM217" s="219"/>
      <c r="WN217" s="218"/>
      <c r="WO217" s="222"/>
      <c r="WP217" s="218"/>
      <c r="WQ217" s="218"/>
      <c r="WR217" s="221"/>
      <c r="WS217" s="220"/>
      <c r="WT217" s="219"/>
      <c r="WU217" s="218"/>
      <c r="WV217" s="222"/>
      <c r="WW217" s="218"/>
      <c r="WX217" s="218"/>
      <c r="WY217" s="221"/>
      <c r="WZ217" s="220"/>
      <c r="XA217" s="219"/>
      <c r="XB217" s="218"/>
      <c r="XC217" s="222"/>
      <c r="XD217" s="218"/>
      <c r="XE217" s="218"/>
      <c r="XF217" s="221"/>
      <c r="XG217" s="220"/>
      <c r="XH217" s="219"/>
      <c r="XI217" s="218"/>
      <c r="XJ217" s="222"/>
      <c r="XK217" s="218"/>
      <c r="XL217" s="218"/>
      <c r="XM217" s="221"/>
      <c r="XN217" s="220"/>
      <c r="XO217" s="219"/>
      <c r="XP217" s="218"/>
      <c r="XQ217" s="222"/>
      <c r="XR217" s="218"/>
      <c r="XS217" s="218"/>
      <c r="XT217" s="221"/>
      <c r="XU217" s="220"/>
      <c r="XV217" s="219"/>
      <c r="XW217" s="218"/>
      <c r="XX217" s="222"/>
      <c r="XY217" s="218"/>
      <c r="XZ217" s="218"/>
      <c r="YA217" s="221"/>
      <c r="YB217" s="220"/>
      <c r="YC217" s="219"/>
      <c r="YD217" s="218"/>
      <c r="YE217" s="222"/>
      <c r="YF217" s="218"/>
      <c r="YG217" s="218"/>
      <c r="YH217" s="221"/>
      <c r="YI217" s="220"/>
      <c r="YJ217" s="219"/>
      <c r="YK217" s="218"/>
      <c r="YL217" s="222"/>
      <c r="YM217" s="218"/>
      <c r="YN217" s="218"/>
      <c r="YO217" s="221"/>
      <c r="YP217" s="220"/>
      <c r="YQ217" s="219"/>
      <c r="YR217" s="218"/>
      <c r="YS217" s="222"/>
      <c r="YT217" s="218"/>
      <c r="YU217" s="218"/>
      <c r="YV217" s="221"/>
      <c r="YW217" s="220"/>
      <c r="YX217" s="219"/>
      <c r="YY217" s="218"/>
      <c r="YZ217" s="222"/>
      <c r="ZA217" s="218"/>
      <c r="ZB217" s="218"/>
      <c r="ZC217" s="221"/>
      <c r="ZD217" s="220"/>
      <c r="ZE217" s="219"/>
      <c r="ZF217" s="218"/>
      <c r="ZG217" s="222"/>
      <c r="ZH217" s="218"/>
      <c r="ZI217" s="218"/>
      <c r="ZJ217" s="221"/>
      <c r="ZK217" s="220"/>
      <c r="ZL217" s="219"/>
      <c r="ZM217" s="218"/>
      <c r="ZN217" s="222"/>
      <c r="ZO217" s="218"/>
      <c r="ZP217" s="218"/>
      <c r="ZQ217" s="221"/>
      <c r="ZR217" s="220"/>
      <c r="ZS217" s="219"/>
      <c r="ZT217" s="218"/>
      <c r="ZU217" s="222"/>
      <c r="ZV217" s="218"/>
      <c r="ZW217" s="218"/>
      <c r="ZX217" s="221"/>
      <c r="ZY217" s="220"/>
      <c r="ZZ217" s="219"/>
      <c r="AAA217" s="218"/>
      <c r="AAB217" s="222"/>
      <c r="AAC217" s="218"/>
      <c r="AAD217" s="218"/>
      <c r="AAE217" s="221"/>
      <c r="AAF217" s="220"/>
      <c r="AAG217" s="219"/>
      <c r="AAH217" s="218"/>
      <c r="AAI217" s="222"/>
      <c r="AAJ217" s="218"/>
      <c r="AAK217" s="218"/>
      <c r="AAL217" s="221"/>
      <c r="AAM217" s="220"/>
      <c r="AAN217" s="219"/>
      <c r="AAO217" s="218"/>
      <c r="AAP217" s="222"/>
      <c r="AAQ217" s="218"/>
      <c r="AAR217" s="218"/>
      <c r="AAS217" s="221"/>
      <c r="AAT217" s="220"/>
      <c r="AAU217" s="219"/>
      <c r="AAV217" s="218"/>
      <c r="AAW217" s="222"/>
      <c r="AAX217" s="218"/>
      <c r="AAY217" s="218"/>
      <c r="AAZ217" s="221"/>
      <c r="ABA217" s="220"/>
      <c r="ABB217" s="219"/>
      <c r="ABC217" s="218"/>
      <c r="ABD217" s="222"/>
      <c r="ABE217" s="218"/>
      <c r="ABF217" s="218"/>
      <c r="ABG217" s="221"/>
      <c r="ABH217" s="220"/>
      <c r="ABI217" s="219"/>
      <c r="ABJ217" s="218"/>
      <c r="ABK217" s="222"/>
      <c r="ABL217" s="218"/>
      <c r="ABM217" s="218"/>
      <c r="ABN217" s="221"/>
      <c r="ABO217" s="220"/>
      <c r="ABP217" s="219"/>
      <c r="ABQ217" s="218"/>
      <c r="ABR217" s="222"/>
      <c r="ABS217" s="218"/>
      <c r="ABT217" s="218"/>
      <c r="ABU217" s="221"/>
      <c r="ABV217" s="220"/>
      <c r="ABW217" s="219"/>
      <c r="ABX217" s="218"/>
      <c r="ABY217" s="222"/>
      <c r="ABZ217" s="218"/>
      <c r="ACA217" s="218"/>
      <c r="ACB217" s="221"/>
      <c r="ACC217" s="220"/>
      <c r="ACD217" s="219"/>
      <c r="ACE217" s="218"/>
      <c r="ACF217" s="222"/>
      <c r="ACG217" s="218"/>
      <c r="ACH217" s="218"/>
      <c r="ACI217" s="221"/>
      <c r="ACJ217" s="220"/>
      <c r="ACK217" s="219"/>
      <c r="ACL217" s="218"/>
      <c r="ACM217" s="222"/>
      <c r="ACN217" s="218"/>
      <c r="ACO217" s="218"/>
      <c r="ACP217" s="221"/>
      <c r="ACQ217" s="220"/>
      <c r="ACR217" s="219"/>
      <c r="ACS217" s="218"/>
      <c r="ACT217" s="222"/>
      <c r="ACU217" s="218"/>
      <c r="ACV217" s="218"/>
      <c r="ACW217" s="221"/>
      <c r="ACX217" s="220"/>
      <c r="ACY217" s="219"/>
      <c r="ACZ217" s="218"/>
      <c r="ADA217" s="222"/>
      <c r="ADB217" s="218"/>
      <c r="ADC217" s="218"/>
      <c r="ADD217" s="221"/>
      <c r="ADE217" s="220"/>
      <c r="ADF217" s="219"/>
      <c r="ADG217" s="218"/>
      <c r="ADH217" s="222"/>
      <c r="ADI217" s="218"/>
      <c r="ADJ217" s="218"/>
      <c r="ADK217" s="221"/>
      <c r="ADL217" s="220"/>
      <c r="ADM217" s="219"/>
      <c r="ADN217" s="218"/>
      <c r="ADO217" s="222"/>
      <c r="ADP217" s="218"/>
      <c r="ADQ217" s="218"/>
      <c r="ADR217" s="221"/>
      <c r="ADS217" s="220"/>
      <c r="ADT217" s="219"/>
      <c r="ADU217" s="218"/>
      <c r="ADV217" s="222"/>
      <c r="ADW217" s="218"/>
      <c r="ADX217" s="218"/>
      <c r="ADY217" s="221"/>
      <c r="ADZ217" s="220"/>
      <c r="AEA217" s="219"/>
      <c r="AEB217" s="218"/>
      <c r="AEC217" s="222"/>
      <c r="AED217" s="218"/>
      <c r="AEE217" s="218"/>
      <c r="AEF217" s="221"/>
      <c r="AEG217" s="220"/>
      <c r="AEH217" s="219"/>
      <c r="AEI217" s="218"/>
      <c r="AEJ217" s="222"/>
      <c r="AEK217" s="218"/>
      <c r="AEL217" s="218"/>
      <c r="AEM217" s="221"/>
      <c r="AEN217" s="220"/>
      <c r="AEO217" s="219"/>
      <c r="AEP217" s="218"/>
      <c r="AEQ217" s="222"/>
      <c r="AER217" s="218"/>
      <c r="AES217" s="218"/>
      <c r="AET217" s="221"/>
      <c r="AEU217" s="220"/>
      <c r="AEV217" s="219"/>
      <c r="AEW217" s="218"/>
      <c r="AEX217" s="222"/>
      <c r="AEY217" s="218"/>
      <c r="AEZ217" s="218"/>
      <c r="AFA217" s="221"/>
      <c r="AFB217" s="220"/>
      <c r="AFC217" s="219"/>
      <c r="AFD217" s="218"/>
      <c r="AFE217" s="222"/>
      <c r="AFF217" s="218"/>
      <c r="AFG217" s="218"/>
      <c r="AFH217" s="221"/>
      <c r="AFI217" s="220"/>
      <c r="AFJ217" s="219"/>
      <c r="AFK217" s="218"/>
      <c r="AFL217" s="222"/>
      <c r="AFM217" s="218"/>
      <c r="AFN217" s="218"/>
      <c r="AFO217" s="221"/>
      <c r="AFP217" s="220"/>
      <c r="AFQ217" s="219"/>
      <c r="AFR217" s="218"/>
      <c r="AFS217" s="222"/>
      <c r="AFT217" s="218"/>
      <c r="AFU217" s="218"/>
      <c r="AFV217" s="221"/>
      <c r="AFW217" s="220"/>
      <c r="AFX217" s="219"/>
      <c r="AFY217" s="218"/>
      <c r="AFZ217" s="222"/>
      <c r="AGA217" s="218"/>
      <c r="AGB217" s="218"/>
      <c r="AGC217" s="221"/>
      <c r="AGD217" s="220"/>
      <c r="AGE217" s="219"/>
      <c r="AGF217" s="218"/>
      <c r="AGG217" s="222"/>
      <c r="AGH217" s="218"/>
      <c r="AGI217" s="218"/>
      <c r="AGJ217" s="221"/>
      <c r="AGK217" s="220"/>
      <c r="AGL217" s="219"/>
      <c r="AGM217" s="218"/>
      <c r="AGN217" s="222"/>
      <c r="AGO217" s="218"/>
      <c r="AGP217" s="218"/>
      <c r="AGQ217" s="221"/>
      <c r="AGR217" s="220"/>
      <c r="AGS217" s="219"/>
      <c r="AGT217" s="218"/>
      <c r="AGU217" s="222"/>
      <c r="AGV217" s="218"/>
      <c r="AGW217" s="218"/>
      <c r="AGX217" s="221"/>
      <c r="AGY217" s="220"/>
      <c r="AGZ217" s="219"/>
      <c r="AHA217" s="218"/>
      <c r="AHB217" s="222"/>
      <c r="AHC217" s="218"/>
      <c r="AHD217" s="218"/>
      <c r="AHE217" s="221"/>
      <c r="AHF217" s="220"/>
      <c r="AHG217" s="219"/>
      <c r="AHH217" s="218"/>
      <c r="AHI217" s="222"/>
      <c r="AHJ217" s="218"/>
      <c r="AHK217" s="218"/>
      <c r="AHL217" s="221"/>
      <c r="AHM217" s="220"/>
      <c r="AHN217" s="219"/>
      <c r="AHO217" s="218"/>
      <c r="AHP217" s="222"/>
      <c r="AHQ217" s="218"/>
      <c r="AHR217" s="218"/>
      <c r="AHS217" s="221"/>
      <c r="AHT217" s="220"/>
      <c r="AHU217" s="219"/>
      <c r="AHV217" s="218"/>
      <c r="AHW217" s="222"/>
      <c r="AHX217" s="218"/>
      <c r="AHY217" s="218"/>
      <c r="AHZ217" s="221"/>
      <c r="AIA217" s="220"/>
      <c r="AIB217" s="219"/>
      <c r="AIC217" s="218"/>
      <c r="AID217" s="222"/>
      <c r="AIE217" s="218"/>
      <c r="AIF217" s="218"/>
      <c r="AIG217" s="221"/>
      <c r="AIH217" s="220"/>
      <c r="AII217" s="219"/>
      <c r="AIJ217" s="218"/>
      <c r="AIK217" s="222"/>
      <c r="AIL217" s="218"/>
      <c r="AIM217" s="218"/>
      <c r="AIN217" s="221"/>
      <c r="AIO217" s="220"/>
      <c r="AIP217" s="219"/>
      <c r="AIQ217" s="218"/>
      <c r="AIR217" s="222"/>
      <c r="AIS217" s="218"/>
      <c r="AIT217" s="218"/>
      <c r="AIU217" s="221"/>
      <c r="AIV217" s="220"/>
      <c r="AIW217" s="219"/>
      <c r="AIX217" s="218"/>
      <c r="AIY217" s="222"/>
      <c r="AIZ217" s="218"/>
      <c r="AJA217" s="218"/>
      <c r="AJB217" s="221"/>
      <c r="AJC217" s="220"/>
      <c r="AJD217" s="219"/>
      <c r="AJE217" s="218"/>
      <c r="AJF217" s="222"/>
      <c r="AJG217" s="218"/>
      <c r="AJH217" s="218"/>
      <c r="AJI217" s="221"/>
      <c r="AJJ217" s="220"/>
      <c r="AJK217" s="219"/>
      <c r="AJL217" s="218"/>
      <c r="AJM217" s="222"/>
      <c r="AJN217" s="218"/>
      <c r="AJO217" s="218"/>
      <c r="AJP217" s="221"/>
      <c r="AJQ217" s="220"/>
      <c r="AJR217" s="219"/>
      <c r="AJS217" s="218"/>
      <c r="AJT217" s="222"/>
      <c r="AJU217" s="218"/>
      <c r="AJV217" s="218"/>
      <c r="AJW217" s="221"/>
      <c r="AJX217" s="220"/>
      <c r="AJY217" s="219"/>
      <c r="AJZ217" s="218"/>
      <c r="AKA217" s="222"/>
      <c r="AKB217" s="218"/>
      <c r="AKC217" s="218"/>
      <c r="AKD217" s="221"/>
      <c r="AKE217" s="220"/>
      <c r="AKF217" s="219"/>
      <c r="AKG217" s="218"/>
      <c r="AKH217" s="222"/>
      <c r="AKI217" s="218"/>
      <c r="AKJ217" s="218"/>
      <c r="AKK217" s="221"/>
      <c r="AKL217" s="220"/>
      <c r="AKM217" s="219"/>
      <c r="AKN217" s="218"/>
      <c r="AKO217" s="222"/>
      <c r="AKP217" s="218"/>
      <c r="AKQ217" s="218"/>
      <c r="AKR217" s="221"/>
      <c r="AKS217" s="220"/>
      <c r="AKT217" s="219"/>
      <c r="AKU217" s="218"/>
      <c r="AKV217" s="222"/>
      <c r="AKW217" s="218"/>
      <c r="AKX217" s="218"/>
      <c r="AKY217" s="221"/>
      <c r="AKZ217" s="220"/>
      <c r="ALA217" s="219"/>
      <c r="ALB217" s="218"/>
      <c r="ALC217" s="222"/>
      <c r="ALD217" s="218"/>
      <c r="ALE217" s="218"/>
      <c r="ALF217" s="221"/>
      <c r="ALG217" s="220"/>
      <c r="ALH217" s="219"/>
      <c r="ALI217" s="218"/>
      <c r="ALJ217" s="222"/>
      <c r="ALK217" s="218"/>
      <c r="ALL217" s="218"/>
      <c r="ALM217" s="221"/>
      <c r="ALN217" s="220"/>
      <c r="ALO217" s="219"/>
      <c r="ALP217" s="218"/>
      <c r="ALQ217" s="222"/>
      <c r="ALR217" s="218"/>
      <c r="ALS217" s="218"/>
      <c r="ALT217" s="221"/>
      <c r="ALU217" s="220"/>
      <c r="ALV217" s="219"/>
      <c r="ALW217" s="218"/>
      <c r="ALX217" s="222"/>
      <c r="ALY217" s="218"/>
      <c r="ALZ217" s="218"/>
      <c r="AMA217" s="221"/>
      <c r="AMB217" s="220"/>
      <c r="AMC217" s="219"/>
      <c r="AMD217" s="218"/>
      <c r="AME217" s="222"/>
      <c r="AMF217" s="218"/>
      <c r="AMG217" s="218"/>
      <c r="AMH217" s="221"/>
      <c r="AMI217" s="220"/>
      <c r="AMJ217" s="219"/>
      <c r="AMK217" s="218"/>
      <c r="AML217" s="222"/>
      <c r="AMM217" s="218"/>
      <c r="AMN217" s="218"/>
      <c r="AMO217" s="221"/>
      <c r="AMP217" s="220"/>
      <c r="AMQ217" s="219"/>
      <c r="AMR217" s="218"/>
      <c r="AMS217" s="222"/>
      <c r="AMT217" s="218"/>
      <c r="AMU217" s="218"/>
      <c r="AMV217" s="221"/>
      <c r="AMW217" s="220"/>
      <c r="AMX217" s="219"/>
      <c r="AMY217" s="218"/>
      <c r="AMZ217" s="222"/>
      <c r="ANA217" s="218"/>
      <c r="ANB217" s="218"/>
      <c r="ANC217" s="221"/>
      <c r="AND217" s="220"/>
      <c r="ANE217" s="219"/>
      <c r="ANF217" s="218"/>
      <c r="ANG217" s="222"/>
      <c r="ANH217" s="218"/>
      <c r="ANI217" s="218"/>
      <c r="ANJ217" s="221"/>
      <c r="ANK217" s="220"/>
      <c r="ANL217" s="219"/>
      <c r="ANM217" s="218"/>
      <c r="ANN217" s="222"/>
      <c r="ANO217" s="218"/>
      <c r="ANP217" s="218"/>
      <c r="ANQ217" s="221"/>
      <c r="ANR217" s="220"/>
      <c r="ANS217" s="219"/>
      <c r="ANT217" s="218"/>
      <c r="ANU217" s="222"/>
      <c r="ANV217" s="218"/>
      <c r="ANW217" s="218"/>
      <c r="ANX217" s="221"/>
      <c r="ANY217" s="220"/>
      <c r="ANZ217" s="219"/>
      <c r="AOA217" s="218"/>
      <c r="AOB217" s="222"/>
      <c r="AOC217" s="218"/>
      <c r="AOD217" s="218"/>
      <c r="AOE217" s="221"/>
      <c r="AOF217" s="220"/>
      <c r="AOG217" s="219"/>
      <c r="AOH217" s="218"/>
      <c r="AOI217" s="222"/>
      <c r="AOJ217" s="218"/>
      <c r="AOK217" s="218"/>
      <c r="AOL217" s="221"/>
      <c r="AOM217" s="220"/>
      <c r="AON217" s="219"/>
      <c r="AOO217" s="218"/>
      <c r="AOP217" s="222"/>
      <c r="AOQ217" s="218"/>
      <c r="AOR217" s="218"/>
      <c r="AOS217" s="221"/>
      <c r="AOT217" s="220"/>
      <c r="AOU217" s="219"/>
      <c r="AOV217" s="218"/>
      <c r="AOW217" s="222"/>
      <c r="AOX217" s="218"/>
      <c r="AOY217" s="218"/>
      <c r="AOZ217" s="221"/>
      <c r="APA217" s="220"/>
      <c r="APB217" s="219"/>
      <c r="APC217" s="218"/>
      <c r="APD217" s="222"/>
      <c r="APE217" s="218"/>
      <c r="APF217" s="218"/>
      <c r="APG217" s="221"/>
      <c r="APH217" s="220"/>
      <c r="API217" s="219"/>
      <c r="APJ217" s="218"/>
      <c r="APK217" s="222"/>
      <c r="APL217" s="218"/>
      <c r="APM217" s="218"/>
      <c r="APN217" s="221"/>
      <c r="APO217" s="220"/>
      <c r="APP217" s="219"/>
      <c r="APQ217" s="218"/>
      <c r="APR217" s="222"/>
      <c r="APS217" s="218"/>
      <c r="APT217" s="218"/>
      <c r="APU217" s="221"/>
      <c r="APV217" s="220"/>
      <c r="APW217" s="219"/>
      <c r="APX217" s="218"/>
      <c r="APY217" s="222"/>
      <c r="APZ217" s="218"/>
      <c r="AQA217" s="218"/>
      <c r="AQB217" s="221"/>
      <c r="AQC217" s="220"/>
      <c r="AQD217" s="219"/>
      <c r="AQE217" s="218"/>
      <c r="AQF217" s="222"/>
      <c r="AQG217" s="218"/>
      <c r="AQH217" s="218"/>
      <c r="AQI217" s="221"/>
      <c r="AQJ217" s="220"/>
      <c r="AQK217" s="219"/>
      <c r="AQL217" s="218"/>
      <c r="AQM217" s="222"/>
      <c r="AQN217" s="218"/>
      <c r="AQO217" s="218"/>
      <c r="AQP217" s="221"/>
      <c r="AQQ217" s="220"/>
      <c r="AQR217" s="219"/>
      <c r="AQS217" s="218"/>
      <c r="AQT217" s="222"/>
      <c r="AQU217" s="218"/>
      <c r="AQV217" s="218"/>
      <c r="AQW217" s="221"/>
      <c r="AQX217" s="220"/>
      <c r="AQY217" s="219"/>
      <c r="AQZ217" s="218"/>
      <c r="ARA217" s="222"/>
      <c r="ARB217" s="218"/>
      <c r="ARC217" s="218"/>
      <c r="ARD217" s="221"/>
      <c r="ARE217" s="220"/>
      <c r="ARF217" s="219"/>
      <c r="ARG217" s="218"/>
      <c r="ARH217" s="222"/>
      <c r="ARI217" s="218"/>
      <c r="ARJ217" s="218"/>
      <c r="ARK217" s="221"/>
      <c r="ARL217" s="220"/>
      <c r="ARM217" s="219"/>
      <c r="ARN217" s="218"/>
      <c r="ARO217" s="222"/>
      <c r="ARP217" s="218"/>
      <c r="ARQ217" s="218"/>
      <c r="ARR217" s="221"/>
      <c r="ARS217" s="220"/>
      <c r="ART217" s="219"/>
      <c r="ARU217" s="218"/>
      <c r="ARV217" s="222"/>
      <c r="ARW217" s="218"/>
      <c r="ARX217" s="218"/>
      <c r="ARY217" s="221"/>
      <c r="ARZ217" s="220"/>
      <c r="ASA217" s="219"/>
      <c r="ASB217" s="218"/>
      <c r="ASC217" s="222"/>
      <c r="ASD217" s="218"/>
      <c r="ASE217" s="218"/>
      <c r="ASF217" s="221"/>
      <c r="ASG217" s="220"/>
      <c r="ASH217" s="219"/>
      <c r="ASI217" s="218"/>
      <c r="ASJ217" s="222"/>
      <c r="ASK217" s="218"/>
      <c r="ASL217" s="218"/>
      <c r="ASM217" s="221"/>
      <c r="ASN217" s="220"/>
      <c r="ASO217" s="219"/>
      <c r="ASP217" s="218"/>
      <c r="ASQ217" s="222"/>
      <c r="ASR217" s="218"/>
      <c r="ASS217" s="218"/>
      <c r="AST217" s="221"/>
      <c r="ASU217" s="220"/>
      <c r="ASV217" s="219"/>
      <c r="ASW217" s="218"/>
      <c r="ASX217" s="222"/>
      <c r="ASY217" s="218"/>
      <c r="ASZ217" s="218"/>
      <c r="ATA217" s="221"/>
      <c r="ATB217" s="220"/>
      <c r="ATC217" s="219"/>
      <c r="ATD217" s="218"/>
      <c r="ATE217" s="222"/>
      <c r="ATF217" s="218"/>
      <c r="ATG217" s="218"/>
      <c r="ATH217" s="221"/>
      <c r="ATI217" s="220"/>
      <c r="ATJ217" s="219"/>
      <c r="ATK217" s="218"/>
      <c r="ATL217" s="222"/>
      <c r="ATM217" s="218"/>
      <c r="ATN217" s="218"/>
      <c r="ATO217" s="221"/>
      <c r="ATP217" s="220"/>
      <c r="ATQ217" s="219"/>
      <c r="ATR217" s="218"/>
      <c r="ATS217" s="222"/>
      <c r="ATT217" s="218"/>
      <c r="ATU217" s="218"/>
      <c r="ATV217" s="221"/>
      <c r="ATW217" s="220"/>
      <c r="ATX217" s="219"/>
      <c r="ATY217" s="218"/>
      <c r="ATZ217" s="222"/>
      <c r="AUA217" s="218"/>
      <c r="AUB217" s="218"/>
      <c r="AUC217" s="221"/>
      <c r="AUD217" s="220"/>
      <c r="AUE217" s="219"/>
      <c r="AUF217" s="218"/>
      <c r="AUG217" s="222"/>
      <c r="AUH217" s="218"/>
      <c r="AUI217" s="218"/>
      <c r="AUJ217" s="221"/>
      <c r="AUK217" s="220"/>
      <c r="AUL217" s="219"/>
      <c r="AUM217" s="218"/>
      <c r="AUN217" s="222"/>
      <c r="AUO217" s="218"/>
      <c r="AUP217" s="218"/>
      <c r="AUQ217" s="221"/>
      <c r="AUR217" s="220"/>
      <c r="AUS217" s="219"/>
      <c r="AUT217" s="218"/>
      <c r="AUU217" s="222"/>
      <c r="AUV217" s="218"/>
      <c r="AUW217" s="218"/>
      <c r="AUX217" s="221"/>
      <c r="AUY217" s="220"/>
      <c r="AUZ217" s="219"/>
      <c r="AVA217" s="218"/>
      <c r="AVB217" s="222"/>
      <c r="AVC217" s="218"/>
      <c r="AVD217" s="218"/>
      <c r="AVE217" s="221"/>
      <c r="AVF217" s="220"/>
      <c r="AVG217" s="219"/>
      <c r="AVH217" s="218"/>
      <c r="AVI217" s="222"/>
      <c r="AVJ217" s="218"/>
      <c r="AVK217" s="218"/>
      <c r="AVL217" s="221"/>
      <c r="AVM217" s="220"/>
      <c r="AVN217" s="219"/>
      <c r="AVO217" s="218"/>
      <c r="AVP217" s="222"/>
      <c r="AVQ217" s="218"/>
      <c r="AVR217" s="218"/>
      <c r="AVS217" s="221"/>
      <c r="AVT217" s="220"/>
      <c r="AVU217" s="219"/>
      <c r="AVV217" s="218"/>
      <c r="AVW217" s="222"/>
      <c r="AVX217" s="218"/>
      <c r="AVY217" s="218"/>
      <c r="AVZ217" s="221"/>
      <c r="AWA217" s="220"/>
      <c r="AWB217" s="219"/>
      <c r="AWC217" s="218"/>
      <c r="AWD217" s="222"/>
      <c r="AWE217" s="218"/>
      <c r="AWF217" s="218"/>
      <c r="AWG217" s="221"/>
      <c r="AWH217" s="220"/>
      <c r="AWI217" s="219"/>
      <c r="AWJ217" s="218"/>
      <c r="AWK217" s="222"/>
      <c r="AWL217" s="218"/>
      <c r="AWM217" s="218"/>
      <c r="AWN217" s="221"/>
      <c r="AWO217" s="220"/>
      <c r="AWP217" s="219"/>
      <c r="AWQ217" s="218"/>
      <c r="AWR217" s="222"/>
      <c r="AWS217" s="218"/>
      <c r="AWT217" s="218"/>
      <c r="AWU217" s="221"/>
      <c r="AWV217" s="220"/>
      <c r="AWW217" s="219"/>
      <c r="AWX217" s="218"/>
      <c r="AWY217" s="222"/>
      <c r="AWZ217" s="218"/>
      <c r="AXA217" s="218"/>
      <c r="AXB217" s="221"/>
      <c r="AXC217" s="220"/>
      <c r="AXD217" s="219"/>
      <c r="AXE217" s="218"/>
      <c r="AXF217" s="222"/>
      <c r="AXG217" s="218"/>
      <c r="AXH217" s="218"/>
      <c r="AXI217" s="221"/>
      <c r="AXJ217" s="220"/>
      <c r="AXK217" s="219"/>
      <c r="AXL217" s="218"/>
      <c r="AXM217" s="222"/>
      <c r="AXN217" s="218"/>
      <c r="AXO217" s="218"/>
      <c r="AXP217" s="221"/>
      <c r="AXQ217" s="220"/>
      <c r="AXR217" s="219"/>
      <c r="AXS217" s="218"/>
      <c r="AXT217" s="222"/>
      <c r="AXU217" s="218"/>
      <c r="AXV217" s="218"/>
      <c r="AXW217" s="221"/>
      <c r="AXX217" s="220"/>
      <c r="AXY217" s="219"/>
      <c r="AXZ217" s="218"/>
      <c r="AYA217" s="222"/>
      <c r="AYB217" s="218"/>
      <c r="AYC217" s="218"/>
      <c r="AYD217" s="221"/>
      <c r="AYE217" s="220"/>
      <c r="AYF217" s="219"/>
      <c r="AYG217" s="218"/>
      <c r="AYH217" s="222"/>
      <c r="AYI217" s="218"/>
      <c r="AYJ217" s="218"/>
      <c r="AYK217" s="221"/>
      <c r="AYL217" s="220"/>
      <c r="AYM217" s="219"/>
      <c r="AYN217" s="218"/>
      <c r="AYO217" s="222"/>
      <c r="AYP217" s="218"/>
      <c r="AYQ217" s="218"/>
      <c r="AYR217" s="221"/>
      <c r="AYS217" s="220"/>
      <c r="AYT217" s="219"/>
      <c r="AYU217" s="218"/>
      <c r="AYV217" s="222"/>
      <c r="AYW217" s="218"/>
      <c r="AYX217" s="218"/>
      <c r="AYY217" s="221"/>
      <c r="AYZ217" s="220"/>
      <c r="AZA217" s="219"/>
      <c r="AZB217" s="218"/>
      <c r="AZC217" s="222"/>
      <c r="AZD217" s="218"/>
      <c r="AZE217" s="218"/>
      <c r="AZF217" s="221"/>
      <c r="AZG217" s="220"/>
      <c r="AZH217" s="219"/>
      <c r="AZI217" s="218"/>
      <c r="AZJ217" s="222"/>
      <c r="AZK217" s="218"/>
      <c r="AZL217" s="218"/>
      <c r="AZM217" s="221"/>
      <c r="AZN217" s="220"/>
      <c r="AZO217" s="219"/>
      <c r="AZP217" s="218"/>
      <c r="AZQ217" s="222"/>
      <c r="AZR217" s="218"/>
      <c r="AZS217" s="218"/>
      <c r="AZT217" s="221"/>
      <c r="AZU217" s="220"/>
      <c r="AZV217" s="219"/>
      <c r="AZW217" s="218"/>
      <c r="AZX217" s="222"/>
      <c r="AZY217" s="218"/>
      <c r="AZZ217" s="218"/>
      <c r="BAA217" s="221"/>
      <c r="BAB217" s="220"/>
      <c r="BAC217" s="219"/>
      <c r="BAD217" s="218"/>
      <c r="BAE217" s="222"/>
      <c r="BAF217" s="218"/>
      <c r="BAG217" s="218"/>
      <c r="BAH217" s="221"/>
      <c r="BAI217" s="220"/>
      <c r="BAJ217" s="219"/>
      <c r="BAK217" s="218"/>
      <c r="BAL217" s="222"/>
      <c r="BAM217" s="218"/>
      <c r="BAN217" s="218"/>
      <c r="BAO217" s="221"/>
      <c r="BAP217" s="220"/>
      <c r="BAQ217" s="219"/>
      <c r="BAR217" s="218"/>
      <c r="BAS217" s="222"/>
      <c r="BAT217" s="218"/>
      <c r="BAU217" s="218"/>
      <c r="BAV217" s="221"/>
      <c r="BAW217" s="220"/>
      <c r="BAX217" s="219"/>
      <c r="BAY217" s="218"/>
      <c r="BAZ217" s="222"/>
      <c r="BBA217" s="218"/>
      <c r="BBB217" s="218"/>
      <c r="BBC217" s="221"/>
      <c r="BBD217" s="220"/>
      <c r="BBE217" s="219"/>
      <c r="BBF217" s="218"/>
      <c r="BBG217" s="222"/>
      <c r="BBH217" s="218"/>
      <c r="BBI217" s="218"/>
      <c r="BBJ217" s="221"/>
      <c r="BBK217" s="220"/>
      <c r="BBL217" s="219"/>
      <c r="BBM217" s="218"/>
      <c r="BBN217" s="222"/>
      <c r="BBO217" s="218"/>
      <c r="BBP217" s="218"/>
      <c r="BBQ217" s="221"/>
      <c r="BBR217" s="220"/>
      <c r="BBS217" s="219"/>
      <c r="BBT217" s="218"/>
      <c r="BBU217" s="222"/>
      <c r="BBV217" s="218"/>
      <c r="BBW217" s="218"/>
      <c r="BBX217" s="221"/>
      <c r="BBY217" s="220"/>
      <c r="BBZ217" s="219"/>
      <c r="BCA217" s="218"/>
      <c r="BCB217" s="222"/>
      <c r="BCC217" s="218"/>
      <c r="BCD217" s="218"/>
      <c r="BCE217" s="221"/>
      <c r="BCF217" s="220"/>
      <c r="BCG217" s="219"/>
      <c r="BCH217" s="218"/>
      <c r="BCI217" s="222"/>
      <c r="BCJ217" s="218"/>
      <c r="BCK217" s="218"/>
      <c r="BCL217" s="221"/>
      <c r="BCM217" s="220"/>
      <c r="BCN217" s="219"/>
      <c r="BCO217" s="218"/>
      <c r="BCP217" s="222"/>
      <c r="BCQ217" s="218"/>
      <c r="BCR217" s="218"/>
      <c r="BCS217" s="221"/>
      <c r="BCT217" s="220"/>
      <c r="BCU217" s="219"/>
      <c r="BCV217" s="218"/>
      <c r="BCW217" s="222"/>
      <c r="BCX217" s="218"/>
      <c r="BCY217" s="218"/>
      <c r="BCZ217" s="221"/>
      <c r="BDA217" s="220"/>
      <c r="BDB217" s="219"/>
      <c r="BDC217" s="218"/>
      <c r="BDD217" s="222"/>
      <c r="BDE217" s="218"/>
      <c r="BDF217" s="218"/>
      <c r="BDG217" s="221"/>
      <c r="BDH217" s="220"/>
      <c r="BDI217" s="219"/>
      <c r="BDJ217" s="218"/>
      <c r="BDK217" s="222"/>
      <c r="BDL217" s="218"/>
      <c r="BDM217" s="218"/>
      <c r="BDN217" s="221"/>
      <c r="BDO217" s="220"/>
      <c r="BDP217" s="219"/>
      <c r="BDQ217" s="218"/>
      <c r="BDR217" s="222"/>
      <c r="BDS217" s="218"/>
      <c r="BDT217" s="218"/>
      <c r="BDU217" s="221"/>
      <c r="BDV217" s="220"/>
      <c r="BDW217" s="219"/>
      <c r="BDX217" s="218"/>
      <c r="BDY217" s="222"/>
      <c r="BDZ217" s="218"/>
      <c r="BEA217" s="218"/>
      <c r="BEB217" s="221"/>
      <c r="BEC217" s="220"/>
      <c r="BED217" s="219"/>
      <c r="BEE217" s="218"/>
      <c r="BEF217" s="222"/>
      <c r="BEG217" s="218"/>
      <c r="BEH217" s="218"/>
      <c r="BEI217" s="221"/>
      <c r="BEJ217" s="220"/>
      <c r="BEK217" s="219"/>
      <c r="BEL217" s="218"/>
      <c r="BEM217" s="222"/>
      <c r="BEN217" s="218"/>
      <c r="BEO217" s="218"/>
      <c r="BEP217" s="221"/>
      <c r="BEQ217" s="220"/>
      <c r="BER217" s="219"/>
      <c r="BES217" s="218"/>
      <c r="BET217" s="222"/>
      <c r="BEU217" s="218"/>
      <c r="BEV217" s="218"/>
      <c r="BEW217" s="221"/>
      <c r="BEX217" s="220"/>
      <c r="BEY217" s="219"/>
      <c r="BEZ217" s="218"/>
      <c r="BFA217" s="222"/>
      <c r="BFB217" s="218"/>
      <c r="BFC217" s="218"/>
      <c r="BFD217" s="221"/>
      <c r="BFE217" s="220"/>
      <c r="BFF217" s="219"/>
      <c r="BFG217" s="218"/>
      <c r="BFH217" s="222"/>
      <c r="BFI217" s="218"/>
      <c r="BFJ217" s="218"/>
      <c r="BFK217" s="221"/>
      <c r="BFL217" s="220"/>
      <c r="BFM217" s="219"/>
      <c r="BFN217" s="218"/>
      <c r="BFO217" s="222"/>
      <c r="BFP217" s="218"/>
      <c r="BFQ217" s="218"/>
      <c r="BFR217" s="221"/>
      <c r="BFS217" s="220"/>
      <c r="BFT217" s="219"/>
      <c r="BFU217" s="218"/>
      <c r="BFV217" s="222"/>
      <c r="BFW217" s="218"/>
      <c r="BFX217" s="218"/>
      <c r="BFY217" s="221"/>
      <c r="BFZ217" s="220"/>
      <c r="BGA217" s="219"/>
      <c r="BGB217" s="218"/>
      <c r="BGC217" s="222"/>
      <c r="BGD217" s="218"/>
      <c r="BGE217" s="218"/>
      <c r="BGF217" s="221"/>
      <c r="BGG217" s="220"/>
      <c r="BGH217" s="219"/>
      <c r="BGI217" s="218"/>
      <c r="BGJ217" s="222"/>
      <c r="BGK217" s="218"/>
      <c r="BGL217" s="218"/>
      <c r="BGM217" s="221"/>
      <c r="BGN217" s="220"/>
      <c r="BGO217" s="219"/>
      <c r="BGP217" s="218"/>
      <c r="BGQ217" s="222"/>
      <c r="BGR217" s="218"/>
      <c r="BGS217" s="218"/>
      <c r="BGT217" s="221"/>
      <c r="BGU217" s="220"/>
      <c r="BGV217" s="219"/>
      <c r="BGW217" s="218"/>
      <c r="BGX217" s="222"/>
      <c r="BGY217" s="218"/>
      <c r="BGZ217" s="218"/>
      <c r="BHA217" s="221"/>
      <c r="BHB217" s="220"/>
      <c r="BHC217" s="219"/>
      <c r="BHD217" s="218"/>
      <c r="BHE217" s="222"/>
      <c r="BHF217" s="218"/>
      <c r="BHG217" s="218"/>
      <c r="BHH217" s="221"/>
      <c r="BHI217" s="220"/>
      <c r="BHJ217" s="219"/>
      <c r="BHK217" s="218"/>
      <c r="BHL217" s="222"/>
      <c r="BHM217" s="218"/>
      <c r="BHN217" s="218"/>
      <c r="BHO217" s="221"/>
      <c r="BHP217" s="220"/>
      <c r="BHQ217" s="219"/>
      <c r="BHR217" s="218"/>
      <c r="BHS217" s="222"/>
      <c r="BHT217" s="218"/>
      <c r="BHU217" s="218"/>
      <c r="BHV217" s="221"/>
      <c r="BHW217" s="220"/>
      <c r="BHX217" s="219"/>
      <c r="BHY217" s="218"/>
      <c r="BHZ217" s="222"/>
      <c r="BIA217" s="218"/>
      <c r="BIB217" s="218"/>
      <c r="BIC217" s="221"/>
      <c r="BID217" s="220"/>
      <c r="BIE217" s="219"/>
      <c r="BIF217" s="218"/>
      <c r="BIG217" s="222"/>
      <c r="BIH217" s="218"/>
      <c r="BII217" s="218"/>
      <c r="BIJ217" s="221"/>
      <c r="BIK217" s="220"/>
      <c r="BIL217" s="219"/>
      <c r="BIM217" s="218"/>
      <c r="BIN217" s="222"/>
      <c r="BIO217" s="218"/>
      <c r="BIP217" s="218"/>
      <c r="BIQ217" s="221"/>
      <c r="BIR217" s="220"/>
      <c r="BIS217" s="219"/>
      <c r="BIT217" s="218"/>
      <c r="BIU217" s="222"/>
      <c r="BIV217" s="218"/>
      <c r="BIW217" s="218"/>
      <c r="BIX217" s="221"/>
      <c r="BIY217" s="220"/>
      <c r="BIZ217" s="219"/>
      <c r="BJA217" s="218"/>
      <c r="BJB217" s="222"/>
      <c r="BJC217" s="218"/>
      <c r="BJD217" s="218"/>
      <c r="BJE217" s="221"/>
      <c r="BJF217" s="220"/>
      <c r="BJG217" s="219"/>
      <c r="BJH217" s="218"/>
      <c r="BJI217" s="222"/>
      <c r="BJJ217" s="218"/>
      <c r="BJK217" s="218"/>
      <c r="BJL217" s="221"/>
      <c r="BJM217" s="220"/>
      <c r="BJN217" s="219"/>
      <c r="BJO217" s="218"/>
      <c r="BJP217" s="222"/>
      <c r="BJQ217" s="218"/>
      <c r="BJR217" s="218"/>
      <c r="BJS217" s="221"/>
      <c r="BJT217" s="220"/>
      <c r="BJU217" s="219"/>
      <c r="BJV217" s="218"/>
      <c r="BJW217" s="222"/>
      <c r="BJX217" s="218"/>
      <c r="BJY217" s="218"/>
      <c r="BJZ217" s="221"/>
      <c r="BKA217" s="220"/>
      <c r="BKB217" s="219"/>
      <c r="BKC217" s="218"/>
      <c r="BKD217" s="222"/>
      <c r="BKE217" s="218"/>
      <c r="BKF217" s="218"/>
      <c r="BKG217" s="221"/>
      <c r="BKH217" s="220"/>
      <c r="BKI217" s="219"/>
      <c r="BKJ217" s="218"/>
      <c r="BKK217" s="222"/>
      <c r="BKL217" s="218"/>
      <c r="BKM217" s="218"/>
      <c r="BKN217" s="221"/>
      <c r="BKO217" s="220"/>
      <c r="BKP217" s="219"/>
      <c r="BKQ217" s="218"/>
      <c r="BKR217" s="222"/>
      <c r="BKS217" s="218"/>
      <c r="BKT217" s="218"/>
      <c r="BKU217" s="221"/>
      <c r="BKV217" s="220"/>
      <c r="BKW217" s="219"/>
      <c r="BKX217" s="218"/>
      <c r="BKY217" s="222"/>
      <c r="BKZ217" s="218"/>
      <c r="BLA217" s="218"/>
      <c r="BLB217" s="221"/>
      <c r="BLC217" s="220"/>
      <c r="BLD217" s="219"/>
      <c r="BLE217" s="218"/>
      <c r="BLF217" s="222"/>
      <c r="BLG217" s="218"/>
      <c r="BLH217" s="218"/>
      <c r="BLI217" s="221"/>
      <c r="BLJ217" s="220"/>
      <c r="BLK217" s="219"/>
      <c r="BLL217" s="218"/>
      <c r="BLM217" s="222"/>
      <c r="BLN217" s="218"/>
      <c r="BLO217" s="218"/>
      <c r="BLP217" s="221"/>
      <c r="BLQ217" s="220"/>
      <c r="BLR217" s="219"/>
      <c r="BLS217" s="218"/>
      <c r="BLT217" s="222"/>
      <c r="BLU217" s="218"/>
      <c r="BLV217" s="218"/>
      <c r="BLW217" s="221"/>
      <c r="BLX217" s="220"/>
      <c r="BLY217" s="219"/>
      <c r="BLZ217" s="218"/>
      <c r="BMA217" s="222"/>
      <c r="BMB217" s="218"/>
      <c r="BMC217" s="218"/>
      <c r="BMD217" s="221"/>
      <c r="BME217" s="220"/>
      <c r="BMF217" s="219"/>
      <c r="BMG217" s="218"/>
      <c r="BMH217" s="222"/>
      <c r="BMI217" s="218"/>
      <c r="BMJ217" s="218"/>
      <c r="BMK217" s="221"/>
      <c r="BML217" s="220"/>
      <c r="BMM217" s="219"/>
      <c r="BMN217" s="218"/>
      <c r="BMO217" s="222"/>
      <c r="BMP217" s="218"/>
      <c r="BMQ217" s="218"/>
      <c r="BMR217" s="221"/>
      <c r="BMS217" s="220"/>
      <c r="BMT217" s="219"/>
      <c r="BMU217" s="218"/>
      <c r="BMV217" s="222"/>
      <c r="BMW217" s="218"/>
      <c r="BMX217" s="218"/>
      <c r="BMY217" s="221"/>
      <c r="BMZ217" s="220"/>
      <c r="BNA217" s="219"/>
      <c r="BNB217" s="218"/>
      <c r="BNC217" s="222"/>
      <c r="BND217" s="218"/>
      <c r="BNE217" s="218"/>
      <c r="BNF217" s="221"/>
      <c r="BNG217" s="220"/>
      <c r="BNH217" s="219"/>
      <c r="BNI217" s="218"/>
      <c r="BNJ217" s="222"/>
      <c r="BNK217" s="218"/>
      <c r="BNL217" s="218"/>
      <c r="BNM217" s="221"/>
      <c r="BNN217" s="220"/>
      <c r="BNO217" s="219"/>
      <c r="BNP217" s="218"/>
      <c r="BNQ217" s="222"/>
      <c r="BNR217" s="218"/>
      <c r="BNS217" s="218"/>
      <c r="BNT217" s="221"/>
      <c r="BNU217" s="220"/>
      <c r="BNV217" s="219"/>
      <c r="BNW217" s="218"/>
      <c r="BNX217" s="222"/>
      <c r="BNY217" s="218"/>
      <c r="BNZ217" s="218"/>
      <c r="BOA217" s="221"/>
      <c r="BOB217" s="220"/>
      <c r="BOC217" s="219"/>
      <c r="BOD217" s="218"/>
      <c r="BOE217" s="222"/>
      <c r="BOF217" s="218"/>
      <c r="BOG217" s="218"/>
      <c r="BOH217" s="221"/>
      <c r="BOI217" s="220"/>
      <c r="BOJ217" s="219"/>
      <c r="BOK217" s="218"/>
      <c r="BOL217" s="222"/>
      <c r="BOM217" s="218"/>
      <c r="BON217" s="218"/>
      <c r="BOO217" s="221"/>
      <c r="BOP217" s="220"/>
      <c r="BOQ217" s="219"/>
      <c r="BOR217" s="218"/>
      <c r="BOS217" s="222"/>
      <c r="BOT217" s="218"/>
      <c r="BOU217" s="218"/>
      <c r="BOV217" s="221"/>
      <c r="BOW217" s="220"/>
      <c r="BOX217" s="219"/>
      <c r="BOY217" s="218"/>
      <c r="BOZ217" s="222"/>
      <c r="BPA217" s="218"/>
      <c r="BPB217" s="218"/>
      <c r="BPC217" s="221"/>
      <c r="BPD217" s="220"/>
      <c r="BPE217" s="219"/>
      <c r="BPF217" s="218"/>
      <c r="BPG217" s="222"/>
      <c r="BPH217" s="218"/>
      <c r="BPI217" s="218"/>
      <c r="BPJ217" s="221"/>
      <c r="BPK217" s="220"/>
      <c r="BPL217" s="219"/>
      <c r="BPM217" s="218"/>
      <c r="BPN217" s="222"/>
      <c r="BPO217" s="218"/>
      <c r="BPP217" s="218"/>
      <c r="BPQ217" s="221"/>
      <c r="BPR217" s="220"/>
      <c r="BPS217" s="219"/>
      <c r="BPT217" s="218"/>
      <c r="BPU217" s="222"/>
      <c r="BPV217" s="218"/>
      <c r="BPW217" s="218"/>
      <c r="BPX217" s="221"/>
      <c r="BPY217" s="220"/>
      <c r="BPZ217" s="219"/>
      <c r="BQA217" s="218"/>
      <c r="BQB217" s="222"/>
      <c r="BQC217" s="218"/>
      <c r="BQD217" s="218"/>
      <c r="BQE217" s="221"/>
      <c r="BQF217" s="220"/>
      <c r="BQG217" s="219"/>
      <c r="BQH217" s="218"/>
      <c r="BQI217" s="222"/>
      <c r="BQJ217" s="218"/>
      <c r="BQK217" s="218"/>
      <c r="BQL217" s="221"/>
      <c r="BQM217" s="220"/>
      <c r="BQN217" s="219"/>
      <c r="BQO217" s="218"/>
      <c r="BQP217" s="222"/>
      <c r="BQQ217" s="218"/>
      <c r="BQR217" s="218"/>
      <c r="BQS217" s="221"/>
      <c r="BQT217" s="220"/>
      <c r="BQU217" s="219"/>
      <c r="BQV217" s="218"/>
      <c r="BQW217" s="222"/>
      <c r="BQX217" s="218"/>
      <c r="BQY217" s="218"/>
      <c r="BQZ217" s="221"/>
      <c r="BRA217" s="220"/>
      <c r="BRB217" s="219"/>
      <c r="BRC217" s="218"/>
      <c r="BRD217" s="222"/>
      <c r="BRE217" s="218"/>
      <c r="BRF217" s="218"/>
      <c r="BRG217" s="221"/>
      <c r="BRH217" s="220"/>
      <c r="BRI217" s="219"/>
      <c r="BRJ217" s="218"/>
      <c r="BRK217" s="222"/>
      <c r="BRL217" s="218"/>
      <c r="BRM217" s="218"/>
      <c r="BRN217" s="221"/>
      <c r="BRO217" s="220"/>
      <c r="BRP217" s="219"/>
      <c r="BRQ217" s="218"/>
      <c r="BRR217" s="222"/>
      <c r="BRS217" s="218"/>
      <c r="BRT217" s="218"/>
      <c r="BRU217" s="221"/>
      <c r="BRV217" s="220"/>
      <c r="BRW217" s="219"/>
      <c r="BRX217" s="218"/>
      <c r="BRY217" s="222"/>
      <c r="BRZ217" s="218"/>
      <c r="BSA217" s="218"/>
      <c r="BSB217" s="221"/>
      <c r="BSC217" s="220"/>
      <c r="BSD217" s="219"/>
      <c r="BSE217" s="218"/>
      <c r="BSF217" s="222"/>
      <c r="BSG217" s="218"/>
      <c r="BSH217" s="218"/>
      <c r="BSI217" s="221"/>
      <c r="BSJ217" s="220"/>
      <c r="BSK217" s="219"/>
      <c r="BSL217" s="218"/>
      <c r="BSM217" s="222"/>
      <c r="BSN217" s="218"/>
      <c r="BSO217" s="218"/>
      <c r="BSP217" s="221"/>
      <c r="BSQ217" s="220"/>
      <c r="BSR217" s="219"/>
      <c r="BSS217" s="218"/>
      <c r="BST217" s="222"/>
      <c r="BSU217" s="218"/>
      <c r="BSV217" s="218"/>
      <c r="BSW217" s="221"/>
      <c r="BSX217" s="220"/>
      <c r="BSY217" s="219"/>
      <c r="BSZ217" s="218"/>
      <c r="BTA217" s="222"/>
      <c r="BTB217" s="218"/>
      <c r="BTC217" s="218"/>
      <c r="BTD217" s="221"/>
      <c r="BTE217" s="220"/>
      <c r="BTF217" s="219"/>
      <c r="BTG217" s="218"/>
      <c r="BTH217" s="222"/>
      <c r="BTI217" s="218"/>
      <c r="BTJ217" s="218"/>
      <c r="BTK217" s="221"/>
      <c r="BTL217" s="220"/>
      <c r="BTM217" s="219"/>
      <c r="BTN217" s="218"/>
      <c r="BTO217" s="222"/>
      <c r="BTP217" s="218"/>
      <c r="BTQ217" s="218"/>
      <c r="BTR217" s="221"/>
      <c r="BTS217" s="220"/>
      <c r="BTT217" s="219"/>
      <c r="BTU217" s="218"/>
      <c r="BTV217" s="222"/>
      <c r="BTW217" s="218"/>
      <c r="BTX217" s="218"/>
      <c r="BTY217" s="221"/>
      <c r="BTZ217" s="220"/>
      <c r="BUA217" s="219"/>
      <c r="BUB217" s="218"/>
      <c r="BUC217" s="222"/>
      <c r="BUD217" s="218"/>
      <c r="BUE217" s="218"/>
      <c r="BUF217" s="221"/>
      <c r="BUG217" s="220"/>
      <c r="BUH217" s="219"/>
      <c r="BUI217" s="218"/>
      <c r="BUJ217" s="222"/>
      <c r="BUK217" s="218"/>
      <c r="BUL217" s="218"/>
      <c r="BUM217" s="221"/>
      <c r="BUN217" s="220"/>
      <c r="BUO217" s="219"/>
      <c r="BUP217" s="218"/>
      <c r="BUQ217" s="222"/>
      <c r="BUR217" s="218"/>
      <c r="BUS217" s="218"/>
      <c r="BUT217" s="221"/>
      <c r="BUU217" s="220"/>
      <c r="BUV217" s="219"/>
      <c r="BUW217" s="218"/>
      <c r="BUX217" s="222"/>
      <c r="BUY217" s="218"/>
      <c r="BUZ217" s="218"/>
      <c r="BVA217" s="221"/>
      <c r="BVB217" s="220"/>
      <c r="BVC217" s="219"/>
      <c r="BVD217" s="218"/>
      <c r="BVE217" s="222"/>
      <c r="BVF217" s="218"/>
      <c r="BVG217" s="218"/>
      <c r="BVH217" s="221"/>
      <c r="BVI217" s="220"/>
      <c r="BVJ217" s="219"/>
      <c r="BVK217" s="218"/>
      <c r="BVL217" s="222"/>
      <c r="BVM217" s="218"/>
      <c r="BVN217" s="218"/>
      <c r="BVO217" s="221"/>
      <c r="BVP217" s="220"/>
      <c r="BVQ217" s="219"/>
      <c r="BVR217" s="218"/>
      <c r="BVS217" s="222"/>
      <c r="BVT217" s="218"/>
      <c r="BVU217" s="218"/>
      <c r="BVV217" s="221"/>
      <c r="BVW217" s="220"/>
      <c r="BVX217" s="219"/>
      <c r="BVY217" s="218"/>
      <c r="BVZ217" s="222"/>
      <c r="BWA217" s="218"/>
      <c r="BWB217" s="218"/>
      <c r="BWC217" s="221"/>
      <c r="BWD217" s="220"/>
      <c r="BWE217" s="219"/>
      <c r="BWF217" s="218"/>
      <c r="BWG217" s="222"/>
      <c r="BWH217" s="218"/>
      <c r="BWI217" s="218"/>
      <c r="BWJ217" s="221"/>
      <c r="BWK217" s="220"/>
      <c r="BWL217" s="219"/>
      <c r="BWM217" s="218"/>
      <c r="BWN217" s="222"/>
      <c r="BWO217" s="218"/>
      <c r="BWP217" s="218"/>
      <c r="BWQ217" s="221"/>
      <c r="BWR217" s="220"/>
      <c r="BWS217" s="219"/>
      <c r="BWT217" s="218"/>
      <c r="BWU217" s="222"/>
      <c r="BWV217" s="218"/>
      <c r="BWW217" s="218"/>
      <c r="BWX217" s="221"/>
      <c r="BWY217" s="220"/>
      <c r="BWZ217" s="219"/>
      <c r="BXA217" s="218"/>
      <c r="BXB217" s="222"/>
      <c r="BXC217" s="218"/>
      <c r="BXD217" s="218"/>
      <c r="BXE217" s="221"/>
      <c r="BXF217" s="220"/>
      <c r="BXG217" s="219"/>
      <c r="BXH217" s="218"/>
      <c r="BXI217" s="222"/>
      <c r="BXJ217" s="218"/>
      <c r="BXK217" s="218"/>
      <c r="BXL217" s="221"/>
      <c r="BXM217" s="220"/>
      <c r="BXN217" s="219"/>
      <c r="BXO217" s="218"/>
      <c r="BXP217" s="222"/>
      <c r="BXQ217" s="218"/>
      <c r="BXR217" s="218"/>
      <c r="BXS217" s="221"/>
      <c r="BXT217" s="220"/>
      <c r="BXU217" s="219"/>
      <c r="BXV217" s="218"/>
      <c r="BXW217" s="222"/>
      <c r="BXX217" s="218"/>
      <c r="BXY217" s="218"/>
      <c r="BXZ217" s="221"/>
      <c r="BYA217" s="220"/>
      <c r="BYB217" s="219"/>
      <c r="BYC217" s="218"/>
      <c r="BYD217" s="222"/>
      <c r="BYE217" s="218"/>
      <c r="BYF217" s="218"/>
      <c r="BYG217" s="221"/>
      <c r="BYH217" s="220"/>
      <c r="BYI217" s="219"/>
      <c r="BYJ217" s="218"/>
      <c r="BYK217" s="222"/>
      <c r="BYL217" s="218"/>
      <c r="BYM217" s="218"/>
      <c r="BYN217" s="221"/>
      <c r="BYO217" s="220"/>
      <c r="BYP217" s="219"/>
      <c r="BYQ217" s="218"/>
      <c r="BYR217" s="222"/>
      <c r="BYS217" s="218"/>
      <c r="BYT217" s="218"/>
      <c r="BYU217" s="221"/>
      <c r="BYV217" s="220"/>
      <c r="BYW217" s="219"/>
      <c r="BYX217" s="218"/>
      <c r="BYY217" s="222"/>
      <c r="BYZ217" s="218"/>
      <c r="BZA217" s="218"/>
      <c r="BZB217" s="221"/>
      <c r="BZC217" s="220"/>
      <c r="BZD217" s="219"/>
      <c r="BZE217" s="218"/>
      <c r="BZF217" s="222"/>
      <c r="BZG217" s="218"/>
      <c r="BZH217" s="218"/>
      <c r="BZI217" s="221"/>
      <c r="BZJ217" s="220"/>
      <c r="BZK217" s="219"/>
      <c r="BZL217" s="218"/>
      <c r="BZM217" s="222"/>
      <c r="BZN217" s="218"/>
      <c r="BZO217" s="218"/>
      <c r="BZP217" s="221"/>
      <c r="BZQ217" s="220"/>
      <c r="BZR217" s="219"/>
      <c r="BZS217" s="218"/>
      <c r="BZT217" s="222"/>
      <c r="BZU217" s="218"/>
      <c r="BZV217" s="218"/>
      <c r="BZW217" s="221"/>
      <c r="BZX217" s="220"/>
      <c r="BZY217" s="219"/>
      <c r="BZZ217" s="218"/>
      <c r="CAA217" s="222"/>
      <c r="CAB217" s="218"/>
      <c r="CAC217" s="218"/>
      <c r="CAD217" s="221"/>
      <c r="CAE217" s="220"/>
      <c r="CAF217" s="219"/>
      <c r="CAG217" s="218"/>
      <c r="CAH217" s="222"/>
      <c r="CAI217" s="218"/>
      <c r="CAJ217" s="218"/>
      <c r="CAK217" s="221"/>
      <c r="CAL217" s="220"/>
      <c r="CAM217" s="219"/>
      <c r="CAN217" s="218"/>
      <c r="CAO217" s="222"/>
      <c r="CAP217" s="218"/>
      <c r="CAQ217" s="218"/>
      <c r="CAR217" s="221"/>
      <c r="CAS217" s="220"/>
      <c r="CAT217" s="219"/>
      <c r="CAU217" s="218"/>
      <c r="CAV217" s="222"/>
      <c r="CAW217" s="218"/>
      <c r="CAX217" s="218"/>
      <c r="CAY217" s="221"/>
      <c r="CAZ217" s="220"/>
      <c r="CBA217" s="219"/>
      <c r="CBB217" s="218"/>
      <c r="CBC217" s="222"/>
      <c r="CBD217" s="218"/>
      <c r="CBE217" s="218"/>
      <c r="CBF217" s="221"/>
      <c r="CBG217" s="220"/>
      <c r="CBH217" s="219"/>
      <c r="CBI217" s="218"/>
      <c r="CBJ217" s="222"/>
      <c r="CBK217" s="218"/>
      <c r="CBL217" s="218"/>
      <c r="CBM217" s="221"/>
      <c r="CBN217" s="220"/>
      <c r="CBO217" s="219"/>
      <c r="CBP217" s="218"/>
      <c r="CBQ217" s="222"/>
      <c r="CBR217" s="218"/>
      <c r="CBS217" s="218"/>
      <c r="CBT217" s="221"/>
      <c r="CBU217" s="220"/>
      <c r="CBV217" s="219"/>
      <c r="CBW217" s="218"/>
      <c r="CBX217" s="222"/>
      <c r="CBY217" s="218"/>
      <c r="CBZ217" s="218"/>
      <c r="CCA217" s="221"/>
      <c r="CCB217" s="220"/>
      <c r="CCC217" s="219"/>
      <c r="CCD217" s="218"/>
      <c r="CCE217" s="222"/>
      <c r="CCF217" s="218"/>
      <c r="CCG217" s="218"/>
      <c r="CCH217" s="221"/>
      <c r="CCI217" s="220"/>
      <c r="CCJ217" s="219"/>
      <c r="CCK217" s="218"/>
      <c r="CCL217" s="222"/>
      <c r="CCM217" s="218"/>
      <c r="CCN217" s="218"/>
      <c r="CCO217" s="221"/>
      <c r="CCP217" s="220"/>
      <c r="CCQ217" s="219"/>
      <c r="CCR217" s="218"/>
      <c r="CCS217" s="222"/>
      <c r="CCT217" s="218"/>
      <c r="CCU217" s="218"/>
      <c r="CCV217" s="221"/>
      <c r="CCW217" s="220"/>
      <c r="CCX217" s="219"/>
      <c r="CCY217" s="218"/>
      <c r="CCZ217" s="222"/>
      <c r="CDA217" s="218"/>
      <c r="CDB217" s="218"/>
      <c r="CDC217" s="221"/>
      <c r="CDD217" s="220"/>
      <c r="CDE217" s="219"/>
      <c r="CDF217" s="218"/>
      <c r="CDG217" s="222"/>
      <c r="CDH217" s="218"/>
      <c r="CDI217" s="218"/>
      <c r="CDJ217" s="221"/>
      <c r="CDK217" s="220"/>
      <c r="CDL217" s="219"/>
      <c r="CDM217" s="218"/>
      <c r="CDN217" s="222"/>
      <c r="CDO217" s="218"/>
      <c r="CDP217" s="218"/>
      <c r="CDQ217" s="221"/>
      <c r="CDR217" s="220"/>
      <c r="CDS217" s="219"/>
      <c r="CDT217" s="218"/>
      <c r="CDU217" s="222"/>
      <c r="CDV217" s="218"/>
      <c r="CDW217" s="218"/>
      <c r="CDX217" s="221"/>
      <c r="CDY217" s="220"/>
      <c r="CDZ217" s="219"/>
      <c r="CEA217" s="218"/>
      <c r="CEB217" s="222"/>
      <c r="CEC217" s="218"/>
      <c r="CED217" s="218"/>
      <c r="CEE217" s="221"/>
      <c r="CEF217" s="220"/>
      <c r="CEG217" s="219"/>
      <c r="CEH217" s="218"/>
      <c r="CEI217" s="222"/>
      <c r="CEJ217" s="218"/>
      <c r="CEK217" s="218"/>
      <c r="CEL217" s="221"/>
      <c r="CEM217" s="220"/>
      <c r="CEN217" s="219"/>
      <c r="CEO217" s="218"/>
      <c r="CEP217" s="222"/>
      <c r="CEQ217" s="218"/>
      <c r="CER217" s="218"/>
      <c r="CES217" s="221"/>
      <c r="CET217" s="220"/>
      <c r="CEU217" s="219"/>
      <c r="CEV217" s="218"/>
      <c r="CEW217" s="222"/>
      <c r="CEX217" s="218"/>
      <c r="CEY217" s="218"/>
      <c r="CEZ217" s="221"/>
      <c r="CFA217" s="220"/>
      <c r="CFB217" s="219"/>
      <c r="CFC217" s="218"/>
      <c r="CFD217" s="222"/>
      <c r="CFE217" s="218"/>
      <c r="CFF217" s="218"/>
      <c r="CFG217" s="221"/>
      <c r="CFH217" s="220"/>
      <c r="CFI217" s="219"/>
      <c r="CFJ217" s="218"/>
      <c r="CFK217" s="222"/>
      <c r="CFL217" s="218"/>
      <c r="CFM217" s="218"/>
      <c r="CFN217" s="221"/>
      <c r="CFO217" s="220"/>
      <c r="CFP217" s="219"/>
      <c r="CFQ217" s="218"/>
      <c r="CFR217" s="222"/>
      <c r="CFS217" s="218"/>
      <c r="CFT217" s="218"/>
      <c r="CFU217" s="221"/>
      <c r="CFV217" s="220"/>
      <c r="CFW217" s="219"/>
      <c r="CFX217" s="218"/>
      <c r="CFY217" s="222"/>
      <c r="CFZ217" s="218"/>
      <c r="CGA217" s="218"/>
      <c r="CGB217" s="221"/>
      <c r="CGC217" s="220"/>
      <c r="CGD217" s="219"/>
      <c r="CGE217" s="218"/>
      <c r="CGF217" s="222"/>
      <c r="CGG217" s="218"/>
      <c r="CGH217" s="218"/>
      <c r="CGI217" s="221"/>
      <c r="CGJ217" s="220"/>
      <c r="CGK217" s="219"/>
      <c r="CGL217" s="218"/>
      <c r="CGM217" s="222"/>
      <c r="CGN217" s="218"/>
      <c r="CGO217" s="218"/>
      <c r="CGP217" s="221"/>
      <c r="CGQ217" s="220"/>
      <c r="CGR217" s="219"/>
      <c r="CGS217" s="218"/>
      <c r="CGT217" s="222"/>
      <c r="CGU217" s="218"/>
      <c r="CGV217" s="218"/>
      <c r="CGW217" s="221"/>
      <c r="CGX217" s="220"/>
      <c r="CGY217" s="219"/>
      <c r="CGZ217" s="218"/>
      <c r="CHA217" s="222"/>
      <c r="CHB217" s="218"/>
      <c r="CHC217" s="218"/>
      <c r="CHD217" s="221"/>
      <c r="CHE217" s="220"/>
      <c r="CHF217" s="219"/>
      <c r="CHG217" s="218"/>
      <c r="CHH217" s="222"/>
      <c r="CHI217" s="218"/>
      <c r="CHJ217" s="218"/>
      <c r="CHK217" s="221"/>
      <c r="CHL217" s="220"/>
      <c r="CHM217" s="219"/>
      <c r="CHN217" s="218"/>
      <c r="CHO217" s="222"/>
      <c r="CHP217" s="218"/>
      <c r="CHQ217" s="218"/>
      <c r="CHR217" s="221"/>
      <c r="CHS217" s="220"/>
      <c r="CHT217" s="219"/>
      <c r="CHU217" s="218"/>
      <c r="CHV217" s="222"/>
      <c r="CHW217" s="218"/>
      <c r="CHX217" s="218"/>
      <c r="CHY217" s="221"/>
      <c r="CHZ217" s="220"/>
      <c r="CIA217" s="219"/>
      <c r="CIB217" s="218"/>
      <c r="CIC217" s="222"/>
      <c r="CID217" s="218"/>
      <c r="CIE217" s="218"/>
      <c r="CIF217" s="221"/>
      <c r="CIG217" s="220"/>
      <c r="CIH217" s="219"/>
      <c r="CII217" s="218"/>
      <c r="CIJ217" s="222"/>
      <c r="CIK217" s="218"/>
      <c r="CIL217" s="218"/>
      <c r="CIM217" s="221"/>
      <c r="CIN217" s="220"/>
      <c r="CIO217" s="219"/>
      <c r="CIP217" s="218"/>
      <c r="CIQ217" s="222"/>
      <c r="CIR217" s="218"/>
      <c r="CIS217" s="218"/>
      <c r="CIT217" s="221"/>
      <c r="CIU217" s="220"/>
      <c r="CIV217" s="219"/>
      <c r="CIW217" s="218"/>
      <c r="CIX217" s="222"/>
      <c r="CIY217" s="218"/>
      <c r="CIZ217" s="218"/>
      <c r="CJA217" s="221"/>
      <c r="CJB217" s="220"/>
      <c r="CJC217" s="219"/>
      <c r="CJD217" s="218"/>
      <c r="CJE217" s="222"/>
      <c r="CJF217" s="218"/>
      <c r="CJG217" s="218"/>
      <c r="CJH217" s="221"/>
      <c r="CJI217" s="220"/>
      <c r="CJJ217" s="219"/>
      <c r="CJK217" s="218"/>
      <c r="CJL217" s="222"/>
      <c r="CJM217" s="218"/>
      <c r="CJN217" s="218"/>
      <c r="CJO217" s="221"/>
      <c r="CJP217" s="220"/>
      <c r="CJQ217" s="219"/>
      <c r="CJR217" s="218"/>
      <c r="CJS217" s="222"/>
      <c r="CJT217" s="218"/>
      <c r="CJU217" s="218"/>
      <c r="CJV217" s="221"/>
      <c r="CJW217" s="220"/>
      <c r="CJX217" s="219"/>
      <c r="CJY217" s="218"/>
      <c r="CJZ217" s="222"/>
      <c r="CKA217" s="218"/>
      <c r="CKB217" s="218"/>
      <c r="CKC217" s="221"/>
      <c r="CKD217" s="220"/>
      <c r="CKE217" s="219"/>
      <c r="CKF217" s="218"/>
      <c r="CKG217" s="222"/>
      <c r="CKH217" s="218"/>
      <c r="CKI217" s="218"/>
      <c r="CKJ217" s="221"/>
      <c r="CKK217" s="220"/>
      <c r="CKL217" s="219"/>
      <c r="CKM217" s="218"/>
      <c r="CKN217" s="222"/>
      <c r="CKO217" s="218"/>
      <c r="CKP217" s="218"/>
      <c r="CKQ217" s="221"/>
      <c r="CKR217" s="220"/>
      <c r="CKS217" s="219"/>
      <c r="CKT217" s="218"/>
      <c r="CKU217" s="222"/>
      <c r="CKV217" s="218"/>
      <c r="CKW217" s="218"/>
      <c r="CKX217" s="221"/>
      <c r="CKY217" s="220"/>
      <c r="CKZ217" s="219"/>
      <c r="CLA217" s="218"/>
      <c r="CLB217" s="222"/>
      <c r="CLC217" s="218"/>
      <c r="CLD217" s="218"/>
      <c r="CLE217" s="221"/>
      <c r="CLF217" s="220"/>
      <c r="CLG217" s="219"/>
      <c r="CLH217" s="218"/>
      <c r="CLI217" s="222"/>
      <c r="CLJ217" s="218"/>
      <c r="CLK217" s="218"/>
      <c r="CLL217" s="221"/>
      <c r="CLM217" s="220"/>
      <c r="CLN217" s="219"/>
      <c r="CLO217" s="218"/>
      <c r="CLP217" s="222"/>
      <c r="CLQ217" s="218"/>
      <c r="CLR217" s="218"/>
      <c r="CLS217" s="221"/>
      <c r="CLT217" s="220"/>
      <c r="CLU217" s="219"/>
      <c r="CLV217" s="218"/>
      <c r="CLW217" s="222"/>
      <c r="CLX217" s="218"/>
      <c r="CLY217" s="218"/>
      <c r="CLZ217" s="221"/>
      <c r="CMA217" s="220"/>
      <c r="CMB217" s="219"/>
      <c r="CMC217" s="218"/>
      <c r="CMD217" s="222"/>
      <c r="CME217" s="218"/>
      <c r="CMF217" s="218"/>
      <c r="CMG217" s="221"/>
      <c r="CMH217" s="220"/>
      <c r="CMI217" s="219"/>
      <c r="CMJ217" s="218"/>
      <c r="CMK217" s="222"/>
      <c r="CML217" s="218"/>
      <c r="CMM217" s="218"/>
      <c r="CMN217" s="221"/>
      <c r="CMO217" s="220"/>
      <c r="CMP217" s="219"/>
      <c r="CMQ217" s="218"/>
      <c r="CMR217" s="222"/>
      <c r="CMS217" s="218"/>
      <c r="CMT217" s="218"/>
      <c r="CMU217" s="221"/>
      <c r="CMV217" s="220"/>
      <c r="CMW217" s="219"/>
      <c r="CMX217" s="218"/>
      <c r="CMY217" s="222"/>
      <c r="CMZ217" s="218"/>
      <c r="CNA217" s="218"/>
      <c r="CNB217" s="221"/>
      <c r="CNC217" s="220"/>
      <c r="CND217" s="219"/>
      <c r="CNE217" s="218"/>
      <c r="CNF217" s="222"/>
      <c r="CNG217" s="218"/>
      <c r="CNH217" s="218"/>
      <c r="CNI217" s="221"/>
      <c r="CNJ217" s="220"/>
      <c r="CNK217" s="219"/>
      <c r="CNL217" s="218"/>
      <c r="CNM217" s="222"/>
      <c r="CNN217" s="218"/>
      <c r="CNO217" s="218"/>
      <c r="CNP217" s="221"/>
      <c r="CNQ217" s="220"/>
      <c r="CNR217" s="219"/>
      <c r="CNS217" s="218"/>
      <c r="CNT217" s="222"/>
      <c r="CNU217" s="218"/>
      <c r="CNV217" s="218"/>
      <c r="CNW217" s="221"/>
      <c r="CNX217" s="220"/>
      <c r="CNY217" s="219"/>
      <c r="CNZ217" s="218"/>
      <c r="COA217" s="222"/>
      <c r="COB217" s="218"/>
      <c r="COC217" s="218"/>
      <c r="COD217" s="221"/>
      <c r="COE217" s="220"/>
      <c r="COF217" s="219"/>
      <c r="COG217" s="218"/>
      <c r="COH217" s="222"/>
      <c r="COI217" s="218"/>
      <c r="COJ217" s="218"/>
      <c r="COK217" s="221"/>
      <c r="COL217" s="220"/>
      <c r="COM217" s="219"/>
      <c r="CON217" s="218"/>
      <c r="COO217" s="222"/>
      <c r="COP217" s="218"/>
      <c r="COQ217" s="218"/>
      <c r="COR217" s="221"/>
      <c r="COS217" s="220"/>
      <c r="COT217" s="219"/>
      <c r="COU217" s="218"/>
      <c r="COV217" s="222"/>
      <c r="COW217" s="218"/>
      <c r="COX217" s="218"/>
      <c r="COY217" s="221"/>
      <c r="COZ217" s="220"/>
      <c r="CPA217" s="219"/>
      <c r="CPB217" s="218"/>
      <c r="CPC217" s="222"/>
      <c r="CPD217" s="218"/>
      <c r="CPE217" s="218"/>
      <c r="CPF217" s="221"/>
      <c r="CPG217" s="220"/>
      <c r="CPH217" s="219"/>
      <c r="CPI217" s="218"/>
      <c r="CPJ217" s="222"/>
      <c r="CPK217" s="218"/>
      <c r="CPL217" s="218"/>
      <c r="CPM217" s="221"/>
      <c r="CPN217" s="220"/>
      <c r="CPO217" s="219"/>
      <c r="CPP217" s="218"/>
      <c r="CPQ217" s="222"/>
      <c r="CPR217" s="218"/>
      <c r="CPS217" s="218"/>
      <c r="CPT217" s="221"/>
      <c r="CPU217" s="220"/>
      <c r="CPV217" s="219"/>
      <c r="CPW217" s="218"/>
      <c r="CPX217" s="222"/>
      <c r="CPY217" s="218"/>
      <c r="CPZ217" s="218"/>
      <c r="CQA217" s="221"/>
      <c r="CQB217" s="220"/>
      <c r="CQC217" s="219"/>
      <c r="CQD217" s="218"/>
      <c r="CQE217" s="222"/>
      <c r="CQF217" s="218"/>
      <c r="CQG217" s="218"/>
      <c r="CQH217" s="221"/>
      <c r="CQI217" s="220"/>
      <c r="CQJ217" s="219"/>
      <c r="CQK217" s="218"/>
      <c r="CQL217" s="222"/>
      <c r="CQM217" s="218"/>
      <c r="CQN217" s="218"/>
      <c r="CQO217" s="221"/>
      <c r="CQP217" s="220"/>
      <c r="CQQ217" s="219"/>
      <c r="CQR217" s="218"/>
      <c r="CQS217" s="222"/>
      <c r="CQT217" s="218"/>
      <c r="CQU217" s="218"/>
      <c r="CQV217" s="221"/>
      <c r="CQW217" s="220"/>
      <c r="CQX217" s="219"/>
      <c r="CQY217" s="218"/>
      <c r="CQZ217" s="222"/>
      <c r="CRA217" s="218"/>
      <c r="CRB217" s="218"/>
      <c r="CRC217" s="221"/>
      <c r="CRD217" s="220"/>
      <c r="CRE217" s="219"/>
      <c r="CRF217" s="218"/>
      <c r="CRG217" s="222"/>
      <c r="CRH217" s="218"/>
      <c r="CRI217" s="218"/>
      <c r="CRJ217" s="221"/>
      <c r="CRK217" s="220"/>
      <c r="CRL217" s="219"/>
      <c r="CRM217" s="218"/>
      <c r="CRN217" s="222"/>
      <c r="CRO217" s="218"/>
      <c r="CRP217" s="218"/>
      <c r="CRQ217" s="221"/>
      <c r="CRR217" s="220"/>
      <c r="CRS217" s="219"/>
      <c r="CRT217" s="218"/>
      <c r="CRU217" s="222"/>
      <c r="CRV217" s="218"/>
      <c r="CRW217" s="218"/>
      <c r="CRX217" s="221"/>
      <c r="CRY217" s="220"/>
      <c r="CRZ217" s="219"/>
      <c r="CSA217" s="218"/>
      <c r="CSB217" s="222"/>
      <c r="CSC217" s="218"/>
      <c r="CSD217" s="218"/>
      <c r="CSE217" s="221"/>
      <c r="CSF217" s="220"/>
      <c r="CSG217" s="219"/>
      <c r="CSH217" s="218"/>
      <c r="CSI217" s="222"/>
      <c r="CSJ217" s="218"/>
      <c r="CSK217" s="218"/>
      <c r="CSL217" s="221"/>
      <c r="CSM217" s="220"/>
      <c r="CSN217" s="219"/>
      <c r="CSO217" s="218"/>
      <c r="CSP217" s="222"/>
      <c r="CSQ217" s="218"/>
      <c r="CSR217" s="218"/>
      <c r="CSS217" s="221"/>
      <c r="CST217" s="220"/>
      <c r="CSU217" s="219"/>
      <c r="CSV217" s="218"/>
      <c r="CSW217" s="222"/>
      <c r="CSX217" s="218"/>
      <c r="CSY217" s="218"/>
      <c r="CSZ217" s="221"/>
      <c r="CTA217" s="220"/>
      <c r="CTB217" s="219"/>
      <c r="CTC217" s="218"/>
      <c r="CTD217" s="222"/>
      <c r="CTE217" s="218"/>
      <c r="CTF217" s="218"/>
      <c r="CTG217" s="221"/>
      <c r="CTH217" s="220"/>
      <c r="CTI217" s="219"/>
      <c r="CTJ217" s="218"/>
      <c r="CTK217" s="222"/>
      <c r="CTL217" s="218"/>
      <c r="CTM217" s="218"/>
      <c r="CTN217" s="221"/>
      <c r="CTO217" s="220"/>
      <c r="CTP217" s="219"/>
      <c r="CTQ217" s="218"/>
      <c r="CTR217" s="222"/>
      <c r="CTS217" s="218"/>
      <c r="CTT217" s="218"/>
      <c r="CTU217" s="221"/>
      <c r="CTV217" s="220"/>
      <c r="CTW217" s="219"/>
      <c r="CTX217" s="218"/>
      <c r="CTY217" s="222"/>
      <c r="CTZ217" s="218"/>
      <c r="CUA217" s="218"/>
      <c r="CUB217" s="221"/>
      <c r="CUC217" s="220"/>
      <c r="CUD217" s="219"/>
      <c r="CUE217" s="218"/>
      <c r="CUF217" s="222"/>
      <c r="CUG217" s="218"/>
      <c r="CUH217" s="218"/>
      <c r="CUI217" s="221"/>
      <c r="CUJ217" s="220"/>
      <c r="CUK217" s="219"/>
      <c r="CUL217" s="218"/>
      <c r="CUM217" s="222"/>
      <c r="CUN217" s="218"/>
      <c r="CUO217" s="218"/>
      <c r="CUP217" s="221"/>
      <c r="CUQ217" s="220"/>
      <c r="CUR217" s="219"/>
      <c r="CUS217" s="218"/>
      <c r="CUT217" s="222"/>
      <c r="CUU217" s="218"/>
      <c r="CUV217" s="218"/>
      <c r="CUW217" s="221"/>
      <c r="CUX217" s="220"/>
      <c r="CUY217" s="219"/>
      <c r="CUZ217" s="218"/>
      <c r="CVA217" s="222"/>
      <c r="CVB217" s="218"/>
      <c r="CVC217" s="218"/>
      <c r="CVD217" s="221"/>
      <c r="CVE217" s="220"/>
      <c r="CVF217" s="219"/>
      <c r="CVG217" s="218"/>
      <c r="CVH217" s="222"/>
      <c r="CVI217" s="218"/>
      <c r="CVJ217" s="218"/>
      <c r="CVK217" s="221"/>
      <c r="CVL217" s="220"/>
      <c r="CVM217" s="219"/>
      <c r="CVN217" s="218"/>
      <c r="CVO217" s="222"/>
      <c r="CVP217" s="218"/>
      <c r="CVQ217" s="218"/>
      <c r="CVR217" s="221"/>
      <c r="CVS217" s="220"/>
      <c r="CVT217" s="219"/>
      <c r="CVU217" s="218"/>
      <c r="CVV217" s="222"/>
      <c r="CVW217" s="218"/>
      <c r="CVX217" s="218"/>
      <c r="CVY217" s="221"/>
      <c r="CVZ217" s="220"/>
      <c r="CWA217" s="219"/>
      <c r="CWB217" s="218"/>
      <c r="CWC217" s="222"/>
      <c r="CWD217" s="218"/>
      <c r="CWE217" s="218"/>
      <c r="CWF217" s="221"/>
      <c r="CWG217" s="220"/>
      <c r="CWH217" s="219"/>
      <c r="CWI217" s="218"/>
      <c r="CWJ217" s="222"/>
      <c r="CWK217" s="218"/>
      <c r="CWL217" s="218"/>
      <c r="CWM217" s="221"/>
      <c r="CWN217" s="220"/>
      <c r="CWO217" s="219"/>
      <c r="CWP217" s="218"/>
      <c r="CWQ217" s="222"/>
      <c r="CWR217" s="218"/>
      <c r="CWS217" s="218"/>
      <c r="CWT217" s="221"/>
      <c r="CWU217" s="220"/>
      <c r="CWV217" s="219"/>
      <c r="CWW217" s="218"/>
      <c r="CWX217" s="222"/>
      <c r="CWY217" s="218"/>
      <c r="CWZ217" s="218"/>
      <c r="CXA217" s="221"/>
      <c r="CXB217" s="220"/>
      <c r="CXC217" s="219"/>
      <c r="CXD217" s="218"/>
      <c r="CXE217" s="222"/>
      <c r="CXF217" s="218"/>
      <c r="CXG217" s="218"/>
      <c r="CXH217" s="221"/>
      <c r="CXI217" s="220"/>
      <c r="CXJ217" s="219"/>
      <c r="CXK217" s="218"/>
      <c r="CXL217" s="222"/>
      <c r="CXM217" s="218"/>
      <c r="CXN217" s="218"/>
      <c r="CXO217" s="221"/>
      <c r="CXP217" s="220"/>
      <c r="CXQ217" s="219"/>
      <c r="CXR217" s="218"/>
      <c r="CXS217" s="222"/>
      <c r="CXT217" s="218"/>
      <c r="CXU217" s="218"/>
      <c r="CXV217" s="221"/>
      <c r="CXW217" s="220"/>
      <c r="CXX217" s="219"/>
      <c r="CXY217" s="218"/>
      <c r="CXZ217" s="222"/>
      <c r="CYA217" s="218"/>
      <c r="CYB217" s="218"/>
      <c r="CYC217" s="221"/>
      <c r="CYD217" s="220"/>
      <c r="CYE217" s="219"/>
      <c r="CYF217" s="218"/>
      <c r="CYG217" s="222"/>
      <c r="CYH217" s="218"/>
      <c r="CYI217" s="218"/>
      <c r="CYJ217" s="221"/>
      <c r="CYK217" s="220"/>
      <c r="CYL217" s="219"/>
      <c r="CYM217" s="218"/>
      <c r="CYN217" s="222"/>
      <c r="CYO217" s="218"/>
      <c r="CYP217" s="218"/>
      <c r="CYQ217" s="221"/>
      <c r="CYR217" s="220"/>
      <c r="CYS217" s="219"/>
      <c r="CYT217" s="218"/>
      <c r="CYU217" s="222"/>
      <c r="CYV217" s="218"/>
      <c r="CYW217" s="218"/>
      <c r="CYX217" s="221"/>
      <c r="CYY217" s="220"/>
      <c r="CYZ217" s="219"/>
      <c r="CZA217" s="218"/>
      <c r="CZB217" s="222"/>
      <c r="CZC217" s="218"/>
      <c r="CZD217" s="218"/>
      <c r="CZE217" s="221"/>
      <c r="CZF217" s="220"/>
      <c r="CZG217" s="219"/>
      <c r="CZH217" s="218"/>
      <c r="CZI217" s="222"/>
      <c r="CZJ217" s="218"/>
      <c r="CZK217" s="218"/>
      <c r="CZL217" s="221"/>
      <c r="CZM217" s="220"/>
      <c r="CZN217" s="219"/>
      <c r="CZO217" s="218"/>
      <c r="CZP217" s="222"/>
      <c r="CZQ217" s="218"/>
      <c r="CZR217" s="218"/>
      <c r="CZS217" s="221"/>
      <c r="CZT217" s="220"/>
      <c r="CZU217" s="219"/>
      <c r="CZV217" s="218"/>
      <c r="CZW217" s="222"/>
      <c r="CZX217" s="218"/>
      <c r="CZY217" s="218"/>
      <c r="CZZ217" s="221"/>
      <c r="DAA217" s="220"/>
      <c r="DAB217" s="219"/>
      <c r="DAC217" s="218"/>
      <c r="DAD217" s="222"/>
      <c r="DAE217" s="218"/>
      <c r="DAF217" s="218"/>
      <c r="DAG217" s="221"/>
      <c r="DAH217" s="220"/>
      <c r="DAI217" s="219"/>
      <c r="DAJ217" s="218"/>
      <c r="DAK217" s="222"/>
      <c r="DAL217" s="218"/>
      <c r="DAM217" s="218"/>
      <c r="DAN217" s="221"/>
      <c r="DAO217" s="220"/>
      <c r="DAP217" s="219"/>
      <c r="DAQ217" s="218"/>
      <c r="DAR217" s="222"/>
      <c r="DAS217" s="218"/>
      <c r="DAT217" s="218"/>
      <c r="DAU217" s="221"/>
      <c r="DAV217" s="220"/>
      <c r="DAW217" s="219"/>
      <c r="DAX217" s="218"/>
      <c r="DAY217" s="222"/>
      <c r="DAZ217" s="218"/>
      <c r="DBA217" s="218"/>
      <c r="DBB217" s="221"/>
      <c r="DBC217" s="220"/>
      <c r="DBD217" s="219"/>
      <c r="DBE217" s="218"/>
      <c r="DBF217" s="222"/>
      <c r="DBG217" s="218"/>
      <c r="DBH217" s="218"/>
      <c r="DBI217" s="221"/>
      <c r="DBJ217" s="220"/>
      <c r="DBK217" s="219"/>
      <c r="DBL217" s="218"/>
      <c r="DBM217" s="222"/>
      <c r="DBN217" s="218"/>
      <c r="DBO217" s="218"/>
      <c r="DBP217" s="221"/>
      <c r="DBQ217" s="220"/>
      <c r="DBR217" s="219"/>
      <c r="DBS217" s="218"/>
      <c r="DBT217" s="222"/>
      <c r="DBU217" s="218"/>
      <c r="DBV217" s="218"/>
      <c r="DBW217" s="221"/>
      <c r="DBX217" s="220"/>
      <c r="DBY217" s="219"/>
      <c r="DBZ217" s="218"/>
      <c r="DCA217" s="222"/>
      <c r="DCB217" s="218"/>
      <c r="DCC217" s="218"/>
      <c r="DCD217" s="221"/>
      <c r="DCE217" s="220"/>
      <c r="DCF217" s="219"/>
      <c r="DCG217" s="218"/>
      <c r="DCH217" s="222"/>
      <c r="DCI217" s="218"/>
      <c r="DCJ217" s="218"/>
      <c r="DCK217" s="221"/>
      <c r="DCL217" s="220"/>
      <c r="DCM217" s="219"/>
      <c r="DCN217" s="218"/>
      <c r="DCO217" s="222"/>
      <c r="DCP217" s="218"/>
      <c r="DCQ217" s="218"/>
      <c r="DCR217" s="221"/>
      <c r="DCS217" s="220"/>
      <c r="DCT217" s="219"/>
      <c r="DCU217" s="218"/>
      <c r="DCV217" s="222"/>
      <c r="DCW217" s="218"/>
      <c r="DCX217" s="218"/>
      <c r="DCY217" s="221"/>
      <c r="DCZ217" s="220"/>
      <c r="DDA217" s="219"/>
      <c r="DDB217" s="218"/>
      <c r="DDC217" s="222"/>
      <c r="DDD217" s="218"/>
      <c r="DDE217" s="218"/>
      <c r="DDF217" s="221"/>
      <c r="DDG217" s="220"/>
      <c r="DDH217" s="219"/>
      <c r="DDI217" s="218"/>
      <c r="DDJ217" s="222"/>
      <c r="DDK217" s="218"/>
      <c r="DDL217" s="218"/>
      <c r="DDM217" s="221"/>
      <c r="DDN217" s="220"/>
      <c r="DDO217" s="219"/>
      <c r="DDP217" s="218"/>
      <c r="DDQ217" s="222"/>
      <c r="DDR217" s="218"/>
      <c r="DDS217" s="218"/>
      <c r="DDT217" s="221"/>
      <c r="DDU217" s="220"/>
      <c r="DDV217" s="219"/>
      <c r="DDW217" s="218"/>
      <c r="DDX217" s="222"/>
      <c r="DDY217" s="218"/>
      <c r="DDZ217" s="218"/>
      <c r="DEA217" s="221"/>
      <c r="DEB217" s="220"/>
      <c r="DEC217" s="219"/>
      <c r="DED217" s="218"/>
      <c r="DEE217" s="222"/>
      <c r="DEF217" s="218"/>
      <c r="DEG217" s="218"/>
      <c r="DEH217" s="221"/>
      <c r="DEI217" s="220"/>
      <c r="DEJ217" s="219"/>
      <c r="DEK217" s="218"/>
      <c r="DEL217" s="222"/>
      <c r="DEM217" s="218"/>
      <c r="DEN217" s="218"/>
      <c r="DEO217" s="221"/>
      <c r="DEP217" s="220"/>
      <c r="DEQ217" s="219"/>
      <c r="DER217" s="218"/>
      <c r="DES217" s="222"/>
      <c r="DET217" s="218"/>
      <c r="DEU217" s="218"/>
      <c r="DEV217" s="221"/>
      <c r="DEW217" s="220"/>
      <c r="DEX217" s="219"/>
      <c r="DEY217" s="218"/>
      <c r="DEZ217" s="222"/>
      <c r="DFA217" s="218"/>
      <c r="DFB217" s="218"/>
      <c r="DFC217" s="221"/>
      <c r="DFD217" s="220"/>
      <c r="DFE217" s="219"/>
      <c r="DFF217" s="218"/>
      <c r="DFG217" s="222"/>
      <c r="DFH217" s="218"/>
      <c r="DFI217" s="218"/>
      <c r="DFJ217" s="221"/>
      <c r="DFK217" s="220"/>
      <c r="DFL217" s="219"/>
      <c r="DFM217" s="218"/>
      <c r="DFN217" s="222"/>
      <c r="DFO217" s="218"/>
      <c r="DFP217" s="218"/>
      <c r="DFQ217" s="221"/>
      <c r="DFR217" s="220"/>
      <c r="DFS217" s="219"/>
      <c r="DFT217" s="218"/>
      <c r="DFU217" s="222"/>
      <c r="DFV217" s="218"/>
      <c r="DFW217" s="218"/>
      <c r="DFX217" s="221"/>
      <c r="DFY217" s="220"/>
      <c r="DFZ217" s="219"/>
      <c r="DGA217" s="218"/>
      <c r="DGB217" s="222"/>
      <c r="DGC217" s="218"/>
      <c r="DGD217" s="218"/>
      <c r="DGE217" s="221"/>
      <c r="DGF217" s="220"/>
      <c r="DGG217" s="219"/>
      <c r="DGH217" s="218"/>
      <c r="DGI217" s="222"/>
      <c r="DGJ217" s="218"/>
      <c r="DGK217" s="218"/>
      <c r="DGL217" s="221"/>
      <c r="DGM217" s="220"/>
      <c r="DGN217" s="219"/>
      <c r="DGO217" s="218"/>
      <c r="DGP217" s="222"/>
      <c r="DGQ217" s="218"/>
      <c r="DGR217" s="218"/>
      <c r="DGS217" s="221"/>
      <c r="DGT217" s="220"/>
      <c r="DGU217" s="219"/>
      <c r="DGV217" s="218"/>
      <c r="DGW217" s="222"/>
      <c r="DGX217" s="218"/>
      <c r="DGY217" s="218"/>
      <c r="DGZ217" s="221"/>
      <c r="DHA217" s="220"/>
      <c r="DHB217" s="219"/>
      <c r="DHC217" s="218"/>
      <c r="DHD217" s="222"/>
      <c r="DHE217" s="218"/>
      <c r="DHF217" s="218"/>
      <c r="DHG217" s="221"/>
      <c r="DHH217" s="220"/>
      <c r="DHI217" s="219"/>
      <c r="DHJ217" s="218"/>
      <c r="DHK217" s="222"/>
      <c r="DHL217" s="218"/>
      <c r="DHM217" s="218"/>
      <c r="DHN217" s="221"/>
      <c r="DHO217" s="220"/>
      <c r="DHP217" s="219"/>
      <c r="DHQ217" s="218"/>
      <c r="DHR217" s="222"/>
      <c r="DHS217" s="218"/>
      <c r="DHT217" s="218"/>
      <c r="DHU217" s="221"/>
      <c r="DHV217" s="220"/>
      <c r="DHW217" s="219"/>
      <c r="DHX217" s="218"/>
      <c r="DHY217" s="222"/>
      <c r="DHZ217" s="218"/>
      <c r="DIA217" s="218"/>
      <c r="DIB217" s="221"/>
      <c r="DIC217" s="220"/>
      <c r="DID217" s="219"/>
      <c r="DIE217" s="218"/>
      <c r="DIF217" s="222"/>
      <c r="DIG217" s="218"/>
      <c r="DIH217" s="218"/>
      <c r="DII217" s="221"/>
      <c r="DIJ217" s="220"/>
      <c r="DIK217" s="219"/>
      <c r="DIL217" s="218"/>
      <c r="DIM217" s="222"/>
      <c r="DIN217" s="218"/>
      <c r="DIO217" s="218"/>
      <c r="DIP217" s="221"/>
      <c r="DIQ217" s="220"/>
      <c r="DIR217" s="219"/>
      <c r="DIS217" s="218"/>
      <c r="DIT217" s="222"/>
      <c r="DIU217" s="218"/>
      <c r="DIV217" s="218"/>
      <c r="DIW217" s="221"/>
      <c r="DIX217" s="220"/>
      <c r="DIY217" s="219"/>
      <c r="DIZ217" s="218"/>
      <c r="DJA217" s="222"/>
      <c r="DJB217" s="218"/>
      <c r="DJC217" s="218"/>
      <c r="DJD217" s="221"/>
      <c r="DJE217" s="220"/>
      <c r="DJF217" s="219"/>
      <c r="DJG217" s="218"/>
      <c r="DJH217" s="222"/>
      <c r="DJI217" s="218"/>
      <c r="DJJ217" s="218"/>
      <c r="DJK217" s="221"/>
      <c r="DJL217" s="220"/>
      <c r="DJM217" s="219"/>
      <c r="DJN217" s="218"/>
      <c r="DJO217" s="222"/>
      <c r="DJP217" s="218"/>
      <c r="DJQ217" s="218"/>
      <c r="DJR217" s="221"/>
      <c r="DJS217" s="220"/>
      <c r="DJT217" s="219"/>
      <c r="DJU217" s="218"/>
      <c r="DJV217" s="222"/>
      <c r="DJW217" s="218"/>
      <c r="DJX217" s="218"/>
      <c r="DJY217" s="221"/>
      <c r="DJZ217" s="220"/>
      <c r="DKA217" s="219"/>
      <c r="DKB217" s="218"/>
      <c r="DKC217" s="222"/>
      <c r="DKD217" s="218"/>
      <c r="DKE217" s="218"/>
      <c r="DKF217" s="221"/>
      <c r="DKG217" s="220"/>
      <c r="DKH217" s="219"/>
      <c r="DKI217" s="218"/>
      <c r="DKJ217" s="222"/>
      <c r="DKK217" s="218"/>
      <c r="DKL217" s="218"/>
      <c r="DKM217" s="221"/>
      <c r="DKN217" s="220"/>
      <c r="DKO217" s="219"/>
      <c r="DKP217" s="218"/>
      <c r="DKQ217" s="222"/>
      <c r="DKR217" s="218"/>
      <c r="DKS217" s="218"/>
      <c r="DKT217" s="221"/>
      <c r="DKU217" s="220"/>
      <c r="DKV217" s="219"/>
      <c r="DKW217" s="218"/>
      <c r="DKX217" s="222"/>
      <c r="DKY217" s="218"/>
      <c r="DKZ217" s="218"/>
      <c r="DLA217" s="221"/>
      <c r="DLB217" s="220"/>
      <c r="DLC217" s="219"/>
      <c r="DLD217" s="218"/>
      <c r="DLE217" s="222"/>
      <c r="DLF217" s="218"/>
      <c r="DLG217" s="218"/>
      <c r="DLH217" s="221"/>
      <c r="DLI217" s="220"/>
      <c r="DLJ217" s="219"/>
      <c r="DLK217" s="218"/>
      <c r="DLL217" s="222"/>
      <c r="DLM217" s="218"/>
      <c r="DLN217" s="218"/>
      <c r="DLO217" s="221"/>
      <c r="DLP217" s="220"/>
      <c r="DLQ217" s="219"/>
      <c r="DLR217" s="218"/>
      <c r="DLS217" s="222"/>
      <c r="DLT217" s="218"/>
      <c r="DLU217" s="218"/>
      <c r="DLV217" s="221"/>
      <c r="DLW217" s="220"/>
      <c r="DLX217" s="219"/>
      <c r="DLY217" s="218"/>
      <c r="DLZ217" s="222"/>
      <c r="DMA217" s="218"/>
      <c r="DMB217" s="218"/>
      <c r="DMC217" s="221"/>
      <c r="DMD217" s="220"/>
      <c r="DME217" s="219"/>
      <c r="DMF217" s="218"/>
      <c r="DMG217" s="222"/>
      <c r="DMH217" s="218"/>
      <c r="DMI217" s="218"/>
      <c r="DMJ217" s="221"/>
      <c r="DMK217" s="220"/>
      <c r="DML217" s="219"/>
      <c r="DMM217" s="218"/>
      <c r="DMN217" s="222"/>
      <c r="DMO217" s="218"/>
      <c r="DMP217" s="218"/>
      <c r="DMQ217" s="221"/>
      <c r="DMR217" s="220"/>
      <c r="DMS217" s="219"/>
      <c r="DMT217" s="218"/>
      <c r="DMU217" s="222"/>
      <c r="DMV217" s="218"/>
      <c r="DMW217" s="218"/>
      <c r="DMX217" s="221"/>
      <c r="DMY217" s="220"/>
      <c r="DMZ217" s="219"/>
      <c r="DNA217" s="218"/>
      <c r="DNB217" s="222"/>
      <c r="DNC217" s="218"/>
      <c r="DND217" s="218"/>
      <c r="DNE217" s="221"/>
      <c r="DNF217" s="220"/>
      <c r="DNG217" s="219"/>
      <c r="DNH217" s="218"/>
      <c r="DNI217" s="222"/>
      <c r="DNJ217" s="218"/>
      <c r="DNK217" s="218"/>
      <c r="DNL217" s="221"/>
      <c r="DNM217" s="220"/>
      <c r="DNN217" s="219"/>
      <c r="DNO217" s="218"/>
      <c r="DNP217" s="222"/>
      <c r="DNQ217" s="218"/>
      <c r="DNR217" s="218"/>
      <c r="DNS217" s="221"/>
      <c r="DNT217" s="220"/>
      <c r="DNU217" s="219"/>
      <c r="DNV217" s="218"/>
      <c r="DNW217" s="222"/>
      <c r="DNX217" s="218"/>
      <c r="DNY217" s="218"/>
      <c r="DNZ217" s="221"/>
      <c r="DOA217" s="220"/>
      <c r="DOB217" s="219"/>
      <c r="DOC217" s="218"/>
      <c r="DOD217" s="222"/>
      <c r="DOE217" s="218"/>
      <c r="DOF217" s="218"/>
      <c r="DOG217" s="221"/>
      <c r="DOH217" s="220"/>
      <c r="DOI217" s="219"/>
      <c r="DOJ217" s="218"/>
      <c r="DOK217" s="222"/>
      <c r="DOL217" s="218"/>
      <c r="DOM217" s="218"/>
      <c r="DON217" s="221"/>
      <c r="DOO217" s="220"/>
      <c r="DOP217" s="219"/>
      <c r="DOQ217" s="218"/>
      <c r="DOR217" s="222"/>
      <c r="DOS217" s="218"/>
      <c r="DOT217" s="218"/>
      <c r="DOU217" s="221"/>
      <c r="DOV217" s="220"/>
      <c r="DOW217" s="219"/>
      <c r="DOX217" s="218"/>
      <c r="DOY217" s="222"/>
      <c r="DOZ217" s="218"/>
      <c r="DPA217" s="218"/>
      <c r="DPB217" s="221"/>
      <c r="DPC217" s="220"/>
      <c r="DPD217" s="219"/>
      <c r="DPE217" s="218"/>
      <c r="DPF217" s="222"/>
      <c r="DPG217" s="218"/>
      <c r="DPH217" s="218"/>
      <c r="DPI217" s="221"/>
      <c r="DPJ217" s="220"/>
      <c r="DPK217" s="219"/>
      <c r="DPL217" s="218"/>
      <c r="DPM217" s="222"/>
      <c r="DPN217" s="218"/>
      <c r="DPO217" s="218"/>
      <c r="DPP217" s="221"/>
      <c r="DPQ217" s="220"/>
      <c r="DPR217" s="219"/>
      <c r="DPS217" s="218"/>
      <c r="DPT217" s="222"/>
      <c r="DPU217" s="218"/>
      <c r="DPV217" s="218"/>
      <c r="DPW217" s="221"/>
      <c r="DPX217" s="220"/>
      <c r="DPY217" s="219"/>
      <c r="DPZ217" s="218"/>
      <c r="DQA217" s="222"/>
      <c r="DQB217" s="218"/>
      <c r="DQC217" s="218"/>
      <c r="DQD217" s="221"/>
      <c r="DQE217" s="220"/>
      <c r="DQF217" s="219"/>
      <c r="DQG217" s="218"/>
      <c r="DQH217" s="222"/>
      <c r="DQI217" s="218"/>
      <c r="DQJ217" s="218"/>
      <c r="DQK217" s="221"/>
      <c r="DQL217" s="220"/>
      <c r="DQM217" s="219"/>
      <c r="DQN217" s="218"/>
      <c r="DQO217" s="222"/>
      <c r="DQP217" s="218"/>
      <c r="DQQ217" s="218"/>
      <c r="DQR217" s="221"/>
      <c r="DQS217" s="220"/>
      <c r="DQT217" s="219"/>
      <c r="DQU217" s="218"/>
      <c r="DQV217" s="222"/>
      <c r="DQW217" s="218"/>
      <c r="DQX217" s="218"/>
      <c r="DQY217" s="221"/>
      <c r="DQZ217" s="220"/>
      <c r="DRA217" s="219"/>
      <c r="DRB217" s="218"/>
      <c r="DRC217" s="222"/>
      <c r="DRD217" s="218"/>
      <c r="DRE217" s="218"/>
      <c r="DRF217" s="221"/>
      <c r="DRG217" s="220"/>
      <c r="DRH217" s="219"/>
      <c r="DRI217" s="218"/>
      <c r="DRJ217" s="222"/>
      <c r="DRK217" s="218"/>
      <c r="DRL217" s="218"/>
      <c r="DRM217" s="221"/>
      <c r="DRN217" s="220"/>
      <c r="DRO217" s="219"/>
      <c r="DRP217" s="218"/>
      <c r="DRQ217" s="222"/>
      <c r="DRR217" s="218"/>
      <c r="DRS217" s="218"/>
      <c r="DRT217" s="221"/>
      <c r="DRU217" s="220"/>
      <c r="DRV217" s="219"/>
      <c r="DRW217" s="218"/>
      <c r="DRX217" s="222"/>
      <c r="DRY217" s="218"/>
      <c r="DRZ217" s="218"/>
      <c r="DSA217" s="221"/>
      <c r="DSB217" s="220"/>
      <c r="DSC217" s="219"/>
      <c r="DSD217" s="218"/>
      <c r="DSE217" s="222"/>
      <c r="DSF217" s="218"/>
      <c r="DSG217" s="218"/>
      <c r="DSH217" s="221"/>
      <c r="DSI217" s="220"/>
      <c r="DSJ217" s="219"/>
      <c r="DSK217" s="218"/>
      <c r="DSL217" s="222"/>
      <c r="DSM217" s="218"/>
      <c r="DSN217" s="218"/>
      <c r="DSO217" s="221"/>
      <c r="DSP217" s="220"/>
      <c r="DSQ217" s="219"/>
      <c r="DSR217" s="218"/>
      <c r="DSS217" s="222"/>
      <c r="DST217" s="218"/>
      <c r="DSU217" s="218"/>
      <c r="DSV217" s="221"/>
      <c r="DSW217" s="220"/>
      <c r="DSX217" s="219"/>
      <c r="DSY217" s="218"/>
      <c r="DSZ217" s="222"/>
      <c r="DTA217" s="218"/>
      <c r="DTB217" s="218"/>
      <c r="DTC217" s="221"/>
      <c r="DTD217" s="220"/>
      <c r="DTE217" s="219"/>
      <c r="DTF217" s="218"/>
      <c r="DTG217" s="222"/>
      <c r="DTH217" s="218"/>
      <c r="DTI217" s="218"/>
      <c r="DTJ217" s="221"/>
      <c r="DTK217" s="220"/>
      <c r="DTL217" s="219"/>
      <c r="DTM217" s="218"/>
      <c r="DTN217" s="222"/>
      <c r="DTO217" s="218"/>
      <c r="DTP217" s="218"/>
      <c r="DTQ217" s="221"/>
      <c r="DTR217" s="220"/>
      <c r="DTS217" s="219"/>
      <c r="DTT217" s="218"/>
      <c r="DTU217" s="222"/>
      <c r="DTV217" s="218"/>
      <c r="DTW217" s="218"/>
      <c r="DTX217" s="221"/>
      <c r="DTY217" s="220"/>
      <c r="DTZ217" s="219"/>
      <c r="DUA217" s="218"/>
      <c r="DUB217" s="222"/>
      <c r="DUC217" s="218"/>
      <c r="DUD217" s="218"/>
      <c r="DUE217" s="221"/>
      <c r="DUF217" s="220"/>
      <c r="DUG217" s="219"/>
      <c r="DUH217" s="218"/>
      <c r="DUI217" s="222"/>
      <c r="DUJ217" s="218"/>
      <c r="DUK217" s="218"/>
      <c r="DUL217" s="221"/>
      <c r="DUM217" s="220"/>
      <c r="DUN217" s="219"/>
      <c r="DUO217" s="218"/>
      <c r="DUP217" s="222"/>
      <c r="DUQ217" s="218"/>
      <c r="DUR217" s="218"/>
      <c r="DUS217" s="221"/>
      <c r="DUT217" s="220"/>
      <c r="DUU217" s="219"/>
      <c r="DUV217" s="218"/>
      <c r="DUW217" s="222"/>
      <c r="DUX217" s="218"/>
      <c r="DUY217" s="218"/>
      <c r="DUZ217" s="221"/>
      <c r="DVA217" s="220"/>
      <c r="DVB217" s="219"/>
      <c r="DVC217" s="218"/>
      <c r="DVD217" s="222"/>
      <c r="DVE217" s="218"/>
      <c r="DVF217" s="218"/>
      <c r="DVG217" s="221"/>
      <c r="DVH217" s="220"/>
      <c r="DVI217" s="219"/>
      <c r="DVJ217" s="218"/>
      <c r="DVK217" s="222"/>
      <c r="DVL217" s="218"/>
      <c r="DVM217" s="218"/>
      <c r="DVN217" s="221"/>
      <c r="DVO217" s="220"/>
      <c r="DVP217" s="219"/>
      <c r="DVQ217" s="218"/>
      <c r="DVR217" s="222"/>
      <c r="DVS217" s="218"/>
      <c r="DVT217" s="218"/>
      <c r="DVU217" s="221"/>
      <c r="DVV217" s="220"/>
      <c r="DVW217" s="219"/>
      <c r="DVX217" s="218"/>
      <c r="DVY217" s="222"/>
      <c r="DVZ217" s="218"/>
      <c r="DWA217" s="218"/>
      <c r="DWB217" s="221"/>
      <c r="DWC217" s="220"/>
      <c r="DWD217" s="219"/>
      <c r="DWE217" s="218"/>
      <c r="DWF217" s="222"/>
      <c r="DWG217" s="218"/>
      <c r="DWH217" s="218"/>
      <c r="DWI217" s="221"/>
      <c r="DWJ217" s="220"/>
      <c r="DWK217" s="219"/>
      <c r="DWL217" s="218"/>
      <c r="DWM217" s="222"/>
      <c r="DWN217" s="218"/>
      <c r="DWO217" s="218"/>
      <c r="DWP217" s="221"/>
      <c r="DWQ217" s="220"/>
      <c r="DWR217" s="219"/>
      <c r="DWS217" s="218"/>
      <c r="DWT217" s="222"/>
      <c r="DWU217" s="218"/>
      <c r="DWV217" s="218"/>
      <c r="DWW217" s="221"/>
      <c r="DWX217" s="220"/>
      <c r="DWY217" s="219"/>
      <c r="DWZ217" s="218"/>
      <c r="DXA217" s="222"/>
      <c r="DXB217" s="218"/>
      <c r="DXC217" s="218"/>
      <c r="DXD217" s="221"/>
      <c r="DXE217" s="220"/>
      <c r="DXF217" s="219"/>
      <c r="DXG217" s="218"/>
      <c r="DXH217" s="222"/>
      <c r="DXI217" s="218"/>
      <c r="DXJ217" s="218"/>
      <c r="DXK217" s="221"/>
      <c r="DXL217" s="220"/>
      <c r="DXM217" s="219"/>
      <c r="DXN217" s="218"/>
      <c r="DXO217" s="222"/>
      <c r="DXP217" s="218"/>
      <c r="DXQ217" s="218"/>
      <c r="DXR217" s="221"/>
      <c r="DXS217" s="220"/>
      <c r="DXT217" s="219"/>
      <c r="DXU217" s="218"/>
      <c r="DXV217" s="222"/>
      <c r="DXW217" s="218"/>
      <c r="DXX217" s="218"/>
      <c r="DXY217" s="221"/>
      <c r="DXZ217" s="220"/>
      <c r="DYA217" s="219"/>
      <c r="DYB217" s="218"/>
      <c r="DYC217" s="222"/>
      <c r="DYD217" s="218"/>
      <c r="DYE217" s="218"/>
      <c r="DYF217" s="221"/>
      <c r="DYG217" s="220"/>
      <c r="DYH217" s="219"/>
      <c r="DYI217" s="218"/>
      <c r="DYJ217" s="222"/>
      <c r="DYK217" s="218"/>
      <c r="DYL217" s="218"/>
      <c r="DYM217" s="221"/>
      <c r="DYN217" s="220"/>
      <c r="DYO217" s="219"/>
      <c r="DYP217" s="218"/>
      <c r="DYQ217" s="222"/>
      <c r="DYR217" s="218"/>
      <c r="DYS217" s="218"/>
      <c r="DYT217" s="221"/>
      <c r="DYU217" s="220"/>
      <c r="DYV217" s="219"/>
      <c r="DYW217" s="218"/>
      <c r="DYX217" s="222"/>
      <c r="DYY217" s="218"/>
      <c r="DYZ217" s="218"/>
      <c r="DZA217" s="221"/>
      <c r="DZB217" s="220"/>
      <c r="DZC217" s="219"/>
      <c r="DZD217" s="218"/>
      <c r="DZE217" s="222"/>
      <c r="DZF217" s="218"/>
      <c r="DZG217" s="218"/>
      <c r="DZH217" s="221"/>
      <c r="DZI217" s="220"/>
      <c r="DZJ217" s="219"/>
      <c r="DZK217" s="218"/>
      <c r="DZL217" s="222"/>
      <c r="DZM217" s="218"/>
      <c r="DZN217" s="218"/>
      <c r="DZO217" s="221"/>
      <c r="DZP217" s="220"/>
      <c r="DZQ217" s="219"/>
      <c r="DZR217" s="218"/>
      <c r="DZS217" s="222"/>
      <c r="DZT217" s="218"/>
      <c r="DZU217" s="218"/>
      <c r="DZV217" s="221"/>
      <c r="DZW217" s="220"/>
      <c r="DZX217" s="219"/>
      <c r="DZY217" s="218"/>
      <c r="DZZ217" s="222"/>
      <c r="EAA217" s="218"/>
      <c r="EAB217" s="218"/>
      <c r="EAC217" s="221"/>
      <c r="EAD217" s="220"/>
      <c r="EAE217" s="219"/>
      <c r="EAF217" s="218"/>
      <c r="EAG217" s="222"/>
      <c r="EAH217" s="218"/>
      <c r="EAI217" s="218"/>
      <c r="EAJ217" s="221"/>
      <c r="EAK217" s="220"/>
      <c r="EAL217" s="219"/>
      <c r="EAM217" s="218"/>
      <c r="EAN217" s="222"/>
      <c r="EAO217" s="218"/>
      <c r="EAP217" s="218"/>
      <c r="EAQ217" s="221"/>
      <c r="EAR217" s="220"/>
      <c r="EAS217" s="219"/>
      <c r="EAT217" s="218"/>
      <c r="EAU217" s="222"/>
      <c r="EAV217" s="218"/>
      <c r="EAW217" s="218"/>
      <c r="EAX217" s="221"/>
      <c r="EAY217" s="220"/>
      <c r="EAZ217" s="219"/>
      <c r="EBA217" s="218"/>
      <c r="EBB217" s="222"/>
      <c r="EBC217" s="218"/>
      <c r="EBD217" s="218"/>
      <c r="EBE217" s="221"/>
      <c r="EBF217" s="220"/>
      <c r="EBG217" s="219"/>
      <c r="EBH217" s="218"/>
      <c r="EBI217" s="222"/>
      <c r="EBJ217" s="218"/>
      <c r="EBK217" s="218"/>
      <c r="EBL217" s="221"/>
      <c r="EBM217" s="220"/>
      <c r="EBN217" s="219"/>
      <c r="EBO217" s="218"/>
      <c r="EBP217" s="222"/>
      <c r="EBQ217" s="218"/>
      <c r="EBR217" s="218"/>
      <c r="EBS217" s="221"/>
      <c r="EBT217" s="220"/>
      <c r="EBU217" s="219"/>
      <c r="EBV217" s="218"/>
      <c r="EBW217" s="222"/>
      <c r="EBX217" s="218"/>
      <c r="EBY217" s="218"/>
      <c r="EBZ217" s="221"/>
      <c r="ECA217" s="220"/>
      <c r="ECB217" s="219"/>
      <c r="ECC217" s="218"/>
      <c r="ECD217" s="222"/>
      <c r="ECE217" s="218"/>
      <c r="ECF217" s="218"/>
      <c r="ECG217" s="221"/>
      <c r="ECH217" s="220"/>
      <c r="ECI217" s="219"/>
      <c r="ECJ217" s="218"/>
      <c r="ECK217" s="222"/>
      <c r="ECL217" s="218"/>
      <c r="ECM217" s="218"/>
      <c r="ECN217" s="221"/>
      <c r="ECO217" s="220"/>
      <c r="ECP217" s="219"/>
      <c r="ECQ217" s="218"/>
      <c r="ECR217" s="222"/>
      <c r="ECS217" s="218"/>
      <c r="ECT217" s="218"/>
      <c r="ECU217" s="221"/>
      <c r="ECV217" s="220"/>
      <c r="ECW217" s="219"/>
      <c r="ECX217" s="218"/>
      <c r="ECY217" s="222"/>
      <c r="ECZ217" s="218"/>
      <c r="EDA217" s="218"/>
      <c r="EDB217" s="221"/>
      <c r="EDC217" s="220"/>
      <c r="EDD217" s="219"/>
      <c r="EDE217" s="218"/>
      <c r="EDF217" s="222"/>
      <c r="EDG217" s="218"/>
      <c r="EDH217" s="218"/>
      <c r="EDI217" s="221"/>
      <c r="EDJ217" s="220"/>
      <c r="EDK217" s="219"/>
      <c r="EDL217" s="218"/>
      <c r="EDM217" s="222"/>
      <c r="EDN217" s="218"/>
      <c r="EDO217" s="218"/>
      <c r="EDP217" s="221"/>
      <c r="EDQ217" s="220"/>
      <c r="EDR217" s="219"/>
      <c r="EDS217" s="218"/>
      <c r="EDT217" s="222"/>
      <c r="EDU217" s="218"/>
      <c r="EDV217" s="218"/>
      <c r="EDW217" s="221"/>
      <c r="EDX217" s="220"/>
      <c r="EDY217" s="219"/>
      <c r="EDZ217" s="218"/>
      <c r="EEA217" s="222"/>
      <c r="EEB217" s="218"/>
      <c r="EEC217" s="218"/>
      <c r="EED217" s="221"/>
      <c r="EEE217" s="220"/>
      <c r="EEF217" s="219"/>
      <c r="EEG217" s="218"/>
      <c r="EEH217" s="222"/>
      <c r="EEI217" s="218"/>
      <c r="EEJ217" s="218"/>
      <c r="EEK217" s="221"/>
      <c r="EEL217" s="220"/>
      <c r="EEM217" s="219"/>
      <c r="EEN217" s="218"/>
      <c r="EEO217" s="222"/>
      <c r="EEP217" s="218"/>
      <c r="EEQ217" s="218"/>
      <c r="EER217" s="221"/>
      <c r="EES217" s="220"/>
      <c r="EET217" s="219"/>
      <c r="EEU217" s="218"/>
      <c r="EEV217" s="222"/>
      <c r="EEW217" s="218"/>
      <c r="EEX217" s="218"/>
      <c r="EEY217" s="221"/>
      <c r="EEZ217" s="220"/>
      <c r="EFA217" s="219"/>
      <c r="EFB217" s="218"/>
      <c r="EFC217" s="222"/>
      <c r="EFD217" s="218"/>
      <c r="EFE217" s="218"/>
      <c r="EFF217" s="221"/>
      <c r="EFG217" s="220"/>
      <c r="EFH217" s="219"/>
      <c r="EFI217" s="218"/>
      <c r="EFJ217" s="222"/>
      <c r="EFK217" s="218"/>
      <c r="EFL217" s="218"/>
      <c r="EFM217" s="221"/>
      <c r="EFN217" s="220"/>
      <c r="EFO217" s="219"/>
      <c r="EFP217" s="218"/>
      <c r="EFQ217" s="222"/>
      <c r="EFR217" s="218"/>
      <c r="EFS217" s="218"/>
      <c r="EFT217" s="221"/>
      <c r="EFU217" s="220"/>
      <c r="EFV217" s="219"/>
      <c r="EFW217" s="218"/>
      <c r="EFX217" s="222"/>
      <c r="EFY217" s="218"/>
      <c r="EFZ217" s="218"/>
      <c r="EGA217" s="221"/>
      <c r="EGB217" s="220"/>
      <c r="EGC217" s="219"/>
      <c r="EGD217" s="218"/>
      <c r="EGE217" s="222"/>
      <c r="EGF217" s="218"/>
      <c r="EGG217" s="218"/>
      <c r="EGH217" s="221"/>
      <c r="EGI217" s="220"/>
      <c r="EGJ217" s="219"/>
      <c r="EGK217" s="218"/>
      <c r="EGL217" s="222"/>
      <c r="EGM217" s="218"/>
      <c r="EGN217" s="218"/>
      <c r="EGO217" s="221"/>
      <c r="EGP217" s="220"/>
      <c r="EGQ217" s="219"/>
      <c r="EGR217" s="218"/>
      <c r="EGS217" s="222"/>
      <c r="EGT217" s="218"/>
      <c r="EGU217" s="218"/>
      <c r="EGV217" s="221"/>
      <c r="EGW217" s="220"/>
      <c r="EGX217" s="219"/>
      <c r="EGY217" s="218"/>
      <c r="EGZ217" s="222"/>
      <c r="EHA217" s="218"/>
      <c r="EHB217" s="218"/>
      <c r="EHC217" s="221"/>
      <c r="EHD217" s="220"/>
      <c r="EHE217" s="219"/>
      <c r="EHF217" s="218"/>
      <c r="EHG217" s="222"/>
      <c r="EHH217" s="218"/>
      <c r="EHI217" s="218"/>
      <c r="EHJ217" s="221"/>
      <c r="EHK217" s="220"/>
      <c r="EHL217" s="219"/>
      <c r="EHM217" s="218"/>
      <c r="EHN217" s="222"/>
      <c r="EHO217" s="218"/>
      <c r="EHP217" s="218"/>
      <c r="EHQ217" s="221"/>
      <c r="EHR217" s="220"/>
      <c r="EHS217" s="219"/>
      <c r="EHT217" s="218"/>
      <c r="EHU217" s="222"/>
      <c r="EHV217" s="218"/>
      <c r="EHW217" s="218"/>
      <c r="EHX217" s="221"/>
      <c r="EHY217" s="220"/>
      <c r="EHZ217" s="219"/>
      <c r="EIA217" s="218"/>
      <c r="EIB217" s="222"/>
      <c r="EIC217" s="218"/>
      <c r="EID217" s="218"/>
      <c r="EIE217" s="221"/>
      <c r="EIF217" s="220"/>
      <c r="EIG217" s="219"/>
      <c r="EIH217" s="218"/>
      <c r="EII217" s="222"/>
      <c r="EIJ217" s="218"/>
      <c r="EIK217" s="218"/>
      <c r="EIL217" s="221"/>
      <c r="EIM217" s="220"/>
      <c r="EIN217" s="219"/>
      <c r="EIO217" s="218"/>
      <c r="EIP217" s="222"/>
      <c r="EIQ217" s="218"/>
      <c r="EIR217" s="218"/>
      <c r="EIS217" s="221"/>
      <c r="EIT217" s="220"/>
      <c r="EIU217" s="219"/>
      <c r="EIV217" s="218"/>
      <c r="EIW217" s="222"/>
      <c r="EIX217" s="218"/>
      <c r="EIY217" s="218"/>
      <c r="EIZ217" s="221"/>
      <c r="EJA217" s="220"/>
      <c r="EJB217" s="219"/>
      <c r="EJC217" s="218"/>
      <c r="EJD217" s="222"/>
      <c r="EJE217" s="218"/>
      <c r="EJF217" s="218"/>
      <c r="EJG217" s="221"/>
      <c r="EJH217" s="220"/>
      <c r="EJI217" s="219"/>
      <c r="EJJ217" s="218"/>
      <c r="EJK217" s="222"/>
      <c r="EJL217" s="218"/>
      <c r="EJM217" s="218"/>
      <c r="EJN217" s="221"/>
      <c r="EJO217" s="220"/>
      <c r="EJP217" s="219"/>
      <c r="EJQ217" s="218"/>
      <c r="EJR217" s="222"/>
      <c r="EJS217" s="218"/>
      <c r="EJT217" s="218"/>
      <c r="EJU217" s="221"/>
      <c r="EJV217" s="220"/>
      <c r="EJW217" s="219"/>
      <c r="EJX217" s="218"/>
      <c r="EJY217" s="222"/>
      <c r="EJZ217" s="218"/>
      <c r="EKA217" s="218"/>
      <c r="EKB217" s="221"/>
      <c r="EKC217" s="220"/>
      <c r="EKD217" s="219"/>
      <c r="EKE217" s="218"/>
      <c r="EKF217" s="222"/>
      <c r="EKG217" s="218"/>
      <c r="EKH217" s="218"/>
      <c r="EKI217" s="221"/>
      <c r="EKJ217" s="220"/>
      <c r="EKK217" s="219"/>
      <c r="EKL217" s="218"/>
      <c r="EKM217" s="222"/>
      <c r="EKN217" s="218"/>
      <c r="EKO217" s="218"/>
      <c r="EKP217" s="221"/>
      <c r="EKQ217" s="220"/>
      <c r="EKR217" s="219"/>
      <c r="EKS217" s="218"/>
      <c r="EKT217" s="222"/>
      <c r="EKU217" s="218"/>
      <c r="EKV217" s="218"/>
      <c r="EKW217" s="221"/>
      <c r="EKX217" s="220"/>
      <c r="EKY217" s="219"/>
      <c r="EKZ217" s="218"/>
      <c r="ELA217" s="222"/>
      <c r="ELB217" s="218"/>
      <c r="ELC217" s="218"/>
      <c r="ELD217" s="221"/>
      <c r="ELE217" s="220"/>
      <c r="ELF217" s="219"/>
      <c r="ELG217" s="218"/>
      <c r="ELH217" s="222"/>
      <c r="ELI217" s="218"/>
      <c r="ELJ217" s="218"/>
      <c r="ELK217" s="221"/>
      <c r="ELL217" s="220"/>
      <c r="ELM217" s="219"/>
      <c r="ELN217" s="218"/>
      <c r="ELO217" s="222"/>
      <c r="ELP217" s="218"/>
      <c r="ELQ217" s="218"/>
      <c r="ELR217" s="221"/>
      <c r="ELS217" s="220"/>
      <c r="ELT217" s="219"/>
      <c r="ELU217" s="218"/>
      <c r="ELV217" s="222"/>
      <c r="ELW217" s="218"/>
      <c r="ELX217" s="218"/>
      <c r="ELY217" s="221"/>
      <c r="ELZ217" s="220"/>
      <c r="EMA217" s="219"/>
      <c r="EMB217" s="218"/>
      <c r="EMC217" s="222"/>
      <c r="EMD217" s="218"/>
      <c r="EME217" s="218"/>
      <c r="EMF217" s="221"/>
      <c r="EMG217" s="220"/>
      <c r="EMH217" s="219"/>
      <c r="EMI217" s="218"/>
      <c r="EMJ217" s="222"/>
      <c r="EMK217" s="218"/>
      <c r="EML217" s="218"/>
      <c r="EMM217" s="221"/>
      <c r="EMN217" s="220"/>
      <c r="EMO217" s="219"/>
      <c r="EMP217" s="218"/>
      <c r="EMQ217" s="222"/>
      <c r="EMR217" s="218"/>
      <c r="EMS217" s="218"/>
      <c r="EMT217" s="221"/>
      <c r="EMU217" s="220"/>
      <c r="EMV217" s="219"/>
      <c r="EMW217" s="218"/>
      <c r="EMX217" s="222"/>
      <c r="EMY217" s="218"/>
      <c r="EMZ217" s="218"/>
      <c r="ENA217" s="221"/>
      <c r="ENB217" s="220"/>
      <c r="ENC217" s="219"/>
      <c r="END217" s="218"/>
      <c r="ENE217" s="222"/>
      <c r="ENF217" s="218"/>
      <c r="ENG217" s="218"/>
      <c r="ENH217" s="221"/>
      <c r="ENI217" s="220"/>
      <c r="ENJ217" s="219"/>
      <c r="ENK217" s="218"/>
      <c r="ENL217" s="222"/>
      <c r="ENM217" s="218"/>
      <c r="ENN217" s="218"/>
      <c r="ENO217" s="221"/>
      <c r="ENP217" s="220"/>
      <c r="ENQ217" s="219"/>
      <c r="ENR217" s="218"/>
      <c r="ENS217" s="222"/>
      <c r="ENT217" s="218"/>
      <c r="ENU217" s="218"/>
      <c r="ENV217" s="221"/>
      <c r="ENW217" s="220"/>
      <c r="ENX217" s="219"/>
      <c r="ENY217" s="218"/>
      <c r="ENZ217" s="222"/>
      <c r="EOA217" s="218"/>
      <c r="EOB217" s="218"/>
      <c r="EOC217" s="221"/>
      <c r="EOD217" s="220"/>
      <c r="EOE217" s="219"/>
      <c r="EOF217" s="218"/>
      <c r="EOG217" s="222"/>
      <c r="EOH217" s="218"/>
      <c r="EOI217" s="218"/>
      <c r="EOJ217" s="221"/>
      <c r="EOK217" s="220"/>
      <c r="EOL217" s="219"/>
      <c r="EOM217" s="218"/>
      <c r="EON217" s="222"/>
      <c r="EOO217" s="218"/>
      <c r="EOP217" s="218"/>
      <c r="EOQ217" s="221"/>
      <c r="EOR217" s="220"/>
      <c r="EOS217" s="219"/>
      <c r="EOT217" s="218"/>
      <c r="EOU217" s="222"/>
      <c r="EOV217" s="218"/>
      <c r="EOW217" s="218"/>
      <c r="EOX217" s="221"/>
      <c r="EOY217" s="220"/>
      <c r="EOZ217" s="219"/>
      <c r="EPA217" s="218"/>
      <c r="EPB217" s="222"/>
      <c r="EPC217" s="218"/>
      <c r="EPD217" s="218"/>
      <c r="EPE217" s="221"/>
      <c r="EPF217" s="220"/>
      <c r="EPG217" s="219"/>
      <c r="EPH217" s="218"/>
      <c r="EPI217" s="222"/>
      <c r="EPJ217" s="218"/>
      <c r="EPK217" s="218"/>
      <c r="EPL217" s="221"/>
      <c r="EPM217" s="220"/>
      <c r="EPN217" s="219"/>
      <c r="EPO217" s="218"/>
      <c r="EPP217" s="222"/>
      <c r="EPQ217" s="218"/>
      <c r="EPR217" s="218"/>
      <c r="EPS217" s="221"/>
      <c r="EPT217" s="220"/>
      <c r="EPU217" s="219"/>
      <c r="EPV217" s="218"/>
      <c r="EPW217" s="222"/>
      <c r="EPX217" s="218"/>
      <c r="EPY217" s="218"/>
      <c r="EPZ217" s="221"/>
      <c r="EQA217" s="220"/>
      <c r="EQB217" s="219"/>
      <c r="EQC217" s="218"/>
      <c r="EQD217" s="222"/>
      <c r="EQE217" s="218"/>
      <c r="EQF217" s="218"/>
      <c r="EQG217" s="221"/>
      <c r="EQH217" s="220"/>
      <c r="EQI217" s="219"/>
      <c r="EQJ217" s="218"/>
      <c r="EQK217" s="222"/>
      <c r="EQL217" s="218"/>
      <c r="EQM217" s="218"/>
      <c r="EQN217" s="221"/>
      <c r="EQO217" s="220"/>
      <c r="EQP217" s="219"/>
      <c r="EQQ217" s="218"/>
      <c r="EQR217" s="222"/>
      <c r="EQS217" s="218"/>
      <c r="EQT217" s="218"/>
      <c r="EQU217" s="221"/>
      <c r="EQV217" s="220"/>
      <c r="EQW217" s="219"/>
      <c r="EQX217" s="218"/>
      <c r="EQY217" s="222"/>
      <c r="EQZ217" s="218"/>
      <c r="ERA217" s="218"/>
      <c r="ERB217" s="221"/>
      <c r="ERC217" s="220"/>
      <c r="ERD217" s="219"/>
      <c r="ERE217" s="218"/>
      <c r="ERF217" s="222"/>
      <c r="ERG217" s="218"/>
      <c r="ERH217" s="218"/>
      <c r="ERI217" s="221"/>
      <c r="ERJ217" s="220"/>
      <c r="ERK217" s="219"/>
      <c r="ERL217" s="218"/>
      <c r="ERM217" s="222"/>
      <c r="ERN217" s="218"/>
      <c r="ERO217" s="218"/>
      <c r="ERP217" s="221"/>
      <c r="ERQ217" s="220"/>
      <c r="ERR217" s="219"/>
      <c r="ERS217" s="218"/>
      <c r="ERT217" s="222"/>
      <c r="ERU217" s="218"/>
      <c r="ERV217" s="218"/>
      <c r="ERW217" s="221"/>
      <c r="ERX217" s="220"/>
      <c r="ERY217" s="219"/>
      <c r="ERZ217" s="218"/>
      <c r="ESA217" s="222"/>
      <c r="ESB217" s="218"/>
      <c r="ESC217" s="218"/>
      <c r="ESD217" s="221"/>
      <c r="ESE217" s="220"/>
      <c r="ESF217" s="219"/>
      <c r="ESG217" s="218"/>
      <c r="ESH217" s="222"/>
      <c r="ESI217" s="218"/>
      <c r="ESJ217" s="218"/>
      <c r="ESK217" s="221"/>
      <c r="ESL217" s="220"/>
      <c r="ESM217" s="219"/>
      <c r="ESN217" s="218"/>
      <c r="ESO217" s="222"/>
      <c r="ESP217" s="218"/>
      <c r="ESQ217" s="218"/>
      <c r="ESR217" s="221"/>
      <c r="ESS217" s="220"/>
      <c r="EST217" s="219"/>
      <c r="ESU217" s="218"/>
      <c r="ESV217" s="222"/>
      <c r="ESW217" s="218"/>
      <c r="ESX217" s="218"/>
      <c r="ESY217" s="221"/>
      <c r="ESZ217" s="220"/>
      <c r="ETA217" s="219"/>
      <c r="ETB217" s="218"/>
      <c r="ETC217" s="222"/>
      <c r="ETD217" s="218"/>
      <c r="ETE217" s="218"/>
      <c r="ETF217" s="221"/>
      <c r="ETG217" s="220"/>
      <c r="ETH217" s="219"/>
      <c r="ETI217" s="218"/>
      <c r="ETJ217" s="222"/>
      <c r="ETK217" s="218"/>
      <c r="ETL217" s="218"/>
      <c r="ETM217" s="221"/>
      <c r="ETN217" s="220"/>
      <c r="ETO217" s="219"/>
      <c r="ETP217" s="218"/>
      <c r="ETQ217" s="222"/>
      <c r="ETR217" s="218"/>
      <c r="ETS217" s="218"/>
      <c r="ETT217" s="221"/>
      <c r="ETU217" s="220"/>
      <c r="ETV217" s="219"/>
      <c r="ETW217" s="218"/>
      <c r="ETX217" s="222"/>
      <c r="ETY217" s="218"/>
      <c r="ETZ217" s="218"/>
      <c r="EUA217" s="221"/>
      <c r="EUB217" s="220"/>
      <c r="EUC217" s="219"/>
      <c r="EUD217" s="218"/>
      <c r="EUE217" s="222"/>
      <c r="EUF217" s="218"/>
      <c r="EUG217" s="218"/>
      <c r="EUH217" s="221"/>
      <c r="EUI217" s="220"/>
      <c r="EUJ217" s="219"/>
      <c r="EUK217" s="218"/>
      <c r="EUL217" s="222"/>
      <c r="EUM217" s="218"/>
      <c r="EUN217" s="218"/>
      <c r="EUO217" s="221"/>
      <c r="EUP217" s="220"/>
      <c r="EUQ217" s="219"/>
      <c r="EUR217" s="218"/>
      <c r="EUS217" s="222"/>
      <c r="EUT217" s="218"/>
      <c r="EUU217" s="218"/>
      <c r="EUV217" s="221"/>
      <c r="EUW217" s="220"/>
      <c r="EUX217" s="219"/>
      <c r="EUY217" s="218"/>
      <c r="EUZ217" s="222"/>
      <c r="EVA217" s="218"/>
      <c r="EVB217" s="218"/>
      <c r="EVC217" s="221"/>
      <c r="EVD217" s="220"/>
      <c r="EVE217" s="219"/>
      <c r="EVF217" s="218"/>
      <c r="EVG217" s="222"/>
      <c r="EVH217" s="218"/>
      <c r="EVI217" s="218"/>
      <c r="EVJ217" s="221"/>
      <c r="EVK217" s="220"/>
      <c r="EVL217" s="219"/>
      <c r="EVM217" s="218"/>
      <c r="EVN217" s="222"/>
      <c r="EVO217" s="218"/>
      <c r="EVP217" s="218"/>
      <c r="EVQ217" s="221"/>
      <c r="EVR217" s="220"/>
      <c r="EVS217" s="219"/>
      <c r="EVT217" s="218"/>
      <c r="EVU217" s="222"/>
      <c r="EVV217" s="218"/>
      <c r="EVW217" s="218"/>
      <c r="EVX217" s="221"/>
      <c r="EVY217" s="220"/>
      <c r="EVZ217" s="219"/>
      <c r="EWA217" s="218"/>
      <c r="EWB217" s="222"/>
      <c r="EWC217" s="218"/>
      <c r="EWD217" s="218"/>
      <c r="EWE217" s="221"/>
      <c r="EWF217" s="220"/>
      <c r="EWG217" s="219"/>
      <c r="EWH217" s="218"/>
      <c r="EWI217" s="222"/>
      <c r="EWJ217" s="218"/>
      <c r="EWK217" s="218"/>
      <c r="EWL217" s="221"/>
      <c r="EWM217" s="220"/>
      <c r="EWN217" s="219"/>
      <c r="EWO217" s="218"/>
      <c r="EWP217" s="222"/>
      <c r="EWQ217" s="218"/>
      <c r="EWR217" s="218"/>
      <c r="EWS217" s="221"/>
      <c r="EWT217" s="220"/>
      <c r="EWU217" s="219"/>
      <c r="EWV217" s="218"/>
      <c r="EWW217" s="222"/>
      <c r="EWX217" s="218"/>
      <c r="EWY217" s="218"/>
      <c r="EWZ217" s="221"/>
      <c r="EXA217" s="220"/>
      <c r="EXB217" s="219"/>
      <c r="EXC217" s="218"/>
      <c r="EXD217" s="222"/>
      <c r="EXE217" s="218"/>
      <c r="EXF217" s="218"/>
      <c r="EXG217" s="221"/>
      <c r="EXH217" s="220"/>
      <c r="EXI217" s="219"/>
      <c r="EXJ217" s="218"/>
      <c r="EXK217" s="222"/>
      <c r="EXL217" s="218"/>
      <c r="EXM217" s="218"/>
      <c r="EXN217" s="221"/>
      <c r="EXO217" s="220"/>
      <c r="EXP217" s="219"/>
      <c r="EXQ217" s="218"/>
      <c r="EXR217" s="222"/>
      <c r="EXS217" s="218"/>
      <c r="EXT217" s="218"/>
      <c r="EXU217" s="221"/>
      <c r="EXV217" s="220"/>
      <c r="EXW217" s="219"/>
      <c r="EXX217" s="218"/>
      <c r="EXY217" s="222"/>
      <c r="EXZ217" s="218"/>
      <c r="EYA217" s="218"/>
      <c r="EYB217" s="221"/>
      <c r="EYC217" s="220"/>
      <c r="EYD217" s="219"/>
      <c r="EYE217" s="218"/>
      <c r="EYF217" s="222"/>
      <c r="EYG217" s="218"/>
      <c r="EYH217" s="218"/>
      <c r="EYI217" s="221"/>
      <c r="EYJ217" s="220"/>
      <c r="EYK217" s="219"/>
      <c r="EYL217" s="218"/>
      <c r="EYM217" s="222"/>
      <c r="EYN217" s="218"/>
      <c r="EYO217" s="218"/>
      <c r="EYP217" s="221"/>
      <c r="EYQ217" s="220"/>
      <c r="EYR217" s="219"/>
      <c r="EYS217" s="218"/>
      <c r="EYT217" s="222"/>
      <c r="EYU217" s="218"/>
      <c r="EYV217" s="218"/>
      <c r="EYW217" s="221"/>
      <c r="EYX217" s="220"/>
      <c r="EYY217" s="219"/>
      <c r="EYZ217" s="218"/>
      <c r="EZA217" s="222"/>
      <c r="EZB217" s="218"/>
      <c r="EZC217" s="218"/>
      <c r="EZD217" s="221"/>
      <c r="EZE217" s="220"/>
      <c r="EZF217" s="219"/>
      <c r="EZG217" s="218"/>
      <c r="EZH217" s="222"/>
      <c r="EZI217" s="218"/>
      <c r="EZJ217" s="218"/>
      <c r="EZK217" s="221"/>
      <c r="EZL217" s="220"/>
      <c r="EZM217" s="219"/>
      <c r="EZN217" s="218"/>
      <c r="EZO217" s="222"/>
      <c r="EZP217" s="218"/>
      <c r="EZQ217" s="218"/>
      <c r="EZR217" s="221"/>
      <c r="EZS217" s="220"/>
      <c r="EZT217" s="219"/>
      <c r="EZU217" s="218"/>
      <c r="EZV217" s="222"/>
      <c r="EZW217" s="218"/>
      <c r="EZX217" s="218"/>
      <c r="EZY217" s="221"/>
      <c r="EZZ217" s="220"/>
      <c r="FAA217" s="219"/>
      <c r="FAB217" s="218"/>
      <c r="FAC217" s="222"/>
      <c r="FAD217" s="218"/>
      <c r="FAE217" s="218"/>
      <c r="FAF217" s="221"/>
      <c r="FAG217" s="220"/>
      <c r="FAH217" s="219"/>
      <c r="FAI217" s="218"/>
      <c r="FAJ217" s="222"/>
      <c r="FAK217" s="218"/>
      <c r="FAL217" s="218"/>
      <c r="FAM217" s="221"/>
      <c r="FAN217" s="220"/>
      <c r="FAO217" s="219"/>
      <c r="FAP217" s="218"/>
      <c r="FAQ217" s="222"/>
      <c r="FAR217" s="218"/>
      <c r="FAS217" s="218"/>
      <c r="FAT217" s="221"/>
      <c r="FAU217" s="220"/>
      <c r="FAV217" s="219"/>
      <c r="FAW217" s="218"/>
      <c r="FAX217" s="222"/>
      <c r="FAY217" s="218"/>
      <c r="FAZ217" s="218"/>
      <c r="FBA217" s="221"/>
      <c r="FBB217" s="220"/>
      <c r="FBC217" s="219"/>
      <c r="FBD217" s="218"/>
      <c r="FBE217" s="222"/>
      <c r="FBF217" s="218"/>
      <c r="FBG217" s="218"/>
      <c r="FBH217" s="221"/>
      <c r="FBI217" s="220"/>
      <c r="FBJ217" s="219"/>
      <c r="FBK217" s="218"/>
      <c r="FBL217" s="222"/>
      <c r="FBM217" s="218"/>
      <c r="FBN217" s="218"/>
      <c r="FBO217" s="221"/>
      <c r="FBP217" s="220"/>
      <c r="FBQ217" s="219"/>
      <c r="FBR217" s="218"/>
      <c r="FBS217" s="222"/>
      <c r="FBT217" s="218"/>
      <c r="FBU217" s="218"/>
      <c r="FBV217" s="221"/>
      <c r="FBW217" s="220"/>
      <c r="FBX217" s="219"/>
      <c r="FBY217" s="218"/>
      <c r="FBZ217" s="222"/>
      <c r="FCA217" s="218"/>
      <c r="FCB217" s="218"/>
      <c r="FCC217" s="221"/>
      <c r="FCD217" s="220"/>
      <c r="FCE217" s="219"/>
      <c r="FCF217" s="218"/>
      <c r="FCG217" s="222"/>
      <c r="FCH217" s="218"/>
      <c r="FCI217" s="218"/>
      <c r="FCJ217" s="221"/>
      <c r="FCK217" s="220"/>
      <c r="FCL217" s="219"/>
      <c r="FCM217" s="218"/>
      <c r="FCN217" s="222"/>
      <c r="FCO217" s="218"/>
      <c r="FCP217" s="218"/>
      <c r="FCQ217" s="221"/>
      <c r="FCR217" s="220"/>
      <c r="FCS217" s="219"/>
      <c r="FCT217" s="218"/>
      <c r="FCU217" s="222"/>
      <c r="FCV217" s="218"/>
      <c r="FCW217" s="218"/>
      <c r="FCX217" s="221"/>
      <c r="FCY217" s="220"/>
      <c r="FCZ217" s="219"/>
      <c r="FDA217" s="218"/>
      <c r="FDB217" s="222"/>
      <c r="FDC217" s="218"/>
      <c r="FDD217" s="218"/>
      <c r="FDE217" s="221"/>
      <c r="FDF217" s="220"/>
      <c r="FDG217" s="219"/>
      <c r="FDH217" s="218"/>
      <c r="FDI217" s="222"/>
      <c r="FDJ217" s="218"/>
      <c r="FDK217" s="218"/>
      <c r="FDL217" s="221"/>
      <c r="FDM217" s="220"/>
      <c r="FDN217" s="219"/>
      <c r="FDO217" s="218"/>
      <c r="FDP217" s="222"/>
      <c r="FDQ217" s="218"/>
      <c r="FDR217" s="218"/>
      <c r="FDS217" s="221"/>
      <c r="FDT217" s="220"/>
      <c r="FDU217" s="219"/>
      <c r="FDV217" s="218"/>
      <c r="FDW217" s="222"/>
      <c r="FDX217" s="218"/>
      <c r="FDY217" s="218"/>
      <c r="FDZ217" s="221"/>
      <c r="FEA217" s="220"/>
      <c r="FEB217" s="219"/>
      <c r="FEC217" s="218"/>
      <c r="FED217" s="222"/>
      <c r="FEE217" s="218"/>
      <c r="FEF217" s="218"/>
      <c r="FEG217" s="221"/>
      <c r="FEH217" s="220"/>
      <c r="FEI217" s="219"/>
      <c r="FEJ217" s="218"/>
      <c r="FEK217" s="222"/>
      <c r="FEL217" s="218"/>
      <c r="FEM217" s="218"/>
      <c r="FEN217" s="221"/>
      <c r="FEO217" s="220"/>
      <c r="FEP217" s="219"/>
      <c r="FEQ217" s="218"/>
      <c r="FER217" s="222"/>
      <c r="FES217" s="218"/>
      <c r="FET217" s="218"/>
      <c r="FEU217" s="221"/>
      <c r="FEV217" s="220"/>
      <c r="FEW217" s="219"/>
      <c r="FEX217" s="218"/>
      <c r="FEY217" s="222"/>
      <c r="FEZ217" s="218"/>
      <c r="FFA217" s="218"/>
      <c r="FFB217" s="221"/>
      <c r="FFC217" s="220"/>
      <c r="FFD217" s="219"/>
      <c r="FFE217" s="218"/>
      <c r="FFF217" s="222"/>
      <c r="FFG217" s="218"/>
      <c r="FFH217" s="218"/>
      <c r="FFI217" s="221"/>
      <c r="FFJ217" s="220"/>
      <c r="FFK217" s="219"/>
      <c r="FFL217" s="218"/>
      <c r="FFM217" s="222"/>
      <c r="FFN217" s="218"/>
      <c r="FFO217" s="218"/>
      <c r="FFP217" s="221"/>
      <c r="FFQ217" s="220"/>
      <c r="FFR217" s="219"/>
      <c r="FFS217" s="218"/>
      <c r="FFT217" s="222"/>
      <c r="FFU217" s="218"/>
      <c r="FFV217" s="218"/>
      <c r="FFW217" s="221"/>
      <c r="FFX217" s="220"/>
      <c r="FFY217" s="219"/>
      <c r="FFZ217" s="218"/>
      <c r="FGA217" s="222"/>
      <c r="FGB217" s="218"/>
      <c r="FGC217" s="218"/>
      <c r="FGD217" s="221"/>
      <c r="FGE217" s="220"/>
      <c r="FGF217" s="219"/>
      <c r="FGG217" s="218"/>
      <c r="FGH217" s="222"/>
      <c r="FGI217" s="218"/>
      <c r="FGJ217" s="218"/>
      <c r="FGK217" s="221"/>
      <c r="FGL217" s="220"/>
      <c r="FGM217" s="219"/>
      <c r="FGN217" s="218"/>
      <c r="FGO217" s="222"/>
      <c r="FGP217" s="218"/>
      <c r="FGQ217" s="218"/>
      <c r="FGR217" s="221"/>
      <c r="FGS217" s="220"/>
      <c r="FGT217" s="219"/>
      <c r="FGU217" s="218"/>
      <c r="FGV217" s="222"/>
      <c r="FGW217" s="218"/>
      <c r="FGX217" s="218"/>
      <c r="FGY217" s="221"/>
      <c r="FGZ217" s="220"/>
      <c r="FHA217" s="219"/>
      <c r="FHB217" s="218"/>
      <c r="FHC217" s="222"/>
      <c r="FHD217" s="218"/>
      <c r="FHE217" s="218"/>
      <c r="FHF217" s="221"/>
      <c r="FHG217" s="220"/>
      <c r="FHH217" s="219"/>
      <c r="FHI217" s="218"/>
      <c r="FHJ217" s="222"/>
      <c r="FHK217" s="218"/>
      <c r="FHL217" s="218"/>
      <c r="FHM217" s="221"/>
      <c r="FHN217" s="220"/>
      <c r="FHO217" s="219"/>
      <c r="FHP217" s="218"/>
      <c r="FHQ217" s="222"/>
      <c r="FHR217" s="218"/>
      <c r="FHS217" s="218"/>
      <c r="FHT217" s="221"/>
      <c r="FHU217" s="220"/>
      <c r="FHV217" s="219"/>
      <c r="FHW217" s="218"/>
      <c r="FHX217" s="222"/>
      <c r="FHY217" s="218"/>
      <c r="FHZ217" s="218"/>
      <c r="FIA217" s="221"/>
      <c r="FIB217" s="220"/>
      <c r="FIC217" s="219"/>
      <c r="FID217" s="218"/>
      <c r="FIE217" s="222"/>
      <c r="FIF217" s="218"/>
      <c r="FIG217" s="218"/>
      <c r="FIH217" s="221"/>
      <c r="FII217" s="220"/>
      <c r="FIJ217" s="219"/>
      <c r="FIK217" s="218"/>
      <c r="FIL217" s="222"/>
      <c r="FIM217" s="218"/>
      <c r="FIN217" s="218"/>
      <c r="FIO217" s="221"/>
      <c r="FIP217" s="220"/>
      <c r="FIQ217" s="219"/>
      <c r="FIR217" s="218"/>
      <c r="FIS217" s="222"/>
      <c r="FIT217" s="218"/>
      <c r="FIU217" s="218"/>
      <c r="FIV217" s="221"/>
      <c r="FIW217" s="220"/>
      <c r="FIX217" s="219"/>
      <c r="FIY217" s="218"/>
      <c r="FIZ217" s="222"/>
      <c r="FJA217" s="218"/>
      <c r="FJB217" s="218"/>
      <c r="FJC217" s="221"/>
      <c r="FJD217" s="220"/>
      <c r="FJE217" s="219"/>
      <c r="FJF217" s="218"/>
      <c r="FJG217" s="222"/>
      <c r="FJH217" s="218"/>
      <c r="FJI217" s="218"/>
      <c r="FJJ217" s="221"/>
      <c r="FJK217" s="220"/>
      <c r="FJL217" s="219"/>
      <c r="FJM217" s="218"/>
      <c r="FJN217" s="222"/>
      <c r="FJO217" s="218"/>
      <c r="FJP217" s="218"/>
      <c r="FJQ217" s="221"/>
      <c r="FJR217" s="220"/>
      <c r="FJS217" s="219"/>
      <c r="FJT217" s="218"/>
      <c r="FJU217" s="222"/>
      <c r="FJV217" s="218"/>
      <c r="FJW217" s="218"/>
      <c r="FJX217" s="221"/>
      <c r="FJY217" s="220"/>
      <c r="FJZ217" s="219"/>
      <c r="FKA217" s="218"/>
      <c r="FKB217" s="222"/>
      <c r="FKC217" s="218"/>
      <c r="FKD217" s="218"/>
      <c r="FKE217" s="221"/>
      <c r="FKF217" s="220"/>
      <c r="FKG217" s="219"/>
      <c r="FKH217" s="218"/>
      <c r="FKI217" s="222"/>
      <c r="FKJ217" s="218"/>
      <c r="FKK217" s="218"/>
      <c r="FKL217" s="221"/>
      <c r="FKM217" s="220"/>
      <c r="FKN217" s="219"/>
      <c r="FKO217" s="218"/>
      <c r="FKP217" s="222"/>
      <c r="FKQ217" s="218"/>
      <c r="FKR217" s="218"/>
      <c r="FKS217" s="221"/>
      <c r="FKT217" s="220"/>
      <c r="FKU217" s="219"/>
      <c r="FKV217" s="218"/>
      <c r="FKW217" s="222"/>
      <c r="FKX217" s="218"/>
      <c r="FKY217" s="218"/>
      <c r="FKZ217" s="221"/>
      <c r="FLA217" s="220"/>
      <c r="FLB217" s="219"/>
      <c r="FLC217" s="218"/>
      <c r="FLD217" s="222"/>
      <c r="FLE217" s="218"/>
      <c r="FLF217" s="218"/>
      <c r="FLG217" s="221"/>
      <c r="FLH217" s="220"/>
      <c r="FLI217" s="219"/>
      <c r="FLJ217" s="218"/>
      <c r="FLK217" s="222"/>
      <c r="FLL217" s="218"/>
      <c r="FLM217" s="218"/>
      <c r="FLN217" s="221"/>
      <c r="FLO217" s="220"/>
      <c r="FLP217" s="219"/>
      <c r="FLQ217" s="218"/>
      <c r="FLR217" s="222"/>
      <c r="FLS217" s="218"/>
      <c r="FLT217" s="218"/>
      <c r="FLU217" s="221"/>
      <c r="FLV217" s="220"/>
      <c r="FLW217" s="219"/>
      <c r="FLX217" s="218"/>
      <c r="FLY217" s="222"/>
      <c r="FLZ217" s="218"/>
      <c r="FMA217" s="218"/>
      <c r="FMB217" s="221"/>
      <c r="FMC217" s="220"/>
      <c r="FMD217" s="219"/>
      <c r="FME217" s="218"/>
      <c r="FMF217" s="222"/>
      <c r="FMG217" s="218"/>
      <c r="FMH217" s="218"/>
      <c r="FMI217" s="221"/>
      <c r="FMJ217" s="220"/>
      <c r="FMK217" s="219"/>
      <c r="FML217" s="218"/>
      <c r="FMM217" s="222"/>
      <c r="FMN217" s="218"/>
      <c r="FMO217" s="218"/>
      <c r="FMP217" s="221"/>
      <c r="FMQ217" s="220"/>
      <c r="FMR217" s="219"/>
      <c r="FMS217" s="218"/>
      <c r="FMT217" s="222"/>
      <c r="FMU217" s="218"/>
      <c r="FMV217" s="218"/>
      <c r="FMW217" s="221"/>
      <c r="FMX217" s="220"/>
      <c r="FMY217" s="219"/>
      <c r="FMZ217" s="218"/>
      <c r="FNA217" s="222"/>
      <c r="FNB217" s="218"/>
      <c r="FNC217" s="218"/>
      <c r="FND217" s="221"/>
      <c r="FNE217" s="220"/>
      <c r="FNF217" s="219"/>
      <c r="FNG217" s="218"/>
      <c r="FNH217" s="222"/>
      <c r="FNI217" s="218"/>
      <c r="FNJ217" s="218"/>
      <c r="FNK217" s="221"/>
      <c r="FNL217" s="220"/>
      <c r="FNM217" s="219"/>
      <c r="FNN217" s="218"/>
      <c r="FNO217" s="222"/>
      <c r="FNP217" s="218"/>
      <c r="FNQ217" s="218"/>
      <c r="FNR217" s="221"/>
      <c r="FNS217" s="220"/>
      <c r="FNT217" s="219"/>
      <c r="FNU217" s="218"/>
      <c r="FNV217" s="222"/>
      <c r="FNW217" s="218"/>
      <c r="FNX217" s="218"/>
      <c r="FNY217" s="221"/>
      <c r="FNZ217" s="220"/>
      <c r="FOA217" s="219"/>
      <c r="FOB217" s="218"/>
      <c r="FOC217" s="222"/>
      <c r="FOD217" s="218"/>
      <c r="FOE217" s="218"/>
      <c r="FOF217" s="221"/>
      <c r="FOG217" s="220"/>
      <c r="FOH217" s="219"/>
      <c r="FOI217" s="218"/>
      <c r="FOJ217" s="222"/>
      <c r="FOK217" s="218"/>
      <c r="FOL217" s="218"/>
      <c r="FOM217" s="221"/>
      <c r="FON217" s="220"/>
      <c r="FOO217" s="219"/>
      <c r="FOP217" s="218"/>
      <c r="FOQ217" s="222"/>
      <c r="FOR217" s="218"/>
      <c r="FOS217" s="218"/>
      <c r="FOT217" s="221"/>
      <c r="FOU217" s="220"/>
      <c r="FOV217" s="219"/>
      <c r="FOW217" s="218"/>
      <c r="FOX217" s="222"/>
      <c r="FOY217" s="218"/>
      <c r="FOZ217" s="218"/>
      <c r="FPA217" s="221"/>
      <c r="FPB217" s="220"/>
      <c r="FPC217" s="219"/>
      <c r="FPD217" s="218"/>
      <c r="FPE217" s="222"/>
      <c r="FPF217" s="218"/>
      <c r="FPG217" s="218"/>
      <c r="FPH217" s="221"/>
      <c r="FPI217" s="220"/>
      <c r="FPJ217" s="219"/>
      <c r="FPK217" s="218"/>
      <c r="FPL217" s="222"/>
      <c r="FPM217" s="218"/>
      <c r="FPN217" s="218"/>
      <c r="FPO217" s="221"/>
      <c r="FPP217" s="220"/>
      <c r="FPQ217" s="219"/>
      <c r="FPR217" s="218"/>
      <c r="FPS217" s="222"/>
      <c r="FPT217" s="218"/>
      <c r="FPU217" s="218"/>
      <c r="FPV217" s="221"/>
      <c r="FPW217" s="220"/>
      <c r="FPX217" s="219"/>
      <c r="FPY217" s="218"/>
      <c r="FPZ217" s="222"/>
      <c r="FQA217" s="218"/>
      <c r="FQB217" s="218"/>
      <c r="FQC217" s="221"/>
      <c r="FQD217" s="220"/>
      <c r="FQE217" s="219"/>
      <c r="FQF217" s="218"/>
      <c r="FQG217" s="222"/>
      <c r="FQH217" s="218"/>
      <c r="FQI217" s="218"/>
      <c r="FQJ217" s="221"/>
      <c r="FQK217" s="220"/>
      <c r="FQL217" s="219"/>
      <c r="FQM217" s="218"/>
      <c r="FQN217" s="222"/>
      <c r="FQO217" s="218"/>
      <c r="FQP217" s="218"/>
      <c r="FQQ217" s="221"/>
      <c r="FQR217" s="220"/>
      <c r="FQS217" s="219"/>
      <c r="FQT217" s="218"/>
      <c r="FQU217" s="222"/>
      <c r="FQV217" s="218"/>
      <c r="FQW217" s="218"/>
      <c r="FQX217" s="221"/>
      <c r="FQY217" s="220"/>
      <c r="FQZ217" s="219"/>
      <c r="FRA217" s="218"/>
      <c r="FRB217" s="222"/>
      <c r="FRC217" s="218"/>
      <c r="FRD217" s="218"/>
      <c r="FRE217" s="221"/>
      <c r="FRF217" s="220"/>
      <c r="FRG217" s="219"/>
      <c r="FRH217" s="218"/>
      <c r="FRI217" s="222"/>
      <c r="FRJ217" s="218"/>
      <c r="FRK217" s="218"/>
      <c r="FRL217" s="221"/>
      <c r="FRM217" s="220"/>
      <c r="FRN217" s="219"/>
      <c r="FRO217" s="218"/>
      <c r="FRP217" s="222"/>
      <c r="FRQ217" s="218"/>
      <c r="FRR217" s="218"/>
      <c r="FRS217" s="221"/>
      <c r="FRT217" s="220"/>
      <c r="FRU217" s="219"/>
      <c r="FRV217" s="218"/>
      <c r="FRW217" s="222"/>
      <c r="FRX217" s="218"/>
      <c r="FRY217" s="218"/>
      <c r="FRZ217" s="221"/>
      <c r="FSA217" s="220"/>
      <c r="FSB217" s="219"/>
      <c r="FSC217" s="218"/>
      <c r="FSD217" s="222"/>
      <c r="FSE217" s="218"/>
      <c r="FSF217" s="218"/>
      <c r="FSG217" s="221"/>
      <c r="FSH217" s="220"/>
      <c r="FSI217" s="219"/>
      <c r="FSJ217" s="218"/>
      <c r="FSK217" s="222"/>
      <c r="FSL217" s="218"/>
      <c r="FSM217" s="218"/>
      <c r="FSN217" s="221"/>
      <c r="FSO217" s="220"/>
      <c r="FSP217" s="219"/>
      <c r="FSQ217" s="218"/>
      <c r="FSR217" s="222"/>
      <c r="FSS217" s="218"/>
      <c r="FST217" s="218"/>
      <c r="FSU217" s="221"/>
      <c r="FSV217" s="220"/>
      <c r="FSW217" s="219"/>
      <c r="FSX217" s="218"/>
      <c r="FSY217" s="222"/>
      <c r="FSZ217" s="218"/>
      <c r="FTA217" s="218"/>
      <c r="FTB217" s="221"/>
      <c r="FTC217" s="220"/>
      <c r="FTD217" s="219"/>
      <c r="FTE217" s="218"/>
      <c r="FTF217" s="222"/>
      <c r="FTG217" s="218"/>
      <c r="FTH217" s="218"/>
      <c r="FTI217" s="221"/>
      <c r="FTJ217" s="220"/>
      <c r="FTK217" s="219"/>
      <c r="FTL217" s="218"/>
      <c r="FTM217" s="222"/>
      <c r="FTN217" s="218"/>
      <c r="FTO217" s="218"/>
      <c r="FTP217" s="221"/>
      <c r="FTQ217" s="220"/>
      <c r="FTR217" s="219"/>
      <c r="FTS217" s="218"/>
      <c r="FTT217" s="222"/>
      <c r="FTU217" s="218"/>
      <c r="FTV217" s="218"/>
      <c r="FTW217" s="221"/>
      <c r="FTX217" s="220"/>
      <c r="FTY217" s="219"/>
      <c r="FTZ217" s="218"/>
      <c r="FUA217" s="222"/>
      <c r="FUB217" s="218"/>
      <c r="FUC217" s="218"/>
      <c r="FUD217" s="221"/>
      <c r="FUE217" s="220"/>
      <c r="FUF217" s="219"/>
      <c r="FUG217" s="218"/>
      <c r="FUH217" s="222"/>
      <c r="FUI217" s="218"/>
      <c r="FUJ217" s="218"/>
      <c r="FUK217" s="221"/>
      <c r="FUL217" s="220"/>
      <c r="FUM217" s="219"/>
      <c r="FUN217" s="218"/>
      <c r="FUO217" s="222"/>
      <c r="FUP217" s="218"/>
      <c r="FUQ217" s="218"/>
      <c r="FUR217" s="221"/>
      <c r="FUS217" s="220"/>
      <c r="FUT217" s="219"/>
      <c r="FUU217" s="218"/>
      <c r="FUV217" s="222"/>
      <c r="FUW217" s="218"/>
      <c r="FUX217" s="218"/>
      <c r="FUY217" s="221"/>
      <c r="FUZ217" s="220"/>
      <c r="FVA217" s="219"/>
      <c r="FVB217" s="218"/>
      <c r="FVC217" s="222"/>
      <c r="FVD217" s="218"/>
      <c r="FVE217" s="218"/>
      <c r="FVF217" s="221"/>
      <c r="FVG217" s="220"/>
      <c r="FVH217" s="219"/>
      <c r="FVI217" s="218"/>
      <c r="FVJ217" s="222"/>
      <c r="FVK217" s="218"/>
      <c r="FVL217" s="218"/>
      <c r="FVM217" s="221"/>
      <c r="FVN217" s="220"/>
      <c r="FVO217" s="219"/>
      <c r="FVP217" s="218"/>
      <c r="FVQ217" s="222"/>
      <c r="FVR217" s="218"/>
      <c r="FVS217" s="218"/>
      <c r="FVT217" s="221"/>
      <c r="FVU217" s="220"/>
      <c r="FVV217" s="219"/>
      <c r="FVW217" s="218"/>
      <c r="FVX217" s="222"/>
      <c r="FVY217" s="218"/>
      <c r="FVZ217" s="218"/>
      <c r="FWA217" s="221"/>
      <c r="FWB217" s="220"/>
      <c r="FWC217" s="219"/>
      <c r="FWD217" s="218"/>
      <c r="FWE217" s="222"/>
      <c r="FWF217" s="218"/>
      <c r="FWG217" s="218"/>
      <c r="FWH217" s="221"/>
      <c r="FWI217" s="220"/>
      <c r="FWJ217" s="219"/>
      <c r="FWK217" s="218"/>
      <c r="FWL217" s="222"/>
      <c r="FWM217" s="218"/>
      <c r="FWN217" s="218"/>
      <c r="FWO217" s="221"/>
      <c r="FWP217" s="220"/>
      <c r="FWQ217" s="219"/>
      <c r="FWR217" s="218"/>
      <c r="FWS217" s="222"/>
      <c r="FWT217" s="218"/>
      <c r="FWU217" s="218"/>
      <c r="FWV217" s="221"/>
      <c r="FWW217" s="220"/>
      <c r="FWX217" s="219"/>
      <c r="FWY217" s="218"/>
      <c r="FWZ217" s="222"/>
      <c r="FXA217" s="218"/>
      <c r="FXB217" s="218"/>
      <c r="FXC217" s="221"/>
      <c r="FXD217" s="220"/>
      <c r="FXE217" s="219"/>
      <c r="FXF217" s="218"/>
      <c r="FXG217" s="222"/>
      <c r="FXH217" s="218"/>
      <c r="FXI217" s="218"/>
      <c r="FXJ217" s="221"/>
      <c r="FXK217" s="220"/>
      <c r="FXL217" s="219"/>
      <c r="FXM217" s="218"/>
      <c r="FXN217" s="222"/>
      <c r="FXO217" s="218"/>
      <c r="FXP217" s="218"/>
      <c r="FXQ217" s="221"/>
      <c r="FXR217" s="220"/>
      <c r="FXS217" s="219"/>
      <c r="FXT217" s="218"/>
      <c r="FXU217" s="222"/>
      <c r="FXV217" s="218"/>
      <c r="FXW217" s="218"/>
      <c r="FXX217" s="221"/>
      <c r="FXY217" s="220"/>
      <c r="FXZ217" s="219"/>
      <c r="FYA217" s="218"/>
      <c r="FYB217" s="222"/>
      <c r="FYC217" s="218"/>
      <c r="FYD217" s="218"/>
      <c r="FYE217" s="221"/>
      <c r="FYF217" s="220"/>
      <c r="FYG217" s="219"/>
      <c r="FYH217" s="218"/>
      <c r="FYI217" s="222"/>
      <c r="FYJ217" s="218"/>
      <c r="FYK217" s="218"/>
      <c r="FYL217" s="221"/>
      <c r="FYM217" s="220"/>
      <c r="FYN217" s="219"/>
      <c r="FYO217" s="218"/>
      <c r="FYP217" s="222"/>
      <c r="FYQ217" s="218"/>
      <c r="FYR217" s="218"/>
      <c r="FYS217" s="221"/>
      <c r="FYT217" s="220"/>
      <c r="FYU217" s="219"/>
      <c r="FYV217" s="218"/>
      <c r="FYW217" s="222"/>
      <c r="FYX217" s="218"/>
      <c r="FYY217" s="218"/>
      <c r="FYZ217" s="221"/>
      <c r="FZA217" s="220"/>
      <c r="FZB217" s="219"/>
      <c r="FZC217" s="218"/>
      <c r="FZD217" s="222"/>
      <c r="FZE217" s="218"/>
      <c r="FZF217" s="218"/>
      <c r="FZG217" s="221"/>
      <c r="FZH217" s="220"/>
      <c r="FZI217" s="219"/>
      <c r="FZJ217" s="218"/>
      <c r="FZK217" s="222"/>
      <c r="FZL217" s="218"/>
      <c r="FZM217" s="218"/>
      <c r="FZN217" s="221"/>
      <c r="FZO217" s="220"/>
      <c r="FZP217" s="219"/>
      <c r="FZQ217" s="218"/>
      <c r="FZR217" s="222"/>
      <c r="FZS217" s="218"/>
      <c r="FZT217" s="218"/>
      <c r="FZU217" s="221"/>
      <c r="FZV217" s="220"/>
      <c r="FZW217" s="219"/>
      <c r="FZX217" s="218"/>
      <c r="FZY217" s="222"/>
      <c r="FZZ217" s="218"/>
      <c r="GAA217" s="218"/>
      <c r="GAB217" s="221"/>
      <c r="GAC217" s="220"/>
      <c r="GAD217" s="219"/>
      <c r="GAE217" s="218"/>
      <c r="GAF217" s="222"/>
      <c r="GAG217" s="218"/>
      <c r="GAH217" s="218"/>
      <c r="GAI217" s="221"/>
      <c r="GAJ217" s="220"/>
      <c r="GAK217" s="219"/>
      <c r="GAL217" s="218"/>
      <c r="GAM217" s="222"/>
      <c r="GAN217" s="218"/>
      <c r="GAO217" s="218"/>
      <c r="GAP217" s="221"/>
      <c r="GAQ217" s="220"/>
      <c r="GAR217" s="219"/>
      <c r="GAS217" s="218"/>
      <c r="GAT217" s="222"/>
      <c r="GAU217" s="218"/>
      <c r="GAV217" s="218"/>
      <c r="GAW217" s="221"/>
      <c r="GAX217" s="220"/>
      <c r="GAY217" s="219"/>
      <c r="GAZ217" s="218"/>
      <c r="GBA217" s="222"/>
      <c r="GBB217" s="218"/>
      <c r="GBC217" s="218"/>
      <c r="GBD217" s="221"/>
      <c r="GBE217" s="220"/>
      <c r="GBF217" s="219"/>
      <c r="GBG217" s="218"/>
      <c r="GBH217" s="222"/>
      <c r="GBI217" s="218"/>
      <c r="GBJ217" s="218"/>
      <c r="GBK217" s="221"/>
      <c r="GBL217" s="220"/>
      <c r="GBM217" s="219"/>
      <c r="GBN217" s="218"/>
      <c r="GBO217" s="222"/>
      <c r="GBP217" s="218"/>
      <c r="GBQ217" s="218"/>
      <c r="GBR217" s="221"/>
      <c r="GBS217" s="220"/>
      <c r="GBT217" s="219"/>
      <c r="GBU217" s="218"/>
      <c r="GBV217" s="222"/>
      <c r="GBW217" s="218"/>
      <c r="GBX217" s="218"/>
      <c r="GBY217" s="221"/>
      <c r="GBZ217" s="220"/>
      <c r="GCA217" s="219"/>
      <c r="GCB217" s="218"/>
      <c r="GCC217" s="222"/>
      <c r="GCD217" s="218"/>
      <c r="GCE217" s="218"/>
      <c r="GCF217" s="221"/>
      <c r="GCG217" s="220"/>
      <c r="GCH217" s="219"/>
      <c r="GCI217" s="218"/>
      <c r="GCJ217" s="222"/>
      <c r="GCK217" s="218"/>
      <c r="GCL217" s="218"/>
      <c r="GCM217" s="221"/>
      <c r="GCN217" s="220"/>
      <c r="GCO217" s="219"/>
      <c r="GCP217" s="218"/>
      <c r="GCQ217" s="222"/>
      <c r="GCR217" s="218"/>
      <c r="GCS217" s="218"/>
      <c r="GCT217" s="221"/>
      <c r="GCU217" s="220"/>
      <c r="GCV217" s="219"/>
      <c r="GCW217" s="218"/>
      <c r="GCX217" s="222"/>
      <c r="GCY217" s="218"/>
      <c r="GCZ217" s="218"/>
      <c r="GDA217" s="221"/>
      <c r="GDB217" s="220"/>
      <c r="GDC217" s="219"/>
      <c r="GDD217" s="218"/>
      <c r="GDE217" s="222"/>
      <c r="GDF217" s="218"/>
      <c r="GDG217" s="218"/>
      <c r="GDH217" s="221"/>
      <c r="GDI217" s="220"/>
      <c r="GDJ217" s="219"/>
      <c r="GDK217" s="218"/>
      <c r="GDL217" s="222"/>
      <c r="GDM217" s="218"/>
      <c r="GDN217" s="218"/>
      <c r="GDO217" s="221"/>
      <c r="GDP217" s="220"/>
      <c r="GDQ217" s="219"/>
      <c r="GDR217" s="218"/>
      <c r="GDS217" s="222"/>
      <c r="GDT217" s="218"/>
      <c r="GDU217" s="218"/>
      <c r="GDV217" s="221"/>
      <c r="GDW217" s="220"/>
      <c r="GDX217" s="219"/>
      <c r="GDY217" s="218"/>
      <c r="GDZ217" s="222"/>
      <c r="GEA217" s="218"/>
      <c r="GEB217" s="218"/>
      <c r="GEC217" s="221"/>
      <c r="GED217" s="220"/>
      <c r="GEE217" s="219"/>
      <c r="GEF217" s="218"/>
      <c r="GEG217" s="222"/>
      <c r="GEH217" s="218"/>
      <c r="GEI217" s="218"/>
      <c r="GEJ217" s="221"/>
      <c r="GEK217" s="220"/>
      <c r="GEL217" s="219"/>
      <c r="GEM217" s="218"/>
      <c r="GEN217" s="222"/>
      <c r="GEO217" s="218"/>
      <c r="GEP217" s="218"/>
      <c r="GEQ217" s="221"/>
      <c r="GER217" s="220"/>
      <c r="GES217" s="219"/>
      <c r="GET217" s="218"/>
      <c r="GEU217" s="222"/>
      <c r="GEV217" s="218"/>
      <c r="GEW217" s="218"/>
      <c r="GEX217" s="221"/>
      <c r="GEY217" s="220"/>
      <c r="GEZ217" s="219"/>
      <c r="GFA217" s="218"/>
      <c r="GFB217" s="222"/>
      <c r="GFC217" s="218"/>
      <c r="GFD217" s="218"/>
      <c r="GFE217" s="221"/>
      <c r="GFF217" s="220"/>
      <c r="GFG217" s="219"/>
      <c r="GFH217" s="218"/>
      <c r="GFI217" s="222"/>
      <c r="GFJ217" s="218"/>
      <c r="GFK217" s="218"/>
      <c r="GFL217" s="221"/>
      <c r="GFM217" s="220"/>
      <c r="GFN217" s="219"/>
      <c r="GFO217" s="218"/>
      <c r="GFP217" s="222"/>
      <c r="GFQ217" s="218"/>
      <c r="GFR217" s="218"/>
      <c r="GFS217" s="221"/>
      <c r="GFT217" s="220"/>
      <c r="GFU217" s="219"/>
      <c r="GFV217" s="218"/>
      <c r="GFW217" s="222"/>
      <c r="GFX217" s="218"/>
      <c r="GFY217" s="218"/>
      <c r="GFZ217" s="221"/>
      <c r="GGA217" s="220"/>
      <c r="GGB217" s="219"/>
      <c r="GGC217" s="218"/>
      <c r="GGD217" s="222"/>
      <c r="GGE217" s="218"/>
      <c r="GGF217" s="218"/>
      <c r="GGG217" s="221"/>
      <c r="GGH217" s="220"/>
      <c r="GGI217" s="219"/>
      <c r="GGJ217" s="218"/>
      <c r="GGK217" s="222"/>
      <c r="GGL217" s="218"/>
      <c r="GGM217" s="218"/>
      <c r="GGN217" s="221"/>
      <c r="GGO217" s="220"/>
      <c r="GGP217" s="219"/>
      <c r="GGQ217" s="218"/>
      <c r="GGR217" s="222"/>
      <c r="GGS217" s="218"/>
      <c r="GGT217" s="218"/>
      <c r="GGU217" s="221"/>
      <c r="GGV217" s="220"/>
      <c r="GGW217" s="219"/>
      <c r="GGX217" s="218"/>
      <c r="GGY217" s="222"/>
      <c r="GGZ217" s="218"/>
      <c r="GHA217" s="218"/>
      <c r="GHB217" s="221"/>
      <c r="GHC217" s="220"/>
      <c r="GHD217" s="219"/>
      <c r="GHE217" s="218"/>
      <c r="GHF217" s="222"/>
      <c r="GHG217" s="218"/>
      <c r="GHH217" s="218"/>
      <c r="GHI217" s="221"/>
      <c r="GHJ217" s="220"/>
      <c r="GHK217" s="219"/>
      <c r="GHL217" s="218"/>
      <c r="GHM217" s="222"/>
      <c r="GHN217" s="218"/>
      <c r="GHO217" s="218"/>
      <c r="GHP217" s="221"/>
      <c r="GHQ217" s="220"/>
      <c r="GHR217" s="219"/>
      <c r="GHS217" s="218"/>
      <c r="GHT217" s="222"/>
      <c r="GHU217" s="218"/>
      <c r="GHV217" s="218"/>
      <c r="GHW217" s="221"/>
      <c r="GHX217" s="220"/>
      <c r="GHY217" s="219"/>
      <c r="GHZ217" s="218"/>
      <c r="GIA217" s="222"/>
      <c r="GIB217" s="218"/>
      <c r="GIC217" s="218"/>
      <c r="GID217" s="221"/>
      <c r="GIE217" s="220"/>
      <c r="GIF217" s="219"/>
      <c r="GIG217" s="218"/>
      <c r="GIH217" s="222"/>
      <c r="GII217" s="218"/>
      <c r="GIJ217" s="218"/>
      <c r="GIK217" s="221"/>
      <c r="GIL217" s="220"/>
      <c r="GIM217" s="219"/>
      <c r="GIN217" s="218"/>
      <c r="GIO217" s="222"/>
      <c r="GIP217" s="218"/>
      <c r="GIQ217" s="218"/>
      <c r="GIR217" s="221"/>
      <c r="GIS217" s="220"/>
      <c r="GIT217" s="219"/>
      <c r="GIU217" s="218"/>
      <c r="GIV217" s="222"/>
      <c r="GIW217" s="218"/>
      <c r="GIX217" s="218"/>
      <c r="GIY217" s="221"/>
      <c r="GIZ217" s="220"/>
      <c r="GJA217" s="219"/>
      <c r="GJB217" s="218"/>
      <c r="GJC217" s="222"/>
      <c r="GJD217" s="218"/>
      <c r="GJE217" s="218"/>
      <c r="GJF217" s="221"/>
      <c r="GJG217" s="220"/>
      <c r="GJH217" s="219"/>
      <c r="GJI217" s="218"/>
      <c r="GJJ217" s="222"/>
      <c r="GJK217" s="218"/>
      <c r="GJL217" s="218"/>
      <c r="GJM217" s="221"/>
      <c r="GJN217" s="220"/>
      <c r="GJO217" s="219"/>
      <c r="GJP217" s="218"/>
      <c r="GJQ217" s="222"/>
      <c r="GJR217" s="218"/>
      <c r="GJS217" s="218"/>
      <c r="GJT217" s="221"/>
      <c r="GJU217" s="220"/>
      <c r="GJV217" s="219"/>
      <c r="GJW217" s="218"/>
      <c r="GJX217" s="222"/>
      <c r="GJY217" s="218"/>
      <c r="GJZ217" s="218"/>
      <c r="GKA217" s="221"/>
      <c r="GKB217" s="220"/>
      <c r="GKC217" s="219"/>
      <c r="GKD217" s="218"/>
      <c r="GKE217" s="222"/>
      <c r="GKF217" s="218"/>
      <c r="GKG217" s="218"/>
      <c r="GKH217" s="221"/>
      <c r="GKI217" s="220"/>
      <c r="GKJ217" s="219"/>
      <c r="GKK217" s="218"/>
      <c r="GKL217" s="222"/>
      <c r="GKM217" s="218"/>
      <c r="GKN217" s="218"/>
      <c r="GKO217" s="221"/>
      <c r="GKP217" s="220"/>
      <c r="GKQ217" s="219"/>
      <c r="GKR217" s="218"/>
      <c r="GKS217" s="222"/>
      <c r="GKT217" s="218"/>
      <c r="GKU217" s="218"/>
      <c r="GKV217" s="221"/>
      <c r="GKW217" s="220"/>
      <c r="GKX217" s="219"/>
      <c r="GKY217" s="218"/>
      <c r="GKZ217" s="222"/>
      <c r="GLA217" s="218"/>
      <c r="GLB217" s="218"/>
      <c r="GLC217" s="221"/>
      <c r="GLD217" s="220"/>
      <c r="GLE217" s="219"/>
      <c r="GLF217" s="218"/>
      <c r="GLG217" s="222"/>
      <c r="GLH217" s="218"/>
      <c r="GLI217" s="218"/>
      <c r="GLJ217" s="221"/>
      <c r="GLK217" s="220"/>
      <c r="GLL217" s="219"/>
      <c r="GLM217" s="218"/>
      <c r="GLN217" s="222"/>
      <c r="GLO217" s="218"/>
      <c r="GLP217" s="218"/>
      <c r="GLQ217" s="221"/>
      <c r="GLR217" s="220"/>
      <c r="GLS217" s="219"/>
      <c r="GLT217" s="218"/>
      <c r="GLU217" s="222"/>
      <c r="GLV217" s="218"/>
      <c r="GLW217" s="218"/>
      <c r="GLX217" s="221"/>
      <c r="GLY217" s="220"/>
      <c r="GLZ217" s="219"/>
      <c r="GMA217" s="218"/>
      <c r="GMB217" s="222"/>
      <c r="GMC217" s="218"/>
      <c r="GMD217" s="218"/>
      <c r="GME217" s="221"/>
      <c r="GMF217" s="220"/>
      <c r="GMG217" s="219"/>
      <c r="GMH217" s="218"/>
      <c r="GMI217" s="222"/>
      <c r="GMJ217" s="218"/>
      <c r="GMK217" s="218"/>
      <c r="GML217" s="221"/>
      <c r="GMM217" s="220"/>
      <c r="GMN217" s="219"/>
      <c r="GMO217" s="218"/>
      <c r="GMP217" s="222"/>
      <c r="GMQ217" s="218"/>
      <c r="GMR217" s="218"/>
      <c r="GMS217" s="221"/>
      <c r="GMT217" s="220"/>
      <c r="GMU217" s="219"/>
      <c r="GMV217" s="218"/>
      <c r="GMW217" s="222"/>
      <c r="GMX217" s="218"/>
      <c r="GMY217" s="218"/>
      <c r="GMZ217" s="221"/>
      <c r="GNA217" s="220"/>
      <c r="GNB217" s="219"/>
      <c r="GNC217" s="218"/>
      <c r="GND217" s="222"/>
      <c r="GNE217" s="218"/>
      <c r="GNF217" s="218"/>
      <c r="GNG217" s="221"/>
      <c r="GNH217" s="220"/>
      <c r="GNI217" s="219"/>
      <c r="GNJ217" s="218"/>
      <c r="GNK217" s="222"/>
      <c r="GNL217" s="218"/>
      <c r="GNM217" s="218"/>
      <c r="GNN217" s="221"/>
      <c r="GNO217" s="220"/>
      <c r="GNP217" s="219"/>
      <c r="GNQ217" s="218"/>
      <c r="GNR217" s="222"/>
      <c r="GNS217" s="218"/>
      <c r="GNT217" s="218"/>
      <c r="GNU217" s="221"/>
      <c r="GNV217" s="220"/>
      <c r="GNW217" s="219"/>
      <c r="GNX217" s="218"/>
      <c r="GNY217" s="222"/>
      <c r="GNZ217" s="218"/>
      <c r="GOA217" s="218"/>
      <c r="GOB217" s="221"/>
      <c r="GOC217" s="220"/>
      <c r="GOD217" s="219"/>
      <c r="GOE217" s="218"/>
      <c r="GOF217" s="222"/>
      <c r="GOG217" s="218"/>
      <c r="GOH217" s="218"/>
      <c r="GOI217" s="221"/>
      <c r="GOJ217" s="220"/>
      <c r="GOK217" s="219"/>
      <c r="GOL217" s="218"/>
      <c r="GOM217" s="222"/>
      <c r="GON217" s="218"/>
      <c r="GOO217" s="218"/>
      <c r="GOP217" s="221"/>
      <c r="GOQ217" s="220"/>
      <c r="GOR217" s="219"/>
      <c r="GOS217" s="218"/>
      <c r="GOT217" s="222"/>
      <c r="GOU217" s="218"/>
      <c r="GOV217" s="218"/>
      <c r="GOW217" s="221"/>
      <c r="GOX217" s="220"/>
      <c r="GOY217" s="219"/>
      <c r="GOZ217" s="218"/>
      <c r="GPA217" s="222"/>
      <c r="GPB217" s="218"/>
      <c r="GPC217" s="218"/>
      <c r="GPD217" s="221"/>
      <c r="GPE217" s="220"/>
      <c r="GPF217" s="219"/>
      <c r="GPG217" s="218"/>
      <c r="GPH217" s="222"/>
      <c r="GPI217" s="218"/>
      <c r="GPJ217" s="218"/>
      <c r="GPK217" s="221"/>
      <c r="GPL217" s="220"/>
      <c r="GPM217" s="219"/>
      <c r="GPN217" s="218"/>
      <c r="GPO217" s="222"/>
      <c r="GPP217" s="218"/>
      <c r="GPQ217" s="218"/>
      <c r="GPR217" s="221"/>
      <c r="GPS217" s="220"/>
      <c r="GPT217" s="219"/>
      <c r="GPU217" s="218"/>
      <c r="GPV217" s="222"/>
      <c r="GPW217" s="218"/>
      <c r="GPX217" s="218"/>
      <c r="GPY217" s="221"/>
      <c r="GPZ217" s="220"/>
      <c r="GQA217" s="219"/>
      <c r="GQB217" s="218"/>
      <c r="GQC217" s="222"/>
      <c r="GQD217" s="218"/>
      <c r="GQE217" s="218"/>
      <c r="GQF217" s="221"/>
      <c r="GQG217" s="220"/>
      <c r="GQH217" s="219"/>
      <c r="GQI217" s="218"/>
      <c r="GQJ217" s="222"/>
      <c r="GQK217" s="218"/>
      <c r="GQL217" s="218"/>
      <c r="GQM217" s="221"/>
      <c r="GQN217" s="220"/>
      <c r="GQO217" s="219"/>
      <c r="GQP217" s="218"/>
      <c r="GQQ217" s="222"/>
      <c r="GQR217" s="218"/>
      <c r="GQS217" s="218"/>
      <c r="GQT217" s="221"/>
      <c r="GQU217" s="220"/>
      <c r="GQV217" s="219"/>
      <c r="GQW217" s="218"/>
      <c r="GQX217" s="222"/>
      <c r="GQY217" s="218"/>
      <c r="GQZ217" s="218"/>
      <c r="GRA217" s="221"/>
      <c r="GRB217" s="220"/>
      <c r="GRC217" s="219"/>
      <c r="GRD217" s="218"/>
      <c r="GRE217" s="222"/>
      <c r="GRF217" s="218"/>
      <c r="GRG217" s="218"/>
      <c r="GRH217" s="221"/>
      <c r="GRI217" s="220"/>
      <c r="GRJ217" s="219"/>
      <c r="GRK217" s="218"/>
      <c r="GRL217" s="222"/>
      <c r="GRM217" s="218"/>
      <c r="GRN217" s="218"/>
      <c r="GRO217" s="221"/>
      <c r="GRP217" s="220"/>
      <c r="GRQ217" s="219"/>
      <c r="GRR217" s="218"/>
      <c r="GRS217" s="222"/>
      <c r="GRT217" s="218"/>
      <c r="GRU217" s="218"/>
      <c r="GRV217" s="221"/>
      <c r="GRW217" s="220"/>
      <c r="GRX217" s="219"/>
      <c r="GRY217" s="218"/>
      <c r="GRZ217" s="222"/>
      <c r="GSA217" s="218"/>
      <c r="GSB217" s="218"/>
      <c r="GSC217" s="221"/>
      <c r="GSD217" s="220"/>
      <c r="GSE217" s="219"/>
      <c r="GSF217" s="218"/>
      <c r="GSG217" s="222"/>
      <c r="GSH217" s="218"/>
      <c r="GSI217" s="218"/>
      <c r="GSJ217" s="221"/>
      <c r="GSK217" s="220"/>
      <c r="GSL217" s="219"/>
      <c r="GSM217" s="218"/>
      <c r="GSN217" s="222"/>
      <c r="GSO217" s="218"/>
      <c r="GSP217" s="218"/>
      <c r="GSQ217" s="221"/>
      <c r="GSR217" s="220"/>
      <c r="GSS217" s="219"/>
      <c r="GST217" s="218"/>
      <c r="GSU217" s="222"/>
      <c r="GSV217" s="218"/>
      <c r="GSW217" s="218"/>
      <c r="GSX217" s="221"/>
      <c r="GSY217" s="220"/>
      <c r="GSZ217" s="219"/>
      <c r="GTA217" s="218"/>
      <c r="GTB217" s="222"/>
      <c r="GTC217" s="218"/>
      <c r="GTD217" s="218"/>
      <c r="GTE217" s="221"/>
      <c r="GTF217" s="220"/>
      <c r="GTG217" s="219"/>
      <c r="GTH217" s="218"/>
      <c r="GTI217" s="222"/>
      <c r="GTJ217" s="218"/>
      <c r="GTK217" s="218"/>
      <c r="GTL217" s="221"/>
      <c r="GTM217" s="220"/>
      <c r="GTN217" s="219"/>
      <c r="GTO217" s="218"/>
      <c r="GTP217" s="222"/>
      <c r="GTQ217" s="218"/>
      <c r="GTR217" s="218"/>
      <c r="GTS217" s="221"/>
      <c r="GTT217" s="220"/>
      <c r="GTU217" s="219"/>
      <c r="GTV217" s="218"/>
      <c r="GTW217" s="222"/>
      <c r="GTX217" s="218"/>
      <c r="GTY217" s="218"/>
      <c r="GTZ217" s="221"/>
      <c r="GUA217" s="220"/>
      <c r="GUB217" s="219"/>
      <c r="GUC217" s="218"/>
      <c r="GUD217" s="222"/>
      <c r="GUE217" s="218"/>
      <c r="GUF217" s="218"/>
      <c r="GUG217" s="221"/>
      <c r="GUH217" s="220"/>
      <c r="GUI217" s="219"/>
      <c r="GUJ217" s="218"/>
      <c r="GUK217" s="222"/>
      <c r="GUL217" s="218"/>
      <c r="GUM217" s="218"/>
      <c r="GUN217" s="221"/>
      <c r="GUO217" s="220"/>
      <c r="GUP217" s="219"/>
      <c r="GUQ217" s="218"/>
      <c r="GUR217" s="222"/>
      <c r="GUS217" s="218"/>
      <c r="GUT217" s="218"/>
      <c r="GUU217" s="221"/>
      <c r="GUV217" s="220"/>
      <c r="GUW217" s="219"/>
      <c r="GUX217" s="218"/>
      <c r="GUY217" s="222"/>
      <c r="GUZ217" s="218"/>
      <c r="GVA217" s="218"/>
      <c r="GVB217" s="221"/>
      <c r="GVC217" s="220"/>
      <c r="GVD217" s="219"/>
      <c r="GVE217" s="218"/>
      <c r="GVF217" s="222"/>
      <c r="GVG217" s="218"/>
      <c r="GVH217" s="218"/>
      <c r="GVI217" s="221"/>
      <c r="GVJ217" s="220"/>
      <c r="GVK217" s="219"/>
      <c r="GVL217" s="218"/>
      <c r="GVM217" s="222"/>
      <c r="GVN217" s="218"/>
      <c r="GVO217" s="218"/>
      <c r="GVP217" s="221"/>
      <c r="GVQ217" s="220"/>
      <c r="GVR217" s="219"/>
      <c r="GVS217" s="218"/>
      <c r="GVT217" s="222"/>
      <c r="GVU217" s="218"/>
      <c r="GVV217" s="218"/>
      <c r="GVW217" s="221"/>
      <c r="GVX217" s="220"/>
      <c r="GVY217" s="219"/>
      <c r="GVZ217" s="218"/>
      <c r="GWA217" s="222"/>
      <c r="GWB217" s="218"/>
      <c r="GWC217" s="218"/>
      <c r="GWD217" s="221"/>
      <c r="GWE217" s="220"/>
      <c r="GWF217" s="219"/>
      <c r="GWG217" s="218"/>
      <c r="GWH217" s="222"/>
      <c r="GWI217" s="218"/>
      <c r="GWJ217" s="218"/>
      <c r="GWK217" s="221"/>
      <c r="GWL217" s="220"/>
      <c r="GWM217" s="219"/>
      <c r="GWN217" s="218"/>
      <c r="GWO217" s="222"/>
      <c r="GWP217" s="218"/>
      <c r="GWQ217" s="218"/>
      <c r="GWR217" s="221"/>
      <c r="GWS217" s="220"/>
      <c r="GWT217" s="219"/>
      <c r="GWU217" s="218"/>
      <c r="GWV217" s="222"/>
      <c r="GWW217" s="218"/>
      <c r="GWX217" s="218"/>
      <c r="GWY217" s="221"/>
      <c r="GWZ217" s="220"/>
      <c r="GXA217" s="219"/>
      <c r="GXB217" s="218"/>
      <c r="GXC217" s="222"/>
      <c r="GXD217" s="218"/>
      <c r="GXE217" s="218"/>
      <c r="GXF217" s="221"/>
      <c r="GXG217" s="220"/>
      <c r="GXH217" s="219"/>
      <c r="GXI217" s="218"/>
      <c r="GXJ217" s="222"/>
      <c r="GXK217" s="218"/>
      <c r="GXL217" s="218"/>
      <c r="GXM217" s="221"/>
      <c r="GXN217" s="220"/>
      <c r="GXO217" s="219"/>
      <c r="GXP217" s="218"/>
      <c r="GXQ217" s="222"/>
      <c r="GXR217" s="218"/>
      <c r="GXS217" s="218"/>
      <c r="GXT217" s="221"/>
      <c r="GXU217" s="220"/>
      <c r="GXV217" s="219"/>
      <c r="GXW217" s="218"/>
      <c r="GXX217" s="222"/>
      <c r="GXY217" s="218"/>
      <c r="GXZ217" s="218"/>
      <c r="GYA217" s="221"/>
      <c r="GYB217" s="220"/>
      <c r="GYC217" s="219"/>
      <c r="GYD217" s="218"/>
      <c r="GYE217" s="222"/>
      <c r="GYF217" s="218"/>
      <c r="GYG217" s="218"/>
      <c r="GYH217" s="221"/>
      <c r="GYI217" s="220"/>
      <c r="GYJ217" s="219"/>
      <c r="GYK217" s="218"/>
      <c r="GYL217" s="222"/>
      <c r="GYM217" s="218"/>
      <c r="GYN217" s="218"/>
      <c r="GYO217" s="221"/>
      <c r="GYP217" s="220"/>
      <c r="GYQ217" s="219"/>
      <c r="GYR217" s="218"/>
      <c r="GYS217" s="222"/>
      <c r="GYT217" s="218"/>
      <c r="GYU217" s="218"/>
      <c r="GYV217" s="221"/>
      <c r="GYW217" s="220"/>
      <c r="GYX217" s="219"/>
      <c r="GYY217" s="218"/>
      <c r="GYZ217" s="222"/>
      <c r="GZA217" s="218"/>
      <c r="GZB217" s="218"/>
      <c r="GZC217" s="221"/>
      <c r="GZD217" s="220"/>
      <c r="GZE217" s="219"/>
      <c r="GZF217" s="218"/>
      <c r="GZG217" s="222"/>
      <c r="GZH217" s="218"/>
      <c r="GZI217" s="218"/>
      <c r="GZJ217" s="221"/>
      <c r="GZK217" s="220"/>
      <c r="GZL217" s="219"/>
      <c r="GZM217" s="218"/>
      <c r="GZN217" s="222"/>
      <c r="GZO217" s="218"/>
      <c r="GZP217" s="218"/>
      <c r="GZQ217" s="221"/>
      <c r="GZR217" s="220"/>
      <c r="GZS217" s="219"/>
      <c r="GZT217" s="218"/>
      <c r="GZU217" s="222"/>
      <c r="GZV217" s="218"/>
      <c r="GZW217" s="218"/>
      <c r="GZX217" s="221"/>
      <c r="GZY217" s="220"/>
      <c r="GZZ217" s="219"/>
      <c r="HAA217" s="218"/>
      <c r="HAB217" s="222"/>
      <c r="HAC217" s="218"/>
      <c r="HAD217" s="218"/>
      <c r="HAE217" s="221"/>
      <c r="HAF217" s="220"/>
      <c r="HAG217" s="219"/>
      <c r="HAH217" s="218"/>
      <c r="HAI217" s="222"/>
      <c r="HAJ217" s="218"/>
      <c r="HAK217" s="218"/>
      <c r="HAL217" s="221"/>
      <c r="HAM217" s="220"/>
      <c r="HAN217" s="219"/>
      <c r="HAO217" s="218"/>
      <c r="HAP217" s="222"/>
      <c r="HAQ217" s="218"/>
      <c r="HAR217" s="218"/>
      <c r="HAS217" s="221"/>
      <c r="HAT217" s="220"/>
      <c r="HAU217" s="219"/>
      <c r="HAV217" s="218"/>
      <c r="HAW217" s="222"/>
      <c r="HAX217" s="218"/>
      <c r="HAY217" s="218"/>
      <c r="HAZ217" s="221"/>
      <c r="HBA217" s="220"/>
      <c r="HBB217" s="219"/>
      <c r="HBC217" s="218"/>
      <c r="HBD217" s="222"/>
      <c r="HBE217" s="218"/>
      <c r="HBF217" s="218"/>
      <c r="HBG217" s="221"/>
      <c r="HBH217" s="220"/>
      <c r="HBI217" s="219"/>
      <c r="HBJ217" s="218"/>
      <c r="HBK217" s="222"/>
      <c r="HBL217" s="218"/>
      <c r="HBM217" s="218"/>
      <c r="HBN217" s="221"/>
      <c r="HBO217" s="220"/>
      <c r="HBP217" s="219"/>
      <c r="HBQ217" s="218"/>
      <c r="HBR217" s="222"/>
      <c r="HBS217" s="218"/>
      <c r="HBT217" s="218"/>
      <c r="HBU217" s="221"/>
      <c r="HBV217" s="220"/>
      <c r="HBW217" s="219"/>
      <c r="HBX217" s="218"/>
      <c r="HBY217" s="222"/>
      <c r="HBZ217" s="218"/>
      <c r="HCA217" s="218"/>
      <c r="HCB217" s="221"/>
      <c r="HCC217" s="220"/>
      <c r="HCD217" s="219"/>
      <c r="HCE217" s="218"/>
      <c r="HCF217" s="222"/>
      <c r="HCG217" s="218"/>
      <c r="HCH217" s="218"/>
      <c r="HCI217" s="221"/>
      <c r="HCJ217" s="220"/>
      <c r="HCK217" s="219"/>
      <c r="HCL217" s="218"/>
      <c r="HCM217" s="222"/>
      <c r="HCN217" s="218"/>
      <c r="HCO217" s="218"/>
      <c r="HCP217" s="221"/>
      <c r="HCQ217" s="220"/>
      <c r="HCR217" s="219"/>
      <c r="HCS217" s="218"/>
      <c r="HCT217" s="222"/>
      <c r="HCU217" s="218"/>
      <c r="HCV217" s="218"/>
      <c r="HCW217" s="221"/>
      <c r="HCX217" s="220"/>
      <c r="HCY217" s="219"/>
      <c r="HCZ217" s="218"/>
      <c r="HDA217" s="222"/>
      <c r="HDB217" s="218"/>
      <c r="HDC217" s="218"/>
      <c r="HDD217" s="221"/>
      <c r="HDE217" s="220"/>
      <c r="HDF217" s="219"/>
      <c r="HDG217" s="218"/>
      <c r="HDH217" s="222"/>
      <c r="HDI217" s="218"/>
      <c r="HDJ217" s="218"/>
      <c r="HDK217" s="221"/>
      <c r="HDL217" s="220"/>
      <c r="HDM217" s="219"/>
      <c r="HDN217" s="218"/>
      <c r="HDO217" s="222"/>
      <c r="HDP217" s="218"/>
      <c r="HDQ217" s="218"/>
      <c r="HDR217" s="221"/>
      <c r="HDS217" s="220"/>
      <c r="HDT217" s="219"/>
      <c r="HDU217" s="218"/>
      <c r="HDV217" s="222"/>
      <c r="HDW217" s="218"/>
      <c r="HDX217" s="218"/>
      <c r="HDY217" s="221"/>
      <c r="HDZ217" s="220"/>
      <c r="HEA217" s="219"/>
      <c r="HEB217" s="218"/>
      <c r="HEC217" s="222"/>
      <c r="HED217" s="218"/>
      <c r="HEE217" s="218"/>
      <c r="HEF217" s="221"/>
      <c r="HEG217" s="220"/>
      <c r="HEH217" s="219"/>
      <c r="HEI217" s="218"/>
      <c r="HEJ217" s="222"/>
      <c r="HEK217" s="218"/>
      <c r="HEL217" s="218"/>
      <c r="HEM217" s="221"/>
      <c r="HEN217" s="220"/>
      <c r="HEO217" s="219"/>
      <c r="HEP217" s="218"/>
      <c r="HEQ217" s="222"/>
      <c r="HER217" s="218"/>
      <c r="HES217" s="218"/>
      <c r="HET217" s="221"/>
      <c r="HEU217" s="220"/>
      <c r="HEV217" s="219"/>
      <c r="HEW217" s="218"/>
      <c r="HEX217" s="222"/>
      <c r="HEY217" s="218"/>
      <c r="HEZ217" s="218"/>
      <c r="HFA217" s="221"/>
      <c r="HFB217" s="220"/>
      <c r="HFC217" s="219"/>
      <c r="HFD217" s="218"/>
      <c r="HFE217" s="222"/>
      <c r="HFF217" s="218"/>
      <c r="HFG217" s="218"/>
      <c r="HFH217" s="221"/>
      <c r="HFI217" s="220"/>
      <c r="HFJ217" s="219"/>
      <c r="HFK217" s="218"/>
      <c r="HFL217" s="222"/>
      <c r="HFM217" s="218"/>
      <c r="HFN217" s="218"/>
      <c r="HFO217" s="221"/>
      <c r="HFP217" s="220"/>
      <c r="HFQ217" s="219"/>
      <c r="HFR217" s="218"/>
      <c r="HFS217" s="222"/>
      <c r="HFT217" s="218"/>
      <c r="HFU217" s="218"/>
      <c r="HFV217" s="221"/>
      <c r="HFW217" s="220"/>
      <c r="HFX217" s="219"/>
      <c r="HFY217" s="218"/>
      <c r="HFZ217" s="222"/>
      <c r="HGA217" s="218"/>
      <c r="HGB217" s="218"/>
      <c r="HGC217" s="221"/>
      <c r="HGD217" s="220"/>
      <c r="HGE217" s="219"/>
      <c r="HGF217" s="218"/>
      <c r="HGG217" s="222"/>
      <c r="HGH217" s="218"/>
      <c r="HGI217" s="218"/>
      <c r="HGJ217" s="221"/>
      <c r="HGK217" s="220"/>
      <c r="HGL217" s="219"/>
      <c r="HGM217" s="218"/>
      <c r="HGN217" s="222"/>
      <c r="HGO217" s="218"/>
      <c r="HGP217" s="218"/>
      <c r="HGQ217" s="221"/>
      <c r="HGR217" s="220"/>
      <c r="HGS217" s="219"/>
      <c r="HGT217" s="218"/>
      <c r="HGU217" s="222"/>
      <c r="HGV217" s="218"/>
      <c r="HGW217" s="218"/>
      <c r="HGX217" s="221"/>
      <c r="HGY217" s="220"/>
      <c r="HGZ217" s="219"/>
      <c r="HHA217" s="218"/>
      <c r="HHB217" s="222"/>
      <c r="HHC217" s="218"/>
      <c r="HHD217" s="218"/>
      <c r="HHE217" s="221"/>
      <c r="HHF217" s="220"/>
      <c r="HHG217" s="219"/>
      <c r="HHH217" s="218"/>
      <c r="HHI217" s="222"/>
      <c r="HHJ217" s="218"/>
      <c r="HHK217" s="218"/>
      <c r="HHL217" s="221"/>
      <c r="HHM217" s="220"/>
      <c r="HHN217" s="219"/>
      <c r="HHO217" s="218"/>
      <c r="HHP217" s="222"/>
      <c r="HHQ217" s="218"/>
      <c r="HHR217" s="218"/>
      <c r="HHS217" s="221"/>
      <c r="HHT217" s="220"/>
      <c r="HHU217" s="219"/>
      <c r="HHV217" s="218"/>
      <c r="HHW217" s="222"/>
      <c r="HHX217" s="218"/>
      <c r="HHY217" s="218"/>
      <c r="HHZ217" s="221"/>
      <c r="HIA217" s="220"/>
      <c r="HIB217" s="219"/>
      <c r="HIC217" s="218"/>
      <c r="HID217" s="222"/>
      <c r="HIE217" s="218"/>
      <c r="HIF217" s="218"/>
      <c r="HIG217" s="221"/>
      <c r="HIH217" s="220"/>
      <c r="HII217" s="219"/>
      <c r="HIJ217" s="218"/>
      <c r="HIK217" s="222"/>
      <c r="HIL217" s="218"/>
      <c r="HIM217" s="218"/>
      <c r="HIN217" s="221"/>
      <c r="HIO217" s="220"/>
      <c r="HIP217" s="219"/>
      <c r="HIQ217" s="218"/>
      <c r="HIR217" s="222"/>
      <c r="HIS217" s="218"/>
      <c r="HIT217" s="218"/>
      <c r="HIU217" s="221"/>
      <c r="HIV217" s="220"/>
      <c r="HIW217" s="219"/>
      <c r="HIX217" s="218"/>
      <c r="HIY217" s="222"/>
      <c r="HIZ217" s="218"/>
      <c r="HJA217" s="218"/>
      <c r="HJB217" s="221"/>
      <c r="HJC217" s="220"/>
      <c r="HJD217" s="219"/>
      <c r="HJE217" s="218"/>
      <c r="HJF217" s="222"/>
      <c r="HJG217" s="218"/>
      <c r="HJH217" s="218"/>
      <c r="HJI217" s="221"/>
      <c r="HJJ217" s="220"/>
      <c r="HJK217" s="219"/>
      <c r="HJL217" s="218"/>
      <c r="HJM217" s="222"/>
      <c r="HJN217" s="218"/>
      <c r="HJO217" s="218"/>
      <c r="HJP217" s="221"/>
      <c r="HJQ217" s="220"/>
      <c r="HJR217" s="219"/>
      <c r="HJS217" s="218"/>
      <c r="HJT217" s="222"/>
      <c r="HJU217" s="218"/>
      <c r="HJV217" s="218"/>
      <c r="HJW217" s="221"/>
      <c r="HJX217" s="220"/>
      <c r="HJY217" s="219"/>
      <c r="HJZ217" s="218"/>
      <c r="HKA217" s="222"/>
      <c r="HKB217" s="218"/>
      <c r="HKC217" s="218"/>
      <c r="HKD217" s="221"/>
      <c r="HKE217" s="220"/>
      <c r="HKF217" s="219"/>
      <c r="HKG217" s="218"/>
      <c r="HKH217" s="222"/>
      <c r="HKI217" s="218"/>
      <c r="HKJ217" s="218"/>
      <c r="HKK217" s="221"/>
      <c r="HKL217" s="220"/>
      <c r="HKM217" s="219"/>
      <c r="HKN217" s="218"/>
      <c r="HKO217" s="222"/>
      <c r="HKP217" s="218"/>
      <c r="HKQ217" s="218"/>
      <c r="HKR217" s="221"/>
      <c r="HKS217" s="220"/>
      <c r="HKT217" s="219"/>
      <c r="HKU217" s="218"/>
      <c r="HKV217" s="222"/>
      <c r="HKW217" s="218"/>
      <c r="HKX217" s="218"/>
      <c r="HKY217" s="221"/>
      <c r="HKZ217" s="220"/>
      <c r="HLA217" s="219"/>
      <c r="HLB217" s="218"/>
      <c r="HLC217" s="222"/>
      <c r="HLD217" s="218"/>
      <c r="HLE217" s="218"/>
      <c r="HLF217" s="221"/>
      <c r="HLG217" s="220"/>
      <c r="HLH217" s="219"/>
      <c r="HLI217" s="218"/>
      <c r="HLJ217" s="222"/>
      <c r="HLK217" s="218"/>
      <c r="HLL217" s="218"/>
      <c r="HLM217" s="221"/>
      <c r="HLN217" s="220"/>
      <c r="HLO217" s="219"/>
      <c r="HLP217" s="218"/>
      <c r="HLQ217" s="222"/>
      <c r="HLR217" s="218"/>
      <c r="HLS217" s="218"/>
      <c r="HLT217" s="221"/>
      <c r="HLU217" s="220"/>
      <c r="HLV217" s="219"/>
      <c r="HLW217" s="218"/>
      <c r="HLX217" s="222"/>
      <c r="HLY217" s="218"/>
      <c r="HLZ217" s="218"/>
      <c r="HMA217" s="221"/>
      <c r="HMB217" s="220"/>
      <c r="HMC217" s="219"/>
      <c r="HMD217" s="218"/>
      <c r="HME217" s="222"/>
      <c r="HMF217" s="218"/>
      <c r="HMG217" s="218"/>
      <c r="HMH217" s="221"/>
      <c r="HMI217" s="220"/>
      <c r="HMJ217" s="219"/>
      <c r="HMK217" s="218"/>
      <c r="HML217" s="222"/>
      <c r="HMM217" s="218"/>
      <c r="HMN217" s="218"/>
      <c r="HMO217" s="221"/>
      <c r="HMP217" s="220"/>
      <c r="HMQ217" s="219"/>
      <c r="HMR217" s="218"/>
      <c r="HMS217" s="222"/>
      <c r="HMT217" s="218"/>
      <c r="HMU217" s="218"/>
      <c r="HMV217" s="221"/>
      <c r="HMW217" s="220"/>
      <c r="HMX217" s="219"/>
      <c r="HMY217" s="218"/>
      <c r="HMZ217" s="222"/>
      <c r="HNA217" s="218"/>
      <c r="HNB217" s="218"/>
      <c r="HNC217" s="221"/>
      <c r="HND217" s="220"/>
      <c r="HNE217" s="219"/>
      <c r="HNF217" s="218"/>
      <c r="HNG217" s="222"/>
      <c r="HNH217" s="218"/>
      <c r="HNI217" s="218"/>
      <c r="HNJ217" s="221"/>
      <c r="HNK217" s="220"/>
      <c r="HNL217" s="219"/>
      <c r="HNM217" s="218"/>
      <c r="HNN217" s="222"/>
      <c r="HNO217" s="218"/>
      <c r="HNP217" s="218"/>
      <c r="HNQ217" s="221"/>
      <c r="HNR217" s="220"/>
      <c r="HNS217" s="219"/>
      <c r="HNT217" s="218"/>
      <c r="HNU217" s="222"/>
      <c r="HNV217" s="218"/>
      <c r="HNW217" s="218"/>
      <c r="HNX217" s="221"/>
      <c r="HNY217" s="220"/>
      <c r="HNZ217" s="219"/>
      <c r="HOA217" s="218"/>
      <c r="HOB217" s="222"/>
      <c r="HOC217" s="218"/>
      <c r="HOD217" s="218"/>
      <c r="HOE217" s="221"/>
      <c r="HOF217" s="220"/>
      <c r="HOG217" s="219"/>
      <c r="HOH217" s="218"/>
      <c r="HOI217" s="222"/>
      <c r="HOJ217" s="218"/>
      <c r="HOK217" s="218"/>
      <c r="HOL217" s="221"/>
      <c r="HOM217" s="220"/>
      <c r="HON217" s="219"/>
      <c r="HOO217" s="218"/>
      <c r="HOP217" s="222"/>
      <c r="HOQ217" s="218"/>
      <c r="HOR217" s="218"/>
      <c r="HOS217" s="221"/>
      <c r="HOT217" s="220"/>
      <c r="HOU217" s="219"/>
      <c r="HOV217" s="218"/>
      <c r="HOW217" s="222"/>
      <c r="HOX217" s="218"/>
      <c r="HOY217" s="218"/>
      <c r="HOZ217" s="221"/>
      <c r="HPA217" s="220"/>
      <c r="HPB217" s="219"/>
      <c r="HPC217" s="218"/>
      <c r="HPD217" s="222"/>
      <c r="HPE217" s="218"/>
      <c r="HPF217" s="218"/>
      <c r="HPG217" s="221"/>
      <c r="HPH217" s="220"/>
      <c r="HPI217" s="219"/>
      <c r="HPJ217" s="218"/>
      <c r="HPK217" s="222"/>
      <c r="HPL217" s="218"/>
      <c r="HPM217" s="218"/>
      <c r="HPN217" s="221"/>
      <c r="HPO217" s="220"/>
      <c r="HPP217" s="219"/>
      <c r="HPQ217" s="218"/>
      <c r="HPR217" s="222"/>
      <c r="HPS217" s="218"/>
      <c r="HPT217" s="218"/>
      <c r="HPU217" s="221"/>
      <c r="HPV217" s="220"/>
      <c r="HPW217" s="219"/>
      <c r="HPX217" s="218"/>
      <c r="HPY217" s="222"/>
      <c r="HPZ217" s="218"/>
      <c r="HQA217" s="218"/>
      <c r="HQB217" s="221"/>
      <c r="HQC217" s="220"/>
      <c r="HQD217" s="219"/>
      <c r="HQE217" s="218"/>
      <c r="HQF217" s="222"/>
      <c r="HQG217" s="218"/>
      <c r="HQH217" s="218"/>
      <c r="HQI217" s="221"/>
      <c r="HQJ217" s="220"/>
      <c r="HQK217" s="219"/>
      <c r="HQL217" s="218"/>
      <c r="HQM217" s="222"/>
      <c r="HQN217" s="218"/>
      <c r="HQO217" s="218"/>
      <c r="HQP217" s="221"/>
      <c r="HQQ217" s="220"/>
      <c r="HQR217" s="219"/>
      <c r="HQS217" s="218"/>
      <c r="HQT217" s="222"/>
      <c r="HQU217" s="218"/>
      <c r="HQV217" s="218"/>
      <c r="HQW217" s="221"/>
      <c r="HQX217" s="220"/>
      <c r="HQY217" s="219"/>
      <c r="HQZ217" s="218"/>
      <c r="HRA217" s="222"/>
      <c r="HRB217" s="218"/>
      <c r="HRC217" s="218"/>
      <c r="HRD217" s="221"/>
      <c r="HRE217" s="220"/>
      <c r="HRF217" s="219"/>
      <c r="HRG217" s="218"/>
      <c r="HRH217" s="222"/>
      <c r="HRI217" s="218"/>
      <c r="HRJ217" s="218"/>
      <c r="HRK217" s="221"/>
      <c r="HRL217" s="220"/>
      <c r="HRM217" s="219"/>
      <c r="HRN217" s="218"/>
      <c r="HRO217" s="222"/>
      <c r="HRP217" s="218"/>
      <c r="HRQ217" s="218"/>
      <c r="HRR217" s="221"/>
      <c r="HRS217" s="220"/>
      <c r="HRT217" s="219"/>
      <c r="HRU217" s="218"/>
      <c r="HRV217" s="222"/>
      <c r="HRW217" s="218"/>
      <c r="HRX217" s="218"/>
      <c r="HRY217" s="221"/>
      <c r="HRZ217" s="220"/>
      <c r="HSA217" s="219"/>
      <c r="HSB217" s="218"/>
      <c r="HSC217" s="222"/>
      <c r="HSD217" s="218"/>
      <c r="HSE217" s="218"/>
      <c r="HSF217" s="221"/>
      <c r="HSG217" s="220"/>
      <c r="HSH217" s="219"/>
      <c r="HSI217" s="218"/>
      <c r="HSJ217" s="222"/>
      <c r="HSK217" s="218"/>
      <c r="HSL217" s="218"/>
      <c r="HSM217" s="221"/>
      <c r="HSN217" s="220"/>
      <c r="HSO217" s="219"/>
      <c r="HSP217" s="218"/>
      <c r="HSQ217" s="222"/>
      <c r="HSR217" s="218"/>
      <c r="HSS217" s="218"/>
      <c r="HST217" s="221"/>
      <c r="HSU217" s="220"/>
      <c r="HSV217" s="219"/>
      <c r="HSW217" s="218"/>
      <c r="HSX217" s="222"/>
      <c r="HSY217" s="218"/>
      <c r="HSZ217" s="218"/>
      <c r="HTA217" s="221"/>
      <c r="HTB217" s="220"/>
      <c r="HTC217" s="219"/>
      <c r="HTD217" s="218"/>
      <c r="HTE217" s="222"/>
      <c r="HTF217" s="218"/>
      <c r="HTG217" s="218"/>
      <c r="HTH217" s="221"/>
      <c r="HTI217" s="220"/>
      <c r="HTJ217" s="219"/>
      <c r="HTK217" s="218"/>
      <c r="HTL217" s="222"/>
      <c r="HTM217" s="218"/>
      <c r="HTN217" s="218"/>
      <c r="HTO217" s="221"/>
      <c r="HTP217" s="220"/>
      <c r="HTQ217" s="219"/>
      <c r="HTR217" s="218"/>
      <c r="HTS217" s="222"/>
      <c r="HTT217" s="218"/>
      <c r="HTU217" s="218"/>
      <c r="HTV217" s="221"/>
      <c r="HTW217" s="220"/>
      <c r="HTX217" s="219"/>
      <c r="HTY217" s="218"/>
      <c r="HTZ217" s="222"/>
      <c r="HUA217" s="218"/>
      <c r="HUB217" s="218"/>
      <c r="HUC217" s="221"/>
      <c r="HUD217" s="220"/>
      <c r="HUE217" s="219"/>
      <c r="HUF217" s="218"/>
      <c r="HUG217" s="222"/>
      <c r="HUH217" s="218"/>
      <c r="HUI217" s="218"/>
      <c r="HUJ217" s="221"/>
      <c r="HUK217" s="220"/>
      <c r="HUL217" s="219"/>
      <c r="HUM217" s="218"/>
      <c r="HUN217" s="222"/>
      <c r="HUO217" s="218"/>
      <c r="HUP217" s="218"/>
      <c r="HUQ217" s="221"/>
      <c r="HUR217" s="220"/>
      <c r="HUS217" s="219"/>
      <c r="HUT217" s="218"/>
      <c r="HUU217" s="222"/>
      <c r="HUV217" s="218"/>
      <c r="HUW217" s="218"/>
      <c r="HUX217" s="221"/>
      <c r="HUY217" s="220"/>
      <c r="HUZ217" s="219"/>
      <c r="HVA217" s="218"/>
      <c r="HVB217" s="222"/>
      <c r="HVC217" s="218"/>
      <c r="HVD217" s="218"/>
      <c r="HVE217" s="221"/>
      <c r="HVF217" s="220"/>
      <c r="HVG217" s="219"/>
      <c r="HVH217" s="218"/>
      <c r="HVI217" s="222"/>
      <c r="HVJ217" s="218"/>
      <c r="HVK217" s="218"/>
      <c r="HVL217" s="221"/>
      <c r="HVM217" s="220"/>
      <c r="HVN217" s="219"/>
      <c r="HVO217" s="218"/>
      <c r="HVP217" s="222"/>
      <c r="HVQ217" s="218"/>
      <c r="HVR217" s="218"/>
      <c r="HVS217" s="221"/>
      <c r="HVT217" s="220"/>
      <c r="HVU217" s="219"/>
      <c r="HVV217" s="218"/>
      <c r="HVW217" s="222"/>
      <c r="HVX217" s="218"/>
      <c r="HVY217" s="218"/>
      <c r="HVZ217" s="221"/>
      <c r="HWA217" s="220"/>
      <c r="HWB217" s="219"/>
      <c r="HWC217" s="218"/>
      <c r="HWD217" s="222"/>
      <c r="HWE217" s="218"/>
      <c r="HWF217" s="218"/>
      <c r="HWG217" s="221"/>
      <c r="HWH217" s="220"/>
      <c r="HWI217" s="219"/>
      <c r="HWJ217" s="218"/>
      <c r="HWK217" s="222"/>
      <c r="HWL217" s="218"/>
      <c r="HWM217" s="218"/>
      <c r="HWN217" s="221"/>
      <c r="HWO217" s="220"/>
      <c r="HWP217" s="219"/>
      <c r="HWQ217" s="218"/>
      <c r="HWR217" s="222"/>
      <c r="HWS217" s="218"/>
      <c r="HWT217" s="218"/>
      <c r="HWU217" s="221"/>
      <c r="HWV217" s="220"/>
      <c r="HWW217" s="219"/>
      <c r="HWX217" s="218"/>
      <c r="HWY217" s="222"/>
      <c r="HWZ217" s="218"/>
      <c r="HXA217" s="218"/>
      <c r="HXB217" s="221"/>
      <c r="HXC217" s="220"/>
      <c r="HXD217" s="219"/>
      <c r="HXE217" s="218"/>
      <c r="HXF217" s="222"/>
      <c r="HXG217" s="218"/>
      <c r="HXH217" s="218"/>
      <c r="HXI217" s="221"/>
      <c r="HXJ217" s="220"/>
      <c r="HXK217" s="219"/>
      <c r="HXL217" s="218"/>
      <c r="HXM217" s="222"/>
      <c r="HXN217" s="218"/>
      <c r="HXO217" s="218"/>
      <c r="HXP217" s="221"/>
      <c r="HXQ217" s="220"/>
      <c r="HXR217" s="219"/>
      <c r="HXS217" s="218"/>
      <c r="HXT217" s="222"/>
      <c r="HXU217" s="218"/>
      <c r="HXV217" s="218"/>
      <c r="HXW217" s="221"/>
      <c r="HXX217" s="220"/>
      <c r="HXY217" s="219"/>
      <c r="HXZ217" s="218"/>
      <c r="HYA217" s="222"/>
      <c r="HYB217" s="218"/>
      <c r="HYC217" s="218"/>
      <c r="HYD217" s="221"/>
      <c r="HYE217" s="220"/>
      <c r="HYF217" s="219"/>
      <c r="HYG217" s="218"/>
      <c r="HYH217" s="222"/>
      <c r="HYI217" s="218"/>
      <c r="HYJ217" s="218"/>
      <c r="HYK217" s="221"/>
      <c r="HYL217" s="220"/>
      <c r="HYM217" s="219"/>
      <c r="HYN217" s="218"/>
      <c r="HYO217" s="222"/>
      <c r="HYP217" s="218"/>
      <c r="HYQ217" s="218"/>
      <c r="HYR217" s="221"/>
      <c r="HYS217" s="220"/>
      <c r="HYT217" s="219"/>
      <c r="HYU217" s="218"/>
      <c r="HYV217" s="222"/>
      <c r="HYW217" s="218"/>
      <c r="HYX217" s="218"/>
      <c r="HYY217" s="221"/>
      <c r="HYZ217" s="220"/>
      <c r="HZA217" s="219"/>
      <c r="HZB217" s="218"/>
      <c r="HZC217" s="222"/>
      <c r="HZD217" s="218"/>
      <c r="HZE217" s="218"/>
      <c r="HZF217" s="221"/>
      <c r="HZG217" s="220"/>
      <c r="HZH217" s="219"/>
      <c r="HZI217" s="218"/>
      <c r="HZJ217" s="222"/>
      <c r="HZK217" s="218"/>
      <c r="HZL217" s="218"/>
      <c r="HZM217" s="221"/>
      <c r="HZN217" s="220"/>
      <c r="HZO217" s="219"/>
      <c r="HZP217" s="218"/>
      <c r="HZQ217" s="222"/>
      <c r="HZR217" s="218"/>
      <c r="HZS217" s="218"/>
      <c r="HZT217" s="221"/>
      <c r="HZU217" s="220"/>
      <c r="HZV217" s="219"/>
      <c r="HZW217" s="218"/>
      <c r="HZX217" s="222"/>
      <c r="HZY217" s="218"/>
      <c r="HZZ217" s="218"/>
      <c r="IAA217" s="221"/>
      <c r="IAB217" s="220"/>
      <c r="IAC217" s="219"/>
      <c r="IAD217" s="218"/>
      <c r="IAE217" s="222"/>
      <c r="IAF217" s="218"/>
      <c r="IAG217" s="218"/>
      <c r="IAH217" s="221"/>
      <c r="IAI217" s="220"/>
      <c r="IAJ217" s="219"/>
      <c r="IAK217" s="218"/>
      <c r="IAL217" s="222"/>
      <c r="IAM217" s="218"/>
      <c r="IAN217" s="218"/>
      <c r="IAO217" s="221"/>
      <c r="IAP217" s="220"/>
      <c r="IAQ217" s="219"/>
      <c r="IAR217" s="218"/>
      <c r="IAS217" s="222"/>
      <c r="IAT217" s="218"/>
      <c r="IAU217" s="218"/>
      <c r="IAV217" s="221"/>
      <c r="IAW217" s="220"/>
      <c r="IAX217" s="219"/>
      <c r="IAY217" s="218"/>
      <c r="IAZ217" s="222"/>
      <c r="IBA217" s="218"/>
      <c r="IBB217" s="218"/>
      <c r="IBC217" s="221"/>
      <c r="IBD217" s="220"/>
      <c r="IBE217" s="219"/>
      <c r="IBF217" s="218"/>
      <c r="IBG217" s="222"/>
      <c r="IBH217" s="218"/>
      <c r="IBI217" s="218"/>
      <c r="IBJ217" s="221"/>
      <c r="IBK217" s="220"/>
      <c r="IBL217" s="219"/>
      <c r="IBM217" s="218"/>
      <c r="IBN217" s="222"/>
      <c r="IBO217" s="218"/>
      <c r="IBP217" s="218"/>
      <c r="IBQ217" s="221"/>
      <c r="IBR217" s="220"/>
      <c r="IBS217" s="219"/>
      <c r="IBT217" s="218"/>
      <c r="IBU217" s="222"/>
      <c r="IBV217" s="218"/>
      <c r="IBW217" s="218"/>
      <c r="IBX217" s="221"/>
      <c r="IBY217" s="220"/>
      <c r="IBZ217" s="219"/>
      <c r="ICA217" s="218"/>
      <c r="ICB217" s="222"/>
      <c r="ICC217" s="218"/>
      <c r="ICD217" s="218"/>
      <c r="ICE217" s="221"/>
      <c r="ICF217" s="220"/>
      <c r="ICG217" s="219"/>
      <c r="ICH217" s="218"/>
      <c r="ICI217" s="222"/>
      <c r="ICJ217" s="218"/>
      <c r="ICK217" s="218"/>
      <c r="ICL217" s="221"/>
      <c r="ICM217" s="220"/>
      <c r="ICN217" s="219"/>
      <c r="ICO217" s="218"/>
      <c r="ICP217" s="222"/>
      <c r="ICQ217" s="218"/>
      <c r="ICR217" s="218"/>
      <c r="ICS217" s="221"/>
      <c r="ICT217" s="220"/>
      <c r="ICU217" s="219"/>
      <c r="ICV217" s="218"/>
      <c r="ICW217" s="222"/>
      <c r="ICX217" s="218"/>
      <c r="ICY217" s="218"/>
      <c r="ICZ217" s="221"/>
      <c r="IDA217" s="220"/>
      <c r="IDB217" s="219"/>
      <c r="IDC217" s="218"/>
      <c r="IDD217" s="222"/>
      <c r="IDE217" s="218"/>
      <c r="IDF217" s="218"/>
      <c r="IDG217" s="221"/>
      <c r="IDH217" s="220"/>
      <c r="IDI217" s="219"/>
      <c r="IDJ217" s="218"/>
      <c r="IDK217" s="222"/>
      <c r="IDL217" s="218"/>
      <c r="IDM217" s="218"/>
      <c r="IDN217" s="221"/>
      <c r="IDO217" s="220"/>
      <c r="IDP217" s="219"/>
      <c r="IDQ217" s="218"/>
      <c r="IDR217" s="222"/>
      <c r="IDS217" s="218"/>
      <c r="IDT217" s="218"/>
      <c r="IDU217" s="221"/>
      <c r="IDV217" s="220"/>
      <c r="IDW217" s="219"/>
      <c r="IDX217" s="218"/>
      <c r="IDY217" s="222"/>
      <c r="IDZ217" s="218"/>
      <c r="IEA217" s="218"/>
      <c r="IEB217" s="221"/>
      <c r="IEC217" s="220"/>
      <c r="IED217" s="219"/>
      <c r="IEE217" s="218"/>
      <c r="IEF217" s="222"/>
      <c r="IEG217" s="218"/>
      <c r="IEH217" s="218"/>
      <c r="IEI217" s="221"/>
      <c r="IEJ217" s="220"/>
      <c r="IEK217" s="219"/>
      <c r="IEL217" s="218"/>
      <c r="IEM217" s="222"/>
      <c r="IEN217" s="218"/>
      <c r="IEO217" s="218"/>
      <c r="IEP217" s="221"/>
      <c r="IEQ217" s="220"/>
      <c r="IER217" s="219"/>
      <c r="IES217" s="218"/>
      <c r="IET217" s="222"/>
      <c r="IEU217" s="218"/>
      <c r="IEV217" s="218"/>
      <c r="IEW217" s="221"/>
      <c r="IEX217" s="220"/>
      <c r="IEY217" s="219"/>
      <c r="IEZ217" s="218"/>
      <c r="IFA217" s="222"/>
      <c r="IFB217" s="218"/>
      <c r="IFC217" s="218"/>
      <c r="IFD217" s="221"/>
      <c r="IFE217" s="220"/>
      <c r="IFF217" s="219"/>
      <c r="IFG217" s="218"/>
      <c r="IFH217" s="222"/>
      <c r="IFI217" s="218"/>
      <c r="IFJ217" s="218"/>
      <c r="IFK217" s="221"/>
      <c r="IFL217" s="220"/>
      <c r="IFM217" s="219"/>
      <c r="IFN217" s="218"/>
      <c r="IFO217" s="222"/>
      <c r="IFP217" s="218"/>
      <c r="IFQ217" s="218"/>
      <c r="IFR217" s="221"/>
      <c r="IFS217" s="220"/>
      <c r="IFT217" s="219"/>
      <c r="IFU217" s="218"/>
      <c r="IFV217" s="222"/>
      <c r="IFW217" s="218"/>
      <c r="IFX217" s="218"/>
      <c r="IFY217" s="221"/>
      <c r="IFZ217" s="220"/>
      <c r="IGA217" s="219"/>
      <c r="IGB217" s="218"/>
      <c r="IGC217" s="222"/>
      <c r="IGD217" s="218"/>
      <c r="IGE217" s="218"/>
      <c r="IGF217" s="221"/>
      <c r="IGG217" s="220"/>
      <c r="IGH217" s="219"/>
      <c r="IGI217" s="218"/>
      <c r="IGJ217" s="222"/>
      <c r="IGK217" s="218"/>
      <c r="IGL217" s="218"/>
      <c r="IGM217" s="221"/>
      <c r="IGN217" s="220"/>
      <c r="IGO217" s="219"/>
      <c r="IGP217" s="218"/>
      <c r="IGQ217" s="222"/>
      <c r="IGR217" s="218"/>
      <c r="IGS217" s="218"/>
      <c r="IGT217" s="221"/>
      <c r="IGU217" s="220"/>
      <c r="IGV217" s="219"/>
      <c r="IGW217" s="218"/>
      <c r="IGX217" s="222"/>
      <c r="IGY217" s="218"/>
      <c r="IGZ217" s="218"/>
      <c r="IHA217" s="221"/>
      <c r="IHB217" s="220"/>
      <c r="IHC217" s="219"/>
      <c r="IHD217" s="218"/>
      <c r="IHE217" s="222"/>
      <c r="IHF217" s="218"/>
      <c r="IHG217" s="218"/>
      <c r="IHH217" s="221"/>
      <c r="IHI217" s="220"/>
      <c r="IHJ217" s="219"/>
      <c r="IHK217" s="218"/>
      <c r="IHL217" s="222"/>
      <c r="IHM217" s="218"/>
      <c r="IHN217" s="218"/>
      <c r="IHO217" s="221"/>
      <c r="IHP217" s="220"/>
      <c r="IHQ217" s="219"/>
      <c r="IHR217" s="218"/>
      <c r="IHS217" s="222"/>
      <c r="IHT217" s="218"/>
      <c r="IHU217" s="218"/>
      <c r="IHV217" s="221"/>
      <c r="IHW217" s="220"/>
      <c r="IHX217" s="219"/>
      <c r="IHY217" s="218"/>
      <c r="IHZ217" s="222"/>
      <c r="IIA217" s="218"/>
      <c r="IIB217" s="218"/>
      <c r="IIC217" s="221"/>
      <c r="IID217" s="220"/>
      <c r="IIE217" s="219"/>
      <c r="IIF217" s="218"/>
      <c r="IIG217" s="222"/>
      <c r="IIH217" s="218"/>
      <c r="III217" s="218"/>
      <c r="IIJ217" s="221"/>
      <c r="IIK217" s="220"/>
      <c r="IIL217" s="219"/>
      <c r="IIM217" s="218"/>
      <c r="IIN217" s="222"/>
      <c r="IIO217" s="218"/>
      <c r="IIP217" s="218"/>
      <c r="IIQ217" s="221"/>
      <c r="IIR217" s="220"/>
      <c r="IIS217" s="219"/>
      <c r="IIT217" s="218"/>
      <c r="IIU217" s="222"/>
      <c r="IIV217" s="218"/>
      <c r="IIW217" s="218"/>
      <c r="IIX217" s="221"/>
      <c r="IIY217" s="220"/>
      <c r="IIZ217" s="219"/>
      <c r="IJA217" s="218"/>
      <c r="IJB217" s="222"/>
      <c r="IJC217" s="218"/>
      <c r="IJD217" s="218"/>
      <c r="IJE217" s="221"/>
      <c r="IJF217" s="220"/>
      <c r="IJG217" s="219"/>
      <c r="IJH217" s="218"/>
      <c r="IJI217" s="222"/>
      <c r="IJJ217" s="218"/>
      <c r="IJK217" s="218"/>
      <c r="IJL217" s="221"/>
      <c r="IJM217" s="220"/>
      <c r="IJN217" s="219"/>
      <c r="IJO217" s="218"/>
      <c r="IJP217" s="222"/>
      <c r="IJQ217" s="218"/>
      <c r="IJR217" s="218"/>
      <c r="IJS217" s="221"/>
      <c r="IJT217" s="220"/>
      <c r="IJU217" s="219"/>
      <c r="IJV217" s="218"/>
      <c r="IJW217" s="222"/>
      <c r="IJX217" s="218"/>
      <c r="IJY217" s="218"/>
      <c r="IJZ217" s="221"/>
      <c r="IKA217" s="220"/>
      <c r="IKB217" s="219"/>
      <c r="IKC217" s="218"/>
      <c r="IKD217" s="222"/>
      <c r="IKE217" s="218"/>
      <c r="IKF217" s="218"/>
      <c r="IKG217" s="221"/>
      <c r="IKH217" s="220"/>
      <c r="IKI217" s="219"/>
      <c r="IKJ217" s="218"/>
      <c r="IKK217" s="222"/>
      <c r="IKL217" s="218"/>
      <c r="IKM217" s="218"/>
      <c r="IKN217" s="221"/>
      <c r="IKO217" s="220"/>
      <c r="IKP217" s="219"/>
      <c r="IKQ217" s="218"/>
      <c r="IKR217" s="222"/>
      <c r="IKS217" s="218"/>
      <c r="IKT217" s="218"/>
      <c r="IKU217" s="221"/>
      <c r="IKV217" s="220"/>
      <c r="IKW217" s="219"/>
      <c r="IKX217" s="218"/>
      <c r="IKY217" s="222"/>
      <c r="IKZ217" s="218"/>
      <c r="ILA217" s="218"/>
      <c r="ILB217" s="221"/>
      <c r="ILC217" s="220"/>
      <c r="ILD217" s="219"/>
      <c r="ILE217" s="218"/>
      <c r="ILF217" s="222"/>
      <c r="ILG217" s="218"/>
      <c r="ILH217" s="218"/>
      <c r="ILI217" s="221"/>
      <c r="ILJ217" s="220"/>
      <c r="ILK217" s="219"/>
      <c r="ILL217" s="218"/>
      <c r="ILM217" s="222"/>
      <c r="ILN217" s="218"/>
      <c r="ILO217" s="218"/>
      <c r="ILP217" s="221"/>
      <c r="ILQ217" s="220"/>
      <c r="ILR217" s="219"/>
      <c r="ILS217" s="218"/>
      <c r="ILT217" s="222"/>
      <c r="ILU217" s="218"/>
      <c r="ILV217" s="218"/>
      <c r="ILW217" s="221"/>
      <c r="ILX217" s="220"/>
      <c r="ILY217" s="219"/>
      <c r="ILZ217" s="218"/>
      <c r="IMA217" s="222"/>
      <c r="IMB217" s="218"/>
      <c r="IMC217" s="218"/>
      <c r="IMD217" s="221"/>
      <c r="IME217" s="220"/>
      <c r="IMF217" s="219"/>
      <c r="IMG217" s="218"/>
      <c r="IMH217" s="222"/>
      <c r="IMI217" s="218"/>
      <c r="IMJ217" s="218"/>
      <c r="IMK217" s="221"/>
      <c r="IML217" s="220"/>
      <c r="IMM217" s="219"/>
      <c r="IMN217" s="218"/>
      <c r="IMO217" s="222"/>
      <c r="IMP217" s="218"/>
      <c r="IMQ217" s="218"/>
      <c r="IMR217" s="221"/>
      <c r="IMS217" s="220"/>
      <c r="IMT217" s="219"/>
      <c r="IMU217" s="218"/>
      <c r="IMV217" s="222"/>
      <c r="IMW217" s="218"/>
      <c r="IMX217" s="218"/>
      <c r="IMY217" s="221"/>
      <c r="IMZ217" s="220"/>
      <c r="INA217" s="219"/>
      <c r="INB217" s="218"/>
      <c r="INC217" s="222"/>
      <c r="IND217" s="218"/>
      <c r="INE217" s="218"/>
      <c r="INF217" s="221"/>
      <c r="ING217" s="220"/>
      <c r="INH217" s="219"/>
      <c r="INI217" s="218"/>
      <c r="INJ217" s="222"/>
      <c r="INK217" s="218"/>
      <c r="INL217" s="218"/>
      <c r="INM217" s="221"/>
      <c r="INN217" s="220"/>
      <c r="INO217" s="219"/>
      <c r="INP217" s="218"/>
      <c r="INQ217" s="222"/>
      <c r="INR217" s="218"/>
      <c r="INS217" s="218"/>
      <c r="INT217" s="221"/>
      <c r="INU217" s="220"/>
      <c r="INV217" s="219"/>
      <c r="INW217" s="218"/>
      <c r="INX217" s="222"/>
      <c r="INY217" s="218"/>
      <c r="INZ217" s="218"/>
      <c r="IOA217" s="221"/>
      <c r="IOB217" s="220"/>
      <c r="IOC217" s="219"/>
      <c r="IOD217" s="218"/>
      <c r="IOE217" s="222"/>
      <c r="IOF217" s="218"/>
      <c r="IOG217" s="218"/>
      <c r="IOH217" s="221"/>
      <c r="IOI217" s="220"/>
      <c r="IOJ217" s="219"/>
      <c r="IOK217" s="218"/>
      <c r="IOL217" s="222"/>
      <c r="IOM217" s="218"/>
      <c r="ION217" s="218"/>
      <c r="IOO217" s="221"/>
      <c r="IOP217" s="220"/>
      <c r="IOQ217" s="219"/>
      <c r="IOR217" s="218"/>
      <c r="IOS217" s="222"/>
      <c r="IOT217" s="218"/>
      <c r="IOU217" s="218"/>
      <c r="IOV217" s="221"/>
      <c r="IOW217" s="220"/>
      <c r="IOX217" s="219"/>
      <c r="IOY217" s="218"/>
      <c r="IOZ217" s="222"/>
      <c r="IPA217" s="218"/>
      <c r="IPB217" s="218"/>
      <c r="IPC217" s="221"/>
      <c r="IPD217" s="220"/>
      <c r="IPE217" s="219"/>
      <c r="IPF217" s="218"/>
      <c r="IPG217" s="222"/>
      <c r="IPH217" s="218"/>
      <c r="IPI217" s="218"/>
      <c r="IPJ217" s="221"/>
      <c r="IPK217" s="220"/>
      <c r="IPL217" s="219"/>
      <c r="IPM217" s="218"/>
      <c r="IPN217" s="222"/>
      <c r="IPO217" s="218"/>
      <c r="IPP217" s="218"/>
      <c r="IPQ217" s="221"/>
      <c r="IPR217" s="220"/>
      <c r="IPS217" s="219"/>
      <c r="IPT217" s="218"/>
      <c r="IPU217" s="222"/>
      <c r="IPV217" s="218"/>
      <c r="IPW217" s="218"/>
      <c r="IPX217" s="221"/>
      <c r="IPY217" s="220"/>
      <c r="IPZ217" s="219"/>
      <c r="IQA217" s="218"/>
      <c r="IQB217" s="222"/>
      <c r="IQC217" s="218"/>
      <c r="IQD217" s="218"/>
      <c r="IQE217" s="221"/>
      <c r="IQF217" s="220"/>
      <c r="IQG217" s="219"/>
      <c r="IQH217" s="218"/>
      <c r="IQI217" s="222"/>
      <c r="IQJ217" s="218"/>
      <c r="IQK217" s="218"/>
      <c r="IQL217" s="221"/>
      <c r="IQM217" s="220"/>
      <c r="IQN217" s="219"/>
      <c r="IQO217" s="218"/>
      <c r="IQP217" s="222"/>
      <c r="IQQ217" s="218"/>
      <c r="IQR217" s="218"/>
      <c r="IQS217" s="221"/>
      <c r="IQT217" s="220"/>
      <c r="IQU217" s="219"/>
      <c r="IQV217" s="218"/>
      <c r="IQW217" s="222"/>
      <c r="IQX217" s="218"/>
      <c r="IQY217" s="218"/>
      <c r="IQZ217" s="221"/>
      <c r="IRA217" s="220"/>
      <c r="IRB217" s="219"/>
      <c r="IRC217" s="218"/>
      <c r="IRD217" s="222"/>
      <c r="IRE217" s="218"/>
      <c r="IRF217" s="218"/>
      <c r="IRG217" s="221"/>
      <c r="IRH217" s="220"/>
      <c r="IRI217" s="219"/>
      <c r="IRJ217" s="218"/>
      <c r="IRK217" s="222"/>
      <c r="IRL217" s="218"/>
      <c r="IRM217" s="218"/>
      <c r="IRN217" s="221"/>
      <c r="IRO217" s="220"/>
      <c r="IRP217" s="219"/>
      <c r="IRQ217" s="218"/>
      <c r="IRR217" s="222"/>
      <c r="IRS217" s="218"/>
      <c r="IRT217" s="218"/>
      <c r="IRU217" s="221"/>
      <c r="IRV217" s="220"/>
      <c r="IRW217" s="219"/>
      <c r="IRX217" s="218"/>
      <c r="IRY217" s="222"/>
      <c r="IRZ217" s="218"/>
      <c r="ISA217" s="218"/>
      <c r="ISB217" s="221"/>
      <c r="ISC217" s="220"/>
      <c r="ISD217" s="219"/>
      <c r="ISE217" s="218"/>
      <c r="ISF217" s="222"/>
      <c r="ISG217" s="218"/>
      <c r="ISH217" s="218"/>
      <c r="ISI217" s="221"/>
      <c r="ISJ217" s="220"/>
      <c r="ISK217" s="219"/>
      <c r="ISL217" s="218"/>
      <c r="ISM217" s="222"/>
      <c r="ISN217" s="218"/>
      <c r="ISO217" s="218"/>
      <c r="ISP217" s="221"/>
      <c r="ISQ217" s="220"/>
      <c r="ISR217" s="219"/>
      <c r="ISS217" s="218"/>
      <c r="IST217" s="222"/>
      <c r="ISU217" s="218"/>
      <c r="ISV217" s="218"/>
      <c r="ISW217" s="221"/>
      <c r="ISX217" s="220"/>
      <c r="ISY217" s="219"/>
      <c r="ISZ217" s="218"/>
      <c r="ITA217" s="222"/>
      <c r="ITB217" s="218"/>
      <c r="ITC217" s="218"/>
      <c r="ITD217" s="221"/>
      <c r="ITE217" s="220"/>
      <c r="ITF217" s="219"/>
      <c r="ITG217" s="218"/>
      <c r="ITH217" s="222"/>
      <c r="ITI217" s="218"/>
      <c r="ITJ217" s="218"/>
      <c r="ITK217" s="221"/>
      <c r="ITL217" s="220"/>
      <c r="ITM217" s="219"/>
      <c r="ITN217" s="218"/>
      <c r="ITO217" s="222"/>
      <c r="ITP217" s="218"/>
      <c r="ITQ217" s="218"/>
      <c r="ITR217" s="221"/>
      <c r="ITS217" s="220"/>
      <c r="ITT217" s="219"/>
      <c r="ITU217" s="218"/>
      <c r="ITV217" s="222"/>
      <c r="ITW217" s="218"/>
      <c r="ITX217" s="218"/>
      <c r="ITY217" s="221"/>
      <c r="ITZ217" s="220"/>
      <c r="IUA217" s="219"/>
      <c r="IUB217" s="218"/>
      <c r="IUC217" s="222"/>
      <c r="IUD217" s="218"/>
      <c r="IUE217" s="218"/>
      <c r="IUF217" s="221"/>
      <c r="IUG217" s="220"/>
      <c r="IUH217" s="219"/>
      <c r="IUI217" s="218"/>
      <c r="IUJ217" s="222"/>
      <c r="IUK217" s="218"/>
      <c r="IUL217" s="218"/>
      <c r="IUM217" s="221"/>
      <c r="IUN217" s="220"/>
      <c r="IUO217" s="219"/>
      <c r="IUP217" s="218"/>
      <c r="IUQ217" s="222"/>
      <c r="IUR217" s="218"/>
      <c r="IUS217" s="218"/>
      <c r="IUT217" s="221"/>
      <c r="IUU217" s="220"/>
      <c r="IUV217" s="219"/>
      <c r="IUW217" s="218"/>
      <c r="IUX217" s="222"/>
      <c r="IUY217" s="218"/>
      <c r="IUZ217" s="218"/>
      <c r="IVA217" s="221"/>
      <c r="IVB217" s="220"/>
      <c r="IVC217" s="219"/>
      <c r="IVD217" s="218"/>
      <c r="IVE217" s="222"/>
      <c r="IVF217" s="218"/>
      <c r="IVG217" s="218"/>
      <c r="IVH217" s="221"/>
      <c r="IVI217" s="220"/>
      <c r="IVJ217" s="219"/>
      <c r="IVK217" s="218"/>
      <c r="IVL217" s="222"/>
      <c r="IVM217" s="218"/>
      <c r="IVN217" s="218"/>
      <c r="IVO217" s="221"/>
      <c r="IVP217" s="220"/>
      <c r="IVQ217" s="219"/>
      <c r="IVR217" s="218"/>
      <c r="IVS217" s="222"/>
      <c r="IVT217" s="218"/>
      <c r="IVU217" s="218"/>
      <c r="IVV217" s="221"/>
      <c r="IVW217" s="220"/>
      <c r="IVX217" s="219"/>
      <c r="IVY217" s="218"/>
      <c r="IVZ217" s="222"/>
      <c r="IWA217" s="218"/>
      <c r="IWB217" s="218"/>
      <c r="IWC217" s="221"/>
      <c r="IWD217" s="220"/>
      <c r="IWE217" s="219"/>
      <c r="IWF217" s="218"/>
      <c r="IWG217" s="222"/>
      <c r="IWH217" s="218"/>
      <c r="IWI217" s="218"/>
      <c r="IWJ217" s="221"/>
      <c r="IWK217" s="220"/>
      <c r="IWL217" s="219"/>
      <c r="IWM217" s="218"/>
      <c r="IWN217" s="222"/>
      <c r="IWO217" s="218"/>
      <c r="IWP217" s="218"/>
      <c r="IWQ217" s="221"/>
      <c r="IWR217" s="220"/>
      <c r="IWS217" s="219"/>
      <c r="IWT217" s="218"/>
      <c r="IWU217" s="222"/>
      <c r="IWV217" s="218"/>
      <c r="IWW217" s="218"/>
      <c r="IWX217" s="221"/>
      <c r="IWY217" s="220"/>
      <c r="IWZ217" s="219"/>
      <c r="IXA217" s="218"/>
      <c r="IXB217" s="222"/>
      <c r="IXC217" s="218"/>
      <c r="IXD217" s="218"/>
      <c r="IXE217" s="221"/>
      <c r="IXF217" s="220"/>
      <c r="IXG217" s="219"/>
      <c r="IXH217" s="218"/>
      <c r="IXI217" s="222"/>
      <c r="IXJ217" s="218"/>
      <c r="IXK217" s="218"/>
      <c r="IXL217" s="221"/>
      <c r="IXM217" s="220"/>
      <c r="IXN217" s="219"/>
      <c r="IXO217" s="218"/>
      <c r="IXP217" s="222"/>
      <c r="IXQ217" s="218"/>
      <c r="IXR217" s="218"/>
      <c r="IXS217" s="221"/>
      <c r="IXT217" s="220"/>
      <c r="IXU217" s="219"/>
      <c r="IXV217" s="218"/>
      <c r="IXW217" s="222"/>
      <c r="IXX217" s="218"/>
      <c r="IXY217" s="218"/>
      <c r="IXZ217" s="221"/>
      <c r="IYA217" s="220"/>
      <c r="IYB217" s="219"/>
      <c r="IYC217" s="218"/>
      <c r="IYD217" s="222"/>
      <c r="IYE217" s="218"/>
      <c r="IYF217" s="218"/>
      <c r="IYG217" s="221"/>
      <c r="IYH217" s="220"/>
      <c r="IYI217" s="219"/>
      <c r="IYJ217" s="218"/>
      <c r="IYK217" s="222"/>
      <c r="IYL217" s="218"/>
      <c r="IYM217" s="218"/>
      <c r="IYN217" s="221"/>
      <c r="IYO217" s="220"/>
      <c r="IYP217" s="219"/>
      <c r="IYQ217" s="218"/>
      <c r="IYR217" s="222"/>
      <c r="IYS217" s="218"/>
      <c r="IYT217" s="218"/>
      <c r="IYU217" s="221"/>
      <c r="IYV217" s="220"/>
      <c r="IYW217" s="219"/>
      <c r="IYX217" s="218"/>
      <c r="IYY217" s="222"/>
      <c r="IYZ217" s="218"/>
      <c r="IZA217" s="218"/>
      <c r="IZB217" s="221"/>
      <c r="IZC217" s="220"/>
      <c r="IZD217" s="219"/>
      <c r="IZE217" s="218"/>
      <c r="IZF217" s="222"/>
      <c r="IZG217" s="218"/>
      <c r="IZH217" s="218"/>
      <c r="IZI217" s="221"/>
      <c r="IZJ217" s="220"/>
      <c r="IZK217" s="219"/>
      <c r="IZL217" s="218"/>
      <c r="IZM217" s="222"/>
      <c r="IZN217" s="218"/>
      <c r="IZO217" s="218"/>
      <c r="IZP217" s="221"/>
      <c r="IZQ217" s="220"/>
      <c r="IZR217" s="219"/>
      <c r="IZS217" s="218"/>
      <c r="IZT217" s="222"/>
      <c r="IZU217" s="218"/>
      <c r="IZV217" s="218"/>
      <c r="IZW217" s="221"/>
      <c r="IZX217" s="220"/>
      <c r="IZY217" s="219"/>
      <c r="IZZ217" s="218"/>
      <c r="JAA217" s="222"/>
      <c r="JAB217" s="218"/>
      <c r="JAC217" s="218"/>
      <c r="JAD217" s="221"/>
      <c r="JAE217" s="220"/>
      <c r="JAF217" s="219"/>
      <c r="JAG217" s="218"/>
      <c r="JAH217" s="222"/>
      <c r="JAI217" s="218"/>
      <c r="JAJ217" s="218"/>
      <c r="JAK217" s="221"/>
      <c r="JAL217" s="220"/>
      <c r="JAM217" s="219"/>
      <c r="JAN217" s="218"/>
      <c r="JAO217" s="222"/>
      <c r="JAP217" s="218"/>
      <c r="JAQ217" s="218"/>
      <c r="JAR217" s="221"/>
      <c r="JAS217" s="220"/>
      <c r="JAT217" s="219"/>
      <c r="JAU217" s="218"/>
      <c r="JAV217" s="222"/>
      <c r="JAW217" s="218"/>
      <c r="JAX217" s="218"/>
      <c r="JAY217" s="221"/>
      <c r="JAZ217" s="220"/>
      <c r="JBA217" s="219"/>
      <c r="JBB217" s="218"/>
      <c r="JBC217" s="222"/>
      <c r="JBD217" s="218"/>
      <c r="JBE217" s="218"/>
      <c r="JBF217" s="221"/>
      <c r="JBG217" s="220"/>
      <c r="JBH217" s="219"/>
      <c r="JBI217" s="218"/>
      <c r="JBJ217" s="222"/>
      <c r="JBK217" s="218"/>
      <c r="JBL217" s="218"/>
      <c r="JBM217" s="221"/>
      <c r="JBN217" s="220"/>
      <c r="JBO217" s="219"/>
      <c r="JBP217" s="218"/>
      <c r="JBQ217" s="222"/>
      <c r="JBR217" s="218"/>
      <c r="JBS217" s="218"/>
      <c r="JBT217" s="221"/>
      <c r="JBU217" s="220"/>
      <c r="JBV217" s="219"/>
      <c r="JBW217" s="218"/>
      <c r="JBX217" s="222"/>
      <c r="JBY217" s="218"/>
      <c r="JBZ217" s="218"/>
      <c r="JCA217" s="221"/>
      <c r="JCB217" s="220"/>
      <c r="JCC217" s="219"/>
      <c r="JCD217" s="218"/>
      <c r="JCE217" s="222"/>
      <c r="JCF217" s="218"/>
      <c r="JCG217" s="218"/>
      <c r="JCH217" s="221"/>
      <c r="JCI217" s="220"/>
      <c r="JCJ217" s="219"/>
      <c r="JCK217" s="218"/>
      <c r="JCL217" s="222"/>
      <c r="JCM217" s="218"/>
      <c r="JCN217" s="218"/>
      <c r="JCO217" s="221"/>
      <c r="JCP217" s="220"/>
      <c r="JCQ217" s="219"/>
      <c r="JCR217" s="218"/>
      <c r="JCS217" s="222"/>
      <c r="JCT217" s="218"/>
      <c r="JCU217" s="218"/>
      <c r="JCV217" s="221"/>
      <c r="JCW217" s="220"/>
      <c r="JCX217" s="219"/>
      <c r="JCY217" s="218"/>
      <c r="JCZ217" s="222"/>
      <c r="JDA217" s="218"/>
      <c r="JDB217" s="218"/>
      <c r="JDC217" s="221"/>
      <c r="JDD217" s="220"/>
      <c r="JDE217" s="219"/>
      <c r="JDF217" s="218"/>
      <c r="JDG217" s="222"/>
      <c r="JDH217" s="218"/>
      <c r="JDI217" s="218"/>
      <c r="JDJ217" s="221"/>
      <c r="JDK217" s="220"/>
      <c r="JDL217" s="219"/>
      <c r="JDM217" s="218"/>
      <c r="JDN217" s="222"/>
      <c r="JDO217" s="218"/>
      <c r="JDP217" s="218"/>
      <c r="JDQ217" s="221"/>
      <c r="JDR217" s="220"/>
      <c r="JDS217" s="219"/>
      <c r="JDT217" s="218"/>
      <c r="JDU217" s="222"/>
      <c r="JDV217" s="218"/>
      <c r="JDW217" s="218"/>
      <c r="JDX217" s="221"/>
      <c r="JDY217" s="220"/>
      <c r="JDZ217" s="219"/>
      <c r="JEA217" s="218"/>
      <c r="JEB217" s="222"/>
      <c r="JEC217" s="218"/>
      <c r="JED217" s="218"/>
      <c r="JEE217" s="221"/>
      <c r="JEF217" s="220"/>
      <c r="JEG217" s="219"/>
      <c r="JEH217" s="218"/>
      <c r="JEI217" s="222"/>
      <c r="JEJ217" s="218"/>
      <c r="JEK217" s="218"/>
      <c r="JEL217" s="221"/>
      <c r="JEM217" s="220"/>
      <c r="JEN217" s="219"/>
      <c r="JEO217" s="218"/>
      <c r="JEP217" s="222"/>
      <c r="JEQ217" s="218"/>
      <c r="JER217" s="218"/>
      <c r="JES217" s="221"/>
      <c r="JET217" s="220"/>
      <c r="JEU217" s="219"/>
      <c r="JEV217" s="218"/>
      <c r="JEW217" s="222"/>
      <c r="JEX217" s="218"/>
      <c r="JEY217" s="218"/>
      <c r="JEZ217" s="221"/>
      <c r="JFA217" s="220"/>
      <c r="JFB217" s="219"/>
      <c r="JFC217" s="218"/>
      <c r="JFD217" s="222"/>
      <c r="JFE217" s="218"/>
      <c r="JFF217" s="218"/>
      <c r="JFG217" s="221"/>
      <c r="JFH217" s="220"/>
      <c r="JFI217" s="219"/>
      <c r="JFJ217" s="218"/>
      <c r="JFK217" s="222"/>
      <c r="JFL217" s="218"/>
      <c r="JFM217" s="218"/>
      <c r="JFN217" s="221"/>
      <c r="JFO217" s="220"/>
      <c r="JFP217" s="219"/>
      <c r="JFQ217" s="218"/>
      <c r="JFR217" s="222"/>
      <c r="JFS217" s="218"/>
      <c r="JFT217" s="218"/>
      <c r="JFU217" s="221"/>
      <c r="JFV217" s="220"/>
      <c r="JFW217" s="219"/>
      <c r="JFX217" s="218"/>
      <c r="JFY217" s="222"/>
      <c r="JFZ217" s="218"/>
      <c r="JGA217" s="218"/>
      <c r="JGB217" s="221"/>
      <c r="JGC217" s="220"/>
      <c r="JGD217" s="219"/>
      <c r="JGE217" s="218"/>
      <c r="JGF217" s="222"/>
      <c r="JGG217" s="218"/>
      <c r="JGH217" s="218"/>
      <c r="JGI217" s="221"/>
      <c r="JGJ217" s="220"/>
      <c r="JGK217" s="219"/>
      <c r="JGL217" s="218"/>
      <c r="JGM217" s="222"/>
      <c r="JGN217" s="218"/>
      <c r="JGO217" s="218"/>
      <c r="JGP217" s="221"/>
      <c r="JGQ217" s="220"/>
      <c r="JGR217" s="219"/>
      <c r="JGS217" s="218"/>
      <c r="JGT217" s="222"/>
      <c r="JGU217" s="218"/>
      <c r="JGV217" s="218"/>
      <c r="JGW217" s="221"/>
      <c r="JGX217" s="220"/>
      <c r="JGY217" s="219"/>
      <c r="JGZ217" s="218"/>
      <c r="JHA217" s="222"/>
      <c r="JHB217" s="218"/>
      <c r="JHC217" s="218"/>
      <c r="JHD217" s="221"/>
      <c r="JHE217" s="220"/>
      <c r="JHF217" s="219"/>
      <c r="JHG217" s="218"/>
      <c r="JHH217" s="222"/>
      <c r="JHI217" s="218"/>
      <c r="JHJ217" s="218"/>
      <c r="JHK217" s="221"/>
      <c r="JHL217" s="220"/>
      <c r="JHM217" s="219"/>
      <c r="JHN217" s="218"/>
      <c r="JHO217" s="222"/>
      <c r="JHP217" s="218"/>
      <c r="JHQ217" s="218"/>
      <c r="JHR217" s="221"/>
      <c r="JHS217" s="220"/>
      <c r="JHT217" s="219"/>
      <c r="JHU217" s="218"/>
      <c r="JHV217" s="222"/>
      <c r="JHW217" s="218"/>
      <c r="JHX217" s="218"/>
      <c r="JHY217" s="221"/>
      <c r="JHZ217" s="220"/>
      <c r="JIA217" s="219"/>
      <c r="JIB217" s="218"/>
      <c r="JIC217" s="222"/>
      <c r="JID217" s="218"/>
      <c r="JIE217" s="218"/>
      <c r="JIF217" s="221"/>
      <c r="JIG217" s="220"/>
      <c r="JIH217" s="219"/>
      <c r="JII217" s="218"/>
      <c r="JIJ217" s="222"/>
      <c r="JIK217" s="218"/>
      <c r="JIL217" s="218"/>
      <c r="JIM217" s="221"/>
      <c r="JIN217" s="220"/>
      <c r="JIO217" s="219"/>
      <c r="JIP217" s="218"/>
      <c r="JIQ217" s="222"/>
      <c r="JIR217" s="218"/>
      <c r="JIS217" s="218"/>
      <c r="JIT217" s="221"/>
      <c r="JIU217" s="220"/>
      <c r="JIV217" s="219"/>
      <c r="JIW217" s="218"/>
      <c r="JIX217" s="222"/>
      <c r="JIY217" s="218"/>
      <c r="JIZ217" s="218"/>
      <c r="JJA217" s="221"/>
      <c r="JJB217" s="220"/>
      <c r="JJC217" s="219"/>
      <c r="JJD217" s="218"/>
      <c r="JJE217" s="222"/>
      <c r="JJF217" s="218"/>
      <c r="JJG217" s="218"/>
      <c r="JJH217" s="221"/>
      <c r="JJI217" s="220"/>
      <c r="JJJ217" s="219"/>
      <c r="JJK217" s="218"/>
      <c r="JJL217" s="222"/>
      <c r="JJM217" s="218"/>
      <c r="JJN217" s="218"/>
      <c r="JJO217" s="221"/>
      <c r="JJP217" s="220"/>
      <c r="JJQ217" s="219"/>
      <c r="JJR217" s="218"/>
      <c r="JJS217" s="222"/>
      <c r="JJT217" s="218"/>
      <c r="JJU217" s="218"/>
      <c r="JJV217" s="221"/>
      <c r="JJW217" s="220"/>
      <c r="JJX217" s="219"/>
      <c r="JJY217" s="218"/>
      <c r="JJZ217" s="222"/>
      <c r="JKA217" s="218"/>
      <c r="JKB217" s="218"/>
      <c r="JKC217" s="221"/>
      <c r="JKD217" s="220"/>
      <c r="JKE217" s="219"/>
      <c r="JKF217" s="218"/>
      <c r="JKG217" s="222"/>
      <c r="JKH217" s="218"/>
      <c r="JKI217" s="218"/>
      <c r="JKJ217" s="221"/>
      <c r="JKK217" s="220"/>
      <c r="JKL217" s="219"/>
      <c r="JKM217" s="218"/>
      <c r="JKN217" s="222"/>
      <c r="JKO217" s="218"/>
      <c r="JKP217" s="218"/>
      <c r="JKQ217" s="221"/>
      <c r="JKR217" s="220"/>
      <c r="JKS217" s="219"/>
      <c r="JKT217" s="218"/>
      <c r="JKU217" s="222"/>
      <c r="JKV217" s="218"/>
      <c r="JKW217" s="218"/>
      <c r="JKX217" s="221"/>
      <c r="JKY217" s="220"/>
      <c r="JKZ217" s="219"/>
      <c r="JLA217" s="218"/>
      <c r="JLB217" s="222"/>
      <c r="JLC217" s="218"/>
      <c r="JLD217" s="218"/>
      <c r="JLE217" s="221"/>
      <c r="JLF217" s="220"/>
      <c r="JLG217" s="219"/>
      <c r="JLH217" s="218"/>
      <c r="JLI217" s="222"/>
      <c r="JLJ217" s="218"/>
      <c r="JLK217" s="218"/>
      <c r="JLL217" s="221"/>
      <c r="JLM217" s="220"/>
      <c r="JLN217" s="219"/>
      <c r="JLO217" s="218"/>
      <c r="JLP217" s="222"/>
      <c r="JLQ217" s="218"/>
      <c r="JLR217" s="218"/>
      <c r="JLS217" s="221"/>
      <c r="JLT217" s="220"/>
      <c r="JLU217" s="219"/>
      <c r="JLV217" s="218"/>
      <c r="JLW217" s="222"/>
      <c r="JLX217" s="218"/>
      <c r="JLY217" s="218"/>
      <c r="JLZ217" s="221"/>
      <c r="JMA217" s="220"/>
      <c r="JMB217" s="219"/>
      <c r="JMC217" s="218"/>
      <c r="JMD217" s="222"/>
      <c r="JME217" s="218"/>
      <c r="JMF217" s="218"/>
      <c r="JMG217" s="221"/>
      <c r="JMH217" s="220"/>
      <c r="JMI217" s="219"/>
      <c r="JMJ217" s="218"/>
      <c r="JMK217" s="222"/>
      <c r="JML217" s="218"/>
      <c r="JMM217" s="218"/>
      <c r="JMN217" s="221"/>
      <c r="JMO217" s="220"/>
      <c r="JMP217" s="219"/>
      <c r="JMQ217" s="218"/>
      <c r="JMR217" s="222"/>
      <c r="JMS217" s="218"/>
      <c r="JMT217" s="218"/>
      <c r="JMU217" s="221"/>
      <c r="JMV217" s="220"/>
      <c r="JMW217" s="219"/>
      <c r="JMX217" s="218"/>
      <c r="JMY217" s="222"/>
      <c r="JMZ217" s="218"/>
      <c r="JNA217" s="218"/>
      <c r="JNB217" s="221"/>
      <c r="JNC217" s="220"/>
      <c r="JND217" s="219"/>
      <c r="JNE217" s="218"/>
      <c r="JNF217" s="222"/>
      <c r="JNG217" s="218"/>
      <c r="JNH217" s="218"/>
      <c r="JNI217" s="221"/>
      <c r="JNJ217" s="220"/>
      <c r="JNK217" s="219"/>
      <c r="JNL217" s="218"/>
      <c r="JNM217" s="222"/>
      <c r="JNN217" s="218"/>
      <c r="JNO217" s="218"/>
      <c r="JNP217" s="221"/>
      <c r="JNQ217" s="220"/>
      <c r="JNR217" s="219"/>
      <c r="JNS217" s="218"/>
      <c r="JNT217" s="222"/>
      <c r="JNU217" s="218"/>
      <c r="JNV217" s="218"/>
      <c r="JNW217" s="221"/>
      <c r="JNX217" s="220"/>
      <c r="JNY217" s="219"/>
      <c r="JNZ217" s="218"/>
      <c r="JOA217" s="222"/>
      <c r="JOB217" s="218"/>
      <c r="JOC217" s="218"/>
      <c r="JOD217" s="221"/>
      <c r="JOE217" s="220"/>
      <c r="JOF217" s="219"/>
      <c r="JOG217" s="218"/>
      <c r="JOH217" s="222"/>
      <c r="JOI217" s="218"/>
      <c r="JOJ217" s="218"/>
      <c r="JOK217" s="221"/>
      <c r="JOL217" s="220"/>
      <c r="JOM217" s="219"/>
      <c r="JON217" s="218"/>
      <c r="JOO217" s="222"/>
      <c r="JOP217" s="218"/>
      <c r="JOQ217" s="218"/>
      <c r="JOR217" s="221"/>
      <c r="JOS217" s="220"/>
      <c r="JOT217" s="219"/>
      <c r="JOU217" s="218"/>
      <c r="JOV217" s="222"/>
      <c r="JOW217" s="218"/>
      <c r="JOX217" s="218"/>
      <c r="JOY217" s="221"/>
      <c r="JOZ217" s="220"/>
      <c r="JPA217" s="219"/>
      <c r="JPB217" s="218"/>
      <c r="JPC217" s="222"/>
      <c r="JPD217" s="218"/>
      <c r="JPE217" s="218"/>
      <c r="JPF217" s="221"/>
      <c r="JPG217" s="220"/>
      <c r="JPH217" s="219"/>
      <c r="JPI217" s="218"/>
      <c r="JPJ217" s="222"/>
      <c r="JPK217" s="218"/>
      <c r="JPL217" s="218"/>
      <c r="JPM217" s="221"/>
      <c r="JPN217" s="220"/>
      <c r="JPO217" s="219"/>
      <c r="JPP217" s="218"/>
      <c r="JPQ217" s="222"/>
      <c r="JPR217" s="218"/>
      <c r="JPS217" s="218"/>
      <c r="JPT217" s="221"/>
      <c r="JPU217" s="220"/>
      <c r="JPV217" s="219"/>
      <c r="JPW217" s="218"/>
      <c r="JPX217" s="222"/>
      <c r="JPY217" s="218"/>
      <c r="JPZ217" s="218"/>
      <c r="JQA217" s="221"/>
      <c r="JQB217" s="220"/>
      <c r="JQC217" s="219"/>
      <c r="JQD217" s="218"/>
      <c r="JQE217" s="222"/>
      <c r="JQF217" s="218"/>
      <c r="JQG217" s="218"/>
      <c r="JQH217" s="221"/>
      <c r="JQI217" s="220"/>
      <c r="JQJ217" s="219"/>
      <c r="JQK217" s="218"/>
      <c r="JQL217" s="222"/>
      <c r="JQM217" s="218"/>
      <c r="JQN217" s="218"/>
      <c r="JQO217" s="221"/>
      <c r="JQP217" s="220"/>
      <c r="JQQ217" s="219"/>
      <c r="JQR217" s="218"/>
      <c r="JQS217" s="222"/>
      <c r="JQT217" s="218"/>
      <c r="JQU217" s="218"/>
      <c r="JQV217" s="221"/>
      <c r="JQW217" s="220"/>
      <c r="JQX217" s="219"/>
      <c r="JQY217" s="218"/>
      <c r="JQZ217" s="222"/>
      <c r="JRA217" s="218"/>
      <c r="JRB217" s="218"/>
      <c r="JRC217" s="221"/>
      <c r="JRD217" s="220"/>
      <c r="JRE217" s="219"/>
      <c r="JRF217" s="218"/>
      <c r="JRG217" s="222"/>
      <c r="JRH217" s="218"/>
      <c r="JRI217" s="218"/>
      <c r="JRJ217" s="221"/>
      <c r="JRK217" s="220"/>
      <c r="JRL217" s="219"/>
      <c r="JRM217" s="218"/>
      <c r="JRN217" s="222"/>
      <c r="JRO217" s="218"/>
      <c r="JRP217" s="218"/>
      <c r="JRQ217" s="221"/>
      <c r="JRR217" s="220"/>
      <c r="JRS217" s="219"/>
      <c r="JRT217" s="218"/>
      <c r="JRU217" s="222"/>
      <c r="JRV217" s="218"/>
      <c r="JRW217" s="218"/>
      <c r="JRX217" s="221"/>
      <c r="JRY217" s="220"/>
      <c r="JRZ217" s="219"/>
      <c r="JSA217" s="218"/>
      <c r="JSB217" s="222"/>
      <c r="JSC217" s="218"/>
      <c r="JSD217" s="218"/>
      <c r="JSE217" s="221"/>
      <c r="JSF217" s="220"/>
      <c r="JSG217" s="219"/>
      <c r="JSH217" s="218"/>
      <c r="JSI217" s="222"/>
      <c r="JSJ217" s="218"/>
      <c r="JSK217" s="218"/>
      <c r="JSL217" s="221"/>
      <c r="JSM217" s="220"/>
      <c r="JSN217" s="219"/>
      <c r="JSO217" s="218"/>
      <c r="JSP217" s="222"/>
      <c r="JSQ217" s="218"/>
      <c r="JSR217" s="218"/>
      <c r="JSS217" s="221"/>
      <c r="JST217" s="220"/>
      <c r="JSU217" s="219"/>
      <c r="JSV217" s="218"/>
      <c r="JSW217" s="222"/>
      <c r="JSX217" s="218"/>
      <c r="JSY217" s="218"/>
      <c r="JSZ217" s="221"/>
      <c r="JTA217" s="220"/>
      <c r="JTB217" s="219"/>
      <c r="JTC217" s="218"/>
      <c r="JTD217" s="222"/>
      <c r="JTE217" s="218"/>
      <c r="JTF217" s="218"/>
      <c r="JTG217" s="221"/>
      <c r="JTH217" s="220"/>
      <c r="JTI217" s="219"/>
      <c r="JTJ217" s="218"/>
      <c r="JTK217" s="222"/>
      <c r="JTL217" s="218"/>
      <c r="JTM217" s="218"/>
      <c r="JTN217" s="221"/>
      <c r="JTO217" s="220"/>
      <c r="JTP217" s="219"/>
      <c r="JTQ217" s="218"/>
      <c r="JTR217" s="222"/>
      <c r="JTS217" s="218"/>
      <c r="JTT217" s="218"/>
      <c r="JTU217" s="221"/>
      <c r="JTV217" s="220"/>
      <c r="JTW217" s="219"/>
      <c r="JTX217" s="218"/>
      <c r="JTY217" s="222"/>
      <c r="JTZ217" s="218"/>
      <c r="JUA217" s="218"/>
      <c r="JUB217" s="221"/>
      <c r="JUC217" s="220"/>
      <c r="JUD217" s="219"/>
      <c r="JUE217" s="218"/>
      <c r="JUF217" s="222"/>
      <c r="JUG217" s="218"/>
      <c r="JUH217" s="218"/>
      <c r="JUI217" s="221"/>
      <c r="JUJ217" s="220"/>
      <c r="JUK217" s="219"/>
      <c r="JUL217" s="218"/>
      <c r="JUM217" s="222"/>
      <c r="JUN217" s="218"/>
      <c r="JUO217" s="218"/>
      <c r="JUP217" s="221"/>
      <c r="JUQ217" s="220"/>
      <c r="JUR217" s="219"/>
      <c r="JUS217" s="218"/>
      <c r="JUT217" s="222"/>
      <c r="JUU217" s="218"/>
      <c r="JUV217" s="218"/>
      <c r="JUW217" s="221"/>
      <c r="JUX217" s="220"/>
      <c r="JUY217" s="219"/>
      <c r="JUZ217" s="218"/>
      <c r="JVA217" s="222"/>
      <c r="JVB217" s="218"/>
      <c r="JVC217" s="218"/>
      <c r="JVD217" s="221"/>
      <c r="JVE217" s="220"/>
      <c r="JVF217" s="219"/>
      <c r="JVG217" s="218"/>
      <c r="JVH217" s="222"/>
      <c r="JVI217" s="218"/>
      <c r="JVJ217" s="218"/>
      <c r="JVK217" s="221"/>
      <c r="JVL217" s="220"/>
      <c r="JVM217" s="219"/>
      <c r="JVN217" s="218"/>
      <c r="JVO217" s="222"/>
      <c r="JVP217" s="218"/>
      <c r="JVQ217" s="218"/>
      <c r="JVR217" s="221"/>
      <c r="JVS217" s="220"/>
      <c r="JVT217" s="219"/>
      <c r="JVU217" s="218"/>
      <c r="JVV217" s="222"/>
      <c r="JVW217" s="218"/>
      <c r="JVX217" s="218"/>
      <c r="JVY217" s="221"/>
      <c r="JVZ217" s="220"/>
      <c r="JWA217" s="219"/>
      <c r="JWB217" s="218"/>
      <c r="JWC217" s="222"/>
      <c r="JWD217" s="218"/>
      <c r="JWE217" s="218"/>
      <c r="JWF217" s="221"/>
      <c r="JWG217" s="220"/>
      <c r="JWH217" s="219"/>
      <c r="JWI217" s="218"/>
      <c r="JWJ217" s="222"/>
      <c r="JWK217" s="218"/>
      <c r="JWL217" s="218"/>
      <c r="JWM217" s="221"/>
      <c r="JWN217" s="220"/>
      <c r="JWO217" s="219"/>
      <c r="JWP217" s="218"/>
      <c r="JWQ217" s="222"/>
      <c r="JWR217" s="218"/>
      <c r="JWS217" s="218"/>
      <c r="JWT217" s="221"/>
      <c r="JWU217" s="220"/>
      <c r="JWV217" s="219"/>
      <c r="JWW217" s="218"/>
      <c r="JWX217" s="222"/>
      <c r="JWY217" s="218"/>
      <c r="JWZ217" s="218"/>
      <c r="JXA217" s="221"/>
      <c r="JXB217" s="220"/>
      <c r="JXC217" s="219"/>
      <c r="JXD217" s="218"/>
      <c r="JXE217" s="222"/>
      <c r="JXF217" s="218"/>
      <c r="JXG217" s="218"/>
      <c r="JXH217" s="221"/>
      <c r="JXI217" s="220"/>
      <c r="JXJ217" s="219"/>
      <c r="JXK217" s="218"/>
      <c r="JXL217" s="222"/>
      <c r="JXM217" s="218"/>
      <c r="JXN217" s="218"/>
      <c r="JXO217" s="221"/>
      <c r="JXP217" s="220"/>
      <c r="JXQ217" s="219"/>
      <c r="JXR217" s="218"/>
      <c r="JXS217" s="222"/>
      <c r="JXT217" s="218"/>
      <c r="JXU217" s="218"/>
      <c r="JXV217" s="221"/>
      <c r="JXW217" s="220"/>
      <c r="JXX217" s="219"/>
      <c r="JXY217" s="218"/>
      <c r="JXZ217" s="222"/>
      <c r="JYA217" s="218"/>
      <c r="JYB217" s="218"/>
      <c r="JYC217" s="221"/>
      <c r="JYD217" s="220"/>
      <c r="JYE217" s="219"/>
      <c r="JYF217" s="218"/>
      <c r="JYG217" s="222"/>
      <c r="JYH217" s="218"/>
      <c r="JYI217" s="218"/>
      <c r="JYJ217" s="221"/>
      <c r="JYK217" s="220"/>
      <c r="JYL217" s="219"/>
      <c r="JYM217" s="218"/>
      <c r="JYN217" s="222"/>
      <c r="JYO217" s="218"/>
      <c r="JYP217" s="218"/>
      <c r="JYQ217" s="221"/>
      <c r="JYR217" s="220"/>
      <c r="JYS217" s="219"/>
      <c r="JYT217" s="218"/>
      <c r="JYU217" s="222"/>
      <c r="JYV217" s="218"/>
      <c r="JYW217" s="218"/>
      <c r="JYX217" s="221"/>
      <c r="JYY217" s="220"/>
      <c r="JYZ217" s="219"/>
      <c r="JZA217" s="218"/>
      <c r="JZB217" s="222"/>
      <c r="JZC217" s="218"/>
      <c r="JZD217" s="218"/>
      <c r="JZE217" s="221"/>
      <c r="JZF217" s="220"/>
      <c r="JZG217" s="219"/>
      <c r="JZH217" s="218"/>
      <c r="JZI217" s="222"/>
      <c r="JZJ217" s="218"/>
      <c r="JZK217" s="218"/>
      <c r="JZL217" s="221"/>
      <c r="JZM217" s="220"/>
      <c r="JZN217" s="219"/>
      <c r="JZO217" s="218"/>
      <c r="JZP217" s="222"/>
      <c r="JZQ217" s="218"/>
      <c r="JZR217" s="218"/>
      <c r="JZS217" s="221"/>
      <c r="JZT217" s="220"/>
      <c r="JZU217" s="219"/>
      <c r="JZV217" s="218"/>
      <c r="JZW217" s="222"/>
      <c r="JZX217" s="218"/>
      <c r="JZY217" s="218"/>
      <c r="JZZ217" s="221"/>
      <c r="KAA217" s="220"/>
      <c r="KAB217" s="219"/>
      <c r="KAC217" s="218"/>
      <c r="KAD217" s="222"/>
      <c r="KAE217" s="218"/>
      <c r="KAF217" s="218"/>
      <c r="KAG217" s="221"/>
      <c r="KAH217" s="220"/>
      <c r="KAI217" s="219"/>
      <c r="KAJ217" s="218"/>
      <c r="KAK217" s="222"/>
      <c r="KAL217" s="218"/>
      <c r="KAM217" s="218"/>
      <c r="KAN217" s="221"/>
      <c r="KAO217" s="220"/>
      <c r="KAP217" s="219"/>
      <c r="KAQ217" s="218"/>
      <c r="KAR217" s="222"/>
      <c r="KAS217" s="218"/>
      <c r="KAT217" s="218"/>
      <c r="KAU217" s="221"/>
      <c r="KAV217" s="220"/>
      <c r="KAW217" s="219"/>
      <c r="KAX217" s="218"/>
      <c r="KAY217" s="222"/>
      <c r="KAZ217" s="218"/>
      <c r="KBA217" s="218"/>
      <c r="KBB217" s="221"/>
      <c r="KBC217" s="220"/>
      <c r="KBD217" s="219"/>
      <c r="KBE217" s="218"/>
      <c r="KBF217" s="222"/>
      <c r="KBG217" s="218"/>
      <c r="KBH217" s="218"/>
      <c r="KBI217" s="221"/>
      <c r="KBJ217" s="220"/>
      <c r="KBK217" s="219"/>
      <c r="KBL217" s="218"/>
      <c r="KBM217" s="222"/>
      <c r="KBN217" s="218"/>
      <c r="KBO217" s="218"/>
      <c r="KBP217" s="221"/>
      <c r="KBQ217" s="220"/>
      <c r="KBR217" s="219"/>
      <c r="KBS217" s="218"/>
      <c r="KBT217" s="222"/>
      <c r="KBU217" s="218"/>
      <c r="KBV217" s="218"/>
      <c r="KBW217" s="221"/>
      <c r="KBX217" s="220"/>
      <c r="KBY217" s="219"/>
      <c r="KBZ217" s="218"/>
      <c r="KCA217" s="222"/>
      <c r="KCB217" s="218"/>
      <c r="KCC217" s="218"/>
      <c r="KCD217" s="221"/>
      <c r="KCE217" s="220"/>
      <c r="KCF217" s="219"/>
      <c r="KCG217" s="218"/>
      <c r="KCH217" s="222"/>
      <c r="KCI217" s="218"/>
      <c r="KCJ217" s="218"/>
      <c r="KCK217" s="221"/>
      <c r="KCL217" s="220"/>
      <c r="KCM217" s="219"/>
      <c r="KCN217" s="218"/>
      <c r="KCO217" s="222"/>
      <c r="KCP217" s="218"/>
      <c r="KCQ217" s="218"/>
      <c r="KCR217" s="221"/>
      <c r="KCS217" s="220"/>
      <c r="KCT217" s="219"/>
      <c r="KCU217" s="218"/>
      <c r="KCV217" s="222"/>
      <c r="KCW217" s="218"/>
      <c r="KCX217" s="218"/>
      <c r="KCY217" s="221"/>
      <c r="KCZ217" s="220"/>
      <c r="KDA217" s="219"/>
      <c r="KDB217" s="218"/>
      <c r="KDC217" s="222"/>
      <c r="KDD217" s="218"/>
      <c r="KDE217" s="218"/>
      <c r="KDF217" s="221"/>
      <c r="KDG217" s="220"/>
      <c r="KDH217" s="219"/>
      <c r="KDI217" s="218"/>
      <c r="KDJ217" s="222"/>
      <c r="KDK217" s="218"/>
      <c r="KDL217" s="218"/>
      <c r="KDM217" s="221"/>
      <c r="KDN217" s="220"/>
      <c r="KDO217" s="219"/>
      <c r="KDP217" s="218"/>
      <c r="KDQ217" s="222"/>
      <c r="KDR217" s="218"/>
      <c r="KDS217" s="218"/>
      <c r="KDT217" s="221"/>
      <c r="KDU217" s="220"/>
      <c r="KDV217" s="219"/>
      <c r="KDW217" s="218"/>
      <c r="KDX217" s="222"/>
      <c r="KDY217" s="218"/>
      <c r="KDZ217" s="218"/>
      <c r="KEA217" s="221"/>
      <c r="KEB217" s="220"/>
      <c r="KEC217" s="219"/>
      <c r="KED217" s="218"/>
      <c r="KEE217" s="222"/>
      <c r="KEF217" s="218"/>
      <c r="KEG217" s="218"/>
      <c r="KEH217" s="221"/>
      <c r="KEI217" s="220"/>
      <c r="KEJ217" s="219"/>
      <c r="KEK217" s="218"/>
      <c r="KEL217" s="222"/>
      <c r="KEM217" s="218"/>
      <c r="KEN217" s="218"/>
      <c r="KEO217" s="221"/>
      <c r="KEP217" s="220"/>
      <c r="KEQ217" s="219"/>
      <c r="KER217" s="218"/>
      <c r="KES217" s="222"/>
      <c r="KET217" s="218"/>
      <c r="KEU217" s="218"/>
      <c r="KEV217" s="221"/>
      <c r="KEW217" s="220"/>
      <c r="KEX217" s="219"/>
      <c r="KEY217" s="218"/>
      <c r="KEZ217" s="222"/>
      <c r="KFA217" s="218"/>
      <c r="KFB217" s="218"/>
      <c r="KFC217" s="221"/>
      <c r="KFD217" s="220"/>
      <c r="KFE217" s="219"/>
      <c r="KFF217" s="218"/>
      <c r="KFG217" s="222"/>
      <c r="KFH217" s="218"/>
      <c r="KFI217" s="218"/>
      <c r="KFJ217" s="221"/>
      <c r="KFK217" s="220"/>
      <c r="KFL217" s="219"/>
      <c r="KFM217" s="218"/>
      <c r="KFN217" s="222"/>
      <c r="KFO217" s="218"/>
      <c r="KFP217" s="218"/>
      <c r="KFQ217" s="221"/>
      <c r="KFR217" s="220"/>
      <c r="KFS217" s="219"/>
      <c r="KFT217" s="218"/>
      <c r="KFU217" s="222"/>
      <c r="KFV217" s="218"/>
      <c r="KFW217" s="218"/>
      <c r="KFX217" s="221"/>
      <c r="KFY217" s="220"/>
      <c r="KFZ217" s="219"/>
      <c r="KGA217" s="218"/>
      <c r="KGB217" s="222"/>
      <c r="KGC217" s="218"/>
      <c r="KGD217" s="218"/>
      <c r="KGE217" s="221"/>
      <c r="KGF217" s="220"/>
      <c r="KGG217" s="219"/>
      <c r="KGH217" s="218"/>
      <c r="KGI217" s="222"/>
      <c r="KGJ217" s="218"/>
      <c r="KGK217" s="218"/>
      <c r="KGL217" s="221"/>
      <c r="KGM217" s="220"/>
      <c r="KGN217" s="219"/>
      <c r="KGO217" s="218"/>
      <c r="KGP217" s="222"/>
      <c r="KGQ217" s="218"/>
      <c r="KGR217" s="218"/>
      <c r="KGS217" s="221"/>
      <c r="KGT217" s="220"/>
      <c r="KGU217" s="219"/>
      <c r="KGV217" s="218"/>
      <c r="KGW217" s="222"/>
      <c r="KGX217" s="218"/>
      <c r="KGY217" s="218"/>
      <c r="KGZ217" s="221"/>
      <c r="KHA217" s="220"/>
      <c r="KHB217" s="219"/>
      <c r="KHC217" s="218"/>
      <c r="KHD217" s="222"/>
      <c r="KHE217" s="218"/>
      <c r="KHF217" s="218"/>
      <c r="KHG217" s="221"/>
      <c r="KHH217" s="220"/>
      <c r="KHI217" s="219"/>
      <c r="KHJ217" s="218"/>
      <c r="KHK217" s="222"/>
      <c r="KHL217" s="218"/>
      <c r="KHM217" s="218"/>
      <c r="KHN217" s="221"/>
      <c r="KHO217" s="220"/>
      <c r="KHP217" s="219"/>
      <c r="KHQ217" s="218"/>
      <c r="KHR217" s="222"/>
      <c r="KHS217" s="218"/>
      <c r="KHT217" s="218"/>
      <c r="KHU217" s="221"/>
      <c r="KHV217" s="220"/>
      <c r="KHW217" s="219"/>
      <c r="KHX217" s="218"/>
      <c r="KHY217" s="222"/>
      <c r="KHZ217" s="218"/>
      <c r="KIA217" s="218"/>
      <c r="KIB217" s="221"/>
      <c r="KIC217" s="220"/>
      <c r="KID217" s="219"/>
      <c r="KIE217" s="218"/>
      <c r="KIF217" s="222"/>
      <c r="KIG217" s="218"/>
      <c r="KIH217" s="218"/>
      <c r="KII217" s="221"/>
      <c r="KIJ217" s="220"/>
      <c r="KIK217" s="219"/>
      <c r="KIL217" s="218"/>
      <c r="KIM217" s="222"/>
      <c r="KIN217" s="218"/>
      <c r="KIO217" s="218"/>
      <c r="KIP217" s="221"/>
      <c r="KIQ217" s="220"/>
      <c r="KIR217" s="219"/>
      <c r="KIS217" s="218"/>
      <c r="KIT217" s="222"/>
      <c r="KIU217" s="218"/>
      <c r="KIV217" s="218"/>
      <c r="KIW217" s="221"/>
      <c r="KIX217" s="220"/>
      <c r="KIY217" s="219"/>
      <c r="KIZ217" s="218"/>
      <c r="KJA217" s="222"/>
      <c r="KJB217" s="218"/>
      <c r="KJC217" s="218"/>
      <c r="KJD217" s="221"/>
      <c r="KJE217" s="220"/>
      <c r="KJF217" s="219"/>
      <c r="KJG217" s="218"/>
      <c r="KJH217" s="222"/>
      <c r="KJI217" s="218"/>
      <c r="KJJ217" s="218"/>
      <c r="KJK217" s="221"/>
      <c r="KJL217" s="220"/>
      <c r="KJM217" s="219"/>
      <c r="KJN217" s="218"/>
      <c r="KJO217" s="222"/>
      <c r="KJP217" s="218"/>
      <c r="KJQ217" s="218"/>
      <c r="KJR217" s="221"/>
      <c r="KJS217" s="220"/>
      <c r="KJT217" s="219"/>
      <c r="KJU217" s="218"/>
      <c r="KJV217" s="222"/>
      <c r="KJW217" s="218"/>
      <c r="KJX217" s="218"/>
      <c r="KJY217" s="221"/>
      <c r="KJZ217" s="220"/>
      <c r="KKA217" s="219"/>
      <c r="KKB217" s="218"/>
      <c r="KKC217" s="222"/>
      <c r="KKD217" s="218"/>
      <c r="KKE217" s="218"/>
      <c r="KKF217" s="221"/>
      <c r="KKG217" s="220"/>
      <c r="KKH217" s="219"/>
      <c r="KKI217" s="218"/>
      <c r="KKJ217" s="222"/>
      <c r="KKK217" s="218"/>
      <c r="KKL217" s="218"/>
      <c r="KKM217" s="221"/>
      <c r="KKN217" s="220"/>
      <c r="KKO217" s="219"/>
      <c r="KKP217" s="218"/>
      <c r="KKQ217" s="222"/>
      <c r="KKR217" s="218"/>
      <c r="KKS217" s="218"/>
      <c r="KKT217" s="221"/>
      <c r="KKU217" s="220"/>
      <c r="KKV217" s="219"/>
      <c r="KKW217" s="218"/>
      <c r="KKX217" s="222"/>
      <c r="KKY217" s="218"/>
      <c r="KKZ217" s="218"/>
      <c r="KLA217" s="221"/>
      <c r="KLB217" s="220"/>
      <c r="KLC217" s="219"/>
      <c r="KLD217" s="218"/>
      <c r="KLE217" s="222"/>
      <c r="KLF217" s="218"/>
      <c r="KLG217" s="218"/>
      <c r="KLH217" s="221"/>
      <c r="KLI217" s="220"/>
      <c r="KLJ217" s="219"/>
      <c r="KLK217" s="218"/>
      <c r="KLL217" s="222"/>
      <c r="KLM217" s="218"/>
      <c r="KLN217" s="218"/>
      <c r="KLO217" s="221"/>
      <c r="KLP217" s="220"/>
      <c r="KLQ217" s="219"/>
      <c r="KLR217" s="218"/>
      <c r="KLS217" s="222"/>
      <c r="KLT217" s="218"/>
      <c r="KLU217" s="218"/>
      <c r="KLV217" s="221"/>
      <c r="KLW217" s="220"/>
      <c r="KLX217" s="219"/>
      <c r="KLY217" s="218"/>
      <c r="KLZ217" s="222"/>
      <c r="KMA217" s="218"/>
      <c r="KMB217" s="218"/>
      <c r="KMC217" s="221"/>
      <c r="KMD217" s="220"/>
      <c r="KME217" s="219"/>
      <c r="KMF217" s="218"/>
      <c r="KMG217" s="222"/>
      <c r="KMH217" s="218"/>
      <c r="KMI217" s="218"/>
      <c r="KMJ217" s="221"/>
      <c r="KMK217" s="220"/>
      <c r="KML217" s="219"/>
      <c r="KMM217" s="218"/>
      <c r="KMN217" s="222"/>
      <c r="KMO217" s="218"/>
      <c r="KMP217" s="218"/>
      <c r="KMQ217" s="221"/>
      <c r="KMR217" s="220"/>
      <c r="KMS217" s="219"/>
      <c r="KMT217" s="218"/>
      <c r="KMU217" s="222"/>
      <c r="KMV217" s="218"/>
      <c r="KMW217" s="218"/>
      <c r="KMX217" s="221"/>
      <c r="KMY217" s="220"/>
      <c r="KMZ217" s="219"/>
      <c r="KNA217" s="218"/>
      <c r="KNB217" s="222"/>
      <c r="KNC217" s="218"/>
      <c r="KND217" s="218"/>
      <c r="KNE217" s="221"/>
      <c r="KNF217" s="220"/>
      <c r="KNG217" s="219"/>
      <c r="KNH217" s="218"/>
      <c r="KNI217" s="222"/>
      <c r="KNJ217" s="218"/>
      <c r="KNK217" s="218"/>
      <c r="KNL217" s="221"/>
      <c r="KNM217" s="220"/>
      <c r="KNN217" s="219"/>
      <c r="KNO217" s="218"/>
      <c r="KNP217" s="222"/>
      <c r="KNQ217" s="218"/>
      <c r="KNR217" s="218"/>
      <c r="KNS217" s="221"/>
      <c r="KNT217" s="220"/>
      <c r="KNU217" s="219"/>
      <c r="KNV217" s="218"/>
      <c r="KNW217" s="222"/>
      <c r="KNX217" s="218"/>
      <c r="KNY217" s="218"/>
      <c r="KNZ217" s="221"/>
      <c r="KOA217" s="220"/>
      <c r="KOB217" s="219"/>
      <c r="KOC217" s="218"/>
      <c r="KOD217" s="222"/>
      <c r="KOE217" s="218"/>
      <c r="KOF217" s="218"/>
      <c r="KOG217" s="221"/>
      <c r="KOH217" s="220"/>
      <c r="KOI217" s="219"/>
      <c r="KOJ217" s="218"/>
      <c r="KOK217" s="222"/>
      <c r="KOL217" s="218"/>
      <c r="KOM217" s="218"/>
      <c r="KON217" s="221"/>
      <c r="KOO217" s="220"/>
      <c r="KOP217" s="219"/>
      <c r="KOQ217" s="218"/>
      <c r="KOR217" s="222"/>
      <c r="KOS217" s="218"/>
      <c r="KOT217" s="218"/>
      <c r="KOU217" s="221"/>
      <c r="KOV217" s="220"/>
      <c r="KOW217" s="219"/>
      <c r="KOX217" s="218"/>
      <c r="KOY217" s="222"/>
      <c r="KOZ217" s="218"/>
      <c r="KPA217" s="218"/>
      <c r="KPB217" s="221"/>
      <c r="KPC217" s="220"/>
      <c r="KPD217" s="219"/>
      <c r="KPE217" s="218"/>
      <c r="KPF217" s="222"/>
      <c r="KPG217" s="218"/>
      <c r="KPH217" s="218"/>
      <c r="KPI217" s="221"/>
      <c r="KPJ217" s="220"/>
      <c r="KPK217" s="219"/>
      <c r="KPL217" s="218"/>
      <c r="KPM217" s="222"/>
      <c r="KPN217" s="218"/>
      <c r="KPO217" s="218"/>
      <c r="KPP217" s="221"/>
      <c r="KPQ217" s="220"/>
      <c r="KPR217" s="219"/>
      <c r="KPS217" s="218"/>
      <c r="KPT217" s="222"/>
      <c r="KPU217" s="218"/>
      <c r="KPV217" s="218"/>
      <c r="KPW217" s="221"/>
      <c r="KPX217" s="220"/>
      <c r="KPY217" s="219"/>
      <c r="KPZ217" s="218"/>
      <c r="KQA217" s="222"/>
      <c r="KQB217" s="218"/>
      <c r="KQC217" s="218"/>
      <c r="KQD217" s="221"/>
      <c r="KQE217" s="220"/>
      <c r="KQF217" s="219"/>
      <c r="KQG217" s="218"/>
      <c r="KQH217" s="222"/>
      <c r="KQI217" s="218"/>
      <c r="KQJ217" s="218"/>
      <c r="KQK217" s="221"/>
      <c r="KQL217" s="220"/>
      <c r="KQM217" s="219"/>
      <c r="KQN217" s="218"/>
      <c r="KQO217" s="222"/>
      <c r="KQP217" s="218"/>
      <c r="KQQ217" s="218"/>
      <c r="KQR217" s="221"/>
      <c r="KQS217" s="220"/>
      <c r="KQT217" s="219"/>
      <c r="KQU217" s="218"/>
      <c r="KQV217" s="222"/>
      <c r="KQW217" s="218"/>
      <c r="KQX217" s="218"/>
      <c r="KQY217" s="221"/>
      <c r="KQZ217" s="220"/>
      <c r="KRA217" s="219"/>
      <c r="KRB217" s="218"/>
      <c r="KRC217" s="222"/>
      <c r="KRD217" s="218"/>
      <c r="KRE217" s="218"/>
      <c r="KRF217" s="221"/>
      <c r="KRG217" s="220"/>
      <c r="KRH217" s="219"/>
      <c r="KRI217" s="218"/>
      <c r="KRJ217" s="222"/>
      <c r="KRK217" s="218"/>
      <c r="KRL217" s="218"/>
      <c r="KRM217" s="221"/>
      <c r="KRN217" s="220"/>
      <c r="KRO217" s="219"/>
      <c r="KRP217" s="218"/>
      <c r="KRQ217" s="222"/>
      <c r="KRR217" s="218"/>
      <c r="KRS217" s="218"/>
      <c r="KRT217" s="221"/>
      <c r="KRU217" s="220"/>
      <c r="KRV217" s="219"/>
      <c r="KRW217" s="218"/>
      <c r="KRX217" s="222"/>
      <c r="KRY217" s="218"/>
      <c r="KRZ217" s="218"/>
      <c r="KSA217" s="221"/>
      <c r="KSB217" s="220"/>
      <c r="KSC217" s="219"/>
      <c r="KSD217" s="218"/>
      <c r="KSE217" s="222"/>
      <c r="KSF217" s="218"/>
      <c r="KSG217" s="218"/>
      <c r="KSH217" s="221"/>
      <c r="KSI217" s="220"/>
      <c r="KSJ217" s="219"/>
      <c r="KSK217" s="218"/>
      <c r="KSL217" s="222"/>
      <c r="KSM217" s="218"/>
      <c r="KSN217" s="218"/>
      <c r="KSO217" s="221"/>
      <c r="KSP217" s="220"/>
      <c r="KSQ217" s="219"/>
      <c r="KSR217" s="218"/>
      <c r="KSS217" s="222"/>
      <c r="KST217" s="218"/>
      <c r="KSU217" s="218"/>
      <c r="KSV217" s="221"/>
      <c r="KSW217" s="220"/>
      <c r="KSX217" s="219"/>
      <c r="KSY217" s="218"/>
      <c r="KSZ217" s="222"/>
      <c r="KTA217" s="218"/>
      <c r="KTB217" s="218"/>
      <c r="KTC217" s="221"/>
      <c r="KTD217" s="220"/>
      <c r="KTE217" s="219"/>
      <c r="KTF217" s="218"/>
      <c r="KTG217" s="222"/>
      <c r="KTH217" s="218"/>
      <c r="KTI217" s="218"/>
      <c r="KTJ217" s="221"/>
      <c r="KTK217" s="220"/>
      <c r="KTL217" s="219"/>
      <c r="KTM217" s="218"/>
      <c r="KTN217" s="222"/>
      <c r="KTO217" s="218"/>
      <c r="KTP217" s="218"/>
      <c r="KTQ217" s="221"/>
      <c r="KTR217" s="220"/>
      <c r="KTS217" s="219"/>
      <c r="KTT217" s="218"/>
      <c r="KTU217" s="222"/>
      <c r="KTV217" s="218"/>
      <c r="KTW217" s="218"/>
      <c r="KTX217" s="221"/>
      <c r="KTY217" s="220"/>
      <c r="KTZ217" s="219"/>
      <c r="KUA217" s="218"/>
      <c r="KUB217" s="222"/>
      <c r="KUC217" s="218"/>
      <c r="KUD217" s="218"/>
      <c r="KUE217" s="221"/>
      <c r="KUF217" s="220"/>
      <c r="KUG217" s="219"/>
      <c r="KUH217" s="218"/>
      <c r="KUI217" s="222"/>
      <c r="KUJ217" s="218"/>
      <c r="KUK217" s="218"/>
      <c r="KUL217" s="221"/>
      <c r="KUM217" s="220"/>
      <c r="KUN217" s="219"/>
      <c r="KUO217" s="218"/>
      <c r="KUP217" s="222"/>
      <c r="KUQ217" s="218"/>
      <c r="KUR217" s="218"/>
      <c r="KUS217" s="221"/>
      <c r="KUT217" s="220"/>
      <c r="KUU217" s="219"/>
      <c r="KUV217" s="218"/>
      <c r="KUW217" s="222"/>
      <c r="KUX217" s="218"/>
      <c r="KUY217" s="218"/>
      <c r="KUZ217" s="221"/>
      <c r="KVA217" s="220"/>
      <c r="KVB217" s="219"/>
      <c r="KVC217" s="218"/>
      <c r="KVD217" s="222"/>
      <c r="KVE217" s="218"/>
      <c r="KVF217" s="218"/>
      <c r="KVG217" s="221"/>
      <c r="KVH217" s="220"/>
      <c r="KVI217" s="219"/>
      <c r="KVJ217" s="218"/>
      <c r="KVK217" s="222"/>
      <c r="KVL217" s="218"/>
      <c r="KVM217" s="218"/>
      <c r="KVN217" s="221"/>
      <c r="KVO217" s="220"/>
      <c r="KVP217" s="219"/>
      <c r="KVQ217" s="218"/>
      <c r="KVR217" s="222"/>
      <c r="KVS217" s="218"/>
      <c r="KVT217" s="218"/>
      <c r="KVU217" s="221"/>
      <c r="KVV217" s="220"/>
      <c r="KVW217" s="219"/>
      <c r="KVX217" s="218"/>
      <c r="KVY217" s="222"/>
      <c r="KVZ217" s="218"/>
      <c r="KWA217" s="218"/>
      <c r="KWB217" s="221"/>
      <c r="KWC217" s="220"/>
      <c r="KWD217" s="219"/>
      <c r="KWE217" s="218"/>
      <c r="KWF217" s="222"/>
      <c r="KWG217" s="218"/>
      <c r="KWH217" s="218"/>
      <c r="KWI217" s="221"/>
      <c r="KWJ217" s="220"/>
      <c r="KWK217" s="219"/>
      <c r="KWL217" s="218"/>
      <c r="KWM217" s="222"/>
      <c r="KWN217" s="218"/>
      <c r="KWO217" s="218"/>
      <c r="KWP217" s="221"/>
      <c r="KWQ217" s="220"/>
      <c r="KWR217" s="219"/>
      <c r="KWS217" s="218"/>
      <c r="KWT217" s="222"/>
      <c r="KWU217" s="218"/>
      <c r="KWV217" s="218"/>
      <c r="KWW217" s="221"/>
      <c r="KWX217" s="220"/>
      <c r="KWY217" s="219"/>
      <c r="KWZ217" s="218"/>
      <c r="KXA217" s="222"/>
      <c r="KXB217" s="218"/>
      <c r="KXC217" s="218"/>
      <c r="KXD217" s="221"/>
      <c r="KXE217" s="220"/>
      <c r="KXF217" s="219"/>
      <c r="KXG217" s="218"/>
      <c r="KXH217" s="222"/>
      <c r="KXI217" s="218"/>
      <c r="KXJ217" s="218"/>
      <c r="KXK217" s="221"/>
      <c r="KXL217" s="220"/>
      <c r="KXM217" s="219"/>
      <c r="KXN217" s="218"/>
      <c r="KXO217" s="222"/>
      <c r="KXP217" s="218"/>
      <c r="KXQ217" s="218"/>
      <c r="KXR217" s="221"/>
      <c r="KXS217" s="220"/>
      <c r="KXT217" s="219"/>
      <c r="KXU217" s="218"/>
      <c r="KXV217" s="222"/>
      <c r="KXW217" s="218"/>
      <c r="KXX217" s="218"/>
      <c r="KXY217" s="221"/>
      <c r="KXZ217" s="220"/>
      <c r="KYA217" s="219"/>
      <c r="KYB217" s="218"/>
      <c r="KYC217" s="222"/>
      <c r="KYD217" s="218"/>
      <c r="KYE217" s="218"/>
      <c r="KYF217" s="221"/>
      <c r="KYG217" s="220"/>
      <c r="KYH217" s="219"/>
      <c r="KYI217" s="218"/>
      <c r="KYJ217" s="222"/>
      <c r="KYK217" s="218"/>
      <c r="KYL217" s="218"/>
      <c r="KYM217" s="221"/>
      <c r="KYN217" s="220"/>
      <c r="KYO217" s="219"/>
      <c r="KYP217" s="218"/>
      <c r="KYQ217" s="222"/>
      <c r="KYR217" s="218"/>
      <c r="KYS217" s="218"/>
      <c r="KYT217" s="221"/>
      <c r="KYU217" s="220"/>
      <c r="KYV217" s="219"/>
      <c r="KYW217" s="218"/>
      <c r="KYX217" s="222"/>
      <c r="KYY217" s="218"/>
      <c r="KYZ217" s="218"/>
      <c r="KZA217" s="221"/>
      <c r="KZB217" s="220"/>
      <c r="KZC217" s="219"/>
      <c r="KZD217" s="218"/>
      <c r="KZE217" s="222"/>
      <c r="KZF217" s="218"/>
      <c r="KZG217" s="218"/>
      <c r="KZH217" s="221"/>
      <c r="KZI217" s="220"/>
      <c r="KZJ217" s="219"/>
      <c r="KZK217" s="218"/>
      <c r="KZL217" s="222"/>
      <c r="KZM217" s="218"/>
      <c r="KZN217" s="218"/>
      <c r="KZO217" s="221"/>
      <c r="KZP217" s="220"/>
      <c r="KZQ217" s="219"/>
      <c r="KZR217" s="218"/>
      <c r="KZS217" s="222"/>
      <c r="KZT217" s="218"/>
      <c r="KZU217" s="218"/>
      <c r="KZV217" s="221"/>
      <c r="KZW217" s="220"/>
      <c r="KZX217" s="219"/>
      <c r="KZY217" s="218"/>
      <c r="KZZ217" s="222"/>
      <c r="LAA217" s="218"/>
      <c r="LAB217" s="218"/>
      <c r="LAC217" s="221"/>
      <c r="LAD217" s="220"/>
      <c r="LAE217" s="219"/>
      <c r="LAF217" s="218"/>
      <c r="LAG217" s="222"/>
      <c r="LAH217" s="218"/>
      <c r="LAI217" s="218"/>
      <c r="LAJ217" s="221"/>
      <c r="LAK217" s="220"/>
      <c r="LAL217" s="219"/>
      <c r="LAM217" s="218"/>
      <c r="LAN217" s="222"/>
      <c r="LAO217" s="218"/>
      <c r="LAP217" s="218"/>
      <c r="LAQ217" s="221"/>
      <c r="LAR217" s="220"/>
      <c r="LAS217" s="219"/>
      <c r="LAT217" s="218"/>
      <c r="LAU217" s="222"/>
      <c r="LAV217" s="218"/>
      <c r="LAW217" s="218"/>
      <c r="LAX217" s="221"/>
      <c r="LAY217" s="220"/>
      <c r="LAZ217" s="219"/>
      <c r="LBA217" s="218"/>
      <c r="LBB217" s="222"/>
      <c r="LBC217" s="218"/>
      <c r="LBD217" s="218"/>
      <c r="LBE217" s="221"/>
      <c r="LBF217" s="220"/>
      <c r="LBG217" s="219"/>
      <c r="LBH217" s="218"/>
      <c r="LBI217" s="222"/>
      <c r="LBJ217" s="218"/>
      <c r="LBK217" s="218"/>
      <c r="LBL217" s="221"/>
      <c r="LBM217" s="220"/>
      <c r="LBN217" s="219"/>
      <c r="LBO217" s="218"/>
      <c r="LBP217" s="222"/>
      <c r="LBQ217" s="218"/>
      <c r="LBR217" s="218"/>
      <c r="LBS217" s="221"/>
      <c r="LBT217" s="220"/>
      <c r="LBU217" s="219"/>
      <c r="LBV217" s="218"/>
      <c r="LBW217" s="222"/>
      <c r="LBX217" s="218"/>
      <c r="LBY217" s="218"/>
      <c r="LBZ217" s="221"/>
      <c r="LCA217" s="220"/>
      <c r="LCB217" s="219"/>
      <c r="LCC217" s="218"/>
      <c r="LCD217" s="222"/>
      <c r="LCE217" s="218"/>
      <c r="LCF217" s="218"/>
      <c r="LCG217" s="221"/>
      <c r="LCH217" s="220"/>
      <c r="LCI217" s="219"/>
      <c r="LCJ217" s="218"/>
      <c r="LCK217" s="222"/>
      <c r="LCL217" s="218"/>
      <c r="LCM217" s="218"/>
      <c r="LCN217" s="221"/>
      <c r="LCO217" s="220"/>
      <c r="LCP217" s="219"/>
      <c r="LCQ217" s="218"/>
      <c r="LCR217" s="222"/>
      <c r="LCS217" s="218"/>
      <c r="LCT217" s="218"/>
      <c r="LCU217" s="221"/>
      <c r="LCV217" s="220"/>
      <c r="LCW217" s="219"/>
      <c r="LCX217" s="218"/>
      <c r="LCY217" s="222"/>
      <c r="LCZ217" s="218"/>
      <c r="LDA217" s="218"/>
      <c r="LDB217" s="221"/>
      <c r="LDC217" s="220"/>
      <c r="LDD217" s="219"/>
      <c r="LDE217" s="218"/>
      <c r="LDF217" s="222"/>
      <c r="LDG217" s="218"/>
      <c r="LDH217" s="218"/>
      <c r="LDI217" s="221"/>
      <c r="LDJ217" s="220"/>
      <c r="LDK217" s="219"/>
      <c r="LDL217" s="218"/>
      <c r="LDM217" s="222"/>
      <c r="LDN217" s="218"/>
      <c r="LDO217" s="218"/>
      <c r="LDP217" s="221"/>
      <c r="LDQ217" s="220"/>
      <c r="LDR217" s="219"/>
      <c r="LDS217" s="218"/>
      <c r="LDT217" s="222"/>
      <c r="LDU217" s="218"/>
      <c r="LDV217" s="218"/>
      <c r="LDW217" s="221"/>
      <c r="LDX217" s="220"/>
      <c r="LDY217" s="219"/>
      <c r="LDZ217" s="218"/>
      <c r="LEA217" s="222"/>
      <c r="LEB217" s="218"/>
      <c r="LEC217" s="218"/>
      <c r="LED217" s="221"/>
      <c r="LEE217" s="220"/>
      <c r="LEF217" s="219"/>
      <c r="LEG217" s="218"/>
      <c r="LEH217" s="222"/>
      <c r="LEI217" s="218"/>
      <c r="LEJ217" s="218"/>
      <c r="LEK217" s="221"/>
      <c r="LEL217" s="220"/>
      <c r="LEM217" s="219"/>
      <c r="LEN217" s="218"/>
      <c r="LEO217" s="222"/>
      <c r="LEP217" s="218"/>
      <c r="LEQ217" s="218"/>
      <c r="LER217" s="221"/>
      <c r="LES217" s="220"/>
      <c r="LET217" s="219"/>
      <c r="LEU217" s="218"/>
      <c r="LEV217" s="222"/>
      <c r="LEW217" s="218"/>
      <c r="LEX217" s="218"/>
      <c r="LEY217" s="221"/>
      <c r="LEZ217" s="220"/>
      <c r="LFA217" s="219"/>
      <c r="LFB217" s="218"/>
      <c r="LFC217" s="222"/>
      <c r="LFD217" s="218"/>
      <c r="LFE217" s="218"/>
      <c r="LFF217" s="221"/>
      <c r="LFG217" s="220"/>
      <c r="LFH217" s="219"/>
      <c r="LFI217" s="218"/>
      <c r="LFJ217" s="222"/>
      <c r="LFK217" s="218"/>
      <c r="LFL217" s="218"/>
      <c r="LFM217" s="221"/>
      <c r="LFN217" s="220"/>
      <c r="LFO217" s="219"/>
      <c r="LFP217" s="218"/>
      <c r="LFQ217" s="222"/>
      <c r="LFR217" s="218"/>
      <c r="LFS217" s="218"/>
      <c r="LFT217" s="221"/>
      <c r="LFU217" s="220"/>
      <c r="LFV217" s="219"/>
      <c r="LFW217" s="218"/>
      <c r="LFX217" s="222"/>
      <c r="LFY217" s="218"/>
      <c r="LFZ217" s="218"/>
      <c r="LGA217" s="221"/>
      <c r="LGB217" s="220"/>
      <c r="LGC217" s="219"/>
      <c r="LGD217" s="218"/>
      <c r="LGE217" s="222"/>
      <c r="LGF217" s="218"/>
      <c r="LGG217" s="218"/>
      <c r="LGH217" s="221"/>
      <c r="LGI217" s="220"/>
      <c r="LGJ217" s="219"/>
      <c r="LGK217" s="218"/>
      <c r="LGL217" s="222"/>
      <c r="LGM217" s="218"/>
      <c r="LGN217" s="218"/>
      <c r="LGO217" s="221"/>
      <c r="LGP217" s="220"/>
      <c r="LGQ217" s="219"/>
      <c r="LGR217" s="218"/>
      <c r="LGS217" s="222"/>
      <c r="LGT217" s="218"/>
      <c r="LGU217" s="218"/>
      <c r="LGV217" s="221"/>
      <c r="LGW217" s="220"/>
      <c r="LGX217" s="219"/>
      <c r="LGY217" s="218"/>
      <c r="LGZ217" s="222"/>
      <c r="LHA217" s="218"/>
      <c r="LHB217" s="218"/>
      <c r="LHC217" s="221"/>
      <c r="LHD217" s="220"/>
      <c r="LHE217" s="219"/>
      <c r="LHF217" s="218"/>
      <c r="LHG217" s="222"/>
      <c r="LHH217" s="218"/>
      <c r="LHI217" s="218"/>
      <c r="LHJ217" s="221"/>
      <c r="LHK217" s="220"/>
      <c r="LHL217" s="219"/>
      <c r="LHM217" s="218"/>
      <c r="LHN217" s="222"/>
      <c r="LHO217" s="218"/>
      <c r="LHP217" s="218"/>
      <c r="LHQ217" s="221"/>
      <c r="LHR217" s="220"/>
      <c r="LHS217" s="219"/>
      <c r="LHT217" s="218"/>
      <c r="LHU217" s="222"/>
      <c r="LHV217" s="218"/>
      <c r="LHW217" s="218"/>
      <c r="LHX217" s="221"/>
      <c r="LHY217" s="220"/>
      <c r="LHZ217" s="219"/>
      <c r="LIA217" s="218"/>
      <c r="LIB217" s="222"/>
      <c r="LIC217" s="218"/>
      <c r="LID217" s="218"/>
      <c r="LIE217" s="221"/>
      <c r="LIF217" s="220"/>
      <c r="LIG217" s="219"/>
      <c r="LIH217" s="218"/>
      <c r="LII217" s="222"/>
      <c r="LIJ217" s="218"/>
      <c r="LIK217" s="218"/>
      <c r="LIL217" s="221"/>
      <c r="LIM217" s="220"/>
      <c r="LIN217" s="219"/>
      <c r="LIO217" s="218"/>
      <c r="LIP217" s="222"/>
      <c r="LIQ217" s="218"/>
      <c r="LIR217" s="218"/>
      <c r="LIS217" s="221"/>
      <c r="LIT217" s="220"/>
      <c r="LIU217" s="219"/>
      <c r="LIV217" s="218"/>
      <c r="LIW217" s="222"/>
      <c r="LIX217" s="218"/>
      <c r="LIY217" s="218"/>
      <c r="LIZ217" s="221"/>
      <c r="LJA217" s="220"/>
      <c r="LJB217" s="219"/>
      <c r="LJC217" s="218"/>
      <c r="LJD217" s="222"/>
      <c r="LJE217" s="218"/>
      <c r="LJF217" s="218"/>
      <c r="LJG217" s="221"/>
      <c r="LJH217" s="220"/>
      <c r="LJI217" s="219"/>
      <c r="LJJ217" s="218"/>
      <c r="LJK217" s="222"/>
      <c r="LJL217" s="218"/>
      <c r="LJM217" s="218"/>
      <c r="LJN217" s="221"/>
      <c r="LJO217" s="220"/>
      <c r="LJP217" s="219"/>
      <c r="LJQ217" s="218"/>
      <c r="LJR217" s="222"/>
      <c r="LJS217" s="218"/>
      <c r="LJT217" s="218"/>
      <c r="LJU217" s="221"/>
      <c r="LJV217" s="220"/>
      <c r="LJW217" s="219"/>
      <c r="LJX217" s="218"/>
      <c r="LJY217" s="222"/>
      <c r="LJZ217" s="218"/>
      <c r="LKA217" s="218"/>
      <c r="LKB217" s="221"/>
      <c r="LKC217" s="220"/>
      <c r="LKD217" s="219"/>
      <c r="LKE217" s="218"/>
      <c r="LKF217" s="222"/>
      <c r="LKG217" s="218"/>
      <c r="LKH217" s="218"/>
      <c r="LKI217" s="221"/>
      <c r="LKJ217" s="220"/>
      <c r="LKK217" s="219"/>
      <c r="LKL217" s="218"/>
      <c r="LKM217" s="222"/>
      <c r="LKN217" s="218"/>
      <c r="LKO217" s="218"/>
      <c r="LKP217" s="221"/>
      <c r="LKQ217" s="220"/>
      <c r="LKR217" s="219"/>
      <c r="LKS217" s="218"/>
      <c r="LKT217" s="222"/>
      <c r="LKU217" s="218"/>
      <c r="LKV217" s="218"/>
      <c r="LKW217" s="221"/>
      <c r="LKX217" s="220"/>
      <c r="LKY217" s="219"/>
      <c r="LKZ217" s="218"/>
      <c r="LLA217" s="222"/>
      <c r="LLB217" s="218"/>
      <c r="LLC217" s="218"/>
      <c r="LLD217" s="221"/>
      <c r="LLE217" s="220"/>
      <c r="LLF217" s="219"/>
      <c r="LLG217" s="218"/>
      <c r="LLH217" s="222"/>
      <c r="LLI217" s="218"/>
      <c r="LLJ217" s="218"/>
      <c r="LLK217" s="221"/>
      <c r="LLL217" s="220"/>
      <c r="LLM217" s="219"/>
      <c r="LLN217" s="218"/>
      <c r="LLO217" s="222"/>
      <c r="LLP217" s="218"/>
      <c r="LLQ217" s="218"/>
      <c r="LLR217" s="221"/>
      <c r="LLS217" s="220"/>
      <c r="LLT217" s="219"/>
      <c r="LLU217" s="218"/>
      <c r="LLV217" s="222"/>
      <c r="LLW217" s="218"/>
      <c r="LLX217" s="218"/>
      <c r="LLY217" s="221"/>
      <c r="LLZ217" s="220"/>
      <c r="LMA217" s="219"/>
      <c r="LMB217" s="218"/>
      <c r="LMC217" s="222"/>
      <c r="LMD217" s="218"/>
      <c r="LME217" s="218"/>
      <c r="LMF217" s="221"/>
      <c r="LMG217" s="220"/>
      <c r="LMH217" s="219"/>
      <c r="LMI217" s="218"/>
      <c r="LMJ217" s="222"/>
      <c r="LMK217" s="218"/>
      <c r="LML217" s="218"/>
      <c r="LMM217" s="221"/>
      <c r="LMN217" s="220"/>
      <c r="LMO217" s="219"/>
      <c r="LMP217" s="218"/>
      <c r="LMQ217" s="222"/>
      <c r="LMR217" s="218"/>
      <c r="LMS217" s="218"/>
      <c r="LMT217" s="221"/>
      <c r="LMU217" s="220"/>
      <c r="LMV217" s="219"/>
      <c r="LMW217" s="218"/>
      <c r="LMX217" s="222"/>
      <c r="LMY217" s="218"/>
      <c r="LMZ217" s="218"/>
      <c r="LNA217" s="221"/>
      <c r="LNB217" s="220"/>
      <c r="LNC217" s="219"/>
      <c r="LND217" s="218"/>
      <c r="LNE217" s="222"/>
      <c r="LNF217" s="218"/>
      <c r="LNG217" s="218"/>
      <c r="LNH217" s="221"/>
      <c r="LNI217" s="220"/>
      <c r="LNJ217" s="219"/>
      <c r="LNK217" s="218"/>
      <c r="LNL217" s="222"/>
      <c r="LNM217" s="218"/>
      <c r="LNN217" s="218"/>
      <c r="LNO217" s="221"/>
      <c r="LNP217" s="220"/>
      <c r="LNQ217" s="219"/>
      <c r="LNR217" s="218"/>
      <c r="LNS217" s="222"/>
      <c r="LNT217" s="218"/>
      <c r="LNU217" s="218"/>
      <c r="LNV217" s="221"/>
      <c r="LNW217" s="220"/>
      <c r="LNX217" s="219"/>
      <c r="LNY217" s="218"/>
      <c r="LNZ217" s="222"/>
      <c r="LOA217" s="218"/>
      <c r="LOB217" s="218"/>
      <c r="LOC217" s="221"/>
      <c r="LOD217" s="220"/>
      <c r="LOE217" s="219"/>
      <c r="LOF217" s="218"/>
      <c r="LOG217" s="222"/>
      <c r="LOH217" s="218"/>
      <c r="LOI217" s="218"/>
      <c r="LOJ217" s="221"/>
      <c r="LOK217" s="220"/>
      <c r="LOL217" s="219"/>
      <c r="LOM217" s="218"/>
      <c r="LON217" s="222"/>
      <c r="LOO217" s="218"/>
      <c r="LOP217" s="218"/>
      <c r="LOQ217" s="221"/>
      <c r="LOR217" s="220"/>
      <c r="LOS217" s="219"/>
      <c r="LOT217" s="218"/>
      <c r="LOU217" s="222"/>
      <c r="LOV217" s="218"/>
      <c r="LOW217" s="218"/>
      <c r="LOX217" s="221"/>
      <c r="LOY217" s="220"/>
      <c r="LOZ217" s="219"/>
      <c r="LPA217" s="218"/>
      <c r="LPB217" s="222"/>
      <c r="LPC217" s="218"/>
      <c r="LPD217" s="218"/>
      <c r="LPE217" s="221"/>
      <c r="LPF217" s="220"/>
      <c r="LPG217" s="219"/>
      <c r="LPH217" s="218"/>
      <c r="LPI217" s="222"/>
      <c r="LPJ217" s="218"/>
      <c r="LPK217" s="218"/>
      <c r="LPL217" s="221"/>
      <c r="LPM217" s="220"/>
      <c r="LPN217" s="219"/>
      <c r="LPO217" s="218"/>
      <c r="LPP217" s="222"/>
      <c r="LPQ217" s="218"/>
      <c r="LPR217" s="218"/>
      <c r="LPS217" s="221"/>
      <c r="LPT217" s="220"/>
      <c r="LPU217" s="219"/>
      <c r="LPV217" s="218"/>
      <c r="LPW217" s="222"/>
      <c r="LPX217" s="218"/>
      <c r="LPY217" s="218"/>
      <c r="LPZ217" s="221"/>
      <c r="LQA217" s="220"/>
      <c r="LQB217" s="219"/>
      <c r="LQC217" s="218"/>
      <c r="LQD217" s="222"/>
      <c r="LQE217" s="218"/>
      <c r="LQF217" s="218"/>
      <c r="LQG217" s="221"/>
      <c r="LQH217" s="220"/>
      <c r="LQI217" s="219"/>
      <c r="LQJ217" s="218"/>
      <c r="LQK217" s="222"/>
      <c r="LQL217" s="218"/>
      <c r="LQM217" s="218"/>
      <c r="LQN217" s="221"/>
      <c r="LQO217" s="220"/>
      <c r="LQP217" s="219"/>
      <c r="LQQ217" s="218"/>
      <c r="LQR217" s="222"/>
      <c r="LQS217" s="218"/>
      <c r="LQT217" s="218"/>
      <c r="LQU217" s="221"/>
      <c r="LQV217" s="220"/>
      <c r="LQW217" s="219"/>
      <c r="LQX217" s="218"/>
      <c r="LQY217" s="222"/>
      <c r="LQZ217" s="218"/>
      <c r="LRA217" s="218"/>
      <c r="LRB217" s="221"/>
      <c r="LRC217" s="220"/>
      <c r="LRD217" s="219"/>
      <c r="LRE217" s="218"/>
      <c r="LRF217" s="222"/>
      <c r="LRG217" s="218"/>
      <c r="LRH217" s="218"/>
      <c r="LRI217" s="221"/>
      <c r="LRJ217" s="220"/>
      <c r="LRK217" s="219"/>
      <c r="LRL217" s="218"/>
      <c r="LRM217" s="222"/>
      <c r="LRN217" s="218"/>
      <c r="LRO217" s="218"/>
      <c r="LRP217" s="221"/>
      <c r="LRQ217" s="220"/>
      <c r="LRR217" s="219"/>
      <c r="LRS217" s="218"/>
      <c r="LRT217" s="222"/>
      <c r="LRU217" s="218"/>
      <c r="LRV217" s="218"/>
      <c r="LRW217" s="221"/>
      <c r="LRX217" s="220"/>
      <c r="LRY217" s="219"/>
      <c r="LRZ217" s="218"/>
      <c r="LSA217" s="222"/>
      <c r="LSB217" s="218"/>
      <c r="LSC217" s="218"/>
      <c r="LSD217" s="221"/>
      <c r="LSE217" s="220"/>
      <c r="LSF217" s="219"/>
      <c r="LSG217" s="218"/>
      <c r="LSH217" s="222"/>
      <c r="LSI217" s="218"/>
      <c r="LSJ217" s="218"/>
      <c r="LSK217" s="221"/>
      <c r="LSL217" s="220"/>
      <c r="LSM217" s="219"/>
      <c r="LSN217" s="218"/>
      <c r="LSO217" s="222"/>
      <c r="LSP217" s="218"/>
      <c r="LSQ217" s="218"/>
      <c r="LSR217" s="221"/>
      <c r="LSS217" s="220"/>
      <c r="LST217" s="219"/>
      <c r="LSU217" s="218"/>
      <c r="LSV217" s="222"/>
      <c r="LSW217" s="218"/>
      <c r="LSX217" s="218"/>
      <c r="LSY217" s="221"/>
      <c r="LSZ217" s="220"/>
      <c r="LTA217" s="219"/>
      <c r="LTB217" s="218"/>
      <c r="LTC217" s="222"/>
      <c r="LTD217" s="218"/>
      <c r="LTE217" s="218"/>
      <c r="LTF217" s="221"/>
      <c r="LTG217" s="220"/>
      <c r="LTH217" s="219"/>
      <c r="LTI217" s="218"/>
      <c r="LTJ217" s="222"/>
      <c r="LTK217" s="218"/>
      <c r="LTL217" s="218"/>
      <c r="LTM217" s="221"/>
      <c r="LTN217" s="220"/>
      <c r="LTO217" s="219"/>
      <c r="LTP217" s="218"/>
      <c r="LTQ217" s="222"/>
      <c r="LTR217" s="218"/>
      <c r="LTS217" s="218"/>
      <c r="LTT217" s="221"/>
      <c r="LTU217" s="220"/>
      <c r="LTV217" s="219"/>
      <c r="LTW217" s="218"/>
      <c r="LTX217" s="222"/>
      <c r="LTY217" s="218"/>
      <c r="LTZ217" s="218"/>
      <c r="LUA217" s="221"/>
      <c r="LUB217" s="220"/>
      <c r="LUC217" s="219"/>
      <c r="LUD217" s="218"/>
      <c r="LUE217" s="222"/>
      <c r="LUF217" s="218"/>
      <c r="LUG217" s="218"/>
      <c r="LUH217" s="221"/>
      <c r="LUI217" s="220"/>
      <c r="LUJ217" s="219"/>
      <c r="LUK217" s="218"/>
      <c r="LUL217" s="222"/>
      <c r="LUM217" s="218"/>
      <c r="LUN217" s="218"/>
      <c r="LUO217" s="221"/>
      <c r="LUP217" s="220"/>
      <c r="LUQ217" s="219"/>
      <c r="LUR217" s="218"/>
      <c r="LUS217" s="222"/>
      <c r="LUT217" s="218"/>
      <c r="LUU217" s="218"/>
      <c r="LUV217" s="221"/>
      <c r="LUW217" s="220"/>
      <c r="LUX217" s="219"/>
      <c r="LUY217" s="218"/>
      <c r="LUZ217" s="222"/>
      <c r="LVA217" s="218"/>
      <c r="LVB217" s="218"/>
      <c r="LVC217" s="221"/>
      <c r="LVD217" s="220"/>
      <c r="LVE217" s="219"/>
      <c r="LVF217" s="218"/>
      <c r="LVG217" s="222"/>
      <c r="LVH217" s="218"/>
      <c r="LVI217" s="218"/>
      <c r="LVJ217" s="221"/>
      <c r="LVK217" s="220"/>
      <c r="LVL217" s="219"/>
      <c r="LVM217" s="218"/>
      <c r="LVN217" s="222"/>
      <c r="LVO217" s="218"/>
      <c r="LVP217" s="218"/>
      <c r="LVQ217" s="221"/>
      <c r="LVR217" s="220"/>
      <c r="LVS217" s="219"/>
      <c r="LVT217" s="218"/>
      <c r="LVU217" s="222"/>
      <c r="LVV217" s="218"/>
      <c r="LVW217" s="218"/>
      <c r="LVX217" s="221"/>
      <c r="LVY217" s="220"/>
      <c r="LVZ217" s="219"/>
      <c r="LWA217" s="218"/>
      <c r="LWB217" s="222"/>
      <c r="LWC217" s="218"/>
      <c r="LWD217" s="218"/>
      <c r="LWE217" s="221"/>
      <c r="LWF217" s="220"/>
      <c r="LWG217" s="219"/>
      <c r="LWH217" s="218"/>
      <c r="LWI217" s="222"/>
      <c r="LWJ217" s="218"/>
      <c r="LWK217" s="218"/>
      <c r="LWL217" s="221"/>
      <c r="LWM217" s="220"/>
      <c r="LWN217" s="219"/>
      <c r="LWO217" s="218"/>
      <c r="LWP217" s="222"/>
      <c r="LWQ217" s="218"/>
      <c r="LWR217" s="218"/>
      <c r="LWS217" s="221"/>
      <c r="LWT217" s="220"/>
      <c r="LWU217" s="219"/>
      <c r="LWV217" s="218"/>
      <c r="LWW217" s="222"/>
      <c r="LWX217" s="218"/>
      <c r="LWY217" s="218"/>
      <c r="LWZ217" s="221"/>
      <c r="LXA217" s="220"/>
      <c r="LXB217" s="219"/>
      <c r="LXC217" s="218"/>
      <c r="LXD217" s="222"/>
      <c r="LXE217" s="218"/>
      <c r="LXF217" s="218"/>
      <c r="LXG217" s="221"/>
      <c r="LXH217" s="220"/>
      <c r="LXI217" s="219"/>
      <c r="LXJ217" s="218"/>
      <c r="LXK217" s="222"/>
      <c r="LXL217" s="218"/>
      <c r="LXM217" s="218"/>
      <c r="LXN217" s="221"/>
      <c r="LXO217" s="220"/>
      <c r="LXP217" s="219"/>
      <c r="LXQ217" s="218"/>
      <c r="LXR217" s="222"/>
      <c r="LXS217" s="218"/>
      <c r="LXT217" s="218"/>
      <c r="LXU217" s="221"/>
      <c r="LXV217" s="220"/>
      <c r="LXW217" s="219"/>
      <c r="LXX217" s="218"/>
      <c r="LXY217" s="222"/>
      <c r="LXZ217" s="218"/>
      <c r="LYA217" s="218"/>
      <c r="LYB217" s="221"/>
      <c r="LYC217" s="220"/>
      <c r="LYD217" s="219"/>
      <c r="LYE217" s="218"/>
      <c r="LYF217" s="222"/>
      <c r="LYG217" s="218"/>
      <c r="LYH217" s="218"/>
      <c r="LYI217" s="221"/>
      <c r="LYJ217" s="220"/>
      <c r="LYK217" s="219"/>
      <c r="LYL217" s="218"/>
      <c r="LYM217" s="222"/>
      <c r="LYN217" s="218"/>
      <c r="LYO217" s="218"/>
      <c r="LYP217" s="221"/>
      <c r="LYQ217" s="220"/>
      <c r="LYR217" s="219"/>
      <c r="LYS217" s="218"/>
      <c r="LYT217" s="222"/>
      <c r="LYU217" s="218"/>
      <c r="LYV217" s="218"/>
      <c r="LYW217" s="221"/>
      <c r="LYX217" s="220"/>
      <c r="LYY217" s="219"/>
      <c r="LYZ217" s="218"/>
      <c r="LZA217" s="222"/>
      <c r="LZB217" s="218"/>
      <c r="LZC217" s="218"/>
      <c r="LZD217" s="221"/>
      <c r="LZE217" s="220"/>
      <c r="LZF217" s="219"/>
      <c r="LZG217" s="218"/>
      <c r="LZH217" s="222"/>
      <c r="LZI217" s="218"/>
      <c r="LZJ217" s="218"/>
      <c r="LZK217" s="221"/>
      <c r="LZL217" s="220"/>
      <c r="LZM217" s="219"/>
      <c r="LZN217" s="218"/>
      <c r="LZO217" s="222"/>
      <c r="LZP217" s="218"/>
      <c r="LZQ217" s="218"/>
      <c r="LZR217" s="221"/>
      <c r="LZS217" s="220"/>
      <c r="LZT217" s="219"/>
      <c r="LZU217" s="218"/>
      <c r="LZV217" s="222"/>
      <c r="LZW217" s="218"/>
      <c r="LZX217" s="218"/>
      <c r="LZY217" s="221"/>
      <c r="LZZ217" s="220"/>
      <c r="MAA217" s="219"/>
      <c r="MAB217" s="218"/>
      <c r="MAC217" s="222"/>
      <c r="MAD217" s="218"/>
      <c r="MAE217" s="218"/>
      <c r="MAF217" s="221"/>
      <c r="MAG217" s="220"/>
      <c r="MAH217" s="219"/>
      <c r="MAI217" s="218"/>
      <c r="MAJ217" s="222"/>
      <c r="MAK217" s="218"/>
      <c r="MAL217" s="218"/>
      <c r="MAM217" s="221"/>
      <c r="MAN217" s="220"/>
      <c r="MAO217" s="219"/>
      <c r="MAP217" s="218"/>
      <c r="MAQ217" s="222"/>
      <c r="MAR217" s="218"/>
      <c r="MAS217" s="218"/>
      <c r="MAT217" s="221"/>
      <c r="MAU217" s="220"/>
      <c r="MAV217" s="219"/>
      <c r="MAW217" s="218"/>
      <c r="MAX217" s="222"/>
      <c r="MAY217" s="218"/>
      <c r="MAZ217" s="218"/>
      <c r="MBA217" s="221"/>
      <c r="MBB217" s="220"/>
      <c r="MBC217" s="219"/>
      <c r="MBD217" s="218"/>
      <c r="MBE217" s="222"/>
      <c r="MBF217" s="218"/>
      <c r="MBG217" s="218"/>
      <c r="MBH217" s="221"/>
      <c r="MBI217" s="220"/>
      <c r="MBJ217" s="219"/>
      <c r="MBK217" s="218"/>
      <c r="MBL217" s="222"/>
      <c r="MBM217" s="218"/>
      <c r="MBN217" s="218"/>
      <c r="MBO217" s="221"/>
      <c r="MBP217" s="220"/>
      <c r="MBQ217" s="219"/>
      <c r="MBR217" s="218"/>
      <c r="MBS217" s="222"/>
      <c r="MBT217" s="218"/>
      <c r="MBU217" s="218"/>
      <c r="MBV217" s="221"/>
      <c r="MBW217" s="220"/>
      <c r="MBX217" s="219"/>
      <c r="MBY217" s="218"/>
      <c r="MBZ217" s="222"/>
      <c r="MCA217" s="218"/>
      <c r="MCB217" s="218"/>
      <c r="MCC217" s="221"/>
      <c r="MCD217" s="220"/>
      <c r="MCE217" s="219"/>
      <c r="MCF217" s="218"/>
      <c r="MCG217" s="222"/>
      <c r="MCH217" s="218"/>
      <c r="MCI217" s="218"/>
      <c r="MCJ217" s="221"/>
      <c r="MCK217" s="220"/>
      <c r="MCL217" s="219"/>
      <c r="MCM217" s="218"/>
      <c r="MCN217" s="222"/>
      <c r="MCO217" s="218"/>
      <c r="MCP217" s="218"/>
      <c r="MCQ217" s="221"/>
      <c r="MCR217" s="220"/>
      <c r="MCS217" s="219"/>
      <c r="MCT217" s="218"/>
      <c r="MCU217" s="222"/>
      <c r="MCV217" s="218"/>
      <c r="MCW217" s="218"/>
      <c r="MCX217" s="221"/>
      <c r="MCY217" s="220"/>
      <c r="MCZ217" s="219"/>
      <c r="MDA217" s="218"/>
      <c r="MDB217" s="222"/>
      <c r="MDC217" s="218"/>
      <c r="MDD217" s="218"/>
      <c r="MDE217" s="221"/>
      <c r="MDF217" s="220"/>
      <c r="MDG217" s="219"/>
      <c r="MDH217" s="218"/>
      <c r="MDI217" s="222"/>
      <c r="MDJ217" s="218"/>
      <c r="MDK217" s="218"/>
      <c r="MDL217" s="221"/>
      <c r="MDM217" s="220"/>
      <c r="MDN217" s="219"/>
      <c r="MDO217" s="218"/>
      <c r="MDP217" s="222"/>
      <c r="MDQ217" s="218"/>
      <c r="MDR217" s="218"/>
      <c r="MDS217" s="221"/>
      <c r="MDT217" s="220"/>
      <c r="MDU217" s="219"/>
      <c r="MDV217" s="218"/>
      <c r="MDW217" s="222"/>
      <c r="MDX217" s="218"/>
      <c r="MDY217" s="218"/>
      <c r="MDZ217" s="221"/>
      <c r="MEA217" s="220"/>
      <c r="MEB217" s="219"/>
      <c r="MEC217" s="218"/>
      <c r="MED217" s="222"/>
      <c r="MEE217" s="218"/>
      <c r="MEF217" s="218"/>
      <c r="MEG217" s="221"/>
      <c r="MEH217" s="220"/>
      <c r="MEI217" s="219"/>
      <c r="MEJ217" s="218"/>
      <c r="MEK217" s="222"/>
      <c r="MEL217" s="218"/>
      <c r="MEM217" s="218"/>
      <c r="MEN217" s="221"/>
      <c r="MEO217" s="220"/>
      <c r="MEP217" s="219"/>
      <c r="MEQ217" s="218"/>
      <c r="MER217" s="222"/>
      <c r="MES217" s="218"/>
      <c r="MET217" s="218"/>
      <c r="MEU217" s="221"/>
      <c r="MEV217" s="220"/>
      <c r="MEW217" s="219"/>
      <c r="MEX217" s="218"/>
      <c r="MEY217" s="222"/>
      <c r="MEZ217" s="218"/>
      <c r="MFA217" s="218"/>
      <c r="MFB217" s="221"/>
      <c r="MFC217" s="220"/>
      <c r="MFD217" s="219"/>
      <c r="MFE217" s="218"/>
      <c r="MFF217" s="222"/>
      <c r="MFG217" s="218"/>
      <c r="MFH217" s="218"/>
      <c r="MFI217" s="221"/>
      <c r="MFJ217" s="220"/>
      <c r="MFK217" s="219"/>
      <c r="MFL217" s="218"/>
      <c r="MFM217" s="222"/>
      <c r="MFN217" s="218"/>
      <c r="MFO217" s="218"/>
      <c r="MFP217" s="221"/>
      <c r="MFQ217" s="220"/>
      <c r="MFR217" s="219"/>
      <c r="MFS217" s="218"/>
      <c r="MFT217" s="222"/>
      <c r="MFU217" s="218"/>
      <c r="MFV217" s="218"/>
      <c r="MFW217" s="221"/>
      <c r="MFX217" s="220"/>
      <c r="MFY217" s="219"/>
      <c r="MFZ217" s="218"/>
      <c r="MGA217" s="222"/>
      <c r="MGB217" s="218"/>
      <c r="MGC217" s="218"/>
      <c r="MGD217" s="221"/>
      <c r="MGE217" s="220"/>
      <c r="MGF217" s="219"/>
      <c r="MGG217" s="218"/>
      <c r="MGH217" s="222"/>
      <c r="MGI217" s="218"/>
      <c r="MGJ217" s="218"/>
      <c r="MGK217" s="221"/>
      <c r="MGL217" s="220"/>
      <c r="MGM217" s="219"/>
      <c r="MGN217" s="218"/>
      <c r="MGO217" s="222"/>
      <c r="MGP217" s="218"/>
      <c r="MGQ217" s="218"/>
      <c r="MGR217" s="221"/>
      <c r="MGS217" s="220"/>
      <c r="MGT217" s="219"/>
      <c r="MGU217" s="218"/>
      <c r="MGV217" s="222"/>
      <c r="MGW217" s="218"/>
      <c r="MGX217" s="218"/>
      <c r="MGY217" s="221"/>
      <c r="MGZ217" s="220"/>
      <c r="MHA217" s="219"/>
      <c r="MHB217" s="218"/>
      <c r="MHC217" s="222"/>
      <c r="MHD217" s="218"/>
      <c r="MHE217" s="218"/>
      <c r="MHF217" s="221"/>
      <c r="MHG217" s="220"/>
      <c r="MHH217" s="219"/>
      <c r="MHI217" s="218"/>
      <c r="MHJ217" s="222"/>
      <c r="MHK217" s="218"/>
      <c r="MHL217" s="218"/>
      <c r="MHM217" s="221"/>
      <c r="MHN217" s="220"/>
      <c r="MHO217" s="219"/>
      <c r="MHP217" s="218"/>
      <c r="MHQ217" s="222"/>
      <c r="MHR217" s="218"/>
      <c r="MHS217" s="218"/>
      <c r="MHT217" s="221"/>
      <c r="MHU217" s="220"/>
      <c r="MHV217" s="219"/>
      <c r="MHW217" s="218"/>
      <c r="MHX217" s="222"/>
      <c r="MHY217" s="218"/>
      <c r="MHZ217" s="218"/>
      <c r="MIA217" s="221"/>
      <c r="MIB217" s="220"/>
      <c r="MIC217" s="219"/>
      <c r="MID217" s="218"/>
      <c r="MIE217" s="222"/>
      <c r="MIF217" s="218"/>
      <c r="MIG217" s="218"/>
      <c r="MIH217" s="221"/>
      <c r="MII217" s="220"/>
      <c r="MIJ217" s="219"/>
      <c r="MIK217" s="218"/>
      <c r="MIL217" s="222"/>
      <c r="MIM217" s="218"/>
      <c r="MIN217" s="218"/>
      <c r="MIO217" s="221"/>
      <c r="MIP217" s="220"/>
      <c r="MIQ217" s="219"/>
      <c r="MIR217" s="218"/>
      <c r="MIS217" s="222"/>
      <c r="MIT217" s="218"/>
      <c r="MIU217" s="218"/>
      <c r="MIV217" s="221"/>
      <c r="MIW217" s="220"/>
      <c r="MIX217" s="219"/>
      <c r="MIY217" s="218"/>
      <c r="MIZ217" s="222"/>
      <c r="MJA217" s="218"/>
      <c r="MJB217" s="218"/>
      <c r="MJC217" s="221"/>
      <c r="MJD217" s="220"/>
      <c r="MJE217" s="219"/>
      <c r="MJF217" s="218"/>
      <c r="MJG217" s="222"/>
      <c r="MJH217" s="218"/>
      <c r="MJI217" s="218"/>
      <c r="MJJ217" s="221"/>
      <c r="MJK217" s="220"/>
      <c r="MJL217" s="219"/>
      <c r="MJM217" s="218"/>
      <c r="MJN217" s="222"/>
      <c r="MJO217" s="218"/>
      <c r="MJP217" s="218"/>
      <c r="MJQ217" s="221"/>
      <c r="MJR217" s="220"/>
      <c r="MJS217" s="219"/>
      <c r="MJT217" s="218"/>
      <c r="MJU217" s="222"/>
      <c r="MJV217" s="218"/>
      <c r="MJW217" s="218"/>
      <c r="MJX217" s="221"/>
      <c r="MJY217" s="220"/>
      <c r="MJZ217" s="219"/>
      <c r="MKA217" s="218"/>
      <c r="MKB217" s="222"/>
      <c r="MKC217" s="218"/>
      <c r="MKD217" s="218"/>
      <c r="MKE217" s="221"/>
      <c r="MKF217" s="220"/>
      <c r="MKG217" s="219"/>
      <c r="MKH217" s="218"/>
      <c r="MKI217" s="222"/>
      <c r="MKJ217" s="218"/>
      <c r="MKK217" s="218"/>
      <c r="MKL217" s="221"/>
      <c r="MKM217" s="220"/>
      <c r="MKN217" s="219"/>
      <c r="MKO217" s="218"/>
      <c r="MKP217" s="222"/>
      <c r="MKQ217" s="218"/>
      <c r="MKR217" s="218"/>
      <c r="MKS217" s="221"/>
      <c r="MKT217" s="220"/>
      <c r="MKU217" s="219"/>
      <c r="MKV217" s="218"/>
      <c r="MKW217" s="222"/>
      <c r="MKX217" s="218"/>
      <c r="MKY217" s="218"/>
      <c r="MKZ217" s="221"/>
      <c r="MLA217" s="220"/>
      <c r="MLB217" s="219"/>
      <c r="MLC217" s="218"/>
      <c r="MLD217" s="222"/>
      <c r="MLE217" s="218"/>
      <c r="MLF217" s="218"/>
      <c r="MLG217" s="221"/>
      <c r="MLH217" s="220"/>
      <c r="MLI217" s="219"/>
      <c r="MLJ217" s="218"/>
      <c r="MLK217" s="222"/>
      <c r="MLL217" s="218"/>
      <c r="MLM217" s="218"/>
      <c r="MLN217" s="221"/>
      <c r="MLO217" s="220"/>
      <c r="MLP217" s="219"/>
      <c r="MLQ217" s="218"/>
      <c r="MLR217" s="222"/>
      <c r="MLS217" s="218"/>
      <c r="MLT217" s="218"/>
      <c r="MLU217" s="221"/>
      <c r="MLV217" s="220"/>
      <c r="MLW217" s="219"/>
      <c r="MLX217" s="218"/>
      <c r="MLY217" s="222"/>
      <c r="MLZ217" s="218"/>
      <c r="MMA217" s="218"/>
      <c r="MMB217" s="221"/>
      <c r="MMC217" s="220"/>
      <c r="MMD217" s="219"/>
      <c r="MME217" s="218"/>
      <c r="MMF217" s="222"/>
      <c r="MMG217" s="218"/>
      <c r="MMH217" s="218"/>
      <c r="MMI217" s="221"/>
      <c r="MMJ217" s="220"/>
      <c r="MMK217" s="219"/>
      <c r="MML217" s="218"/>
      <c r="MMM217" s="222"/>
      <c r="MMN217" s="218"/>
      <c r="MMO217" s="218"/>
      <c r="MMP217" s="221"/>
      <c r="MMQ217" s="220"/>
      <c r="MMR217" s="219"/>
      <c r="MMS217" s="218"/>
      <c r="MMT217" s="222"/>
      <c r="MMU217" s="218"/>
      <c r="MMV217" s="218"/>
      <c r="MMW217" s="221"/>
      <c r="MMX217" s="220"/>
      <c r="MMY217" s="219"/>
      <c r="MMZ217" s="218"/>
      <c r="MNA217" s="222"/>
      <c r="MNB217" s="218"/>
      <c r="MNC217" s="218"/>
      <c r="MND217" s="221"/>
      <c r="MNE217" s="220"/>
      <c r="MNF217" s="219"/>
      <c r="MNG217" s="218"/>
      <c r="MNH217" s="222"/>
      <c r="MNI217" s="218"/>
      <c r="MNJ217" s="218"/>
      <c r="MNK217" s="221"/>
      <c r="MNL217" s="220"/>
      <c r="MNM217" s="219"/>
      <c r="MNN217" s="218"/>
      <c r="MNO217" s="222"/>
      <c r="MNP217" s="218"/>
      <c r="MNQ217" s="218"/>
      <c r="MNR217" s="221"/>
      <c r="MNS217" s="220"/>
      <c r="MNT217" s="219"/>
      <c r="MNU217" s="218"/>
      <c r="MNV217" s="222"/>
      <c r="MNW217" s="218"/>
      <c r="MNX217" s="218"/>
      <c r="MNY217" s="221"/>
      <c r="MNZ217" s="220"/>
      <c r="MOA217" s="219"/>
      <c r="MOB217" s="218"/>
      <c r="MOC217" s="222"/>
      <c r="MOD217" s="218"/>
      <c r="MOE217" s="218"/>
      <c r="MOF217" s="221"/>
      <c r="MOG217" s="220"/>
      <c r="MOH217" s="219"/>
      <c r="MOI217" s="218"/>
      <c r="MOJ217" s="222"/>
      <c r="MOK217" s="218"/>
      <c r="MOL217" s="218"/>
      <c r="MOM217" s="221"/>
      <c r="MON217" s="220"/>
      <c r="MOO217" s="219"/>
      <c r="MOP217" s="218"/>
      <c r="MOQ217" s="222"/>
      <c r="MOR217" s="218"/>
      <c r="MOS217" s="218"/>
      <c r="MOT217" s="221"/>
      <c r="MOU217" s="220"/>
      <c r="MOV217" s="219"/>
      <c r="MOW217" s="218"/>
      <c r="MOX217" s="222"/>
      <c r="MOY217" s="218"/>
      <c r="MOZ217" s="218"/>
      <c r="MPA217" s="221"/>
      <c r="MPB217" s="220"/>
      <c r="MPC217" s="219"/>
      <c r="MPD217" s="218"/>
      <c r="MPE217" s="222"/>
      <c r="MPF217" s="218"/>
      <c r="MPG217" s="218"/>
      <c r="MPH217" s="221"/>
      <c r="MPI217" s="220"/>
      <c r="MPJ217" s="219"/>
      <c r="MPK217" s="218"/>
      <c r="MPL217" s="222"/>
      <c r="MPM217" s="218"/>
      <c r="MPN217" s="218"/>
      <c r="MPO217" s="221"/>
      <c r="MPP217" s="220"/>
      <c r="MPQ217" s="219"/>
      <c r="MPR217" s="218"/>
      <c r="MPS217" s="222"/>
      <c r="MPT217" s="218"/>
      <c r="MPU217" s="218"/>
      <c r="MPV217" s="221"/>
      <c r="MPW217" s="220"/>
      <c r="MPX217" s="219"/>
      <c r="MPY217" s="218"/>
      <c r="MPZ217" s="222"/>
      <c r="MQA217" s="218"/>
      <c r="MQB217" s="218"/>
      <c r="MQC217" s="221"/>
      <c r="MQD217" s="220"/>
      <c r="MQE217" s="219"/>
      <c r="MQF217" s="218"/>
      <c r="MQG217" s="222"/>
      <c r="MQH217" s="218"/>
      <c r="MQI217" s="218"/>
      <c r="MQJ217" s="221"/>
      <c r="MQK217" s="220"/>
      <c r="MQL217" s="219"/>
      <c r="MQM217" s="218"/>
      <c r="MQN217" s="222"/>
      <c r="MQO217" s="218"/>
      <c r="MQP217" s="218"/>
      <c r="MQQ217" s="221"/>
      <c r="MQR217" s="220"/>
      <c r="MQS217" s="219"/>
      <c r="MQT217" s="218"/>
      <c r="MQU217" s="222"/>
      <c r="MQV217" s="218"/>
      <c r="MQW217" s="218"/>
      <c r="MQX217" s="221"/>
      <c r="MQY217" s="220"/>
      <c r="MQZ217" s="219"/>
      <c r="MRA217" s="218"/>
      <c r="MRB217" s="222"/>
      <c r="MRC217" s="218"/>
      <c r="MRD217" s="218"/>
      <c r="MRE217" s="221"/>
      <c r="MRF217" s="220"/>
      <c r="MRG217" s="219"/>
      <c r="MRH217" s="218"/>
      <c r="MRI217" s="222"/>
      <c r="MRJ217" s="218"/>
      <c r="MRK217" s="218"/>
      <c r="MRL217" s="221"/>
      <c r="MRM217" s="220"/>
      <c r="MRN217" s="219"/>
      <c r="MRO217" s="218"/>
      <c r="MRP217" s="222"/>
      <c r="MRQ217" s="218"/>
      <c r="MRR217" s="218"/>
      <c r="MRS217" s="221"/>
      <c r="MRT217" s="220"/>
      <c r="MRU217" s="219"/>
      <c r="MRV217" s="218"/>
      <c r="MRW217" s="222"/>
      <c r="MRX217" s="218"/>
      <c r="MRY217" s="218"/>
      <c r="MRZ217" s="221"/>
      <c r="MSA217" s="220"/>
      <c r="MSB217" s="219"/>
      <c r="MSC217" s="218"/>
      <c r="MSD217" s="222"/>
      <c r="MSE217" s="218"/>
      <c r="MSF217" s="218"/>
      <c r="MSG217" s="221"/>
      <c r="MSH217" s="220"/>
      <c r="MSI217" s="219"/>
      <c r="MSJ217" s="218"/>
      <c r="MSK217" s="222"/>
      <c r="MSL217" s="218"/>
      <c r="MSM217" s="218"/>
      <c r="MSN217" s="221"/>
      <c r="MSO217" s="220"/>
      <c r="MSP217" s="219"/>
      <c r="MSQ217" s="218"/>
      <c r="MSR217" s="222"/>
      <c r="MSS217" s="218"/>
      <c r="MST217" s="218"/>
      <c r="MSU217" s="221"/>
      <c r="MSV217" s="220"/>
      <c r="MSW217" s="219"/>
      <c r="MSX217" s="218"/>
      <c r="MSY217" s="222"/>
      <c r="MSZ217" s="218"/>
      <c r="MTA217" s="218"/>
      <c r="MTB217" s="221"/>
      <c r="MTC217" s="220"/>
      <c r="MTD217" s="219"/>
      <c r="MTE217" s="218"/>
      <c r="MTF217" s="222"/>
      <c r="MTG217" s="218"/>
      <c r="MTH217" s="218"/>
      <c r="MTI217" s="221"/>
      <c r="MTJ217" s="220"/>
      <c r="MTK217" s="219"/>
      <c r="MTL217" s="218"/>
      <c r="MTM217" s="222"/>
      <c r="MTN217" s="218"/>
      <c r="MTO217" s="218"/>
      <c r="MTP217" s="221"/>
      <c r="MTQ217" s="220"/>
      <c r="MTR217" s="219"/>
      <c r="MTS217" s="218"/>
      <c r="MTT217" s="222"/>
      <c r="MTU217" s="218"/>
      <c r="MTV217" s="218"/>
      <c r="MTW217" s="221"/>
      <c r="MTX217" s="220"/>
      <c r="MTY217" s="219"/>
      <c r="MTZ217" s="218"/>
      <c r="MUA217" s="222"/>
      <c r="MUB217" s="218"/>
      <c r="MUC217" s="218"/>
      <c r="MUD217" s="221"/>
      <c r="MUE217" s="220"/>
      <c r="MUF217" s="219"/>
      <c r="MUG217" s="218"/>
      <c r="MUH217" s="222"/>
      <c r="MUI217" s="218"/>
      <c r="MUJ217" s="218"/>
      <c r="MUK217" s="221"/>
      <c r="MUL217" s="220"/>
      <c r="MUM217" s="219"/>
      <c r="MUN217" s="218"/>
      <c r="MUO217" s="222"/>
      <c r="MUP217" s="218"/>
      <c r="MUQ217" s="218"/>
      <c r="MUR217" s="221"/>
      <c r="MUS217" s="220"/>
      <c r="MUT217" s="219"/>
      <c r="MUU217" s="218"/>
      <c r="MUV217" s="222"/>
      <c r="MUW217" s="218"/>
      <c r="MUX217" s="218"/>
      <c r="MUY217" s="221"/>
      <c r="MUZ217" s="220"/>
      <c r="MVA217" s="219"/>
      <c r="MVB217" s="218"/>
      <c r="MVC217" s="222"/>
      <c r="MVD217" s="218"/>
      <c r="MVE217" s="218"/>
      <c r="MVF217" s="221"/>
      <c r="MVG217" s="220"/>
      <c r="MVH217" s="219"/>
      <c r="MVI217" s="218"/>
      <c r="MVJ217" s="222"/>
      <c r="MVK217" s="218"/>
      <c r="MVL217" s="218"/>
      <c r="MVM217" s="221"/>
      <c r="MVN217" s="220"/>
      <c r="MVO217" s="219"/>
      <c r="MVP217" s="218"/>
      <c r="MVQ217" s="222"/>
      <c r="MVR217" s="218"/>
      <c r="MVS217" s="218"/>
      <c r="MVT217" s="221"/>
      <c r="MVU217" s="220"/>
      <c r="MVV217" s="219"/>
      <c r="MVW217" s="218"/>
      <c r="MVX217" s="222"/>
      <c r="MVY217" s="218"/>
      <c r="MVZ217" s="218"/>
      <c r="MWA217" s="221"/>
      <c r="MWB217" s="220"/>
      <c r="MWC217" s="219"/>
      <c r="MWD217" s="218"/>
      <c r="MWE217" s="222"/>
      <c r="MWF217" s="218"/>
      <c r="MWG217" s="218"/>
      <c r="MWH217" s="221"/>
      <c r="MWI217" s="220"/>
      <c r="MWJ217" s="219"/>
      <c r="MWK217" s="218"/>
      <c r="MWL217" s="222"/>
      <c r="MWM217" s="218"/>
      <c r="MWN217" s="218"/>
      <c r="MWO217" s="221"/>
      <c r="MWP217" s="220"/>
      <c r="MWQ217" s="219"/>
      <c r="MWR217" s="218"/>
      <c r="MWS217" s="222"/>
      <c r="MWT217" s="218"/>
      <c r="MWU217" s="218"/>
      <c r="MWV217" s="221"/>
      <c r="MWW217" s="220"/>
      <c r="MWX217" s="219"/>
      <c r="MWY217" s="218"/>
      <c r="MWZ217" s="222"/>
      <c r="MXA217" s="218"/>
      <c r="MXB217" s="218"/>
      <c r="MXC217" s="221"/>
      <c r="MXD217" s="220"/>
      <c r="MXE217" s="219"/>
      <c r="MXF217" s="218"/>
      <c r="MXG217" s="222"/>
      <c r="MXH217" s="218"/>
      <c r="MXI217" s="218"/>
      <c r="MXJ217" s="221"/>
      <c r="MXK217" s="220"/>
      <c r="MXL217" s="219"/>
      <c r="MXM217" s="218"/>
      <c r="MXN217" s="222"/>
      <c r="MXO217" s="218"/>
      <c r="MXP217" s="218"/>
      <c r="MXQ217" s="221"/>
      <c r="MXR217" s="220"/>
      <c r="MXS217" s="219"/>
      <c r="MXT217" s="218"/>
      <c r="MXU217" s="222"/>
      <c r="MXV217" s="218"/>
      <c r="MXW217" s="218"/>
      <c r="MXX217" s="221"/>
      <c r="MXY217" s="220"/>
      <c r="MXZ217" s="219"/>
      <c r="MYA217" s="218"/>
      <c r="MYB217" s="222"/>
      <c r="MYC217" s="218"/>
      <c r="MYD217" s="218"/>
      <c r="MYE217" s="221"/>
      <c r="MYF217" s="220"/>
      <c r="MYG217" s="219"/>
      <c r="MYH217" s="218"/>
      <c r="MYI217" s="222"/>
      <c r="MYJ217" s="218"/>
      <c r="MYK217" s="218"/>
      <c r="MYL217" s="221"/>
      <c r="MYM217" s="220"/>
      <c r="MYN217" s="219"/>
      <c r="MYO217" s="218"/>
      <c r="MYP217" s="222"/>
      <c r="MYQ217" s="218"/>
      <c r="MYR217" s="218"/>
      <c r="MYS217" s="221"/>
      <c r="MYT217" s="220"/>
      <c r="MYU217" s="219"/>
      <c r="MYV217" s="218"/>
      <c r="MYW217" s="222"/>
      <c r="MYX217" s="218"/>
      <c r="MYY217" s="218"/>
      <c r="MYZ217" s="221"/>
      <c r="MZA217" s="220"/>
      <c r="MZB217" s="219"/>
      <c r="MZC217" s="218"/>
      <c r="MZD217" s="222"/>
      <c r="MZE217" s="218"/>
      <c r="MZF217" s="218"/>
      <c r="MZG217" s="221"/>
      <c r="MZH217" s="220"/>
      <c r="MZI217" s="219"/>
      <c r="MZJ217" s="218"/>
      <c r="MZK217" s="222"/>
      <c r="MZL217" s="218"/>
      <c r="MZM217" s="218"/>
      <c r="MZN217" s="221"/>
      <c r="MZO217" s="220"/>
      <c r="MZP217" s="219"/>
      <c r="MZQ217" s="218"/>
      <c r="MZR217" s="222"/>
      <c r="MZS217" s="218"/>
      <c r="MZT217" s="218"/>
      <c r="MZU217" s="221"/>
      <c r="MZV217" s="220"/>
      <c r="MZW217" s="219"/>
      <c r="MZX217" s="218"/>
      <c r="MZY217" s="222"/>
      <c r="MZZ217" s="218"/>
      <c r="NAA217" s="218"/>
      <c r="NAB217" s="221"/>
      <c r="NAC217" s="220"/>
      <c r="NAD217" s="219"/>
      <c r="NAE217" s="218"/>
      <c r="NAF217" s="222"/>
      <c r="NAG217" s="218"/>
      <c r="NAH217" s="218"/>
      <c r="NAI217" s="221"/>
      <c r="NAJ217" s="220"/>
      <c r="NAK217" s="219"/>
      <c r="NAL217" s="218"/>
      <c r="NAM217" s="222"/>
      <c r="NAN217" s="218"/>
      <c r="NAO217" s="218"/>
      <c r="NAP217" s="221"/>
      <c r="NAQ217" s="220"/>
      <c r="NAR217" s="219"/>
      <c r="NAS217" s="218"/>
      <c r="NAT217" s="222"/>
      <c r="NAU217" s="218"/>
      <c r="NAV217" s="218"/>
      <c r="NAW217" s="221"/>
      <c r="NAX217" s="220"/>
      <c r="NAY217" s="219"/>
      <c r="NAZ217" s="218"/>
      <c r="NBA217" s="222"/>
      <c r="NBB217" s="218"/>
      <c r="NBC217" s="218"/>
      <c r="NBD217" s="221"/>
      <c r="NBE217" s="220"/>
      <c r="NBF217" s="219"/>
      <c r="NBG217" s="218"/>
      <c r="NBH217" s="222"/>
      <c r="NBI217" s="218"/>
      <c r="NBJ217" s="218"/>
      <c r="NBK217" s="221"/>
      <c r="NBL217" s="220"/>
      <c r="NBM217" s="219"/>
      <c r="NBN217" s="218"/>
      <c r="NBO217" s="222"/>
      <c r="NBP217" s="218"/>
      <c r="NBQ217" s="218"/>
      <c r="NBR217" s="221"/>
      <c r="NBS217" s="220"/>
      <c r="NBT217" s="219"/>
      <c r="NBU217" s="218"/>
      <c r="NBV217" s="222"/>
      <c r="NBW217" s="218"/>
      <c r="NBX217" s="218"/>
      <c r="NBY217" s="221"/>
      <c r="NBZ217" s="220"/>
      <c r="NCA217" s="219"/>
      <c r="NCB217" s="218"/>
      <c r="NCC217" s="222"/>
      <c r="NCD217" s="218"/>
      <c r="NCE217" s="218"/>
      <c r="NCF217" s="221"/>
      <c r="NCG217" s="220"/>
      <c r="NCH217" s="219"/>
      <c r="NCI217" s="218"/>
      <c r="NCJ217" s="222"/>
      <c r="NCK217" s="218"/>
      <c r="NCL217" s="218"/>
      <c r="NCM217" s="221"/>
      <c r="NCN217" s="220"/>
      <c r="NCO217" s="219"/>
      <c r="NCP217" s="218"/>
      <c r="NCQ217" s="222"/>
      <c r="NCR217" s="218"/>
      <c r="NCS217" s="218"/>
      <c r="NCT217" s="221"/>
      <c r="NCU217" s="220"/>
      <c r="NCV217" s="219"/>
      <c r="NCW217" s="218"/>
      <c r="NCX217" s="222"/>
      <c r="NCY217" s="218"/>
      <c r="NCZ217" s="218"/>
      <c r="NDA217" s="221"/>
      <c r="NDB217" s="220"/>
      <c r="NDC217" s="219"/>
      <c r="NDD217" s="218"/>
      <c r="NDE217" s="222"/>
      <c r="NDF217" s="218"/>
      <c r="NDG217" s="218"/>
      <c r="NDH217" s="221"/>
      <c r="NDI217" s="220"/>
      <c r="NDJ217" s="219"/>
      <c r="NDK217" s="218"/>
      <c r="NDL217" s="222"/>
      <c r="NDM217" s="218"/>
      <c r="NDN217" s="218"/>
      <c r="NDO217" s="221"/>
      <c r="NDP217" s="220"/>
      <c r="NDQ217" s="219"/>
      <c r="NDR217" s="218"/>
      <c r="NDS217" s="222"/>
      <c r="NDT217" s="218"/>
      <c r="NDU217" s="218"/>
      <c r="NDV217" s="221"/>
      <c r="NDW217" s="220"/>
      <c r="NDX217" s="219"/>
      <c r="NDY217" s="218"/>
      <c r="NDZ217" s="222"/>
      <c r="NEA217" s="218"/>
      <c r="NEB217" s="218"/>
      <c r="NEC217" s="221"/>
      <c r="NED217" s="220"/>
      <c r="NEE217" s="219"/>
      <c r="NEF217" s="218"/>
      <c r="NEG217" s="222"/>
      <c r="NEH217" s="218"/>
      <c r="NEI217" s="218"/>
      <c r="NEJ217" s="221"/>
      <c r="NEK217" s="220"/>
      <c r="NEL217" s="219"/>
      <c r="NEM217" s="218"/>
      <c r="NEN217" s="222"/>
      <c r="NEO217" s="218"/>
      <c r="NEP217" s="218"/>
      <c r="NEQ217" s="221"/>
      <c r="NER217" s="220"/>
      <c r="NES217" s="219"/>
      <c r="NET217" s="218"/>
      <c r="NEU217" s="222"/>
      <c r="NEV217" s="218"/>
      <c r="NEW217" s="218"/>
      <c r="NEX217" s="221"/>
      <c r="NEY217" s="220"/>
      <c r="NEZ217" s="219"/>
      <c r="NFA217" s="218"/>
      <c r="NFB217" s="222"/>
      <c r="NFC217" s="218"/>
      <c r="NFD217" s="218"/>
      <c r="NFE217" s="221"/>
      <c r="NFF217" s="220"/>
      <c r="NFG217" s="219"/>
      <c r="NFH217" s="218"/>
      <c r="NFI217" s="222"/>
      <c r="NFJ217" s="218"/>
      <c r="NFK217" s="218"/>
      <c r="NFL217" s="221"/>
      <c r="NFM217" s="220"/>
      <c r="NFN217" s="219"/>
      <c r="NFO217" s="218"/>
      <c r="NFP217" s="222"/>
      <c r="NFQ217" s="218"/>
      <c r="NFR217" s="218"/>
      <c r="NFS217" s="221"/>
      <c r="NFT217" s="220"/>
      <c r="NFU217" s="219"/>
      <c r="NFV217" s="218"/>
      <c r="NFW217" s="222"/>
      <c r="NFX217" s="218"/>
      <c r="NFY217" s="218"/>
      <c r="NFZ217" s="221"/>
      <c r="NGA217" s="220"/>
      <c r="NGB217" s="219"/>
      <c r="NGC217" s="218"/>
      <c r="NGD217" s="222"/>
      <c r="NGE217" s="218"/>
      <c r="NGF217" s="218"/>
      <c r="NGG217" s="221"/>
      <c r="NGH217" s="220"/>
      <c r="NGI217" s="219"/>
      <c r="NGJ217" s="218"/>
      <c r="NGK217" s="222"/>
      <c r="NGL217" s="218"/>
      <c r="NGM217" s="218"/>
      <c r="NGN217" s="221"/>
      <c r="NGO217" s="220"/>
      <c r="NGP217" s="219"/>
      <c r="NGQ217" s="218"/>
      <c r="NGR217" s="222"/>
      <c r="NGS217" s="218"/>
      <c r="NGT217" s="218"/>
      <c r="NGU217" s="221"/>
      <c r="NGV217" s="220"/>
      <c r="NGW217" s="219"/>
      <c r="NGX217" s="218"/>
      <c r="NGY217" s="222"/>
      <c r="NGZ217" s="218"/>
      <c r="NHA217" s="218"/>
      <c r="NHB217" s="221"/>
      <c r="NHC217" s="220"/>
      <c r="NHD217" s="219"/>
      <c r="NHE217" s="218"/>
      <c r="NHF217" s="222"/>
      <c r="NHG217" s="218"/>
      <c r="NHH217" s="218"/>
      <c r="NHI217" s="221"/>
      <c r="NHJ217" s="220"/>
      <c r="NHK217" s="219"/>
      <c r="NHL217" s="218"/>
      <c r="NHM217" s="222"/>
      <c r="NHN217" s="218"/>
      <c r="NHO217" s="218"/>
      <c r="NHP217" s="221"/>
      <c r="NHQ217" s="220"/>
      <c r="NHR217" s="219"/>
      <c r="NHS217" s="218"/>
      <c r="NHT217" s="222"/>
      <c r="NHU217" s="218"/>
      <c r="NHV217" s="218"/>
      <c r="NHW217" s="221"/>
      <c r="NHX217" s="220"/>
      <c r="NHY217" s="219"/>
      <c r="NHZ217" s="218"/>
      <c r="NIA217" s="222"/>
      <c r="NIB217" s="218"/>
      <c r="NIC217" s="218"/>
      <c r="NID217" s="221"/>
      <c r="NIE217" s="220"/>
      <c r="NIF217" s="219"/>
      <c r="NIG217" s="218"/>
      <c r="NIH217" s="222"/>
      <c r="NII217" s="218"/>
      <c r="NIJ217" s="218"/>
      <c r="NIK217" s="221"/>
      <c r="NIL217" s="220"/>
      <c r="NIM217" s="219"/>
      <c r="NIN217" s="218"/>
      <c r="NIO217" s="222"/>
      <c r="NIP217" s="218"/>
      <c r="NIQ217" s="218"/>
      <c r="NIR217" s="221"/>
      <c r="NIS217" s="220"/>
      <c r="NIT217" s="219"/>
      <c r="NIU217" s="218"/>
      <c r="NIV217" s="222"/>
      <c r="NIW217" s="218"/>
      <c r="NIX217" s="218"/>
      <c r="NIY217" s="221"/>
      <c r="NIZ217" s="220"/>
      <c r="NJA217" s="219"/>
      <c r="NJB217" s="218"/>
      <c r="NJC217" s="222"/>
      <c r="NJD217" s="218"/>
      <c r="NJE217" s="218"/>
      <c r="NJF217" s="221"/>
      <c r="NJG217" s="220"/>
      <c r="NJH217" s="219"/>
      <c r="NJI217" s="218"/>
      <c r="NJJ217" s="222"/>
      <c r="NJK217" s="218"/>
      <c r="NJL217" s="218"/>
      <c r="NJM217" s="221"/>
      <c r="NJN217" s="220"/>
      <c r="NJO217" s="219"/>
      <c r="NJP217" s="218"/>
      <c r="NJQ217" s="222"/>
      <c r="NJR217" s="218"/>
      <c r="NJS217" s="218"/>
      <c r="NJT217" s="221"/>
      <c r="NJU217" s="220"/>
      <c r="NJV217" s="219"/>
      <c r="NJW217" s="218"/>
      <c r="NJX217" s="222"/>
      <c r="NJY217" s="218"/>
      <c r="NJZ217" s="218"/>
      <c r="NKA217" s="221"/>
      <c r="NKB217" s="220"/>
      <c r="NKC217" s="219"/>
      <c r="NKD217" s="218"/>
      <c r="NKE217" s="222"/>
      <c r="NKF217" s="218"/>
      <c r="NKG217" s="218"/>
      <c r="NKH217" s="221"/>
      <c r="NKI217" s="220"/>
      <c r="NKJ217" s="219"/>
      <c r="NKK217" s="218"/>
      <c r="NKL217" s="222"/>
      <c r="NKM217" s="218"/>
      <c r="NKN217" s="218"/>
      <c r="NKO217" s="221"/>
      <c r="NKP217" s="220"/>
      <c r="NKQ217" s="219"/>
      <c r="NKR217" s="218"/>
      <c r="NKS217" s="222"/>
      <c r="NKT217" s="218"/>
      <c r="NKU217" s="218"/>
      <c r="NKV217" s="221"/>
      <c r="NKW217" s="220"/>
      <c r="NKX217" s="219"/>
      <c r="NKY217" s="218"/>
      <c r="NKZ217" s="222"/>
      <c r="NLA217" s="218"/>
      <c r="NLB217" s="218"/>
      <c r="NLC217" s="221"/>
      <c r="NLD217" s="220"/>
      <c r="NLE217" s="219"/>
      <c r="NLF217" s="218"/>
      <c r="NLG217" s="222"/>
      <c r="NLH217" s="218"/>
      <c r="NLI217" s="218"/>
      <c r="NLJ217" s="221"/>
      <c r="NLK217" s="220"/>
      <c r="NLL217" s="219"/>
      <c r="NLM217" s="218"/>
      <c r="NLN217" s="222"/>
      <c r="NLO217" s="218"/>
      <c r="NLP217" s="218"/>
      <c r="NLQ217" s="221"/>
      <c r="NLR217" s="220"/>
      <c r="NLS217" s="219"/>
      <c r="NLT217" s="218"/>
      <c r="NLU217" s="222"/>
      <c r="NLV217" s="218"/>
      <c r="NLW217" s="218"/>
      <c r="NLX217" s="221"/>
      <c r="NLY217" s="220"/>
      <c r="NLZ217" s="219"/>
      <c r="NMA217" s="218"/>
      <c r="NMB217" s="222"/>
      <c r="NMC217" s="218"/>
      <c r="NMD217" s="218"/>
      <c r="NME217" s="221"/>
      <c r="NMF217" s="220"/>
      <c r="NMG217" s="219"/>
      <c r="NMH217" s="218"/>
      <c r="NMI217" s="222"/>
      <c r="NMJ217" s="218"/>
      <c r="NMK217" s="218"/>
      <c r="NML217" s="221"/>
      <c r="NMM217" s="220"/>
      <c r="NMN217" s="219"/>
      <c r="NMO217" s="218"/>
      <c r="NMP217" s="222"/>
      <c r="NMQ217" s="218"/>
      <c r="NMR217" s="218"/>
      <c r="NMS217" s="221"/>
      <c r="NMT217" s="220"/>
      <c r="NMU217" s="219"/>
      <c r="NMV217" s="218"/>
      <c r="NMW217" s="222"/>
      <c r="NMX217" s="218"/>
      <c r="NMY217" s="218"/>
      <c r="NMZ217" s="221"/>
      <c r="NNA217" s="220"/>
      <c r="NNB217" s="219"/>
      <c r="NNC217" s="218"/>
      <c r="NND217" s="222"/>
      <c r="NNE217" s="218"/>
      <c r="NNF217" s="218"/>
      <c r="NNG217" s="221"/>
      <c r="NNH217" s="220"/>
      <c r="NNI217" s="219"/>
      <c r="NNJ217" s="218"/>
      <c r="NNK217" s="222"/>
      <c r="NNL217" s="218"/>
      <c r="NNM217" s="218"/>
      <c r="NNN217" s="221"/>
      <c r="NNO217" s="220"/>
      <c r="NNP217" s="219"/>
      <c r="NNQ217" s="218"/>
      <c r="NNR217" s="222"/>
      <c r="NNS217" s="218"/>
      <c r="NNT217" s="218"/>
      <c r="NNU217" s="221"/>
      <c r="NNV217" s="220"/>
      <c r="NNW217" s="219"/>
      <c r="NNX217" s="218"/>
      <c r="NNY217" s="222"/>
      <c r="NNZ217" s="218"/>
      <c r="NOA217" s="218"/>
      <c r="NOB217" s="221"/>
      <c r="NOC217" s="220"/>
      <c r="NOD217" s="219"/>
      <c r="NOE217" s="218"/>
      <c r="NOF217" s="222"/>
      <c r="NOG217" s="218"/>
      <c r="NOH217" s="218"/>
      <c r="NOI217" s="221"/>
      <c r="NOJ217" s="220"/>
      <c r="NOK217" s="219"/>
      <c r="NOL217" s="218"/>
      <c r="NOM217" s="222"/>
      <c r="NON217" s="218"/>
      <c r="NOO217" s="218"/>
      <c r="NOP217" s="221"/>
      <c r="NOQ217" s="220"/>
      <c r="NOR217" s="219"/>
      <c r="NOS217" s="218"/>
      <c r="NOT217" s="222"/>
      <c r="NOU217" s="218"/>
      <c r="NOV217" s="218"/>
      <c r="NOW217" s="221"/>
      <c r="NOX217" s="220"/>
      <c r="NOY217" s="219"/>
      <c r="NOZ217" s="218"/>
      <c r="NPA217" s="222"/>
      <c r="NPB217" s="218"/>
      <c r="NPC217" s="218"/>
      <c r="NPD217" s="221"/>
      <c r="NPE217" s="220"/>
      <c r="NPF217" s="219"/>
      <c r="NPG217" s="218"/>
      <c r="NPH217" s="222"/>
      <c r="NPI217" s="218"/>
      <c r="NPJ217" s="218"/>
      <c r="NPK217" s="221"/>
      <c r="NPL217" s="220"/>
      <c r="NPM217" s="219"/>
      <c r="NPN217" s="218"/>
      <c r="NPO217" s="222"/>
      <c r="NPP217" s="218"/>
      <c r="NPQ217" s="218"/>
      <c r="NPR217" s="221"/>
      <c r="NPS217" s="220"/>
      <c r="NPT217" s="219"/>
      <c r="NPU217" s="218"/>
      <c r="NPV217" s="222"/>
      <c r="NPW217" s="218"/>
      <c r="NPX217" s="218"/>
      <c r="NPY217" s="221"/>
      <c r="NPZ217" s="220"/>
      <c r="NQA217" s="219"/>
      <c r="NQB217" s="218"/>
      <c r="NQC217" s="222"/>
      <c r="NQD217" s="218"/>
      <c r="NQE217" s="218"/>
      <c r="NQF217" s="221"/>
      <c r="NQG217" s="220"/>
      <c r="NQH217" s="219"/>
      <c r="NQI217" s="218"/>
      <c r="NQJ217" s="222"/>
      <c r="NQK217" s="218"/>
      <c r="NQL217" s="218"/>
      <c r="NQM217" s="221"/>
      <c r="NQN217" s="220"/>
      <c r="NQO217" s="219"/>
      <c r="NQP217" s="218"/>
      <c r="NQQ217" s="222"/>
      <c r="NQR217" s="218"/>
      <c r="NQS217" s="218"/>
      <c r="NQT217" s="221"/>
      <c r="NQU217" s="220"/>
      <c r="NQV217" s="219"/>
      <c r="NQW217" s="218"/>
      <c r="NQX217" s="222"/>
      <c r="NQY217" s="218"/>
      <c r="NQZ217" s="218"/>
      <c r="NRA217" s="221"/>
      <c r="NRB217" s="220"/>
      <c r="NRC217" s="219"/>
      <c r="NRD217" s="218"/>
      <c r="NRE217" s="222"/>
      <c r="NRF217" s="218"/>
      <c r="NRG217" s="218"/>
      <c r="NRH217" s="221"/>
      <c r="NRI217" s="220"/>
      <c r="NRJ217" s="219"/>
      <c r="NRK217" s="218"/>
      <c r="NRL217" s="222"/>
      <c r="NRM217" s="218"/>
      <c r="NRN217" s="218"/>
      <c r="NRO217" s="221"/>
      <c r="NRP217" s="220"/>
      <c r="NRQ217" s="219"/>
      <c r="NRR217" s="218"/>
      <c r="NRS217" s="222"/>
      <c r="NRT217" s="218"/>
      <c r="NRU217" s="218"/>
      <c r="NRV217" s="221"/>
      <c r="NRW217" s="220"/>
      <c r="NRX217" s="219"/>
      <c r="NRY217" s="218"/>
      <c r="NRZ217" s="222"/>
      <c r="NSA217" s="218"/>
      <c r="NSB217" s="218"/>
      <c r="NSC217" s="221"/>
      <c r="NSD217" s="220"/>
      <c r="NSE217" s="219"/>
      <c r="NSF217" s="218"/>
      <c r="NSG217" s="222"/>
      <c r="NSH217" s="218"/>
      <c r="NSI217" s="218"/>
      <c r="NSJ217" s="221"/>
      <c r="NSK217" s="220"/>
      <c r="NSL217" s="219"/>
      <c r="NSM217" s="218"/>
      <c r="NSN217" s="222"/>
      <c r="NSO217" s="218"/>
      <c r="NSP217" s="218"/>
      <c r="NSQ217" s="221"/>
      <c r="NSR217" s="220"/>
      <c r="NSS217" s="219"/>
      <c r="NST217" s="218"/>
      <c r="NSU217" s="222"/>
      <c r="NSV217" s="218"/>
      <c r="NSW217" s="218"/>
      <c r="NSX217" s="221"/>
      <c r="NSY217" s="220"/>
      <c r="NSZ217" s="219"/>
      <c r="NTA217" s="218"/>
      <c r="NTB217" s="222"/>
      <c r="NTC217" s="218"/>
      <c r="NTD217" s="218"/>
      <c r="NTE217" s="221"/>
      <c r="NTF217" s="220"/>
      <c r="NTG217" s="219"/>
      <c r="NTH217" s="218"/>
      <c r="NTI217" s="222"/>
      <c r="NTJ217" s="218"/>
      <c r="NTK217" s="218"/>
      <c r="NTL217" s="221"/>
      <c r="NTM217" s="220"/>
      <c r="NTN217" s="219"/>
      <c r="NTO217" s="218"/>
      <c r="NTP217" s="222"/>
      <c r="NTQ217" s="218"/>
      <c r="NTR217" s="218"/>
      <c r="NTS217" s="221"/>
      <c r="NTT217" s="220"/>
      <c r="NTU217" s="219"/>
      <c r="NTV217" s="218"/>
      <c r="NTW217" s="222"/>
      <c r="NTX217" s="218"/>
      <c r="NTY217" s="218"/>
      <c r="NTZ217" s="221"/>
      <c r="NUA217" s="220"/>
      <c r="NUB217" s="219"/>
      <c r="NUC217" s="218"/>
      <c r="NUD217" s="222"/>
      <c r="NUE217" s="218"/>
      <c r="NUF217" s="218"/>
      <c r="NUG217" s="221"/>
      <c r="NUH217" s="220"/>
      <c r="NUI217" s="219"/>
      <c r="NUJ217" s="218"/>
      <c r="NUK217" s="222"/>
      <c r="NUL217" s="218"/>
      <c r="NUM217" s="218"/>
      <c r="NUN217" s="221"/>
      <c r="NUO217" s="220"/>
      <c r="NUP217" s="219"/>
      <c r="NUQ217" s="218"/>
      <c r="NUR217" s="222"/>
      <c r="NUS217" s="218"/>
      <c r="NUT217" s="218"/>
      <c r="NUU217" s="221"/>
      <c r="NUV217" s="220"/>
      <c r="NUW217" s="219"/>
      <c r="NUX217" s="218"/>
      <c r="NUY217" s="222"/>
      <c r="NUZ217" s="218"/>
      <c r="NVA217" s="218"/>
      <c r="NVB217" s="221"/>
      <c r="NVC217" s="220"/>
      <c r="NVD217" s="219"/>
      <c r="NVE217" s="218"/>
      <c r="NVF217" s="222"/>
      <c r="NVG217" s="218"/>
      <c r="NVH217" s="218"/>
      <c r="NVI217" s="221"/>
      <c r="NVJ217" s="220"/>
      <c r="NVK217" s="219"/>
      <c r="NVL217" s="218"/>
      <c r="NVM217" s="222"/>
      <c r="NVN217" s="218"/>
      <c r="NVO217" s="218"/>
      <c r="NVP217" s="221"/>
      <c r="NVQ217" s="220"/>
      <c r="NVR217" s="219"/>
      <c r="NVS217" s="218"/>
      <c r="NVT217" s="222"/>
      <c r="NVU217" s="218"/>
      <c r="NVV217" s="218"/>
      <c r="NVW217" s="221"/>
      <c r="NVX217" s="220"/>
      <c r="NVY217" s="219"/>
      <c r="NVZ217" s="218"/>
      <c r="NWA217" s="222"/>
      <c r="NWB217" s="218"/>
      <c r="NWC217" s="218"/>
      <c r="NWD217" s="221"/>
      <c r="NWE217" s="220"/>
      <c r="NWF217" s="219"/>
      <c r="NWG217" s="218"/>
      <c r="NWH217" s="222"/>
      <c r="NWI217" s="218"/>
      <c r="NWJ217" s="218"/>
      <c r="NWK217" s="221"/>
      <c r="NWL217" s="220"/>
      <c r="NWM217" s="219"/>
      <c r="NWN217" s="218"/>
      <c r="NWO217" s="222"/>
      <c r="NWP217" s="218"/>
      <c r="NWQ217" s="218"/>
      <c r="NWR217" s="221"/>
      <c r="NWS217" s="220"/>
      <c r="NWT217" s="219"/>
      <c r="NWU217" s="218"/>
      <c r="NWV217" s="222"/>
      <c r="NWW217" s="218"/>
      <c r="NWX217" s="218"/>
      <c r="NWY217" s="221"/>
      <c r="NWZ217" s="220"/>
      <c r="NXA217" s="219"/>
      <c r="NXB217" s="218"/>
      <c r="NXC217" s="222"/>
      <c r="NXD217" s="218"/>
      <c r="NXE217" s="218"/>
      <c r="NXF217" s="221"/>
      <c r="NXG217" s="220"/>
      <c r="NXH217" s="219"/>
      <c r="NXI217" s="218"/>
      <c r="NXJ217" s="222"/>
      <c r="NXK217" s="218"/>
      <c r="NXL217" s="218"/>
      <c r="NXM217" s="221"/>
      <c r="NXN217" s="220"/>
      <c r="NXO217" s="219"/>
      <c r="NXP217" s="218"/>
      <c r="NXQ217" s="222"/>
      <c r="NXR217" s="218"/>
      <c r="NXS217" s="218"/>
      <c r="NXT217" s="221"/>
      <c r="NXU217" s="220"/>
      <c r="NXV217" s="219"/>
      <c r="NXW217" s="218"/>
      <c r="NXX217" s="222"/>
      <c r="NXY217" s="218"/>
      <c r="NXZ217" s="218"/>
      <c r="NYA217" s="221"/>
      <c r="NYB217" s="220"/>
      <c r="NYC217" s="219"/>
      <c r="NYD217" s="218"/>
      <c r="NYE217" s="222"/>
      <c r="NYF217" s="218"/>
      <c r="NYG217" s="218"/>
      <c r="NYH217" s="221"/>
      <c r="NYI217" s="220"/>
      <c r="NYJ217" s="219"/>
      <c r="NYK217" s="218"/>
      <c r="NYL217" s="222"/>
      <c r="NYM217" s="218"/>
      <c r="NYN217" s="218"/>
      <c r="NYO217" s="221"/>
      <c r="NYP217" s="220"/>
      <c r="NYQ217" s="219"/>
      <c r="NYR217" s="218"/>
      <c r="NYS217" s="222"/>
      <c r="NYT217" s="218"/>
      <c r="NYU217" s="218"/>
      <c r="NYV217" s="221"/>
      <c r="NYW217" s="220"/>
      <c r="NYX217" s="219"/>
      <c r="NYY217" s="218"/>
      <c r="NYZ217" s="222"/>
      <c r="NZA217" s="218"/>
      <c r="NZB217" s="218"/>
      <c r="NZC217" s="221"/>
      <c r="NZD217" s="220"/>
      <c r="NZE217" s="219"/>
      <c r="NZF217" s="218"/>
      <c r="NZG217" s="222"/>
      <c r="NZH217" s="218"/>
      <c r="NZI217" s="218"/>
      <c r="NZJ217" s="221"/>
      <c r="NZK217" s="220"/>
      <c r="NZL217" s="219"/>
      <c r="NZM217" s="218"/>
      <c r="NZN217" s="222"/>
      <c r="NZO217" s="218"/>
      <c r="NZP217" s="218"/>
      <c r="NZQ217" s="221"/>
      <c r="NZR217" s="220"/>
      <c r="NZS217" s="219"/>
      <c r="NZT217" s="218"/>
      <c r="NZU217" s="222"/>
      <c r="NZV217" s="218"/>
      <c r="NZW217" s="218"/>
      <c r="NZX217" s="221"/>
      <c r="NZY217" s="220"/>
      <c r="NZZ217" s="219"/>
      <c r="OAA217" s="218"/>
      <c r="OAB217" s="222"/>
      <c r="OAC217" s="218"/>
      <c r="OAD217" s="218"/>
      <c r="OAE217" s="221"/>
      <c r="OAF217" s="220"/>
      <c r="OAG217" s="219"/>
      <c r="OAH217" s="218"/>
      <c r="OAI217" s="222"/>
      <c r="OAJ217" s="218"/>
      <c r="OAK217" s="218"/>
      <c r="OAL217" s="221"/>
      <c r="OAM217" s="220"/>
      <c r="OAN217" s="219"/>
      <c r="OAO217" s="218"/>
      <c r="OAP217" s="222"/>
      <c r="OAQ217" s="218"/>
      <c r="OAR217" s="218"/>
      <c r="OAS217" s="221"/>
      <c r="OAT217" s="220"/>
      <c r="OAU217" s="219"/>
      <c r="OAV217" s="218"/>
      <c r="OAW217" s="222"/>
      <c r="OAX217" s="218"/>
      <c r="OAY217" s="218"/>
      <c r="OAZ217" s="221"/>
      <c r="OBA217" s="220"/>
      <c r="OBB217" s="219"/>
      <c r="OBC217" s="218"/>
      <c r="OBD217" s="222"/>
      <c r="OBE217" s="218"/>
      <c r="OBF217" s="218"/>
      <c r="OBG217" s="221"/>
      <c r="OBH217" s="220"/>
      <c r="OBI217" s="219"/>
      <c r="OBJ217" s="218"/>
      <c r="OBK217" s="222"/>
      <c r="OBL217" s="218"/>
      <c r="OBM217" s="218"/>
      <c r="OBN217" s="221"/>
      <c r="OBO217" s="220"/>
      <c r="OBP217" s="219"/>
      <c r="OBQ217" s="218"/>
      <c r="OBR217" s="222"/>
      <c r="OBS217" s="218"/>
      <c r="OBT217" s="218"/>
      <c r="OBU217" s="221"/>
      <c r="OBV217" s="220"/>
      <c r="OBW217" s="219"/>
      <c r="OBX217" s="218"/>
      <c r="OBY217" s="222"/>
      <c r="OBZ217" s="218"/>
      <c r="OCA217" s="218"/>
      <c r="OCB217" s="221"/>
      <c r="OCC217" s="220"/>
      <c r="OCD217" s="219"/>
      <c r="OCE217" s="218"/>
      <c r="OCF217" s="222"/>
      <c r="OCG217" s="218"/>
      <c r="OCH217" s="218"/>
      <c r="OCI217" s="221"/>
      <c r="OCJ217" s="220"/>
      <c r="OCK217" s="219"/>
      <c r="OCL217" s="218"/>
      <c r="OCM217" s="222"/>
      <c r="OCN217" s="218"/>
      <c r="OCO217" s="218"/>
      <c r="OCP217" s="221"/>
      <c r="OCQ217" s="220"/>
      <c r="OCR217" s="219"/>
      <c r="OCS217" s="218"/>
      <c r="OCT217" s="222"/>
      <c r="OCU217" s="218"/>
      <c r="OCV217" s="218"/>
      <c r="OCW217" s="221"/>
      <c r="OCX217" s="220"/>
      <c r="OCY217" s="219"/>
      <c r="OCZ217" s="218"/>
      <c r="ODA217" s="222"/>
      <c r="ODB217" s="218"/>
      <c r="ODC217" s="218"/>
      <c r="ODD217" s="221"/>
      <c r="ODE217" s="220"/>
      <c r="ODF217" s="219"/>
      <c r="ODG217" s="218"/>
      <c r="ODH217" s="222"/>
      <c r="ODI217" s="218"/>
      <c r="ODJ217" s="218"/>
      <c r="ODK217" s="221"/>
      <c r="ODL217" s="220"/>
      <c r="ODM217" s="219"/>
      <c r="ODN217" s="218"/>
      <c r="ODO217" s="222"/>
      <c r="ODP217" s="218"/>
      <c r="ODQ217" s="218"/>
      <c r="ODR217" s="221"/>
      <c r="ODS217" s="220"/>
      <c r="ODT217" s="219"/>
      <c r="ODU217" s="218"/>
      <c r="ODV217" s="222"/>
      <c r="ODW217" s="218"/>
      <c r="ODX217" s="218"/>
      <c r="ODY217" s="221"/>
      <c r="ODZ217" s="220"/>
      <c r="OEA217" s="219"/>
      <c r="OEB217" s="218"/>
      <c r="OEC217" s="222"/>
      <c r="OED217" s="218"/>
      <c r="OEE217" s="218"/>
      <c r="OEF217" s="221"/>
      <c r="OEG217" s="220"/>
      <c r="OEH217" s="219"/>
      <c r="OEI217" s="218"/>
      <c r="OEJ217" s="222"/>
      <c r="OEK217" s="218"/>
      <c r="OEL217" s="218"/>
      <c r="OEM217" s="221"/>
      <c r="OEN217" s="220"/>
      <c r="OEO217" s="219"/>
      <c r="OEP217" s="218"/>
      <c r="OEQ217" s="222"/>
      <c r="OER217" s="218"/>
      <c r="OES217" s="218"/>
      <c r="OET217" s="221"/>
      <c r="OEU217" s="220"/>
      <c r="OEV217" s="219"/>
      <c r="OEW217" s="218"/>
      <c r="OEX217" s="222"/>
      <c r="OEY217" s="218"/>
      <c r="OEZ217" s="218"/>
      <c r="OFA217" s="221"/>
      <c r="OFB217" s="220"/>
      <c r="OFC217" s="219"/>
      <c r="OFD217" s="218"/>
      <c r="OFE217" s="222"/>
      <c r="OFF217" s="218"/>
      <c r="OFG217" s="218"/>
      <c r="OFH217" s="221"/>
      <c r="OFI217" s="220"/>
      <c r="OFJ217" s="219"/>
      <c r="OFK217" s="218"/>
      <c r="OFL217" s="222"/>
      <c r="OFM217" s="218"/>
      <c r="OFN217" s="218"/>
      <c r="OFO217" s="221"/>
      <c r="OFP217" s="220"/>
      <c r="OFQ217" s="219"/>
      <c r="OFR217" s="218"/>
      <c r="OFS217" s="222"/>
      <c r="OFT217" s="218"/>
      <c r="OFU217" s="218"/>
      <c r="OFV217" s="221"/>
      <c r="OFW217" s="220"/>
      <c r="OFX217" s="219"/>
      <c r="OFY217" s="218"/>
      <c r="OFZ217" s="222"/>
      <c r="OGA217" s="218"/>
      <c r="OGB217" s="218"/>
      <c r="OGC217" s="221"/>
      <c r="OGD217" s="220"/>
      <c r="OGE217" s="219"/>
      <c r="OGF217" s="218"/>
      <c r="OGG217" s="222"/>
      <c r="OGH217" s="218"/>
      <c r="OGI217" s="218"/>
      <c r="OGJ217" s="221"/>
      <c r="OGK217" s="220"/>
      <c r="OGL217" s="219"/>
      <c r="OGM217" s="218"/>
      <c r="OGN217" s="222"/>
      <c r="OGO217" s="218"/>
      <c r="OGP217" s="218"/>
      <c r="OGQ217" s="221"/>
      <c r="OGR217" s="220"/>
      <c r="OGS217" s="219"/>
      <c r="OGT217" s="218"/>
      <c r="OGU217" s="222"/>
      <c r="OGV217" s="218"/>
      <c r="OGW217" s="218"/>
      <c r="OGX217" s="221"/>
      <c r="OGY217" s="220"/>
      <c r="OGZ217" s="219"/>
      <c r="OHA217" s="218"/>
      <c r="OHB217" s="222"/>
      <c r="OHC217" s="218"/>
      <c r="OHD217" s="218"/>
      <c r="OHE217" s="221"/>
      <c r="OHF217" s="220"/>
      <c r="OHG217" s="219"/>
      <c r="OHH217" s="218"/>
      <c r="OHI217" s="222"/>
      <c r="OHJ217" s="218"/>
      <c r="OHK217" s="218"/>
      <c r="OHL217" s="221"/>
      <c r="OHM217" s="220"/>
      <c r="OHN217" s="219"/>
      <c r="OHO217" s="218"/>
      <c r="OHP217" s="222"/>
      <c r="OHQ217" s="218"/>
      <c r="OHR217" s="218"/>
      <c r="OHS217" s="221"/>
      <c r="OHT217" s="220"/>
      <c r="OHU217" s="219"/>
      <c r="OHV217" s="218"/>
      <c r="OHW217" s="222"/>
      <c r="OHX217" s="218"/>
      <c r="OHY217" s="218"/>
      <c r="OHZ217" s="221"/>
      <c r="OIA217" s="220"/>
      <c r="OIB217" s="219"/>
      <c r="OIC217" s="218"/>
      <c r="OID217" s="222"/>
      <c r="OIE217" s="218"/>
      <c r="OIF217" s="218"/>
      <c r="OIG217" s="221"/>
      <c r="OIH217" s="220"/>
      <c r="OII217" s="219"/>
      <c r="OIJ217" s="218"/>
      <c r="OIK217" s="222"/>
      <c r="OIL217" s="218"/>
      <c r="OIM217" s="218"/>
      <c r="OIN217" s="221"/>
      <c r="OIO217" s="220"/>
      <c r="OIP217" s="219"/>
      <c r="OIQ217" s="218"/>
      <c r="OIR217" s="222"/>
      <c r="OIS217" s="218"/>
      <c r="OIT217" s="218"/>
      <c r="OIU217" s="221"/>
      <c r="OIV217" s="220"/>
      <c r="OIW217" s="219"/>
      <c r="OIX217" s="218"/>
      <c r="OIY217" s="222"/>
      <c r="OIZ217" s="218"/>
      <c r="OJA217" s="218"/>
      <c r="OJB217" s="221"/>
      <c r="OJC217" s="220"/>
      <c r="OJD217" s="219"/>
      <c r="OJE217" s="218"/>
      <c r="OJF217" s="222"/>
      <c r="OJG217" s="218"/>
      <c r="OJH217" s="218"/>
      <c r="OJI217" s="221"/>
      <c r="OJJ217" s="220"/>
      <c r="OJK217" s="219"/>
      <c r="OJL217" s="218"/>
      <c r="OJM217" s="222"/>
      <c r="OJN217" s="218"/>
      <c r="OJO217" s="218"/>
      <c r="OJP217" s="221"/>
      <c r="OJQ217" s="220"/>
      <c r="OJR217" s="219"/>
      <c r="OJS217" s="218"/>
      <c r="OJT217" s="222"/>
      <c r="OJU217" s="218"/>
      <c r="OJV217" s="218"/>
      <c r="OJW217" s="221"/>
      <c r="OJX217" s="220"/>
      <c r="OJY217" s="219"/>
      <c r="OJZ217" s="218"/>
      <c r="OKA217" s="222"/>
      <c r="OKB217" s="218"/>
      <c r="OKC217" s="218"/>
      <c r="OKD217" s="221"/>
      <c r="OKE217" s="220"/>
      <c r="OKF217" s="219"/>
      <c r="OKG217" s="218"/>
      <c r="OKH217" s="222"/>
      <c r="OKI217" s="218"/>
      <c r="OKJ217" s="218"/>
      <c r="OKK217" s="221"/>
      <c r="OKL217" s="220"/>
      <c r="OKM217" s="219"/>
      <c r="OKN217" s="218"/>
      <c r="OKO217" s="222"/>
      <c r="OKP217" s="218"/>
      <c r="OKQ217" s="218"/>
      <c r="OKR217" s="221"/>
      <c r="OKS217" s="220"/>
      <c r="OKT217" s="219"/>
      <c r="OKU217" s="218"/>
      <c r="OKV217" s="222"/>
      <c r="OKW217" s="218"/>
      <c r="OKX217" s="218"/>
      <c r="OKY217" s="221"/>
      <c r="OKZ217" s="220"/>
      <c r="OLA217" s="219"/>
      <c r="OLB217" s="218"/>
      <c r="OLC217" s="222"/>
      <c r="OLD217" s="218"/>
      <c r="OLE217" s="218"/>
      <c r="OLF217" s="221"/>
      <c r="OLG217" s="220"/>
      <c r="OLH217" s="219"/>
      <c r="OLI217" s="218"/>
      <c r="OLJ217" s="222"/>
      <c r="OLK217" s="218"/>
      <c r="OLL217" s="218"/>
      <c r="OLM217" s="221"/>
      <c r="OLN217" s="220"/>
      <c r="OLO217" s="219"/>
      <c r="OLP217" s="218"/>
      <c r="OLQ217" s="222"/>
      <c r="OLR217" s="218"/>
      <c r="OLS217" s="218"/>
      <c r="OLT217" s="221"/>
      <c r="OLU217" s="220"/>
      <c r="OLV217" s="219"/>
      <c r="OLW217" s="218"/>
      <c r="OLX217" s="222"/>
      <c r="OLY217" s="218"/>
      <c r="OLZ217" s="218"/>
      <c r="OMA217" s="221"/>
      <c r="OMB217" s="220"/>
      <c r="OMC217" s="219"/>
      <c r="OMD217" s="218"/>
      <c r="OME217" s="222"/>
      <c r="OMF217" s="218"/>
      <c r="OMG217" s="218"/>
      <c r="OMH217" s="221"/>
      <c r="OMI217" s="220"/>
      <c r="OMJ217" s="219"/>
      <c r="OMK217" s="218"/>
      <c r="OML217" s="222"/>
      <c r="OMM217" s="218"/>
      <c r="OMN217" s="218"/>
      <c r="OMO217" s="221"/>
      <c r="OMP217" s="220"/>
      <c r="OMQ217" s="219"/>
      <c r="OMR217" s="218"/>
      <c r="OMS217" s="222"/>
      <c r="OMT217" s="218"/>
      <c r="OMU217" s="218"/>
      <c r="OMV217" s="221"/>
      <c r="OMW217" s="220"/>
      <c r="OMX217" s="219"/>
      <c r="OMY217" s="218"/>
      <c r="OMZ217" s="222"/>
      <c r="ONA217" s="218"/>
      <c r="ONB217" s="218"/>
      <c r="ONC217" s="221"/>
      <c r="OND217" s="220"/>
      <c r="ONE217" s="219"/>
      <c r="ONF217" s="218"/>
      <c r="ONG217" s="222"/>
      <c r="ONH217" s="218"/>
      <c r="ONI217" s="218"/>
      <c r="ONJ217" s="221"/>
      <c r="ONK217" s="220"/>
      <c r="ONL217" s="219"/>
      <c r="ONM217" s="218"/>
      <c r="ONN217" s="222"/>
      <c r="ONO217" s="218"/>
      <c r="ONP217" s="218"/>
      <c r="ONQ217" s="221"/>
      <c r="ONR217" s="220"/>
      <c r="ONS217" s="219"/>
      <c r="ONT217" s="218"/>
      <c r="ONU217" s="222"/>
      <c r="ONV217" s="218"/>
      <c r="ONW217" s="218"/>
      <c r="ONX217" s="221"/>
      <c r="ONY217" s="220"/>
      <c r="ONZ217" s="219"/>
      <c r="OOA217" s="218"/>
      <c r="OOB217" s="222"/>
      <c r="OOC217" s="218"/>
      <c r="OOD217" s="218"/>
      <c r="OOE217" s="221"/>
      <c r="OOF217" s="220"/>
      <c r="OOG217" s="219"/>
      <c r="OOH217" s="218"/>
      <c r="OOI217" s="222"/>
      <c r="OOJ217" s="218"/>
      <c r="OOK217" s="218"/>
      <c r="OOL217" s="221"/>
      <c r="OOM217" s="220"/>
      <c r="OON217" s="219"/>
      <c r="OOO217" s="218"/>
      <c r="OOP217" s="222"/>
      <c r="OOQ217" s="218"/>
      <c r="OOR217" s="218"/>
      <c r="OOS217" s="221"/>
      <c r="OOT217" s="220"/>
      <c r="OOU217" s="219"/>
      <c r="OOV217" s="218"/>
      <c r="OOW217" s="222"/>
      <c r="OOX217" s="218"/>
      <c r="OOY217" s="218"/>
      <c r="OOZ217" s="221"/>
      <c r="OPA217" s="220"/>
      <c r="OPB217" s="219"/>
      <c r="OPC217" s="218"/>
      <c r="OPD217" s="222"/>
      <c r="OPE217" s="218"/>
      <c r="OPF217" s="218"/>
      <c r="OPG217" s="221"/>
      <c r="OPH217" s="220"/>
      <c r="OPI217" s="219"/>
      <c r="OPJ217" s="218"/>
      <c r="OPK217" s="222"/>
      <c r="OPL217" s="218"/>
      <c r="OPM217" s="218"/>
      <c r="OPN217" s="221"/>
      <c r="OPO217" s="220"/>
      <c r="OPP217" s="219"/>
      <c r="OPQ217" s="218"/>
      <c r="OPR217" s="222"/>
      <c r="OPS217" s="218"/>
      <c r="OPT217" s="218"/>
      <c r="OPU217" s="221"/>
      <c r="OPV217" s="220"/>
      <c r="OPW217" s="219"/>
      <c r="OPX217" s="218"/>
      <c r="OPY217" s="222"/>
      <c r="OPZ217" s="218"/>
      <c r="OQA217" s="218"/>
      <c r="OQB217" s="221"/>
      <c r="OQC217" s="220"/>
      <c r="OQD217" s="219"/>
      <c r="OQE217" s="218"/>
      <c r="OQF217" s="222"/>
      <c r="OQG217" s="218"/>
      <c r="OQH217" s="218"/>
      <c r="OQI217" s="221"/>
      <c r="OQJ217" s="220"/>
      <c r="OQK217" s="219"/>
      <c r="OQL217" s="218"/>
      <c r="OQM217" s="222"/>
      <c r="OQN217" s="218"/>
      <c r="OQO217" s="218"/>
      <c r="OQP217" s="221"/>
      <c r="OQQ217" s="220"/>
      <c r="OQR217" s="219"/>
      <c r="OQS217" s="218"/>
      <c r="OQT217" s="222"/>
      <c r="OQU217" s="218"/>
      <c r="OQV217" s="218"/>
      <c r="OQW217" s="221"/>
      <c r="OQX217" s="220"/>
      <c r="OQY217" s="219"/>
      <c r="OQZ217" s="218"/>
      <c r="ORA217" s="222"/>
      <c r="ORB217" s="218"/>
      <c r="ORC217" s="218"/>
      <c r="ORD217" s="221"/>
      <c r="ORE217" s="220"/>
      <c r="ORF217" s="219"/>
      <c r="ORG217" s="218"/>
      <c r="ORH217" s="222"/>
      <c r="ORI217" s="218"/>
      <c r="ORJ217" s="218"/>
      <c r="ORK217" s="221"/>
      <c r="ORL217" s="220"/>
      <c r="ORM217" s="219"/>
      <c r="ORN217" s="218"/>
      <c r="ORO217" s="222"/>
      <c r="ORP217" s="218"/>
      <c r="ORQ217" s="218"/>
      <c r="ORR217" s="221"/>
      <c r="ORS217" s="220"/>
      <c r="ORT217" s="219"/>
      <c r="ORU217" s="218"/>
      <c r="ORV217" s="222"/>
      <c r="ORW217" s="218"/>
      <c r="ORX217" s="218"/>
      <c r="ORY217" s="221"/>
      <c r="ORZ217" s="220"/>
      <c r="OSA217" s="219"/>
      <c r="OSB217" s="218"/>
      <c r="OSC217" s="222"/>
      <c r="OSD217" s="218"/>
      <c r="OSE217" s="218"/>
      <c r="OSF217" s="221"/>
      <c r="OSG217" s="220"/>
      <c r="OSH217" s="219"/>
      <c r="OSI217" s="218"/>
      <c r="OSJ217" s="222"/>
      <c r="OSK217" s="218"/>
      <c r="OSL217" s="218"/>
      <c r="OSM217" s="221"/>
      <c r="OSN217" s="220"/>
      <c r="OSO217" s="219"/>
      <c r="OSP217" s="218"/>
      <c r="OSQ217" s="222"/>
      <c r="OSR217" s="218"/>
      <c r="OSS217" s="218"/>
      <c r="OST217" s="221"/>
      <c r="OSU217" s="220"/>
      <c r="OSV217" s="219"/>
      <c r="OSW217" s="218"/>
      <c r="OSX217" s="222"/>
      <c r="OSY217" s="218"/>
      <c r="OSZ217" s="218"/>
      <c r="OTA217" s="221"/>
      <c r="OTB217" s="220"/>
      <c r="OTC217" s="219"/>
      <c r="OTD217" s="218"/>
      <c r="OTE217" s="222"/>
      <c r="OTF217" s="218"/>
      <c r="OTG217" s="218"/>
      <c r="OTH217" s="221"/>
      <c r="OTI217" s="220"/>
      <c r="OTJ217" s="219"/>
      <c r="OTK217" s="218"/>
      <c r="OTL217" s="222"/>
      <c r="OTM217" s="218"/>
      <c r="OTN217" s="218"/>
      <c r="OTO217" s="221"/>
      <c r="OTP217" s="220"/>
      <c r="OTQ217" s="219"/>
      <c r="OTR217" s="218"/>
      <c r="OTS217" s="222"/>
      <c r="OTT217" s="218"/>
      <c r="OTU217" s="218"/>
      <c r="OTV217" s="221"/>
      <c r="OTW217" s="220"/>
      <c r="OTX217" s="219"/>
      <c r="OTY217" s="218"/>
      <c r="OTZ217" s="222"/>
      <c r="OUA217" s="218"/>
      <c r="OUB217" s="218"/>
      <c r="OUC217" s="221"/>
      <c r="OUD217" s="220"/>
      <c r="OUE217" s="219"/>
      <c r="OUF217" s="218"/>
      <c r="OUG217" s="222"/>
      <c r="OUH217" s="218"/>
      <c r="OUI217" s="218"/>
      <c r="OUJ217" s="221"/>
      <c r="OUK217" s="220"/>
      <c r="OUL217" s="219"/>
      <c r="OUM217" s="218"/>
      <c r="OUN217" s="222"/>
      <c r="OUO217" s="218"/>
      <c r="OUP217" s="218"/>
      <c r="OUQ217" s="221"/>
      <c r="OUR217" s="220"/>
      <c r="OUS217" s="219"/>
      <c r="OUT217" s="218"/>
      <c r="OUU217" s="222"/>
      <c r="OUV217" s="218"/>
      <c r="OUW217" s="218"/>
      <c r="OUX217" s="221"/>
      <c r="OUY217" s="220"/>
      <c r="OUZ217" s="219"/>
      <c r="OVA217" s="218"/>
      <c r="OVB217" s="222"/>
      <c r="OVC217" s="218"/>
      <c r="OVD217" s="218"/>
      <c r="OVE217" s="221"/>
      <c r="OVF217" s="220"/>
      <c r="OVG217" s="219"/>
      <c r="OVH217" s="218"/>
      <c r="OVI217" s="222"/>
      <c r="OVJ217" s="218"/>
      <c r="OVK217" s="218"/>
      <c r="OVL217" s="221"/>
      <c r="OVM217" s="220"/>
      <c r="OVN217" s="219"/>
      <c r="OVO217" s="218"/>
      <c r="OVP217" s="222"/>
      <c r="OVQ217" s="218"/>
      <c r="OVR217" s="218"/>
      <c r="OVS217" s="221"/>
      <c r="OVT217" s="220"/>
      <c r="OVU217" s="219"/>
      <c r="OVV217" s="218"/>
      <c r="OVW217" s="222"/>
      <c r="OVX217" s="218"/>
      <c r="OVY217" s="218"/>
      <c r="OVZ217" s="221"/>
      <c r="OWA217" s="220"/>
      <c r="OWB217" s="219"/>
      <c r="OWC217" s="218"/>
      <c r="OWD217" s="222"/>
      <c r="OWE217" s="218"/>
      <c r="OWF217" s="218"/>
      <c r="OWG217" s="221"/>
      <c r="OWH217" s="220"/>
      <c r="OWI217" s="219"/>
      <c r="OWJ217" s="218"/>
      <c r="OWK217" s="222"/>
      <c r="OWL217" s="218"/>
      <c r="OWM217" s="218"/>
      <c r="OWN217" s="221"/>
      <c r="OWO217" s="220"/>
      <c r="OWP217" s="219"/>
      <c r="OWQ217" s="218"/>
      <c r="OWR217" s="222"/>
      <c r="OWS217" s="218"/>
      <c r="OWT217" s="218"/>
      <c r="OWU217" s="221"/>
      <c r="OWV217" s="220"/>
      <c r="OWW217" s="219"/>
      <c r="OWX217" s="218"/>
      <c r="OWY217" s="222"/>
      <c r="OWZ217" s="218"/>
      <c r="OXA217" s="218"/>
      <c r="OXB217" s="221"/>
      <c r="OXC217" s="220"/>
      <c r="OXD217" s="219"/>
      <c r="OXE217" s="218"/>
      <c r="OXF217" s="222"/>
      <c r="OXG217" s="218"/>
      <c r="OXH217" s="218"/>
      <c r="OXI217" s="221"/>
      <c r="OXJ217" s="220"/>
      <c r="OXK217" s="219"/>
      <c r="OXL217" s="218"/>
      <c r="OXM217" s="222"/>
      <c r="OXN217" s="218"/>
      <c r="OXO217" s="218"/>
      <c r="OXP217" s="221"/>
      <c r="OXQ217" s="220"/>
      <c r="OXR217" s="219"/>
      <c r="OXS217" s="218"/>
      <c r="OXT217" s="222"/>
      <c r="OXU217" s="218"/>
      <c r="OXV217" s="218"/>
      <c r="OXW217" s="221"/>
      <c r="OXX217" s="220"/>
      <c r="OXY217" s="219"/>
      <c r="OXZ217" s="218"/>
      <c r="OYA217" s="222"/>
      <c r="OYB217" s="218"/>
      <c r="OYC217" s="218"/>
      <c r="OYD217" s="221"/>
      <c r="OYE217" s="220"/>
      <c r="OYF217" s="219"/>
      <c r="OYG217" s="218"/>
      <c r="OYH217" s="222"/>
      <c r="OYI217" s="218"/>
      <c r="OYJ217" s="218"/>
      <c r="OYK217" s="221"/>
      <c r="OYL217" s="220"/>
      <c r="OYM217" s="219"/>
      <c r="OYN217" s="218"/>
      <c r="OYO217" s="222"/>
      <c r="OYP217" s="218"/>
      <c r="OYQ217" s="218"/>
      <c r="OYR217" s="221"/>
      <c r="OYS217" s="220"/>
      <c r="OYT217" s="219"/>
      <c r="OYU217" s="218"/>
      <c r="OYV217" s="222"/>
      <c r="OYW217" s="218"/>
      <c r="OYX217" s="218"/>
      <c r="OYY217" s="221"/>
      <c r="OYZ217" s="220"/>
      <c r="OZA217" s="219"/>
      <c r="OZB217" s="218"/>
      <c r="OZC217" s="222"/>
      <c r="OZD217" s="218"/>
      <c r="OZE217" s="218"/>
      <c r="OZF217" s="221"/>
      <c r="OZG217" s="220"/>
      <c r="OZH217" s="219"/>
      <c r="OZI217" s="218"/>
      <c r="OZJ217" s="222"/>
      <c r="OZK217" s="218"/>
      <c r="OZL217" s="218"/>
      <c r="OZM217" s="221"/>
      <c r="OZN217" s="220"/>
      <c r="OZO217" s="219"/>
      <c r="OZP217" s="218"/>
      <c r="OZQ217" s="222"/>
      <c r="OZR217" s="218"/>
      <c r="OZS217" s="218"/>
      <c r="OZT217" s="221"/>
      <c r="OZU217" s="220"/>
      <c r="OZV217" s="219"/>
      <c r="OZW217" s="218"/>
      <c r="OZX217" s="222"/>
      <c r="OZY217" s="218"/>
      <c r="OZZ217" s="218"/>
      <c r="PAA217" s="221"/>
      <c r="PAB217" s="220"/>
      <c r="PAC217" s="219"/>
      <c r="PAD217" s="218"/>
      <c r="PAE217" s="222"/>
      <c r="PAF217" s="218"/>
      <c r="PAG217" s="218"/>
      <c r="PAH217" s="221"/>
      <c r="PAI217" s="220"/>
      <c r="PAJ217" s="219"/>
      <c r="PAK217" s="218"/>
      <c r="PAL217" s="222"/>
      <c r="PAM217" s="218"/>
      <c r="PAN217" s="218"/>
      <c r="PAO217" s="221"/>
      <c r="PAP217" s="220"/>
      <c r="PAQ217" s="219"/>
      <c r="PAR217" s="218"/>
      <c r="PAS217" s="222"/>
      <c r="PAT217" s="218"/>
      <c r="PAU217" s="218"/>
      <c r="PAV217" s="221"/>
      <c r="PAW217" s="220"/>
      <c r="PAX217" s="219"/>
      <c r="PAY217" s="218"/>
      <c r="PAZ217" s="222"/>
      <c r="PBA217" s="218"/>
      <c r="PBB217" s="218"/>
      <c r="PBC217" s="221"/>
      <c r="PBD217" s="220"/>
      <c r="PBE217" s="219"/>
      <c r="PBF217" s="218"/>
      <c r="PBG217" s="222"/>
      <c r="PBH217" s="218"/>
      <c r="PBI217" s="218"/>
      <c r="PBJ217" s="221"/>
      <c r="PBK217" s="220"/>
      <c r="PBL217" s="219"/>
      <c r="PBM217" s="218"/>
      <c r="PBN217" s="222"/>
      <c r="PBO217" s="218"/>
      <c r="PBP217" s="218"/>
      <c r="PBQ217" s="221"/>
      <c r="PBR217" s="220"/>
      <c r="PBS217" s="219"/>
      <c r="PBT217" s="218"/>
      <c r="PBU217" s="222"/>
      <c r="PBV217" s="218"/>
      <c r="PBW217" s="218"/>
      <c r="PBX217" s="221"/>
      <c r="PBY217" s="220"/>
      <c r="PBZ217" s="219"/>
      <c r="PCA217" s="218"/>
      <c r="PCB217" s="222"/>
      <c r="PCC217" s="218"/>
      <c r="PCD217" s="218"/>
      <c r="PCE217" s="221"/>
      <c r="PCF217" s="220"/>
      <c r="PCG217" s="219"/>
      <c r="PCH217" s="218"/>
      <c r="PCI217" s="222"/>
      <c r="PCJ217" s="218"/>
      <c r="PCK217" s="218"/>
      <c r="PCL217" s="221"/>
      <c r="PCM217" s="220"/>
      <c r="PCN217" s="219"/>
      <c r="PCO217" s="218"/>
      <c r="PCP217" s="222"/>
      <c r="PCQ217" s="218"/>
      <c r="PCR217" s="218"/>
      <c r="PCS217" s="221"/>
      <c r="PCT217" s="220"/>
      <c r="PCU217" s="219"/>
      <c r="PCV217" s="218"/>
      <c r="PCW217" s="222"/>
      <c r="PCX217" s="218"/>
      <c r="PCY217" s="218"/>
      <c r="PCZ217" s="221"/>
      <c r="PDA217" s="220"/>
      <c r="PDB217" s="219"/>
      <c r="PDC217" s="218"/>
      <c r="PDD217" s="222"/>
      <c r="PDE217" s="218"/>
      <c r="PDF217" s="218"/>
      <c r="PDG217" s="221"/>
      <c r="PDH217" s="220"/>
      <c r="PDI217" s="219"/>
      <c r="PDJ217" s="218"/>
      <c r="PDK217" s="222"/>
      <c r="PDL217" s="218"/>
      <c r="PDM217" s="218"/>
      <c r="PDN217" s="221"/>
      <c r="PDO217" s="220"/>
      <c r="PDP217" s="219"/>
      <c r="PDQ217" s="218"/>
      <c r="PDR217" s="222"/>
      <c r="PDS217" s="218"/>
      <c r="PDT217" s="218"/>
      <c r="PDU217" s="221"/>
      <c r="PDV217" s="220"/>
      <c r="PDW217" s="219"/>
      <c r="PDX217" s="218"/>
      <c r="PDY217" s="222"/>
      <c r="PDZ217" s="218"/>
      <c r="PEA217" s="218"/>
      <c r="PEB217" s="221"/>
      <c r="PEC217" s="220"/>
      <c r="PED217" s="219"/>
      <c r="PEE217" s="218"/>
      <c r="PEF217" s="222"/>
      <c r="PEG217" s="218"/>
      <c r="PEH217" s="218"/>
      <c r="PEI217" s="221"/>
      <c r="PEJ217" s="220"/>
      <c r="PEK217" s="219"/>
      <c r="PEL217" s="218"/>
      <c r="PEM217" s="222"/>
      <c r="PEN217" s="218"/>
      <c r="PEO217" s="218"/>
      <c r="PEP217" s="221"/>
      <c r="PEQ217" s="220"/>
      <c r="PER217" s="219"/>
      <c r="PES217" s="218"/>
      <c r="PET217" s="222"/>
      <c r="PEU217" s="218"/>
      <c r="PEV217" s="218"/>
      <c r="PEW217" s="221"/>
      <c r="PEX217" s="220"/>
      <c r="PEY217" s="219"/>
      <c r="PEZ217" s="218"/>
      <c r="PFA217" s="222"/>
      <c r="PFB217" s="218"/>
      <c r="PFC217" s="218"/>
      <c r="PFD217" s="221"/>
      <c r="PFE217" s="220"/>
      <c r="PFF217" s="219"/>
      <c r="PFG217" s="218"/>
      <c r="PFH217" s="222"/>
      <c r="PFI217" s="218"/>
      <c r="PFJ217" s="218"/>
      <c r="PFK217" s="221"/>
      <c r="PFL217" s="220"/>
      <c r="PFM217" s="219"/>
      <c r="PFN217" s="218"/>
      <c r="PFO217" s="222"/>
      <c r="PFP217" s="218"/>
      <c r="PFQ217" s="218"/>
      <c r="PFR217" s="221"/>
      <c r="PFS217" s="220"/>
      <c r="PFT217" s="219"/>
      <c r="PFU217" s="218"/>
      <c r="PFV217" s="222"/>
      <c r="PFW217" s="218"/>
      <c r="PFX217" s="218"/>
      <c r="PFY217" s="221"/>
      <c r="PFZ217" s="220"/>
      <c r="PGA217" s="219"/>
      <c r="PGB217" s="218"/>
      <c r="PGC217" s="222"/>
      <c r="PGD217" s="218"/>
      <c r="PGE217" s="218"/>
      <c r="PGF217" s="221"/>
      <c r="PGG217" s="220"/>
      <c r="PGH217" s="219"/>
      <c r="PGI217" s="218"/>
      <c r="PGJ217" s="222"/>
      <c r="PGK217" s="218"/>
      <c r="PGL217" s="218"/>
      <c r="PGM217" s="221"/>
      <c r="PGN217" s="220"/>
      <c r="PGO217" s="219"/>
      <c r="PGP217" s="218"/>
      <c r="PGQ217" s="222"/>
      <c r="PGR217" s="218"/>
      <c r="PGS217" s="218"/>
      <c r="PGT217" s="221"/>
      <c r="PGU217" s="220"/>
      <c r="PGV217" s="219"/>
      <c r="PGW217" s="218"/>
      <c r="PGX217" s="222"/>
      <c r="PGY217" s="218"/>
      <c r="PGZ217" s="218"/>
      <c r="PHA217" s="221"/>
      <c r="PHB217" s="220"/>
      <c r="PHC217" s="219"/>
      <c r="PHD217" s="218"/>
      <c r="PHE217" s="222"/>
      <c r="PHF217" s="218"/>
      <c r="PHG217" s="218"/>
      <c r="PHH217" s="221"/>
      <c r="PHI217" s="220"/>
      <c r="PHJ217" s="219"/>
      <c r="PHK217" s="218"/>
      <c r="PHL217" s="222"/>
      <c r="PHM217" s="218"/>
      <c r="PHN217" s="218"/>
      <c r="PHO217" s="221"/>
      <c r="PHP217" s="220"/>
      <c r="PHQ217" s="219"/>
      <c r="PHR217" s="218"/>
      <c r="PHS217" s="222"/>
      <c r="PHT217" s="218"/>
      <c r="PHU217" s="218"/>
      <c r="PHV217" s="221"/>
      <c r="PHW217" s="220"/>
      <c r="PHX217" s="219"/>
      <c r="PHY217" s="218"/>
      <c r="PHZ217" s="222"/>
      <c r="PIA217" s="218"/>
      <c r="PIB217" s="218"/>
      <c r="PIC217" s="221"/>
      <c r="PID217" s="220"/>
      <c r="PIE217" s="219"/>
      <c r="PIF217" s="218"/>
      <c r="PIG217" s="222"/>
      <c r="PIH217" s="218"/>
      <c r="PII217" s="218"/>
      <c r="PIJ217" s="221"/>
      <c r="PIK217" s="220"/>
      <c r="PIL217" s="219"/>
      <c r="PIM217" s="218"/>
      <c r="PIN217" s="222"/>
      <c r="PIO217" s="218"/>
      <c r="PIP217" s="218"/>
      <c r="PIQ217" s="221"/>
      <c r="PIR217" s="220"/>
      <c r="PIS217" s="219"/>
      <c r="PIT217" s="218"/>
      <c r="PIU217" s="222"/>
      <c r="PIV217" s="218"/>
      <c r="PIW217" s="218"/>
      <c r="PIX217" s="221"/>
      <c r="PIY217" s="220"/>
      <c r="PIZ217" s="219"/>
      <c r="PJA217" s="218"/>
      <c r="PJB217" s="222"/>
      <c r="PJC217" s="218"/>
      <c r="PJD217" s="218"/>
      <c r="PJE217" s="221"/>
      <c r="PJF217" s="220"/>
      <c r="PJG217" s="219"/>
      <c r="PJH217" s="218"/>
      <c r="PJI217" s="222"/>
      <c r="PJJ217" s="218"/>
      <c r="PJK217" s="218"/>
      <c r="PJL217" s="221"/>
      <c r="PJM217" s="220"/>
      <c r="PJN217" s="219"/>
      <c r="PJO217" s="218"/>
      <c r="PJP217" s="222"/>
      <c r="PJQ217" s="218"/>
      <c r="PJR217" s="218"/>
      <c r="PJS217" s="221"/>
      <c r="PJT217" s="220"/>
      <c r="PJU217" s="219"/>
      <c r="PJV217" s="218"/>
      <c r="PJW217" s="222"/>
      <c r="PJX217" s="218"/>
      <c r="PJY217" s="218"/>
      <c r="PJZ217" s="221"/>
      <c r="PKA217" s="220"/>
      <c r="PKB217" s="219"/>
      <c r="PKC217" s="218"/>
      <c r="PKD217" s="222"/>
      <c r="PKE217" s="218"/>
      <c r="PKF217" s="218"/>
      <c r="PKG217" s="221"/>
      <c r="PKH217" s="220"/>
      <c r="PKI217" s="219"/>
      <c r="PKJ217" s="218"/>
      <c r="PKK217" s="222"/>
      <c r="PKL217" s="218"/>
      <c r="PKM217" s="218"/>
      <c r="PKN217" s="221"/>
      <c r="PKO217" s="220"/>
      <c r="PKP217" s="219"/>
      <c r="PKQ217" s="218"/>
      <c r="PKR217" s="222"/>
      <c r="PKS217" s="218"/>
      <c r="PKT217" s="218"/>
      <c r="PKU217" s="221"/>
      <c r="PKV217" s="220"/>
      <c r="PKW217" s="219"/>
      <c r="PKX217" s="218"/>
      <c r="PKY217" s="222"/>
      <c r="PKZ217" s="218"/>
      <c r="PLA217" s="218"/>
      <c r="PLB217" s="221"/>
      <c r="PLC217" s="220"/>
      <c r="PLD217" s="219"/>
      <c r="PLE217" s="218"/>
      <c r="PLF217" s="222"/>
      <c r="PLG217" s="218"/>
      <c r="PLH217" s="218"/>
      <c r="PLI217" s="221"/>
      <c r="PLJ217" s="220"/>
      <c r="PLK217" s="219"/>
      <c r="PLL217" s="218"/>
      <c r="PLM217" s="222"/>
      <c r="PLN217" s="218"/>
      <c r="PLO217" s="218"/>
      <c r="PLP217" s="221"/>
      <c r="PLQ217" s="220"/>
      <c r="PLR217" s="219"/>
      <c r="PLS217" s="218"/>
      <c r="PLT217" s="222"/>
      <c r="PLU217" s="218"/>
      <c r="PLV217" s="218"/>
      <c r="PLW217" s="221"/>
      <c r="PLX217" s="220"/>
      <c r="PLY217" s="219"/>
      <c r="PLZ217" s="218"/>
      <c r="PMA217" s="222"/>
      <c r="PMB217" s="218"/>
      <c r="PMC217" s="218"/>
      <c r="PMD217" s="221"/>
      <c r="PME217" s="220"/>
      <c r="PMF217" s="219"/>
      <c r="PMG217" s="218"/>
      <c r="PMH217" s="222"/>
      <c r="PMI217" s="218"/>
      <c r="PMJ217" s="218"/>
      <c r="PMK217" s="221"/>
      <c r="PML217" s="220"/>
      <c r="PMM217" s="219"/>
      <c r="PMN217" s="218"/>
      <c r="PMO217" s="222"/>
      <c r="PMP217" s="218"/>
      <c r="PMQ217" s="218"/>
      <c r="PMR217" s="221"/>
      <c r="PMS217" s="220"/>
      <c r="PMT217" s="219"/>
      <c r="PMU217" s="218"/>
      <c r="PMV217" s="222"/>
      <c r="PMW217" s="218"/>
      <c r="PMX217" s="218"/>
      <c r="PMY217" s="221"/>
      <c r="PMZ217" s="220"/>
      <c r="PNA217" s="219"/>
      <c r="PNB217" s="218"/>
      <c r="PNC217" s="222"/>
      <c r="PND217" s="218"/>
      <c r="PNE217" s="218"/>
      <c r="PNF217" s="221"/>
      <c r="PNG217" s="220"/>
      <c r="PNH217" s="219"/>
      <c r="PNI217" s="218"/>
      <c r="PNJ217" s="222"/>
      <c r="PNK217" s="218"/>
      <c r="PNL217" s="218"/>
      <c r="PNM217" s="221"/>
      <c r="PNN217" s="220"/>
      <c r="PNO217" s="219"/>
      <c r="PNP217" s="218"/>
      <c r="PNQ217" s="222"/>
      <c r="PNR217" s="218"/>
      <c r="PNS217" s="218"/>
      <c r="PNT217" s="221"/>
      <c r="PNU217" s="220"/>
      <c r="PNV217" s="219"/>
      <c r="PNW217" s="218"/>
      <c r="PNX217" s="222"/>
      <c r="PNY217" s="218"/>
      <c r="PNZ217" s="218"/>
      <c r="POA217" s="221"/>
      <c r="POB217" s="220"/>
      <c r="POC217" s="219"/>
      <c r="POD217" s="218"/>
      <c r="POE217" s="222"/>
      <c r="POF217" s="218"/>
      <c r="POG217" s="218"/>
      <c r="POH217" s="221"/>
      <c r="POI217" s="220"/>
      <c r="POJ217" s="219"/>
      <c r="POK217" s="218"/>
      <c r="POL217" s="222"/>
      <c r="POM217" s="218"/>
      <c r="PON217" s="218"/>
      <c r="POO217" s="221"/>
      <c r="POP217" s="220"/>
      <c r="POQ217" s="219"/>
      <c r="POR217" s="218"/>
      <c r="POS217" s="222"/>
      <c r="POT217" s="218"/>
      <c r="POU217" s="218"/>
      <c r="POV217" s="221"/>
      <c r="POW217" s="220"/>
      <c r="POX217" s="219"/>
      <c r="POY217" s="218"/>
      <c r="POZ217" s="222"/>
      <c r="PPA217" s="218"/>
      <c r="PPB217" s="218"/>
      <c r="PPC217" s="221"/>
      <c r="PPD217" s="220"/>
      <c r="PPE217" s="219"/>
      <c r="PPF217" s="218"/>
      <c r="PPG217" s="222"/>
      <c r="PPH217" s="218"/>
      <c r="PPI217" s="218"/>
      <c r="PPJ217" s="221"/>
      <c r="PPK217" s="220"/>
      <c r="PPL217" s="219"/>
      <c r="PPM217" s="218"/>
      <c r="PPN217" s="222"/>
      <c r="PPO217" s="218"/>
      <c r="PPP217" s="218"/>
      <c r="PPQ217" s="221"/>
      <c r="PPR217" s="220"/>
      <c r="PPS217" s="219"/>
      <c r="PPT217" s="218"/>
      <c r="PPU217" s="222"/>
      <c r="PPV217" s="218"/>
      <c r="PPW217" s="218"/>
      <c r="PPX217" s="221"/>
      <c r="PPY217" s="220"/>
      <c r="PPZ217" s="219"/>
      <c r="PQA217" s="218"/>
      <c r="PQB217" s="222"/>
      <c r="PQC217" s="218"/>
      <c r="PQD217" s="218"/>
      <c r="PQE217" s="221"/>
      <c r="PQF217" s="220"/>
      <c r="PQG217" s="219"/>
      <c r="PQH217" s="218"/>
      <c r="PQI217" s="222"/>
      <c r="PQJ217" s="218"/>
      <c r="PQK217" s="218"/>
      <c r="PQL217" s="221"/>
      <c r="PQM217" s="220"/>
      <c r="PQN217" s="219"/>
      <c r="PQO217" s="218"/>
      <c r="PQP217" s="222"/>
      <c r="PQQ217" s="218"/>
      <c r="PQR217" s="218"/>
      <c r="PQS217" s="221"/>
      <c r="PQT217" s="220"/>
      <c r="PQU217" s="219"/>
      <c r="PQV217" s="218"/>
      <c r="PQW217" s="222"/>
      <c r="PQX217" s="218"/>
      <c r="PQY217" s="218"/>
      <c r="PQZ217" s="221"/>
      <c r="PRA217" s="220"/>
      <c r="PRB217" s="219"/>
      <c r="PRC217" s="218"/>
      <c r="PRD217" s="222"/>
      <c r="PRE217" s="218"/>
      <c r="PRF217" s="218"/>
      <c r="PRG217" s="221"/>
      <c r="PRH217" s="220"/>
      <c r="PRI217" s="219"/>
      <c r="PRJ217" s="218"/>
      <c r="PRK217" s="222"/>
      <c r="PRL217" s="218"/>
      <c r="PRM217" s="218"/>
      <c r="PRN217" s="221"/>
      <c r="PRO217" s="220"/>
      <c r="PRP217" s="219"/>
      <c r="PRQ217" s="218"/>
      <c r="PRR217" s="222"/>
      <c r="PRS217" s="218"/>
      <c r="PRT217" s="218"/>
      <c r="PRU217" s="221"/>
      <c r="PRV217" s="220"/>
      <c r="PRW217" s="219"/>
      <c r="PRX217" s="218"/>
      <c r="PRY217" s="222"/>
      <c r="PRZ217" s="218"/>
      <c r="PSA217" s="218"/>
      <c r="PSB217" s="221"/>
      <c r="PSC217" s="220"/>
      <c r="PSD217" s="219"/>
      <c r="PSE217" s="218"/>
      <c r="PSF217" s="222"/>
      <c r="PSG217" s="218"/>
      <c r="PSH217" s="218"/>
      <c r="PSI217" s="221"/>
      <c r="PSJ217" s="220"/>
      <c r="PSK217" s="219"/>
      <c r="PSL217" s="218"/>
      <c r="PSM217" s="222"/>
      <c r="PSN217" s="218"/>
      <c r="PSO217" s="218"/>
      <c r="PSP217" s="221"/>
      <c r="PSQ217" s="220"/>
      <c r="PSR217" s="219"/>
      <c r="PSS217" s="218"/>
      <c r="PST217" s="222"/>
      <c r="PSU217" s="218"/>
      <c r="PSV217" s="218"/>
      <c r="PSW217" s="221"/>
      <c r="PSX217" s="220"/>
      <c r="PSY217" s="219"/>
      <c r="PSZ217" s="218"/>
      <c r="PTA217" s="222"/>
      <c r="PTB217" s="218"/>
      <c r="PTC217" s="218"/>
      <c r="PTD217" s="221"/>
      <c r="PTE217" s="220"/>
      <c r="PTF217" s="219"/>
      <c r="PTG217" s="218"/>
      <c r="PTH217" s="222"/>
      <c r="PTI217" s="218"/>
      <c r="PTJ217" s="218"/>
      <c r="PTK217" s="221"/>
      <c r="PTL217" s="220"/>
      <c r="PTM217" s="219"/>
      <c r="PTN217" s="218"/>
      <c r="PTO217" s="222"/>
      <c r="PTP217" s="218"/>
      <c r="PTQ217" s="218"/>
      <c r="PTR217" s="221"/>
      <c r="PTS217" s="220"/>
      <c r="PTT217" s="219"/>
      <c r="PTU217" s="218"/>
      <c r="PTV217" s="222"/>
      <c r="PTW217" s="218"/>
      <c r="PTX217" s="218"/>
      <c r="PTY217" s="221"/>
      <c r="PTZ217" s="220"/>
      <c r="PUA217" s="219"/>
      <c r="PUB217" s="218"/>
      <c r="PUC217" s="222"/>
      <c r="PUD217" s="218"/>
      <c r="PUE217" s="218"/>
      <c r="PUF217" s="221"/>
      <c r="PUG217" s="220"/>
      <c r="PUH217" s="219"/>
      <c r="PUI217" s="218"/>
      <c r="PUJ217" s="222"/>
      <c r="PUK217" s="218"/>
      <c r="PUL217" s="218"/>
      <c r="PUM217" s="221"/>
      <c r="PUN217" s="220"/>
      <c r="PUO217" s="219"/>
      <c r="PUP217" s="218"/>
      <c r="PUQ217" s="222"/>
      <c r="PUR217" s="218"/>
      <c r="PUS217" s="218"/>
      <c r="PUT217" s="221"/>
      <c r="PUU217" s="220"/>
      <c r="PUV217" s="219"/>
      <c r="PUW217" s="218"/>
      <c r="PUX217" s="222"/>
      <c r="PUY217" s="218"/>
      <c r="PUZ217" s="218"/>
      <c r="PVA217" s="221"/>
      <c r="PVB217" s="220"/>
      <c r="PVC217" s="219"/>
      <c r="PVD217" s="218"/>
      <c r="PVE217" s="222"/>
      <c r="PVF217" s="218"/>
      <c r="PVG217" s="218"/>
      <c r="PVH217" s="221"/>
      <c r="PVI217" s="220"/>
      <c r="PVJ217" s="219"/>
      <c r="PVK217" s="218"/>
      <c r="PVL217" s="222"/>
      <c r="PVM217" s="218"/>
      <c r="PVN217" s="218"/>
      <c r="PVO217" s="221"/>
      <c r="PVP217" s="220"/>
      <c r="PVQ217" s="219"/>
      <c r="PVR217" s="218"/>
      <c r="PVS217" s="222"/>
      <c r="PVT217" s="218"/>
      <c r="PVU217" s="218"/>
      <c r="PVV217" s="221"/>
      <c r="PVW217" s="220"/>
      <c r="PVX217" s="219"/>
      <c r="PVY217" s="218"/>
      <c r="PVZ217" s="222"/>
      <c r="PWA217" s="218"/>
      <c r="PWB217" s="218"/>
      <c r="PWC217" s="221"/>
      <c r="PWD217" s="220"/>
      <c r="PWE217" s="219"/>
      <c r="PWF217" s="218"/>
      <c r="PWG217" s="222"/>
      <c r="PWH217" s="218"/>
      <c r="PWI217" s="218"/>
      <c r="PWJ217" s="221"/>
      <c r="PWK217" s="220"/>
      <c r="PWL217" s="219"/>
      <c r="PWM217" s="218"/>
      <c r="PWN217" s="222"/>
      <c r="PWO217" s="218"/>
      <c r="PWP217" s="218"/>
      <c r="PWQ217" s="221"/>
      <c r="PWR217" s="220"/>
      <c r="PWS217" s="219"/>
      <c r="PWT217" s="218"/>
      <c r="PWU217" s="222"/>
      <c r="PWV217" s="218"/>
      <c r="PWW217" s="218"/>
      <c r="PWX217" s="221"/>
      <c r="PWY217" s="220"/>
      <c r="PWZ217" s="219"/>
      <c r="PXA217" s="218"/>
      <c r="PXB217" s="222"/>
      <c r="PXC217" s="218"/>
      <c r="PXD217" s="218"/>
      <c r="PXE217" s="221"/>
      <c r="PXF217" s="220"/>
      <c r="PXG217" s="219"/>
      <c r="PXH217" s="218"/>
      <c r="PXI217" s="222"/>
      <c r="PXJ217" s="218"/>
      <c r="PXK217" s="218"/>
      <c r="PXL217" s="221"/>
      <c r="PXM217" s="220"/>
      <c r="PXN217" s="219"/>
      <c r="PXO217" s="218"/>
      <c r="PXP217" s="222"/>
      <c r="PXQ217" s="218"/>
      <c r="PXR217" s="218"/>
      <c r="PXS217" s="221"/>
      <c r="PXT217" s="220"/>
      <c r="PXU217" s="219"/>
      <c r="PXV217" s="218"/>
      <c r="PXW217" s="222"/>
      <c r="PXX217" s="218"/>
      <c r="PXY217" s="218"/>
      <c r="PXZ217" s="221"/>
      <c r="PYA217" s="220"/>
      <c r="PYB217" s="219"/>
      <c r="PYC217" s="218"/>
      <c r="PYD217" s="222"/>
      <c r="PYE217" s="218"/>
      <c r="PYF217" s="218"/>
      <c r="PYG217" s="221"/>
      <c r="PYH217" s="220"/>
      <c r="PYI217" s="219"/>
      <c r="PYJ217" s="218"/>
      <c r="PYK217" s="222"/>
      <c r="PYL217" s="218"/>
      <c r="PYM217" s="218"/>
      <c r="PYN217" s="221"/>
      <c r="PYO217" s="220"/>
      <c r="PYP217" s="219"/>
      <c r="PYQ217" s="218"/>
      <c r="PYR217" s="222"/>
      <c r="PYS217" s="218"/>
      <c r="PYT217" s="218"/>
      <c r="PYU217" s="221"/>
      <c r="PYV217" s="220"/>
      <c r="PYW217" s="219"/>
      <c r="PYX217" s="218"/>
      <c r="PYY217" s="222"/>
      <c r="PYZ217" s="218"/>
      <c r="PZA217" s="218"/>
      <c r="PZB217" s="221"/>
      <c r="PZC217" s="220"/>
      <c r="PZD217" s="219"/>
      <c r="PZE217" s="218"/>
      <c r="PZF217" s="222"/>
      <c r="PZG217" s="218"/>
      <c r="PZH217" s="218"/>
      <c r="PZI217" s="221"/>
      <c r="PZJ217" s="220"/>
      <c r="PZK217" s="219"/>
      <c r="PZL217" s="218"/>
      <c r="PZM217" s="222"/>
      <c r="PZN217" s="218"/>
      <c r="PZO217" s="218"/>
      <c r="PZP217" s="221"/>
      <c r="PZQ217" s="220"/>
      <c r="PZR217" s="219"/>
      <c r="PZS217" s="218"/>
      <c r="PZT217" s="222"/>
      <c r="PZU217" s="218"/>
      <c r="PZV217" s="218"/>
      <c r="PZW217" s="221"/>
      <c r="PZX217" s="220"/>
      <c r="PZY217" s="219"/>
      <c r="PZZ217" s="218"/>
      <c r="QAA217" s="222"/>
      <c r="QAB217" s="218"/>
      <c r="QAC217" s="218"/>
      <c r="QAD217" s="221"/>
      <c r="QAE217" s="220"/>
      <c r="QAF217" s="219"/>
      <c r="QAG217" s="218"/>
      <c r="QAH217" s="222"/>
      <c r="QAI217" s="218"/>
      <c r="QAJ217" s="218"/>
      <c r="QAK217" s="221"/>
      <c r="QAL217" s="220"/>
      <c r="QAM217" s="219"/>
      <c r="QAN217" s="218"/>
      <c r="QAO217" s="222"/>
      <c r="QAP217" s="218"/>
      <c r="QAQ217" s="218"/>
      <c r="QAR217" s="221"/>
      <c r="QAS217" s="220"/>
      <c r="QAT217" s="219"/>
      <c r="QAU217" s="218"/>
      <c r="QAV217" s="222"/>
      <c r="QAW217" s="218"/>
      <c r="QAX217" s="218"/>
      <c r="QAY217" s="221"/>
      <c r="QAZ217" s="220"/>
      <c r="QBA217" s="219"/>
      <c r="QBB217" s="218"/>
      <c r="QBC217" s="222"/>
      <c r="QBD217" s="218"/>
      <c r="QBE217" s="218"/>
      <c r="QBF217" s="221"/>
      <c r="QBG217" s="220"/>
      <c r="QBH217" s="219"/>
      <c r="QBI217" s="218"/>
      <c r="QBJ217" s="222"/>
      <c r="QBK217" s="218"/>
      <c r="QBL217" s="218"/>
      <c r="QBM217" s="221"/>
      <c r="QBN217" s="220"/>
      <c r="QBO217" s="219"/>
      <c r="QBP217" s="218"/>
      <c r="QBQ217" s="222"/>
      <c r="QBR217" s="218"/>
      <c r="QBS217" s="218"/>
      <c r="QBT217" s="221"/>
      <c r="QBU217" s="220"/>
      <c r="QBV217" s="219"/>
      <c r="QBW217" s="218"/>
      <c r="QBX217" s="222"/>
      <c r="QBY217" s="218"/>
      <c r="QBZ217" s="218"/>
      <c r="QCA217" s="221"/>
      <c r="QCB217" s="220"/>
      <c r="QCC217" s="219"/>
      <c r="QCD217" s="218"/>
      <c r="QCE217" s="222"/>
      <c r="QCF217" s="218"/>
      <c r="QCG217" s="218"/>
      <c r="QCH217" s="221"/>
      <c r="QCI217" s="220"/>
      <c r="QCJ217" s="219"/>
      <c r="QCK217" s="218"/>
      <c r="QCL217" s="222"/>
      <c r="QCM217" s="218"/>
      <c r="QCN217" s="218"/>
      <c r="QCO217" s="221"/>
      <c r="QCP217" s="220"/>
      <c r="QCQ217" s="219"/>
      <c r="QCR217" s="218"/>
      <c r="QCS217" s="222"/>
      <c r="QCT217" s="218"/>
      <c r="QCU217" s="218"/>
      <c r="QCV217" s="221"/>
      <c r="QCW217" s="220"/>
      <c r="QCX217" s="219"/>
      <c r="QCY217" s="218"/>
      <c r="QCZ217" s="222"/>
      <c r="QDA217" s="218"/>
      <c r="QDB217" s="218"/>
      <c r="QDC217" s="221"/>
      <c r="QDD217" s="220"/>
      <c r="QDE217" s="219"/>
      <c r="QDF217" s="218"/>
      <c r="QDG217" s="222"/>
      <c r="QDH217" s="218"/>
      <c r="QDI217" s="218"/>
      <c r="QDJ217" s="221"/>
      <c r="QDK217" s="220"/>
      <c r="QDL217" s="219"/>
      <c r="QDM217" s="218"/>
      <c r="QDN217" s="222"/>
      <c r="QDO217" s="218"/>
      <c r="QDP217" s="218"/>
      <c r="QDQ217" s="221"/>
      <c r="QDR217" s="220"/>
      <c r="QDS217" s="219"/>
      <c r="QDT217" s="218"/>
      <c r="QDU217" s="222"/>
      <c r="QDV217" s="218"/>
      <c r="QDW217" s="218"/>
      <c r="QDX217" s="221"/>
      <c r="QDY217" s="220"/>
      <c r="QDZ217" s="219"/>
      <c r="QEA217" s="218"/>
      <c r="QEB217" s="222"/>
      <c r="QEC217" s="218"/>
      <c r="QED217" s="218"/>
      <c r="QEE217" s="221"/>
      <c r="QEF217" s="220"/>
      <c r="QEG217" s="219"/>
      <c r="QEH217" s="218"/>
      <c r="QEI217" s="222"/>
      <c r="QEJ217" s="218"/>
      <c r="QEK217" s="218"/>
      <c r="QEL217" s="221"/>
      <c r="QEM217" s="220"/>
      <c r="QEN217" s="219"/>
      <c r="QEO217" s="218"/>
      <c r="QEP217" s="222"/>
      <c r="QEQ217" s="218"/>
      <c r="QER217" s="218"/>
      <c r="QES217" s="221"/>
      <c r="QET217" s="220"/>
      <c r="QEU217" s="219"/>
      <c r="QEV217" s="218"/>
      <c r="QEW217" s="222"/>
      <c r="QEX217" s="218"/>
      <c r="QEY217" s="218"/>
      <c r="QEZ217" s="221"/>
      <c r="QFA217" s="220"/>
      <c r="QFB217" s="219"/>
      <c r="QFC217" s="218"/>
      <c r="QFD217" s="222"/>
      <c r="QFE217" s="218"/>
      <c r="QFF217" s="218"/>
      <c r="QFG217" s="221"/>
      <c r="QFH217" s="220"/>
      <c r="QFI217" s="219"/>
      <c r="QFJ217" s="218"/>
      <c r="QFK217" s="222"/>
      <c r="QFL217" s="218"/>
      <c r="QFM217" s="218"/>
      <c r="QFN217" s="221"/>
      <c r="QFO217" s="220"/>
      <c r="QFP217" s="219"/>
      <c r="QFQ217" s="218"/>
      <c r="QFR217" s="222"/>
      <c r="QFS217" s="218"/>
      <c r="QFT217" s="218"/>
      <c r="QFU217" s="221"/>
      <c r="QFV217" s="220"/>
      <c r="QFW217" s="219"/>
      <c r="QFX217" s="218"/>
      <c r="QFY217" s="222"/>
      <c r="QFZ217" s="218"/>
      <c r="QGA217" s="218"/>
      <c r="QGB217" s="221"/>
      <c r="QGC217" s="220"/>
      <c r="QGD217" s="219"/>
      <c r="QGE217" s="218"/>
      <c r="QGF217" s="222"/>
      <c r="QGG217" s="218"/>
      <c r="QGH217" s="218"/>
      <c r="QGI217" s="221"/>
      <c r="QGJ217" s="220"/>
      <c r="QGK217" s="219"/>
      <c r="QGL217" s="218"/>
      <c r="QGM217" s="222"/>
      <c r="QGN217" s="218"/>
      <c r="QGO217" s="218"/>
      <c r="QGP217" s="221"/>
      <c r="QGQ217" s="220"/>
      <c r="QGR217" s="219"/>
      <c r="QGS217" s="218"/>
      <c r="QGT217" s="222"/>
      <c r="QGU217" s="218"/>
      <c r="QGV217" s="218"/>
      <c r="QGW217" s="221"/>
      <c r="QGX217" s="220"/>
      <c r="QGY217" s="219"/>
      <c r="QGZ217" s="218"/>
      <c r="QHA217" s="222"/>
      <c r="QHB217" s="218"/>
      <c r="QHC217" s="218"/>
      <c r="QHD217" s="221"/>
      <c r="QHE217" s="220"/>
      <c r="QHF217" s="219"/>
      <c r="QHG217" s="218"/>
      <c r="QHH217" s="222"/>
      <c r="QHI217" s="218"/>
      <c r="QHJ217" s="218"/>
      <c r="QHK217" s="221"/>
      <c r="QHL217" s="220"/>
      <c r="QHM217" s="219"/>
      <c r="QHN217" s="218"/>
      <c r="QHO217" s="222"/>
      <c r="QHP217" s="218"/>
      <c r="QHQ217" s="218"/>
      <c r="QHR217" s="221"/>
      <c r="QHS217" s="220"/>
      <c r="QHT217" s="219"/>
      <c r="QHU217" s="218"/>
      <c r="QHV217" s="222"/>
      <c r="QHW217" s="218"/>
      <c r="QHX217" s="218"/>
      <c r="QHY217" s="221"/>
      <c r="QHZ217" s="220"/>
      <c r="QIA217" s="219"/>
      <c r="QIB217" s="218"/>
      <c r="QIC217" s="222"/>
      <c r="QID217" s="218"/>
      <c r="QIE217" s="218"/>
      <c r="QIF217" s="221"/>
      <c r="QIG217" s="220"/>
      <c r="QIH217" s="219"/>
      <c r="QII217" s="218"/>
      <c r="QIJ217" s="222"/>
      <c r="QIK217" s="218"/>
      <c r="QIL217" s="218"/>
      <c r="QIM217" s="221"/>
      <c r="QIN217" s="220"/>
      <c r="QIO217" s="219"/>
      <c r="QIP217" s="218"/>
      <c r="QIQ217" s="222"/>
      <c r="QIR217" s="218"/>
      <c r="QIS217" s="218"/>
      <c r="QIT217" s="221"/>
      <c r="QIU217" s="220"/>
      <c r="QIV217" s="219"/>
      <c r="QIW217" s="218"/>
      <c r="QIX217" s="222"/>
      <c r="QIY217" s="218"/>
      <c r="QIZ217" s="218"/>
      <c r="QJA217" s="221"/>
      <c r="QJB217" s="220"/>
      <c r="QJC217" s="219"/>
      <c r="QJD217" s="218"/>
      <c r="QJE217" s="222"/>
      <c r="QJF217" s="218"/>
      <c r="QJG217" s="218"/>
      <c r="QJH217" s="221"/>
      <c r="QJI217" s="220"/>
      <c r="QJJ217" s="219"/>
      <c r="QJK217" s="218"/>
      <c r="QJL217" s="222"/>
      <c r="QJM217" s="218"/>
      <c r="QJN217" s="218"/>
      <c r="QJO217" s="221"/>
      <c r="QJP217" s="220"/>
      <c r="QJQ217" s="219"/>
      <c r="QJR217" s="218"/>
      <c r="QJS217" s="222"/>
      <c r="QJT217" s="218"/>
      <c r="QJU217" s="218"/>
      <c r="QJV217" s="221"/>
      <c r="QJW217" s="220"/>
      <c r="QJX217" s="219"/>
      <c r="QJY217" s="218"/>
      <c r="QJZ217" s="222"/>
      <c r="QKA217" s="218"/>
      <c r="QKB217" s="218"/>
      <c r="QKC217" s="221"/>
      <c r="QKD217" s="220"/>
      <c r="QKE217" s="219"/>
      <c r="QKF217" s="218"/>
      <c r="QKG217" s="222"/>
      <c r="QKH217" s="218"/>
      <c r="QKI217" s="218"/>
      <c r="QKJ217" s="221"/>
      <c r="QKK217" s="220"/>
      <c r="QKL217" s="219"/>
      <c r="QKM217" s="218"/>
      <c r="QKN217" s="222"/>
      <c r="QKO217" s="218"/>
      <c r="QKP217" s="218"/>
      <c r="QKQ217" s="221"/>
      <c r="QKR217" s="220"/>
      <c r="QKS217" s="219"/>
      <c r="QKT217" s="218"/>
      <c r="QKU217" s="222"/>
      <c r="QKV217" s="218"/>
      <c r="QKW217" s="218"/>
      <c r="QKX217" s="221"/>
      <c r="QKY217" s="220"/>
      <c r="QKZ217" s="219"/>
      <c r="QLA217" s="218"/>
      <c r="QLB217" s="222"/>
      <c r="QLC217" s="218"/>
      <c r="QLD217" s="218"/>
      <c r="QLE217" s="221"/>
      <c r="QLF217" s="220"/>
      <c r="QLG217" s="219"/>
      <c r="QLH217" s="218"/>
      <c r="QLI217" s="222"/>
      <c r="QLJ217" s="218"/>
      <c r="QLK217" s="218"/>
      <c r="QLL217" s="221"/>
      <c r="QLM217" s="220"/>
      <c r="QLN217" s="219"/>
      <c r="QLO217" s="218"/>
      <c r="QLP217" s="222"/>
      <c r="QLQ217" s="218"/>
      <c r="QLR217" s="218"/>
      <c r="QLS217" s="221"/>
      <c r="QLT217" s="220"/>
      <c r="QLU217" s="219"/>
      <c r="QLV217" s="218"/>
      <c r="QLW217" s="222"/>
      <c r="QLX217" s="218"/>
      <c r="QLY217" s="218"/>
      <c r="QLZ217" s="221"/>
      <c r="QMA217" s="220"/>
      <c r="QMB217" s="219"/>
      <c r="QMC217" s="218"/>
      <c r="QMD217" s="222"/>
      <c r="QME217" s="218"/>
      <c r="QMF217" s="218"/>
      <c r="QMG217" s="221"/>
      <c r="QMH217" s="220"/>
      <c r="QMI217" s="219"/>
      <c r="QMJ217" s="218"/>
      <c r="QMK217" s="222"/>
      <c r="QML217" s="218"/>
      <c r="QMM217" s="218"/>
      <c r="QMN217" s="221"/>
      <c r="QMO217" s="220"/>
      <c r="QMP217" s="219"/>
      <c r="QMQ217" s="218"/>
      <c r="QMR217" s="222"/>
      <c r="QMS217" s="218"/>
      <c r="QMT217" s="218"/>
      <c r="QMU217" s="221"/>
      <c r="QMV217" s="220"/>
      <c r="QMW217" s="219"/>
      <c r="QMX217" s="218"/>
      <c r="QMY217" s="222"/>
      <c r="QMZ217" s="218"/>
      <c r="QNA217" s="218"/>
      <c r="QNB217" s="221"/>
      <c r="QNC217" s="220"/>
      <c r="QND217" s="219"/>
      <c r="QNE217" s="218"/>
      <c r="QNF217" s="222"/>
      <c r="QNG217" s="218"/>
      <c r="QNH217" s="218"/>
      <c r="QNI217" s="221"/>
      <c r="QNJ217" s="220"/>
      <c r="QNK217" s="219"/>
      <c r="QNL217" s="218"/>
      <c r="QNM217" s="222"/>
      <c r="QNN217" s="218"/>
      <c r="QNO217" s="218"/>
      <c r="QNP217" s="221"/>
      <c r="QNQ217" s="220"/>
      <c r="QNR217" s="219"/>
      <c r="QNS217" s="218"/>
      <c r="QNT217" s="222"/>
      <c r="QNU217" s="218"/>
      <c r="QNV217" s="218"/>
      <c r="QNW217" s="221"/>
      <c r="QNX217" s="220"/>
      <c r="QNY217" s="219"/>
      <c r="QNZ217" s="218"/>
      <c r="QOA217" s="222"/>
      <c r="QOB217" s="218"/>
      <c r="QOC217" s="218"/>
      <c r="QOD217" s="221"/>
      <c r="QOE217" s="220"/>
      <c r="QOF217" s="219"/>
      <c r="QOG217" s="218"/>
      <c r="QOH217" s="222"/>
      <c r="QOI217" s="218"/>
      <c r="QOJ217" s="218"/>
      <c r="QOK217" s="221"/>
      <c r="QOL217" s="220"/>
      <c r="QOM217" s="219"/>
      <c r="QON217" s="218"/>
      <c r="QOO217" s="222"/>
      <c r="QOP217" s="218"/>
      <c r="QOQ217" s="218"/>
      <c r="QOR217" s="221"/>
      <c r="QOS217" s="220"/>
      <c r="QOT217" s="219"/>
      <c r="QOU217" s="218"/>
      <c r="QOV217" s="222"/>
      <c r="QOW217" s="218"/>
      <c r="QOX217" s="218"/>
      <c r="QOY217" s="221"/>
      <c r="QOZ217" s="220"/>
      <c r="QPA217" s="219"/>
      <c r="QPB217" s="218"/>
      <c r="QPC217" s="222"/>
      <c r="QPD217" s="218"/>
      <c r="QPE217" s="218"/>
      <c r="QPF217" s="221"/>
      <c r="QPG217" s="220"/>
      <c r="QPH217" s="219"/>
      <c r="QPI217" s="218"/>
      <c r="QPJ217" s="222"/>
      <c r="QPK217" s="218"/>
      <c r="QPL217" s="218"/>
      <c r="QPM217" s="221"/>
      <c r="QPN217" s="220"/>
      <c r="QPO217" s="219"/>
      <c r="QPP217" s="218"/>
      <c r="QPQ217" s="222"/>
      <c r="QPR217" s="218"/>
      <c r="QPS217" s="218"/>
      <c r="QPT217" s="221"/>
      <c r="QPU217" s="220"/>
      <c r="QPV217" s="219"/>
      <c r="QPW217" s="218"/>
      <c r="QPX217" s="222"/>
      <c r="QPY217" s="218"/>
      <c r="QPZ217" s="218"/>
      <c r="QQA217" s="221"/>
      <c r="QQB217" s="220"/>
      <c r="QQC217" s="219"/>
      <c r="QQD217" s="218"/>
      <c r="QQE217" s="222"/>
      <c r="QQF217" s="218"/>
      <c r="QQG217" s="218"/>
      <c r="QQH217" s="221"/>
      <c r="QQI217" s="220"/>
      <c r="QQJ217" s="219"/>
      <c r="QQK217" s="218"/>
      <c r="QQL217" s="222"/>
      <c r="QQM217" s="218"/>
      <c r="QQN217" s="218"/>
      <c r="QQO217" s="221"/>
      <c r="QQP217" s="220"/>
      <c r="QQQ217" s="219"/>
      <c r="QQR217" s="218"/>
      <c r="QQS217" s="222"/>
      <c r="QQT217" s="218"/>
      <c r="QQU217" s="218"/>
      <c r="QQV217" s="221"/>
      <c r="QQW217" s="220"/>
      <c r="QQX217" s="219"/>
      <c r="QQY217" s="218"/>
      <c r="QQZ217" s="222"/>
      <c r="QRA217" s="218"/>
      <c r="QRB217" s="218"/>
      <c r="QRC217" s="221"/>
      <c r="QRD217" s="220"/>
      <c r="QRE217" s="219"/>
      <c r="QRF217" s="218"/>
      <c r="QRG217" s="222"/>
      <c r="QRH217" s="218"/>
      <c r="QRI217" s="218"/>
      <c r="QRJ217" s="221"/>
      <c r="QRK217" s="220"/>
      <c r="QRL217" s="219"/>
      <c r="QRM217" s="218"/>
      <c r="QRN217" s="222"/>
      <c r="QRO217" s="218"/>
      <c r="QRP217" s="218"/>
      <c r="QRQ217" s="221"/>
      <c r="QRR217" s="220"/>
      <c r="QRS217" s="219"/>
      <c r="QRT217" s="218"/>
      <c r="QRU217" s="222"/>
      <c r="QRV217" s="218"/>
      <c r="QRW217" s="218"/>
      <c r="QRX217" s="221"/>
      <c r="QRY217" s="220"/>
      <c r="QRZ217" s="219"/>
      <c r="QSA217" s="218"/>
      <c r="QSB217" s="222"/>
      <c r="QSC217" s="218"/>
      <c r="QSD217" s="218"/>
      <c r="QSE217" s="221"/>
      <c r="QSF217" s="220"/>
      <c r="QSG217" s="219"/>
      <c r="QSH217" s="218"/>
      <c r="QSI217" s="222"/>
      <c r="QSJ217" s="218"/>
      <c r="QSK217" s="218"/>
      <c r="QSL217" s="221"/>
      <c r="QSM217" s="220"/>
      <c r="QSN217" s="219"/>
      <c r="QSO217" s="218"/>
      <c r="QSP217" s="222"/>
      <c r="QSQ217" s="218"/>
      <c r="QSR217" s="218"/>
      <c r="QSS217" s="221"/>
      <c r="QST217" s="220"/>
      <c r="QSU217" s="219"/>
      <c r="QSV217" s="218"/>
      <c r="QSW217" s="222"/>
      <c r="QSX217" s="218"/>
      <c r="QSY217" s="218"/>
      <c r="QSZ217" s="221"/>
      <c r="QTA217" s="220"/>
      <c r="QTB217" s="219"/>
      <c r="QTC217" s="218"/>
      <c r="QTD217" s="222"/>
      <c r="QTE217" s="218"/>
      <c r="QTF217" s="218"/>
      <c r="QTG217" s="221"/>
      <c r="QTH217" s="220"/>
      <c r="QTI217" s="219"/>
      <c r="QTJ217" s="218"/>
      <c r="QTK217" s="222"/>
      <c r="QTL217" s="218"/>
      <c r="QTM217" s="218"/>
      <c r="QTN217" s="221"/>
      <c r="QTO217" s="220"/>
      <c r="QTP217" s="219"/>
      <c r="QTQ217" s="218"/>
      <c r="QTR217" s="222"/>
      <c r="QTS217" s="218"/>
      <c r="QTT217" s="218"/>
      <c r="QTU217" s="221"/>
      <c r="QTV217" s="220"/>
      <c r="QTW217" s="219"/>
      <c r="QTX217" s="218"/>
      <c r="QTY217" s="222"/>
      <c r="QTZ217" s="218"/>
      <c r="QUA217" s="218"/>
      <c r="QUB217" s="221"/>
      <c r="QUC217" s="220"/>
      <c r="QUD217" s="219"/>
      <c r="QUE217" s="218"/>
      <c r="QUF217" s="222"/>
      <c r="QUG217" s="218"/>
      <c r="QUH217" s="218"/>
      <c r="QUI217" s="221"/>
      <c r="QUJ217" s="220"/>
      <c r="QUK217" s="219"/>
      <c r="QUL217" s="218"/>
      <c r="QUM217" s="222"/>
      <c r="QUN217" s="218"/>
      <c r="QUO217" s="218"/>
      <c r="QUP217" s="221"/>
      <c r="QUQ217" s="220"/>
      <c r="QUR217" s="219"/>
      <c r="QUS217" s="218"/>
      <c r="QUT217" s="222"/>
      <c r="QUU217" s="218"/>
      <c r="QUV217" s="218"/>
      <c r="QUW217" s="221"/>
      <c r="QUX217" s="220"/>
      <c r="QUY217" s="219"/>
      <c r="QUZ217" s="218"/>
      <c r="QVA217" s="222"/>
      <c r="QVB217" s="218"/>
      <c r="QVC217" s="218"/>
      <c r="QVD217" s="221"/>
      <c r="QVE217" s="220"/>
      <c r="QVF217" s="219"/>
      <c r="QVG217" s="218"/>
      <c r="QVH217" s="222"/>
      <c r="QVI217" s="218"/>
      <c r="QVJ217" s="218"/>
      <c r="QVK217" s="221"/>
      <c r="QVL217" s="220"/>
      <c r="QVM217" s="219"/>
      <c r="QVN217" s="218"/>
      <c r="QVO217" s="222"/>
      <c r="QVP217" s="218"/>
      <c r="QVQ217" s="218"/>
      <c r="QVR217" s="221"/>
      <c r="QVS217" s="220"/>
      <c r="QVT217" s="219"/>
      <c r="QVU217" s="218"/>
      <c r="QVV217" s="222"/>
      <c r="QVW217" s="218"/>
      <c r="QVX217" s="218"/>
      <c r="QVY217" s="221"/>
      <c r="QVZ217" s="220"/>
      <c r="QWA217" s="219"/>
      <c r="QWB217" s="218"/>
      <c r="QWC217" s="222"/>
      <c r="QWD217" s="218"/>
      <c r="QWE217" s="218"/>
      <c r="QWF217" s="221"/>
      <c r="QWG217" s="220"/>
      <c r="QWH217" s="219"/>
      <c r="QWI217" s="218"/>
      <c r="QWJ217" s="222"/>
      <c r="QWK217" s="218"/>
      <c r="QWL217" s="218"/>
      <c r="QWM217" s="221"/>
      <c r="QWN217" s="220"/>
      <c r="QWO217" s="219"/>
      <c r="QWP217" s="218"/>
      <c r="QWQ217" s="222"/>
      <c r="QWR217" s="218"/>
      <c r="QWS217" s="218"/>
      <c r="QWT217" s="221"/>
      <c r="QWU217" s="220"/>
      <c r="QWV217" s="219"/>
      <c r="QWW217" s="218"/>
      <c r="QWX217" s="222"/>
      <c r="QWY217" s="218"/>
      <c r="QWZ217" s="218"/>
      <c r="QXA217" s="221"/>
      <c r="QXB217" s="220"/>
      <c r="QXC217" s="219"/>
      <c r="QXD217" s="218"/>
      <c r="QXE217" s="222"/>
      <c r="QXF217" s="218"/>
      <c r="QXG217" s="218"/>
      <c r="QXH217" s="221"/>
      <c r="QXI217" s="220"/>
      <c r="QXJ217" s="219"/>
      <c r="QXK217" s="218"/>
      <c r="QXL217" s="222"/>
      <c r="QXM217" s="218"/>
      <c r="QXN217" s="218"/>
      <c r="QXO217" s="221"/>
      <c r="QXP217" s="220"/>
      <c r="QXQ217" s="219"/>
      <c r="QXR217" s="218"/>
      <c r="QXS217" s="222"/>
      <c r="QXT217" s="218"/>
      <c r="QXU217" s="218"/>
      <c r="QXV217" s="221"/>
      <c r="QXW217" s="220"/>
      <c r="QXX217" s="219"/>
      <c r="QXY217" s="218"/>
      <c r="QXZ217" s="222"/>
      <c r="QYA217" s="218"/>
      <c r="QYB217" s="218"/>
      <c r="QYC217" s="221"/>
      <c r="QYD217" s="220"/>
      <c r="QYE217" s="219"/>
      <c r="QYF217" s="218"/>
      <c r="QYG217" s="222"/>
      <c r="QYH217" s="218"/>
      <c r="QYI217" s="218"/>
      <c r="QYJ217" s="221"/>
      <c r="QYK217" s="220"/>
      <c r="QYL217" s="219"/>
      <c r="QYM217" s="218"/>
      <c r="QYN217" s="222"/>
      <c r="QYO217" s="218"/>
      <c r="QYP217" s="218"/>
      <c r="QYQ217" s="221"/>
      <c r="QYR217" s="220"/>
      <c r="QYS217" s="219"/>
      <c r="QYT217" s="218"/>
      <c r="QYU217" s="222"/>
      <c r="QYV217" s="218"/>
      <c r="QYW217" s="218"/>
      <c r="QYX217" s="221"/>
      <c r="QYY217" s="220"/>
      <c r="QYZ217" s="219"/>
      <c r="QZA217" s="218"/>
      <c r="QZB217" s="222"/>
      <c r="QZC217" s="218"/>
      <c r="QZD217" s="218"/>
      <c r="QZE217" s="221"/>
      <c r="QZF217" s="220"/>
      <c r="QZG217" s="219"/>
      <c r="QZH217" s="218"/>
      <c r="QZI217" s="222"/>
      <c r="QZJ217" s="218"/>
      <c r="QZK217" s="218"/>
      <c r="QZL217" s="221"/>
      <c r="QZM217" s="220"/>
      <c r="QZN217" s="219"/>
      <c r="QZO217" s="218"/>
      <c r="QZP217" s="222"/>
      <c r="QZQ217" s="218"/>
      <c r="QZR217" s="218"/>
      <c r="QZS217" s="221"/>
      <c r="QZT217" s="220"/>
      <c r="QZU217" s="219"/>
      <c r="QZV217" s="218"/>
      <c r="QZW217" s="222"/>
      <c r="QZX217" s="218"/>
      <c r="QZY217" s="218"/>
      <c r="QZZ217" s="221"/>
      <c r="RAA217" s="220"/>
      <c r="RAB217" s="219"/>
      <c r="RAC217" s="218"/>
      <c r="RAD217" s="222"/>
      <c r="RAE217" s="218"/>
      <c r="RAF217" s="218"/>
      <c r="RAG217" s="221"/>
      <c r="RAH217" s="220"/>
      <c r="RAI217" s="219"/>
      <c r="RAJ217" s="218"/>
      <c r="RAK217" s="222"/>
      <c r="RAL217" s="218"/>
      <c r="RAM217" s="218"/>
      <c r="RAN217" s="221"/>
      <c r="RAO217" s="220"/>
      <c r="RAP217" s="219"/>
      <c r="RAQ217" s="218"/>
      <c r="RAR217" s="222"/>
      <c r="RAS217" s="218"/>
      <c r="RAT217" s="218"/>
      <c r="RAU217" s="221"/>
      <c r="RAV217" s="220"/>
      <c r="RAW217" s="219"/>
      <c r="RAX217" s="218"/>
      <c r="RAY217" s="222"/>
      <c r="RAZ217" s="218"/>
      <c r="RBA217" s="218"/>
      <c r="RBB217" s="221"/>
      <c r="RBC217" s="220"/>
      <c r="RBD217" s="219"/>
      <c r="RBE217" s="218"/>
      <c r="RBF217" s="222"/>
      <c r="RBG217" s="218"/>
      <c r="RBH217" s="218"/>
      <c r="RBI217" s="221"/>
      <c r="RBJ217" s="220"/>
      <c r="RBK217" s="219"/>
      <c r="RBL217" s="218"/>
      <c r="RBM217" s="222"/>
      <c r="RBN217" s="218"/>
      <c r="RBO217" s="218"/>
      <c r="RBP217" s="221"/>
      <c r="RBQ217" s="220"/>
      <c r="RBR217" s="219"/>
      <c r="RBS217" s="218"/>
      <c r="RBT217" s="222"/>
      <c r="RBU217" s="218"/>
      <c r="RBV217" s="218"/>
      <c r="RBW217" s="221"/>
      <c r="RBX217" s="220"/>
      <c r="RBY217" s="219"/>
      <c r="RBZ217" s="218"/>
      <c r="RCA217" s="222"/>
      <c r="RCB217" s="218"/>
      <c r="RCC217" s="218"/>
      <c r="RCD217" s="221"/>
      <c r="RCE217" s="220"/>
      <c r="RCF217" s="219"/>
      <c r="RCG217" s="218"/>
      <c r="RCH217" s="222"/>
      <c r="RCI217" s="218"/>
      <c r="RCJ217" s="218"/>
      <c r="RCK217" s="221"/>
      <c r="RCL217" s="220"/>
      <c r="RCM217" s="219"/>
      <c r="RCN217" s="218"/>
      <c r="RCO217" s="222"/>
      <c r="RCP217" s="218"/>
      <c r="RCQ217" s="218"/>
      <c r="RCR217" s="221"/>
      <c r="RCS217" s="220"/>
      <c r="RCT217" s="219"/>
      <c r="RCU217" s="218"/>
      <c r="RCV217" s="222"/>
      <c r="RCW217" s="218"/>
      <c r="RCX217" s="218"/>
      <c r="RCY217" s="221"/>
      <c r="RCZ217" s="220"/>
      <c r="RDA217" s="219"/>
      <c r="RDB217" s="218"/>
      <c r="RDC217" s="222"/>
      <c r="RDD217" s="218"/>
      <c r="RDE217" s="218"/>
      <c r="RDF217" s="221"/>
      <c r="RDG217" s="220"/>
      <c r="RDH217" s="219"/>
      <c r="RDI217" s="218"/>
      <c r="RDJ217" s="222"/>
      <c r="RDK217" s="218"/>
      <c r="RDL217" s="218"/>
      <c r="RDM217" s="221"/>
      <c r="RDN217" s="220"/>
      <c r="RDO217" s="219"/>
      <c r="RDP217" s="218"/>
      <c r="RDQ217" s="222"/>
      <c r="RDR217" s="218"/>
      <c r="RDS217" s="218"/>
      <c r="RDT217" s="221"/>
      <c r="RDU217" s="220"/>
      <c r="RDV217" s="219"/>
      <c r="RDW217" s="218"/>
      <c r="RDX217" s="222"/>
      <c r="RDY217" s="218"/>
      <c r="RDZ217" s="218"/>
      <c r="REA217" s="221"/>
      <c r="REB217" s="220"/>
      <c r="REC217" s="219"/>
      <c r="RED217" s="218"/>
      <c r="REE217" s="222"/>
      <c r="REF217" s="218"/>
      <c r="REG217" s="218"/>
      <c r="REH217" s="221"/>
      <c r="REI217" s="220"/>
      <c r="REJ217" s="219"/>
      <c r="REK217" s="218"/>
      <c r="REL217" s="222"/>
      <c r="REM217" s="218"/>
      <c r="REN217" s="218"/>
      <c r="REO217" s="221"/>
      <c r="REP217" s="220"/>
      <c r="REQ217" s="219"/>
      <c r="RER217" s="218"/>
      <c r="RES217" s="222"/>
      <c r="RET217" s="218"/>
      <c r="REU217" s="218"/>
      <c r="REV217" s="221"/>
      <c r="REW217" s="220"/>
      <c r="REX217" s="219"/>
      <c r="REY217" s="218"/>
      <c r="REZ217" s="222"/>
      <c r="RFA217" s="218"/>
      <c r="RFB217" s="218"/>
      <c r="RFC217" s="221"/>
      <c r="RFD217" s="220"/>
      <c r="RFE217" s="219"/>
      <c r="RFF217" s="218"/>
      <c r="RFG217" s="222"/>
      <c r="RFH217" s="218"/>
      <c r="RFI217" s="218"/>
      <c r="RFJ217" s="221"/>
      <c r="RFK217" s="220"/>
      <c r="RFL217" s="219"/>
      <c r="RFM217" s="218"/>
      <c r="RFN217" s="222"/>
      <c r="RFO217" s="218"/>
      <c r="RFP217" s="218"/>
      <c r="RFQ217" s="221"/>
      <c r="RFR217" s="220"/>
      <c r="RFS217" s="219"/>
      <c r="RFT217" s="218"/>
      <c r="RFU217" s="222"/>
      <c r="RFV217" s="218"/>
      <c r="RFW217" s="218"/>
      <c r="RFX217" s="221"/>
      <c r="RFY217" s="220"/>
      <c r="RFZ217" s="219"/>
      <c r="RGA217" s="218"/>
      <c r="RGB217" s="222"/>
      <c r="RGC217" s="218"/>
      <c r="RGD217" s="218"/>
      <c r="RGE217" s="221"/>
      <c r="RGF217" s="220"/>
      <c r="RGG217" s="219"/>
      <c r="RGH217" s="218"/>
      <c r="RGI217" s="222"/>
      <c r="RGJ217" s="218"/>
      <c r="RGK217" s="218"/>
      <c r="RGL217" s="221"/>
      <c r="RGM217" s="220"/>
      <c r="RGN217" s="219"/>
      <c r="RGO217" s="218"/>
      <c r="RGP217" s="222"/>
      <c r="RGQ217" s="218"/>
      <c r="RGR217" s="218"/>
      <c r="RGS217" s="221"/>
      <c r="RGT217" s="220"/>
      <c r="RGU217" s="219"/>
      <c r="RGV217" s="218"/>
      <c r="RGW217" s="222"/>
      <c r="RGX217" s="218"/>
      <c r="RGY217" s="218"/>
      <c r="RGZ217" s="221"/>
      <c r="RHA217" s="220"/>
      <c r="RHB217" s="219"/>
      <c r="RHC217" s="218"/>
      <c r="RHD217" s="222"/>
      <c r="RHE217" s="218"/>
      <c r="RHF217" s="218"/>
      <c r="RHG217" s="221"/>
      <c r="RHH217" s="220"/>
      <c r="RHI217" s="219"/>
      <c r="RHJ217" s="218"/>
      <c r="RHK217" s="222"/>
      <c r="RHL217" s="218"/>
      <c r="RHM217" s="218"/>
      <c r="RHN217" s="221"/>
      <c r="RHO217" s="220"/>
      <c r="RHP217" s="219"/>
      <c r="RHQ217" s="218"/>
      <c r="RHR217" s="222"/>
      <c r="RHS217" s="218"/>
      <c r="RHT217" s="218"/>
      <c r="RHU217" s="221"/>
      <c r="RHV217" s="220"/>
      <c r="RHW217" s="219"/>
      <c r="RHX217" s="218"/>
      <c r="RHY217" s="222"/>
      <c r="RHZ217" s="218"/>
      <c r="RIA217" s="218"/>
      <c r="RIB217" s="221"/>
      <c r="RIC217" s="220"/>
      <c r="RID217" s="219"/>
      <c r="RIE217" s="218"/>
      <c r="RIF217" s="222"/>
      <c r="RIG217" s="218"/>
      <c r="RIH217" s="218"/>
      <c r="RII217" s="221"/>
      <c r="RIJ217" s="220"/>
      <c r="RIK217" s="219"/>
      <c r="RIL217" s="218"/>
      <c r="RIM217" s="222"/>
      <c r="RIN217" s="218"/>
      <c r="RIO217" s="218"/>
      <c r="RIP217" s="221"/>
      <c r="RIQ217" s="220"/>
      <c r="RIR217" s="219"/>
      <c r="RIS217" s="218"/>
      <c r="RIT217" s="222"/>
      <c r="RIU217" s="218"/>
      <c r="RIV217" s="218"/>
      <c r="RIW217" s="221"/>
      <c r="RIX217" s="220"/>
      <c r="RIY217" s="219"/>
      <c r="RIZ217" s="218"/>
      <c r="RJA217" s="222"/>
      <c r="RJB217" s="218"/>
      <c r="RJC217" s="218"/>
      <c r="RJD217" s="221"/>
      <c r="RJE217" s="220"/>
      <c r="RJF217" s="219"/>
      <c r="RJG217" s="218"/>
      <c r="RJH217" s="222"/>
      <c r="RJI217" s="218"/>
      <c r="RJJ217" s="218"/>
      <c r="RJK217" s="221"/>
      <c r="RJL217" s="220"/>
      <c r="RJM217" s="219"/>
      <c r="RJN217" s="218"/>
      <c r="RJO217" s="222"/>
      <c r="RJP217" s="218"/>
      <c r="RJQ217" s="218"/>
      <c r="RJR217" s="221"/>
      <c r="RJS217" s="220"/>
      <c r="RJT217" s="219"/>
      <c r="RJU217" s="218"/>
      <c r="RJV217" s="222"/>
      <c r="RJW217" s="218"/>
      <c r="RJX217" s="218"/>
      <c r="RJY217" s="221"/>
      <c r="RJZ217" s="220"/>
      <c r="RKA217" s="219"/>
      <c r="RKB217" s="218"/>
      <c r="RKC217" s="222"/>
      <c r="RKD217" s="218"/>
      <c r="RKE217" s="218"/>
      <c r="RKF217" s="221"/>
      <c r="RKG217" s="220"/>
      <c r="RKH217" s="219"/>
      <c r="RKI217" s="218"/>
      <c r="RKJ217" s="222"/>
      <c r="RKK217" s="218"/>
      <c r="RKL217" s="218"/>
      <c r="RKM217" s="221"/>
      <c r="RKN217" s="220"/>
      <c r="RKO217" s="219"/>
      <c r="RKP217" s="218"/>
      <c r="RKQ217" s="222"/>
      <c r="RKR217" s="218"/>
      <c r="RKS217" s="218"/>
      <c r="RKT217" s="221"/>
      <c r="RKU217" s="220"/>
      <c r="RKV217" s="219"/>
      <c r="RKW217" s="218"/>
      <c r="RKX217" s="222"/>
      <c r="RKY217" s="218"/>
      <c r="RKZ217" s="218"/>
      <c r="RLA217" s="221"/>
      <c r="RLB217" s="220"/>
      <c r="RLC217" s="219"/>
      <c r="RLD217" s="218"/>
      <c r="RLE217" s="222"/>
      <c r="RLF217" s="218"/>
      <c r="RLG217" s="218"/>
      <c r="RLH217" s="221"/>
      <c r="RLI217" s="220"/>
      <c r="RLJ217" s="219"/>
      <c r="RLK217" s="218"/>
      <c r="RLL217" s="222"/>
      <c r="RLM217" s="218"/>
      <c r="RLN217" s="218"/>
      <c r="RLO217" s="221"/>
      <c r="RLP217" s="220"/>
      <c r="RLQ217" s="219"/>
      <c r="RLR217" s="218"/>
      <c r="RLS217" s="222"/>
      <c r="RLT217" s="218"/>
      <c r="RLU217" s="218"/>
      <c r="RLV217" s="221"/>
      <c r="RLW217" s="220"/>
      <c r="RLX217" s="219"/>
      <c r="RLY217" s="218"/>
      <c r="RLZ217" s="222"/>
      <c r="RMA217" s="218"/>
      <c r="RMB217" s="218"/>
      <c r="RMC217" s="221"/>
      <c r="RMD217" s="220"/>
      <c r="RME217" s="219"/>
      <c r="RMF217" s="218"/>
      <c r="RMG217" s="222"/>
      <c r="RMH217" s="218"/>
      <c r="RMI217" s="218"/>
      <c r="RMJ217" s="221"/>
      <c r="RMK217" s="220"/>
      <c r="RML217" s="219"/>
      <c r="RMM217" s="218"/>
      <c r="RMN217" s="222"/>
      <c r="RMO217" s="218"/>
      <c r="RMP217" s="218"/>
      <c r="RMQ217" s="221"/>
      <c r="RMR217" s="220"/>
      <c r="RMS217" s="219"/>
      <c r="RMT217" s="218"/>
      <c r="RMU217" s="222"/>
      <c r="RMV217" s="218"/>
      <c r="RMW217" s="218"/>
      <c r="RMX217" s="221"/>
      <c r="RMY217" s="220"/>
      <c r="RMZ217" s="219"/>
      <c r="RNA217" s="218"/>
      <c r="RNB217" s="222"/>
      <c r="RNC217" s="218"/>
      <c r="RND217" s="218"/>
      <c r="RNE217" s="221"/>
      <c r="RNF217" s="220"/>
      <c r="RNG217" s="219"/>
      <c r="RNH217" s="218"/>
      <c r="RNI217" s="222"/>
      <c r="RNJ217" s="218"/>
      <c r="RNK217" s="218"/>
      <c r="RNL217" s="221"/>
      <c r="RNM217" s="220"/>
      <c r="RNN217" s="219"/>
      <c r="RNO217" s="218"/>
      <c r="RNP217" s="222"/>
      <c r="RNQ217" s="218"/>
      <c r="RNR217" s="218"/>
      <c r="RNS217" s="221"/>
      <c r="RNT217" s="220"/>
      <c r="RNU217" s="219"/>
      <c r="RNV217" s="218"/>
      <c r="RNW217" s="222"/>
      <c r="RNX217" s="218"/>
      <c r="RNY217" s="218"/>
      <c r="RNZ217" s="221"/>
      <c r="ROA217" s="220"/>
      <c r="ROB217" s="219"/>
      <c r="ROC217" s="218"/>
      <c r="ROD217" s="222"/>
      <c r="ROE217" s="218"/>
      <c r="ROF217" s="218"/>
      <c r="ROG217" s="221"/>
      <c r="ROH217" s="220"/>
      <c r="ROI217" s="219"/>
      <c r="ROJ217" s="218"/>
      <c r="ROK217" s="222"/>
      <c r="ROL217" s="218"/>
      <c r="ROM217" s="218"/>
      <c r="RON217" s="221"/>
      <c r="ROO217" s="220"/>
      <c r="ROP217" s="219"/>
      <c r="ROQ217" s="218"/>
      <c r="ROR217" s="222"/>
      <c r="ROS217" s="218"/>
      <c r="ROT217" s="218"/>
      <c r="ROU217" s="221"/>
      <c r="ROV217" s="220"/>
      <c r="ROW217" s="219"/>
      <c r="ROX217" s="218"/>
      <c r="ROY217" s="222"/>
      <c r="ROZ217" s="218"/>
      <c r="RPA217" s="218"/>
      <c r="RPB217" s="221"/>
      <c r="RPC217" s="220"/>
      <c r="RPD217" s="219"/>
      <c r="RPE217" s="218"/>
      <c r="RPF217" s="222"/>
      <c r="RPG217" s="218"/>
      <c r="RPH217" s="218"/>
      <c r="RPI217" s="221"/>
      <c r="RPJ217" s="220"/>
      <c r="RPK217" s="219"/>
      <c r="RPL217" s="218"/>
      <c r="RPM217" s="222"/>
      <c r="RPN217" s="218"/>
      <c r="RPO217" s="218"/>
      <c r="RPP217" s="221"/>
      <c r="RPQ217" s="220"/>
      <c r="RPR217" s="219"/>
      <c r="RPS217" s="218"/>
      <c r="RPT217" s="222"/>
      <c r="RPU217" s="218"/>
      <c r="RPV217" s="218"/>
      <c r="RPW217" s="221"/>
      <c r="RPX217" s="220"/>
      <c r="RPY217" s="219"/>
      <c r="RPZ217" s="218"/>
      <c r="RQA217" s="222"/>
      <c r="RQB217" s="218"/>
      <c r="RQC217" s="218"/>
      <c r="RQD217" s="221"/>
      <c r="RQE217" s="220"/>
      <c r="RQF217" s="219"/>
      <c r="RQG217" s="218"/>
      <c r="RQH217" s="222"/>
      <c r="RQI217" s="218"/>
      <c r="RQJ217" s="218"/>
      <c r="RQK217" s="221"/>
      <c r="RQL217" s="220"/>
      <c r="RQM217" s="219"/>
      <c r="RQN217" s="218"/>
      <c r="RQO217" s="222"/>
      <c r="RQP217" s="218"/>
      <c r="RQQ217" s="218"/>
      <c r="RQR217" s="221"/>
      <c r="RQS217" s="220"/>
      <c r="RQT217" s="219"/>
      <c r="RQU217" s="218"/>
      <c r="RQV217" s="222"/>
      <c r="RQW217" s="218"/>
      <c r="RQX217" s="218"/>
      <c r="RQY217" s="221"/>
      <c r="RQZ217" s="220"/>
      <c r="RRA217" s="219"/>
      <c r="RRB217" s="218"/>
      <c r="RRC217" s="222"/>
      <c r="RRD217" s="218"/>
      <c r="RRE217" s="218"/>
      <c r="RRF217" s="221"/>
      <c r="RRG217" s="220"/>
      <c r="RRH217" s="219"/>
      <c r="RRI217" s="218"/>
      <c r="RRJ217" s="222"/>
      <c r="RRK217" s="218"/>
      <c r="RRL217" s="218"/>
      <c r="RRM217" s="221"/>
      <c r="RRN217" s="220"/>
      <c r="RRO217" s="219"/>
      <c r="RRP217" s="218"/>
      <c r="RRQ217" s="222"/>
      <c r="RRR217" s="218"/>
      <c r="RRS217" s="218"/>
      <c r="RRT217" s="221"/>
      <c r="RRU217" s="220"/>
      <c r="RRV217" s="219"/>
      <c r="RRW217" s="218"/>
      <c r="RRX217" s="222"/>
      <c r="RRY217" s="218"/>
      <c r="RRZ217" s="218"/>
      <c r="RSA217" s="221"/>
      <c r="RSB217" s="220"/>
      <c r="RSC217" s="219"/>
      <c r="RSD217" s="218"/>
      <c r="RSE217" s="222"/>
      <c r="RSF217" s="218"/>
      <c r="RSG217" s="218"/>
      <c r="RSH217" s="221"/>
      <c r="RSI217" s="220"/>
      <c r="RSJ217" s="219"/>
      <c r="RSK217" s="218"/>
      <c r="RSL217" s="222"/>
      <c r="RSM217" s="218"/>
      <c r="RSN217" s="218"/>
      <c r="RSO217" s="221"/>
      <c r="RSP217" s="220"/>
      <c r="RSQ217" s="219"/>
      <c r="RSR217" s="218"/>
      <c r="RSS217" s="222"/>
      <c r="RST217" s="218"/>
      <c r="RSU217" s="218"/>
      <c r="RSV217" s="221"/>
      <c r="RSW217" s="220"/>
      <c r="RSX217" s="219"/>
      <c r="RSY217" s="218"/>
      <c r="RSZ217" s="222"/>
      <c r="RTA217" s="218"/>
      <c r="RTB217" s="218"/>
      <c r="RTC217" s="221"/>
      <c r="RTD217" s="220"/>
      <c r="RTE217" s="219"/>
      <c r="RTF217" s="218"/>
      <c r="RTG217" s="222"/>
      <c r="RTH217" s="218"/>
      <c r="RTI217" s="218"/>
      <c r="RTJ217" s="221"/>
      <c r="RTK217" s="220"/>
      <c r="RTL217" s="219"/>
      <c r="RTM217" s="218"/>
      <c r="RTN217" s="222"/>
      <c r="RTO217" s="218"/>
      <c r="RTP217" s="218"/>
      <c r="RTQ217" s="221"/>
      <c r="RTR217" s="220"/>
      <c r="RTS217" s="219"/>
      <c r="RTT217" s="218"/>
      <c r="RTU217" s="222"/>
      <c r="RTV217" s="218"/>
      <c r="RTW217" s="218"/>
      <c r="RTX217" s="221"/>
      <c r="RTY217" s="220"/>
      <c r="RTZ217" s="219"/>
      <c r="RUA217" s="218"/>
      <c r="RUB217" s="222"/>
      <c r="RUC217" s="218"/>
      <c r="RUD217" s="218"/>
      <c r="RUE217" s="221"/>
      <c r="RUF217" s="220"/>
      <c r="RUG217" s="219"/>
      <c r="RUH217" s="218"/>
      <c r="RUI217" s="222"/>
      <c r="RUJ217" s="218"/>
      <c r="RUK217" s="218"/>
      <c r="RUL217" s="221"/>
      <c r="RUM217" s="220"/>
      <c r="RUN217" s="219"/>
      <c r="RUO217" s="218"/>
      <c r="RUP217" s="222"/>
      <c r="RUQ217" s="218"/>
      <c r="RUR217" s="218"/>
      <c r="RUS217" s="221"/>
      <c r="RUT217" s="220"/>
      <c r="RUU217" s="219"/>
      <c r="RUV217" s="218"/>
      <c r="RUW217" s="222"/>
      <c r="RUX217" s="218"/>
      <c r="RUY217" s="218"/>
      <c r="RUZ217" s="221"/>
      <c r="RVA217" s="220"/>
      <c r="RVB217" s="219"/>
      <c r="RVC217" s="218"/>
      <c r="RVD217" s="222"/>
      <c r="RVE217" s="218"/>
      <c r="RVF217" s="218"/>
      <c r="RVG217" s="221"/>
      <c r="RVH217" s="220"/>
      <c r="RVI217" s="219"/>
      <c r="RVJ217" s="218"/>
      <c r="RVK217" s="222"/>
      <c r="RVL217" s="218"/>
      <c r="RVM217" s="218"/>
      <c r="RVN217" s="221"/>
      <c r="RVO217" s="220"/>
      <c r="RVP217" s="219"/>
      <c r="RVQ217" s="218"/>
      <c r="RVR217" s="222"/>
      <c r="RVS217" s="218"/>
      <c r="RVT217" s="218"/>
      <c r="RVU217" s="221"/>
      <c r="RVV217" s="220"/>
      <c r="RVW217" s="219"/>
      <c r="RVX217" s="218"/>
      <c r="RVY217" s="222"/>
      <c r="RVZ217" s="218"/>
      <c r="RWA217" s="218"/>
      <c r="RWB217" s="221"/>
      <c r="RWC217" s="220"/>
      <c r="RWD217" s="219"/>
      <c r="RWE217" s="218"/>
      <c r="RWF217" s="222"/>
      <c r="RWG217" s="218"/>
      <c r="RWH217" s="218"/>
      <c r="RWI217" s="221"/>
      <c r="RWJ217" s="220"/>
      <c r="RWK217" s="219"/>
      <c r="RWL217" s="218"/>
      <c r="RWM217" s="222"/>
      <c r="RWN217" s="218"/>
      <c r="RWO217" s="218"/>
      <c r="RWP217" s="221"/>
      <c r="RWQ217" s="220"/>
      <c r="RWR217" s="219"/>
      <c r="RWS217" s="218"/>
      <c r="RWT217" s="222"/>
      <c r="RWU217" s="218"/>
      <c r="RWV217" s="218"/>
      <c r="RWW217" s="221"/>
      <c r="RWX217" s="220"/>
      <c r="RWY217" s="219"/>
      <c r="RWZ217" s="218"/>
      <c r="RXA217" s="222"/>
      <c r="RXB217" s="218"/>
      <c r="RXC217" s="218"/>
      <c r="RXD217" s="221"/>
      <c r="RXE217" s="220"/>
      <c r="RXF217" s="219"/>
      <c r="RXG217" s="218"/>
      <c r="RXH217" s="222"/>
      <c r="RXI217" s="218"/>
      <c r="RXJ217" s="218"/>
      <c r="RXK217" s="221"/>
      <c r="RXL217" s="220"/>
      <c r="RXM217" s="219"/>
      <c r="RXN217" s="218"/>
      <c r="RXO217" s="222"/>
      <c r="RXP217" s="218"/>
      <c r="RXQ217" s="218"/>
      <c r="RXR217" s="221"/>
      <c r="RXS217" s="220"/>
      <c r="RXT217" s="219"/>
      <c r="RXU217" s="218"/>
      <c r="RXV217" s="222"/>
      <c r="RXW217" s="218"/>
      <c r="RXX217" s="218"/>
      <c r="RXY217" s="221"/>
      <c r="RXZ217" s="220"/>
      <c r="RYA217" s="219"/>
      <c r="RYB217" s="218"/>
      <c r="RYC217" s="222"/>
      <c r="RYD217" s="218"/>
      <c r="RYE217" s="218"/>
      <c r="RYF217" s="221"/>
      <c r="RYG217" s="220"/>
      <c r="RYH217" s="219"/>
      <c r="RYI217" s="218"/>
      <c r="RYJ217" s="222"/>
      <c r="RYK217" s="218"/>
      <c r="RYL217" s="218"/>
      <c r="RYM217" s="221"/>
      <c r="RYN217" s="220"/>
      <c r="RYO217" s="219"/>
      <c r="RYP217" s="218"/>
      <c r="RYQ217" s="222"/>
      <c r="RYR217" s="218"/>
      <c r="RYS217" s="218"/>
      <c r="RYT217" s="221"/>
      <c r="RYU217" s="220"/>
      <c r="RYV217" s="219"/>
      <c r="RYW217" s="218"/>
      <c r="RYX217" s="222"/>
      <c r="RYY217" s="218"/>
      <c r="RYZ217" s="218"/>
      <c r="RZA217" s="221"/>
      <c r="RZB217" s="220"/>
      <c r="RZC217" s="219"/>
      <c r="RZD217" s="218"/>
      <c r="RZE217" s="222"/>
      <c r="RZF217" s="218"/>
      <c r="RZG217" s="218"/>
      <c r="RZH217" s="221"/>
      <c r="RZI217" s="220"/>
      <c r="RZJ217" s="219"/>
      <c r="RZK217" s="218"/>
      <c r="RZL217" s="222"/>
      <c r="RZM217" s="218"/>
      <c r="RZN217" s="218"/>
      <c r="RZO217" s="221"/>
      <c r="RZP217" s="220"/>
      <c r="RZQ217" s="219"/>
      <c r="RZR217" s="218"/>
      <c r="RZS217" s="222"/>
      <c r="RZT217" s="218"/>
      <c r="RZU217" s="218"/>
      <c r="RZV217" s="221"/>
      <c r="RZW217" s="220"/>
      <c r="RZX217" s="219"/>
      <c r="RZY217" s="218"/>
      <c r="RZZ217" s="222"/>
      <c r="SAA217" s="218"/>
      <c r="SAB217" s="218"/>
      <c r="SAC217" s="221"/>
      <c r="SAD217" s="220"/>
      <c r="SAE217" s="219"/>
      <c r="SAF217" s="218"/>
      <c r="SAG217" s="222"/>
      <c r="SAH217" s="218"/>
      <c r="SAI217" s="218"/>
      <c r="SAJ217" s="221"/>
      <c r="SAK217" s="220"/>
      <c r="SAL217" s="219"/>
      <c r="SAM217" s="218"/>
      <c r="SAN217" s="222"/>
      <c r="SAO217" s="218"/>
      <c r="SAP217" s="218"/>
      <c r="SAQ217" s="221"/>
      <c r="SAR217" s="220"/>
      <c r="SAS217" s="219"/>
      <c r="SAT217" s="218"/>
      <c r="SAU217" s="222"/>
      <c r="SAV217" s="218"/>
      <c r="SAW217" s="218"/>
      <c r="SAX217" s="221"/>
      <c r="SAY217" s="220"/>
      <c r="SAZ217" s="219"/>
      <c r="SBA217" s="218"/>
      <c r="SBB217" s="222"/>
      <c r="SBC217" s="218"/>
      <c r="SBD217" s="218"/>
      <c r="SBE217" s="221"/>
      <c r="SBF217" s="220"/>
      <c r="SBG217" s="219"/>
      <c r="SBH217" s="218"/>
      <c r="SBI217" s="222"/>
      <c r="SBJ217" s="218"/>
      <c r="SBK217" s="218"/>
      <c r="SBL217" s="221"/>
      <c r="SBM217" s="220"/>
      <c r="SBN217" s="219"/>
      <c r="SBO217" s="218"/>
      <c r="SBP217" s="222"/>
      <c r="SBQ217" s="218"/>
      <c r="SBR217" s="218"/>
      <c r="SBS217" s="221"/>
      <c r="SBT217" s="220"/>
      <c r="SBU217" s="219"/>
      <c r="SBV217" s="218"/>
      <c r="SBW217" s="222"/>
      <c r="SBX217" s="218"/>
      <c r="SBY217" s="218"/>
      <c r="SBZ217" s="221"/>
      <c r="SCA217" s="220"/>
      <c r="SCB217" s="219"/>
      <c r="SCC217" s="218"/>
      <c r="SCD217" s="222"/>
      <c r="SCE217" s="218"/>
      <c r="SCF217" s="218"/>
      <c r="SCG217" s="221"/>
      <c r="SCH217" s="220"/>
      <c r="SCI217" s="219"/>
      <c r="SCJ217" s="218"/>
      <c r="SCK217" s="222"/>
      <c r="SCL217" s="218"/>
      <c r="SCM217" s="218"/>
      <c r="SCN217" s="221"/>
      <c r="SCO217" s="220"/>
      <c r="SCP217" s="219"/>
      <c r="SCQ217" s="218"/>
      <c r="SCR217" s="222"/>
      <c r="SCS217" s="218"/>
      <c r="SCT217" s="218"/>
      <c r="SCU217" s="221"/>
      <c r="SCV217" s="220"/>
      <c r="SCW217" s="219"/>
      <c r="SCX217" s="218"/>
      <c r="SCY217" s="222"/>
      <c r="SCZ217" s="218"/>
      <c r="SDA217" s="218"/>
      <c r="SDB217" s="221"/>
      <c r="SDC217" s="220"/>
      <c r="SDD217" s="219"/>
      <c r="SDE217" s="218"/>
      <c r="SDF217" s="222"/>
      <c r="SDG217" s="218"/>
      <c r="SDH217" s="218"/>
      <c r="SDI217" s="221"/>
      <c r="SDJ217" s="220"/>
      <c r="SDK217" s="219"/>
      <c r="SDL217" s="218"/>
      <c r="SDM217" s="222"/>
      <c r="SDN217" s="218"/>
      <c r="SDO217" s="218"/>
      <c r="SDP217" s="221"/>
      <c r="SDQ217" s="220"/>
      <c r="SDR217" s="219"/>
      <c r="SDS217" s="218"/>
      <c r="SDT217" s="222"/>
      <c r="SDU217" s="218"/>
      <c r="SDV217" s="218"/>
      <c r="SDW217" s="221"/>
      <c r="SDX217" s="220"/>
      <c r="SDY217" s="219"/>
      <c r="SDZ217" s="218"/>
      <c r="SEA217" s="222"/>
      <c r="SEB217" s="218"/>
      <c r="SEC217" s="218"/>
      <c r="SED217" s="221"/>
      <c r="SEE217" s="220"/>
      <c r="SEF217" s="219"/>
      <c r="SEG217" s="218"/>
      <c r="SEH217" s="222"/>
      <c r="SEI217" s="218"/>
      <c r="SEJ217" s="218"/>
      <c r="SEK217" s="221"/>
      <c r="SEL217" s="220"/>
      <c r="SEM217" s="219"/>
      <c r="SEN217" s="218"/>
      <c r="SEO217" s="222"/>
      <c r="SEP217" s="218"/>
      <c r="SEQ217" s="218"/>
      <c r="SER217" s="221"/>
      <c r="SES217" s="220"/>
      <c r="SET217" s="219"/>
      <c r="SEU217" s="218"/>
      <c r="SEV217" s="222"/>
      <c r="SEW217" s="218"/>
      <c r="SEX217" s="218"/>
      <c r="SEY217" s="221"/>
      <c r="SEZ217" s="220"/>
      <c r="SFA217" s="219"/>
      <c r="SFB217" s="218"/>
      <c r="SFC217" s="222"/>
      <c r="SFD217" s="218"/>
      <c r="SFE217" s="218"/>
      <c r="SFF217" s="221"/>
      <c r="SFG217" s="220"/>
      <c r="SFH217" s="219"/>
      <c r="SFI217" s="218"/>
      <c r="SFJ217" s="222"/>
      <c r="SFK217" s="218"/>
      <c r="SFL217" s="218"/>
      <c r="SFM217" s="221"/>
      <c r="SFN217" s="220"/>
      <c r="SFO217" s="219"/>
      <c r="SFP217" s="218"/>
      <c r="SFQ217" s="222"/>
      <c r="SFR217" s="218"/>
      <c r="SFS217" s="218"/>
      <c r="SFT217" s="221"/>
      <c r="SFU217" s="220"/>
      <c r="SFV217" s="219"/>
      <c r="SFW217" s="218"/>
      <c r="SFX217" s="222"/>
      <c r="SFY217" s="218"/>
      <c r="SFZ217" s="218"/>
      <c r="SGA217" s="221"/>
      <c r="SGB217" s="220"/>
      <c r="SGC217" s="219"/>
      <c r="SGD217" s="218"/>
      <c r="SGE217" s="222"/>
      <c r="SGF217" s="218"/>
      <c r="SGG217" s="218"/>
      <c r="SGH217" s="221"/>
      <c r="SGI217" s="220"/>
      <c r="SGJ217" s="219"/>
      <c r="SGK217" s="218"/>
      <c r="SGL217" s="222"/>
      <c r="SGM217" s="218"/>
      <c r="SGN217" s="218"/>
      <c r="SGO217" s="221"/>
      <c r="SGP217" s="220"/>
      <c r="SGQ217" s="219"/>
      <c r="SGR217" s="218"/>
      <c r="SGS217" s="222"/>
      <c r="SGT217" s="218"/>
      <c r="SGU217" s="218"/>
      <c r="SGV217" s="221"/>
      <c r="SGW217" s="220"/>
      <c r="SGX217" s="219"/>
      <c r="SGY217" s="218"/>
      <c r="SGZ217" s="222"/>
      <c r="SHA217" s="218"/>
      <c r="SHB217" s="218"/>
      <c r="SHC217" s="221"/>
      <c r="SHD217" s="220"/>
      <c r="SHE217" s="219"/>
      <c r="SHF217" s="218"/>
      <c r="SHG217" s="222"/>
      <c r="SHH217" s="218"/>
      <c r="SHI217" s="218"/>
      <c r="SHJ217" s="221"/>
      <c r="SHK217" s="220"/>
      <c r="SHL217" s="219"/>
      <c r="SHM217" s="218"/>
      <c r="SHN217" s="222"/>
      <c r="SHO217" s="218"/>
      <c r="SHP217" s="218"/>
      <c r="SHQ217" s="221"/>
      <c r="SHR217" s="220"/>
      <c r="SHS217" s="219"/>
      <c r="SHT217" s="218"/>
      <c r="SHU217" s="222"/>
      <c r="SHV217" s="218"/>
      <c r="SHW217" s="218"/>
      <c r="SHX217" s="221"/>
      <c r="SHY217" s="220"/>
      <c r="SHZ217" s="219"/>
      <c r="SIA217" s="218"/>
      <c r="SIB217" s="222"/>
      <c r="SIC217" s="218"/>
      <c r="SID217" s="218"/>
      <c r="SIE217" s="221"/>
      <c r="SIF217" s="220"/>
      <c r="SIG217" s="219"/>
      <c r="SIH217" s="218"/>
      <c r="SII217" s="222"/>
      <c r="SIJ217" s="218"/>
      <c r="SIK217" s="218"/>
      <c r="SIL217" s="221"/>
      <c r="SIM217" s="220"/>
      <c r="SIN217" s="219"/>
      <c r="SIO217" s="218"/>
      <c r="SIP217" s="222"/>
      <c r="SIQ217" s="218"/>
      <c r="SIR217" s="218"/>
      <c r="SIS217" s="221"/>
      <c r="SIT217" s="220"/>
      <c r="SIU217" s="219"/>
      <c r="SIV217" s="218"/>
      <c r="SIW217" s="222"/>
      <c r="SIX217" s="218"/>
      <c r="SIY217" s="218"/>
      <c r="SIZ217" s="221"/>
      <c r="SJA217" s="220"/>
      <c r="SJB217" s="219"/>
      <c r="SJC217" s="218"/>
      <c r="SJD217" s="222"/>
      <c r="SJE217" s="218"/>
      <c r="SJF217" s="218"/>
      <c r="SJG217" s="221"/>
      <c r="SJH217" s="220"/>
      <c r="SJI217" s="219"/>
      <c r="SJJ217" s="218"/>
      <c r="SJK217" s="222"/>
      <c r="SJL217" s="218"/>
      <c r="SJM217" s="218"/>
      <c r="SJN217" s="221"/>
      <c r="SJO217" s="220"/>
      <c r="SJP217" s="219"/>
      <c r="SJQ217" s="218"/>
      <c r="SJR217" s="222"/>
      <c r="SJS217" s="218"/>
      <c r="SJT217" s="218"/>
      <c r="SJU217" s="221"/>
      <c r="SJV217" s="220"/>
      <c r="SJW217" s="219"/>
      <c r="SJX217" s="218"/>
      <c r="SJY217" s="222"/>
      <c r="SJZ217" s="218"/>
      <c r="SKA217" s="218"/>
      <c r="SKB217" s="221"/>
      <c r="SKC217" s="220"/>
      <c r="SKD217" s="219"/>
      <c r="SKE217" s="218"/>
      <c r="SKF217" s="222"/>
      <c r="SKG217" s="218"/>
      <c r="SKH217" s="218"/>
      <c r="SKI217" s="221"/>
      <c r="SKJ217" s="220"/>
      <c r="SKK217" s="219"/>
      <c r="SKL217" s="218"/>
      <c r="SKM217" s="222"/>
      <c r="SKN217" s="218"/>
      <c r="SKO217" s="218"/>
      <c r="SKP217" s="221"/>
      <c r="SKQ217" s="220"/>
      <c r="SKR217" s="219"/>
      <c r="SKS217" s="218"/>
      <c r="SKT217" s="222"/>
      <c r="SKU217" s="218"/>
      <c r="SKV217" s="218"/>
      <c r="SKW217" s="221"/>
      <c r="SKX217" s="220"/>
      <c r="SKY217" s="219"/>
      <c r="SKZ217" s="218"/>
      <c r="SLA217" s="222"/>
      <c r="SLB217" s="218"/>
      <c r="SLC217" s="218"/>
      <c r="SLD217" s="221"/>
      <c r="SLE217" s="220"/>
      <c r="SLF217" s="219"/>
      <c r="SLG217" s="218"/>
      <c r="SLH217" s="222"/>
      <c r="SLI217" s="218"/>
      <c r="SLJ217" s="218"/>
      <c r="SLK217" s="221"/>
      <c r="SLL217" s="220"/>
      <c r="SLM217" s="219"/>
      <c r="SLN217" s="218"/>
      <c r="SLO217" s="222"/>
      <c r="SLP217" s="218"/>
      <c r="SLQ217" s="218"/>
      <c r="SLR217" s="221"/>
      <c r="SLS217" s="220"/>
      <c r="SLT217" s="219"/>
      <c r="SLU217" s="218"/>
      <c r="SLV217" s="222"/>
      <c r="SLW217" s="218"/>
      <c r="SLX217" s="218"/>
      <c r="SLY217" s="221"/>
      <c r="SLZ217" s="220"/>
      <c r="SMA217" s="219"/>
      <c r="SMB217" s="218"/>
      <c r="SMC217" s="222"/>
      <c r="SMD217" s="218"/>
      <c r="SME217" s="218"/>
      <c r="SMF217" s="221"/>
      <c r="SMG217" s="220"/>
      <c r="SMH217" s="219"/>
      <c r="SMI217" s="218"/>
      <c r="SMJ217" s="222"/>
      <c r="SMK217" s="218"/>
      <c r="SML217" s="218"/>
      <c r="SMM217" s="221"/>
      <c r="SMN217" s="220"/>
      <c r="SMO217" s="219"/>
      <c r="SMP217" s="218"/>
      <c r="SMQ217" s="222"/>
      <c r="SMR217" s="218"/>
      <c r="SMS217" s="218"/>
      <c r="SMT217" s="221"/>
      <c r="SMU217" s="220"/>
      <c r="SMV217" s="219"/>
      <c r="SMW217" s="218"/>
      <c r="SMX217" s="222"/>
      <c r="SMY217" s="218"/>
      <c r="SMZ217" s="218"/>
      <c r="SNA217" s="221"/>
      <c r="SNB217" s="220"/>
      <c r="SNC217" s="219"/>
      <c r="SND217" s="218"/>
      <c r="SNE217" s="222"/>
      <c r="SNF217" s="218"/>
      <c r="SNG217" s="218"/>
      <c r="SNH217" s="221"/>
      <c r="SNI217" s="220"/>
      <c r="SNJ217" s="219"/>
      <c r="SNK217" s="218"/>
      <c r="SNL217" s="222"/>
      <c r="SNM217" s="218"/>
      <c r="SNN217" s="218"/>
      <c r="SNO217" s="221"/>
      <c r="SNP217" s="220"/>
      <c r="SNQ217" s="219"/>
      <c r="SNR217" s="218"/>
      <c r="SNS217" s="222"/>
      <c r="SNT217" s="218"/>
      <c r="SNU217" s="218"/>
      <c r="SNV217" s="221"/>
      <c r="SNW217" s="220"/>
      <c r="SNX217" s="219"/>
      <c r="SNY217" s="218"/>
      <c r="SNZ217" s="222"/>
      <c r="SOA217" s="218"/>
      <c r="SOB217" s="218"/>
      <c r="SOC217" s="221"/>
      <c r="SOD217" s="220"/>
      <c r="SOE217" s="219"/>
      <c r="SOF217" s="218"/>
      <c r="SOG217" s="222"/>
      <c r="SOH217" s="218"/>
      <c r="SOI217" s="218"/>
      <c r="SOJ217" s="221"/>
      <c r="SOK217" s="220"/>
      <c r="SOL217" s="219"/>
      <c r="SOM217" s="218"/>
      <c r="SON217" s="222"/>
      <c r="SOO217" s="218"/>
      <c r="SOP217" s="218"/>
      <c r="SOQ217" s="221"/>
      <c r="SOR217" s="220"/>
      <c r="SOS217" s="219"/>
      <c r="SOT217" s="218"/>
      <c r="SOU217" s="222"/>
      <c r="SOV217" s="218"/>
      <c r="SOW217" s="218"/>
      <c r="SOX217" s="221"/>
      <c r="SOY217" s="220"/>
      <c r="SOZ217" s="219"/>
      <c r="SPA217" s="218"/>
      <c r="SPB217" s="222"/>
      <c r="SPC217" s="218"/>
      <c r="SPD217" s="218"/>
      <c r="SPE217" s="221"/>
      <c r="SPF217" s="220"/>
      <c r="SPG217" s="219"/>
      <c r="SPH217" s="218"/>
      <c r="SPI217" s="222"/>
      <c r="SPJ217" s="218"/>
      <c r="SPK217" s="218"/>
      <c r="SPL217" s="221"/>
      <c r="SPM217" s="220"/>
      <c r="SPN217" s="219"/>
      <c r="SPO217" s="218"/>
      <c r="SPP217" s="222"/>
      <c r="SPQ217" s="218"/>
      <c r="SPR217" s="218"/>
      <c r="SPS217" s="221"/>
      <c r="SPT217" s="220"/>
      <c r="SPU217" s="219"/>
      <c r="SPV217" s="218"/>
      <c r="SPW217" s="222"/>
      <c r="SPX217" s="218"/>
      <c r="SPY217" s="218"/>
      <c r="SPZ217" s="221"/>
      <c r="SQA217" s="220"/>
      <c r="SQB217" s="219"/>
      <c r="SQC217" s="218"/>
      <c r="SQD217" s="222"/>
      <c r="SQE217" s="218"/>
      <c r="SQF217" s="218"/>
      <c r="SQG217" s="221"/>
      <c r="SQH217" s="220"/>
      <c r="SQI217" s="219"/>
      <c r="SQJ217" s="218"/>
      <c r="SQK217" s="222"/>
      <c r="SQL217" s="218"/>
      <c r="SQM217" s="218"/>
      <c r="SQN217" s="221"/>
      <c r="SQO217" s="220"/>
      <c r="SQP217" s="219"/>
      <c r="SQQ217" s="218"/>
      <c r="SQR217" s="222"/>
      <c r="SQS217" s="218"/>
      <c r="SQT217" s="218"/>
      <c r="SQU217" s="221"/>
      <c r="SQV217" s="220"/>
      <c r="SQW217" s="219"/>
      <c r="SQX217" s="218"/>
      <c r="SQY217" s="222"/>
      <c r="SQZ217" s="218"/>
      <c r="SRA217" s="218"/>
      <c r="SRB217" s="221"/>
      <c r="SRC217" s="220"/>
      <c r="SRD217" s="219"/>
      <c r="SRE217" s="218"/>
      <c r="SRF217" s="222"/>
      <c r="SRG217" s="218"/>
      <c r="SRH217" s="218"/>
      <c r="SRI217" s="221"/>
      <c r="SRJ217" s="220"/>
      <c r="SRK217" s="219"/>
      <c r="SRL217" s="218"/>
      <c r="SRM217" s="222"/>
      <c r="SRN217" s="218"/>
      <c r="SRO217" s="218"/>
      <c r="SRP217" s="221"/>
      <c r="SRQ217" s="220"/>
      <c r="SRR217" s="219"/>
      <c r="SRS217" s="218"/>
      <c r="SRT217" s="222"/>
      <c r="SRU217" s="218"/>
      <c r="SRV217" s="218"/>
      <c r="SRW217" s="221"/>
      <c r="SRX217" s="220"/>
      <c r="SRY217" s="219"/>
      <c r="SRZ217" s="218"/>
      <c r="SSA217" s="222"/>
      <c r="SSB217" s="218"/>
      <c r="SSC217" s="218"/>
      <c r="SSD217" s="221"/>
      <c r="SSE217" s="220"/>
      <c r="SSF217" s="219"/>
      <c r="SSG217" s="218"/>
      <c r="SSH217" s="222"/>
      <c r="SSI217" s="218"/>
      <c r="SSJ217" s="218"/>
      <c r="SSK217" s="221"/>
      <c r="SSL217" s="220"/>
      <c r="SSM217" s="219"/>
      <c r="SSN217" s="218"/>
      <c r="SSO217" s="222"/>
      <c r="SSP217" s="218"/>
      <c r="SSQ217" s="218"/>
      <c r="SSR217" s="221"/>
      <c r="SSS217" s="220"/>
      <c r="SST217" s="219"/>
      <c r="SSU217" s="218"/>
      <c r="SSV217" s="222"/>
      <c r="SSW217" s="218"/>
      <c r="SSX217" s="218"/>
      <c r="SSY217" s="221"/>
      <c r="SSZ217" s="220"/>
      <c r="STA217" s="219"/>
      <c r="STB217" s="218"/>
      <c r="STC217" s="222"/>
      <c r="STD217" s="218"/>
      <c r="STE217" s="218"/>
      <c r="STF217" s="221"/>
      <c r="STG217" s="220"/>
      <c r="STH217" s="219"/>
      <c r="STI217" s="218"/>
      <c r="STJ217" s="222"/>
      <c r="STK217" s="218"/>
      <c r="STL217" s="218"/>
      <c r="STM217" s="221"/>
      <c r="STN217" s="220"/>
      <c r="STO217" s="219"/>
      <c r="STP217" s="218"/>
      <c r="STQ217" s="222"/>
      <c r="STR217" s="218"/>
      <c r="STS217" s="218"/>
      <c r="STT217" s="221"/>
      <c r="STU217" s="220"/>
      <c r="STV217" s="219"/>
      <c r="STW217" s="218"/>
      <c r="STX217" s="222"/>
      <c r="STY217" s="218"/>
      <c r="STZ217" s="218"/>
      <c r="SUA217" s="221"/>
      <c r="SUB217" s="220"/>
      <c r="SUC217" s="219"/>
      <c r="SUD217" s="218"/>
      <c r="SUE217" s="222"/>
      <c r="SUF217" s="218"/>
      <c r="SUG217" s="218"/>
      <c r="SUH217" s="221"/>
      <c r="SUI217" s="220"/>
      <c r="SUJ217" s="219"/>
      <c r="SUK217" s="218"/>
      <c r="SUL217" s="222"/>
      <c r="SUM217" s="218"/>
      <c r="SUN217" s="218"/>
      <c r="SUO217" s="221"/>
      <c r="SUP217" s="220"/>
      <c r="SUQ217" s="219"/>
      <c r="SUR217" s="218"/>
      <c r="SUS217" s="222"/>
      <c r="SUT217" s="218"/>
      <c r="SUU217" s="218"/>
      <c r="SUV217" s="221"/>
      <c r="SUW217" s="220"/>
      <c r="SUX217" s="219"/>
      <c r="SUY217" s="218"/>
      <c r="SUZ217" s="222"/>
      <c r="SVA217" s="218"/>
      <c r="SVB217" s="218"/>
      <c r="SVC217" s="221"/>
      <c r="SVD217" s="220"/>
      <c r="SVE217" s="219"/>
      <c r="SVF217" s="218"/>
      <c r="SVG217" s="222"/>
      <c r="SVH217" s="218"/>
      <c r="SVI217" s="218"/>
      <c r="SVJ217" s="221"/>
      <c r="SVK217" s="220"/>
      <c r="SVL217" s="219"/>
      <c r="SVM217" s="218"/>
      <c r="SVN217" s="222"/>
      <c r="SVO217" s="218"/>
      <c r="SVP217" s="218"/>
      <c r="SVQ217" s="221"/>
      <c r="SVR217" s="220"/>
      <c r="SVS217" s="219"/>
      <c r="SVT217" s="218"/>
      <c r="SVU217" s="222"/>
      <c r="SVV217" s="218"/>
      <c r="SVW217" s="218"/>
      <c r="SVX217" s="221"/>
      <c r="SVY217" s="220"/>
      <c r="SVZ217" s="219"/>
      <c r="SWA217" s="218"/>
      <c r="SWB217" s="222"/>
      <c r="SWC217" s="218"/>
      <c r="SWD217" s="218"/>
      <c r="SWE217" s="221"/>
      <c r="SWF217" s="220"/>
      <c r="SWG217" s="219"/>
      <c r="SWH217" s="218"/>
      <c r="SWI217" s="222"/>
      <c r="SWJ217" s="218"/>
      <c r="SWK217" s="218"/>
      <c r="SWL217" s="221"/>
      <c r="SWM217" s="220"/>
      <c r="SWN217" s="219"/>
      <c r="SWO217" s="218"/>
      <c r="SWP217" s="222"/>
      <c r="SWQ217" s="218"/>
      <c r="SWR217" s="218"/>
      <c r="SWS217" s="221"/>
      <c r="SWT217" s="220"/>
      <c r="SWU217" s="219"/>
      <c r="SWV217" s="218"/>
      <c r="SWW217" s="222"/>
      <c r="SWX217" s="218"/>
      <c r="SWY217" s="218"/>
      <c r="SWZ217" s="221"/>
      <c r="SXA217" s="220"/>
      <c r="SXB217" s="219"/>
      <c r="SXC217" s="218"/>
      <c r="SXD217" s="222"/>
      <c r="SXE217" s="218"/>
      <c r="SXF217" s="218"/>
      <c r="SXG217" s="221"/>
      <c r="SXH217" s="220"/>
      <c r="SXI217" s="219"/>
      <c r="SXJ217" s="218"/>
      <c r="SXK217" s="222"/>
      <c r="SXL217" s="218"/>
      <c r="SXM217" s="218"/>
      <c r="SXN217" s="221"/>
      <c r="SXO217" s="220"/>
      <c r="SXP217" s="219"/>
      <c r="SXQ217" s="218"/>
      <c r="SXR217" s="222"/>
      <c r="SXS217" s="218"/>
      <c r="SXT217" s="218"/>
      <c r="SXU217" s="221"/>
      <c r="SXV217" s="220"/>
      <c r="SXW217" s="219"/>
      <c r="SXX217" s="218"/>
      <c r="SXY217" s="222"/>
      <c r="SXZ217" s="218"/>
      <c r="SYA217" s="218"/>
      <c r="SYB217" s="221"/>
      <c r="SYC217" s="220"/>
      <c r="SYD217" s="219"/>
      <c r="SYE217" s="218"/>
      <c r="SYF217" s="222"/>
      <c r="SYG217" s="218"/>
      <c r="SYH217" s="218"/>
      <c r="SYI217" s="221"/>
      <c r="SYJ217" s="220"/>
      <c r="SYK217" s="219"/>
      <c r="SYL217" s="218"/>
      <c r="SYM217" s="222"/>
      <c r="SYN217" s="218"/>
      <c r="SYO217" s="218"/>
      <c r="SYP217" s="221"/>
      <c r="SYQ217" s="220"/>
      <c r="SYR217" s="219"/>
      <c r="SYS217" s="218"/>
      <c r="SYT217" s="222"/>
      <c r="SYU217" s="218"/>
      <c r="SYV217" s="218"/>
      <c r="SYW217" s="221"/>
      <c r="SYX217" s="220"/>
      <c r="SYY217" s="219"/>
      <c r="SYZ217" s="218"/>
      <c r="SZA217" s="222"/>
      <c r="SZB217" s="218"/>
      <c r="SZC217" s="218"/>
      <c r="SZD217" s="221"/>
      <c r="SZE217" s="220"/>
      <c r="SZF217" s="219"/>
      <c r="SZG217" s="218"/>
      <c r="SZH217" s="222"/>
      <c r="SZI217" s="218"/>
      <c r="SZJ217" s="218"/>
      <c r="SZK217" s="221"/>
      <c r="SZL217" s="220"/>
      <c r="SZM217" s="219"/>
      <c r="SZN217" s="218"/>
      <c r="SZO217" s="222"/>
      <c r="SZP217" s="218"/>
      <c r="SZQ217" s="218"/>
      <c r="SZR217" s="221"/>
      <c r="SZS217" s="220"/>
      <c r="SZT217" s="219"/>
      <c r="SZU217" s="218"/>
      <c r="SZV217" s="222"/>
      <c r="SZW217" s="218"/>
      <c r="SZX217" s="218"/>
      <c r="SZY217" s="221"/>
      <c r="SZZ217" s="220"/>
      <c r="TAA217" s="219"/>
      <c r="TAB217" s="218"/>
      <c r="TAC217" s="222"/>
      <c r="TAD217" s="218"/>
      <c r="TAE217" s="218"/>
      <c r="TAF217" s="221"/>
      <c r="TAG217" s="220"/>
      <c r="TAH217" s="219"/>
      <c r="TAI217" s="218"/>
      <c r="TAJ217" s="222"/>
      <c r="TAK217" s="218"/>
      <c r="TAL217" s="218"/>
      <c r="TAM217" s="221"/>
      <c r="TAN217" s="220"/>
      <c r="TAO217" s="219"/>
      <c r="TAP217" s="218"/>
      <c r="TAQ217" s="222"/>
      <c r="TAR217" s="218"/>
      <c r="TAS217" s="218"/>
      <c r="TAT217" s="221"/>
      <c r="TAU217" s="220"/>
      <c r="TAV217" s="219"/>
      <c r="TAW217" s="218"/>
      <c r="TAX217" s="222"/>
      <c r="TAY217" s="218"/>
      <c r="TAZ217" s="218"/>
      <c r="TBA217" s="221"/>
      <c r="TBB217" s="220"/>
      <c r="TBC217" s="219"/>
      <c r="TBD217" s="218"/>
      <c r="TBE217" s="222"/>
      <c r="TBF217" s="218"/>
      <c r="TBG217" s="218"/>
      <c r="TBH217" s="221"/>
      <c r="TBI217" s="220"/>
      <c r="TBJ217" s="219"/>
      <c r="TBK217" s="218"/>
      <c r="TBL217" s="222"/>
      <c r="TBM217" s="218"/>
      <c r="TBN217" s="218"/>
      <c r="TBO217" s="221"/>
      <c r="TBP217" s="220"/>
      <c r="TBQ217" s="219"/>
      <c r="TBR217" s="218"/>
      <c r="TBS217" s="222"/>
      <c r="TBT217" s="218"/>
      <c r="TBU217" s="218"/>
      <c r="TBV217" s="221"/>
      <c r="TBW217" s="220"/>
      <c r="TBX217" s="219"/>
      <c r="TBY217" s="218"/>
      <c r="TBZ217" s="222"/>
      <c r="TCA217" s="218"/>
      <c r="TCB217" s="218"/>
      <c r="TCC217" s="221"/>
      <c r="TCD217" s="220"/>
      <c r="TCE217" s="219"/>
      <c r="TCF217" s="218"/>
      <c r="TCG217" s="222"/>
      <c r="TCH217" s="218"/>
      <c r="TCI217" s="218"/>
      <c r="TCJ217" s="221"/>
      <c r="TCK217" s="220"/>
      <c r="TCL217" s="219"/>
      <c r="TCM217" s="218"/>
      <c r="TCN217" s="222"/>
      <c r="TCO217" s="218"/>
      <c r="TCP217" s="218"/>
      <c r="TCQ217" s="221"/>
      <c r="TCR217" s="220"/>
      <c r="TCS217" s="219"/>
      <c r="TCT217" s="218"/>
      <c r="TCU217" s="222"/>
      <c r="TCV217" s="218"/>
      <c r="TCW217" s="218"/>
      <c r="TCX217" s="221"/>
      <c r="TCY217" s="220"/>
      <c r="TCZ217" s="219"/>
      <c r="TDA217" s="218"/>
      <c r="TDB217" s="222"/>
      <c r="TDC217" s="218"/>
      <c r="TDD217" s="218"/>
      <c r="TDE217" s="221"/>
      <c r="TDF217" s="220"/>
      <c r="TDG217" s="219"/>
      <c r="TDH217" s="218"/>
      <c r="TDI217" s="222"/>
      <c r="TDJ217" s="218"/>
      <c r="TDK217" s="218"/>
      <c r="TDL217" s="221"/>
      <c r="TDM217" s="220"/>
      <c r="TDN217" s="219"/>
      <c r="TDO217" s="218"/>
      <c r="TDP217" s="222"/>
      <c r="TDQ217" s="218"/>
      <c r="TDR217" s="218"/>
      <c r="TDS217" s="221"/>
      <c r="TDT217" s="220"/>
      <c r="TDU217" s="219"/>
      <c r="TDV217" s="218"/>
      <c r="TDW217" s="222"/>
      <c r="TDX217" s="218"/>
      <c r="TDY217" s="218"/>
      <c r="TDZ217" s="221"/>
      <c r="TEA217" s="220"/>
      <c r="TEB217" s="219"/>
      <c r="TEC217" s="218"/>
      <c r="TED217" s="222"/>
      <c r="TEE217" s="218"/>
      <c r="TEF217" s="218"/>
      <c r="TEG217" s="221"/>
      <c r="TEH217" s="220"/>
      <c r="TEI217" s="219"/>
      <c r="TEJ217" s="218"/>
      <c r="TEK217" s="222"/>
      <c r="TEL217" s="218"/>
      <c r="TEM217" s="218"/>
      <c r="TEN217" s="221"/>
      <c r="TEO217" s="220"/>
      <c r="TEP217" s="219"/>
      <c r="TEQ217" s="218"/>
      <c r="TER217" s="222"/>
      <c r="TES217" s="218"/>
      <c r="TET217" s="218"/>
      <c r="TEU217" s="221"/>
      <c r="TEV217" s="220"/>
      <c r="TEW217" s="219"/>
      <c r="TEX217" s="218"/>
      <c r="TEY217" s="222"/>
      <c r="TEZ217" s="218"/>
      <c r="TFA217" s="218"/>
      <c r="TFB217" s="221"/>
      <c r="TFC217" s="220"/>
      <c r="TFD217" s="219"/>
      <c r="TFE217" s="218"/>
      <c r="TFF217" s="222"/>
      <c r="TFG217" s="218"/>
      <c r="TFH217" s="218"/>
      <c r="TFI217" s="221"/>
      <c r="TFJ217" s="220"/>
      <c r="TFK217" s="219"/>
      <c r="TFL217" s="218"/>
      <c r="TFM217" s="222"/>
      <c r="TFN217" s="218"/>
      <c r="TFO217" s="218"/>
      <c r="TFP217" s="221"/>
      <c r="TFQ217" s="220"/>
      <c r="TFR217" s="219"/>
      <c r="TFS217" s="218"/>
      <c r="TFT217" s="222"/>
      <c r="TFU217" s="218"/>
      <c r="TFV217" s="218"/>
      <c r="TFW217" s="221"/>
      <c r="TFX217" s="220"/>
      <c r="TFY217" s="219"/>
      <c r="TFZ217" s="218"/>
      <c r="TGA217" s="222"/>
      <c r="TGB217" s="218"/>
      <c r="TGC217" s="218"/>
      <c r="TGD217" s="221"/>
      <c r="TGE217" s="220"/>
      <c r="TGF217" s="219"/>
      <c r="TGG217" s="218"/>
      <c r="TGH217" s="222"/>
      <c r="TGI217" s="218"/>
      <c r="TGJ217" s="218"/>
      <c r="TGK217" s="221"/>
      <c r="TGL217" s="220"/>
      <c r="TGM217" s="219"/>
      <c r="TGN217" s="218"/>
      <c r="TGO217" s="222"/>
      <c r="TGP217" s="218"/>
      <c r="TGQ217" s="218"/>
      <c r="TGR217" s="221"/>
      <c r="TGS217" s="220"/>
      <c r="TGT217" s="219"/>
      <c r="TGU217" s="218"/>
      <c r="TGV217" s="222"/>
      <c r="TGW217" s="218"/>
      <c r="TGX217" s="218"/>
      <c r="TGY217" s="221"/>
      <c r="TGZ217" s="220"/>
      <c r="THA217" s="219"/>
      <c r="THB217" s="218"/>
      <c r="THC217" s="222"/>
      <c r="THD217" s="218"/>
      <c r="THE217" s="218"/>
      <c r="THF217" s="221"/>
      <c r="THG217" s="220"/>
      <c r="THH217" s="219"/>
      <c r="THI217" s="218"/>
      <c r="THJ217" s="222"/>
      <c r="THK217" s="218"/>
      <c r="THL217" s="218"/>
      <c r="THM217" s="221"/>
      <c r="THN217" s="220"/>
      <c r="THO217" s="219"/>
      <c r="THP217" s="218"/>
      <c r="THQ217" s="222"/>
      <c r="THR217" s="218"/>
      <c r="THS217" s="218"/>
      <c r="THT217" s="221"/>
      <c r="THU217" s="220"/>
      <c r="THV217" s="219"/>
      <c r="THW217" s="218"/>
      <c r="THX217" s="222"/>
      <c r="THY217" s="218"/>
      <c r="THZ217" s="218"/>
      <c r="TIA217" s="221"/>
      <c r="TIB217" s="220"/>
      <c r="TIC217" s="219"/>
      <c r="TID217" s="218"/>
      <c r="TIE217" s="222"/>
      <c r="TIF217" s="218"/>
      <c r="TIG217" s="218"/>
      <c r="TIH217" s="221"/>
      <c r="TII217" s="220"/>
      <c r="TIJ217" s="219"/>
      <c r="TIK217" s="218"/>
      <c r="TIL217" s="222"/>
      <c r="TIM217" s="218"/>
      <c r="TIN217" s="218"/>
      <c r="TIO217" s="221"/>
      <c r="TIP217" s="220"/>
      <c r="TIQ217" s="219"/>
      <c r="TIR217" s="218"/>
      <c r="TIS217" s="222"/>
      <c r="TIT217" s="218"/>
      <c r="TIU217" s="218"/>
      <c r="TIV217" s="221"/>
      <c r="TIW217" s="220"/>
      <c r="TIX217" s="219"/>
      <c r="TIY217" s="218"/>
      <c r="TIZ217" s="222"/>
      <c r="TJA217" s="218"/>
      <c r="TJB217" s="218"/>
      <c r="TJC217" s="221"/>
      <c r="TJD217" s="220"/>
      <c r="TJE217" s="219"/>
      <c r="TJF217" s="218"/>
      <c r="TJG217" s="222"/>
      <c r="TJH217" s="218"/>
      <c r="TJI217" s="218"/>
      <c r="TJJ217" s="221"/>
      <c r="TJK217" s="220"/>
      <c r="TJL217" s="219"/>
      <c r="TJM217" s="218"/>
      <c r="TJN217" s="222"/>
      <c r="TJO217" s="218"/>
      <c r="TJP217" s="218"/>
      <c r="TJQ217" s="221"/>
      <c r="TJR217" s="220"/>
      <c r="TJS217" s="219"/>
      <c r="TJT217" s="218"/>
      <c r="TJU217" s="222"/>
      <c r="TJV217" s="218"/>
      <c r="TJW217" s="218"/>
      <c r="TJX217" s="221"/>
      <c r="TJY217" s="220"/>
      <c r="TJZ217" s="219"/>
      <c r="TKA217" s="218"/>
      <c r="TKB217" s="222"/>
      <c r="TKC217" s="218"/>
      <c r="TKD217" s="218"/>
      <c r="TKE217" s="221"/>
      <c r="TKF217" s="220"/>
      <c r="TKG217" s="219"/>
      <c r="TKH217" s="218"/>
      <c r="TKI217" s="222"/>
      <c r="TKJ217" s="218"/>
      <c r="TKK217" s="218"/>
      <c r="TKL217" s="221"/>
      <c r="TKM217" s="220"/>
      <c r="TKN217" s="219"/>
      <c r="TKO217" s="218"/>
      <c r="TKP217" s="222"/>
      <c r="TKQ217" s="218"/>
      <c r="TKR217" s="218"/>
      <c r="TKS217" s="221"/>
      <c r="TKT217" s="220"/>
      <c r="TKU217" s="219"/>
      <c r="TKV217" s="218"/>
      <c r="TKW217" s="222"/>
      <c r="TKX217" s="218"/>
      <c r="TKY217" s="218"/>
      <c r="TKZ217" s="221"/>
      <c r="TLA217" s="220"/>
      <c r="TLB217" s="219"/>
      <c r="TLC217" s="218"/>
      <c r="TLD217" s="222"/>
      <c r="TLE217" s="218"/>
      <c r="TLF217" s="218"/>
      <c r="TLG217" s="221"/>
      <c r="TLH217" s="220"/>
      <c r="TLI217" s="219"/>
      <c r="TLJ217" s="218"/>
      <c r="TLK217" s="222"/>
      <c r="TLL217" s="218"/>
      <c r="TLM217" s="218"/>
      <c r="TLN217" s="221"/>
      <c r="TLO217" s="220"/>
      <c r="TLP217" s="219"/>
      <c r="TLQ217" s="218"/>
      <c r="TLR217" s="222"/>
      <c r="TLS217" s="218"/>
      <c r="TLT217" s="218"/>
      <c r="TLU217" s="221"/>
      <c r="TLV217" s="220"/>
      <c r="TLW217" s="219"/>
      <c r="TLX217" s="218"/>
      <c r="TLY217" s="222"/>
      <c r="TLZ217" s="218"/>
      <c r="TMA217" s="218"/>
      <c r="TMB217" s="221"/>
      <c r="TMC217" s="220"/>
      <c r="TMD217" s="219"/>
      <c r="TME217" s="218"/>
      <c r="TMF217" s="222"/>
      <c r="TMG217" s="218"/>
      <c r="TMH217" s="218"/>
      <c r="TMI217" s="221"/>
      <c r="TMJ217" s="220"/>
      <c r="TMK217" s="219"/>
      <c r="TML217" s="218"/>
      <c r="TMM217" s="222"/>
      <c r="TMN217" s="218"/>
      <c r="TMO217" s="218"/>
      <c r="TMP217" s="221"/>
      <c r="TMQ217" s="220"/>
      <c r="TMR217" s="219"/>
      <c r="TMS217" s="218"/>
      <c r="TMT217" s="222"/>
      <c r="TMU217" s="218"/>
      <c r="TMV217" s="218"/>
      <c r="TMW217" s="221"/>
      <c r="TMX217" s="220"/>
      <c r="TMY217" s="219"/>
      <c r="TMZ217" s="218"/>
      <c r="TNA217" s="222"/>
      <c r="TNB217" s="218"/>
      <c r="TNC217" s="218"/>
      <c r="TND217" s="221"/>
      <c r="TNE217" s="220"/>
      <c r="TNF217" s="219"/>
      <c r="TNG217" s="218"/>
      <c r="TNH217" s="222"/>
      <c r="TNI217" s="218"/>
      <c r="TNJ217" s="218"/>
      <c r="TNK217" s="221"/>
      <c r="TNL217" s="220"/>
      <c r="TNM217" s="219"/>
      <c r="TNN217" s="218"/>
      <c r="TNO217" s="222"/>
      <c r="TNP217" s="218"/>
      <c r="TNQ217" s="218"/>
      <c r="TNR217" s="221"/>
      <c r="TNS217" s="220"/>
      <c r="TNT217" s="219"/>
      <c r="TNU217" s="218"/>
      <c r="TNV217" s="222"/>
      <c r="TNW217" s="218"/>
      <c r="TNX217" s="218"/>
      <c r="TNY217" s="221"/>
      <c r="TNZ217" s="220"/>
      <c r="TOA217" s="219"/>
      <c r="TOB217" s="218"/>
      <c r="TOC217" s="222"/>
      <c r="TOD217" s="218"/>
      <c r="TOE217" s="218"/>
      <c r="TOF217" s="221"/>
      <c r="TOG217" s="220"/>
      <c r="TOH217" s="219"/>
      <c r="TOI217" s="218"/>
      <c r="TOJ217" s="222"/>
      <c r="TOK217" s="218"/>
      <c r="TOL217" s="218"/>
      <c r="TOM217" s="221"/>
      <c r="TON217" s="220"/>
      <c r="TOO217" s="219"/>
      <c r="TOP217" s="218"/>
      <c r="TOQ217" s="222"/>
      <c r="TOR217" s="218"/>
      <c r="TOS217" s="218"/>
      <c r="TOT217" s="221"/>
      <c r="TOU217" s="220"/>
      <c r="TOV217" s="219"/>
      <c r="TOW217" s="218"/>
      <c r="TOX217" s="222"/>
      <c r="TOY217" s="218"/>
      <c r="TOZ217" s="218"/>
      <c r="TPA217" s="221"/>
      <c r="TPB217" s="220"/>
      <c r="TPC217" s="219"/>
      <c r="TPD217" s="218"/>
      <c r="TPE217" s="222"/>
      <c r="TPF217" s="218"/>
      <c r="TPG217" s="218"/>
      <c r="TPH217" s="221"/>
      <c r="TPI217" s="220"/>
      <c r="TPJ217" s="219"/>
      <c r="TPK217" s="218"/>
      <c r="TPL217" s="222"/>
      <c r="TPM217" s="218"/>
      <c r="TPN217" s="218"/>
      <c r="TPO217" s="221"/>
      <c r="TPP217" s="220"/>
      <c r="TPQ217" s="219"/>
      <c r="TPR217" s="218"/>
      <c r="TPS217" s="222"/>
      <c r="TPT217" s="218"/>
      <c r="TPU217" s="218"/>
      <c r="TPV217" s="221"/>
      <c r="TPW217" s="220"/>
      <c r="TPX217" s="219"/>
      <c r="TPY217" s="218"/>
      <c r="TPZ217" s="222"/>
      <c r="TQA217" s="218"/>
      <c r="TQB217" s="218"/>
      <c r="TQC217" s="221"/>
      <c r="TQD217" s="220"/>
      <c r="TQE217" s="219"/>
      <c r="TQF217" s="218"/>
      <c r="TQG217" s="222"/>
      <c r="TQH217" s="218"/>
      <c r="TQI217" s="218"/>
      <c r="TQJ217" s="221"/>
      <c r="TQK217" s="220"/>
      <c r="TQL217" s="219"/>
      <c r="TQM217" s="218"/>
      <c r="TQN217" s="222"/>
      <c r="TQO217" s="218"/>
      <c r="TQP217" s="218"/>
      <c r="TQQ217" s="221"/>
      <c r="TQR217" s="220"/>
      <c r="TQS217" s="219"/>
      <c r="TQT217" s="218"/>
      <c r="TQU217" s="222"/>
      <c r="TQV217" s="218"/>
      <c r="TQW217" s="218"/>
      <c r="TQX217" s="221"/>
      <c r="TQY217" s="220"/>
      <c r="TQZ217" s="219"/>
      <c r="TRA217" s="218"/>
      <c r="TRB217" s="222"/>
      <c r="TRC217" s="218"/>
      <c r="TRD217" s="218"/>
      <c r="TRE217" s="221"/>
      <c r="TRF217" s="220"/>
      <c r="TRG217" s="219"/>
      <c r="TRH217" s="218"/>
      <c r="TRI217" s="222"/>
      <c r="TRJ217" s="218"/>
      <c r="TRK217" s="218"/>
      <c r="TRL217" s="221"/>
      <c r="TRM217" s="220"/>
      <c r="TRN217" s="219"/>
      <c r="TRO217" s="218"/>
      <c r="TRP217" s="222"/>
      <c r="TRQ217" s="218"/>
      <c r="TRR217" s="218"/>
      <c r="TRS217" s="221"/>
      <c r="TRT217" s="220"/>
      <c r="TRU217" s="219"/>
      <c r="TRV217" s="218"/>
      <c r="TRW217" s="222"/>
      <c r="TRX217" s="218"/>
      <c r="TRY217" s="218"/>
      <c r="TRZ217" s="221"/>
      <c r="TSA217" s="220"/>
      <c r="TSB217" s="219"/>
      <c r="TSC217" s="218"/>
      <c r="TSD217" s="222"/>
      <c r="TSE217" s="218"/>
      <c r="TSF217" s="218"/>
      <c r="TSG217" s="221"/>
      <c r="TSH217" s="220"/>
      <c r="TSI217" s="219"/>
      <c r="TSJ217" s="218"/>
      <c r="TSK217" s="222"/>
      <c r="TSL217" s="218"/>
      <c r="TSM217" s="218"/>
      <c r="TSN217" s="221"/>
      <c r="TSO217" s="220"/>
      <c r="TSP217" s="219"/>
      <c r="TSQ217" s="218"/>
      <c r="TSR217" s="222"/>
      <c r="TSS217" s="218"/>
      <c r="TST217" s="218"/>
      <c r="TSU217" s="221"/>
      <c r="TSV217" s="220"/>
      <c r="TSW217" s="219"/>
      <c r="TSX217" s="218"/>
      <c r="TSY217" s="222"/>
      <c r="TSZ217" s="218"/>
      <c r="TTA217" s="218"/>
      <c r="TTB217" s="221"/>
      <c r="TTC217" s="220"/>
      <c r="TTD217" s="219"/>
      <c r="TTE217" s="218"/>
      <c r="TTF217" s="222"/>
      <c r="TTG217" s="218"/>
      <c r="TTH217" s="218"/>
      <c r="TTI217" s="221"/>
      <c r="TTJ217" s="220"/>
      <c r="TTK217" s="219"/>
      <c r="TTL217" s="218"/>
      <c r="TTM217" s="222"/>
      <c r="TTN217" s="218"/>
      <c r="TTO217" s="218"/>
      <c r="TTP217" s="221"/>
      <c r="TTQ217" s="220"/>
      <c r="TTR217" s="219"/>
      <c r="TTS217" s="218"/>
      <c r="TTT217" s="222"/>
      <c r="TTU217" s="218"/>
      <c r="TTV217" s="218"/>
      <c r="TTW217" s="221"/>
      <c r="TTX217" s="220"/>
      <c r="TTY217" s="219"/>
      <c r="TTZ217" s="218"/>
      <c r="TUA217" s="222"/>
      <c r="TUB217" s="218"/>
      <c r="TUC217" s="218"/>
      <c r="TUD217" s="221"/>
      <c r="TUE217" s="220"/>
      <c r="TUF217" s="219"/>
      <c r="TUG217" s="218"/>
      <c r="TUH217" s="222"/>
      <c r="TUI217" s="218"/>
      <c r="TUJ217" s="218"/>
      <c r="TUK217" s="221"/>
      <c r="TUL217" s="220"/>
      <c r="TUM217" s="219"/>
      <c r="TUN217" s="218"/>
      <c r="TUO217" s="222"/>
      <c r="TUP217" s="218"/>
      <c r="TUQ217" s="218"/>
      <c r="TUR217" s="221"/>
      <c r="TUS217" s="220"/>
      <c r="TUT217" s="219"/>
      <c r="TUU217" s="218"/>
      <c r="TUV217" s="222"/>
      <c r="TUW217" s="218"/>
      <c r="TUX217" s="218"/>
      <c r="TUY217" s="221"/>
      <c r="TUZ217" s="220"/>
      <c r="TVA217" s="219"/>
      <c r="TVB217" s="218"/>
      <c r="TVC217" s="222"/>
      <c r="TVD217" s="218"/>
      <c r="TVE217" s="218"/>
      <c r="TVF217" s="221"/>
      <c r="TVG217" s="220"/>
      <c r="TVH217" s="219"/>
      <c r="TVI217" s="218"/>
      <c r="TVJ217" s="222"/>
      <c r="TVK217" s="218"/>
      <c r="TVL217" s="218"/>
      <c r="TVM217" s="221"/>
      <c r="TVN217" s="220"/>
      <c r="TVO217" s="219"/>
      <c r="TVP217" s="218"/>
      <c r="TVQ217" s="222"/>
      <c r="TVR217" s="218"/>
      <c r="TVS217" s="218"/>
      <c r="TVT217" s="221"/>
      <c r="TVU217" s="220"/>
      <c r="TVV217" s="219"/>
      <c r="TVW217" s="218"/>
      <c r="TVX217" s="222"/>
      <c r="TVY217" s="218"/>
      <c r="TVZ217" s="218"/>
      <c r="TWA217" s="221"/>
      <c r="TWB217" s="220"/>
      <c r="TWC217" s="219"/>
      <c r="TWD217" s="218"/>
      <c r="TWE217" s="222"/>
      <c r="TWF217" s="218"/>
      <c r="TWG217" s="218"/>
      <c r="TWH217" s="221"/>
      <c r="TWI217" s="220"/>
      <c r="TWJ217" s="219"/>
      <c r="TWK217" s="218"/>
      <c r="TWL217" s="222"/>
      <c r="TWM217" s="218"/>
      <c r="TWN217" s="218"/>
      <c r="TWO217" s="221"/>
      <c r="TWP217" s="220"/>
      <c r="TWQ217" s="219"/>
      <c r="TWR217" s="218"/>
      <c r="TWS217" s="222"/>
      <c r="TWT217" s="218"/>
      <c r="TWU217" s="218"/>
      <c r="TWV217" s="221"/>
      <c r="TWW217" s="220"/>
      <c r="TWX217" s="219"/>
      <c r="TWY217" s="218"/>
      <c r="TWZ217" s="222"/>
      <c r="TXA217" s="218"/>
      <c r="TXB217" s="218"/>
      <c r="TXC217" s="221"/>
      <c r="TXD217" s="220"/>
      <c r="TXE217" s="219"/>
      <c r="TXF217" s="218"/>
      <c r="TXG217" s="222"/>
      <c r="TXH217" s="218"/>
      <c r="TXI217" s="218"/>
      <c r="TXJ217" s="221"/>
      <c r="TXK217" s="220"/>
      <c r="TXL217" s="219"/>
      <c r="TXM217" s="218"/>
      <c r="TXN217" s="222"/>
      <c r="TXO217" s="218"/>
      <c r="TXP217" s="218"/>
      <c r="TXQ217" s="221"/>
      <c r="TXR217" s="220"/>
      <c r="TXS217" s="219"/>
      <c r="TXT217" s="218"/>
      <c r="TXU217" s="222"/>
      <c r="TXV217" s="218"/>
      <c r="TXW217" s="218"/>
      <c r="TXX217" s="221"/>
      <c r="TXY217" s="220"/>
      <c r="TXZ217" s="219"/>
      <c r="TYA217" s="218"/>
      <c r="TYB217" s="222"/>
      <c r="TYC217" s="218"/>
      <c r="TYD217" s="218"/>
      <c r="TYE217" s="221"/>
      <c r="TYF217" s="220"/>
      <c r="TYG217" s="219"/>
      <c r="TYH217" s="218"/>
      <c r="TYI217" s="222"/>
      <c r="TYJ217" s="218"/>
      <c r="TYK217" s="218"/>
      <c r="TYL217" s="221"/>
      <c r="TYM217" s="220"/>
      <c r="TYN217" s="219"/>
      <c r="TYO217" s="218"/>
      <c r="TYP217" s="222"/>
      <c r="TYQ217" s="218"/>
      <c r="TYR217" s="218"/>
      <c r="TYS217" s="221"/>
      <c r="TYT217" s="220"/>
      <c r="TYU217" s="219"/>
      <c r="TYV217" s="218"/>
      <c r="TYW217" s="222"/>
      <c r="TYX217" s="218"/>
      <c r="TYY217" s="218"/>
      <c r="TYZ217" s="221"/>
      <c r="TZA217" s="220"/>
      <c r="TZB217" s="219"/>
      <c r="TZC217" s="218"/>
      <c r="TZD217" s="222"/>
      <c r="TZE217" s="218"/>
      <c r="TZF217" s="218"/>
      <c r="TZG217" s="221"/>
      <c r="TZH217" s="220"/>
      <c r="TZI217" s="219"/>
      <c r="TZJ217" s="218"/>
      <c r="TZK217" s="222"/>
      <c r="TZL217" s="218"/>
      <c r="TZM217" s="218"/>
      <c r="TZN217" s="221"/>
      <c r="TZO217" s="220"/>
      <c r="TZP217" s="219"/>
      <c r="TZQ217" s="218"/>
      <c r="TZR217" s="222"/>
      <c r="TZS217" s="218"/>
      <c r="TZT217" s="218"/>
      <c r="TZU217" s="221"/>
      <c r="TZV217" s="220"/>
      <c r="TZW217" s="219"/>
      <c r="TZX217" s="218"/>
      <c r="TZY217" s="222"/>
      <c r="TZZ217" s="218"/>
      <c r="UAA217" s="218"/>
      <c r="UAB217" s="221"/>
      <c r="UAC217" s="220"/>
      <c r="UAD217" s="219"/>
      <c r="UAE217" s="218"/>
      <c r="UAF217" s="222"/>
      <c r="UAG217" s="218"/>
      <c r="UAH217" s="218"/>
      <c r="UAI217" s="221"/>
      <c r="UAJ217" s="220"/>
      <c r="UAK217" s="219"/>
      <c r="UAL217" s="218"/>
      <c r="UAM217" s="222"/>
      <c r="UAN217" s="218"/>
      <c r="UAO217" s="218"/>
      <c r="UAP217" s="221"/>
      <c r="UAQ217" s="220"/>
      <c r="UAR217" s="219"/>
      <c r="UAS217" s="218"/>
      <c r="UAT217" s="222"/>
      <c r="UAU217" s="218"/>
      <c r="UAV217" s="218"/>
      <c r="UAW217" s="221"/>
      <c r="UAX217" s="220"/>
      <c r="UAY217" s="219"/>
      <c r="UAZ217" s="218"/>
      <c r="UBA217" s="222"/>
      <c r="UBB217" s="218"/>
      <c r="UBC217" s="218"/>
      <c r="UBD217" s="221"/>
      <c r="UBE217" s="220"/>
      <c r="UBF217" s="219"/>
      <c r="UBG217" s="218"/>
      <c r="UBH217" s="222"/>
      <c r="UBI217" s="218"/>
      <c r="UBJ217" s="218"/>
      <c r="UBK217" s="221"/>
      <c r="UBL217" s="220"/>
      <c r="UBM217" s="219"/>
      <c r="UBN217" s="218"/>
      <c r="UBO217" s="222"/>
      <c r="UBP217" s="218"/>
      <c r="UBQ217" s="218"/>
      <c r="UBR217" s="221"/>
      <c r="UBS217" s="220"/>
      <c r="UBT217" s="219"/>
      <c r="UBU217" s="218"/>
      <c r="UBV217" s="222"/>
      <c r="UBW217" s="218"/>
      <c r="UBX217" s="218"/>
      <c r="UBY217" s="221"/>
      <c r="UBZ217" s="220"/>
      <c r="UCA217" s="219"/>
      <c r="UCB217" s="218"/>
      <c r="UCC217" s="222"/>
      <c r="UCD217" s="218"/>
      <c r="UCE217" s="218"/>
      <c r="UCF217" s="221"/>
      <c r="UCG217" s="220"/>
      <c r="UCH217" s="219"/>
      <c r="UCI217" s="218"/>
      <c r="UCJ217" s="222"/>
      <c r="UCK217" s="218"/>
      <c r="UCL217" s="218"/>
      <c r="UCM217" s="221"/>
      <c r="UCN217" s="220"/>
      <c r="UCO217" s="219"/>
      <c r="UCP217" s="218"/>
      <c r="UCQ217" s="222"/>
      <c r="UCR217" s="218"/>
      <c r="UCS217" s="218"/>
      <c r="UCT217" s="221"/>
      <c r="UCU217" s="220"/>
      <c r="UCV217" s="219"/>
      <c r="UCW217" s="218"/>
      <c r="UCX217" s="222"/>
      <c r="UCY217" s="218"/>
      <c r="UCZ217" s="218"/>
      <c r="UDA217" s="221"/>
      <c r="UDB217" s="220"/>
      <c r="UDC217" s="219"/>
      <c r="UDD217" s="218"/>
      <c r="UDE217" s="222"/>
      <c r="UDF217" s="218"/>
      <c r="UDG217" s="218"/>
      <c r="UDH217" s="221"/>
      <c r="UDI217" s="220"/>
      <c r="UDJ217" s="219"/>
      <c r="UDK217" s="218"/>
      <c r="UDL217" s="222"/>
      <c r="UDM217" s="218"/>
      <c r="UDN217" s="218"/>
      <c r="UDO217" s="221"/>
      <c r="UDP217" s="220"/>
      <c r="UDQ217" s="219"/>
      <c r="UDR217" s="218"/>
      <c r="UDS217" s="222"/>
      <c r="UDT217" s="218"/>
      <c r="UDU217" s="218"/>
      <c r="UDV217" s="221"/>
      <c r="UDW217" s="220"/>
      <c r="UDX217" s="219"/>
      <c r="UDY217" s="218"/>
      <c r="UDZ217" s="222"/>
      <c r="UEA217" s="218"/>
      <c r="UEB217" s="218"/>
      <c r="UEC217" s="221"/>
      <c r="UED217" s="220"/>
      <c r="UEE217" s="219"/>
      <c r="UEF217" s="218"/>
      <c r="UEG217" s="222"/>
      <c r="UEH217" s="218"/>
      <c r="UEI217" s="218"/>
      <c r="UEJ217" s="221"/>
      <c r="UEK217" s="220"/>
      <c r="UEL217" s="219"/>
      <c r="UEM217" s="218"/>
      <c r="UEN217" s="222"/>
      <c r="UEO217" s="218"/>
      <c r="UEP217" s="218"/>
      <c r="UEQ217" s="221"/>
      <c r="UER217" s="220"/>
      <c r="UES217" s="219"/>
      <c r="UET217" s="218"/>
      <c r="UEU217" s="222"/>
      <c r="UEV217" s="218"/>
      <c r="UEW217" s="218"/>
      <c r="UEX217" s="221"/>
      <c r="UEY217" s="220"/>
      <c r="UEZ217" s="219"/>
      <c r="UFA217" s="218"/>
      <c r="UFB217" s="222"/>
      <c r="UFC217" s="218"/>
      <c r="UFD217" s="218"/>
      <c r="UFE217" s="221"/>
      <c r="UFF217" s="220"/>
      <c r="UFG217" s="219"/>
      <c r="UFH217" s="218"/>
      <c r="UFI217" s="222"/>
      <c r="UFJ217" s="218"/>
      <c r="UFK217" s="218"/>
      <c r="UFL217" s="221"/>
      <c r="UFM217" s="220"/>
      <c r="UFN217" s="219"/>
      <c r="UFO217" s="218"/>
      <c r="UFP217" s="222"/>
      <c r="UFQ217" s="218"/>
      <c r="UFR217" s="218"/>
      <c r="UFS217" s="221"/>
      <c r="UFT217" s="220"/>
      <c r="UFU217" s="219"/>
      <c r="UFV217" s="218"/>
      <c r="UFW217" s="222"/>
      <c r="UFX217" s="218"/>
      <c r="UFY217" s="218"/>
      <c r="UFZ217" s="221"/>
      <c r="UGA217" s="220"/>
      <c r="UGB217" s="219"/>
      <c r="UGC217" s="218"/>
      <c r="UGD217" s="222"/>
      <c r="UGE217" s="218"/>
      <c r="UGF217" s="218"/>
      <c r="UGG217" s="221"/>
      <c r="UGH217" s="220"/>
      <c r="UGI217" s="219"/>
      <c r="UGJ217" s="218"/>
      <c r="UGK217" s="222"/>
      <c r="UGL217" s="218"/>
      <c r="UGM217" s="218"/>
      <c r="UGN217" s="221"/>
      <c r="UGO217" s="220"/>
      <c r="UGP217" s="219"/>
      <c r="UGQ217" s="218"/>
      <c r="UGR217" s="222"/>
      <c r="UGS217" s="218"/>
      <c r="UGT217" s="218"/>
      <c r="UGU217" s="221"/>
      <c r="UGV217" s="220"/>
      <c r="UGW217" s="219"/>
      <c r="UGX217" s="218"/>
      <c r="UGY217" s="222"/>
      <c r="UGZ217" s="218"/>
      <c r="UHA217" s="218"/>
      <c r="UHB217" s="221"/>
      <c r="UHC217" s="220"/>
      <c r="UHD217" s="219"/>
      <c r="UHE217" s="218"/>
      <c r="UHF217" s="222"/>
      <c r="UHG217" s="218"/>
      <c r="UHH217" s="218"/>
      <c r="UHI217" s="221"/>
      <c r="UHJ217" s="220"/>
      <c r="UHK217" s="219"/>
      <c r="UHL217" s="218"/>
      <c r="UHM217" s="222"/>
      <c r="UHN217" s="218"/>
      <c r="UHO217" s="218"/>
      <c r="UHP217" s="221"/>
      <c r="UHQ217" s="220"/>
      <c r="UHR217" s="219"/>
      <c r="UHS217" s="218"/>
      <c r="UHT217" s="222"/>
      <c r="UHU217" s="218"/>
      <c r="UHV217" s="218"/>
      <c r="UHW217" s="221"/>
      <c r="UHX217" s="220"/>
      <c r="UHY217" s="219"/>
      <c r="UHZ217" s="218"/>
      <c r="UIA217" s="222"/>
      <c r="UIB217" s="218"/>
      <c r="UIC217" s="218"/>
      <c r="UID217" s="221"/>
      <c r="UIE217" s="220"/>
      <c r="UIF217" s="219"/>
      <c r="UIG217" s="218"/>
      <c r="UIH217" s="222"/>
      <c r="UII217" s="218"/>
      <c r="UIJ217" s="218"/>
      <c r="UIK217" s="221"/>
      <c r="UIL217" s="220"/>
      <c r="UIM217" s="219"/>
      <c r="UIN217" s="218"/>
      <c r="UIO217" s="222"/>
      <c r="UIP217" s="218"/>
      <c r="UIQ217" s="218"/>
      <c r="UIR217" s="221"/>
      <c r="UIS217" s="220"/>
      <c r="UIT217" s="219"/>
      <c r="UIU217" s="218"/>
      <c r="UIV217" s="222"/>
      <c r="UIW217" s="218"/>
      <c r="UIX217" s="218"/>
      <c r="UIY217" s="221"/>
      <c r="UIZ217" s="220"/>
      <c r="UJA217" s="219"/>
      <c r="UJB217" s="218"/>
      <c r="UJC217" s="222"/>
      <c r="UJD217" s="218"/>
      <c r="UJE217" s="218"/>
      <c r="UJF217" s="221"/>
      <c r="UJG217" s="220"/>
      <c r="UJH217" s="219"/>
      <c r="UJI217" s="218"/>
      <c r="UJJ217" s="222"/>
      <c r="UJK217" s="218"/>
      <c r="UJL217" s="218"/>
      <c r="UJM217" s="221"/>
      <c r="UJN217" s="220"/>
      <c r="UJO217" s="219"/>
      <c r="UJP217" s="218"/>
      <c r="UJQ217" s="222"/>
      <c r="UJR217" s="218"/>
      <c r="UJS217" s="218"/>
      <c r="UJT217" s="221"/>
      <c r="UJU217" s="220"/>
      <c r="UJV217" s="219"/>
      <c r="UJW217" s="218"/>
      <c r="UJX217" s="222"/>
      <c r="UJY217" s="218"/>
      <c r="UJZ217" s="218"/>
      <c r="UKA217" s="221"/>
      <c r="UKB217" s="220"/>
      <c r="UKC217" s="219"/>
      <c r="UKD217" s="218"/>
      <c r="UKE217" s="222"/>
      <c r="UKF217" s="218"/>
      <c r="UKG217" s="218"/>
      <c r="UKH217" s="221"/>
      <c r="UKI217" s="220"/>
      <c r="UKJ217" s="219"/>
      <c r="UKK217" s="218"/>
      <c r="UKL217" s="222"/>
      <c r="UKM217" s="218"/>
      <c r="UKN217" s="218"/>
      <c r="UKO217" s="221"/>
      <c r="UKP217" s="220"/>
      <c r="UKQ217" s="219"/>
      <c r="UKR217" s="218"/>
      <c r="UKS217" s="222"/>
      <c r="UKT217" s="218"/>
      <c r="UKU217" s="218"/>
      <c r="UKV217" s="221"/>
      <c r="UKW217" s="220"/>
      <c r="UKX217" s="219"/>
      <c r="UKY217" s="218"/>
      <c r="UKZ217" s="222"/>
      <c r="ULA217" s="218"/>
      <c r="ULB217" s="218"/>
      <c r="ULC217" s="221"/>
      <c r="ULD217" s="220"/>
      <c r="ULE217" s="219"/>
      <c r="ULF217" s="218"/>
      <c r="ULG217" s="222"/>
      <c r="ULH217" s="218"/>
      <c r="ULI217" s="218"/>
      <c r="ULJ217" s="221"/>
      <c r="ULK217" s="220"/>
      <c r="ULL217" s="219"/>
      <c r="ULM217" s="218"/>
      <c r="ULN217" s="222"/>
      <c r="ULO217" s="218"/>
      <c r="ULP217" s="218"/>
      <c r="ULQ217" s="221"/>
      <c r="ULR217" s="220"/>
      <c r="ULS217" s="219"/>
      <c r="ULT217" s="218"/>
      <c r="ULU217" s="222"/>
      <c r="ULV217" s="218"/>
      <c r="ULW217" s="218"/>
      <c r="ULX217" s="221"/>
      <c r="ULY217" s="220"/>
      <c r="ULZ217" s="219"/>
      <c r="UMA217" s="218"/>
      <c r="UMB217" s="222"/>
      <c r="UMC217" s="218"/>
      <c r="UMD217" s="218"/>
      <c r="UME217" s="221"/>
      <c r="UMF217" s="220"/>
      <c r="UMG217" s="219"/>
      <c r="UMH217" s="218"/>
      <c r="UMI217" s="222"/>
      <c r="UMJ217" s="218"/>
      <c r="UMK217" s="218"/>
      <c r="UML217" s="221"/>
      <c r="UMM217" s="220"/>
      <c r="UMN217" s="219"/>
      <c r="UMO217" s="218"/>
      <c r="UMP217" s="222"/>
      <c r="UMQ217" s="218"/>
      <c r="UMR217" s="218"/>
      <c r="UMS217" s="221"/>
      <c r="UMT217" s="220"/>
      <c r="UMU217" s="219"/>
      <c r="UMV217" s="218"/>
      <c r="UMW217" s="222"/>
      <c r="UMX217" s="218"/>
      <c r="UMY217" s="218"/>
      <c r="UMZ217" s="221"/>
      <c r="UNA217" s="220"/>
      <c r="UNB217" s="219"/>
      <c r="UNC217" s="218"/>
      <c r="UND217" s="222"/>
      <c r="UNE217" s="218"/>
      <c r="UNF217" s="218"/>
      <c r="UNG217" s="221"/>
      <c r="UNH217" s="220"/>
      <c r="UNI217" s="219"/>
      <c r="UNJ217" s="218"/>
      <c r="UNK217" s="222"/>
      <c r="UNL217" s="218"/>
      <c r="UNM217" s="218"/>
      <c r="UNN217" s="221"/>
      <c r="UNO217" s="220"/>
      <c r="UNP217" s="219"/>
      <c r="UNQ217" s="218"/>
      <c r="UNR217" s="222"/>
      <c r="UNS217" s="218"/>
      <c r="UNT217" s="218"/>
      <c r="UNU217" s="221"/>
      <c r="UNV217" s="220"/>
      <c r="UNW217" s="219"/>
      <c r="UNX217" s="218"/>
      <c r="UNY217" s="222"/>
      <c r="UNZ217" s="218"/>
      <c r="UOA217" s="218"/>
      <c r="UOB217" s="221"/>
      <c r="UOC217" s="220"/>
      <c r="UOD217" s="219"/>
      <c r="UOE217" s="218"/>
      <c r="UOF217" s="222"/>
      <c r="UOG217" s="218"/>
      <c r="UOH217" s="218"/>
      <c r="UOI217" s="221"/>
      <c r="UOJ217" s="220"/>
      <c r="UOK217" s="219"/>
      <c r="UOL217" s="218"/>
      <c r="UOM217" s="222"/>
      <c r="UON217" s="218"/>
      <c r="UOO217" s="218"/>
      <c r="UOP217" s="221"/>
      <c r="UOQ217" s="220"/>
      <c r="UOR217" s="219"/>
      <c r="UOS217" s="218"/>
      <c r="UOT217" s="222"/>
      <c r="UOU217" s="218"/>
      <c r="UOV217" s="218"/>
      <c r="UOW217" s="221"/>
      <c r="UOX217" s="220"/>
      <c r="UOY217" s="219"/>
      <c r="UOZ217" s="218"/>
      <c r="UPA217" s="222"/>
      <c r="UPB217" s="218"/>
      <c r="UPC217" s="218"/>
      <c r="UPD217" s="221"/>
      <c r="UPE217" s="220"/>
      <c r="UPF217" s="219"/>
      <c r="UPG217" s="218"/>
      <c r="UPH217" s="222"/>
      <c r="UPI217" s="218"/>
      <c r="UPJ217" s="218"/>
      <c r="UPK217" s="221"/>
      <c r="UPL217" s="220"/>
      <c r="UPM217" s="219"/>
      <c r="UPN217" s="218"/>
      <c r="UPO217" s="222"/>
      <c r="UPP217" s="218"/>
      <c r="UPQ217" s="218"/>
      <c r="UPR217" s="221"/>
      <c r="UPS217" s="220"/>
      <c r="UPT217" s="219"/>
      <c r="UPU217" s="218"/>
      <c r="UPV217" s="222"/>
      <c r="UPW217" s="218"/>
      <c r="UPX217" s="218"/>
      <c r="UPY217" s="221"/>
      <c r="UPZ217" s="220"/>
      <c r="UQA217" s="219"/>
      <c r="UQB217" s="218"/>
      <c r="UQC217" s="222"/>
      <c r="UQD217" s="218"/>
      <c r="UQE217" s="218"/>
      <c r="UQF217" s="221"/>
      <c r="UQG217" s="220"/>
      <c r="UQH217" s="219"/>
      <c r="UQI217" s="218"/>
      <c r="UQJ217" s="222"/>
      <c r="UQK217" s="218"/>
      <c r="UQL217" s="218"/>
      <c r="UQM217" s="221"/>
      <c r="UQN217" s="220"/>
      <c r="UQO217" s="219"/>
      <c r="UQP217" s="218"/>
      <c r="UQQ217" s="222"/>
      <c r="UQR217" s="218"/>
      <c r="UQS217" s="218"/>
      <c r="UQT217" s="221"/>
      <c r="UQU217" s="220"/>
      <c r="UQV217" s="219"/>
      <c r="UQW217" s="218"/>
      <c r="UQX217" s="222"/>
      <c r="UQY217" s="218"/>
      <c r="UQZ217" s="218"/>
      <c r="URA217" s="221"/>
      <c r="URB217" s="220"/>
      <c r="URC217" s="219"/>
      <c r="URD217" s="218"/>
      <c r="URE217" s="222"/>
      <c r="URF217" s="218"/>
      <c r="URG217" s="218"/>
      <c r="URH217" s="221"/>
      <c r="URI217" s="220"/>
      <c r="URJ217" s="219"/>
      <c r="URK217" s="218"/>
      <c r="URL217" s="222"/>
      <c r="URM217" s="218"/>
      <c r="URN217" s="218"/>
      <c r="URO217" s="221"/>
      <c r="URP217" s="220"/>
      <c r="URQ217" s="219"/>
      <c r="URR217" s="218"/>
      <c r="URS217" s="222"/>
      <c r="URT217" s="218"/>
      <c r="URU217" s="218"/>
      <c r="URV217" s="221"/>
      <c r="URW217" s="220"/>
      <c r="URX217" s="219"/>
      <c r="URY217" s="218"/>
      <c r="URZ217" s="222"/>
      <c r="USA217" s="218"/>
      <c r="USB217" s="218"/>
      <c r="USC217" s="221"/>
      <c r="USD217" s="220"/>
      <c r="USE217" s="219"/>
      <c r="USF217" s="218"/>
      <c r="USG217" s="222"/>
      <c r="USH217" s="218"/>
      <c r="USI217" s="218"/>
      <c r="USJ217" s="221"/>
      <c r="USK217" s="220"/>
      <c r="USL217" s="219"/>
      <c r="USM217" s="218"/>
      <c r="USN217" s="222"/>
      <c r="USO217" s="218"/>
      <c r="USP217" s="218"/>
      <c r="USQ217" s="221"/>
      <c r="USR217" s="220"/>
      <c r="USS217" s="219"/>
      <c r="UST217" s="218"/>
      <c r="USU217" s="222"/>
      <c r="USV217" s="218"/>
      <c r="USW217" s="218"/>
      <c r="USX217" s="221"/>
      <c r="USY217" s="220"/>
      <c r="USZ217" s="219"/>
      <c r="UTA217" s="218"/>
      <c r="UTB217" s="222"/>
      <c r="UTC217" s="218"/>
      <c r="UTD217" s="218"/>
      <c r="UTE217" s="221"/>
      <c r="UTF217" s="220"/>
      <c r="UTG217" s="219"/>
      <c r="UTH217" s="218"/>
      <c r="UTI217" s="222"/>
      <c r="UTJ217" s="218"/>
      <c r="UTK217" s="218"/>
      <c r="UTL217" s="221"/>
      <c r="UTM217" s="220"/>
      <c r="UTN217" s="219"/>
      <c r="UTO217" s="218"/>
      <c r="UTP217" s="222"/>
      <c r="UTQ217" s="218"/>
      <c r="UTR217" s="218"/>
      <c r="UTS217" s="221"/>
      <c r="UTT217" s="220"/>
      <c r="UTU217" s="219"/>
      <c r="UTV217" s="218"/>
      <c r="UTW217" s="222"/>
      <c r="UTX217" s="218"/>
      <c r="UTY217" s="218"/>
      <c r="UTZ217" s="221"/>
      <c r="UUA217" s="220"/>
      <c r="UUB217" s="219"/>
      <c r="UUC217" s="218"/>
      <c r="UUD217" s="222"/>
      <c r="UUE217" s="218"/>
      <c r="UUF217" s="218"/>
      <c r="UUG217" s="221"/>
      <c r="UUH217" s="220"/>
      <c r="UUI217" s="219"/>
      <c r="UUJ217" s="218"/>
      <c r="UUK217" s="222"/>
      <c r="UUL217" s="218"/>
      <c r="UUM217" s="218"/>
      <c r="UUN217" s="221"/>
      <c r="UUO217" s="220"/>
      <c r="UUP217" s="219"/>
      <c r="UUQ217" s="218"/>
      <c r="UUR217" s="222"/>
      <c r="UUS217" s="218"/>
      <c r="UUT217" s="218"/>
      <c r="UUU217" s="221"/>
      <c r="UUV217" s="220"/>
      <c r="UUW217" s="219"/>
      <c r="UUX217" s="218"/>
      <c r="UUY217" s="222"/>
      <c r="UUZ217" s="218"/>
      <c r="UVA217" s="218"/>
      <c r="UVB217" s="221"/>
      <c r="UVC217" s="220"/>
      <c r="UVD217" s="219"/>
      <c r="UVE217" s="218"/>
      <c r="UVF217" s="222"/>
      <c r="UVG217" s="218"/>
      <c r="UVH217" s="218"/>
      <c r="UVI217" s="221"/>
      <c r="UVJ217" s="220"/>
      <c r="UVK217" s="219"/>
      <c r="UVL217" s="218"/>
      <c r="UVM217" s="222"/>
      <c r="UVN217" s="218"/>
      <c r="UVO217" s="218"/>
      <c r="UVP217" s="221"/>
      <c r="UVQ217" s="220"/>
      <c r="UVR217" s="219"/>
      <c r="UVS217" s="218"/>
      <c r="UVT217" s="222"/>
      <c r="UVU217" s="218"/>
      <c r="UVV217" s="218"/>
      <c r="UVW217" s="221"/>
      <c r="UVX217" s="220"/>
      <c r="UVY217" s="219"/>
      <c r="UVZ217" s="218"/>
      <c r="UWA217" s="222"/>
      <c r="UWB217" s="218"/>
      <c r="UWC217" s="218"/>
      <c r="UWD217" s="221"/>
      <c r="UWE217" s="220"/>
      <c r="UWF217" s="219"/>
      <c r="UWG217" s="218"/>
      <c r="UWH217" s="222"/>
      <c r="UWI217" s="218"/>
      <c r="UWJ217" s="218"/>
      <c r="UWK217" s="221"/>
      <c r="UWL217" s="220"/>
      <c r="UWM217" s="219"/>
      <c r="UWN217" s="218"/>
      <c r="UWO217" s="222"/>
      <c r="UWP217" s="218"/>
      <c r="UWQ217" s="218"/>
      <c r="UWR217" s="221"/>
      <c r="UWS217" s="220"/>
      <c r="UWT217" s="219"/>
      <c r="UWU217" s="218"/>
      <c r="UWV217" s="222"/>
      <c r="UWW217" s="218"/>
      <c r="UWX217" s="218"/>
      <c r="UWY217" s="221"/>
      <c r="UWZ217" s="220"/>
      <c r="UXA217" s="219"/>
      <c r="UXB217" s="218"/>
      <c r="UXC217" s="222"/>
      <c r="UXD217" s="218"/>
      <c r="UXE217" s="218"/>
      <c r="UXF217" s="221"/>
      <c r="UXG217" s="220"/>
      <c r="UXH217" s="219"/>
      <c r="UXI217" s="218"/>
      <c r="UXJ217" s="222"/>
      <c r="UXK217" s="218"/>
      <c r="UXL217" s="218"/>
      <c r="UXM217" s="221"/>
      <c r="UXN217" s="220"/>
      <c r="UXO217" s="219"/>
      <c r="UXP217" s="218"/>
      <c r="UXQ217" s="222"/>
      <c r="UXR217" s="218"/>
      <c r="UXS217" s="218"/>
      <c r="UXT217" s="221"/>
      <c r="UXU217" s="220"/>
      <c r="UXV217" s="219"/>
      <c r="UXW217" s="218"/>
      <c r="UXX217" s="222"/>
      <c r="UXY217" s="218"/>
      <c r="UXZ217" s="218"/>
      <c r="UYA217" s="221"/>
      <c r="UYB217" s="220"/>
      <c r="UYC217" s="219"/>
      <c r="UYD217" s="218"/>
      <c r="UYE217" s="222"/>
      <c r="UYF217" s="218"/>
      <c r="UYG217" s="218"/>
      <c r="UYH217" s="221"/>
      <c r="UYI217" s="220"/>
      <c r="UYJ217" s="219"/>
      <c r="UYK217" s="218"/>
      <c r="UYL217" s="222"/>
      <c r="UYM217" s="218"/>
      <c r="UYN217" s="218"/>
      <c r="UYO217" s="221"/>
      <c r="UYP217" s="220"/>
      <c r="UYQ217" s="219"/>
      <c r="UYR217" s="218"/>
      <c r="UYS217" s="222"/>
      <c r="UYT217" s="218"/>
      <c r="UYU217" s="218"/>
      <c r="UYV217" s="221"/>
      <c r="UYW217" s="220"/>
      <c r="UYX217" s="219"/>
      <c r="UYY217" s="218"/>
      <c r="UYZ217" s="222"/>
      <c r="UZA217" s="218"/>
      <c r="UZB217" s="218"/>
      <c r="UZC217" s="221"/>
      <c r="UZD217" s="220"/>
      <c r="UZE217" s="219"/>
      <c r="UZF217" s="218"/>
      <c r="UZG217" s="222"/>
      <c r="UZH217" s="218"/>
      <c r="UZI217" s="218"/>
      <c r="UZJ217" s="221"/>
      <c r="UZK217" s="220"/>
      <c r="UZL217" s="219"/>
      <c r="UZM217" s="218"/>
      <c r="UZN217" s="222"/>
      <c r="UZO217" s="218"/>
      <c r="UZP217" s="218"/>
      <c r="UZQ217" s="221"/>
      <c r="UZR217" s="220"/>
      <c r="UZS217" s="219"/>
      <c r="UZT217" s="218"/>
      <c r="UZU217" s="222"/>
      <c r="UZV217" s="218"/>
      <c r="UZW217" s="218"/>
      <c r="UZX217" s="221"/>
      <c r="UZY217" s="220"/>
      <c r="UZZ217" s="219"/>
      <c r="VAA217" s="218"/>
      <c r="VAB217" s="222"/>
      <c r="VAC217" s="218"/>
      <c r="VAD217" s="218"/>
      <c r="VAE217" s="221"/>
      <c r="VAF217" s="220"/>
      <c r="VAG217" s="219"/>
      <c r="VAH217" s="218"/>
      <c r="VAI217" s="222"/>
      <c r="VAJ217" s="218"/>
      <c r="VAK217" s="218"/>
      <c r="VAL217" s="221"/>
      <c r="VAM217" s="220"/>
      <c r="VAN217" s="219"/>
      <c r="VAO217" s="218"/>
      <c r="VAP217" s="222"/>
      <c r="VAQ217" s="218"/>
      <c r="VAR217" s="218"/>
      <c r="VAS217" s="221"/>
      <c r="VAT217" s="220"/>
      <c r="VAU217" s="219"/>
      <c r="VAV217" s="218"/>
      <c r="VAW217" s="222"/>
      <c r="VAX217" s="218"/>
      <c r="VAY217" s="218"/>
      <c r="VAZ217" s="221"/>
      <c r="VBA217" s="220"/>
      <c r="VBB217" s="219"/>
      <c r="VBC217" s="218"/>
      <c r="VBD217" s="222"/>
      <c r="VBE217" s="218"/>
      <c r="VBF217" s="218"/>
      <c r="VBG217" s="221"/>
      <c r="VBH217" s="220"/>
      <c r="VBI217" s="219"/>
      <c r="VBJ217" s="218"/>
      <c r="VBK217" s="222"/>
      <c r="VBL217" s="218"/>
      <c r="VBM217" s="218"/>
      <c r="VBN217" s="221"/>
      <c r="VBO217" s="220"/>
      <c r="VBP217" s="219"/>
      <c r="VBQ217" s="218"/>
      <c r="VBR217" s="222"/>
      <c r="VBS217" s="218"/>
      <c r="VBT217" s="218"/>
      <c r="VBU217" s="221"/>
      <c r="VBV217" s="220"/>
      <c r="VBW217" s="219"/>
      <c r="VBX217" s="218"/>
      <c r="VBY217" s="222"/>
      <c r="VBZ217" s="218"/>
      <c r="VCA217" s="218"/>
      <c r="VCB217" s="221"/>
      <c r="VCC217" s="220"/>
      <c r="VCD217" s="219"/>
      <c r="VCE217" s="218"/>
      <c r="VCF217" s="222"/>
      <c r="VCG217" s="218"/>
      <c r="VCH217" s="218"/>
      <c r="VCI217" s="221"/>
      <c r="VCJ217" s="220"/>
      <c r="VCK217" s="219"/>
      <c r="VCL217" s="218"/>
      <c r="VCM217" s="222"/>
      <c r="VCN217" s="218"/>
      <c r="VCO217" s="218"/>
      <c r="VCP217" s="221"/>
      <c r="VCQ217" s="220"/>
      <c r="VCR217" s="219"/>
      <c r="VCS217" s="218"/>
      <c r="VCT217" s="222"/>
      <c r="VCU217" s="218"/>
      <c r="VCV217" s="218"/>
      <c r="VCW217" s="221"/>
      <c r="VCX217" s="220"/>
      <c r="VCY217" s="219"/>
      <c r="VCZ217" s="218"/>
      <c r="VDA217" s="222"/>
      <c r="VDB217" s="218"/>
      <c r="VDC217" s="218"/>
      <c r="VDD217" s="221"/>
      <c r="VDE217" s="220"/>
      <c r="VDF217" s="219"/>
      <c r="VDG217" s="218"/>
      <c r="VDH217" s="222"/>
      <c r="VDI217" s="218"/>
      <c r="VDJ217" s="218"/>
      <c r="VDK217" s="221"/>
      <c r="VDL217" s="220"/>
      <c r="VDM217" s="219"/>
      <c r="VDN217" s="218"/>
      <c r="VDO217" s="222"/>
      <c r="VDP217" s="218"/>
      <c r="VDQ217" s="218"/>
      <c r="VDR217" s="221"/>
      <c r="VDS217" s="220"/>
      <c r="VDT217" s="219"/>
      <c r="VDU217" s="218"/>
      <c r="VDV217" s="222"/>
      <c r="VDW217" s="218"/>
      <c r="VDX217" s="218"/>
      <c r="VDY217" s="221"/>
      <c r="VDZ217" s="220"/>
      <c r="VEA217" s="219"/>
      <c r="VEB217" s="218"/>
      <c r="VEC217" s="222"/>
      <c r="VED217" s="218"/>
      <c r="VEE217" s="218"/>
      <c r="VEF217" s="221"/>
      <c r="VEG217" s="220"/>
      <c r="VEH217" s="219"/>
      <c r="VEI217" s="218"/>
      <c r="VEJ217" s="222"/>
      <c r="VEK217" s="218"/>
      <c r="VEL217" s="218"/>
      <c r="VEM217" s="221"/>
      <c r="VEN217" s="220"/>
      <c r="VEO217" s="219"/>
      <c r="VEP217" s="218"/>
      <c r="VEQ217" s="222"/>
      <c r="VER217" s="218"/>
      <c r="VES217" s="218"/>
      <c r="VET217" s="221"/>
      <c r="VEU217" s="220"/>
      <c r="VEV217" s="219"/>
      <c r="VEW217" s="218"/>
      <c r="VEX217" s="222"/>
      <c r="VEY217" s="218"/>
      <c r="VEZ217" s="218"/>
      <c r="VFA217" s="221"/>
      <c r="VFB217" s="220"/>
      <c r="VFC217" s="219"/>
      <c r="VFD217" s="218"/>
      <c r="VFE217" s="222"/>
      <c r="VFF217" s="218"/>
      <c r="VFG217" s="218"/>
      <c r="VFH217" s="221"/>
      <c r="VFI217" s="220"/>
      <c r="VFJ217" s="219"/>
      <c r="VFK217" s="218"/>
      <c r="VFL217" s="222"/>
      <c r="VFM217" s="218"/>
      <c r="VFN217" s="218"/>
      <c r="VFO217" s="221"/>
      <c r="VFP217" s="220"/>
      <c r="VFQ217" s="219"/>
      <c r="VFR217" s="218"/>
      <c r="VFS217" s="222"/>
      <c r="VFT217" s="218"/>
      <c r="VFU217" s="218"/>
      <c r="VFV217" s="221"/>
      <c r="VFW217" s="220"/>
      <c r="VFX217" s="219"/>
      <c r="VFY217" s="218"/>
      <c r="VFZ217" s="222"/>
      <c r="VGA217" s="218"/>
      <c r="VGB217" s="218"/>
      <c r="VGC217" s="221"/>
      <c r="VGD217" s="220"/>
      <c r="VGE217" s="219"/>
      <c r="VGF217" s="218"/>
      <c r="VGG217" s="222"/>
      <c r="VGH217" s="218"/>
      <c r="VGI217" s="218"/>
      <c r="VGJ217" s="221"/>
      <c r="VGK217" s="220"/>
      <c r="VGL217" s="219"/>
      <c r="VGM217" s="218"/>
      <c r="VGN217" s="222"/>
      <c r="VGO217" s="218"/>
      <c r="VGP217" s="218"/>
      <c r="VGQ217" s="221"/>
      <c r="VGR217" s="220"/>
      <c r="VGS217" s="219"/>
      <c r="VGT217" s="218"/>
      <c r="VGU217" s="222"/>
      <c r="VGV217" s="218"/>
      <c r="VGW217" s="218"/>
      <c r="VGX217" s="221"/>
      <c r="VGY217" s="220"/>
      <c r="VGZ217" s="219"/>
      <c r="VHA217" s="218"/>
      <c r="VHB217" s="222"/>
      <c r="VHC217" s="218"/>
      <c r="VHD217" s="218"/>
      <c r="VHE217" s="221"/>
      <c r="VHF217" s="220"/>
      <c r="VHG217" s="219"/>
      <c r="VHH217" s="218"/>
      <c r="VHI217" s="222"/>
      <c r="VHJ217" s="218"/>
      <c r="VHK217" s="218"/>
      <c r="VHL217" s="221"/>
      <c r="VHM217" s="220"/>
      <c r="VHN217" s="219"/>
      <c r="VHO217" s="218"/>
      <c r="VHP217" s="222"/>
      <c r="VHQ217" s="218"/>
      <c r="VHR217" s="218"/>
      <c r="VHS217" s="221"/>
      <c r="VHT217" s="220"/>
      <c r="VHU217" s="219"/>
      <c r="VHV217" s="218"/>
      <c r="VHW217" s="222"/>
      <c r="VHX217" s="218"/>
      <c r="VHY217" s="218"/>
      <c r="VHZ217" s="221"/>
      <c r="VIA217" s="220"/>
      <c r="VIB217" s="219"/>
      <c r="VIC217" s="218"/>
      <c r="VID217" s="222"/>
      <c r="VIE217" s="218"/>
      <c r="VIF217" s="218"/>
      <c r="VIG217" s="221"/>
      <c r="VIH217" s="220"/>
      <c r="VII217" s="219"/>
      <c r="VIJ217" s="218"/>
      <c r="VIK217" s="222"/>
      <c r="VIL217" s="218"/>
      <c r="VIM217" s="218"/>
      <c r="VIN217" s="221"/>
      <c r="VIO217" s="220"/>
      <c r="VIP217" s="219"/>
      <c r="VIQ217" s="218"/>
      <c r="VIR217" s="222"/>
      <c r="VIS217" s="218"/>
      <c r="VIT217" s="218"/>
      <c r="VIU217" s="221"/>
      <c r="VIV217" s="220"/>
      <c r="VIW217" s="219"/>
      <c r="VIX217" s="218"/>
      <c r="VIY217" s="222"/>
      <c r="VIZ217" s="218"/>
      <c r="VJA217" s="218"/>
      <c r="VJB217" s="221"/>
      <c r="VJC217" s="220"/>
      <c r="VJD217" s="219"/>
      <c r="VJE217" s="218"/>
      <c r="VJF217" s="222"/>
      <c r="VJG217" s="218"/>
      <c r="VJH217" s="218"/>
      <c r="VJI217" s="221"/>
      <c r="VJJ217" s="220"/>
      <c r="VJK217" s="219"/>
      <c r="VJL217" s="218"/>
      <c r="VJM217" s="222"/>
      <c r="VJN217" s="218"/>
      <c r="VJO217" s="218"/>
      <c r="VJP217" s="221"/>
      <c r="VJQ217" s="220"/>
      <c r="VJR217" s="219"/>
      <c r="VJS217" s="218"/>
      <c r="VJT217" s="222"/>
      <c r="VJU217" s="218"/>
      <c r="VJV217" s="218"/>
      <c r="VJW217" s="221"/>
      <c r="VJX217" s="220"/>
      <c r="VJY217" s="219"/>
      <c r="VJZ217" s="218"/>
      <c r="VKA217" s="222"/>
      <c r="VKB217" s="218"/>
      <c r="VKC217" s="218"/>
      <c r="VKD217" s="221"/>
      <c r="VKE217" s="220"/>
      <c r="VKF217" s="219"/>
      <c r="VKG217" s="218"/>
      <c r="VKH217" s="222"/>
      <c r="VKI217" s="218"/>
      <c r="VKJ217" s="218"/>
      <c r="VKK217" s="221"/>
      <c r="VKL217" s="220"/>
      <c r="VKM217" s="219"/>
      <c r="VKN217" s="218"/>
      <c r="VKO217" s="222"/>
      <c r="VKP217" s="218"/>
      <c r="VKQ217" s="218"/>
      <c r="VKR217" s="221"/>
      <c r="VKS217" s="220"/>
      <c r="VKT217" s="219"/>
      <c r="VKU217" s="218"/>
      <c r="VKV217" s="222"/>
      <c r="VKW217" s="218"/>
      <c r="VKX217" s="218"/>
      <c r="VKY217" s="221"/>
      <c r="VKZ217" s="220"/>
      <c r="VLA217" s="219"/>
      <c r="VLB217" s="218"/>
      <c r="VLC217" s="222"/>
      <c r="VLD217" s="218"/>
      <c r="VLE217" s="218"/>
      <c r="VLF217" s="221"/>
      <c r="VLG217" s="220"/>
      <c r="VLH217" s="219"/>
      <c r="VLI217" s="218"/>
      <c r="VLJ217" s="222"/>
      <c r="VLK217" s="218"/>
      <c r="VLL217" s="218"/>
      <c r="VLM217" s="221"/>
      <c r="VLN217" s="220"/>
      <c r="VLO217" s="219"/>
      <c r="VLP217" s="218"/>
      <c r="VLQ217" s="222"/>
      <c r="VLR217" s="218"/>
      <c r="VLS217" s="218"/>
      <c r="VLT217" s="221"/>
      <c r="VLU217" s="220"/>
      <c r="VLV217" s="219"/>
      <c r="VLW217" s="218"/>
      <c r="VLX217" s="222"/>
      <c r="VLY217" s="218"/>
      <c r="VLZ217" s="218"/>
      <c r="VMA217" s="221"/>
      <c r="VMB217" s="220"/>
      <c r="VMC217" s="219"/>
      <c r="VMD217" s="218"/>
      <c r="VME217" s="222"/>
      <c r="VMF217" s="218"/>
      <c r="VMG217" s="218"/>
      <c r="VMH217" s="221"/>
      <c r="VMI217" s="220"/>
      <c r="VMJ217" s="219"/>
      <c r="VMK217" s="218"/>
      <c r="VML217" s="222"/>
      <c r="VMM217" s="218"/>
      <c r="VMN217" s="218"/>
      <c r="VMO217" s="221"/>
      <c r="VMP217" s="220"/>
      <c r="VMQ217" s="219"/>
      <c r="VMR217" s="218"/>
      <c r="VMS217" s="222"/>
      <c r="VMT217" s="218"/>
      <c r="VMU217" s="218"/>
      <c r="VMV217" s="221"/>
      <c r="VMW217" s="220"/>
      <c r="VMX217" s="219"/>
      <c r="VMY217" s="218"/>
      <c r="VMZ217" s="222"/>
      <c r="VNA217" s="218"/>
      <c r="VNB217" s="218"/>
      <c r="VNC217" s="221"/>
      <c r="VND217" s="220"/>
      <c r="VNE217" s="219"/>
      <c r="VNF217" s="218"/>
      <c r="VNG217" s="222"/>
      <c r="VNH217" s="218"/>
      <c r="VNI217" s="218"/>
      <c r="VNJ217" s="221"/>
      <c r="VNK217" s="220"/>
      <c r="VNL217" s="219"/>
      <c r="VNM217" s="218"/>
      <c r="VNN217" s="222"/>
      <c r="VNO217" s="218"/>
      <c r="VNP217" s="218"/>
      <c r="VNQ217" s="221"/>
      <c r="VNR217" s="220"/>
      <c r="VNS217" s="219"/>
      <c r="VNT217" s="218"/>
      <c r="VNU217" s="222"/>
      <c r="VNV217" s="218"/>
      <c r="VNW217" s="218"/>
      <c r="VNX217" s="221"/>
      <c r="VNY217" s="220"/>
      <c r="VNZ217" s="219"/>
      <c r="VOA217" s="218"/>
      <c r="VOB217" s="222"/>
      <c r="VOC217" s="218"/>
      <c r="VOD217" s="218"/>
      <c r="VOE217" s="221"/>
      <c r="VOF217" s="220"/>
      <c r="VOG217" s="219"/>
      <c r="VOH217" s="218"/>
      <c r="VOI217" s="222"/>
      <c r="VOJ217" s="218"/>
      <c r="VOK217" s="218"/>
      <c r="VOL217" s="221"/>
      <c r="VOM217" s="220"/>
      <c r="VON217" s="219"/>
      <c r="VOO217" s="218"/>
      <c r="VOP217" s="222"/>
      <c r="VOQ217" s="218"/>
      <c r="VOR217" s="218"/>
      <c r="VOS217" s="221"/>
      <c r="VOT217" s="220"/>
      <c r="VOU217" s="219"/>
      <c r="VOV217" s="218"/>
      <c r="VOW217" s="222"/>
      <c r="VOX217" s="218"/>
      <c r="VOY217" s="218"/>
      <c r="VOZ217" s="221"/>
      <c r="VPA217" s="220"/>
      <c r="VPB217" s="219"/>
      <c r="VPC217" s="218"/>
      <c r="VPD217" s="222"/>
      <c r="VPE217" s="218"/>
      <c r="VPF217" s="218"/>
      <c r="VPG217" s="221"/>
      <c r="VPH217" s="220"/>
      <c r="VPI217" s="219"/>
      <c r="VPJ217" s="218"/>
      <c r="VPK217" s="222"/>
      <c r="VPL217" s="218"/>
      <c r="VPM217" s="218"/>
      <c r="VPN217" s="221"/>
      <c r="VPO217" s="220"/>
      <c r="VPP217" s="219"/>
      <c r="VPQ217" s="218"/>
      <c r="VPR217" s="222"/>
      <c r="VPS217" s="218"/>
      <c r="VPT217" s="218"/>
      <c r="VPU217" s="221"/>
      <c r="VPV217" s="220"/>
      <c r="VPW217" s="219"/>
      <c r="VPX217" s="218"/>
      <c r="VPY217" s="222"/>
      <c r="VPZ217" s="218"/>
      <c r="VQA217" s="218"/>
      <c r="VQB217" s="221"/>
      <c r="VQC217" s="220"/>
      <c r="VQD217" s="219"/>
      <c r="VQE217" s="218"/>
      <c r="VQF217" s="222"/>
      <c r="VQG217" s="218"/>
      <c r="VQH217" s="218"/>
      <c r="VQI217" s="221"/>
      <c r="VQJ217" s="220"/>
      <c r="VQK217" s="219"/>
      <c r="VQL217" s="218"/>
      <c r="VQM217" s="222"/>
      <c r="VQN217" s="218"/>
      <c r="VQO217" s="218"/>
      <c r="VQP217" s="221"/>
      <c r="VQQ217" s="220"/>
      <c r="VQR217" s="219"/>
      <c r="VQS217" s="218"/>
      <c r="VQT217" s="222"/>
      <c r="VQU217" s="218"/>
      <c r="VQV217" s="218"/>
      <c r="VQW217" s="221"/>
      <c r="VQX217" s="220"/>
      <c r="VQY217" s="219"/>
      <c r="VQZ217" s="218"/>
      <c r="VRA217" s="222"/>
      <c r="VRB217" s="218"/>
      <c r="VRC217" s="218"/>
      <c r="VRD217" s="221"/>
      <c r="VRE217" s="220"/>
      <c r="VRF217" s="219"/>
      <c r="VRG217" s="218"/>
      <c r="VRH217" s="222"/>
      <c r="VRI217" s="218"/>
      <c r="VRJ217" s="218"/>
      <c r="VRK217" s="221"/>
      <c r="VRL217" s="220"/>
      <c r="VRM217" s="219"/>
      <c r="VRN217" s="218"/>
      <c r="VRO217" s="222"/>
      <c r="VRP217" s="218"/>
      <c r="VRQ217" s="218"/>
      <c r="VRR217" s="221"/>
      <c r="VRS217" s="220"/>
      <c r="VRT217" s="219"/>
      <c r="VRU217" s="218"/>
      <c r="VRV217" s="222"/>
      <c r="VRW217" s="218"/>
      <c r="VRX217" s="218"/>
      <c r="VRY217" s="221"/>
      <c r="VRZ217" s="220"/>
      <c r="VSA217" s="219"/>
      <c r="VSB217" s="218"/>
      <c r="VSC217" s="222"/>
      <c r="VSD217" s="218"/>
      <c r="VSE217" s="218"/>
      <c r="VSF217" s="221"/>
      <c r="VSG217" s="220"/>
      <c r="VSH217" s="219"/>
      <c r="VSI217" s="218"/>
      <c r="VSJ217" s="222"/>
      <c r="VSK217" s="218"/>
      <c r="VSL217" s="218"/>
      <c r="VSM217" s="221"/>
      <c r="VSN217" s="220"/>
      <c r="VSO217" s="219"/>
      <c r="VSP217" s="218"/>
      <c r="VSQ217" s="222"/>
      <c r="VSR217" s="218"/>
      <c r="VSS217" s="218"/>
      <c r="VST217" s="221"/>
      <c r="VSU217" s="220"/>
      <c r="VSV217" s="219"/>
      <c r="VSW217" s="218"/>
      <c r="VSX217" s="222"/>
      <c r="VSY217" s="218"/>
      <c r="VSZ217" s="218"/>
      <c r="VTA217" s="221"/>
      <c r="VTB217" s="220"/>
      <c r="VTC217" s="219"/>
      <c r="VTD217" s="218"/>
      <c r="VTE217" s="222"/>
      <c r="VTF217" s="218"/>
      <c r="VTG217" s="218"/>
      <c r="VTH217" s="221"/>
      <c r="VTI217" s="220"/>
      <c r="VTJ217" s="219"/>
      <c r="VTK217" s="218"/>
      <c r="VTL217" s="222"/>
      <c r="VTM217" s="218"/>
      <c r="VTN217" s="218"/>
      <c r="VTO217" s="221"/>
      <c r="VTP217" s="220"/>
      <c r="VTQ217" s="219"/>
      <c r="VTR217" s="218"/>
      <c r="VTS217" s="222"/>
      <c r="VTT217" s="218"/>
      <c r="VTU217" s="218"/>
      <c r="VTV217" s="221"/>
      <c r="VTW217" s="220"/>
      <c r="VTX217" s="219"/>
      <c r="VTY217" s="218"/>
      <c r="VTZ217" s="222"/>
      <c r="VUA217" s="218"/>
      <c r="VUB217" s="218"/>
      <c r="VUC217" s="221"/>
      <c r="VUD217" s="220"/>
      <c r="VUE217" s="219"/>
      <c r="VUF217" s="218"/>
      <c r="VUG217" s="222"/>
      <c r="VUH217" s="218"/>
      <c r="VUI217" s="218"/>
      <c r="VUJ217" s="221"/>
      <c r="VUK217" s="220"/>
      <c r="VUL217" s="219"/>
      <c r="VUM217" s="218"/>
      <c r="VUN217" s="222"/>
      <c r="VUO217" s="218"/>
      <c r="VUP217" s="218"/>
      <c r="VUQ217" s="221"/>
      <c r="VUR217" s="220"/>
      <c r="VUS217" s="219"/>
      <c r="VUT217" s="218"/>
      <c r="VUU217" s="222"/>
      <c r="VUV217" s="218"/>
      <c r="VUW217" s="218"/>
      <c r="VUX217" s="221"/>
      <c r="VUY217" s="220"/>
      <c r="VUZ217" s="219"/>
      <c r="VVA217" s="218"/>
      <c r="VVB217" s="222"/>
      <c r="VVC217" s="218"/>
      <c r="VVD217" s="218"/>
      <c r="VVE217" s="221"/>
      <c r="VVF217" s="220"/>
      <c r="VVG217" s="219"/>
      <c r="VVH217" s="218"/>
      <c r="VVI217" s="222"/>
      <c r="VVJ217" s="218"/>
      <c r="VVK217" s="218"/>
      <c r="VVL217" s="221"/>
      <c r="VVM217" s="220"/>
      <c r="VVN217" s="219"/>
      <c r="VVO217" s="218"/>
      <c r="VVP217" s="222"/>
      <c r="VVQ217" s="218"/>
      <c r="VVR217" s="218"/>
      <c r="VVS217" s="221"/>
      <c r="VVT217" s="220"/>
      <c r="VVU217" s="219"/>
      <c r="VVV217" s="218"/>
      <c r="VVW217" s="222"/>
      <c r="VVX217" s="218"/>
      <c r="VVY217" s="218"/>
      <c r="VVZ217" s="221"/>
      <c r="VWA217" s="220"/>
      <c r="VWB217" s="219"/>
      <c r="VWC217" s="218"/>
      <c r="VWD217" s="222"/>
      <c r="VWE217" s="218"/>
      <c r="VWF217" s="218"/>
      <c r="VWG217" s="221"/>
      <c r="VWH217" s="220"/>
      <c r="VWI217" s="219"/>
      <c r="VWJ217" s="218"/>
      <c r="VWK217" s="222"/>
      <c r="VWL217" s="218"/>
      <c r="VWM217" s="218"/>
      <c r="VWN217" s="221"/>
      <c r="VWO217" s="220"/>
      <c r="VWP217" s="219"/>
      <c r="VWQ217" s="218"/>
      <c r="VWR217" s="222"/>
      <c r="VWS217" s="218"/>
      <c r="VWT217" s="218"/>
      <c r="VWU217" s="221"/>
      <c r="VWV217" s="220"/>
      <c r="VWW217" s="219"/>
      <c r="VWX217" s="218"/>
      <c r="VWY217" s="222"/>
      <c r="VWZ217" s="218"/>
      <c r="VXA217" s="218"/>
      <c r="VXB217" s="221"/>
      <c r="VXC217" s="220"/>
      <c r="VXD217" s="219"/>
      <c r="VXE217" s="218"/>
      <c r="VXF217" s="222"/>
      <c r="VXG217" s="218"/>
      <c r="VXH217" s="218"/>
      <c r="VXI217" s="221"/>
      <c r="VXJ217" s="220"/>
      <c r="VXK217" s="219"/>
      <c r="VXL217" s="218"/>
      <c r="VXM217" s="222"/>
      <c r="VXN217" s="218"/>
      <c r="VXO217" s="218"/>
      <c r="VXP217" s="221"/>
      <c r="VXQ217" s="220"/>
      <c r="VXR217" s="219"/>
      <c r="VXS217" s="218"/>
      <c r="VXT217" s="222"/>
      <c r="VXU217" s="218"/>
      <c r="VXV217" s="218"/>
      <c r="VXW217" s="221"/>
      <c r="VXX217" s="220"/>
      <c r="VXY217" s="219"/>
      <c r="VXZ217" s="218"/>
      <c r="VYA217" s="222"/>
      <c r="VYB217" s="218"/>
      <c r="VYC217" s="218"/>
      <c r="VYD217" s="221"/>
      <c r="VYE217" s="220"/>
      <c r="VYF217" s="219"/>
      <c r="VYG217" s="218"/>
      <c r="VYH217" s="222"/>
      <c r="VYI217" s="218"/>
      <c r="VYJ217" s="218"/>
      <c r="VYK217" s="221"/>
      <c r="VYL217" s="220"/>
      <c r="VYM217" s="219"/>
      <c r="VYN217" s="218"/>
      <c r="VYO217" s="222"/>
      <c r="VYP217" s="218"/>
      <c r="VYQ217" s="218"/>
      <c r="VYR217" s="221"/>
      <c r="VYS217" s="220"/>
      <c r="VYT217" s="219"/>
      <c r="VYU217" s="218"/>
      <c r="VYV217" s="222"/>
      <c r="VYW217" s="218"/>
      <c r="VYX217" s="218"/>
      <c r="VYY217" s="221"/>
      <c r="VYZ217" s="220"/>
      <c r="VZA217" s="219"/>
      <c r="VZB217" s="218"/>
      <c r="VZC217" s="222"/>
      <c r="VZD217" s="218"/>
      <c r="VZE217" s="218"/>
      <c r="VZF217" s="221"/>
      <c r="VZG217" s="220"/>
      <c r="VZH217" s="219"/>
      <c r="VZI217" s="218"/>
      <c r="VZJ217" s="222"/>
      <c r="VZK217" s="218"/>
      <c r="VZL217" s="218"/>
      <c r="VZM217" s="221"/>
      <c r="VZN217" s="220"/>
      <c r="VZO217" s="219"/>
      <c r="VZP217" s="218"/>
      <c r="VZQ217" s="222"/>
      <c r="VZR217" s="218"/>
      <c r="VZS217" s="218"/>
      <c r="VZT217" s="221"/>
      <c r="VZU217" s="220"/>
      <c r="VZV217" s="219"/>
      <c r="VZW217" s="218"/>
      <c r="VZX217" s="222"/>
      <c r="VZY217" s="218"/>
      <c r="VZZ217" s="218"/>
      <c r="WAA217" s="221"/>
      <c r="WAB217" s="220"/>
      <c r="WAC217" s="219"/>
      <c r="WAD217" s="218"/>
      <c r="WAE217" s="222"/>
      <c r="WAF217" s="218"/>
      <c r="WAG217" s="218"/>
      <c r="WAH217" s="221"/>
      <c r="WAI217" s="220"/>
      <c r="WAJ217" s="219"/>
      <c r="WAK217" s="218"/>
      <c r="WAL217" s="222"/>
      <c r="WAM217" s="218"/>
      <c r="WAN217" s="218"/>
      <c r="WAO217" s="221"/>
      <c r="WAP217" s="220"/>
      <c r="WAQ217" s="219"/>
      <c r="WAR217" s="218"/>
      <c r="WAS217" s="222"/>
      <c r="WAT217" s="218"/>
      <c r="WAU217" s="218"/>
      <c r="WAV217" s="221"/>
      <c r="WAW217" s="220"/>
      <c r="WAX217" s="219"/>
      <c r="WAY217" s="218"/>
      <c r="WAZ217" s="222"/>
      <c r="WBA217" s="218"/>
      <c r="WBB217" s="218"/>
      <c r="WBC217" s="221"/>
      <c r="WBD217" s="220"/>
      <c r="WBE217" s="219"/>
      <c r="WBF217" s="218"/>
      <c r="WBG217" s="222"/>
      <c r="WBH217" s="218"/>
      <c r="WBI217" s="218"/>
      <c r="WBJ217" s="221"/>
      <c r="WBK217" s="220"/>
      <c r="WBL217" s="219"/>
      <c r="WBM217" s="218"/>
      <c r="WBN217" s="222"/>
      <c r="WBO217" s="218"/>
      <c r="WBP217" s="218"/>
      <c r="WBQ217" s="221"/>
      <c r="WBR217" s="220"/>
      <c r="WBS217" s="219"/>
      <c r="WBT217" s="218"/>
      <c r="WBU217" s="222"/>
      <c r="WBV217" s="218"/>
      <c r="WBW217" s="218"/>
      <c r="WBX217" s="221"/>
      <c r="WBY217" s="220"/>
      <c r="WBZ217" s="219"/>
      <c r="WCA217" s="218"/>
      <c r="WCB217" s="222"/>
      <c r="WCC217" s="218"/>
      <c r="WCD217" s="218"/>
      <c r="WCE217" s="221"/>
      <c r="WCF217" s="220"/>
      <c r="WCG217" s="219"/>
      <c r="WCH217" s="218"/>
      <c r="WCI217" s="222"/>
      <c r="WCJ217" s="218"/>
      <c r="WCK217" s="218"/>
      <c r="WCL217" s="221"/>
      <c r="WCM217" s="220"/>
      <c r="WCN217" s="219"/>
      <c r="WCO217" s="218"/>
      <c r="WCP217" s="222"/>
      <c r="WCQ217" s="218"/>
      <c r="WCR217" s="218"/>
      <c r="WCS217" s="221"/>
      <c r="WCT217" s="220"/>
      <c r="WCU217" s="219"/>
      <c r="WCV217" s="218"/>
      <c r="WCW217" s="222"/>
      <c r="WCX217" s="218"/>
      <c r="WCY217" s="218"/>
      <c r="WCZ217" s="221"/>
      <c r="WDA217" s="220"/>
      <c r="WDB217" s="219"/>
      <c r="WDC217" s="218"/>
      <c r="WDD217" s="222"/>
      <c r="WDE217" s="218"/>
      <c r="WDF217" s="218"/>
      <c r="WDG217" s="221"/>
      <c r="WDH217" s="220"/>
      <c r="WDI217" s="219"/>
      <c r="WDJ217" s="218"/>
      <c r="WDK217" s="222"/>
      <c r="WDL217" s="218"/>
      <c r="WDM217" s="218"/>
      <c r="WDN217" s="221"/>
      <c r="WDO217" s="220"/>
      <c r="WDP217" s="219"/>
      <c r="WDQ217" s="218"/>
      <c r="WDR217" s="222"/>
      <c r="WDS217" s="218"/>
      <c r="WDT217" s="218"/>
      <c r="WDU217" s="221"/>
      <c r="WDV217" s="220"/>
      <c r="WDW217" s="219"/>
      <c r="WDX217" s="218"/>
      <c r="WDY217" s="222"/>
      <c r="WDZ217" s="218"/>
      <c r="WEA217" s="218"/>
      <c r="WEB217" s="221"/>
      <c r="WEC217" s="220"/>
      <c r="WED217" s="219"/>
      <c r="WEE217" s="218"/>
      <c r="WEF217" s="222"/>
      <c r="WEG217" s="218"/>
      <c r="WEH217" s="218"/>
      <c r="WEI217" s="221"/>
      <c r="WEJ217" s="220"/>
      <c r="WEK217" s="219"/>
      <c r="WEL217" s="218"/>
      <c r="WEM217" s="222"/>
      <c r="WEN217" s="218"/>
      <c r="WEO217" s="218"/>
      <c r="WEP217" s="221"/>
      <c r="WEQ217" s="220"/>
      <c r="WER217" s="219"/>
      <c r="WES217" s="218"/>
      <c r="WET217" s="222"/>
      <c r="WEU217" s="218"/>
      <c r="WEV217" s="218"/>
      <c r="WEW217" s="221"/>
      <c r="WEX217" s="220"/>
      <c r="WEY217" s="219"/>
      <c r="WEZ217" s="218"/>
      <c r="WFA217" s="222"/>
      <c r="WFB217" s="218"/>
      <c r="WFC217" s="218"/>
      <c r="WFD217" s="221"/>
      <c r="WFE217" s="220"/>
      <c r="WFF217" s="219"/>
      <c r="WFG217" s="218"/>
      <c r="WFH217" s="222"/>
      <c r="WFI217" s="218"/>
      <c r="WFJ217" s="218"/>
      <c r="WFK217" s="221"/>
      <c r="WFL217" s="220"/>
      <c r="WFM217" s="219"/>
      <c r="WFN217" s="218"/>
      <c r="WFO217" s="222"/>
      <c r="WFP217" s="218"/>
      <c r="WFQ217" s="218"/>
      <c r="WFR217" s="221"/>
      <c r="WFS217" s="220"/>
      <c r="WFT217" s="219"/>
      <c r="WFU217" s="218"/>
      <c r="WFV217" s="222"/>
      <c r="WFW217" s="218"/>
      <c r="WFX217" s="218"/>
      <c r="WFY217" s="221"/>
      <c r="WFZ217" s="220"/>
      <c r="WGA217" s="219"/>
      <c r="WGB217" s="218"/>
      <c r="WGC217" s="222"/>
      <c r="WGD217" s="218"/>
      <c r="WGE217" s="218"/>
      <c r="WGF217" s="221"/>
      <c r="WGG217" s="220"/>
      <c r="WGH217" s="219"/>
      <c r="WGI217" s="218"/>
      <c r="WGJ217" s="222"/>
      <c r="WGK217" s="218"/>
      <c r="WGL217" s="218"/>
      <c r="WGM217" s="221"/>
      <c r="WGN217" s="220"/>
      <c r="WGO217" s="219"/>
      <c r="WGP217" s="218"/>
      <c r="WGQ217" s="222"/>
      <c r="WGR217" s="218"/>
      <c r="WGS217" s="218"/>
      <c r="WGT217" s="221"/>
      <c r="WGU217" s="220"/>
      <c r="WGV217" s="219"/>
      <c r="WGW217" s="218"/>
      <c r="WGX217" s="222"/>
      <c r="WGY217" s="218"/>
      <c r="WGZ217" s="218"/>
      <c r="WHA217" s="221"/>
      <c r="WHB217" s="220"/>
      <c r="WHC217" s="219"/>
      <c r="WHD217" s="218"/>
      <c r="WHE217" s="222"/>
      <c r="WHF217" s="218"/>
      <c r="WHG217" s="218"/>
      <c r="WHH217" s="221"/>
      <c r="WHI217" s="220"/>
      <c r="WHJ217" s="219"/>
      <c r="WHK217" s="218"/>
      <c r="WHL217" s="222"/>
      <c r="WHM217" s="218"/>
      <c r="WHN217" s="218"/>
      <c r="WHO217" s="221"/>
      <c r="WHP217" s="220"/>
      <c r="WHQ217" s="219"/>
      <c r="WHR217" s="218"/>
      <c r="WHS217" s="222"/>
      <c r="WHT217" s="218"/>
      <c r="WHU217" s="218"/>
      <c r="WHV217" s="221"/>
      <c r="WHW217" s="220"/>
      <c r="WHX217" s="219"/>
      <c r="WHY217" s="218"/>
      <c r="WHZ217" s="222"/>
      <c r="WIA217" s="218"/>
      <c r="WIB217" s="218"/>
      <c r="WIC217" s="221"/>
      <c r="WID217" s="220"/>
      <c r="WIE217" s="219"/>
      <c r="WIF217" s="218"/>
      <c r="WIG217" s="222"/>
      <c r="WIH217" s="218"/>
      <c r="WII217" s="218"/>
      <c r="WIJ217" s="221"/>
      <c r="WIK217" s="220"/>
      <c r="WIL217" s="219"/>
      <c r="WIM217" s="218"/>
      <c r="WIN217" s="222"/>
      <c r="WIO217" s="218"/>
      <c r="WIP217" s="218"/>
      <c r="WIQ217" s="221"/>
      <c r="WIR217" s="220"/>
      <c r="WIS217" s="219"/>
      <c r="WIT217" s="218"/>
      <c r="WIU217" s="222"/>
      <c r="WIV217" s="218"/>
      <c r="WIW217" s="218"/>
      <c r="WIX217" s="221"/>
      <c r="WIY217" s="220"/>
      <c r="WIZ217" s="219"/>
      <c r="WJA217" s="218"/>
      <c r="WJB217" s="222"/>
      <c r="WJC217" s="218"/>
      <c r="WJD217" s="218"/>
      <c r="WJE217" s="221"/>
      <c r="WJF217" s="220"/>
      <c r="WJG217" s="219"/>
      <c r="WJH217" s="218"/>
      <c r="WJI217" s="222"/>
      <c r="WJJ217" s="218"/>
      <c r="WJK217" s="218"/>
      <c r="WJL217" s="221"/>
      <c r="WJM217" s="220"/>
      <c r="WJN217" s="219"/>
      <c r="WJO217" s="218"/>
      <c r="WJP217" s="222"/>
      <c r="WJQ217" s="218"/>
      <c r="WJR217" s="218"/>
      <c r="WJS217" s="221"/>
      <c r="WJT217" s="220"/>
      <c r="WJU217" s="219"/>
      <c r="WJV217" s="218"/>
      <c r="WJW217" s="222"/>
      <c r="WJX217" s="218"/>
      <c r="WJY217" s="218"/>
      <c r="WJZ217" s="221"/>
      <c r="WKA217" s="220"/>
      <c r="WKB217" s="219"/>
      <c r="WKC217" s="218"/>
      <c r="WKD217" s="222"/>
      <c r="WKE217" s="218"/>
      <c r="WKF217" s="218"/>
      <c r="WKG217" s="221"/>
      <c r="WKH217" s="220"/>
      <c r="WKI217" s="219"/>
      <c r="WKJ217" s="218"/>
      <c r="WKK217" s="222"/>
      <c r="WKL217" s="218"/>
      <c r="WKM217" s="218"/>
      <c r="WKN217" s="221"/>
      <c r="WKO217" s="220"/>
      <c r="WKP217" s="219"/>
      <c r="WKQ217" s="218"/>
      <c r="WKR217" s="222"/>
      <c r="WKS217" s="218"/>
      <c r="WKT217" s="218"/>
      <c r="WKU217" s="221"/>
      <c r="WKV217" s="220"/>
      <c r="WKW217" s="219"/>
      <c r="WKX217" s="218"/>
      <c r="WKY217" s="222"/>
      <c r="WKZ217" s="218"/>
      <c r="WLA217" s="218"/>
      <c r="WLB217" s="221"/>
      <c r="WLC217" s="220"/>
      <c r="WLD217" s="219"/>
      <c r="WLE217" s="218"/>
      <c r="WLF217" s="222"/>
      <c r="WLG217" s="218"/>
      <c r="WLH217" s="218"/>
      <c r="WLI217" s="221"/>
      <c r="WLJ217" s="220"/>
      <c r="WLK217" s="219"/>
      <c r="WLL217" s="218"/>
      <c r="WLM217" s="222"/>
      <c r="WLN217" s="218"/>
      <c r="WLO217" s="218"/>
      <c r="WLP217" s="221"/>
      <c r="WLQ217" s="220"/>
      <c r="WLR217" s="219"/>
      <c r="WLS217" s="218"/>
      <c r="WLT217" s="222"/>
      <c r="WLU217" s="218"/>
      <c r="WLV217" s="218"/>
      <c r="WLW217" s="221"/>
      <c r="WLX217" s="220"/>
      <c r="WLY217" s="219"/>
      <c r="WLZ217" s="218"/>
      <c r="WMA217" s="222"/>
      <c r="WMB217" s="218"/>
      <c r="WMC217" s="218"/>
      <c r="WMD217" s="221"/>
      <c r="WME217" s="220"/>
      <c r="WMF217" s="219"/>
      <c r="WMG217" s="218"/>
      <c r="WMH217" s="222"/>
      <c r="WMI217" s="218"/>
      <c r="WMJ217" s="218"/>
      <c r="WMK217" s="221"/>
      <c r="WML217" s="220"/>
      <c r="WMM217" s="219"/>
      <c r="WMN217" s="218"/>
      <c r="WMO217" s="222"/>
      <c r="WMP217" s="218"/>
      <c r="WMQ217" s="218"/>
      <c r="WMR217" s="221"/>
      <c r="WMS217" s="220"/>
      <c r="WMT217" s="219"/>
      <c r="WMU217" s="218"/>
      <c r="WMV217" s="222"/>
      <c r="WMW217" s="218"/>
      <c r="WMX217" s="218"/>
      <c r="WMY217" s="221"/>
      <c r="WMZ217" s="220"/>
      <c r="WNA217" s="219"/>
      <c r="WNB217" s="218"/>
      <c r="WNC217" s="222"/>
      <c r="WND217" s="218"/>
      <c r="WNE217" s="218"/>
      <c r="WNF217" s="221"/>
      <c r="WNG217" s="220"/>
      <c r="WNH217" s="219"/>
      <c r="WNI217" s="218"/>
      <c r="WNJ217" s="222"/>
      <c r="WNK217" s="218"/>
      <c r="WNL217" s="218"/>
      <c r="WNM217" s="221"/>
      <c r="WNN217" s="220"/>
      <c r="WNO217" s="219"/>
      <c r="WNP217" s="218"/>
      <c r="WNQ217" s="222"/>
      <c r="WNR217" s="218"/>
      <c r="WNS217" s="218"/>
      <c r="WNT217" s="221"/>
      <c r="WNU217" s="220"/>
      <c r="WNV217" s="219"/>
      <c r="WNW217" s="218"/>
      <c r="WNX217" s="222"/>
      <c r="WNY217" s="218"/>
      <c r="WNZ217" s="218"/>
      <c r="WOA217" s="221"/>
      <c r="WOB217" s="220"/>
      <c r="WOC217" s="219"/>
      <c r="WOD217" s="218"/>
      <c r="WOE217" s="222"/>
      <c r="WOF217" s="218"/>
      <c r="WOG217" s="218"/>
      <c r="WOH217" s="221"/>
      <c r="WOI217" s="220"/>
      <c r="WOJ217" s="219"/>
      <c r="WOK217" s="218"/>
      <c r="WOL217" s="222"/>
      <c r="WOM217" s="218"/>
      <c r="WON217" s="218"/>
      <c r="WOO217" s="221"/>
      <c r="WOP217" s="220"/>
      <c r="WOQ217" s="219"/>
      <c r="WOR217" s="218"/>
      <c r="WOS217" s="222"/>
      <c r="WOT217" s="218"/>
      <c r="WOU217" s="218"/>
      <c r="WOV217" s="221"/>
      <c r="WOW217" s="220"/>
      <c r="WOX217" s="219"/>
      <c r="WOY217" s="218"/>
      <c r="WOZ217" s="222"/>
      <c r="WPA217" s="218"/>
      <c r="WPB217" s="218"/>
      <c r="WPC217" s="221"/>
      <c r="WPD217" s="220"/>
      <c r="WPE217" s="219"/>
      <c r="WPF217" s="218"/>
      <c r="WPG217" s="222"/>
      <c r="WPH217" s="218"/>
      <c r="WPI217" s="218"/>
      <c r="WPJ217" s="221"/>
      <c r="WPK217" s="220"/>
      <c r="WPL217" s="219"/>
      <c r="WPM217" s="218"/>
      <c r="WPN217" s="222"/>
      <c r="WPO217" s="218"/>
      <c r="WPP217" s="218"/>
      <c r="WPQ217" s="221"/>
      <c r="WPR217" s="220"/>
      <c r="WPS217" s="219"/>
      <c r="WPT217" s="218"/>
      <c r="WPU217" s="222"/>
      <c r="WPV217" s="218"/>
      <c r="WPW217" s="218"/>
      <c r="WPX217" s="221"/>
      <c r="WPY217" s="220"/>
      <c r="WPZ217" s="219"/>
      <c r="WQA217" s="218"/>
      <c r="WQB217" s="222"/>
      <c r="WQC217" s="218"/>
      <c r="WQD217" s="218"/>
      <c r="WQE217" s="221"/>
      <c r="WQF217" s="220"/>
      <c r="WQG217" s="219"/>
      <c r="WQH217" s="218"/>
      <c r="WQI217" s="222"/>
      <c r="WQJ217" s="218"/>
      <c r="WQK217" s="218"/>
      <c r="WQL217" s="221"/>
      <c r="WQM217" s="220"/>
      <c r="WQN217" s="219"/>
      <c r="WQO217" s="218"/>
      <c r="WQP217" s="222"/>
      <c r="WQQ217" s="218"/>
      <c r="WQR217" s="218"/>
      <c r="WQS217" s="221"/>
      <c r="WQT217" s="220"/>
      <c r="WQU217" s="219"/>
      <c r="WQV217" s="218"/>
      <c r="WQW217" s="222"/>
      <c r="WQX217" s="218"/>
      <c r="WQY217" s="218"/>
      <c r="WQZ217" s="221"/>
      <c r="WRA217" s="220"/>
      <c r="WRB217" s="219"/>
      <c r="WRC217" s="218"/>
      <c r="WRD217" s="222"/>
      <c r="WRE217" s="218"/>
      <c r="WRF217" s="218"/>
      <c r="WRG217" s="221"/>
      <c r="WRH217" s="220"/>
      <c r="WRI217" s="219"/>
      <c r="WRJ217" s="218"/>
      <c r="WRK217" s="222"/>
      <c r="WRL217" s="218"/>
      <c r="WRM217" s="218"/>
      <c r="WRN217" s="221"/>
      <c r="WRO217" s="220"/>
      <c r="WRP217" s="219"/>
      <c r="WRQ217" s="218"/>
      <c r="WRR217" s="222"/>
      <c r="WRS217" s="218"/>
      <c r="WRT217" s="218"/>
      <c r="WRU217" s="221"/>
      <c r="WRV217" s="220"/>
      <c r="WRW217" s="219"/>
      <c r="WRX217" s="218"/>
      <c r="WRY217" s="222"/>
      <c r="WRZ217" s="218"/>
      <c r="WSA217" s="218"/>
      <c r="WSB217" s="221"/>
      <c r="WSC217" s="220"/>
      <c r="WSD217" s="219"/>
      <c r="WSE217" s="218"/>
      <c r="WSF217" s="222"/>
      <c r="WSG217" s="218"/>
      <c r="WSH217" s="218"/>
      <c r="WSI217" s="221"/>
      <c r="WSJ217" s="220"/>
      <c r="WSK217" s="219"/>
      <c r="WSL217" s="218"/>
      <c r="WSM217" s="222"/>
      <c r="WSN217" s="218"/>
      <c r="WSO217" s="218"/>
      <c r="WSP217" s="221"/>
      <c r="WSQ217" s="220"/>
      <c r="WSR217" s="219"/>
      <c r="WSS217" s="218"/>
      <c r="WST217" s="222"/>
      <c r="WSU217" s="218"/>
      <c r="WSV217" s="218"/>
      <c r="WSW217" s="221"/>
      <c r="WSX217" s="220"/>
      <c r="WSY217" s="219"/>
      <c r="WSZ217" s="218"/>
      <c r="WTA217" s="222"/>
      <c r="WTB217" s="218"/>
      <c r="WTC217" s="218"/>
      <c r="WTD217" s="221"/>
      <c r="WTE217" s="220"/>
      <c r="WTF217" s="219"/>
      <c r="WTG217" s="218"/>
      <c r="WTH217" s="222"/>
      <c r="WTI217" s="218"/>
      <c r="WTJ217" s="218"/>
      <c r="WTK217" s="221"/>
      <c r="WTL217" s="220"/>
      <c r="WTM217" s="219"/>
      <c r="WTN217" s="218"/>
      <c r="WTO217" s="222"/>
      <c r="WTP217" s="218"/>
      <c r="WTQ217" s="218"/>
      <c r="WTR217" s="221"/>
      <c r="WTS217" s="220"/>
      <c r="WTT217" s="219"/>
      <c r="WTU217" s="218"/>
      <c r="WTV217" s="222"/>
      <c r="WTW217" s="218"/>
      <c r="WTX217" s="218"/>
      <c r="WTY217" s="221"/>
      <c r="WTZ217" s="220"/>
      <c r="WUA217" s="219"/>
      <c r="WUB217" s="218"/>
      <c r="WUC217" s="222"/>
      <c r="WUD217" s="218"/>
      <c r="WUE217" s="218"/>
      <c r="WUF217" s="221"/>
      <c r="WUG217" s="220"/>
      <c r="WUH217" s="219"/>
      <c r="WUI217" s="218"/>
      <c r="WUJ217" s="222"/>
      <c r="WUK217" s="218"/>
      <c r="WUL217" s="218"/>
      <c r="WUM217" s="221"/>
      <c r="WUN217" s="220"/>
      <c r="WUO217" s="219"/>
      <c r="WUP217" s="218"/>
      <c r="WUQ217" s="222"/>
      <c r="WUR217" s="218"/>
      <c r="WUS217" s="218"/>
      <c r="WUT217" s="221"/>
      <c r="WUU217" s="220"/>
      <c r="WUV217" s="219"/>
      <c r="WUW217" s="218"/>
      <c r="WUX217" s="222"/>
      <c r="WUY217" s="218"/>
      <c r="WUZ217" s="218"/>
      <c r="WVA217" s="221"/>
      <c r="WVB217" s="220"/>
      <c r="WVC217" s="219"/>
      <c r="WVD217" s="218"/>
      <c r="WVE217" s="222"/>
      <c r="WVF217" s="218"/>
      <c r="WVG217" s="218"/>
      <c r="WVH217" s="221"/>
      <c r="WVI217" s="220"/>
      <c r="WVJ217" s="219"/>
      <c r="WVK217" s="218"/>
      <c r="WVL217" s="222"/>
      <c r="WVM217" s="218"/>
      <c r="WVN217" s="218"/>
      <c r="WVO217" s="221"/>
      <c r="WVP217" s="220"/>
      <c r="WVQ217" s="219"/>
      <c r="WVR217" s="218"/>
      <c r="WVS217" s="222"/>
      <c r="WVT217" s="218"/>
      <c r="WVU217" s="218"/>
      <c r="WVV217" s="221"/>
      <c r="WVW217" s="220"/>
      <c r="WVX217" s="219"/>
      <c r="WVY217" s="218"/>
      <c r="WVZ217" s="222"/>
      <c r="WWA217" s="218"/>
      <c r="WWB217" s="218"/>
      <c r="WWC217" s="221"/>
      <c r="WWD217" s="220"/>
      <c r="WWE217" s="219"/>
      <c r="WWF217" s="218"/>
      <c r="WWG217" s="222"/>
      <c r="WWH217" s="218"/>
      <c r="WWI217" s="218"/>
      <c r="WWJ217" s="221"/>
      <c r="WWK217" s="220"/>
      <c r="WWL217" s="219"/>
      <c r="WWM217" s="218"/>
      <c r="WWN217" s="222"/>
      <c r="WWO217" s="218"/>
      <c r="WWP217" s="218"/>
      <c r="WWQ217" s="221"/>
      <c r="WWR217" s="220"/>
      <c r="WWS217" s="219"/>
      <c r="WWT217" s="218"/>
      <c r="WWU217" s="222"/>
      <c r="WWV217" s="218"/>
      <c r="WWW217" s="218"/>
      <c r="WWX217" s="221"/>
      <c r="WWY217" s="220"/>
      <c r="WWZ217" s="219"/>
      <c r="WXA217" s="218"/>
      <c r="WXB217" s="222"/>
      <c r="WXC217" s="218"/>
      <c r="WXD217" s="218"/>
      <c r="WXE217" s="221"/>
      <c r="WXF217" s="220"/>
      <c r="WXG217" s="219"/>
      <c r="WXH217" s="218"/>
      <c r="WXI217" s="222"/>
      <c r="WXJ217" s="218"/>
      <c r="WXK217" s="218"/>
      <c r="WXL217" s="221"/>
      <c r="WXM217" s="220"/>
      <c r="WXN217" s="219"/>
      <c r="WXO217" s="218"/>
      <c r="WXP217" s="222"/>
      <c r="WXQ217" s="218"/>
      <c r="WXR217" s="218"/>
      <c r="WXS217" s="221"/>
      <c r="WXT217" s="220"/>
      <c r="WXU217" s="219"/>
      <c r="WXV217" s="218"/>
      <c r="WXW217" s="222"/>
      <c r="WXX217" s="218"/>
      <c r="WXY217" s="218"/>
      <c r="WXZ217" s="221"/>
      <c r="WYA217" s="220"/>
      <c r="WYB217" s="219"/>
      <c r="WYC217" s="218"/>
      <c r="WYD217" s="222"/>
      <c r="WYE217" s="218"/>
      <c r="WYF217" s="218"/>
      <c r="WYG217" s="221"/>
      <c r="WYH217" s="220"/>
      <c r="WYI217" s="219"/>
      <c r="WYJ217" s="218"/>
      <c r="WYK217" s="222"/>
      <c r="WYL217" s="218"/>
      <c r="WYM217" s="218"/>
      <c r="WYN217" s="221"/>
      <c r="WYO217" s="220"/>
      <c r="WYP217" s="219"/>
      <c r="WYQ217" s="218"/>
      <c r="WYR217" s="222"/>
      <c r="WYS217" s="218"/>
      <c r="WYT217" s="218"/>
      <c r="WYU217" s="221"/>
      <c r="WYV217" s="220"/>
      <c r="WYW217" s="219"/>
      <c r="WYX217" s="218"/>
      <c r="WYY217" s="222"/>
      <c r="WYZ217" s="218"/>
      <c r="WZA217" s="218"/>
      <c r="WZB217" s="221"/>
      <c r="WZC217" s="220"/>
      <c r="WZD217" s="219"/>
      <c r="WZE217" s="218"/>
      <c r="WZF217" s="222"/>
      <c r="WZG217" s="218"/>
      <c r="WZH217" s="218"/>
      <c r="WZI217" s="221"/>
      <c r="WZJ217" s="220"/>
      <c r="WZK217" s="219"/>
      <c r="WZL217" s="218"/>
      <c r="WZM217" s="222"/>
      <c r="WZN217" s="218"/>
      <c r="WZO217" s="218"/>
      <c r="WZP217" s="221"/>
      <c r="WZQ217" s="220"/>
      <c r="WZR217" s="219"/>
      <c r="WZS217" s="218"/>
      <c r="WZT217" s="222"/>
      <c r="WZU217" s="218"/>
      <c r="WZV217" s="218"/>
      <c r="WZW217" s="221"/>
      <c r="WZX217" s="220"/>
      <c r="WZY217" s="219"/>
      <c r="WZZ217" s="218"/>
      <c r="XAA217" s="222"/>
      <c r="XAB217" s="218"/>
      <c r="XAC217" s="218"/>
      <c r="XAD217" s="221"/>
      <c r="XAE217" s="220"/>
      <c r="XAF217" s="219"/>
      <c r="XAG217" s="218"/>
      <c r="XAH217" s="222"/>
      <c r="XAI217" s="218"/>
      <c r="XAJ217" s="218"/>
      <c r="XAK217" s="221"/>
      <c r="XAL217" s="220"/>
      <c r="XAM217" s="219"/>
      <c r="XAN217" s="218"/>
      <c r="XAO217" s="222"/>
      <c r="XAP217" s="218"/>
      <c r="XAQ217" s="218"/>
      <c r="XAR217" s="221"/>
      <c r="XAS217" s="220"/>
      <c r="XAT217" s="219"/>
      <c r="XAU217" s="218"/>
      <c r="XAV217" s="222"/>
      <c r="XAW217" s="218"/>
      <c r="XAX217" s="218"/>
      <c r="XAY217" s="221"/>
      <c r="XAZ217" s="220"/>
      <c r="XBA217" s="219"/>
      <c r="XBB217" s="218"/>
      <c r="XBC217" s="222"/>
      <c r="XBD217" s="218"/>
      <c r="XBE217" s="218"/>
      <c r="XBF217" s="221"/>
      <c r="XBG217" s="220"/>
      <c r="XBH217" s="219"/>
      <c r="XBI217" s="218"/>
      <c r="XBJ217" s="222"/>
      <c r="XBK217" s="218"/>
      <c r="XBL217" s="218"/>
      <c r="XBM217" s="221"/>
      <c r="XBN217" s="220"/>
      <c r="XBO217" s="219"/>
      <c r="XBP217" s="218"/>
      <c r="XBQ217" s="222"/>
      <c r="XBR217" s="218"/>
      <c r="XBS217" s="218"/>
      <c r="XBT217" s="221"/>
      <c r="XBU217" s="220"/>
      <c r="XBV217" s="219"/>
      <c r="XBW217" s="218"/>
      <c r="XBX217" s="222"/>
      <c r="XBY217" s="218"/>
      <c r="XBZ217" s="218"/>
      <c r="XCA217" s="221"/>
      <c r="XCB217" s="220"/>
      <c r="XCC217" s="219"/>
      <c r="XCD217" s="218"/>
      <c r="XCE217" s="222"/>
      <c r="XCF217" s="218"/>
      <c r="XCG217" s="218"/>
      <c r="XCH217" s="221"/>
      <c r="XCI217" s="220"/>
      <c r="XCJ217" s="219"/>
      <c r="XCK217" s="218"/>
      <c r="XCL217" s="222"/>
      <c r="XCM217" s="218"/>
      <c r="XCN217" s="218"/>
      <c r="XCO217" s="221"/>
      <c r="XCP217" s="220"/>
      <c r="XCQ217" s="219"/>
      <c r="XCR217" s="218"/>
      <c r="XCS217" s="222"/>
      <c r="XCT217" s="218"/>
      <c r="XCU217" s="218"/>
      <c r="XCV217" s="221"/>
      <c r="XCW217" s="220"/>
      <c r="XCX217" s="219"/>
      <c r="XCY217" s="218"/>
      <c r="XCZ217" s="222"/>
      <c r="XDA217" s="218"/>
      <c r="XDB217" s="218"/>
      <c r="XDC217" s="221"/>
      <c r="XDD217" s="220"/>
      <c r="XDE217" s="219"/>
      <c r="XDF217" s="218"/>
      <c r="XDG217" s="222"/>
      <c r="XDH217" s="218"/>
      <c r="XDI217" s="218"/>
      <c r="XDJ217" s="221"/>
      <c r="XDK217" s="220"/>
      <c r="XDL217" s="219"/>
      <c r="XDM217" s="218"/>
      <c r="XDN217" s="222"/>
      <c r="XDO217" s="218"/>
      <c r="XDP217" s="218"/>
      <c r="XDQ217" s="221"/>
      <c r="XDR217" s="220"/>
      <c r="XDS217" s="219"/>
      <c r="XDT217" s="218"/>
      <c r="XDU217" s="222"/>
      <c r="XDV217" s="218"/>
      <c r="XDW217" s="218"/>
      <c r="XDX217" s="221"/>
      <c r="XDY217" s="220"/>
      <c r="XDZ217" s="219"/>
      <c r="XEA217" s="218"/>
      <c r="XEB217" s="222"/>
      <c r="XEC217" s="218"/>
      <c r="XED217" s="218"/>
      <c r="XEE217" s="221"/>
      <c r="XEF217" s="220"/>
      <c r="XEG217" s="219"/>
      <c r="XEH217" s="218"/>
      <c r="XEI217" s="222"/>
      <c r="XEJ217" s="218"/>
      <c r="XEK217" s="218"/>
      <c r="XEL217" s="221"/>
      <c r="XEM217" s="220"/>
      <c r="XEN217" s="219"/>
      <c r="XEO217" s="218"/>
      <c r="XEP217" s="222"/>
      <c r="XEQ217" s="218"/>
      <c r="XER217" s="218"/>
      <c r="XES217" s="221"/>
      <c r="XET217" s="220"/>
      <c r="XEU217" s="219"/>
      <c r="XEV217" s="218"/>
    </row>
    <row r="218" spans="1:16376" ht="18" customHeight="1">
      <c r="A218" s="38" t="s">
        <v>26489</v>
      </c>
      <c r="B218" s="38">
        <f>[1]Matrix!$B$551</f>
        <v>0</v>
      </c>
      <c r="C218" s="123">
        <f t="shared" si="33"/>
        <v>5.5</v>
      </c>
      <c r="D218" s="97">
        <f t="shared" si="34"/>
        <v>5</v>
      </c>
      <c r="F218" s="216" t="s">
        <v>28197</v>
      </c>
      <c r="G218" s="217">
        <f t="shared" si="35"/>
        <v>5</v>
      </c>
    </row>
    <row r="219" spans="1:16376" ht="18" customHeight="1">
      <c r="A219" s="38" t="s">
        <v>26490</v>
      </c>
      <c r="B219" s="38">
        <f>[1]Matrix!$B$517</f>
        <v>0</v>
      </c>
      <c r="C219" s="123">
        <f t="shared" si="33"/>
        <v>5.5</v>
      </c>
      <c r="D219" s="97">
        <f t="shared" si="34"/>
        <v>5</v>
      </c>
      <c r="F219" s="216" t="s">
        <v>28196</v>
      </c>
      <c r="G219" s="217">
        <f t="shared" si="35"/>
        <v>5</v>
      </c>
    </row>
    <row r="220" spans="1:16376" ht="18" customHeight="1">
      <c r="A220" s="38" t="s">
        <v>26491</v>
      </c>
      <c r="B220" s="38">
        <f>[1]Matrix!$B$1690</f>
        <v>0</v>
      </c>
      <c r="C220" s="123">
        <f t="shared" si="33"/>
        <v>5.5</v>
      </c>
      <c r="D220" s="97">
        <f t="shared" si="34"/>
        <v>5</v>
      </c>
      <c r="F220" s="216" t="s">
        <v>28195</v>
      </c>
      <c r="G220" s="217">
        <f t="shared" si="35"/>
        <v>5</v>
      </c>
    </row>
    <row r="221" spans="1:16376" ht="18" customHeight="1">
      <c r="A221" s="38" t="s">
        <v>26492</v>
      </c>
      <c r="B221" s="38">
        <f>[1]Matrix!$B$1706</f>
        <v>0</v>
      </c>
      <c r="C221" s="123">
        <f t="shared" si="33"/>
        <v>5.5</v>
      </c>
      <c r="D221" s="97">
        <f t="shared" si="34"/>
        <v>5</v>
      </c>
      <c r="F221" s="216" t="s">
        <v>28194</v>
      </c>
      <c r="G221" s="217">
        <f t="shared" si="35"/>
        <v>5</v>
      </c>
    </row>
    <row r="222" spans="1:16376" ht="18" customHeight="1">
      <c r="A222" s="38" t="s">
        <v>26493</v>
      </c>
      <c r="B222" s="38">
        <f>[1]Matrix!$B$8220</f>
        <v>0</v>
      </c>
      <c r="C222" s="123">
        <f t="shared" si="33"/>
        <v>5.5</v>
      </c>
      <c r="D222" s="97">
        <f t="shared" si="34"/>
        <v>5</v>
      </c>
      <c r="F222" s="216" t="s">
        <v>28193</v>
      </c>
      <c r="G222" s="217">
        <f t="shared" si="35"/>
        <v>5</v>
      </c>
    </row>
    <row r="223" spans="1:16376" ht="18" customHeight="1">
      <c r="A223" s="38" t="s">
        <v>26494</v>
      </c>
      <c r="B223" s="38">
        <f>[1]Matrix!$B$526</f>
        <v>0</v>
      </c>
      <c r="C223" s="123">
        <f t="shared" si="33"/>
        <v>5.5</v>
      </c>
      <c r="D223" s="97">
        <f t="shared" si="34"/>
        <v>5</v>
      </c>
      <c r="F223" s="216" t="s">
        <v>28192</v>
      </c>
      <c r="G223" s="217">
        <f t="shared" si="35"/>
        <v>5</v>
      </c>
    </row>
    <row r="224" spans="1:16376" ht="18" customHeight="1">
      <c r="A224" s="38" t="s">
        <v>26495</v>
      </c>
      <c r="B224" s="38">
        <f>[1]Matrix!$B$8973</f>
        <v>0</v>
      </c>
      <c r="C224" s="123">
        <f t="shared" si="33"/>
        <v>5.5</v>
      </c>
      <c r="D224" s="97">
        <f t="shared" si="34"/>
        <v>5</v>
      </c>
      <c r="F224" s="216" t="s">
        <v>28191</v>
      </c>
      <c r="G224" s="217">
        <f t="shared" si="35"/>
        <v>5</v>
      </c>
    </row>
    <row r="225" spans="1:7" ht="18" customHeight="1">
      <c r="A225" s="38" t="s">
        <v>26496</v>
      </c>
      <c r="B225" s="38">
        <f>[1]Matrix!$B$9514</f>
        <v>0</v>
      </c>
      <c r="C225" s="123">
        <f t="shared" si="33"/>
        <v>5.5</v>
      </c>
      <c r="D225" s="97">
        <f t="shared" si="34"/>
        <v>5</v>
      </c>
      <c r="F225" s="216" t="s">
        <v>28190</v>
      </c>
      <c r="G225" s="217">
        <f t="shared" si="35"/>
        <v>5</v>
      </c>
    </row>
    <row r="226" spans="1:7" ht="18" customHeight="1">
      <c r="A226" s="38" t="s">
        <v>26497</v>
      </c>
      <c r="B226" s="38">
        <f>[1]Matrix!$B$2994</f>
        <v>0</v>
      </c>
      <c r="C226" s="123">
        <f t="shared" si="33"/>
        <v>5.5</v>
      </c>
      <c r="D226" s="97">
        <f t="shared" si="34"/>
        <v>5</v>
      </c>
      <c r="F226" s="216" t="s">
        <v>28189</v>
      </c>
      <c r="G226" s="217">
        <f t="shared" si="35"/>
        <v>5</v>
      </c>
    </row>
    <row r="227" spans="1:7" ht="18" customHeight="1">
      <c r="A227" s="38" t="s">
        <v>26498</v>
      </c>
      <c r="B227" s="38">
        <f>[1]Matrix!$B$1707</f>
        <v>0</v>
      </c>
      <c r="C227" s="123">
        <f t="shared" si="33"/>
        <v>5.5</v>
      </c>
      <c r="D227" s="97">
        <f t="shared" si="34"/>
        <v>5</v>
      </c>
      <c r="F227" s="216" t="s">
        <v>28188</v>
      </c>
      <c r="G227" s="217">
        <f t="shared" si="35"/>
        <v>5</v>
      </c>
    </row>
    <row r="228" spans="1:7" ht="18" customHeight="1">
      <c r="A228" s="38" t="s">
        <v>26499</v>
      </c>
      <c r="B228" s="38">
        <f>[1]Matrix!$B$8350</f>
        <v>0</v>
      </c>
      <c r="C228" s="123">
        <f t="shared" si="33"/>
        <v>5.5</v>
      </c>
      <c r="D228" s="97">
        <f t="shared" si="34"/>
        <v>5</v>
      </c>
      <c r="F228" s="216" t="s">
        <v>28187</v>
      </c>
      <c r="G228" s="217">
        <f t="shared" si="35"/>
        <v>5</v>
      </c>
    </row>
    <row r="229" spans="1:7" ht="18" customHeight="1">
      <c r="A229" s="38" t="s">
        <v>26500</v>
      </c>
      <c r="B229" s="38"/>
      <c r="C229" s="123"/>
      <c r="D229" s="97"/>
    </row>
    <row r="230" spans="1:7" ht="18" customHeight="1">
      <c r="A230" s="38" t="s">
        <v>26501</v>
      </c>
      <c r="B230" s="38">
        <f>[1]Matrix!$B$8300</f>
        <v>0</v>
      </c>
      <c r="C230" s="123">
        <f t="shared" ref="C230:C260" si="36">ROUNDUP(ABS(75-B230)/(Base_Value)*allergy_factor,1)</f>
        <v>5.5</v>
      </c>
      <c r="D230" s="97">
        <f t="shared" ref="D230:D260" si="37">IF(C230&gt;Max_Value,Max_Value,IF(C230&lt;0,0,C230))</f>
        <v>5</v>
      </c>
      <c r="F230" s="216" t="s">
        <v>28186</v>
      </c>
      <c r="G230" s="217">
        <f t="shared" ref="G230:G260" si="38">D230</f>
        <v>5</v>
      </c>
    </row>
    <row r="231" spans="1:7" ht="18" customHeight="1">
      <c r="A231" s="38" t="s">
        <v>11440</v>
      </c>
      <c r="B231" s="38">
        <f>[1]Matrix!$B$8326</f>
        <v>0</v>
      </c>
      <c r="C231" s="123">
        <f t="shared" si="36"/>
        <v>5.5</v>
      </c>
      <c r="D231" s="97">
        <f t="shared" si="37"/>
        <v>5</v>
      </c>
      <c r="F231" s="216" t="s">
        <v>28185</v>
      </c>
      <c r="G231" s="217">
        <f t="shared" si="38"/>
        <v>5</v>
      </c>
    </row>
    <row r="232" spans="1:7" ht="18" customHeight="1">
      <c r="A232" s="38" t="s">
        <v>11681</v>
      </c>
      <c r="B232" s="38">
        <f>[1]Matrix!$B$8355</f>
        <v>0</v>
      </c>
      <c r="C232" s="123">
        <f t="shared" si="36"/>
        <v>5.5</v>
      </c>
      <c r="D232" s="97">
        <f t="shared" si="37"/>
        <v>5</v>
      </c>
      <c r="F232" s="216" t="s">
        <v>28184</v>
      </c>
      <c r="G232" s="217">
        <f t="shared" si="38"/>
        <v>5</v>
      </c>
    </row>
    <row r="233" spans="1:7" ht="18" customHeight="1">
      <c r="A233" s="38" t="s">
        <v>26502</v>
      </c>
      <c r="B233" s="38">
        <f>[1]Matrix!$B$106</f>
        <v>0</v>
      </c>
      <c r="C233" s="123">
        <f t="shared" si="36"/>
        <v>5.5</v>
      </c>
      <c r="D233" s="97">
        <f t="shared" si="37"/>
        <v>5</v>
      </c>
      <c r="F233" s="216" t="s">
        <v>28183</v>
      </c>
      <c r="G233" s="217">
        <f t="shared" si="38"/>
        <v>5</v>
      </c>
    </row>
    <row r="234" spans="1:7" ht="18" customHeight="1">
      <c r="A234" s="38" t="s">
        <v>26503</v>
      </c>
      <c r="B234" s="38">
        <f>[1]Matrix!$B$1624</f>
        <v>0</v>
      </c>
      <c r="C234" s="123">
        <f t="shared" si="36"/>
        <v>5.5</v>
      </c>
      <c r="D234" s="97">
        <f t="shared" si="37"/>
        <v>5</v>
      </c>
      <c r="F234" s="216" t="s">
        <v>28182</v>
      </c>
      <c r="G234" s="217">
        <f t="shared" si="38"/>
        <v>5</v>
      </c>
    </row>
    <row r="235" spans="1:7" ht="18" customHeight="1">
      <c r="A235" s="38" t="s">
        <v>26504</v>
      </c>
      <c r="B235" s="38">
        <f>[1]Matrix!$B$8333</f>
        <v>0</v>
      </c>
      <c r="C235" s="123">
        <f t="shared" si="36"/>
        <v>5.5</v>
      </c>
      <c r="D235" s="97">
        <f t="shared" si="37"/>
        <v>5</v>
      </c>
      <c r="F235" s="216" t="s">
        <v>28181</v>
      </c>
      <c r="G235" s="217">
        <f t="shared" si="38"/>
        <v>5</v>
      </c>
    </row>
    <row r="236" spans="1:7" ht="18" customHeight="1">
      <c r="A236" s="38" t="s">
        <v>26505</v>
      </c>
      <c r="B236" s="38">
        <f>[1]Matrix!$B$1531</f>
        <v>0</v>
      </c>
      <c r="C236" s="123">
        <f t="shared" si="36"/>
        <v>5.5</v>
      </c>
      <c r="D236" s="97">
        <f t="shared" si="37"/>
        <v>5</v>
      </c>
      <c r="F236" s="216" t="s">
        <v>28180</v>
      </c>
      <c r="G236" s="217">
        <f t="shared" si="38"/>
        <v>5</v>
      </c>
    </row>
    <row r="237" spans="1:7" ht="18" customHeight="1">
      <c r="A237" s="38" t="s">
        <v>26506</v>
      </c>
      <c r="B237" s="38">
        <f>[1]Matrix!$B$90</f>
        <v>0</v>
      </c>
      <c r="C237" s="123">
        <f t="shared" si="36"/>
        <v>5.5</v>
      </c>
      <c r="D237" s="97">
        <f t="shared" si="37"/>
        <v>5</v>
      </c>
      <c r="F237" s="216" t="s">
        <v>28179</v>
      </c>
      <c r="G237" s="217">
        <f t="shared" si="38"/>
        <v>5</v>
      </c>
    </row>
    <row r="238" spans="1:7" ht="18" customHeight="1">
      <c r="A238" s="38" t="s">
        <v>26507</v>
      </c>
      <c r="B238" s="38">
        <f>[1]Matrix!$B$8291</f>
        <v>0</v>
      </c>
      <c r="C238" s="123">
        <f t="shared" si="36"/>
        <v>5.5</v>
      </c>
      <c r="D238" s="97">
        <f t="shared" si="37"/>
        <v>5</v>
      </c>
      <c r="F238" s="216" t="s">
        <v>28178</v>
      </c>
      <c r="G238" s="217">
        <f t="shared" si="38"/>
        <v>5</v>
      </c>
    </row>
    <row r="239" spans="1:7" ht="18" customHeight="1">
      <c r="A239" s="38" t="s">
        <v>11896</v>
      </c>
      <c r="B239" s="38">
        <f>[1]Matrix!$B$8373</f>
        <v>0</v>
      </c>
      <c r="C239" s="123">
        <f t="shared" si="36"/>
        <v>5.5</v>
      </c>
      <c r="D239" s="97">
        <f t="shared" si="37"/>
        <v>5</v>
      </c>
      <c r="F239" s="216" t="s">
        <v>28177</v>
      </c>
      <c r="G239" s="217">
        <f t="shared" si="38"/>
        <v>5</v>
      </c>
    </row>
    <row r="240" spans="1:7" ht="18" customHeight="1">
      <c r="A240" s="38" t="s">
        <v>26508</v>
      </c>
      <c r="B240" s="38">
        <f>[1]Matrix!$B$1570</f>
        <v>0</v>
      </c>
      <c r="C240" s="123">
        <f t="shared" si="36"/>
        <v>5.5</v>
      </c>
      <c r="D240" s="97">
        <f t="shared" si="37"/>
        <v>5</v>
      </c>
      <c r="F240" s="216" t="s">
        <v>28176</v>
      </c>
      <c r="G240" s="217">
        <f t="shared" si="38"/>
        <v>5</v>
      </c>
    </row>
    <row r="241" spans="1:7" ht="18" customHeight="1">
      <c r="A241" s="38" t="s">
        <v>26509</v>
      </c>
      <c r="B241" s="38">
        <f>[1]Matrix!$B$8341</f>
        <v>0</v>
      </c>
      <c r="C241" s="123">
        <f t="shared" si="36"/>
        <v>5.5</v>
      </c>
      <c r="D241" s="97">
        <f t="shared" si="37"/>
        <v>5</v>
      </c>
      <c r="F241" s="216" t="s">
        <v>28175</v>
      </c>
      <c r="G241" s="217">
        <f t="shared" si="38"/>
        <v>5</v>
      </c>
    </row>
    <row r="242" spans="1:7" ht="18" customHeight="1">
      <c r="A242" s="38" t="s">
        <v>26367</v>
      </c>
      <c r="B242" s="38">
        <f>[1]Matrix!$B$258</f>
        <v>0</v>
      </c>
      <c r="C242" s="123">
        <f t="shared" si="36"/>
        <v>5.5</v>
      </c>
      <c r="D242" s="97">
        <f t="shared" si="37"/>
        <v>5</v>
      </c>
      <c r="F242" s="216" t="s">
        <v>28174</v>
      </c>
      <c r="G242" s="217">
        <f t="shared" si="38"/>
        <v>5</v>
      </c>
    </row>
    <row r="243" spans="1:7" ht="18" customHeight="1">
      <c r="A243" s="38" t="s">
        <v>26510</v>
      </c>
      <c r="B243" s="38">
        <f>[1]Matrix!$B$4478</f>
        <v>0</v>
      </c>
      <c r="C243" s="123">
        <f t="shared" si="36"/>
        <v>5.5</v>
      </c>
      <c r="D243" s="97">
        <f t="shared" si="37"/>
        <v>5</v>
      </c>
      <c r="F243" s="216" t="s">
        <v>28173</v>
      </c>
      <c r="G243" s="217">
        <f t="shared" si="38"/>
        <v>5</v>
      </c>
    </row>
    <row r="244" spans="1:7" ht="18" customHeight="1">
      <c r="A244" s="38" t="s">
        <v>26511</v>
      </c>
      <c r="B244" s="38">
        <f>[1]Matrix!$B$477</f>
        <v>0</v>
      </c>
      <c r="C244" s="123">
        <f t="shared" si="36"/>
        <v>5.5</v>
      </c>
      <c r="D244" s="97">
        <f t="shared" si="37"/>
        <v>5</v>
      </c>
      <c r="F244" s="216" t="s">
        <v>28172</v>
      </c>
      <c r="G244" s="217">
        <f t="shared" si="38"/>
        <v>5</v>
      </c>
    </row>
    <row r="245" spans="1:7" ht="18" customHeight="1">
      <c r="A245" s="38" t="s">
        <v>26512</v>
      </c>
      <c r="B245" s="38">
        <f>[1]Matrix!$B$4512</f>
        <v>0</v>
      </c>
      <c r="C245" s="123">
        <f t="shared" si="36"/>
        <v>5.5</v>
      </c>
      <c r="D245" s="97">
        <f t="shared" si="37"/>
        <v>5</v>
      </c>
      <c r="F245" s="216" t="s">
        <v>28171</v>
      </c>
      <c r="G245" s="217">
        <f t="shared" si="38"/>
        <v>5</v>
      </c>
    </row>
    <row r="246" spans="1:7" ht="18" customHeight="1">
      <c r="A246" s="38" t="s">
        <v>26513</v>
      </c>
      <c r="B246" s="38">
        <f>[1]Matrix!$B$1524</f>
        <v>0</v>
      </c>
      <c r="C246" s="123">
        <f t="shared" si="36"/>
        <v>5.5</v>
      </c>
      <c r="D246" s="97">
        <f t="shared" si="37"/>
        <v>5</v>
      </c>
      <c r="F246" s="216" t="s">
        <v>28170</v>
      </c>
      <c r="G246" s="217">
        <f t="shared" si="38"/>
        <v>5</v>
      </c>
    </row>
    <row r="247" spans="1:7" ht="18" customHeight="1">
      <c r="A247" s="38" t="s">
        <v>11439</v>
      </c>
      <c r="B247" s="38">
        <f>[1]Matrix!$B$2887</f>
        <v>0</v>
      </c>
      <c r="C247" s="123">
        <f t="shared" si="36"/>
        <v>5.5</v>
      </c>
      <c r="D247" s="97">
        <f t="shared" si="37"/>
        <v>5</v>
      </c>
      <c r="F247" s="216" t="s">
        <v>28169</v>
      </c>
      <c r="G247" s="217">
        <f t="shared" si="38"/>
        <v>5</v>
      </c>
    </row>
    <row r="248" spans="1:7" ht="18" customHeight="1">
      <c r="A248" s="38" t="s">
        <v>26514</v>
      </c>
      <c r="B248" s="38">
        <f>[1]Matrix!$B$1702</f>
        <v>0</v>
      </c>
      <c r="C248" s="123">
        <f t="shared" si="36"/>
        <v>5.5</v>
      </c>
      <c r="D248" s="97">
        <f t="shared" si="37"/>
        <v>5</v>
      </c>
      <c r="F248" s="216" t="s">
        <v>28168</v>
      </c>
      <c r="G248" s="217">
        <f t="shared" si="38"/>
        <v>5</v>
      </c>
    </row>
    <row r="249" spans="1:7" ht="18" customHeight="1">
      <c r="A249" s="38" t="s">
        <v>26515</v>
      </c>
      <c r="B249" s="38">
        <f>[1]Matrix!$B$36</f>
        <v>0</v>
      </c>
      <c r="C249" s="123">
        <f t="shared" si="36"/>
        <v>5.5</v>
      </c>
      <c r="D249" s="97">
        <f t="shared" si="37"/>
        <v>5</v>
      </c>
      <c r="F249" s="216" t="s">
        <v>28167</v>
      </c>
      <c r="G249" s="217">
        <f t="shared" si="38"/>
        <v>5</v>
      </c>
    </row>
    <row r="250" spans="1:7" ht="18" customHeight="1">
      <c r="A250" s="38" t="s">
        <v>23832</v>
      </c>
      <c r="B250" s="38">
        <f>[1]Matrix!$B$9471</f>
        <v>0</v>
      </c>
      <c r="C250" s="123">
        <f t="shared" si="36"/>
        <v>5.5</v>
      </c>
      <c r="D250" s="97">
        <f t="shared" si="37"/>
        <v>5</v>
      </c>
      <c r="F250" s="216" t="s">
        <v>28166</v>
      </c>
      <c r="G250" s="217">
        <f t="shared" si="38"/>
        <v>5</v>
      </c>
    </row>
    <row r="251" spans="1:7" ht="18" customHeight="1">
      <c r="A251" s="38" t="s">
        <v>26516</v>
      </c>
      <c r="B251" s="38">
        <f>[1]Matrix!$B$8305</f>
        <v>0</v>
      </c>
      <c r="C251" s="123">
        <f t="shared" si="36"/>
        <v>5.5</v>
      </c>
      <c r="D251" s="97">
        <f t="shared" si="37"/>
        <v>5</v>
      </c>
      <c r="F251" s="216" t="s">
        <v>28165</v>
      </c>
      <c r="G251" s="217">
        <f t="shared" si="38"/>
        <v>5</v>
      </c>
    </row>
    <row r="252" spans="1:7" ht="18" customHeight="1">
      <c r="A252" s="38" t="s">
        <v>26517</v>
      </c>
      <c r="B252" s="38">
        <f>[1]Matrix!$B$236</f>
        <v>0</v>
      </c>
      <c r="C252" s="123">
        <f t="shared" si="36"/>
        <v>5.5</v>
      </c>
      <c r="D252" s="97">
        <f t="shared" si="37"/>
        <v>5</v>
      </c>
      <c r="F252" s="216" t="s">
        <v>28164</v>
      </c>
      <c r="G252" s="217">
        <f t="shared" si="38"/>
        <v>5</v>
      </c>
    </row>
    <row r="253" spans="1:7" ht="18" customHeight="1">
      <c r="A253" s="38" t="s">
        <v>26518</v>
      </c>
      <c r="B253" s="38">
        <f>[1]Matrix!$B$4463</f>
        <v>0</v>
      </c>
      <c r="C253" s="123">
        <f t="shared" si="36"/>
        <v>5.5</v>
      </c>
      <c r="D253" s="97">
        <f t="shared" si="37"/>
        <v>5</v>
      </c>
      <c r="F253" s="216" t="s">
        <v>28163</v>
      </c>
      <c r="G253" s="217">
        <f t="shared" si="38"/>
        <v>5</v>
      </c>
    </row>
    <row r="254" spans="1:7" ht="18" customHeight="1">
      <c r="A254" s="38" t="s">
        <v>26519</v>
      </c>
      <c r="B254" s="38">
        <f>[1]Matrix!$B$9552</f>
        <v>0</v>
      </c>
      <c r="C254" s="123">
        <f t="shared" si="36"/>
        <v>5.5</v>
      </c>
      <c r="D254" s="97">
        <f t="shared" si="37"/>
        <v>5</v>
      </c>
      <c r="F254" s="216" t="s">
        <v>28162</v>
      </c>
      <c r="G254" s="217">
        <f t="shared" si="38"/>
        <v>5</v>
      </c>
    </row>
    <row r="255" spans="1:7" ht="18" customHeight="1">
      <c r="A255" s="38" t="s">
        <v>26520</v>
      </c>
      <c r="B255" s="38">
        <f>[1]Matrix!$B$6176</f>
        <v>0</v>
      </c>
      <c r="C255" s="123">
        <f t="shared" si="36"/>
        <v>5.5</v>
      </c>
      <c r="D255" s="97">
        <f t="shared" si="37"/>
        <v>5</v>
      </c>
      <c r="F255" s="216" t="s">
        <v>28161</v>
      </c>
      <c r="G255" s="217">
        <f t="shared" si="38"/>
        <v>5</v>
      </c>
    </row>
    <row r="256" spans="1:7" ht="18" customHeight="1">
      <c r="A256" s="38" t="s">
        <v>26521</v>
      </c>
      <c r="B256" s="38">
        <f>[1]Matrix!$B$146</f>
        <v>0</v>
      </c>
      <c r="C256" s="123">
        <f t="shared" si="36"/>
        <v>5.5</v>
      </c>
      <c r="D256" s="97">
        <f t="shared" si="37"/>
        <v>5</v>
      </c>
      <c r="F256" s="216" t="s">
        <v>28160</v>
      </c>
      <c r="G256" s="217">
        <f t="shared" si="38"/>
        <v>5</v>
      </c>
    </row>
    <row r="257" spans="1:7" ht="18" customHeight="1">
      <c r="A257" s="38" t="s">
        <v>26522</v>
      </c>
      <c r="B257" s="38">
        <f>[1]Matrix!$B$4611</f>
        <v>0</v>
      </c>
      <c r="C257" s="123">
        <f t="shared" si="36"/>
        <v>5.5</v>
      </c>
      <c r="D257" s="97">
        <f t="shared" si="37"/>
        <v>5</v>
      </c>
      <c r="F257" s="216" t="s">
        <v>28159</v>
      </c>
      <c r="G257" s="217">
        <f t="shared" si="38"/>
        <v>5</v>
      </c>
    </row>
    <row r="258" spans="1:7" ht="18" customHeight="1">
      <c r="A258" s="38" t="s">
        <v>11910</v>
      </c>
      <c r="B258" s="38">
        <f>[1]Matrix!$B$4731</f>
        <v>0</v>
      </c>
      <c r="C258" s="123">
        <f t="shared" si="36"/>
        <v>5.5</v>
      </c>
      <c r="D258" s="97">
        <f t="shared" si="37"/>
        <v>5</v>
      </c>
      <c r="F258" s="216" t="s">
        <v>28158</v>
      </c>
      <c r="G258" s="217">
        <f t="shared" si="38"/>
        <v>5</v>
      </c>
    </row>
    <row r="259" spans="1:7" ht="18" customHeight="1">
      <c r="A259" s="38" t="s">
        <v>11887</v>
      </c>
      <c r="B259" s="38">
        <f>[1]Matrix!$B$229</f>
        <v>0</v>
      </c>
      <c r="C259" s="123">
        <f t="shared" si="36"/>
        <v>5.5</v>
      </c>
      <c r="D259" s="97">
        <f t="shared" si="37"/>
        <v>5</v>
      </c>
      <c r="F259" s="216" t="s">
        <v>28157</v>
      </c>
      <c r="G259" s="217">
        <f t="shared" si="38"/>
        <v>5</v>
      </c>
    </row>
    <row r="260" spans="1:7" ht="18" customHeight="1">
      <c r="A260" s="38" t="s">
        <v>11764</v>
      </c>
      <c r="B260" s="38">
        <f>[1]Matrix!$B$4471</f>
        <v>0</v>
      </c>
      <c r="C260" s="123">
        <f t="shared" si="36"/>
        <v>5.5</v>
      </c>
      <c r="D260" s="97">
        <f t="shared" si="37"/>
        <v>5</v>
      </c>
      <c r="F260" s="216" t="s">
        <v>28156</v>
      </c>
      <c r="G260" s="217">
        <f t="shared" si="38"/>
        <v>5</v>
      </c>
    </row>
    <row r="261" spans="1:7" ht="18" customHeight="1">
      <c r="A261" s="38" t="s">
        <v>26523</v>
      </c>
      <c r="B261" s="38"/>
      <c r="C261" s="123"/>
      <c r="D261" s="97"/>
    </row>
    <row r="262" spans="1:7" ht="18" customHeight="1">
      <c r="A262" s="38" t="s">
        <v>26524</v>
      </c>
      <c r="B262" s="38">
        <f>[1]Matrix!$B$909</f>
        <v>0</v>
      </c>
      <c r="C262" s="123">
        <f t="shared" ref="C262:C293" si="39">ROUNDUP(ABS(75-B262)/(Base_Value)*allergy_factor,1)</f>
        <v>5.5</v>
      </c>
      <c r="D262" s="97">
        <f t="shared" ref="D262:D293" si="40">IF(C262&gt;Max_Value,Max_Value,IF(C262&lt;0,0,C262))</f>
        <v>5</v>
      </c>
      <c r="F262" s="216" t="s">
        <v>28155</v>
      </c>
      <c r="G262" s="217">
        <f t="shared" ref="G262:G293" si="41">D262</f>
        <v>5</v>
      </c>
    </row>
    <row r="263" spans="1:7" ht="18" customHeight="1">
      <c r="A263" s="38" t="s">
        <v>26525</v>
      </c>
      <c r="B263" s="38">
        <f>[1]Matrix!$B$5430</f>
        <v>0</v>
      </c>
      <c r="C263" s="123">
        <f t="shared" si="39"/>
        <v>5.5</v>
      </c>
      <c r="D263" s="97">
        <f t="shared" si="40"/>
        <v>5</v>
      </c>
      <c r="F263" s="216" t="s">
        <v>28154</v>
      </c>
      <c r="G263" s="217">
        <f t="shared" si="41"/>
        <v>5</v>
      </c>
    </row>
    <row r="264" spans="1:7" ht="18" customHeight="1">
      <c r="A264" s="38" t="s">
        <v>26526</v>
      </c>
      <c r="B264" s="38">
        <f>[1]Matrix!$B$1175</f>
        <v>0</v>
      </c>
      <c r="C264" s="123">
        <f t="shared" si="39"/>
        <v>5.5</v>
      </c>
      <c r="D264" s="97">
        <f t="shared" si="40"/>
        <v>5</v>
      </c>
      <c r="F264" s="216" t="s">
        <v>28153</v>
      </c>
      <c r="G264" s="217">
        <f t="shared" si="41"/>
        <v>5</v>
      </c>
    </row>
    <row r="265" spans="1:7" ht="18" customHeight="1">
      <c r="A265" s="38" t="s">
        <v>26527</v>
      </c>
      <c r="B265" s="38">
        <f>[1]Matrix!$B$5437</f>
        <v>0</v>
      </c>
      <c r="C265" s="123">
        <f t="shared" si="39"/>
        <v>5.5</v>
      </c>
      <c r="D265" s="97">
        <f t="shared" si="40"/>
        <v>5</v>
      </c>
      <c r="F265" s="216" t="s">
        <v>28152</v>
      </c>
      <c r="G265" s="217">
        <f t="shared" si="41"/>
        <v>5</v>
      </c>
    </row>
    <row r="266" spans="1:7" ht="18" customHeight="1">
      <c r="A266" s="38" t="s">
        <v>26528</v>
      </c>
      <c r="B266" s="38">
        <f>[1]Matrix!$B$5435</f>
        <v>0</v>
      </c>
      <c r="C266" s="123">
        <f t="shared" si="39"/>
        <v>5.5</v>
      </c>
      <c r="D266" s="97">
        <f t="shared" si="40"/>
        <v>5</v>
      </c>
      <c r="F266" s="216" t="s">
        <v>28151</v>
      </c>
      <c r="G266" s="217">
        <f t="shared" si="41"/>
        <v>5</v>
      </c>
    </row>
    <row r="267" spans="1:7" ht="18" customHeight="1">
      <c r="A267" s="38" t="s">
        <v>26529</v>
      </c>
      <c r="B267" s="38">
        <f>[1]Matrix!$B$385</f>
        <v>0</v>
      </c>
      <c r="C267" s="123">
        <f t="shared" si="39"/>
        <v>5.5</v>
      </c>
      <c r="D267" s="97">
        <f t="shared" si="40"/>
        <v>5</v>
      </c>
      <c r="F267" s="216" t="s">
        <v>28150</v>
      </c>
      <c r="G267" s="217">
        <f t="shared" si="41"/>
        <v>5</v>
      </c>
    </row>
    <row r="268" spans="1:7" ht="18" customHeight="1">
      <c r="A268" s="38" t="s">
        <v>26530</v>
      </c>
      <c r="B268" s="38">
        <f>[1]Matrix!$B$572</f>
        <v>0</v>
      </c>
      <c r="C268" s="123">
        <f t="shared" si="39"/>
        <v>5.5</v>
      </c>
      <c r="D268" s="97">
        <f t="shared" si="40"/>
        <v>5</v>
      </c>
      <c r="F268" s="216" t="s">
        <v>28149</v>
      </c>
      <c r="G268" s="217">
        <f t="shared" si="41"/>
        <v>5</v>
      </c>
    </row>
    <row r="269" spans="1:7" ht="18" customHeight="1">
      <c r="A269" s="38" t="s">
        <v>26531</v>
      </c>
      <c r="B269" s="38">
        <f>[1]Matrix!$B$1166</f>
        <v>0</v>
      </c>
      <c r="C269" s="123">
        <f t="shared" si="39"/>
        <v>5.5</v>
      </c>
      <c r="D269" s="97">
        <f t="shared" si="40"/>
        <v>5</v>
      </c>
      <c r="F269" s="216" t="s">
        <v>28148</v>
      </c>
      <c r="G269" s="217">
        <f t="shared" si="41"/>
        <v>5</v>
      </c>
    </row>
    <row r="270" spans="1:7" ht="18" customHeight="1">
      <c r="A270" s="38" t="s">
        <v>26532</v>
      </c>
      <c r="B270" s="38">
        <f>[1]Matrix!$B$5447</f>
        <v>0</v>
      </c>
      <c r="C270" s="123">
        <f t="shared" si="39"/>
        <v>5.5</v>
      </c>
      <c r="D270" s="97">
        <f t="shared" si="40"/>
        <v>5</v>
      </c>
      <c r="F270" s="216" t="s">
        <v>28147</v>
      </c>
      <c r="G270" s="217">
        <f t="shared" si="41"/>
        <v>5</v>
      </c>
    </row>
    <row r="271" spans="1:7" ht="18" customHeight="1">
      <c r="A271" s="38" t="s">
        <v>26533</v>
      </c>
      <c r="B271" s="38">
        <f>[1]Matrix!$B$6840</f>
        <v>0</v>
      </c>
      <c r="C271" s="123">
        <f t="shared" si="39"/>
        <v>5.5</v>
      </c>
      <c r="D271" s="97">
        <f t="shared" si="40"/>
        <v>5</v>
      </c>
      <c r="F271" s="216" t="s">
        <v>28146</v>
      </c>
      <c r="G271" s="217">
        <f t="shared" si="41"/>
        <v>5</v>
      </c>
    </row>
    <row r="272" spans="1:7" ht="18" customHeight="1">
      <c r="A272" s="38" t="s">
        <v>26534</v>
      </c>
      <c r="B272" s="38">
        <f>[1]Matrix!$B$1117</f>
        <v>0</v>
      </c>
      <c r="C272" s="123">
        <f t="shared" si="39"/>
        <v>5.5</v>
      </c>
      <c r="D272" s="97">
        <f t="shared" si="40"/>
        <v>5</v>
      </c>
      <c r="F272" s="216" t="s">
        <v>28145</v>
      </c>
      <c r="G272" s="217">
        <f t="shared" si="41"/>
        <v>5</v>
      </c>
    </row>
    <row r="273" spans="1:7" ht="18" customHeight="1">
      <c r="A273" s="38" t="s">
        <v>26535</v>
      </c>
      <c r="B273" s="38">
        <f>[1]Matrix!$B$510</f>
        <v>0</v>
      </c>
      <c r="C273" s="123">
        <f t="shared" si="39"/>
        <v>5.5</v>
      </c>
      <c r="D273" s="97">
        <f t="shared" si="40"/>
        <v>5</v>
      </c>
      <c r="F273" s="216" t="s">
        <v>28144</v>
      </c>
      <c r="G273" s="217">
        <f t="shared" si="41"/>
        <v>5</v>
      </c>
    </row>
    <row r="274" spans="1:7" ht="18" customHeight="1">
      <c r="A274" s="38" t="s">
        <v>26536</v>
      </c>
      <c r="B274" s="38">
        <f>[1]Matrix!$B$457</f>
        <v>0</v>
      </c>
      <c r="C274" s="123">
        <f t="shared" si="39"/>
        <v>5.5</v>
      </c>
      <c r="D274" s="97">
        <f t="shared" si="40"/>
        <v>5</v>
      </c>
      <c r="F274" s="216" t="s">
        <v>28143</v>
      </c>
      <c r="G274" s="217">
        <f t="shared" si="41"/>
        <v>5</v>
      </c>
    </row>
    <row r="275" spans="1:7" ht="18" customHeight="1">
      <c r="A275" s="38" t="s">
        <v>26537</v>
      </c>
      <c r="B275" s="38">
        <f>[1]Matrix!$B$488</f>
        <v>0</v>
      </c>
      <c r="C275" s="123">
        <f t="shared" si="39"/>
        <v>5.5</v>
      </c>
      <c r="D275" s="97">
        <f t="shared" si="40"/>
        <v>5</v>
      </c>
      <c r="F275" s="216" t="s">
        <v>28142</v>
      </c>
      <c r="G275" s="217">
        <f t="shared" si="41"/>
        <v>5</v>
      </c>
    </row>
    <row r="276" spans="1:7" ht="18" customHeight="1">
      <c r="A276" s="38" t="s">
        <v>26538</v>
      </c>
      <c r="B276" s="38">
        <f>[1]Matrix!$B$5439</f>
        <v>0</v>
      </c>
      <c r="C276" s="123">
        <f t="shared" si="39"/>
        <v>5.5</v>
      </c>
      <c r="D276" s="97">
        <f t="shared" si="40"/>
        <v>5</v>
      </c>
      <c r="F276" s="216" t="s">
        <v>28124</v>
      </c>
      <c r="G276" s="217">
        <f t="shared" si="41"/>
        <v>5</v>
      </c>
    </row>
    <row r="277" spans="1:7" ht="18" customHeight="1">
      <c r="A277" s="38" t="s">
        <v>26539</v>
      </c>
      <c r="B277" s="38">
        <f>[1]Matrix!$B$452</f>
        <v>0</v>
      </c>
      <c r="C277" s="123">
        <f t="shared" si="39"/>
        <v>5.5</v>
      </c>
      <c r="D277" s="97">
        <f t="shared" si="40"/>
        <v>5</v>
      </c>
      <c r="F277" s="216" t="s">
        <v>28141</v>
      </c>
      <c r="G277" s="217">
        <f t="shared" si="41"/>
        <v>5</v>
      </c>
    </row>
    <row r="278" spans="1:7" ht="18" customHeight="1">
      <c r="A278" s="38" t="s">
        <v>26540</v>
      </c>
      <c r="B278" s="38">
        <f>[1]Matrix!$B$1191</f>
        <v>0</v>
      </c>
      <c r="C278" s="123">
        <f t="shared" si="39"/>
        <v>5.5</v>
      </c>
      <c r="D278" s="97">
        <f t="shared" si="40"/>
        <v>5</v>
      </c>
      <c r="F278" s="216" t="s">
        <v>28140</v>
      </c>
      <c r="G278" s="217">
        <f t="shared" si="41"/>
        <v>5</v>
      </c>
    </row>
    <row r="279" spans="1:7" ht="18" customHeight="1">
      <c r="A279" s="38" t="s">
        <v>26541</v>
      </c>
      <c r="B279" s="38">
        <f>[1]Matrix!$B$2671</f>
        <v>0</v>
      </c>
      <c r="C279" s="123">
        <f t="shared" si="39"/>
        <v>5.5</v>
      </c>
      <c r="D279" s="97">
        <f t="shared" si="40"/>
        <v>5</v>
      </c>
      <c r="F279" s="216" t="s">
        <v>28139</v>
      </c>
      <c r="G279" s="217">
        <f t="shared" si="41"/>
        <v>5</v>
      </c>
    </row>
    <row r="280" spans="1:7" ht="18" customHeight="1">
      <c r="A280" s="38" t="s">
        <v>26542</v>
      </c>
      <c r="B280" s="38">
        <f>[1]Matrix!$B$5431</f>
        <v>0</v>
      </c>
      <c r="C280" s="123">
        <f t="shared" si="39"/>
        <v>5.5</v>
      </c>
      <c r="D280" s="97">
        <f t="shared" si="40"/>
        <v>5</v>
      </c>
      <c r="F280" s="216" t="s">
        <v>28138</v>
      </c>
      <c r="G280" s="217">
        <f t="shared" si="41"/>
        <v>5</v>
      </c>
    </row>
    <row r="281" spans="1:7" ht="18" customHeight="1">
      <c r="A281" s="38" t="s">
        <v>26543</v>
      </c>
      <c r="B281" s="38">
        <f>[1]Matrix!$B$2672</f>
        <v>0</v>
      </c>
      <c r="C281" s="123">
        <f t="shared" si="39"/>
        <v>5.5</v>
      </c>
      <c r="D281" s="97">
        <f t="shared" si="40"/>
        <v>5</v>
      </c>
      <c r="F281" s="216" t="s">
        <v>28137</v>
      </c>
      <c r="G281" s="217">
        <f t="shared" si="41"/>
        <v>5</v>
      </c>
    </row>
    <row r="282" spans="1:7" ht="18" customHeight="1">
      <c r="A282" s="38" t="s">
        <v>26544</v>
      </c>
      <c r="B282" s="38">
        <f>[1]Matrix!$B$1470</f>
        <v>0</v>
      </c>
      <c r="C282" s="123">
        <f t="shared" si="39"/>
        <v>5.5</v>
      </c>
      <c r="D282" s="97">
        <f t="shared" si="40"/>
        <v>5</v>
      </c>
      <c r="F282" s="216" t="s">
        <v>28136</v>
      </c>
      <c r="G282" s="217">
        <f t="shared" si="41"/>
        <v>5</v>
      </c>
    </row>
    <row r="283" spans="1:7" ht="18" customHeight="1">
      <c r="A283" s="38" t="s">
        <v>26545</v>
      </c>
      <c r="B283" s="38">
        <f>[1]Matrix!$B$1302</f>
        <v>0</v>
      </c>
      <c r="C283" s="123">
        <f t="shared" si="39"/>
        <v>5.5</v>
      </c>
      <c r="D283" s="97">
        <f t="shared" si="40"/>
        <v>5</v>
      </c>
      <c r="F283" s="216" t="s">
        <v>28135</v>
      </c>
      <c r="G283" s="217">
        <f t="shared" si="41"/>
        <v>5</v>
      </c>
    </row>
    <row r="284" spans="1:7" ht="18" customHeight="1">
      <c r="A284" s="38" t="s">
        <v>26546</v>
      </c>
      <c r="B284" s="38">
        <f>[1]Matrix!$B$454</f>
        <v>0</v>
      </c>
      <c r="C284" s="123">
        <f t="shared" si="39"/>
        <v>5.5</v>
      </c>
      <c r="D284" s="97">
        <f t="shared" si="40"/>
        <v>5</v>
      </c>
      <c r="F284" s="216" t="s">
        <v>28134</v>
      </c>
      <c r="G284" s="217">
        <f t="shared" si="41"/>
        <v>5</v>
      </c>
    </row>
    <row r="285" spans="1:7" ht="18" customHeight="1">
      <c r="A285" s="38" t="s">
        <v>26547</v>
      </c>
      <c r="B285" s="38">
        <f>[1]Matrix!$B$7759</f>
        <v>0</v>
      </c>
      <c r="C285" s="123">
        <f t="shared" si="39"/>
        <v>5.5</v>
      </c>
      <c r="D285" s="97">
        <f t="shared" si="40"/>
        <v>5</v>
      </c>
      <c r="F285" s="216" t="s">
        <v>28133</v>
      </c>
      <c r="G285" s="217">
        <f t="shared" si="41"/>
        <v>5</v>
      </c>
    </row>
    <row r="286" spans="1:7" ht="18" customHeight="1">
      <c r="A286" s="38" t="s">
        <v>26548</v>
      </c>
      <c r="B286" s="38">
        <f>[1]Matrix!$B$451</f>
        <v>0</v>
      </c>
      <c r="C286" s="123">
        <f t="shared" si="39"/>
        <v>5.5</v>
      </c>
      <c r="D286" s="97">
        <f t="shared" si="40"/>
        <v>5</v>
      </c>
      <c r="F286" s="216" t="s">
        <v>28132</v>
      </c>
      <c r="G286" s="217">
        <f t="shared" si="41"/>
        <v>5</v>
      </c>
    </row>
    <row r="287" spans="1:7" ht="18" customHeight="1">
      <c r="A287" s="38" t="s">
        <v>26549</v>
      </c>
      <c r="B287" s="38">
        <f>[1]Matrix!$B$1212</f>
        <v>0</v>
      </c>
      <c r="C287" s="123">
        <f t="shared" si="39"/>
        <v>5.5</v>
      </c>
      <c r="D287" s="97">
        <f t="shared" si="40"/>
        <v>5</v>
      </c>
      <c r="F287" s="216" t="s">
        <v>28131</v>
      </c>
      <c r="G287" s="217">
        <f t="shared" si="41"/>
        <v>5</v>
      </c>
    </row>
    <row r="288" spans="1:7" ht="18" customHeight="1">
      <c r="A288" s="38" t="s">
        <v>26550</v>
      </c>
      <c r="B288" s="38">
        <f>[1]Matrix!$B$480</f>
        <v>0</v>
      </c>
      <c r="C288" s="123">
        <f t="shared" si="39"/>
        <v>5.5</v>
      </c>
      <c r="D288" s="97">
        <f t="shared" si="40"/>
        <v>5</v>
      </c>
      <c r="F288" s="216" t="s">
        <v>28130</v>
      </c>
      <c r="G288" s="217">
        <f t="shared" si="41"/>
        <v>5</v>
      </c>
    </row>
    <row r="289" spans="1:7" ht="18" customHeight="1">
      <c r="A289" s="38" t="s">
        <v>26551</v>
      </c>
      <c r="B289" s="38">
        <f>[1]Matrix!$B$489</f>
        <v>0</v>
      </c>
      <c r="C289" s="123">
        <f t="shared" si="39"/>
        <v>5.5</v>
      </c>
      <c r="D289" s="97">
        <f t="shared" si="40"/>
        <v>5</v>
      </c>
      <c r="F289" s="216" t="s">
        <v>28129</v>
      </c>
      <c r="G289" s="217">
        <f t="shared" si="41"/>
        <v>5</v>
      </c>
    </row>
    <row r="290" spans="1:7" ht="18" customHeight="1">
      <c r="A290" s="38" t="s">
        <v>26552</v>
      </c>
      <c r="B290" s="38">
        <f>[1]Matrix!$B$1215</f>
        <v>0</v>
      </c>
      <c r="C290" s="123">
        <f t="shared" si="39"/>
        <v>5.5</v>
      </c>
      <c r="D290" s="97">
        <f t="shared" si="40"/>
        <v>5</v>
      </c>
      <c r="F290" s="216" t="s">
        <v>28128</v>
      </c>
      <c r="G290" s="217">
        <f t="shared" si="41"/>
        <v>5</v>
      </c>
    </row>
    <row r="291" spans="1:7" ht="18" customHeight="1">
      <c r="A291" s="38" t="s">
        <v>26553</v>
      </c>
      <c r="B291" s="38">
        <f>[1]Matrix!$B$1460</f>
        <v>0</v>
      </c>
      <c r="C291" s="123">
        <f t="shared" si="39"/>
        <v>5.5</v>
      </c>
      <c r="D291" s="97">
        <f t="shared" si="40"/>
        <v>5</v>
      </c>
      <c r="F291" s="216" t="s">
        <v>28127</v>
      </c>
      <c r="G291" s="217">
        <f t="shared" si="41"/>
        <v>5</v>
      </c>
    </row>
    <row r="292" spans="1:7" ht="18" customHeight="1">
      <c r="A292" s="38" t="s">
        <v>26554</v>
      </c>
      <c r="B292" s="38">
        <f>[1]Matrix!$B$5436</f>
        <v>0</v>
      </c>
      <c r="C292" s="123">
        <f t="shared" si="39"/>
        <v>5.5</v>
      </c>
      <c r="D292" s="97">
        <f t="shared" si="40"/>
        <v>5</v>
      </c>
      <c r="F292" s="216" t="s">
        <v>28126</v>
      </c>
      <c r="G292" s="217">
        <f t="shared" si="41"/>
        <v>5</v>
      </c>
    </row>
    <row r="293" spans="1:7" ht="18" customHeight="1">
      <c r="A293" s="38" t="s">
        <v>26555</v>
      </c>
      <c r="B293" s="38">
        <f>[1]Matrix!$B$5408</f>
        <v>0</v>
      </c>
      <c r="C293" s="123">
        <f t="shared" si="39"/>
        <v>5.5</v>
      </c>
      <c r="D293" s="97">
        <f t="shared" si="40"/>
        <v>5</v>
      </c>
      <c r="F293" s="216" t="s">
        <v>28125</v>
      </c>
      <c r="G293" s="217">
        <f t="shared" si="41"/>
        <v>5</v>
      </c>
    </row>
    <row r="294" spans="1:7" ht="18" customHeight="1">
      <c r="A294" s="38" t="s">
        <v>26538</v>
      </c>
      <c r="B294" s="38">
        <f>[1]Matrix!$B$5439</f>
        <v>0</v>
      </c>
      <c r="C294" s="123">
        <f t="shared" ref="C294:C317" si="42">ROUNDUP(ABS(75-B294)/(Base_Value)*allergy_factor,1)</f>
        <v>5.5</v>
      </c>
      <c r="D294" s="97">
        <f t="shared" ref="D294:D317" si="43">IF(C294&gt;Max_Value,Max_Value,IF(C294&lt;0,0,C294))</f>
        <v>5</v>
      </c>
      <c r="F294" s="216" t="s">
        <v>28124</v>
      </c>
      <c r="G294" s="217">
        <f t="shared" ref="G294:G317" si="44">D294</f>
        <v>5</v>
      </c>
    </row>
    <row r="295" spans="1:7" ht="18" customHeight="1">
      <c r="A295" s="38" t="s">
        <v>26556</v>
      </c>
      <c r="B295" s="38">
        <f>[1]Matrix!$B$535</f>
        <v>0</v>
      </c>
      <c r="C295" s="123">
        <f t="shared" si="42"/>
        <v>5.5</v>
      </c>
      <c r="D295" s="97">
        <f t="shared" si="43"/>
        <v>5</v>
      </c>
      <c r="F295" s="216" t="s">
        <v>28123</v>
      </c>
      <c r="G295" s="217">
        <f t="shared" si="44"/>
        <v>5</v>
      </c>
    </row>
    <row r="296" spans="1:7" ht="18" customHeight="1">
      <c r="A296" s="38" t="s">
        <v>26557</v>
      </c>
      <c r="B296" s="38">
        <f>[1]Matrix!$B$1351</f>
        <v>0</v>
      </c>
      <c r="C296" s="123">
        <f t="shared" si="42"/>
        <v>5.5</v>
      </c>
      <c r="D296" s="97">
        <f t="shared" si="43"/>
        <v>5</v>
      </c>
      <c r="F296" s="216" t="s">
        <v>28122</v>
      </c>
      <c r="G296" s="217">
        <f t="shared" si="44"/>
        <v>5</v>
      </c>
    </row>
    <row r="297" spans="1:7" ht="18" customHeight="1">
      <c r="A297" s="38" t="s">
        <v>26558</v>
      </c>
      <c r="B297" s="38">
        <f>[1]Matrix!$B$1352</f>
        <v>0</v>
      </c>
      <c r="C297" s="123">
        <f t="shared" si="42"/>
        <v>5.5</v>
      </c>
      <c r="D297" s="97">
        <f t="shared" si="43"/>
        <v>5</v>
      </c>
      <c r="F297" s="216" t="s">
        <v>28121</v>
      </c>
      <c r="G297" s="217">
        <f t="shared" si="44"/>
        <v>5</v>
      </c>
    </row>
    <row r="298" spans="1:7" ht="18" customHeight="1">
      <c r="A298" s="38" t="s">
        <v>26559</v>
      </c>
      <c r="B298" s="38">
        <f>[1]Matrix!$B$1350</f>
        <v>0</v>
      </c>
      <c r="C298" s="123">
        <f t="shared" si="42"/>
        <v>5.5</v>
      </c>
      <c r="D298" s="97">
        <f t="shared" si="43"/>
        <v>5</v>
      </c>
      <c r="F298" s="216" t="s">
        <v>28120</v>
      </c>
      <c r="G298" s="217">
        <f t="shared" si="44"/>
        <v>5</v>
      </c>
    </row>
    <row r="299" spans="1:7" ht="18" customHeight="1">
      <c r="A299" s="38" t="s">
        <v>26560</v>
      </c>
      <c r="B299" s="38">
        <f>[1]Matrix!$B$5445</f>
        <v>0</v>
      </c>
      <c r="C299" s="123">
        <f t="shared" si="42"/>
        <v>5.5</v>
      </c>
      <c r="D299" s="97">
        <f t="shared" si="43"/>
        <v>5</v>
      </c>
      <c r="F299" s="216" t="s">
        <v>28119</v>
      </c>
      <c r="G299" s="217">
        <f t="shared" si="44"/>
        <v>5</v>
      </c>
    </row>
    <row r="300" spans="1:7" ht="18" customHeight="1">
      <c r="A300" s="38" t="s">
        <v>26561</v>
      </c>
      <c r="B300" s="38">
        <f>[1]Matrix!$B$6844</f>
        <v>0</v>
      </c>
      <c r="C300" s="123">
        <f t="shared" si="42"/>
        <v>5.5</v>
      </c>
      <c r="D300" s="97">
        <f t="shared" si="43"/>
        <v>5</v>
      </c>
      <c r="F300" s="216" t="s">
        <v>28118</v>
      </c>
      <c r="G300" s="217">
        <f t="shared" si="44"/>
        <v>5</v>
      </c>
    </row>
    <row r="301" spans="1:7" ht="18" customHeight="1">
      <c r="A301" s="38" t="s">
        <v>26562</v>
      </c>
      <c r="B301" s="38">
        <f>[1]Matrix!$B$2740</f>
        <v>0</v>
      </c>
      <c r="C301" s="123">
        <f t="shared" si="42"/>
        <v>5.5</v>
      </c>
      <c r="D301" s="97">
        <f t="shared" si="43"/>
        <v>5</v>
      </c>
      <c r="F301" s="216" t="s">
        <v>28117</v>
      </c>
      <c r="G301" s="217">
        <f t="shared" si="44"/>
        <v>5</v>
      </c>
    </row>
    <row r="302" spans="1:7" ht="18" customHeight="1">
      <c r="A302" s="38" t="s">
        <v>26563</v>
      </c>
      <c r="B302" s="38">
        <f>[1]Matrix!$B$481</f>
        <v>0</v>
      </c>
      <c r="C302" s="123">
        <f t="shared" si="42"/>
        <v>5.5</v>
      </c>
      <c r="D302" s="97">
        <f t="shared" si="43"/>
        <v>5</v>
      </c>
      <c r="F302" s="216" t="s">
        <v>28116</v>
      </c>
      <c r="G302" s="217">
        <f t="shared" si="44"/>
        <v>5</v>
      </c>
    </row>
    <row r="303" spans="1:7" ht="18" customHeight="1">
      <c r="A303" s="38" t="s">
        <v>26564</v>
      </c>
      <c r="B303" s="38">
        <f>[1]Matrix!$B$508</f>
        <v>0</v>
      </c>
      <c r="C303" s="123">
        <f t="shared" si="42"/>
        <v>5.5</v>
      </c>
      <c r="D303" s="97">
        <f t="shared" si="43"/>
        <v>5</v>
      </c>
      <c r="F303" s="216" t="s">
        <v>28115</v>
      </c>
      <c r="G303" s="217">
        <f t="shared" si="44"/>
        <v>5</v>
      </c>
    </row>
    <row r="304" spans="1:7" ht="18" customHeight="1">
      <c r="A304" s="38" t="s">
        <v>26462</v>
      </c>
      <c r="B304" s="38">
        <f>[1]Matrix!$B$1101</f>
        <v>0</v>
      </c>
      <c r="C304" s="123">
        <f t="shared" si="42"/>
        <v>5.5</v>
      </c>
      <c r="D304" s="97">
        <f t="shared" si="43"/>
        <v>5</v>
      </c>
      <c r="F304" s="216" t="s">
        <v>28114</v>
      </c>
      <c r="G304" s="217">
        <f t="shared" si="44"/>
        <v>5</v>
      </c>
    </row>
    <row r="305" spans="1:7" ht="18" customHeight="1">
      <c r="A305" s="38" t="s">
        <v>26565</v>
      </c>
      <c r="B305" s="38">
        <f>[1]Matrix!$B$1401</f>
        <v>0</v>
      </c>
      <c r="C305" s="123">
        <f t="shared" si="42"/>
        <v>5.5</v>
      </c>
      <c r="D305" s="97">
        <f t="shared" si="43"/>
        <v>5</v>
      </c>
      <c r="F305" s="216" t="s">
        <v>28113</v>
      </c>
      <c r="G305" s="217">
        <f t="shared" si="44"/>
        <v>5</v>
      </c>
    </row>
    <row r="306" spans="1:7" ht="18" customHeight="1">
      <c r="A306" s="38" t="s">
        <v>26566</v>
      </c>
      <c r="B306" s="38">
        <f>[1]Matrix!$B$587</f>
        <v>0</v>
      </c>
      <c r="C306" s="123">
        <f t="shared" si="42"/>
        <v>5.5</v>
      </c>
      <c r="D306" s="97">
        <f t="shared" si="43"/>
        <v>5</v>
      </c>
      <c r="F306" s="216" t="s">
        <v>28112</v>
      </c>
      <c r="G306" s="217">
        <f t="shared" si="44"/>
        <v>5</v>
      </c>
    </row>
    <row r="307" spans="1:7" ht="18" customHeight="1">
      <c r="A307" s="38" t="s">
        <v>26567</v>
      </c>
      <c r="B307" s="38">
        <f>[1]Matrix!$B$1262</f>
        <v>0</v>
      </c>
      <c r="C307" s="123">
        <f t="shared" si="42"/>
        <v>5.5</v>
      </c>
      <c r="D307" s="97">
        <f t="shared" si="43"/>
        <v>5</v>
      </c>
      <c r="F307" s="216" t="s">
        <v>28111</v>
      </c>
      <c r="G307" s="217">
        <f t="shared" si="44"/>
        <v>5</v>
      </c>
    </row>
    <row r="308" spans="1:7" ht="18" customHeight="1">
      <c r="A308" s="38" t="s">
        <v>26568</v>
      </c>
      <c r="B308" s="38">
        <f>[1]Matrix!$B$1461</f>
        <v>0</v>
      </c>
      <c r="C308" s="123">
        <f t="shared" si="42"/>
        <v>5.5</v>
      </c>
      <c r="D308" s="97">
        <f t="shared" si="43"/>
        <v>5</v>
      </c>
      <c r="F308" s="216" t="s">
        <v>28110</v>
      </c>
      <c r="G308" s="217">
        <f t="shared" si="44"/>
        <v>5</v>
      </c>
    </row>
    <row r="309" spans="1:7" ht="18" customHeight="1">
      <c r="A309" s="38" t="s">
        <v>26569</v>
      </c>
      <c r="B309" s="38">
        <f>[1]Matrix!$B$2742</f>
        <v>0</v>
      </c>
      <c r="C309" s="123">
        <f t="shared" si="42"/>
        <v>5.5</v>
      </c>
      <c r="D309" s="97">
        <f t="shared" si="43"/>
        <v>5</v>
      </c>
      <c r="F309" s="216" t="s">
        <v>28107</v>
      </c>
      <c r="G309" s="217">
        <f t="shared" si="44"/>
        <v>5</v>
      </c>
    </row>
    <row r="310" spans="1:7" ht="18" customHeight="1">
      <c r="A310" s="38" t="s">
        <v>26570</v>
      </c>
      <c r="B310" s="38">
        <f>[1]Matrix!$B$583</f>
        <v>0</v>
      </c>
      <c r="C310" s="123">
        <f t="shared" si="42"/>
        <v>5.5</v>
      </c>
      <c r="D310" s="97">
        <f t="shared" si="43"/>
        <v>5</v>
      </c>
      <c r="F310" s="216" t="s">
        <v>28109</v>
      </c>
      <c r="G310" s="217">
        <f t="shared" si="44"/>
        <v>5</v>
      </c>
    </row>
    <row r="311" spans="1:7" ht="18" customHeight="1">
      <c r="A311" s="38" t="s">
        <v>26571</v>
      </c>
      <c r="B311" s="38">
        <f>[1]Matrix!$B$567</f>
        <v>0</v>
      </c>
      <c r="C311" s="123">
        <f t="shared" si="42"/>
        <v>5.5</v>
      </c>
      <c r="D311" s="97">
        <f t="shared" si="43"/>
        <v>5</v>
      </c>
      <c r="F311" s="216" t="s">
        <v>28108</v>
      </c>
      <c r="G311" s="217">
        <f t="shared" si="44"/>
        <v>5</v>
      </c>
    </row>
    <row r="312" spans="1:7" ht="18" customHeight="1">
      <c r="A312" s="38" t="s">
        <v>26569</v>
      </c>
      <c r="B312" s="38">
        <f>[1]Matrix!$B$2742</f>
        <v>0</v>
      </c>
      <c r="C312" s="123">
        <f t="shared" si="42"/>
        <v>5.5</v>
      </c>
      <c r="D312" s="97">
        <f t="shared" si="43"/>
        <v>5</v>
      </c>
      <c r="F312" s="216" t="s">
        <v>28107</v>
      </c>
      <c r="G312" s="217">
        <f t="shared" si="44"/>
        <v>5</v>
      </c>
    </row>
    <row r="313" spans="1:7" ht="18" customHeight="1">
      <c r="A313" s="38" t="s">
        <v>26572</v>
      </c>
      <c r="B313" s="38">
        <f>[1]Matrix!$B$5429</f>
        <v>0</v>
      </c>
      <c r="C313" s="123">
        <f t="shared" si="42"/>
        <v>5.5</v>
      </c>
      <c r="D313" s="97">
        <f t="shared" si="43"/>
        <v>5</v>
      </c>
      <c r="F313" s="216" t="s">
        <v>28106</v>
      </c>
      <c r="G313" s="217">
        <f t="shared" si="44"/>
        <v>5</v>
      </c>
    </row>
    <row r="314" spans="1:7" ht="18" customHeight="1">
      <c r="A314" s="38" t="s">
        <v>26573</v>
      </c>
      <c r="B314" s="38">
        <f>[1]Matrix!$B$435</f>
        <v>0</v>
      </c>
      <c r="C314" s="123">
        <f t="shared" si="42"/>
        <v>5.5</v>
      </c>
      <c r="D314" s="97">
        <f t="shared" si="43"/>
        <v>5</v>
      </c>
      <c r="F314" s="216" t="s">
        <v>28105</v>
      </c>
      <c r="G314" s="217">
        <f t="shared" si="44"/>
        <v>5</v>
      </c>
    </row>
    <row r="315" spans="1:7" ht="18" customHeight="1">
      <c r="A315" s="38" t="s">
        <v>26574</v>
      </c>
      <c r="B315" s="38">
        <f>[1]Matrix!$B$6375</f>
        <v>0</v>
      </c>
      <c r="C315" s="123">
        <f t="shared" si="42"/>
        <v>5.5</v>
      </c>
      <c r="D315" s="97">
        <f t="shared" si="43"/>
        <v>5</v>
      </c>
      <c r="F315" s="216" t="s">
        <v>28104</v>
      </c>
      <c r="G315" s="217">
        <f t="shared" si="44"/>
        <v>5</v>
      </c>
    </row>
    <row r="316" spans="1:7" ht="18" customHeight="1">
      <c r="A316" s="38" t="s">
        <v>26575</v>
      </c>
      <c r="B316" s="38">
        <f>[1]Matrix!$B$487</f>
        <v>0</v>
      </c>
      <c r="C316" s="123">
        <f t="shared" si="42"/>
        <v>5.5</v>
      </c>
      <c r="D316" s="97">
        <f t="shared" si="43"/>
        <v>5</v>
      </c>
      <c r="F316" s="216" t="s">
        <v>28103</v>
      </c>
      <c r="G316" s="217">
        <f t="shared" si="44"/>
        <v>5</v>
      </c>
    </row>
    <row r="317" spans="1:7" ht="18" customHeight="1">
      <c r="A317" s="38" t="s">
        <v>26576</v>
      </c>
      <c r="B317" s="38">
        <f>[1]Matrix!$B$3265</f>
        <v>0</v>
      </c>
      <c r="C317" s="123">
        <f t="shared" si="42"/>
        <v>5.5</v>
      </c>
      <c r="D317" s="97">
        <f t="shared" si="43"/>
        <v>5</v>
      </c>
      <c r="F317" s="216" t="s">
        <v>28102</v>
      </c>
      <c r="G317" s="217">
        <f t="shared" si="44"/>
        <v>5</v>
      </c>
    </row>
    <row r="318" spans="1:7" ht="18" customHeight="1">
      <c r="A318" s="38" t="s">
        <v>26577</v>
      </c>
      <c r="B318" s="38"/>
      <c r="C318" s="123"/>
      <c r="D318" s="97"/>
    </row>
    <row r="319" spans="1:7" ht="18" customHeight="1">
      <c r="A319" s="38" t="s">
        <v>26578</v>
      </c>
      <c r="B319" s="38"/>
      <c r="C319" s="123"/>
      <c r="D319" s="97"/>
    </row>
    <row r="320" spans="1:7" ht="18" customHeight="1">
      <c r="A320" s="38" t="s">
        <v>26579</v>
      </c>
      <c r="B320" s="38">
        <f>[1]Matrix!$B$1355</f>
        <v>0</v>
      </c>
      <c r="C320" s="123">
        <f t="shared" ref="C320:C351" si="45">ROUNDUP(ABS(75-B320)/(Base_Value)*allergy_factor,1)</f>
        <v>5.5</v>
      </c>
      <c r="D320" s="97">
        <f t="shared" ref="D320:D351" si="46">IF(C320&gt;Max_Value,Max_Value,IF(C320&lt;0,0,C320))</f>
        <v>5</v>
      </c>
      <c r="F320" s="216" t="s">
        <v>28101</v>
      </c>
      <c r="G320" s="217">
        <f t="shared" ref="G320:G351" si="47">D320</f>
        <v>5</v>
      </c>
    </row>
    <row r="321" spans="1:7" ht="18" customHeight="1">
      <c r="A321" s="38" t="s">
        <v>26580</v>
      </c>
      <c r="B321" s="38">
        <f>[1]Matrix!$B$8411</f>
        <v>0</v>
      </c>
      <c r="C321" s="123">
        <f t="shared" si="45"/>
        <v>5.5</v>
      </c>
      <c r="D321" s="97">
        <f t="shared" si="46"/>
        <v>5</v>
      </c>
      <c r="F321" s="216" t="s">
        <v>28100</v>
      </c>
      <c r="G321" s="217">
        <f t="shared" si="47"/>
        <v>5</v>
      </c>
    </row>
    <row r="322" spans="1:7" ht="18" customHeight="1">
      <c r="A322" s="38" t="s">
        <v>26581</v>
      </c>
      <c r="B322" s="38">
        <f>[1]Matrix!$B$879</f>
        <v>0</v>
      </c>
      <c r="C322" s="123">
        <f t="shared" si="45"/>
        <v>5.5</v>
      </c>
      <c r="D322" s="97">
        <f t="shared" si="46"/>
        <v>5</v>
      </c>
      <c r="F322" s="216" t="s">
        <v>28099</v>
      </c>
      <c r="G322" s="217">
        <f t="shared" si="47"/>
        <v>5</v>
      </c>
    </row>
    <row r="323" spans="1:7" ht="18" customHeight="1">
      <c r="A323" s="38" t="s">
        <v>26582</v>
      </c>
      <c r="B323" s="38">
        <f>[1]Matrix!$B$831</f>
        <v>0</v>
      </c>
      <c r="C323" s="123">
        <f t="shared" si="45"/>
        <v>5.5</v>
      </c>
      <c r="D323" s="97">
        <f t="shared" si="46"/>
        <v>5</v>
      </c>
      <c r="F323" s="216" t="s">
        <v>28098</v>
      </c>
      <c r="G323" s="217">
        <f t="shared" si="47"/>
        <v>5</v>
      </c>
    </row>
    <row r="324" spans="1:7" ht="18" customHeight="1">
      <c r="A324" s="38" t="s">
        <v>26583</v>
      </c>
      <c r="B324" s="38">
        <f>[1]Matrix!$B$8432</f>
        <v>0</v>
      </c>
      <c r="C324" s="123">
        <f t="shared" si="45"/>
        <v>5.5</v>
      </c>
      <c r="D324" s="97">
        <f t="shared" si="46"/>
        <v>5</v>
      </c>
      <c r="F324" s="216" t="s">
        <v>28097</v>
      </c>
      <c r="G324" s="217">
        <f t="shared" si="47"/>
        <v>5</v>
      </c>
    </row>
    <row r="325" spans="1:7" ht="18" customHeight="1">
      <c r="A325" s="38" t="s">
        <v>26584</v>
      </c>
      <c r="B325" s="38">
        <f>[1]Matrix!$B$1659</f>
        <v>0</v>
      </c>
      <c r="C325" s="123">
        <f t="shared" si="45"/>
        <v>5.5</v>
      </c>
      <c r="D325" s="97">
        <f t="shared" si="46"/>
        <v>5</v>
      </c>
      <c r="F325" s="216" t="s">
        <v>28096</v>
      </c>
      <c r="G325" s="217">
        <f t="shared" si="47"/>
        <v>5</v>
      </c>
    </row>
    <row r="326" spans="1:7" ht="18" customHeight="1">
      <c r="A326" s="38" t="s">
        <v>26585</v>
      </c>
      <c r="B326" s="38">
        <f>[1]Matrix!$B$8436</f>
        <v>0</v>
      </c>
      <c r="C326" s="123">
        <f t="shared" si="45"/>
        <v>5.5</v>
      </c>
      <c r="D326" s="97">
        <f t="shared" si="46"/>
        <v>5</v>
      </c>
      <c r="F326" s="216" t="s">
        <v>28095</v>
      </c>
      <c r="G326" s="217">
        <f t="shared" si="47"/>
        <v>5</v>
      </c>
    </row>
    <row r="327" spans="1:7" ht="18" customHeight="1">
      <c r="A327" s="38" t="s">
        <v>26586</v>
      </c>
      <c r="B327" s="38">
        <f>[1]Matrix!$B$267</f>
        <v>0</v>
      </c>
      <c r="C327" s="123">
        <f t="shared" si="45"/>
        <v>5.5</v>
      </c>
      <c r="D327" s="97">
        <f t="shared" si="46"/>
        <v>5</v>
      </c>
      <c r="F327" s="216" t="s">
        <v>28094</v>
      </c>
      <c r="G327" s="217">
        <f t="shared" si="47"/>
        <v>5</v>
      </c>
    </row>
    <row r="328" spans="1:7" ht="18" customHeight="1">
      <c r="A328" s="38" t="s">
        <v>26587</v>
      </c>
      <c r="B328" s="38">
        <f>[1]Matrix!$B$7428</f>
        <v>0</v>
      </c>
      <c r="C328" s="123">
        <f t="shared" si="45"/>
        <v>5.5</v>
      </c>
      <c r="D328" s="97">
        <f t="shared" si="46"/>
        <v>5</v>
      </c>
      <c r="F328" s="216" t="s">
        <v>28093</v>
      </c>
      <c r="G328" s="217">
        <f t="shared" si="47"/>
        <v>5</v>
      </c>
    </row>
    <row r="329" spans="1:7" ht="18" customHeight="1">
      <c r="A329" s="38" t="s">
        <v>26588</v>
      </c>
      <c r="B329" s="38">
        <f>[1]Matrix!$B$1523</f>
        <v>0</v>
      </c>
      <c r="C329" s="123">
        <f t="shared" si="45"/>
        <v>5.5</v>
      </c>
      <c r="D329" s="97">
        <f t="shared" si="46"/>
        <v>5</v>
      </c>
      <c r="F329" s="216" t="s">
        <v>28092</v>
      </c>
      <c r="G329" s="217">
        <f t="shared" si="47"/>
        <v>5</v>
      </c>
    </row>
    <row r="330" spans="1:7" ht="18" customHeight="1">
      <c r="A330" s="38" t="s">
        <v>26589</v>
      </c>
      <c r="B330" s="38">
        <f>[1]Matrix!$B$8441</f>
        <v>0</v>
      </c>
      <c r="C330" s="123">
        <f t="shared" si="45"/>
        <v>5.5</v>
      </c>
      <c r="D330" s="97">
        <f t="shared" si="46"/>
        <v>5</v>
      </c>
      <c r="F330" s="216" t="s">
        <v>28091</v>
      </c>
      <c r="G330" s="217">
        <f t="shared" si="47"/>
        <v>5</v>
      </c>
    </row>
    <row r="331" spans="1:7" ht="18" customHeight="1">
      <c r="A331" s="38" t="s">
        <v>26590</v>
      </c>
      <c r="B331" s="38">
        <f>[1]Matrix!$B$8413</f>
        <v>0</v>
      </c>
      <c r="C331" s="123">
        <f t="shared" si="45"/>
        <v>5.5</v>
      </c>
      <c r="D331" s="97">
        <f t="shared" si="46"/>
        <v>5</v>
      </c>
      <c r="F331" s="216" t="s">
        <v>28090</v>
      </c>
      <c r="G331" s="217">
        <f t="shared" si="47"/>
        <v>5</v>
      </c>
    </row>
    <row r="332" spans="1:7" ht="18" customHeight="1">
      <c r="A332" s="38" t="s">
        <v>26591</v>
      </c>
      <c r="B332" s="38">
        <f>[1]Matrix!$B$1548</f>
        <v>0</v>
      </c>
      <c r="C332" s="123">
        <f t="shared" si="45"/>
        <v>5.5</v>
      </c>
      <c r="D332" s="97">
        <f t="shared" si="46"/>
        <v>5</v>
      </c>
      <c r="F332" s="216" t="s">
        <v>28089</v>
      </c>
      <c r="G332" s="217">
        <f t="shared" si="47"/>
        <v>5</v>
      </c>
    </row>
    <row r="333" spans="1:7" ht="18" customHeight="1">
      <c r="A333" s="38" t="s">
        <v>26592</v>
      </c>
      <c r="B333" s="38">
        <f>[1]Matrix!$B$1660</f>
        <v>0</v>
      </c>
      <c r="C333" s="123">
        <f t="shared" si="45"/>
        <v>5.5</v>
      </c>
      <c r="D333" s="97">
        <f t="shared" si="46"/>
        <v>5</v>
      </c>
      <c r="F333" s="216" t="s">
        <v>28088</v>
      </c>
      <c r="G333" s="217">
        <f t="shared" si="47"/>
        <v>5</v>
      </c>
    </row>
    <row r="334" spans="1:7" ht="18" customHeight="1">
      <c r="A334" s="38" t="s">
        <v>26593</v>
      </c>
      <c r="B334" s="38">
        <f>[1]Matrix!$B$8296</f>
        <v>0</v>
      </c>
      <c r="C334" s="123">
        <f t="shared" si="45"/>
        <v>5.5</v>
      </c>
      <c r="D334" s="97">
        <f t="shared" si="46"/>
        <v>5</v>
      </c>
      <c r="F334" s="216" t="s">
        <v>28087</v>
      </c>
      <c r="G334" s="217">
        <f t="shared" si="47"/>
        <v>5</v>
      </c>
    </row>
    <row r="335" spans="1:7" ht="18" customHeight="1">
      <c r="A335" s="38" t="s">
        <v>26594</v>
      </c>
      <c r="B335" s="38">
        <f>[1]Matrix!$B$8424</f>
        <v>0</v>
      </c>
      <c r="C335" s="123">
        <f t="shared" si="45"/>
        <v>5.5</v>
      </c>
      <c r="D335" s="97">
        <f t="shared" si="46"/>
        <v>5</v>
      </c>
      <c r="F335" s="216" t="s">
        <v>28065</v>
      </c>
      <c r="G335" s="217">
        <f t="shared" si="47"/>
        <v>5</v>
      </c>
    </row>
    <row r="336" spans="1:7" ht="18" customHeight="1">
      <c r="A336" s="38" t="s">
        <v>26595</v>
      </c>
      <c r="B336" s="38">
        <f>[1]Matrix!$B$8410</f>
        <v>0</v>
      </c>
      <c r="C336" s="123">
        <f t="shared" si="45"/>
        <v>5.5</v>
      </c>
      <c r="D336" s="97">
        <f t="shared" si="46"/>
        <v>5</v>
      </c>
      <c r="F336" s="216" t="s">
        <v>28086</v>
      </c>
      <c r="G336" s="217">
        <f t="shared" si="47"/>
        <v>5</v>
      </c>
    </row>
    <row r="337" spans="1:7" ht="18" customHeight="1">
      <c r="A337" s="38" t="s">
        <v>26596</v>
      </c>
      <c r="B337" s="38">
        <f>[1]Matrix!$B$8423</f>
        <v>0</v>
      </c>
      <c r="C337" s="123">
        <f t="shared" si="45"/>
        <v>5.5</v>
      </c>
      <c r="D337" s="97">
        <f t="shared" si="46"/>
        <v>5</v>
      </c>
      <c r="F337" s="216" t="s">
        <v>28085</v>
      </c>
      <c r="G337" s="217">
        <f t="shared" si="47"/>
        <v>5</v>
      </c>
    </row>
    <row r="338" spans="1:7" ht="18" customHeight="1">
      <c r="A338" s="38" t="s">
        <v>26597</v>
      </c>
      <c r="B338" s="38">
        <f>[1]Matrix!$B$839</f>
        <v>0</v>
      </c>
      <c r="C338" s="123">
        <f t="shared" si="45"/>
        <v>5.5</v>
      </c>
      <c r="D338" s="97">
        <f t="shared" si="46"/>
        <v>5</v>
      </c>
      <c r="F338" s="216" t="s">
        <v>28084</v>
      </c>
      <c r="G338" s="217">
        <f t="shared" si="47"/>
        <v>5</v>
      </c>
    </row>
    <row r="339" spans="1:7" ht="18" customHeight="1">
      <c r="A339" s="38" t="s">
        <v>26598</v>
      </c>
      <c r="B339" s="38">
        <f>[1]Matrix!$B$8420</f>
        <v>0</v>
      </c>
      <c r="C339" s="123">
        <f t="shared" si="45"/>
        <v>5.5</v>
      </c>
      <c r="D339" s="97">
        <f t="shared" si="46"/>
        <v>5</v>
      </c>
      <c r="F339" s="216" t="s">
        <v>28083</v>
      </c>
      <c r="G339" s="217">
        <f t="shared" si="47"/>
        <v>5</v>
      </c>
    </row>
    <row r="340" spans="1:7" ht="18" customHeight="1">
      <c r="A340" s="38" t="s">
        <v>26599</v>
      </c>
      <c r="B340" s="38">
        <f>[1]Matrix!$B$8431</f>
        <v>0</v>
      </c>
      <c r="C340" s="123">
        <f t="shared" si="45"/>
        <v>5.5</v>
      </c>
      <c r="D340" s="97">
        <f t="shared" si="46"/>
        <v>5</v>
      </c>
      <c r="F340" s="216" t="s">
        <v>28082</v>
      </c>
      <c r="G340" s="217">
        <f t="shared" si="47"/>
        <v>5</v>
      </c>
    </row>
    <row r="341" spans="1:7" ht="18" customHeight="1">
      <c r="A341" s="38" t="s">
        <v>26600</v>
      </c>
      <c r="B341" s="38">
        <f>[1]Matrix!$B$8437</f>
        <v>0</v>
      </c>
      <c r="C341" s="123">
        <f t="shared" si="45"/>
        <v>5.5</v>
      </c>
      <c r="D341" s="97">
        <f t="shared" si="46"/>
        <v>5</v>
      </c>
      <c r="F341" s="216" t="s">
        <v>28081</v>
      </c>
      <c r="G341" s="217">
        <f t="shared" si="47"/>
        <v>5</v>
      </c>
    </row>
    <row r="342" spans="1:7" ht="18" customHeight="1">
      <c r="A342" s="38" t="s">
        <v>26601</v>
      </c>
      <c r="B342" s="38">
        <f>[1]Matrix!$B$9395</f>
        <v>0</v>
      </c>
      <c r="C342" s="123">
        <f t="shared" si="45"/>
        <v>5.5</v>
      </c>
      <c r="D342" s="97">
        <f t="shared" si="46"/>
        <v>5</v>
      </c>
      <c r="F342" s="216" t="s">
        <v>28080</v>
      </c>
      <c r="G342" s="217">
        <f t="shared" si="47"/>
        <v>5</v>
      </c>
    </row>
    <row r="343" spans="1:7" ht="18" customHeight="1">
      <c r="A343" s="38" t="s">
        <v>26602</v>
      </c>
      <c r="B343" s="38">
        <f>[1]Matrix!$B$8433</f>
        <v>0</v>
      </c>
      <c r="C343" s="123">
        <f t="shared" si="45"/>
        <v>5.5</v>
      </c>
      <c r="D343" s="97">
        <f t="shared" si="46"/>
        <v>5</v>
      </c>
      <c r="F343" s="216" t="s">
        <v>28079</v>
      </c>
      <c r="G343" s="217">
        <f t="shared" si="47"/>
        <v>5</v>
      </c>
    </row>
    <row r="344" spans="1:7" ht="18" customHeight="1">
      <c r="A344" s="38" t="s">
        <v>26603</v>
      </c>
      <c r="B344" s="38">
        <f>[1]Matrix!$B$8427</f>
        <v>0</v>
      </c>
      <c r="C344" s="123">
        <f t="shared" si="45"/>
        <v>5.5</v>
      </c>
      <c r="D344" s="97">
        <f t="shared" si="46"/>
        <v>5</v>
      </c>
      <c r="F344" s="216" t="s">
        <v>28078</v>
      </c>
      <c r="G344" s="217">
        <f t="shared" si="47"/>
        <v>5</v>
      </c>
    </row>
    <row r="345" spans="1:7" ht="18" customHeight="1">
      <c r="A345" s="38" t="s">
        <v>26604</v>
      </c>
      <c r="B345" s="38">
        <f>[1]Matrix!$B$8412</f>
        <v>0</v>
      </c>
      <c r="C345" s="123">
        <f t="shared" si="45"/>
        <v>5.5</v>
      </c>
      <c r="D345" s="97">
        <f t="shared" si="46"/>
        <v>5</v>
      </c>
      <c r="F345" s="216" t="s">
        <v>28077</v>
      </c>
      <c r="G345" s="217">
        <f t="shared" si="47"/>
        <v>5</v>
      </c>
    </row>
    <row r="346" spans="1:7" ht="18" customHeight="1">
      <c r="A346" s="38" t="s">
        <v>26605</v>
      </c>
      <c r="B346" s="38">
        <f>[1]Matrix!$B$1657</f>
        <v>0</v>
      </c>
      <c r="C346" s="123">
        <f t="shared" si="45"/>
        <v>5.5</v>
      </c>
      <c r="D346" s="97">
        <f t="shared" si="46"/>
        <v>5</v>
      </c>
      <c r="F346" s="216" t="s">
        <v>28076</v>
      </c>
      <c r="G346" s="217">
        <f t="shared" si="47"/>
        <v>5</v>
      </c>
    </row>
    <row r="347" spans="1:7" ht="18" customHeight="1">
      <c r="A347" s="38" t="s">
        <v>26606</v>
      </c>
      <c r="B347" s="38">
        <f>[1]Matrix!$B$8429</f>
        <v>0</v>
      </c>
      <c r="C347" s="123">
        <f t="shared" si="45"/>
        <v>5.5</v>
      </c>
      <c r="D347" s="97">
        <f t="shared" si="46"/>
        <v>5</v>
      </c>
      <c r="F347" s="216" t="s">
        <v>28075</v>
      </c>
      <c r="G347" s="217">
        <f t="shared" si="47"/>
        <v>5</v>
      </c>
    </row>
    <row r="348" spans="1:7" ht="18" customHeight="1">
      <c r="A348" s="38" t="s">
        <v>26607</v>
      </c>
      <c r="B348" s="38">
        <f>[1]Matrix!$B$8419</f>
        <v>0</v>
      </c>
      <c r="C348" s="123">
        <f t="shared" si="45"/>
        <v>5.5</v>
      </c>
      <c r="D348" s="97">
        <f t="shared" si="46"/>
        <v>5</v>
      </c>
      <c r="F348" s="216" t="s">
        <v>28074</v>
      </c>
      <c r="G348" s="217">
        <f t="shared" si="47"/>
        <v>5</v>
      </c>
    </row>
    <row r="349" spans="1:7" ht="18" customHeight="1">
      <c r="A349" s="38" t="s">
        <v>26608</v>
      </c>
      <c r="B349" s="38">
        <f>[1]Matrix!$B$848</f>
        <v>0</v>
      </c>
      <c r="C349" s="123">
        <f t="shared" si="45"/>
        <v>5.5</v>
      </c>
      <c r="D349" s="97">
        <f t="shared" si="46"/>
        <v>5</v>
      </c>
      <c r="F349" s="216" t="s">
        <v>28073</v>
      </c>
      <c r="G349" s="217">
        <f t="shared" si="47"/>
        <v>5</v>
      </c>
    </row>
    <row r="350" spans="1:7" ht="18" customHeight="1">
      <c r="A350" s="38" t="s">
        <v>26609</v>
      </c>
      <c r="B350" s="38">
        <f>[1]Matrix!$B$4473</f>
        <v>0</v>
      </c>
      <c r="C350" s="123">
        <f t="shared" si="45"/>
        <v>5.5</v>
      </c>
      <c r="D350" s="97">
        <f t="shared" si="46"/>
        <v>5</v>
      </c>
      <c r="F350" s="216" t="s">
        <v>28072</v>
      </c>
      <c r="G350" s="217">
        <f t="shared" si="47"/>
        <v>5</v>
      </c>
    </row>
    <row r="351" spans="1:7" ht="18" customHeight="1">
      <c r="A351" s="38" t="s">
        <v>26610</v>
      </c>
      <c r="B351" s="38">
        <f>[1]Matrix!$B$850</f>
        <v>0</v>
      </c>
      <c r="C351" s="123">
        <f t="shared" si="45"/>
        <v>5.5</v>
      </c>
      <c r="D351" s="97">
        <f t="shared" si="46"/>
        <v>5</v>
      </c>
      <c r="F351" s="216" t="s">
        <v>28071</v>
      </c>
      <c r="G351" s="217">
        <f t="shared" si="47"/>
        <v>5</v>
      </c>
    </row>
    <row r="352" spans="1:7" ht="18" customHeight="1">
      <c r="A352" s="38" t="s">
        <v>26611</v>
      </c>
      <c r="B352" s="38">
        <f>[1]Matrix!$B$8421</f>
        <v>0</v>
      </c>
      <c r="C352" s="123">
        <f t="shared" ref="C352:C377" si="48">ROUNDUP(ABS(75-B352)/(Base_Value)*allergy_factor,1)</f>
        <v>5.5</v>
      </c>
      <c r="D352" s="97">
        <f t="shared" ref="D352:D377" si="49">IF(C352&gt;Max_Value,Max_Value,IF(C352&lt;0,0,C352))</f>
        <v>5</v>
      </c>
      <c r="F352" s="216" t="s">
        <v>28070</v>
      </c>
      <c r="G352" s="217">
        <f t="shared" ref="G352:G377" si="50">D352</f>
        <v>5</v>
      </c>
    </row>
    <row r="353" spans="1:7" ht="18" customHeight="1">
      <c r="A353" s="38" t="s">
        <v>26612</v>
      </c>
      <c r="B353" s="38">
        <f>[1]Matrix!$B$8422</f>
        <v>0</v>
      </c>
      <c r="C353" s="123">
        <f t="shared" si="48"/>
        <v>5.5</v>
      </c>
      <c r="D353" s="97">
        <f t="shared" si="49"/>
        <v>5</v>
      </c>
      <c r="F353" s="216" t="s">
        <v>28069</v>
      </c>
      <c r="G353" s="217">
        <f t="shared" si="50"/>
        <v>5</v>
      </c>
    </row>
    <row r="354" spans="1:7" ht="18" customHeight="1">
      <c r="A354" s="38" t="s">
        <v>26613</v>
      </c>
      <c r="B354" s="38">
        <f>[1]Matrix!$B$1521</f>
        <v>0</v>
      </c>
      <c r="C354" s="123">
        <f t="shared" si="48"/>
        <v>5.5</v>
      </c>
      <c r="D354" s="97">
        <f t="shared" si="49"/>
        <v>5</v>
      </c>
      <c r="F354" s="216" t="s">
        <v>28068</v>
      </c>
      <c r="G354" s="217">
        <f t="shared" si="50"/>
        <v>5</v>
      </c>
    </row>
    <row r="355" spans="1:7" ht="18" customHeight="1">
      <c r="A355" s="38" t="s">
        <v>26614</v>
      </c>
      <c r="B355" s="38">
        <f>[1]Matrix!$B$8411</f>
        <v>0</v>
      </c>
      <c r="C355" s="123">
        <f t="shared" si="48"/>
        <v>5.5</v>
      </c>
      <c r="D355" s="97">
        <f t="shared" si="49"/>
        <v>5</v>
      </c>
      <c r="F355" s="216" t="s">
        <v>28067</v>
      </c>
      <c r="G355" s="217">
        <f t="shared" si="50"/>
        <v>5</v>
      </c>
    </row>
    <row r="356" spans="1:7" ht="18" customHeight="1">
      <c r="A356" s="38" t="s">
        <v>26615</v>
      </c>
      <c r="B356" s="38">
        <f>[1]Matrix!$B$8425</f>
        <v>0</v>
      </c>
      <c r="C356" s="123">
        <f t="shared" si="48"/>
        <v>5.5</v>
      </c>
      <c r="D356" s="97">
        <f t="shared" si="49"/>
        <v>5</v>
      </c>
      <c r="F356" s="216" t="s">
        <v>28066</v>
      </c>
      <c r="G356" s="217">
        <f t="shared" si="50"/>
        <v>5</v>
      </c>
    </row>
    <row r="357" spans="1:7" ht="18" customHeight="1">
      <c r="A357" s="38" t="s">
        <v>26594</v>
      </c>
      <c r="B357" s="38">
        <f>[1]Matrix!$B$8424</f>
        <v>0</v>
      </c>
      <c r="C357" s="123">
        <f t="shared" si="48"/>
        <v>5.5</v>
      </c>
      <c r="D357" s="97">
        <f t="shared" si="49"/>
        <v>5</v>
      </c>
      <c r="F357" s="216" t="s">
        <v>28065</v>
      </c>
      <c r="G357" s="217">
        <f t="shared" si="50"/>
        <v>5</v>
      </c>
    </row>
    <row r="358" spans="1:7" ht="18" customHeight="1">
      <c r="A358" s="38" t="s">
        <v>26616</v>
      </c>
      <c r="B358" s="38">
        <f>[1]Matrix!$B$842</f>
        <v>0</v>
      </c>
      <c r="C358" s="123">
        <f t="shared" si="48"/>
        <v>5.5</v>
      </c>
      <c r="D358" s="97">
        <f t="shared" si="49"/>
        <v>5</v>
      </c>
      <c r="F358" s="216" t="s">
        <v>28064</v>
      </c>
      <c r="G358" s="217">
        <f t="shared" si="50"/>
        <v>5</v>
      </c>
    </row>
    <row r="359" spans="1:7" ht="18" customHeight="1">
      <c r="A359" s="38" t="s">
        <v>26617</v>
      </c>
      <c r="B359" s="38">
        <f>[1]Matrix!$B$1676</f>
        <v>0</v>
      </c>
      <c r="C359" s="123">
        <f t="shared" si="48"/>
        <v>5.5</v>
      </c>
      <c r="D359" s="97">
        <f t="shared" si="49"/>
        <v>5</v>
      </c>
      <c r="F359" s="216" t="s">
        <v>28063</v>
      </c>
      <c r="G359" s="217">
        <f t="shared" si="50"/>
        <v>5</v>
      </c>
    </row>
    <row r="360" spans="1:7" ht="18" customHeight="1">
      <c r="A360" s="38" t="s">
        <v>26618</v>
      </c>
      <c r="B360" s="38">
        <f>[1]Matrix!$B$8434</f>
        <v>0</v>
      </c>
      <c r="C360" s="123">
        <f t="shared" si="48"/>
        <v>5.5</v>
      </c>
      <c r="D360" s="97">
        <f t="shared" si="49"/>
        <v>5</v>
      </c>
      <c r="F360" s="216" t="s">
        <v>28062</v>
      </c>
      <c r="G360" s="217">
        <f t="shared" si="50"/>
        <v>5</v>
      </c>
    </row>
    <row r="361" spans="1:7" ht="18" customHeight="1">
      <c r="A361" s="38" t="s">
        <v>26619</v>
      </c>
      <c r="B361" s="38">
        <f>[1]Matrix!$B$8415</f>
        <v>0</v>
      </c>
      <c r="C361" s="123">
        <f t="shared" si="48"/>
        <v>5.5</v>
      </c>
      <c r="D361" s="97">
        <f t="shared" si="49"/>
        <v>5</v>
      </c>
      <c r="F361" s="216" t="s">
        <v>28061</v>
      </c>
      <c r="G361" s="217">
        <f t="shared" si="50"/>
        <v>5</v>
      </c>
    </row>
    <row r="362" spans="1:7" ht="18" customHeight="1">
      <c r="A362" s="38" t="s">
        <v>26620</v>
      </c>
      <c r="B362" s="38">
        <f>[1]Matrix!$B$8423</f>
        <v>0</v>
      </c>
      <c r="C362" s="123">
        <f t="shared" si="48"/>
        <v>5.5</v>
      </c>
      <c r="D362" s="97">
        <f t="shared" si="49"/>
        <v>5</v>
      </c>
      <c r="F362" s="216" t="s">
        <v>28060</v>
      </c>
      <c r="G362" s="217">
        <f t="shared" si="50"/>
        <v>5</v>
      </c>
    </row>
    <row r="363" spans="1:7" ht="18" customHeight="1">
      <c r="A363" s="38" t="s">
        <v>26621</v>
      </c>
      <c r="B363" s="38">
        <f>[1]Matrix!$B$1628</f>
        <v>0</v>
      </c>
      <c r="C363" s="123">
        <f t="shared" si="48"/>
        <v>5.5</v>
      </c>
      <c r="D363" s="97">
        <f t="shared" si="49"/>
        <v>5</v>
      </c>
      <c r="F363" s="216" t="s">
        <v>28059</v>
      </c>
      <c r="G363" s="217">
        <f t="shared" si="50"/>
        <v>5</v>
      </c>
    </row>
    <row r="364" spans="1:7" ht="18" customHeight="1">
      <c r="A364" s="38" t="s">
        <v>26622</v>
      </c>
      <c r="B364" s="38">
        <f>[1]Matrix!$B$8439</f>
        <v>0</v>
      </c>
      <c r="C364" s="123">
        <f t="shared" si="48"/>
        <v>5.5</v>
      </c>
      <c r="D364" s="97">
        <f t="shared" si="49"/>
        <v>5</v>
      </c>
      <c r="F364" s="216" t="s">
        <v>28058</v>
      </c>
      <c r="G364" s="217">
        <f t="shared" si="50"/>
        <v>5</v>
      </c>
    </row>
    <row r="365" spans="1:7" ht="18" customHeight="1">
      <c r="A365" s="38" t="s">
        <v>26623</v>
      </c>
      <c r="B365" s="38">
        <f>[1]Matrix!$B$1658</f>
        <v>0</v>
      </c>
      <c r="C365" s="123">
        <f t="shared" si="48"/>
        <v>5.5</v>
      </c>
      <c r="D365" s="97">
        <f t="shared" si="49"/>
        <v>5</v>
      </c>
      <c r="F365" s="216" t="s">
        <v>28057</v>
      </c>
      <c r="G365" s="217">
        <f t="shared" si="50"/>
        <v>5</v>
      </c>
    </row>
    <row r="366" spans="1:7" ht="18" customHeight="1">
      <c r="A366" s="38" t="s">
        <v>26624</v>
      </c>
      <c r="B366" s="38">
        <f>[1]Matrix!$B$853</f>
        <v>0</v>
      </c>
      <c r="C366" s="123">
        <f t="shared" si="48"/>
        <v>5.5</v>
      </c>
      <c r="D366" s="97">
        <f t="shared" si="49"/>
        <v>5</v>
      </c>
      <c r="F366" s="216" t="s">
        <v>28056</v>
      </c>
      <c r="G366" s="217">
        <f t="shared" si="50"/>
        <v>5</v>
      </c>
    </row>
    <row r="367" spans="1:7" ht="18" customHeight="1">
      <c r="A367" s="38" t="s">
        <v>26625</v>
      </c>
      <c r="B367" s="38">
        <f>[1]Matrix!$B$300</f>
        <v>0</v>
      </c>
      <c r="C367" s="123">
        <f t="shared" si="48"/>
        <v>5.5</v>
      </c>
      <c r="D367" s="97">
        <f t="shared" si="49"/>
        <v>5</v>
      </c>
      <c r="F367" s="216" t="s">
        <v>28055</v>
      </c>
      <c r="G367" s="217">
        <f t="shared" si="50"/>
        <v>5</v>
      </c>
    </row>
    <row r="368" spans="1:7" ht="18" customHeight="1">
      <c r="A368" s="38" t="s">
        <v>26626</v>
      </c>
      <c r="B368" s="38">
        <f>[1]Matrix!$B$8438</f>
        <v>0</v>
      </c>
      <c r="C368" s="123">
        <f t="shared" si="48"/>
        <v>5.5</v>
      </c>
      <c r="D368" s="97">
        <f t="shared" si="49"/>
        <v>5</v>
      </c>
      <c r="F368" s="216" t="s">
        <v>28054</v>
      </c>
      <c r="G368" s="217">
        <f t="shared" si="50"/>
        <v>5</v>
      </c>
    </row>
    <row r="369" spans="1:7" ht="18" customHeight="1">
      <c r="A369" s="38" t="s">
        <v>26627</v>
      </c>
      <c r="B369" s="38">
        <f>[1]Matrix!$B$8428</f>
        <v>0</v>
      </c>
      <c r="C369" s="123">
        <f t="shared" si="48"/>
        <v>5.5</v>
      </c>
      <c r="D369" s="97">
        <f t="shared" si="49"/>
        <v>5</v>
      </c>
      <c r="F369" s="216" t="s">
        <v>28053</v>
      </c>
      <c r="G369" s="217">
        <f t="shared" si="50"/>
        <v>5</v>
      </c>
    </row>
    <row r="370" spans="1:7" ht="18" customHeight="1">
      <c r="A370" s="38" t="s">
        <v>26628</v>
      </c>
      <c r="B370" s="38">
        <f>[1]Matrix!$B$9494</f>
        <v>0</v>
      </c>
      <c r="C370" s="123">
        <f t="shared" si="48"/>
        <v>5.5</v>
      </c>
      <c r="D370" s="97">
        <f t="shared" si="49"/>
        <v>5</v>
      </c>
      <c r="F370" s="216" t="s">
        <v>28052</v>
      </c>
      <c r="G370" s="217">
        <f t="shared" si="50"/>
        <v>5</v>
      </c>
    </row>
    <row r="371" spans="1:7" ht="18" customHeight="1">
      <c r="A371" s="38" t="s">
        <v>26629</v>
      </c>
      <c r="B371" s="38">
        <f>[1]Matrix!$B$8418</f>
        <v>0</v>
      </c>
      <c r="C371" s="123">
        <f t="shared" si="48"/>
        <v>5.5</v>
      </c>
      <c r="D371" s="97">
        <f t="shared" si="49"/>
        <v>5</v>
      </c>
      <c r="F371" s="216" t="s">
        <v>28051</v>
      </c>
      <c r="G371" s="217">
        <f t="shared" si="50"/>
        <v>5</v>
      </c>
    </row>
    <row r="372" spans="1:7" ht="18" customHeight="1">
      <c r="A372" s="38" t="s">
        <v>26630</v>
      </c>
      <c r="B372" s="38">
        <f>[1]Matrix!$B$1670</f>
        <v>0</v>
      </c>
      <c r="C372" s="123">
        <f t="shared" si="48"/>
        <v>5.5</v>
      </c>
      <c r="D372" s="97">
        <f t="shared" si="49"/>
        <v>5</v>
      </c>
      <c r="F372" s="216" t="s">
        <v>28050</v>
      </c>
      <c r="G372" s="217">
        <f t="shared" si="50"/>
        <v>5</v>
      </c>
    </row>
    <row r="373" spans="1:7" ht="18" customHeight="1">
      <c r="A373" s="38" t="s">
        <v>26631</v>
      </c>
      <c r="B373" s="38">
        <f>[1]Matrix!$B$9452</f>
        <v>0</v>
      </c>
      <c r="C373" s="123">
        <f t="shared" si="48"/>
        <v>5.5</v>
      </c>
      <c r="D373" s="97">
        <f t="shared" si="49"/>
        <v>5</v>
      </c>
      <c r="F373" s="216" t="s">
        <v>28049</v>
      </c>
      <c r="G373" s="217">
        <f t="shared" si="50"/>
        <v>5</v>
      </c>
    </row>
    <row r="374" spans="1:7" ht="18" customHeight="1">
      <c r="A374" s="38" t="s">
        <v>26632</v>
      </c>
      <c r="B374" s="38">
        <f>[1]Matrix!$B$8416</f>
        <v>0</v>
      </c>
      <c r="C374" s="123">
        <f t="shared" si="48"/>
        <v>5.5</v>
      </c>
      <c r="D374" s="97">
        <f t="shared" si="49"/>
        <v>5</v>
      </c>
      <c r="F374" s="216" t="s">
        <v>28048</v>
      </c>
      <c r="G374" s="217">
        <f t="shared" si="50"/>
        <v>5</v>
      </c>
    </row>
    <row r="375" spans="1:7" ht="18" customHeight="1">
      <c r="A375" s="38" t="s">
        <v>26633</v>
      </c>
      <c r="B375" s="38">
        <f>[1]Matrix!$B$9432</f>
        <v>0</v>
      </c>
      <c r="C375" s="123">
        <f t="shared" si="48"/>
        <v>5.5</v>
      </c>
      <c r="D375" s="97">
        <f t="shared" si="49"/>
        <v>5</v>
      </c>
      <c r="F375" s="216" t="s">
        <v>28047</v>
      </c>
      <c r="G375" s="217">
        <f t="shared" si="50"/>
        <v>5</v>
      </c>
    </row>
    <row r="376" spans="1:7" ht="18" customHeight="1">
      <c r="A376" s="38" t="s">
        <v>26634</v>
      </c>
      <c r="B376" s="38">
        <f>[1]Matrix!$B$844</f>
        <v>0</v>
      </c>
      <c r="C376" s="123">
        <f t="shared" si="48"/>
        <v>5.5</v>
      </c>
      <c r="D376" s="97">
        <f t="shared" si="49"/>
        <v>5</v>
      </c>
      <c r="F376" s="216" t="s">
        <v>28046</v>
      </c>
      <c r="G376" s="217">
        <f t="shared" si="50"/>
        <v>5</v>
      </c>
    </row>
    <row r="377" spans="1:7" ht="18" customHeight="1">
      <c r="A377" s="38" t="s">
        <v>26635</v>
      </c>
      <c r="B377" s="38">
        <f>[1]Matrix!$B$3771</f>
        <v>0</v>
      </c>
      <c r="C377" s="123">
        <f t="shared" si="48"/>
        <v>5.5</v>
      </c>
      <c r="D377" s="97">
        <f t="shared" si="49"/>
        <v>5</v>
      </c>
      <c r="F377" s="216" t="s">
        <v>28045</v>
      </c>
      <c r="G377" s="217">
        <f t="shared" si="50"/>
        <v>5</v>
      </c>
    </row>
    <row r="378" spans="1:7" ht="18" customHeight="1">
      <c r="A378" s="38" t="s">
        <v>26636</v>
      </c>
      <c r="B378" s="38"/>
      <c r="C378" s="123"/>
      <c r="D378" s="97"/>
    </row>
    <row r="379" spans="1:7" ht="18" customHeight="1">
      <c r="A379" s="38" t="s">
        <v>26637</v>
      </c>
      <c r="B379" s="38">
        <f>[1]Matrix!$B$827</f>
        <v>0</v>
      </c>
      <c r="C379" s="123">
        <f t="shared" ref="C379:C392" si="51">ROUNDUP(ABS(75-B379)/(Base_Value)*allergy_factor,1)</f>
        <v>5.5</v>
      </c>
      <c r="D379" s="97">
        <f t="shared" ref="D379:D392" si="52">IF(C379&gt;Max_Value,Max_Value,IF(C379&lt;0,0,C379))</f>
        <v>5</v>
      </c>
      <c r="F379" s="216" t="s">
        <v>28044</v>
      </c>
      <c r="G379" s="217">
        <f t="shared" ref="G379:G392" si="53">D379</f>
        <v>5</v>
      </c>
    </row>
    <row r="380" spans="1:7" ht="18" customHeight="1">
      <c r="A380" s="38" t="s">
        <v>23985</v>
      </c>
      <c r="B380" s="38">
        <f>[1]Matrix!$B$1583</f>
        <v>0</v>
      </c>
      <c r="C380" s="123">
        <f t="shared" si="51"/>
        <v>5.5</v>
      </c>
      <c r="D380" s="97">
        <f t="shared" si="52"/>
        <v>5</v>
      </c>
      <c r="F380" s="216" t="s">
        <v>28043</v>
      </c>
      <c r="G380" s="217">
        <f t="shared" si="53"/>
        <v>5</v>
      </c>
    </row>
    <row r="381" spans="1:7" ht="18" customHeight="1">
      <c r="A381" s="38" t="s">
        <v>26638</v>
      </c>
      <c r="B381" s="38">
        <f>[1]Matrix!$B$8394</f>
        <v>0</v>
      </c>
      <c r="C381" s="123">
        <f t="shared" si="51"/>
        <v>5.5</v>
      </c>
      <c r="D381" s="97">
        <f t="shared" si="52"/>
        <v>5</v>
      </c>
      <c r="F381" s="216" t="s">
        <v>28042</v>
      </c>
      <c r="G381" s="217">
        <f t="shared" si="53"/>
        <v>5</v>
      </c>
    </row>
    <row r="382" spans="1:7" ht="18" customHeight="1">
      <c r="A382" s="38" t="s">
        <v>26639</v>
      </c>
      <c r="B382" s="38">
        <f>[1]Matrix!$B$4996</f>
        <v>0</v>
      </c>
      <c r="C382" s="123">
        <f t="shared" si="51"/>
        <v>5.5</v>
      </c>
      <c r="D382" s="97">
        <f t="shared" si="52"/>
        <v>5</v>
      </c>
      <c r="F382" s="216" t="s">
        <v>28041</v>
      </c>
      <c r="G382" s="217">
        <f t="shared" si="53"/>
        <v>5</v>
      </c>
    </row>
    <row r="383" spans="1:7" ht="18" customHeight="1">
      <c r="A383" s="38" t="s">
        <v>26640</v>
      </c>
      <c r="B383" s="38">
        <f>[1]Matrix!$B$827</f>
        <v>0</v>
      </c>
      <c r="C383" s="123">
        <f t="shared" si="51"/>
        <v>5.5</v>
      </c>
      <c r="D383" s="97">
        <f t="shared" si="52"/>
        <v>5</v>
      </c>
      <c r="F383" s="216" t="s">
        <v>28040</v>
      </c>
      <c r="G383" s="217">
        <f t="shared" si="53"/>
        <v>5</v>
      </c>
    </row>
    <row r="384" spans="1:7" ht="18" customHeight="1">
      <c r="A384" s="38" t="s">
        <v>26641</v>
      </c>
      <c r="B384" s="38">
        <f>[1]Matrix!$B$1599</f>
        <v>0</v>
      </c>
      <c r="C384" s="123">
        <f t="shared" si="51"/>
        <v>5.5</v>
      </c>
      <c r="D384" s="97">
        <f t="shared" si="52"/>
        <v>5</v>
      </c>
      <c r="F384" s="216" t="s">
        <v>28039</v>
      </c>
      <c r="G384" s="217">
        <f t="shared" si="53"/>
        <v>5</v>
      </c>
    </row>
    <row r="385" spans="1:7" ht="18" customHeight="1">
      <c r="A385" s="38" t="s">
        <v>26642</v>
      </c>
      <c r="B385" s="38">
        <f>[1]Matrix!$B$8392</f>
        <v>0</v>
      </c>
      <c r="C385" s="123">
        <f t="shared" si="51"/>
        <v>5.5</v>
      </c>
      <c r="D385" s="97">
        <f t="shared" si="52"/>
        <v>5</v>
      </c>
      <c r="F385" s="216" t="s">
        <v>28038</v>
      </c>
      <c r="G385" s="217">
        <f t="shared" si="53"/>
        <v>5</v>
      </c>
    </row>
    <row r="386" spans="1:7" ht="18" customHeight="1">
      <c r="A386" s="38" t="s">
        <v>23988</v>
      </c>
      <c r="B386" s="38">
        <f>[1]Matrix!$B$828</f>
        <v>0</v>
      </c>
      <c r="C386" s="123">
        <f t="shared" si="51"/>
        <v>5.5</v>
      </c>
      <c r="D386" s="97">
        <f t="shared" si="52"/>
        <v>5</v>
      </c>
      <c r="F386" s="216" t="s">
        <v>28037</v>
      </c>
      <c r="G386" s="217">
        <f t="shared" si="53"/>
        <v>5</v>
      </c>
    </row>
    <row r="387" spans="1:7" ht="18" customHeight="1">
      <c r="A387" s="38" t="s">
        <v>26643</v>
      </c>
      <c r="B387" s="38">
        <f>[1]Matrix!$B$830</f>
        <v>0</v>
      </c>
      <c r="C387" s="123">
        <f t="shared" si="51"/>
        <v>5.5</v>
      </c>
      <c r="D387" s="97">
        <f t="shared" si="52"/>
        <v>5</v>
      </c>
      <c r="F387" s="216" t="s">
        <v>28036</v>
      </c>
      <c r="G387" s="217">
        <f t="shared" si="53"/>
        <v>5</v>
      </c>
    </row>
    <row r="388" spans="1:7" ht="18" customHeight="1">
      <c r="A388" s="38" t="s">
        <v>26644</v>
      </c>
      <c r="B388" s="38">
        <f>[1]Matrix!$B$8395</f>
        <v>0</v>
      </c>
      <c r="C388" s="123">
        <f t="shared" si="51"/>
        <v>5.5</v>
      </c>
      <c r="D388" s="97">
        <f t="shared" si="52"/>
        <v>5</v>
      </c>
      <c r="F388" s="216" t="s">
        <v>28035</v>
      </c>
      <c r="G388" s="217">
        <f t="shared" si="53"/>
        <v>5</v>
      </c>
    </row>
    <row r="389" spans="1:7" ht="18" customHeight="1">
      <c r="A389" s="38" t="s">
        <v>26645</v>
      </c>
      <c r="B389" s="38">
        <f>[1]Matrix!$B$1547</f>
        <v>0</v>
      </c>
      <c r="C389" s="123">
        <f t="shared" si="51"/>
        <v>5.5</v>
      </c>
      <c r="D389" s="97">
        <f t="shared" si="52"/>
        <v>5</v>
      </c>
      <c r="F389" s="216" t="s">
        <v>28034</v>
      </c>
      <c r="G389" s="217">
        <f t="shared" si="53"/>
        <v>5</v>
      </c>
    </row>
    <row r="390" spans="1:7" ht="18" customHeight="1">
      <c r="A390" s="38" t="s">
        <v>26646</v>
      </c>
      <c r="B390" s="38">
        <f>[1]Matrix!$B$837</f>
        <v>0</v>
      </c>
      <c r="C390" s="123">
        <f t="shared" si="51"/>
        <v>5.5</v>
      </c>
      <c r="D390" s="97">
        <f t="shared" si="52"/>
        <v>5</v>
      </c>
      <c r="F390" s="216" t="s">
        <v>28033</v>
      </c>
      <c r="G390" s="217">
        <f t="shared" si="53"/>
        <v>5</v>
      </c>
    </row>
    <row r="391" spans="1:7" ht="18" customHeight="1">
      <c r="A391" s="38" t="s">
        <v>26647</v>
      </c>
      <c r="B391" s="38">
        <f>[1]Matrix!$B$8393</f>
        <v>0</v>
      </c>
      <c r="C391" s="123">
        <f t="shared" si="51"/>
        <v>5.5</v>
      </c>
      <c r="D391" s="97">
        <f t="shared" si="52"/>
        <v>5</v>
      </c>
      <c r="F391" s="216" t="s">
        <v>28032</v>
      </c>
      <c r="G391" s="217">
        <f t="shared" si="53"/>
        <v>5</v>
      </c>
    </row>
    <row r="392" spans="1:7" ht="18" customHeight="1">
      <c r="A392" s="38" t="s">
        <v>23987</v>
      </c>
      <c r="B392" s="38">
        <f>[1]Matrix!$B$829</f>
        <v>0</v>
      </c>
      <c r="C392" s="123">
        <f t="shared" si="51"/>
        <v>5.5</v>
      </c>
      <c r="D392" s="97">
        <f t="shared" si="52"/>
        <v>5</v>
      </c>
      <c r="F392" s="216" t="s">
        <v>28031</v>
      </c>
      <c r="G392" s="217">
        <f t="shared" si="53"/>
        <v>5</v>
      </c>
    </row>
    <row r="393" spans="1:7" ht="18" customHeight="1">
      <c r="A393" s="38" t="s">
        <v>23825</v>
      </c>
      <c r="B393" s="38"/>
      <c r="C393" s="123"/>
      <c r="D393" s="97"/>
    </row>
    <row r="394" spans="1:7" ht="18" customHeight="1">
      <c r="A394" s="38" t="s">
        <v>26648</v>
      </c>
      <c r="B394" s="38">
        <f>[1]Matrix!$B$8408</f>
        <v>0</v>
      </c>
      <c r="C394" s="123">
        <f t="shared" ref="C394:C408" si="54">ROUNDUP(ABS(75-B394)/(Base_Value)*allergy_factor,1)</f>
        <v>5.5</v>
      </c>
      <c r="D394" s="97">
        <f t="shared" ref="D394:D408" si="55">IF(C394&gt;Max_Value,Max_Value,IF(C394&lt;0,0,C394))</f>
        <v>5</v>
      </c>
      <c r="F394" s="216" t="s">
        <v>28030</v>
      </c>
      <c r="G394" s="217">
        <f t="shared" ref="G394:G408" si="56">D394</f>
        <v>5</v>
      </c>
    </row>
    <row r="395" spans="1:7" ht="18" customHeight="1">
      <c r="A395" s="38" t="s">
        <v>26649</v>
      </c>
      <c r="B395" s="38">
        <f>[1]Matrix!$B$1579</f>
        <v>0</v>
      </c>
      <c r="C395" s="123">
        <f t="shared" si="54"/>
        <v>5.5</v>
      </c>
      <c r="D395" s="97">
        <f t="shared" si="55"/>
        <v>5</v>
      </c>
      <c r="F395" s="216" t="s">
        <v>28029</v>
      </c>
      <c r="G395" s="217">
        <f t="shared" si="56"/>
        <v>5</v>
      </c>
    </row>
    <row r="396" spans="1:7" ht="18" customHeight="1">
      <c r="A396" s="38" t="s">
        <v>26650</v>
      </c>
      <c r="B396" s="38">
        <f>[1]Matrix!$B$8397</f>
        <v>0</v>
      </c>
      <c r="C396" s="123">
        <f t="shared" si="54"/>
        <v>5.5</v>
      </c>
      <c r="D396" s="97">
        <f t="shared" si="55"/>
        <v>5</v>
      </c>
      <c r="F396" s="216" t="s">
        <v>28028</v>
      </c>
      <c r="G396" s="217">
        <f t="shared" si="56"/>
        <v>5</v>
      </c>
    </row>
    <row r="397" spans="1:7" ht="18" customHeight="1">
      <c r="A397" s="38" t="s">
        <v>26651</v>
      </c>
      <c r="B397" s="38">
        <f>[1]Matrix!$B$8406</f>
        <v>0</v>
      </c>
      <c r="C397" s="123">
        <f t="shared" si="54"/>
        <v>5.5</v>
      </c>
      <c r="D397" s="97">
        <f t="shared" si="55"/>
        <v>5</v>
      </c>
      <c r="F397" s="216" t="s">
        <v>28027</v>
      </c>
      <c r="G397" s="217">
        <f t="shared" si="56"/>
        <v>5</v>
      </c>
    </row>
    <row r="398" spans="1:7" ht="18" customHeight="1">
      <c r="A398" s="38" t="s">
        <v>26652</v>
      </c>
      <c r="B398" s="38">
        <f>[1]Matrix!$B$8401</f>
        <v>0</v>
      </c>
      <c r="C398" s="123">
        <f t="shared" si="54"/>
        <v>5.5</v>
      </c>
      <c r="D398" s="97">
        <f t="shared" si="55"/>
        <v>5</v>
      </c>
      <c r="F398" s="216" t="s">
        <v>28026</v>
      </c>
      <c r="G398" s="217">
        <f t="shared" si="56"/>
        <v>5</v>
      </c>
    </row>
    <row r="399" spans="1:7" ht="18" customHeight="1">
      <c r="A399" s="38" t="s">
        <v>26653</v>
      </c>
      <c r="B399" s="38">
        <f>[1]Matrix!$B$1578</f>
        <v>0</v>
      </c>
      <c r="C399" s="123">
        <f t="shared" si="54"/>
        <v>5.5</v>
      </c>
      <c r="D399" s="97">
        <f t="shared" si="55"/>
        <v>5</v>
      </c>
      <c r="F399" s="216" t="s">
        <v>28025</v>
      </c>
      <c r="G399" s="217">
        <f t="shared" si="56"/>
        <v>5</v>
      </c>
    </row>
    <row r="400" spans="1:7" ht="18" customHeight="1">
      <c r="A400" s="38" t="s">
        <v>26654</v>
      </c>
      <c r="B400" s="38">
        <f>[1]Matrix!$B$8398</f>
        <v>0</v>
      </c>
      <c r="C400" s="123">
        <f t="shared" si="54"/>
        <v>5.5</v>
      </c>
      <c r="D400" s="97">
        <f t="shared" si="55"/>
        <v>5</v>
      </c>
      <c r="F400" s="216" t="s">
        <v>28024</v>
      </c>
      <c r="G400" s="217">
        <f t="shared" si="56"/>
        <v>5</v>
      </c>
    </row>
    <row r="401" spans="1:7" ht="18" customHeight="1">
      <c r="A401" s="38" t="s">
        <v>26655</v>
      </c>
      <c r="B401" s="38">
        <f>[1]Matrix!$B$1566</f>
        <v>0</v>
      </c>
      <c r="C401" s="123">
        <f t="shared" si="54"/>
        <v>5.5</v>
      </c>
      <c r="D401" s="97">
        <f t="shared" si="55"/>
        <v>5</v>
      </c>
      <c r="F401" s="216" t="s">
        <v>28023</v>
      </c>
      <c r="G401" s="217">
        <f t="shared" si="56"/>
        <v>5</v>
      </c>
    </row>
    <row r="402" spans="1:7" ht="18" customHeight="1">
      <c r="A402" s="38" t="s">
        <v>20093</v>
      </c>
      <c r="B402" s="38">
        <f>[1]Matrix!$B$9424</f>
        <v>0</v>
      </c>
      <c r="C402" s="123">
        <f t="shared" si="54"/>
        <v>5.5</v>
      </c>
      <c r="D402" s="97">
        <f t="shared" si="55"/>
        <v>5</v>
      </c>
      <c r="F402" s="216" t="s">
        <v>28022</v>
      </c>
      <c r="G402" s="217">
        <f t="shared" si="56"/>
        <v>5</v>
      </c>
    </row>
    <row r="403" spans="1:7" ht="18" customHeight="1">
      <c r="A403" s="38" t="s">
        <v>20092</v>
      </c>
      <c r="B403" s="38">
        <f>[1]Matrix!$B$8403</f>
        <v>0</v>
      </c>
      <c r="C403" s="123">
        <f t="shared" si="54"/>
        <v>5.5</v>
      </c>
      <c r="D403" s="97">
        <f t="shared" si="55"/>
        <v>5</v>
      </c>
      <c r="F403" s="216" t="s">
        <v>28021</v>
      </c>
      <c r="G403" s="217">
        <f t="shared" si="56"/>
        <v>5</v>
      </c>
    </row>
    <row r="404" spans="1:7" ht="18" customHeight="1">
      <c r="A404" s="38" t="s">
        <v>26656</v>
      </c>
      <c r="B404" s="38">
        <f>[1]Matrix!$B$1580</f>
        <v>0</v>
      </c>
      <c r="C404" s="123">
        <f t="shared" si="54"/>
        <v>5.5</v>
      </c>
      <c r="D404" s="97">
        <f t="shared" si="55"/>
        <v>5</v>
      </c>
      <c r="F404" s="216" t="s">
        <v>28020</v>
      </c>
      <c r="G404" s="217">
        <f t="shared" si="56"/>
        <v>5</v>
      </c>
    </row>
    <row r="405" spans="1:7" ht="18" customHeight="1">
      <c r="A405" s="38" t="s">
        <v>26657</v>
      </c>
      <c r="B405" s="38">
        <f>[1]Matrix!$B$9427</f>
        <v>0</v>
      </c>
      <c r="C405" s="123">
        <f t="shared" si="54"/>
        <v>5.5</v>
      </c>
      <c r="D405" s="97">
        <f t="shared" si="55"/>
        <v>5</v>
      </c>
      <c r="F405" s="216" t="s">
        <v>28019</v>
      </c>
      <c r="G405" s="217">
        <f t="shared" si="56"/>
        <v>5</v>
      </c>
    </row>
    <row r="406" spans="1:7" ht="18" customHeight="1">
      <c r="A406" s="38" t="s">
        <v>26658</v>
      </c>
      <c r="B406" s="38">
        <f>[1]Matrix!$B$1558</f>
        <v>0</v>
      </c>
      <c r="C406" s="123">
        <f t="shared" si="54"/>
        <v>5.5</v>
      </c>
      <c r="D406" s="97">
        <f t="shared" si="55"/>
        <v>5</v>
      </c>
      <c r="F406" s="216" t="s">
        <v>28018</v>
      </c>
      <c r="G406" s="217">
        <f t="shared" si="56"/>
        <v>5</v>
      </c>
    </row>
    <row r="407" spans="1:7" ht="18" customHeight="1">
      <c r="A407" s="38" t="s">
        <v>26659</v>
      </c>
      <c r="B407" s="38">
        <f>[1]Matrix!$B$8405</f>
        <v>0</v>
      </c>
      <c r="C407" s="123">
        <f t="shared" si="54"/>
        <v>5.5</v>
      </c>
      <c r="D407" s="97">
        <f t="shared" si="55"/>
        <v>5</v>
      </c>
      <c r="F407" s="216" t="s">
        <v>28017</v>
      </c>
      <c r="G407" s="217">
        <f t="shared" si="56"/>
        <v>5</v>
      </c>
    </row>
    <row r="408" spans="1:7" ht="18" customHeight="1">
      <c r="A408" s="38" t="s">
        <v>26660</v>
      </c>
      <c r="B408" s="38">
        <f>[1]Matrix!$B$8402</f>
        <v>0</v>
      </c>
      <c r="C408" s="123">
        <f t="shared" si="54"/>
        <v>5.5</v>
      </c>
      <c r="D408" s="97">
        <f t="shared" si="55"/>
        <v>5</v>
      </c>
      <c r="F408" s="216" t="s">
        <v>28016</v>
      </c>
      <c r="G408" s="217">
        <f t="shared" si="56"/>
        <v>5</v>
      </c>
    </row>
    <row r="409" spans="1:7" ht="18" customHeight="1">
      <c r="A409" s="38" t="s">
        <v>26661</v>
      </c>
      <c r="B409" s="38"/>
      <c r="C409" s="123"/>
      <c r="D409" s="97"/>
    </row>
    <row r="410" spans="1:7" ht="18" customHeight="1">
      <c r="A410" s="38" t="s">
        <v>26662</v>
      </c>
      <c r="B410" s="38"/>
      <c r="C410" s="123"/>
      <c r="D410" s="97"/>
    </row>
    <row r="411" spans="1:7" ht="18" customHeight="1">
      <c r="A411" s="38" t="s">
        <v>26663</v>
      </c>
      <c r="B411" s="38">
        <f>[1]Matrix!$B$871</f>
        <v>0</v>
      </c>
      <c r="C411" s="123">
        <f t="shared" ref="C411:C440" si="57">ROUNDUP(ABS(75-B411)/(Base_Value)*allergy_factor,1)</f>
        <v>5.5</v>
      </c>
      <c r="D411" s="97">
        <f t="shared" ref="D411:D440" si="58">IF(C411&gt;Max_Value,Max_Value,IF(C411&lt;0,0,C411))</f>
        <v>5</v>
      </c>
      <c r="F411" s="216" t="s">
        <v>28015</v>
      </c>
      <c r="G411" s="217">
        <f t="shared" ref="G411:G440" si="59">D411</f>
        <v>5</v>
      </c>
    </row>
    <row r="412" spans="1:7" ht="18" customHeight="1">
      <c r="A412" s="38" t="s">
        <v>26664</v>
      </c>
      <c r="B412" s="38">
        <f>[1]Matrix!$B$859</f>
        <v>0</v>
      </c>
      <c r="C412" s="123">
        <f t="shared" si="57"/>
        <v>5.5</v>
      </c>
      <c r="D412" s="97">
        <f t="shared" si="58"/>
        <v>5</v>
      </c>
      <c r="F412" s="216" t="s">
        <v>28014</v>
      </c>
      <c r="G412" s="217">
        <f t="shared" si="59"/>
        <v>5</v>
      </c>
    </row>
    <row r="413" spans="1:7" ht="18" customHeight="1">
      <c r="A413" s="38" t="s">
        <v>26665</v>
      </c>
      <c r="B413" s="38">
        <f>[1]Matrix!$B$6877</f>
        <v>0</v>
      </c>
      <c r="C413" s="123">
        <f t="shared" si="57"/>
        <v>5.5</v>
      </c>
      <c r="D413" s="97">
        <f t="shared" si="58"/>
        <v>5</v>
      </c>
      <c r="F413" s="216" t="s">
        <v>28013</v>
      </c>
      <c r="G413" s="217">
        <f t="shared" si="59"/>
        <v>5</v>
      </c>
    </row>
    <row r="414" spans="1:7" ht="18" customHeight="1">
      <c r="A414" s="38" t="s">
        <v>26666</v>
      </c>
      <c r="B414" s="38">
        <f>[1]Matrix!$B$6839</f>
        <v>0</v>
      </c>
      <c r="C414" s="123">
        <f t="shared" si="57"/>
        <v>5.5</v>
      </c>
      <c r="D414" s="97">
        <f t="shared" si="58"/>
        <v>5</v>
      </c>
      <c r="F414" s="216" t="s">
        <v>28012</v>
      </c>
      <c r="G414" s="217">
        <f t="shared" si="59"/>
        <v>5</v>
      </c>
    </row>
    <row r="415" spans="1:7" ht="18" customHeight="1">
      <c r="A415" s="38" t="s">
        <v>26667</v>
      </c>
      <c r="B415" s="38">
        <f>[1]Matrix!$B$6841</f>
        <v>0</v>
      </c>
      <c r="C415" s="123">
        <f t="shared" si="57"/>
        <v>5.5</v>
      </c>
      <c r="D415" s="97">
        <f t="shared" si="58"/>
        <v>5</v>
      </c>
      <c r="F415" s="216" t="s">
        <v>28011</v>
      </c>
      <c r="G415" s="217">
        <f t="shared" si="59"/>
        <v>5</v>
      </c>
    </row>
    <row r="416" spans="1:7" ht="18" customHeight="1">
      <c r="A416" s="38" t="s">
        <v>26668</v>
      </c>
      <c r="B416" s="38">
        <f>[1]Matrix!$B$9406</f>
        <v>0</v>
      </c>
      <c r="C416" s="123">
        <f t="shared" si="57"/>
        <v>5.5</v>
      </c>
      <c r="D416" s="97">
        <f t="shared" si="58"/>
        <v>5</v>
      </c>
      <c r="F416" s="216" t="s">
        <v>28010</v>
      </c>
      <c r="G416" s="217">
        <f t="shared" si="59"/>
        <v>5</v>
      </c>
    </row>
    <row r="417" spans="1:7" ht="18" customHeight="1">
      <c r="A417" s="38" t="s">
        <v>26669</v>
      </c>
      <c r="B417" s="38">
        <f>[1]Matrix!$B$2380</f>
        <v>0</v>
      </c>
      <c r="C417" s="123">
        <f t="shared" si="57"/>
        <v>5.5</v>
      </c>
      <c r="D417" s="97">
        <f t="shared" si="58"/>
        <v>5</v>
      </c>
      <c r="F417" s="216" t="s">
        <v>28009</v>
      </c>
      <c r="G417" s="217">
        <f t="shared" si="59"/>
        <v>5</v>
      </c>
    </row>
    <row r="418" spans="1:7" ht="18" customHeight="1">
      <c r="A418" s="38" t="s">
        <v>26670</v>
      </c>
      <c r="B418" s="38">
        <f>[1]Matrix!$B$9405</f>
        <v>0</v>
      </c>
      <c r="C418" s="123">
        <f t="shared" si="57"/>
        <v>5.5</v>
      </c>
      <c r="D418" s="97">
        <f t="shared" si="58"/>
        <v>5</v>
      </c>
      <c r="F418" s="216" t="s">
        <v>28008</v>
      </c>
      <c r="G418" s="217">
        <f t="shared" si="59"/>
        <v>5</v>
      </c>
    </row>
    <row r="419" spans="1:7" ht="18" customHeight="1">
      <c r="A419" s="38" t="s">
        <v>26671</v>
      </c>
      <c r="B419" s="38">
        <f>[1]Matrix!$B$8382</f>
        <v>0</v>
      </c>
      <c r="C419" s="123">
        <f t="shared" si="57"/>
        <v>5.5</v>
      </c>
      <c r="D419" s="97">
        <f t="shared" si="58"/>
        <v>5</v>
      </c>
      <c r="F419" s="216" t="s">
        <v>28007</v>
      </c>
      <c r="G419" s="217">
        <f t="shared" si="59"/>
        <v>5</v>
      </c>
    </row>
    <row r="420" spans="1:7" ht="18" customHeight="1">
      <c r="A420" s="38" t="s">
        <v>26672</v>
      </c>
      <c r="B420" s="38">
        <f>[1]Matrix!$B$1651</f>
        <v>0</v>
      </c>
      <c r="C420" s="123">
        <f t="shared" si="57"/>
        <v>5.5</v>
      </c>
      <c r="D420" s="97">
        <f t="shared" si="58"/>
        <v>5</v>
      </c>
      <c r="F420" s="216" t="s">
        <v>28006</v>
      </c>
      <c r="G420" s="217">
        <f t="shared" si="59"/>
        <v>5</v>
      </c>
    </row>
    <row r="421" spans="1:7" ht="18" customHeight="1">
      <c r="A421" s="38" t="s">
        <v>26673</v>
      </c>
      <c r="B421" s="38">
        <f>[1]Matrix!$B$8383</f>
        <v>0</v>
      </c>
      <c r="C421" s="123">
        <f t="shared" si="57"/>
        <v>5.5</v>
      </c>
      <c r="D421" s="97">
        <f t="shared" si="58"/>
        <v>5</v>
      </c>
      <c r="F421" s="216" t="s">
        <v>28005</v>
      </c>
      <c r="G421" s="217">
        <f t="shared" si="59"/>
        <v>5</v>
      </c>
    </row>
    <row r="422" spans="1:7" ht="18" customHeight="1">
      <c r="A422" s="38" t="s">
        <v>26674</v>
      </c>
      <c r="B422" s="38">
        <f>[1]Matrix!$B$9407</f>
        <v>0</v>
      </c>
      <c r="C422" s="123">
        <f t="shared" si="57"/>
        <v>5.5</v>
      </c>
      <c r="D422" s="97">
        <f t="shared" si="58"/>
        <v>5</v>
      </c>
      <c r="F422" s="216" t="s">
        <v>28004</v>
      </c>
      <c r="G422" s="217">
        <f t="shared" si="59"/>
        <v>5</v>
      </c>
    </row>
    <row r="423" spans="1:7" ht="18" customHeight="1">
      <c r="A423" s="38" t="s">
        <v>26675</v>
      </c>
      <c r="B423" s="38">
        <f>[1]Matrix!$B$1847</f>
        <v>0</v>
      </c>
      <c r="C423" s="123">
        <f t="shared" si="57"/>
        <v>5.5</v>
      </c>
      <c r="D423" s="97">
        <f t="shared" si="58"/>
        <v>5</v>
      </c>
      <c r="F423" s="216" t="s">
        <v>28003</v>
      </c>
      <c r="G423" s="217">
        <f t="shared" si="59"/>
        <v>5</v>
      </c>
    </row>
    <row r="424" spans="1:7" ht="18" customHeight="1">
      <c r="A424" s="38" t="s">
        <v>26676</v>
      </c>
      <c r="B424" s="38">
        <f>[1]Matrix!$B$8385</f>
        <v>0</v>
      </c>
      <c r="C424" s="123">
        <f t="shared" si="57"/>
        <v>5.5</v>
      </c>
      <c r="D424" s="97">
        <f t="shared" si="58"/>
        <v>5</v>
      </c>
      <c r="F424" s="216" t="s">
        <v>28002</v>
      </c>
      <c r="G424" s="217">
        <f t="shared" si="59"/>
        <v>5</v>
      </c>
    </row>
    <row r="425" spans="1:7" ht="18" customHeight="1">
      <c r="A425" s="38" t="s">
        <v>26677</v>
      </c>
      <c r="B425" s="38">
        <f>[1]Matrix!$B$8387</f>
        <v>0</v>
      </c>
      <c r="C425" s="123">
        <f t="shared" si="57"/>
        <v>5.5</v>
      </c>
      <c r="D425" s="97">
        <f t="shared" si="58"/>
        <v>5</v>
      </c>
      <c r="F425" s="216" t="s">
        <v>28001</v>
      </c>
      <c r="G425" s="217">
        <f t="shared" si="59"/>
        <v>5</v>
      </c>
    </row>
    <row r="426" spans="1:7" ht="18" customHeight="1">
      <c r="A426" s="38" t="s">
        <v>26678</v>
      </c>
      <c r="B426" s="38">
        <f>[1]Matrix!$B$9409</f>
        <v>0</v>
      </c>
      <c r="C426" s="123">
        <f t="shared" si="57"/>
        <v>5.5</v>
      </c>
      <c r="D426" s="97">
        <f t="shared" si="58"/>
        <v>5</v>
      </c>
      <c r="F426" s="216" t="s">
        <v>28000</v>
      </c>
      <c r="G426" s="217">
        <f t="shared" si="59"/>
        <v>5</v>
      </c>
    </row>
    <row r="427" spans="1:7" ht="18" customHeight="1">
      <c r="A427" s="38" t="s">
        <v>26679</v>
      </c>
      <c r="B427" s="38">
        <f>[1]Matrix!$B$8384</f>
        <v>0</v>
      </c>
      <c r="C427" s="123">
        <f t="shared" si="57"/>
        <v>5.5</v>
      </c>
      <c r="D427" s="97">
        <f t="shared" si="58"/>
        <v>5</v>
      </c>
      <c r="F427" s="216" t="s">
        <v>27999</v>
      </c>
      <c r="G427" s="217">
        <f t="shared" si="59"/>
        <v>5</v>
      </c>
    </row>
    <row r="428" spans="1:7" ht="18" customHeight="1">
      <c r="A428" s="38" t="s">
        <v>26680</v>
      </c>
      <c r="B428" s="38">
        <f>[1]Matrix!$B$1844</f>
        <v>0</v>
      </c>
      <c r="C428" s="123">
        <f t="shared" si="57"/>
        <v>5.5</v>
      </c>
      <c r="D428" s="97">
        <f t="shared" si="58"/>
        <v>5</v>
      </c>
      <c r="F428" s="216" t="s">
        <v>27998</v>
      </c>
      <c r="G428" s="217">
        <f t="shared" si="59"/>
        <v>5</v>
      </c>
    </row>
    <row r="429" spans="1:7" ht="18" customHeight="1">
      <c r="A429" s="38" t="s">
        <v>26681</v>
      </c>
      <c r="B429" s="38">
        <f>[1]Matrix!$B$9410</f>
        <v>0</v>
      </c>
      <c r="C429" s="123">
        <f t="shared" si="57"/>
        <v>5.5</v>
      </c>
      <c r="D429" s="97">
        <f t="shared" si="58"/>
        <v>5</v>
      </c>
      <c r="F429" s="216" t="s">
        <v>27997</v>
      </c>
      <c r="G429" s="217">
        <f t="shared" si="59"/>
        <v>5</v>
      </c>
    </row>
    <row r="430" spans="1:7" ht="18" customHeight="1">
      <c r="A430" s="38" t="s">
        <v>26682</v>
      </c>
      <c r="B430" s="38">
        <f>[1]Matrix!$B$6878</f>
        <v>0</v>
      </c>
      <c r="C430" s="123">
        <f t="shared" si="57"/>
        <v>5.5</v>
      </c>
      <c r="D430" s="97">
        <f t="shared" si="58"/>
        <v>5</v>
      </c>
      <c r="F430" s="216" t="s">
        <v>27996</v>
      </c>
      <c r="G430" s="217">
        <f t="shared" si="59"/>
        <v>5</v>
      </c>
    </row>
    <row r="431" spans="1:7" ht="18" customHeight="1">
      <c r="A431" s="38" t="s">
        <v>26683</v>
      </c>
      <c r="B431" s="38">
        <f>[1]Matrix!$B$2381</f>
        <v>0</v>
      </c>
      <c r="C431" s="123">
        <f t="shared" si="57"/>
        <v>5.5</v>
      </c>
      <c r="D431" s="97">
        <f t="shared" si="58"/>
        <v>5</v>
      </c>
      <c r="F431" s="216" t="s">
        <v>27995</v>
      </c>
      <c r="G431" s="217">
        <f t="shared" si="59"/>
        <v>5</v>
      </c>
    </row>
    <row r="432" spans="1:7" ht="18" customHeight="1">
      <c r="A432" s="38" t="s">
        <v>26684</v>
      </c>
      <c r="B432" s="38">
        <f>[1]Matrix!$B$1851</f>
        <v>0</v>
      </c>
      <c r="C432" s="123">
        <f t="shared" si="57"/>
        <v>5.5</v>
      </c>
      <c r="D432" s="97">
        <f t="shared" si="58"/>
        <v>5</v>
      </c>
      <c r="F432" s="216" t="s">
        <v>27994</v>
      </c>
      <c r="G432" s="217">
        <f t="shared" si="59"/>
        <v>5</v>
      </c>
    </row>
    <row r="433" spans="1:7" ht="18" customHeight="1">
      <c r="A433" s="38" t="s">
        <v>26685</v>
      </c>
      <c r="B433" s="38">
        <f>[1]Matrix!$B$8390</f>
        <v>0</v>
      </c>
      <c r="C433" s="123">
        <f t="shared" si="57"/>
        <v>5.5</v>
      </c>
      <c r="D433" s="97">
        <f t="shared" si="58"/>
        <v>5</v>
      </c>
      <c r="F433" s="216" t="s">
        <v>27993</v>
      </c>
      <c r="G433" s="217">
        <f t="shared" si="59"/>
        <v>5</v>
      </c>
    </row>
    <row r="434" spans="1:7" ht="18" customHeight="1">
      <c r="A434" s="38" t="s">
        <v>26686</v>
      </c>
      <c r="B434" s="38">
        <f>[1]Matrix!$B$8381</f>
        <v>0</v>
      </c>
      <c r="C434" s="123">
        <f t="shared" si="57"/>
        <v>5.5</v>
      </c>
      <c r="D434" s="97">
        <f t="shared" si="58"/>
        <v>5</v>
      </c>
      <c r="F434" s="216" t="s">
        <v>27992</v>
      </c>
      <c r="G434" s="217">
        <f t="shared" si="59"/>
        <v>5</v>
      </c>
    </row>
    <row r="435" spans="1:7" ht="18" customHeight="1">
      <c r="A435" s="38" t="s">
        <v>26687</v>
      </c>
      <c r="B435" s="38">
        <f>[1]Matrix!$B$1647</f>
        <v>0</v>
      </c>
      <c r="C435" s="123">
        <f t="shared" si="57"/>
        <v>5.5</v>
      </c>
      <c r="D435" s="97">
        <f t="shared" si="58"/>
        <v>5</v>
      </c>
      <c r="F435" s="216" t="s">
        <v>27991</v>
      </c>
      <c r="G435" s="217">
        <f t="shared" si="59"/>
        <v>5</v>
      </c>
    </row>
    <row r="436" spans="1:7" ht="18" customHeight="1">
      <c r="A436" s="38" t="s">
        <v>26688</v>
      </c>
      <c r="B436" s="38">
        <f>[1]Matrix!$B$873</f>
        <v>0</v>
      </c>
      <c r="C436" s="123">
        <f t="shared" si="57"/>
        <v>5.5</v>
      </c>
      <c r="D436" s="97">
        <f t="shared" si="58"/>
        <v>5</v>
      </c>
      <c r="F436" s="216" t="s">
        <v>27990</v>
      </c>
      <c r="G436" s="217">
        <f t="shared" si="59"/>
        <v>5</v>
      </c>
    </row>
    <row r="437" spans="1:7" ht="18" customHeight="1">
      <c r="A437" s="38" t="s">
        <v>26689</v>
      </c>
      <c r="B437" s="38">
        <f>[1]Matrix!$B$9408</f>
        <v>0</v>
      </c>
      <c r="C437" s="123">
        <f t="shared" si="57"/>
        <v>5.5</v>
      </c>
      <c r="D437" s="97">
        <f t="shared" si="58"/>
        <v>5</v>
      </c>
      <c r="F437" s="216" t="s">
        <v>27989</v>
      </c>
      <c r="G437" s="217">
        <f t="shared" si="59"/>
        <v>5</v>
      </c>
    </row>
    <row r="438" spans="1:7" ht="18" customHeight="1">
      <c r="A438" s="38" t="s">
        <v>26690</v>
      </c>
      <c r="B438" s="38">
        <f>[1]Matrix!$B$874</f>
        <v>0</v>
      </c>
      <c r="C438" s="123">
        <f t="shared" si="57"/>
        <v>5.5</v>
      </c>
      <c r="D438" s="97">
        <f t="shared" si="58"/>
        <v>5</v>
      </c>
      <c r="F438" s="216" t="s">
        <v>27988</v>
      </c>
      <c r="G438" s="217">
        <f t="shared" si="59"/>
        <v>5</v>
      </c>
    </row>
    <row r="439" spans="1:7" ht="18" customHeight="1">
      <c r="A439" s="38" t="s">
        <v>26691</v>
      </c>
      <c r="B439" s="38">
        <f>[1]Matrix!$B$8386</f>
        <v>0</v>
      </c>
      <c r="C439" s="123">
        <f t="shared" si="57"/>
        <v>5.5</v>
      </c>
      <c r="D439" s="97">
        <f t="shared" si="58"/>
        <v>5</v>
      </c>
      <c r="F439" s="216" t="s">
        <v>27987</v>
      </c>
      <c r="G439" s="217">
        <f t="shared" si="59"/>
        <v>5</v>
      </c>
    </row>
    <row r="440" spans="1:7" ht="18" customHeight="1">
      <c r="A440" s="38" t="s">
        <v>26692</v>
      </c>
      <c r="B440" s="38">
        <f>[1]Matrix!$B$1850</f>
        <v>0</v>
      </c>
      <c r="C440" s="123">
        <f t="shared" si="57"/>
        <v>5.5</v>
      </c>
      <c r="D440" s="97">
        <f t="shared" si="58"/>
        <v>5</v>
      </c>
      <c r="F440" s="216" t="s">
        <v>27986</v>
      </c>
      <c r="G440" s="217">
        <f t="shared" si="59"/>
        <v>5</v>
      </c>
    </row>
    <row r="441" spans="1:7" ht="18" customHeight="1">
      <c r="A441" s="38" t="s">
        <v>10655</v>
      </c>
      <c r="B441" s="38"/>
      <c r="C441" s="123"/>
      <c r="D441" s="97"/>
    </row>
    <row r="442" spans="1:7" ht="18" customHeight="1">
      <c r="A442" s="38" t="s">
        <v>26693</v>
      </c>
      <c r="B442" s="38">
        <f>[1]Matrix!$B$7679</f>
        <v>0</v>
      </c>
      <c r="C442" s="123">
        <f t="shared" ref="C442:C479" si="60">ROUNDUP(ABS(75-B442)/(Base_Value)*allergy_factor,1)</f>
        <v>5.5</v>
      </c>
      <c r="D442" s="97">
        <f t="shared" ref="D442:D479" si="61">IF(C442&gt;Max_Value,Max_Value,IF(C442&lt;0,0,C442))</f>
        <v>5</v>
      </c>
      <c r="F442" s="216" t="s">
        <v>27985</v>
      </c>
      <c r="G442" s="217">
        <f t="shared" ref="G442:G479" si="62">D442</f>
        <v>5</v>
      </c>
    </row>
    <row r="443" spans="1:7" ht="18" customHeight="1">
      <c r="A443" s="38" t="s">
        <v>26694</v>
      </c>
      <c r="B443" s="38">
        <f>[1]Matrix!$B$7711</f>
        <v>0</v>
      </c>
      <c r="C443" s="123">
        <f t="shared" si="60"/>
        <v>5.5</v>
      </c>
      <c r="D443" s="97">
        <f t="shared" si="61"/>
        <v>5</v>
      </c>
      <c r="F443" s="216" t="s">
        <v>27984</v>
      </c>
      <c r="G443" s="217">
        <f t="shared" si="62"/>
        <v>5</v>
      </c>
    </row>
    <row r="444" spans="1:7" ht="18" customHeight="1">
      <c r="A444" s="38" t="s">
        <v>26695</v>
      </c>
      <c r="B444" s="38">
        <f>[1]Matrix!$B$9935</f>
        <v>0</v>
      </c>
      <c r="C444" s="123">
        <f t="shared" si="60"/>
        <v>5.5</v>
      </c>
      <c r="D444" s="97">
        <f t="shared" si="61"/>
        <v>5</v>
      </c>
      <c r="F444" s="216" t="s">
        <v>27983</v>
      </c>
      <c r="G444" s="217">
        <f t="shared" si="62"/>
        <v>5</v>
      </c>
    </row>
    <row r="445" spans="1:7" ht="18" customHeight="1">
      <c r="A445" s="38" t="s">
        <v>26696</v>
      </c>
      <c r="B445" s="38">
        <f>[1]Matrix!$B$9954</f>
        <v>0</v>
      </c>
      <c r="C445" s="123">
        <f t="shared" si="60"/>
        <v>5.5</v>
      </c>
      <c r="D445" s="97">
        <f t="shared" si="61"/>
        <v>5</v>
      </c>
      <c r="F445" s="216" t="s">
        <v>27982</v>
      </c>
      <c r="G445" s="217">
        <f t="shared" si="62"/>
        <v>5</v>
      </c>
    </row>
    <row r="446" spans="1:7" ht="18" customHeight="1">
      <c r="A446" s="38" t="s">
        <v>26697</v>
      </c>
      <c r="B446" s="38">
        <f>[1]Matrix!$B$2075</f>
        <v>0</v>
      </c>
      <c r="C446" s="123">
        <f t="shared" si="60"/>
        <v>5.5</v>
      </c>
      <c r="D446" s="97">
        <f t="shared" si="61"/>
        <v>5</v>
      </c>
      <c r="F446" s="216" t="s">
        <v>27981</v>
      </c>
      <c r="G446" s="217">
        <f t="shared" si="62"/>
        <v>5</v>
      </c>
    </row>
    <row r="447" spans="1:7" ht="18" customHeight="1">
      <c r="A447" s="38" t="s">
        <v>26698</v>
      </c>
      <c r="B447" s="38">
        <f>[1]Matrix!$B$7700</f>
        <v>0</v>
      </c>
      <c r="C447" s="123">
        <f t="shared" si="60"/>
        <v>5.5</v>
      </c>
      <c r="D447" s="97">
        <f t="shared" si="61"/>
        <v>5</v>
      </c>
      <c r="F447" s="216" t="s">
        <v>27980</v>
      </c>
      <c r="G447" s="217">
        <f t="shared" si="62"/>
        <v>5</v>
      </c>
    </row>
    <row r="448" spans="1:7" ht="18" customHeight="1">
      <c r="A448" s="38" t="s">
        <v>26699</v>
      </c>
      <c r="B448" s="38">
        <f>[1]Matrix!$B$1788</f>
        <v>0</v>
      </c>
      <c r="C448" s="123">
        <f t="shared" si="60"/>
        <v>5.5</v>
      </c>
      <c r="D448" s="97">
        <f t="shared" si="61"/>
        <v>5</v>
      </c>
      <c r="F448" s="216" t="s">
        <v>27965</v>
      </c>
      <c r="G448" s="217">
        <f t="shared" si="62"/>
        <v>5</v>
      </c>
    </row>
    <row r="449" spans="1:7" ht="18" customHeight="1">
      <c r="A449" s="38" t="s">
        <v>26700</v>
      </c>
      <c r="B449" s="38">
        <f>[1]Matrix!$B$6814</f>
        <v>0</v>
      </c>
      <c r="C449" s="123">
        <f t="shared" si="60"/>
        <v>5.5</v>
      </c>
      <c r="D449" s="97">
        <f t="shared" si="61"/>
        <v>5</v>
      </c>
      <c r="F449" s="216" t="s">
        <v>27979</v>
      </c>
      <c r="G449" s="217">
        <f t="shared" si="62"/>
        <v>5</v>
      </c>
    </row>
    <row r="450" spans="1:7" ht="18" customHeight="1">
      <c r="A450" s="38" t="s">
        <v>26701</v>
      </c>
      <c r="B450" s="38">
        <f>[1]Matrix!$B$2361</f>
        <v>0</v>
      </c>
      <c r="C450" s="123">
        <f t="shared" si="60"/>
        <v>5.5</v>
      </c>
      <c r="D450" s="97">
        <f t="shared" si="61"/>
        <v>5</v>
      </c>
      <c r="F450" s="216" t="s">
        <v>27966</v>
      </c>
      <c r="G450" s="217">
        <f t="shared" si="62"/>
        <v>5</v>
      </c>
    </row>
    <row r="451" spans="1:7" ht="18" customHeight="1">
      <c r="A451" s="38" t="s">
        <v>26702</v>
      </c>
      <c r="B451" s="38">
        <f>[1]Matrix!$B$6061</f>
        <v>0</v>
      </c>
      <c r="C451" s="123">
        <f t="shared" si="60"/>
        <v>5.5</v>
      </c>
      <c r="D451" s="97">
        <f t="shared" si="61"/>
        <v>5</v>
      </c>
      <c r="F451" s="216" t="s">
        <v>27978</v>
      </c>
      <c r="G451" s="217">
        <f t="shared" si="62"/>
        <v>5</v>
      </c>
    </row>
    <row r="452" spans="1:7" ht="18" customHeight="1">
      <c r="A452" s="38" t="s">
        <v>26703</v>
      </c>
      <c r="B452" s="38">
        <f>[1]Matrix!$B$6859</f>
        <v>0</v>
      </c>
      <c r="C452" s="123">
        <f t="shared" si="60"/>
        <v>5.5</v>
      </c>
      <c r="D452" s="97">
        <f t="shared" si="61"/>
        <v>5</v>
      </c>
      <c r="F452" s="216" t="s">
        <v>27977</v>
      </c>
      <c r="G452" s="217">
        <f t="shared" si="62"/>
        <v>5</v>
      </c>
    </row>
    <row r="453" spans="1:7" ht="18" customHeight="1">
      <c r="A453" s="38" t="s">
        <v>26704</v>
      </c>
      <c r="B453" s="38">
        <f>[1]Matrix!$B$2800</f>
        <v>0</v>
      </c>
      <c r="C453" s="123">
        <f t="shared" si="60"/>
        <v>5.5</v>
      </c>
      <c r="D453" s="97">
        <f t="shared" si="61"/>
        <v>5</v>
      </c>
      <c r="F453" s="216" t="s">
        <v>27976</v>
      </c>
      <c r="G453" s="217">
        <f t="shared" si="62"/>
        <v>5</v>
      </c>
    </row>
    <row r="454" spans="1:7" ht="18" customHeight="1">
      <c r="A454" s="38" t="s">
        <v>26705</v>
      </c>
      <c r="B454" s="38">
        <f>[1]Matrix!$B$1791</f>
        <v>0</v>
      </c>
      <c r="C454" s="123">
        <f t="shared" si="60"/>
        <v>5.5</v>
      </c>
      <c r="D454" s="97">
        <f t="shared" si="61"/>
        <v>5</v>
      </c>
      <c r="F454" s="216" t="s">
        <v>27975</v>
      </c>
      <c r="G454" s="217">
        <f t="shared" si="62"/>
        <v>5</v>
      </c>
    </row>
    <row r="455" spans="1:7" ht="18" customHeight="1">
      <c r="A455" s="38" t="s">
        <v>26706</v>
      </c>
      <c r="B455" s="38">
        <f>[1]Matrix!$B$515</f>
        <v>0</v>
      </c>
      <c r="C455" s="123">
        <f t="shared" si="60"/>
        <v>5.5</v>
      </c>
      <c r="D455" s="97">
        <f t="shared" si="61"/>
        <v>5</v>
      </c>
      <c r="F455" s="216" t="s">
        <v>27974</v>
      </c>
      <c r="G455" s="217">
        <f t="shared" si="62"/>
        <v>5</v>
      </c>
    </row>
    <row r="456" spans="1:7" ht="18" customHeight="1">
      <c r="A456" s="38" t="s">
        <v>26707</v>
      </c>
      <c r="B456" s="38">
        <f>[1]Matrix!$B$1330</f>
        <v>0</v>
      </c>
      <c r="C456" s="123">
        <f t="shared" si="60"/>
        <v>5.5</v>
      </c>
      <c r="D456" s="97">
        <f t="shared" si="61"/>
        <v>5</v>
      </c>
      <c r="F456" s="216" t="s">
        <v>27973</v>
      </c>
      <c r="G456" s="217">
        <f t="shared" si="62"/>
        <v>5</v>
      </c>
    </row>
    <row r="457" spans="1:7" ht="18" customHeight="1">
      <c r="A457" s="38" t="s">
        <v>26708</v>
      </c>
      <c r="B457" s="38">
        <f>[1]Matrix!$B$3673</f>
        <v>0</v>
      </c>
      <c r="C457" s="123">
        <f t="shared" si="60"/>
        <v>5.5</v>
      </c>
      <c r="D457" s="97">
        <f t="shared" si="61"/>
        <v>5</v>
      </c>
      <c r="F457" s="216" t="s">
        <v>27972</v>
      </c>
      <c r="G457" s="217">
        <f t="shared" si="62"/>
        <v>5</v>
      </c>
    </row>
    <row r="458" spans="1:7" ht="18" customHeight="1">
      <c r="A458" s="38" t="s">
        <v>26709</v>
      </c>
      <c r="B458" s="38">
        <f>[1]Matrix!$B$3900</f>
        <v>0</v>
      </c>
      <c r="C458" s="123">
        <f t="shared" si="60"/>
        <v>5.5</v>
      </c>
      <c r="D458" s="97">
        <f t="shared" si="61"/>
        <v>5</v>
      </c>
      <c r="F458" s="216" t="s">
        <v>27971</v>
      </c>
      <c r="G458" s="217">
        <f t="shared" si="62"/>
        <v>5</v>
      </c>
    </row>
    <row r="459" spans="1:7" ht="18" customHeight="1">
      <c r="A459" s="38" t="s">
        <v>26710</v>
      </c>
      <c r="B459" s="38">
        <f>[1]Matrix!$B$7692</f>
        <v>0</v>
      </c>
      <c r="C459" s="123">
        <f t="shared" si="60"/>
        <v>5.5</v>
      </c>
      <c r="D459" s="97">
        <f t="shared" si="61"/>
        <v>5</v>
      </c>
      <c r="F459" s="216" t="s">
        <v>27970</v>
      </c>
      <c r="G459" s="217">
        <f t="shared" si="62"/>
        <v>5</v>
      </c>
    </row>
    <row r="460" spans="1:7" ht="18" customHeight="1">
      <c r="A460" s="38" t="s">
        <v>26711</v>
      </c>
      <c r="B460" s="38">
        <f>[1]Matrix!$B$9925</f>
        <v>0</v>
      </c>
      <c r="C460" s="123">
        <f t="shared" si="60"/>
        <v>5.5</v>
      </c>
      <c r="D460" s="97">
        <f t="shared" si="61"/>
        <v>5</v>
      </c>
      <c r="F460" s="216" t="s">
        <v>27969</v>
      </c>
      <c r="G460" s="217">
        <f t="shared" si="62"/>
        <v>5</v>
      </c>
    </row>
    <row r="461" spans="1:7" ht="18" customHeight="1">
      <c r="A461" s="38" t="s">
        <v>26712</v>
      </c>
      <c r="B461" s="38">
        <f>[1]Matrix!$B$7728</f>
        <v>0</v>
      </c>
      <c r="C461" s="123">
        <f t="shared" si="60"/>
        <v>5.5</v>
      </c>
      <c r="D461" s="97">
        <f t="shared" si="61"/>
        <v>5</v>
      </c>
      <c r="F461" s="216" t="s">
        <v>27968</v>
      </c>
      <c r="G461" s="217">
        <f t="shared" si="62"/>
        <v>5</v>
      </c>
    </row>
    <row r="462" spans="1:7" ht="18" customHeight="1">
      <c r="A462" s="38" t="s">
        <v>26713</v>
      </c>
      <c r="B462" s="38">
        <f>[1]Matrix!$B$6357</f>
        <v>0</v>
      </c>
      <c r="C462" s="123">
        <f t="shared" si="60"/>
        <v>5.5</v>
      </c>
      <c r="D462" s="97">
        <f t="shared" si="61"/>
        <v>5</v>
      </c>
      <c r="F462" s="216" t="s">
        <v>27967</v>
      </c>
      <c r="G462" s="217">
        <f t="shared" si="62"/>
        <v>5</v>
      </c>
    </row>
    <row r="463" spans="1:7" ht="18" customHeight="1">
      <c r="A463" s="38" t="s">
        <v>26701</v>
      </c>
      <c r="B463" s="38">
        <f>[1]Matrix!$B$2361</f>
        <v>0</v>
      </c>
      <c r="C463" s="123">
        <f t="shared" si="60"/>
        <v>5.5</v>
      </c>
      <c r="D463" s="97">
        <f t="shared" si="61"/>
        <v>5</v>
      </c>
      <c r="F463" s="216" t="s">
        <v>27966</v>
      </c>
      <c r="G463" s="217">
        <f t="shared" si="62"/>
        <v>5</v>
      </c>
    </row>
    <row r="464" spans="1:7" ht="18" customHeight="1">
      <c r="A464" s="38" t="s">
        <v>26699</v>
      </c>
      <c r="B464" s="38">
        <f>[1]Matrix!$B$5091</f>
        <v>0</v>
      </c>
      <c r="C464" s="123">
        <f t="shared" si="60"/>
        <v>5.5</v>
      </c>
      <c r="D464" s="97">
        <f t="shared" si="61"/>
        <v>5</v>
      </c>
      <c r="F464" s="216" t="s">
        <v>27965</v>
      </c>
      <c r="G464" s="217">
        <f t="shared" si="62"/>
        <v>5</v>
      </c>
    </row>
    <row r="465" spans="1:7" ht="18" customHeight="1">
      <c r="A465" s="38" t="s">
        <v>26714</v>
      </c>
      <c r="B465" s="38">
        <f>[1]Matrix!$B$3904</f>
        <v>0</v>
      </c>
      <c r="C465" s="123">
        <f t="shared" si="60"/>
        <v>5.5</v>
      </c>
      <c r="D465" s="97">
        <f t="shared" si="61"/>
        <v>5</v>
      </c>
      <c r="F465" s="216" t="s">
        <v>27964</v>
      </c>
      <c r="G465" s="217">
        <f t="shared" si="62"/>
        <v>5</v>
      </c>
    </row>
    <row r="466" spans="1:7" ht="18" customHeight="1">
      <c r="A466" s="38" t="s">
        <v>26715</v>
      </c>
      <c r="B466" s="38">
        <f>[1]Matrix!$B$7691</f>
        <v>0</v>
      </c>
      <c r="C466" s="123">
        <f t="shared" si="60"/>
        <v>5.5</v>
      </c>
      <c r="D466" s="97">
        <f t="shared" si="61"/>
        <v>5</v>
      </c>
      <c r="F466" s="216" t="s">
        <v>27963</v>
      </c>
      <c r="G466" s="217">
        <f t="shared" si="62"/>
        <v>5</v>
      </c>
    </row>
    <row r="467" spans="1:7" ht="18" customHeight="1">
      <c r="A467" s="38" t="s">
        <v>26716</v>
      </c>
      <c r="B467" s="38">
        <f>[1]Matrix!$B$7692</f>
        <v>0</v>
      </c>
      <c r="C467" s="123">
        <f t="shared" si="60"/>
        <v>5.5</v>
      </c>
      <c r="D467" s="97">
        <f t="shared" si="61"/>
        <v>5</v>
      </c>
      <c r="F467" s="216" t="s">
        <v>27962</v>
      </c>
      <c r="G467" s="217">
        <f t="shared" si="62"/>
        <v>5</v>
      </c>
    </row>
    <row r="468" spans="1:7" ht="18" customHeight="1">
      <c r="A468" s="38" t="s">
        <v>26717</v>
      </c>
      <c r="B468" s="38">
        <f>[1]Matrix!$B$2080</f>
        <v>0</v>
      </c>
      <c r="C468" s="123">
        <f t="shared" si="60"/>
        <v>5.5</v>
      </c>
      <c r="D468" s="97">
        <f t="shared" si="61"/>
        <v>5</v>
      </c>
      <c r="F468" s="216" t="s">
        <v>27961</v>
      </c>
      <c r="G468" s="217">
        <f t="shared" si="62"/>
        <v>5</v>
      </c>
    </row>
    <row r="469" spans="1:7" ht="18" customHeight="1">
      <c r="A469" s="38" t="s">
        <v>26718</v>
      </c>
      <c r="B469" s="38">
        <f>[1]Matrix!$B$7705</f>
        <v>0</v>
      </c>
      <c r="C469" s="123">
        <f t="shared" si="60"/>
        <v>5.5</v>
      </c>
      <c r="D469" s="97">
        <f t="shared" si="61"/>
        <v>5</v>
      </c>
      <c r="F469" s="216" t="s">
        <v>27960</v>
      </c>
      <c r="G469" s="217">
        <f t="shared" si="62"/>
        <v>5</v>
      </c>
    </row>
    <row r="470" spans="1:7" ht="18" customHeight="1">
      <c r="A470" s="38" t="s">
        <v>26719</v>
      </c>
      <c r="B470" s="38">
        <f>[1]Matrix!$B$7336</f>
        <v>0</v>
      </c>
      <c r="C470" s="123">
        <f t="shared" si="60"/>
        <v>5.5</v>
      </c>
      <c r="D470" s="97">
        <f t="shared" si="61"/>
        <v>5</v>
      </c>
      <c r="F470" s="216" t="s">
        <v>27959</v>
      </c>
      <c r="G470" s="217">
        <f t="shared" si="62"/>
        <v>5</v>
      </c>
    </row>
    <row r="471" spans="1:7" ht="18" customHeight="1">
      <c r="A471" s="38" t="s">
        <v>26720</v>
      </c>
      <c r="B471" s="38">
        <f>[1]Matrix!$B$515</f>
        <v>0</v>
      </c>
      <c r="C471" s="123">
        <f t="shared" si="60"/>
        <v>5.5</v>
      </c>
      <c r="D471" s="97">
        <f t="shared" si="61"/>
        <v>5</v>
      </c>
      <c r="F471" s="216" t="s">
        <v>27958</v>
      </c>
      <c r="G471" s="217">
        <f t="shared" si="62"/>
        <v>5</v>
      </c>
    </row>
    <row r="472" spans="1:7" ht="18" customHeight="1">
      <c r="A472" s="38" t="s">
        <v>26721</v>
      </c>
      <c r="B472" s="38">
        <f>[1]Matrix!$B$8981</f>
        <v>0</v>
      </c>
      <c r="C472" s="123">
        <f t="shared" si="60"/>
        <v>5.5</v>
      </c>
      <c r="D472" s="97">
        <f t="shared" si="61"/>
        <v>5</v>
      </c>
      <c r="F472" s="216" t="s">
        <v>27957</v>
      </c>
      <c r="G472" s="217">
        <f t="shared" si="62"/>
        <v>5</v>
      </c>
    </row>
    <row r="473" spans="1:7" ht="18" customHeight="1">
      <c r="A473" s="38" t="s">
        <v>26722</v>
      </c>
      <c r="B473" s="38">
        <f>[1]Matrix!$B$9945</f>
        <v>0</v>
      </c>
      <c r="C473" s="123">
        <f t="shared" si="60"/>
        <v>5.5</v>
      </c>
      <c r="D473" s="97">
        <f t="shared" si="61"/>
        <v>5</v>
      </c>
      <c r="F473" s="216" t="s">
        <v>27956</v>
      </c>
      <c r="G473" s="217">
        <f t="shared" si="62"/>
        <v>5</v>
      </c>
    </row>
    <row r="474" spans="1:7" ht="18" customHeight="1">
      <c r="A474" s="38" t="s">
        <v>26723</v>
      </c>
      <c r="B474" s="38">
        <f>[1]Matrix!$B$2075</f>
        <v>0</v>
      </c>
      <c r="C474" s="123">
        <f t="shared" si="60"/>
        <v>5.5</v>
      </c>
      <c r="D474" s="97">
        <f t="shared" si="61"/>
        <v>5</v>
      </c>
      <c r="F474" s="216" t="s">
        <v>27955</v>
      </c>
      <c r="G474" s="217">
        <f t="shared" si="62"/>
        <v>5</v>
      </c>
    </row>
    <row r="475" spans="1:7" ht="18" customHeight="1">
      <c r="A475" s="38" t="s">
        <v>26724</v>
      </c>
      <c r="B475" s="38">
        <f>[1]Matrix!$B$2154</f>
        <v>0</v>
      </c>
      <c r="C475" s="123">
        <f t="shared" si="60"/>
        <v>5.5</v>
      </c>
      <c r="D475" s="97">
        <f t="shared" si="61"/>
        <v>5</v>
      </c>
      <c r="F475" s="216" t="s">
        <v>27954</v>
      </c>
      <c r="G475" s="217">
        <f t="shared" si="62"/>
        <v>5</v>
      </c>
    </row>
    <row r="476" spans="1:7" ht="18" customHeight="1">
      <c r="A476" s="38" t="s">
        <v>26725</v>
      </c>
      <c r="B476" s="38">
        <f>[1]Matrix!$B$6357</f>
        <v>0</v>
      </c>
      <c r="C476" s="123">
        <f t="shared" si="60"/>
        <v>5.5</v>
      </c>
      <c r="D476" s="97">
        <f t="shared" si="61"/>
        <v>5</v>
      </c>
      <c r="F476" s="216" t="s">
        <v>27953</v>
      </c>
      <c r="G476" s="217">
        <f t="shared" si="62"/>
        <v>5</v>
      </c>
    </row>
    <row r="477" spans="1:7" ht="18" customHeight="1">
      <c r="A477" s="38" t="s">
        <v>26726</v>
      </c>
      <c r="B477" s="38">
        <f>[1]Matrix!$B$7041</f>
        <v>0</v>
      </c>
      <c r="C477" s="123">
        <f t="shared" si="60"/>
        <v>5.5</v>
      </c>
      <c r="D477" s="97">
        <f t="shared" si="61"/>
        <v>5</v>
      </c>
      <c r="F477" s="216" t="s">
        <v>27952</v>
      </c>
      <c r="G477" s="217">
        <f t="shared" si="62"/>
        <v>5</v>
      </c>
    </row>
    <row r="478" spans="1:7" ht="18" customHeight="1">
      <c r="A478" s="38" t="s">
        <v>26727</v>
      </c>
      <c r="B478" s="38">
        <f>[1]Matrix!$B$6877</f>
        <v>0</v>
      </c>
      <c r="C478" s="123">
        <f t="shared" si="60"/>
        <v>5.5</v>
      </c>
      <c r="D478" s="97">
        <f t="shared" si="61"/>
        <v>5</v>
      </c>
      <c r="F478" s="216" t="s">
        <v>27951</v>
      </c>
      <c r="G478" s="217">
        <f t="shared" si="62"/>
        <v>5</v>
      </c>
    </row>
    <row r="479" spans="1:7" ht="18" customHeight="1">
      <c r="A479" s="38" t="s">
        <v>26728</v>
      </c>
      <c r="B479" s="38">
        <f>[1]Matrix!$B$1788</f>
        <v>0</v>
      </c>
      <c r="C479" s="123">
        <f t="shared" si="60"/>
        <v>5.5</v>
      </c>
      <c r="D479" s="97">
        <f t="shared" si="61"/>
        <v>5</v>
      </c>
      <c r="F479" s="216" t="s">
        <v>27950</v>
      </c>
      <c r="G479" s="217">
        <f t="shared" si="62"/>
        <v>5</v>
      </c>
    </row>
    <row r="480" spans="1:7" ht="18" customHeight="1">
      <c r="A480" s="38" t="s">
        <v>26729</v>
      </c>
      <c r="B480" s="38"/>
      <c r="C480" s="123"/>
      <c r="D480" s="97"/>
    </row>
    <row r="481" spans="1:7" ht="18" customHeight="1">
      <c r="A481" s="38" t="s">
        <v>26730</v>
      </c>
      <c r="B481" s="38">
        <f>[1]Matrix!$B$1514</f>
        <v>0</v>
      </c>
      <c r="C481" s="123">
        <f t="shared" ref="C481:C498" si="63">ROUNDUP(ABS(75-B481)/(Base_Value)*allergy_factor,1)</f>
        <v>5.5</v>
      </c>
      <c r="D481" s="97">
        <f t="shared" ref="D481:D498" si="64">IF(C481&gt;Max_Value,Max_Value,IF(C481&lt;0,0,C481))</f>
        <v>5</v>
      </c>
      <c r="F481" s="216" t="s">
        <v>27949</v>
      </c>
      <c r="G481" s="217">
        <f t="shared" ref="G481:G498" si="65">D481</f>
        <v>5</v>
      </c>
    </row>
    <row r="482" spans="1:7" ht="18" customHeight="1">
      <c r="A482" s="38" t="s">
        <v>26731</v>
      </c>
      <c r="B482" s="38">
        <f>[1]Matrix!$B$1697</f>
        <v>0</v>
      </c>
      <c r="C482" s="123">
        <f t="shared" si="63"/>
        <v>5.5</v>
      </c>
      <c r="D482" s="97">
        <f t="shared" si="64"/>
        <v>5</v>
      </c>
      <c r="F482" s="216" t="s">
        <v>27948</v>
      </c>
      <c r="G482" s="217">
        <f t="shared" si="65"/>
        <v>5</v>
      </c>
    </row>
    <row r="483" spans="1:7" ht="18" customHeight="1">
      <c r="A483" s="38" t="s">
        <v>26732</v>
      </c>
      <c r="B483" s="38">
        <f>[1]Matrix!$B$1479</f>
        <v>0</v>
      </c>
      <c r="C483" s="123">
        <f t="shared" si="63"/>
        <v>5.5</v>
      </c>
      <c r="D483" s="97">
        <f t="shared" si="64"/>
        <v>5</v>
      </c>
      <c r="F483" s="216" t="s">
        <v>27947</v>
      </c>
      <c r="G483" s="217">
        <f t="shared" si="65"/>
        <v>5</v>
      </c>
    </row>
    <row r="484" spans="1:7" ht="18" customHeight="1">
      <c r="A484" s="38" t="s">
        <v>26733</v>
      </c>
      <c r="B484" s="38">
        <f>[1]Matrix!$B$1495</f>
        <v>0</v>
      </c>
      <c r="C484" s="123">
        <f t="shared" si="63"/>
        <v>5.5</v>
      </c>
      <c r="D484" s="97">
        <f t="shared" si="64"/>
        <v>5</v>
      </c>
      <c r="F484" s="216" t="s">
        <v>27946</v>
      </c>
      <c r="G484" s="217">
        <f t="shared" si="65"/>
        <v>5</v>
      </c>
    </row>
    <row r="485" spans="1:7" ht="18" customHeight="1">
      <c r="A485" s="38" t="s">
        <v>26734</v>
      </c>
      <c r="B485" s="38">
        <f>[1]Matrix!$B$1481</f>
        <v>0</v>
      </c>
      <c r="C485" s="123">
        <f t="shared" si="63"/>
        <v>5.5</v>
      </c>
      <c r="D485" s="97">
        <f t="shared" si="64"/>
        <v>5</v>
      </c>
      <c r="F485" s="216" t="s">
        <v>27945</v>
      </c>
      <c r="G485" s="217">
        <f t="shared" si="65"/>
        <v>5</v>
      </c>
    </row>
    <row r="486" spans="1:7" ht="18" customHeight="1">
      <c r="A486" s="38" t="s">
        <v>26735</v>
      </c>
      <c r="B486" s="38">
        <f>[1]Matrix!$B$1502</f>
        <v>0</v>
      </c>
      <c r="C486" s="123">
        <f t="shared" si="63"/>
        <v>5.5</v>
      </c>
      <c r="D486" s="97">
        <f t="shared" si="64"/>
        <v>5</v>
      </c>
      <c r="F486" s="216" t="s">
        <v>27944</v>
      </c>
      <c r="G486" s="217">
        <f t="shared" si="65"/>
        <v>5</v>
      </c>
    </row>
    <row r="487" spans="1:7" ht="18" customHeight="1">
      <c r="A487" s="38" t="s">
        <v>26736</v>
      </c>
      <c r="B487" s="38">
        <f>[1]Matrix!$B$1489</f>
        <v>0</v>
      </c>
      <c r="C487" s="123">
        <f t="shared" si="63"/>
        <v>5.5</v>
      </c>
      <c r="D487" s="97">
        <f t="shared" si="64"/>
        <v>5</v>
      </c>
      <c r="F487" s="216" t="s">
        <v>27943</v>
      </c>
      <c r="G487" s="217">
        <f t="shared" si="65"/>
        <v>5</v>
      </c>
    </row>
    <row r="488" spans="1:7" ht="18" customHeight="1">
      <c r="A488" s="38" t="s">
        <v>26737</v>
      </c>
      <c r="B488" s="38">
        <f>[1]Matrix!$B$1485</f>
        <v>0</v>
      </c>
      <c r="C488" s="123">
        <f t="shared" si="63"/>
        <v>5.5</v>
      </c>
      <c r="D488" s="97">
        <f t="shared" si="64"/>
        <v>5</v>
      </c>
      <c r="F488" s="216" t="s">
        <v>27942</v>
      </c>
      <c r="G488" s="217">
        <f t="shared" si="65"/>
        <v>5</v>
      </c>
    </row>
    <row r="489" spans="1:7" ht="18" customHeight="1">
      <c r="A489" s="38" t="s">
        <v>26738</v>
      </c>
      <c r="B489" s="38">
        <f>[1]Matrix!$B$1486</f>
        <v>0</v>
      </c>
      <c r="C489" s="123">
        <f t="shared" si="63"/>
        <v>5.5</v>
      </c>
      <c r="D489" s="97">
        <f t="shared" si="64"/>
        <v>5</v>
      </c>
      <c r="F489" s="216" t="s">
        <v>27941</v>
      </c>
      <c r="G489" s="217">
        <f t="shared" si="65"/>
        <v>5</v>
      </c>
    </row>
    <row r="490" spans="1:7" ht="18" customHeight="1">
      <c r="A490" s="38" t="s">
        <v>26739</v>
      </c>
      <c r="B490" s="38">
        <f>[1]Matrix!$B$1501</f>
        <v>0</v>
      </c>
      <c r="C490" s="123">
        <f t="shared" si="63"/>
        <v>5.5</v>
      </c>
      <c r="D490" s="97">
        <f t="shared" si="64"/>
        <v>5</v>
      </c>
      <c r="F490" s="216" t="s">
        <v>27940</v>
      </c>
      <c r="G490" s="217">
        <f t="shared" si="65"/>
        <v>5</v>
      </c>
    </row>
    <row r="491" spans="1:7" ht="18" customHeight="1">
      <c r="A491" s="38" t="s">
        <v>26740</v>
      </c>
      <c r="B491" s="38">
        <f>[1]Matrix!$B$1621</f>
        <v>0</v>
      </c>
      <c r="C491" s="123">
        <f t="shared" si="63"/>
        <v>5.5</v>
      </c>
      <c r="D491" s="97">
        <f t="shared" si="64"/>
        <v>5</v>
      </c>
      <c r="F491" s="216" t="s">
        <v>27939</v>
      </c>
      <c r="G491" s="217">
        <f t="shared" si="65"/>
        <v>5</v>
      </c>
    </row>
    <row r="492" spans="1:7" ht="18" customHeight="1">
      <c r="A492" s="38" t="s">
        <v>26741</v>
      </c>
      <c r="B492" s="38">
        <f>[1]Matrix!$B$1496</f>
        <v>0</v>
      </c>
      <c r="C492" s="123">
        <f t="shared" si="63"/>
        <v>5.5</v>
      </c>
      <c r="D492" s="97">
        <f t="shared" si="64"/>
        <v>5</v>
      </c>
      <c r="F492" s="216" t="s">
        <v>27938</v>
      </c>
      <c r="G492" s="217">
        <f t="shared" si="65"/>
        <v>5</v>
      </c>
    </row>
    <row r="493" spans="1:7" ht="18" customHeight="1">
      <c r="A493" s="38" t="s">
        <v>26742</v>
      </c>
      <c r="B493" s="38">
        <f>[1]Matrix!$B$1487</f>
        <v>0</v>
      </c>
      <c r="C493" s="123">
        <f t="shared" si="63"/>
        <v>5.5</v>
      </c>
      <c r="D493" s="97">
        <f t="shared" si="64"/>
        <v>5</v>
      </c>
      <c r="F493" s="216" t="s">
        <v>27937</v>
      </c>
      <c r="G493" s="217">
        <f t="shared" si="65"/>
        <v>5</v>
      </c>
    </row>
    <row r="494" spans="1:7" ht="18" customHeight="1">
      <c r="A494" s="38" t="s">
        <v>26743</v>
      </c>
      <c r="B494" s="38">
        <f>[1]Matrix!$B$1488</f>
        <v>0</v>
      </c>
      <c r="C494" s="123">
        <f t="shared" si="63"/>
        <v>5.5</v>
      </c>
      <c r="D494" s="97">
        <f t="shared" si="64"/>
        <v>5</v>
      </c>
      <c r="F494" s="216" t="s">
        <v>27936</v>
      </c>
      <c r="G494" s="217">
        <f t="shared" si="65"/>
        <v>5</v>
      </c>
    </row>
    <row r="495" spans="1:7" ht="18" customHeight="1">
      <c r="A495" s="38" t="s">
        <v>26744</v>
      </c>
      <c r="B495" s="38">
        <f>[1]Matrix!$B$4938</f>
        <v>0</v>
      </c>
      <c r="C495" s="123">
        <f t="shared" si="63"/>
        <v>5.5</v>
      </c>
      <c r="D495" s="97">
        <f t="shared" si="64"/>
        <v>5</v>
      </c>
      <c r="F495" s="216" t="s">
        <v>27935</v>
      </c>
      <c r="G495" s="217">
        <f t="shared" si="65"/>
        <v>5</v>
      </c>
    </row>
    <row r="496" spans="1:7" ht="18" customHeight="1">
      <c r="A496" s="38" t="s">
        <v>26745</v>
      </c>
      <c r="B496" s="38">
        <f>[1]Matrix!$B$1490</f>
        <v>0</v>
      </c>
      <c r="C496" s="123">
        <f t="shared" si="63"/>
        <v>5.5</v>
      </c>
      <c r="D496" s="97">
        <f t="shared" si="64"/>
        <v>5</v>
      </c>
      <c r="F496" s="216" t="s">
        <v>27934</v>
      </c>
      <c r="G496" s="217">
        <f t="shared" si="65"/>
        <v>5</v>
      </c>
    </row>
    <row r="497" spans="1:7" ht="18" customHeight="1">
      <c r="A497" s="38" t="s">
        <v>26746</v>
      </c>
      <c r="B497" s="38">
        <f>[1]Matrix!$B$1498</f>
        <v>0</v>
      </c>
      <c r="C497" s="123">
        <f t="shared" si="63"/>
        <v>5.5</v>
      </c>
      <c r="D497" s="97">
        <f t="shared" si="64"/>
        <v>5</v>
      </c>
      <c r="F497" s="216" t="s">
        <v>27933</v>
      </c>
      <c r="G497" s="217">
        <f t="shared" si="65"/>
        <v>5</v>
      </c>
    </row>
    <row r="498" spans="1:7" ht="18" customHeight="1">
      <c r="A498" s="38" t="s">
        <v>26747</v>
      </c>
      <c r="B498" s="38">
        <f>[1]Matrix!$B$1500</f>
        <v>0</v>
      </c>
      <c r="C498" s="123">
        <f t="shared" si="63"/>
        <v>5.5</v>
      </c>
      <c r="D498" s="97">
        <f t="shared" si="64"/>
        <v>5</v>
      </c>
      <c r="F498" s="216" t="s">
        <v>27932</v>
      </c>
      <c r="G498" s="217">
        <f t="shared" si="65"/>
        <v>5</v>
      </c>
    </row>
    <row r="499" spans="1:7" ht="18" customHeight="1">
      <c r="A499" s="38" t="s">
        <v>26748</v>
      </c>
      <c r="B499" s="38"/>
      <c r="C499" s="123"/>
      <c r="D499" s="97"/>
    </row>
    <row r="500" spans="1:7" ht="18" customHeight="1">
      <c r="A500" s="38" t="s">
        <v>26749</v>
      </c>
      <c r="B500" s="38">
        <f>[1]Matrix!$B$471</f>
        <v>0</v>
      </c>
      <c r="C500" s="123">
        <f>ROUNDUP(ABS(75-B500)/(Base_Value)*allergy_factor,1)</f>
        <v>5.5</v>
      </c>
      <c r="D500" s="97">
        <f>IF(C500&gt;Max_Value,Max_Value,IF(C500&lt;0,0,C500))</f>
        <v>5</v>
      </c>
      <c r="F500" s="216" t="s">
        <v>27931</v>
      </c>
      <c r="G500" s="217">
        <f>D500</f>
        <v>5</v>
      </c>
    </row>
    <row r="501" spans="1:7" ht="18" customHeight="1">
      <c r="A501" s="38" t="s">
        <v>26750</v>
      </c>
      <c r="B501" s="38">
        <f>[1]Matrix!$B$483</f>
        <v>0</v>
      </c>
      <c r="C501" s="123">
        <f>ROUNDUP(ABS(75-B501)/(Base_Value)*allergy_factor,1)</f>
        <v>5.5</v>
      </c>
      <c r="D501" s="97">
        <f>IF(C501&gt;Max_Value,Max_Value,IF(C501&lt;0,0,C501))</f>
        <v>5</v>
      </c>
      <c r="F501" s="216" t="s">
        <v>27930</v>
      </c>
      <c r="G501" s="217">
        <f>D501</f>
        <v>5</v>
      </c>
    </row>
    <row r="502" spans="1:7" ht="18" customHeight="1">
      <c r="A502" s="38" t="s">
        <v>26751</v>
      </c>
      <c r="B502" s="38">
        <f>[1]Matrix!$B$1703</f>
        <v>0</v>
      </c>
      <c r="C502" s="123">
        <f>ROUNDUP(ABS(75-B502)/(Base_Value)*allergy_factor,1)</f>
        <v>5.5</v>
      </c>
      <c r="D502" s="97">
        <f>IF(C502&gt;Max_Value,Max_Value,IF(C502&lt;0,0,C502))</f>
        <v>5</v>
      </c>
      <c r="F502" s="216" t="s">
        <v>27929</v>
      </c>
      <c r="G502" s="217">
        <f>D502</f>
        <v>5</v>
      </c>
    </row>
    <row r="503" spans="1:7" ht="18" customHeight="1">
      <c r="A503" s="38" t="s">
        <v>25185</v>
      </c>
      <c r="B503" s="38">
        <f>[1]Matrix!$B$9466</f>
        <v>0</v>
      </c>
      <c r="C503" s="123">
        <f>ROUNDUP(ABS(75-B503)/(Base_Value)*allergy_factor,1)</f>
        <v>5.5</v>
      </c>
      <c r="D503" s="97">
        <f>IF(C503&gt;Max_Value,Max_Value,IF(C503&lt;0,0,C503))</f>
        <v>5</v>
      </c>
      <c r="F503" s="216" t="s">
        <v>27928</v>
      </c>
      <c r="G503" s="217">
        <f>D503</f>
        <v>5</v>
      </c>
    </row>
    <row r="504" spans="1:7" ht="18" customHeight="1">
      <c r="A504" s="38" t="s">
        <v>26752</v>
      </c>
      <c r="B504" s="38"/>
      <c r="C504" s="123"/>
      <c r="D504" s="97"/>
    </row>
    <row r="505" spans="1:7" ht="18" customHeight="1">
      <c r="A505" s="38" t="s">
        <v>26753</v>
      </c>
      <c r="B505" s="38">
        <f>[1]Matrix!$B$5261</f>
        <v>0</v>
      </c>
      <c r="C505" s="123">
        <f t="shared" ref="C505:C516" si="66">ROUNDUP(ABS(75-B505)/(Base_Value)*allergy_factor,1)</f>
        <v>5.5</v>
      </c>
      <c r="D505" s="97">
        <f t="shared" ref="D505:D516" si="67">IF(C505&gt;Max_Value,Max_Value,IF(C505&lt;0,0,C505))</f>
        <v>5</v>
      </c>
      <c r="F505" s="216" t="s">
        <v>27927</v>
      </c>
      <c r="G505" s="217">
        <f t="shared" ref="G505:G516" si="68">D505</f>
        <v>5</v>
      </c>
    </row>
    <row r="506" spans="1:7" ht="18" customHeight="1">
      <c r="A506" s="38" t="s">
        <v>26754</v>
      </c>
      <c r="B506" s="38">
        <f>[1]Matrix!$B$3676</f>
        <v>0</v>
      </c>
      <c r="C506" s="123">
        <f t="shared" si="66"/>
        <v>5.5</v>
      </c>
      <c r="D506" s="97">
        <f t="shared" si="67"/>
        <v>5</v>
      </c>
      <c r="F506" s="216" t="s">
        <v>27926</v>
      </c>
      <c r="G506" s="217">
        <f t="shared" si="68"/>
        <v>5</v>
      </c>
    </row>
    <row r="507" spans="1:7" ht="18" customHeight="1">
      <c r="A507" s="38" t="s">
        <v>26755</v>
      </c>
      <c r="B507" s="38">
        <f>[1]Matrix!$B$3679</f>
        <v>0</v>
      </c>
      <c r="C507" s="123">
        <f t="shared" si="66"/>
        <v>5.5</v>
      </c>
      <c r="D507" s="97">
        <f t="shared" si="67"/>
        <v>5</v>
      </c>
      <c r="F507" s="216" t="s">
        <v>27925</v>
      </c>
      <c r="G507" s="217">
        <f t="shared" si="68"/>
        <v>5</v>
      </c>
    </row>
    <row r="508" spans="1:7" ht="18" customHeight="1">
      <c r="A508" s="38" t="s">
        <v>26756</v>
      </c>
      <c r="B508" s="38">
        <f>[1]Matrix!$B$3673</f>
        <v>0</v>
      </c>
      <c r="C508" s="123">
        <f t="shared" si="66"/>
        <v>5.5</v>
      </c>
      <c r="D508" s="97">
        <f t="shared" si="67"/>
        <v>5</v>
      </c>
      <c r="F508" s="216" t="s">
        <v>27924</v>
      </c>
      <c r="G508" s="217">
        <f t="shared" si="68"/>
        <v>5</v>
      </c>
    </row>
    <row r="509" spans="1:7" ht="18" customHeight="1">
      <c r="A509" s="38" t="s">
        <v>26757</v>
      </c>
      <c r="B509" s="38">
        <f>[1]Matrix!$B$3676</f>
        <v>0</v>
      </c>
      <c r="C509" s="123">
        <f t="shared" si="66"/>
        <v>5.5</v>
      </c>
      <c r="D509" s="97">
        <f t="shared" si="67"/>
        <v>5</v>
      </c>
      <c r="F509" s="216" t="s">
        <v>27923</v>
      </c>
      <c r="G509" s="217">
        <f t="shared" si="68"/>
        <v>5</v>
      </c>
    </row>
    <row r="510" spans="1:7" ht="18" customHeight="1">
      <c r="A510" s="38" t="s">
        <v>26758</v>
      </c>
      <c r="B510" s="38">
        <f>[1]Matrix!$B$6357</f>
        <v>0</v>
      </c>
      <c r="C510" s="123">
        <f t="shared" si="66"/>
        <v>5.5</v>
      </c>
      <c r="D510" s="97">
        <f t="shared" si="67"/>
        <v>5</v>
      </c>
      <c r="F510" s="216" t="s">
        <v>27922</v>
      </c>
      <c r="G510" s="217">
        <f t="shared" si="68"/>
        <v>5</v>
      </c>
    </row>
    <row r="511" spans="1:7" ht="18" customHeight="1">
      <c r="A511" s="38" t="s">
        <v>26759</v>
      </c>
      <c r="B511" s="38">
        <f>[1]Matrix!$B$5311</f>
        <v>0</v>
      </c>
      <c r="C511" s="123">
        <f t="shared" si="66"/>
        <v>5.5</v>
      </c>
      <c r="D511" s="97">
        <f t="shared" si="67"/>
        <v>5</v>
      </c>
      <c r="F511" s="216" t="s">
        <v>27921</v>
      </c>
      <c r="G511" s="217">
        <f t="shared" si="68"/>
        <v>5</v>
      </c>
    </row>
    <row r="512" spans="1:7" ht="18" customHeight="1">
      <c r="A512" s="38" t="s">
        <v>26760</v>
      </c>
      <c r="B512" s="38">
        <f>[1]Matrix!$B$3667</f>
        <v>0</v>
      </c>
      <c r="C512" s="123">
        <f t="shared" si="66"/>
        <v>5.5</v>
      </c>
      <c r="D512" s="97">
        <f t="shared" si="67"/>
        <v>5</v>
      </c>
      <c r="F512" s="216" t="s">
        <v>27920</v>
      </c>
      <c r="G512" s="217">
        <f t="shared" si="68"/>
        <v>5</v>
      </c>
    </row>
    <row r="513" spans="1:7" ht="18" customHeight="1">
      <c r="A513" s="38" t="s">
        <v>26761</v>
      </c>
      <c r="B513" s="38">
        <f>[1]Matrix!$B$3670</f>
        <v>0</v>
      </c>
      <c r="C513" s="123">
        <f t="shared" si="66"/>
        <v>5.5</v>
      </c>
      <c r="D513" s="97">
        <f t="shared" si="67"/>
        <v>5</v>
      </c>
      <c r="F513" s="216" t="s">
        <v>27919</v>
      </c>
      <c r="G513" s="217">
        <f t="shared" si="68"/>
        <v>5</v>
      </c>
    </row>
    <row r="514" spans="1:7" ht="18" customHeight="1">
      <c r="A514" s="38" t="s">
        <v>26762</v>
      </c>
      <c r="B514" s="38">
        <f>[1]Matrix!$B$6003</f>
        <v>0</v>
      </c>
      <c r="C514" s="123">
        <f t="shared" si="66"/>
        <v>5.5</v>
      </c>
      <c r="D514" s="97">
        <f t="shared" si="67"/>
        <v>5</v>
      </c>
      <c r="F514" s="216" t="s">
        <v>27918</v>
      </c>
      <c r="G514" s="217">
        <f t="shared" si="68"/>
        <v>5</v>
      </c>
    </row>
    <row r="515" spans="1:7" ht="18" customHeight="1">
      <c r="A515" s="38" t="s">
        <v>26763</v>
      </c>
      <c r="B515" s="38">
        <f>[1]Matrix!$B$3677</f>
        <v>0</v>
      </c>
      <c r="C515" s="123">
        <f t="shared" si="66"/>
        <v>5.5</v>
      </c>
      <c r="D515" s="97">
        <f t="shared" si="67"/>
        <v>5</v>
      </c>
      <c r="F515" s="216" t="s">
        <v>27917</v>
      </c>
      <c r="G515" s="217">
        <f t="shared" si="68"/>
        <v>5</v>
      </c>
    </row>
    <row r="516" spans="1:7" ht="18" customHeight="1">
      <c r="A516" s="38" t="s">
        <v>26764</v>
      </c>
      <c r="B516" s="38">
        <f>[1]Matrix!$B$3668</f>
        <v>0</v>
      </c>
      <c r="C516" s="123">
        <f t="shared" si="66"/>
        <v>5.5</v>
      </c>
      <c r="D516" s="97">
        <f t="shared" si="67"/>
        <v>5</v>
      </c>
      <c r="F516" s="216" t="s">
        <v>27916</v>
      </c>
      <c r="G516" s="217">
        <f t="shared" si="68"/>
        <v>5</v>
      </c>
    </row>
    <row r="517" spans="1:7" ht="18" customHeight="1">
      <c r="A517" s="38" t="s">
        <v>26765</v>
      </c>
      <c r="B517" s="38"/>
      <c r="C517" s="123"/>
      <c r="D517" s="97"/>
    </row>
    <row r="518" spans="1:7" ht="18" customHeight="1">
      <c r="A518" s="38" t="s">
        <v>26766</v>
      </c>
      <c r="B518" s="38">
        <f>[1]Matrix!$B$1513</f>
        <v>0</v>
      </c>
      <c r="C518" s="123">
        <f t="shared" ref="C518:C530" si="69">ROUNDUP(ABS(75-B518)/(Base_Value)*allergy_factor,1)</f>
        <v>5.5</v>
      </c>
      <c r="D518" s="97">
        <f t="shared" ref="D518:D530" si="70">IF(C518&gt;Max_Value,Max_Value,IF(C518&lt;0,0,C518))</f>
        <v>5</v>
      </c>
      <c r="F518" s="216" t="s">
        <v>27915</v>
      </c>
      <c r="G518" s="217">
        <f t="shared" ref="G518:G530" si="71">D518</f>
        <v>5</v>
      </c>
    </row>
    <row r="519" spans="1:7" ht="18" customHeight="1">
      <c r="A519" s="38" t="s">
        <v>26767</v>
      </c>
      <c r="B519" s="38">
        <f>[1]Matrix!$B$9411</f>
        <v>0</v>
      </c>
      <c r="C519" s="123">
        <f t="shared" si="69"/>
        <v>5.5</v>
      </c>
      <c r="D519" s="97">
        <f t="shared" si="70"/>
        <v>5</v>
      </c>
      <c r="F519" s="216" t="s">
        <v>27914</v>
      </c>
      <c r="G519" s="217">
        <f t="shared" si="71"/>
        <v>5</v>
      </c>
    </row>
    <row r="520" spans="1:7" ht="18" customHeight="1">
      <c r="A520" s="38" t="s">
        <v>26768</v>
      </c>
      <c r="B520" s="38">
        <f>[1]Matrix!$B$1694</f>
        <v>0</v>
      </c>
      <c r="C520" s="123">
        <f t="shared" si="69"/>
        <v>5.5</v>
      </c>
      <c r="D520" s="97">
        <f t="shared" si="70"/>
        <v>5</v>
      </c>
      <c r="F520" s="216" t="s">
        <v>27913</v>
      </c>
      <c r="G520" s="217">
        <f t="shared" si="71"/>
        <v>5</v>
      </c>
    </row>
    <row r="521" spans="1:7" ht="18" customHeight="1">
      <c r="A521" s="38" t="s">
        <v>26769</v>
      </c>
      <c r="B521" s="38">
        <f>[1]Matrix!$B$1378</f>
        <v>0</v>
      </c>
      <c r="C521" s="123">
        <f t="shared" si="69"/>
        <v>5.5</v>
      </c>
      <c r="D521" s="97">
        <f t="shared" si="70"/>
        <v>5</v>
      </c>
      <c r="F521" s="216" t="s">
        <v>27912</v>
      </c>
      <c r="G521" s="217">
        <f t="shared" si="71"/>
        <v>5</v>
      </c>
    </row>
    <row r="522" spans="1:7" ht="18" customHeight="1">
      <c r="A522" s="38" t="s">
        <v>26770</v>
      </c>
      <c r="B522" s="38">
        <f>[1]Matrix!$B$1694</f>
        <v>0</v>
      </c>
      <c r="C522" s="123">
        <f t="shared" si="69"/>
        <v>5.5</v>
      </c>
      <c r="D522" s="97">
        <f t="shared" si="70"/>
        <v>5</v>
      </c>
      <c r="F522" s="216" t="s">
        <v>27911</v>
      </c>
      <c r="G522" s="217">
        <f t="shared" si="71"/>
        <v>5</v>
      </c>
    </row>
    <row r="523" spans="1:7" ht="18" customHeight="1">
      <c r="A523" s="38" t="s">
        <v>26771</v>
      </c>
      <c r="B523" s="38">
        <f>[1]Matrix!$B$435</f>
        <v>0</v>
      </c>
      <c r="C523" s="123">
        <f t="shared" si="69"/>
        <v>5.5</v>
      </c>
      <c r="D523" s="97">
        <f t="shared" si="70"/>
        <v>5</v>
      </c>
      <c r="F523" s="216" t="s">
        <v>27910</v>
      </c>
      <c r="G523" s="217">
        <f t="shared" si="71"/>
        <v>5</v>
      </c>
    </row>
    <row r="524" spans="1:7" ht="18" customHeight="1">
      <c r="A524" s="38" t="s">
        <v>26772</v>
      </c>
      <c r="B524" s="38">
        <f>[1]Matrix!$B$1800</f>
        <v>0</v>
      </c>
      <c r="C524" s="123">
        <f t="shared" si="69"/>
        <v>5.5</v>
      </c>
      <c r="D524" s="97">
        <f t="shared" si="70"/>
        <v>5</v>
      </c>
      <c r="F524" s="216" t="s">
        <v>27909</v>
      </c>
      <c r="G524" s="217">
        <f t="shared" si="71"/>
        <v>5</v>
      </c>
    </row>
    <row r="525" spans="1:7" ht="18" customHeight="1">
      <c r="A525" s="38" t="s">
        <v>26773</v>
      </c>
      <c r="B525" s="38">
        <f>[1]Matrix!$B$1669</f>
        <v>0</v>
      </c>
      <c r="C525" s="123">
        <f t="shared" si="69"/>
        <v>5.5</v>
      </c>
      <c r="D525" s="97">
        <f t="shared" si="70"/>
        <v>5</v>
      </c>
      <c r="F525" s="216" t="s">
        <v>27908</v>
      </c>
      <c r="G525" s="217">
        <f t="shared" si="71"/>
        <v>5</v>
      </c>
    </row>
    <row r="526" spans="1:7" ht="18" customHeight="1">
      <c r="A526" s="38" t="s">
        <v>26648</v>
      </c>
      <c r="B526" s="38">
        <f>[1]Matrix!$B$8408</f>
        <v>0</v>
      </c>
      <c r="C526" s="123">
        <f t="shared" si="69"/>
        <v>5.5</v>
      </c>
      <c r="D526" s="97">
        <f t="shared" si="70"/>
        <v>5</v>
      </c>
      <c r="F526" s="216" t="s">
        <v>27907</v>
      </c>
      <c r="G526" s="217">
        <f t="shared" si="71"/>
        <v>5</v>
      </c>
    </row>
    <row r="527" spans="1:7" ht="18" customHeight="1">
      <c r="A527" s="38" t="s">
        <v>26774</v>
      </c>
      <c r="B527" s="38">
        <f>[1]Matrix!$B$5214</f>
        <v>0</v>
      </c>
      <c r="C527" s="123">
        <f t="shared" si="69"/>
        <v>5.5</v>
      </c>
      <c r="D527" s="97">
        <f t="shared" si="70"/>
        <v>5</v>
      </c>
      <c r="F527" s="216" t="s">
        <v>27906</v>
      </c>
      <c r="G527" s="217">
        <f t="shared" si="71"/>
        <v>5</v>
      </c>
    </row>
    <row r="528" spans="1:7" ht="18" customHeight="1">
      <c r="A528" s="38" t="s">
        <v>26651</v>
      </c>
      <c r="B528" s="38">
        <f>[1]Matrix!$B$9426</f>
        <v>0</v>
      </c>
      <c r="C528" s="123">
        <f t="shared" si="69"/>
        <v>5.5</v>
      </c>
      <c r="D528" s="97">
        <f t="shared" si="70"/>
        <v>5</v>
      </c>
      <c r="F528" s="216" t="s">
        <v>27905</v>
      </c>
      <c r="G528" s="217">
        <f t="shared" si="71"/>
        <v>5</v>
      </c>
    </row>
    <row r="529" spans="1:7" ht="18" customHeight="1">
      <c r="A529" s="38" t="s">
        <v>26775</v>
      </c>
      <c r="B529" s="38">
        <f>[1]Matrix!$B$3270</f>
        <v>0</v>
      </c>
      <c r="C529" s="123">
        <f t="shared" si="69"/>
        <v>5.5</v>
      </c>
      <c r="D529" s="97">
        <f t="shared" si="70"/>
        <v>5</v>
      </c>
      <c r="F529" s="216" t="s">
        <v>27904</v>
      </c>
      <c r="G529" s="217">
        <f t="shared" si="71"/>
        <v>5</v>
      </c>
    </row>
    <row r="530" spans="1:7" ht="18" customHeight="1">
      <c r="A530" s="38" t="s">
        <v>26776</v>
      </c>
      <c r="B530" s="38">
        <f>[1]Matrix!$B$4529</f>
        <v>0</v>
      </c>
      <c r="C530" s="123">
        <f t="shared" si="69"/>
        <v>5.5</v>
      </c>
      <c r="D530" s="97">
        <f t="shared" si="70"/>
        <v>5</v>
      </c>
      <c r="F530" s="216" t="s">
        <v>27903</v>
      </c>
      <c r="G530" s="217">
        <f t="shared" si="71"/>
        <v>5</v>
      </c>
    </row>
    <row r="531" spans="1:7" ht="18" customHeight="1">
      <c r="A531" s="38" t="s">
        <v>26777</v>
      </c>
      <c r="B531" s="38"/>
      <c r="C531" s="123"/>
      <c r="D531" s="97"/>
    </row>
    <row r="532" spans="1:7" ht="18" customHeight="1">
      <c r="A532" s="38" t="s">
        <v>11923</v>
      </c>
      <c r="B532" s="38">
        <f>[1]Matrix!$B$4686</f>
        <v>0</v>
      </c>
      <c r="C532" s="123">
        <f t="shared" ref="C532:C541" si="72">ROUNDUP(ABS(75-B532)/(Base_Value)*allergy_factor,1)</f>
        <v>5.5</v>
      </c>
      <c r="D532" s="97">
        <f t="shared" ref="D532:D541" si="73">IF(C532&gt;Max_Value,Max_Value,IF(C532&lt;0,0,C532))</f>
        <v>5</v>
      </c>
      <c r="F532" s="216" t="s">
        <v>27902</v>
      </c>
      <c r="G532" s="217">
        <f t="shared" ref="G532:G541" si="74">D532</f>
        <v>5</v>
      </c>
    </row>
    <row r="533" spans="1:7" ht="18" customHeight="1">
      <c r="A533" s="38" t="s">
        <v>11557</v>
      </c>
      <c r="B533" s="38">
        <f>[1]Matrix!$B$4577</f>
        <v>0</v>
      </c>
      <c r="C533" s="123">
        <f t="shared" si="72"/>
        <v>5.5</v>
      </c>
      <c r="D533" s="97">
        <f t="shared" si="73"/>
        <v>5</v>
      </c>
      <c r="F533" s="216" t="s">
        <v>27901</v>
      </c>
      <c r="G533" s="217">
        <f t="shared" si="74"/>
        <v>5</v>
      </c>
    </row>
    <row r="534" spans="1:7" ht="18" customHeight="1">
      <c r="A534" s="38" t="s">
        <v>26778</v>
      </c>
      <c r="B534" s="38">
        <f>[1]Matrix!$B$8433</f>
        <v>0</v>
      </c>
      <c r="C534" s="123">
        <f t="shared" si="72"/>
        <v>5.5</v>
      </c>
      <c r="D534" s="97">
        <f t="shared" si="73"/>
        <v>5</v>
      </c>
      <c r="F534" s="216" t="s">
        <v>27900</v>
      </c>
      <c r="G534" s="217">
        <f t="shared" si="74"/>
        <v>5</v>
      </c>
    </row>
    <row r="535" spans="1:7" ht="18" customHeight="1">
      <c r="A535" s="38" t="s">
        <v>11542</v>
      </c>
      <c r="B535" s="38">
        <f>[1]Matrix!$B$2868</f>
        <v>0</v>
      </c>
      <c r="C535" s="123">
        <f t="shared" si="72"/>
        <v>5.5</v>
      </c>
      <c r="D535" s="97">
        <f t="shared" si="73"/>
        <v>5</v>
      </c>
      <c r="F535" s="216" t="s">
        <v>27899</v>
      </c>
      <c r="G535" s="217">
        <f t="shared" si="74"/>
        <v>5</v>
      </c>
    </row>
    <row r="536" spans="1:7" ht="18" customHeight="1">
      <c r="A536" s="38" t="s">
        <v>26779</v>
      </c>
      <c r="B536" s="38">
        <f>[1]Matrix!$B$8432</f>
        <v>0</v>
      </c>
      <c r="C536" s="123">
        <f t="shared" si="72"/>
        <v>5.5</v>
      </c>
      <c r="D536" s="97">
        <f t="shared" si="73"/>
        <v>5</v>
      </c>
      <c r="F536" s="216" t="s">
        <v>27898</v>
      </c>
      <c r="G536" s="217">
        <f t="shared" si="74"/>
        <v>5</v>
      </c>
    </row>
    <row r="537" spans="1:7" ht="18" customHeight="1">
      <c r="A537" s="38" t="s">
        <v>26780</v>
      </c>
      <c r="B537" s="38">
        <f>[1]Matrix!$B$3206</f>
        <v>0</v>
      </c>
      <c r="C537" s="123">
        <f t="shared" si="72"/>
        <v>5.5</v>
      </c>
      <c r="D537" s="97">
        <f t="shared" si="73"/>
        <v>5</v>
      </c>
      <c r="F537" s="216" t="s">
        <v>27897</v>
      </c>
      <c r="G537" s="217">
        <f t="shared" si="74"/>
        <v>5</v>
      </c>
    </row>
    <row r="538" spans="1:7" ht="18" customHeight="1">
      <c r="A538" s="38" t="s">
        <v>26781</v>
      </c>
      <c r="B538" s="38">
        <f>[1]Matrix!$B$1571</f>
        <v>0</v>
      </c>
      <c r="C538" s="123">
        <f t="shared" si="72"/>
        <v>5.5</v>
      </c>
      <c r="D538" s="97">
        <f t="shared" si="73"/>
        <v>5</v>
      </c>
      <c r="F538" s="216" t="s">
        <v>27896</v>
      </c>
      <c r="G538" s="217">
        <f t="shared" si="74"/>
        <v>5</v>
      </c>
    </row>
    <row r="539" spans="1:7" ht="18" customHeight="1">
      <c r="A539" s="38" t="s">
        <v>26782</v>
      </c>
      <c r="B539" s="38">
        <f>[1]Matrix!$B$4522</f>
        <v>0</v>
      </c>
      <c r="C539" s="123">
        <f t="shared" si="72"/>
        <v>5.5</v>
      </c>
      <c r="D539" s="97">
        <f t="shared" si="73"/>
        <v>5</v>
      </c>
      <c r="F539" s="216" t="s">
        <v>27895</v>
      </c>
      <c r="G539" s="217">
        <f t="shared" si="74"/>
        <v>5</v>
      </c>
    </row>
    <row r="540" spans="1:7" ht="18" customHeight="1">
      <c r="A540" s="38" t="s">
        <v>26783</v>
      </c>
      <c r="B540" s="38">
        <f>[1]Matrix!$B$852</f>
        <v>0</v>
      </c>
      <c r="C540" s="123">
        <f t="shared" si="72"/>
        <v>5.5</v>
      </c>
      <c r="D540" s="97">
        <f t="shared" si="73"/>
        <v>5</v>
      </c>
      <c r="F540" s="216" t="s">
        <v>27894</v>
      </c>
      <c r="G540" s="217">
        <f t="shared" si="74"/>
        <v>5</v>
      </c>
    </row>
    <row r="541" spans="1:7" ht="18" customHeight="1">
      <c r="A541" s="38" t="s">
        <v>26784</v>
      </c>
      <c r="B541" s="38">
        <f>[1]Matrix!$B$1468</f>
        <v>0</v>
      </c>
      <c r="C541" s="123">
        <f t="shared" si="72"/>
        <v>5.5</v>
      </c>
      <c r="D541" s="97">
        <f t="shared" si="73"/>
        <v>5</v>
      </c>
      <c r="F541" s="216" t="s">
        <v>27893</v>
      </c>
      <c r="G541" s="217">
        <f t="shared" si="74"/>
        <v>5</v>
      </c>
    </row>
    <row r="542" spans="1:7" ht="18" customHeight="1">
      <c r="A542" s="38" t="s">
        <v>26785</v>
      </c>
      <c r="B542" s="38"/>
      <c r="C542" s="123"/>
      <c r="D542" s="97"/>
    </row>
    <row r="543" spans="1:7" ht="18" customHeight="1">
      <c r="A543" s="38" t="s">
        <v>26786</v>
      </c>
      <c r="B543" s="38">
        <f>[1]Matrix!$B$1769</f>
        <v>0</v>
      </c>
      <c r="C543" s="123">
        <f t="shared" ref="C543:C574" si="75">ROUNDUP(ABS(75-B543)/(Base_Value)*allergy_factor,1)</f>
        <v>5.5</v>
      </c>
      <c r="D543" s="97">
        <f t="shared" ref="D543:D574" si="76">IF(C543&gt;Max_Value,Max_Value,IF(C543&lt;0,0,C543))</f>
        <v>5</v>
      </c>
      <c r="F543" s="216" t="s">
        <v>27892</v>
      </c>
      <c r="G543" s="217">
        <f t="shared" ref="G543:G574" si="77">D543</f>
        <v>5</v>
      </c>
    </row>
    <row r="544" spans="1:7" ht="18" customHeight="1">
      <c r="A544" s="38" t="s">
        <v>26787</v>
      </c>
      <c r="B544" s="38">
        <f>[1]Matrix!$B$9926</f>
        <v>0</v>
      </c>
      <c r="C544" s="123">
        <f t="shared" si="75"/>
        <v>5.5</v>
      </c>
      <c r="D544" s="97">
        <f t="shared" si="76"/>
        <v>5</v>
      </c>
      <c r="F544" s="216" t="s">
        <v>27891</v>
      </c>
      <c r="G544" s="217">
        <f t="shared" si="77"/>
        <v>5</v>
      </c>
    </row>
    <row r="545" spans="1:7" ht="18" customHeight="1">
      <c r="A545" s="38" t="s">
        <v>26788</v>
      </c>
      <c r="B545" s="38">
        <f>[1]Matrix!$B$5986</f>
        <v>0</v>
      </c>
      <c r="C545" s="123">
        <f t="shared" si="75"/>
        <v>5.5</v>
      </c>
      <c r="D545" s="97">
        <f t="shared" si="76"/>
        <v>5</v>
      </c>
      <c r="F545" s="216" t="s">
        <v>27890</v>
      </c>
      <c r="G545" s="217">
        <f t="shared" si="77"/>
        <v>5</v>
      </c>
    </row>
    <row r="546" spans="1:7" ht="18" customHeight="1">
      <c r="A546" s="38" t="s">
        <v>26789</v>
      </c>
      <c r="B546" s="38">
        <f>[1]Matrix!$B$5986</f>
        <v>0</v>
      </c>
      <c r="C546" s="123">
        <f t="shared" si="75"/>
        <v>5.5</v>
      </c>
      <c r="D546" s="97">
        <f t="shared" si="76"/>
        <v>5</v>
      </c>
      <c r="F546" s="216" t="s">
        <v>27889</v>
      </c>
      <c r="G546" s="217">
        <f t="shared" si="77"/>
        <v>5</v>
      </c>
    </row>
    <row r="547" spans="1:7" ht="18" customHeight="1">
      <c r="A547" s="38" t="s">
        <v>26790</v>
      </c>
      <c r="B547" s="38">
        <f>[1]Matrix!$B$1905</f>
        <v>0</v>
      </c>
      <c r="C547" s="123">
        <f t="shared" si="75"/>
        <v>5.5</v>
      </c>
      <c r="D547" s="97">
        <f t="shared" si="76"/>
        <v>5</v>
      </c>
      <c r="F547" s="216" t="s">
        <v>27888</v>
      </c>
      <c r="G547" s="217">
        <f t="shared" si="77"/>
        <v>5</v>
      </c>
    </row>
    <row r="548" spans="1:7" ht="18" customHeight="1">
      <c r="A548" s="38" t="s">
        <v>26791</v>
      </c>
      <c r="B548" s="38">
        <f>[1]Matrix!$B$2008</f>
        <v>0</v>
      </c>
      <c r="C548" s="123">
        <f t="shared" si="75"/>
        <v>5.5</v>
      </c>
      <c r="D548" s="97">
        <f t="shared" si="76"/>
        <v>5</v>
      </c>
      <c r="F548" s="216" t="s">
        <v>27887</v>
      </c>
      <c r="G548" s="217">
        <f t="shared" si="77"/>
        <v>5</v>
      </c>
    </row>
    <row r="549" spans="1:7" ht="18" customHeight="1">
      <c r="A549" s="38" t="s">
        <v>26792</v>
      </c>
      <c r="B549" s="38">
        <f>[1]Matrix!$B$2007</f>
        <v>0</v>
      </c>
      <c r="C549" s="123">
        <f t="shared" si="75"/>
        <v>5.5</v>
      </c>
      <c r="D549" s="97">
        <f t="shared" si="76"/>
        <v>5</v>
      </c>
      <c r="F549" s="216" t="s">
        <v>27886</v>
      </c>
      <c r="G549" s="217">
        <f t="shared" si="77"/>
        <v>5</v>
      </c>
    </row>
    <row r="550" spans="1:7" ht="18" customHeight="1">
      <c r="A550" s="38" t="s">
        <v>26793</v>
      </c>
      <c r="B550" s="38">
        <f>[1]Matrix!$B$9910</f>
        <v>0</v>
      </c>
      <c r="C550" s="123">
        <f t="shared" si="75"/>
        <v>5.5</v>
      </c>
      <c r="D550" s="97">
        <f t="shared" si="76"/>
        <v>5</v>
      </c>
      <c r="F550" s="216" t="s">
        <v>27885</v>
      </c>
      <c r="G550" s="217">
        <f t="shared" si="77"/>
        <v>5</v>
      </c>
    </row>
    <row r="551" spans="1:7" ht="18" customHeight="1">
      <c r="A551" s="38" t="s">
        <v>26794</v>
      </c>
      <c r="B551" s="38">
        <f>[1]Matrix!$B$9914</f>
        <v>0</v>
      </c>
      <c r="C551" s="123">
        <f t="shared" si="75"/>
        <v>5.5</v>
      </c>
      <c r="D551" s="97">
        <f t="shared" si="76"/>
        <v>5</v>
      </c>
      <c r="F551" s="216" t="s">
        <v>27884</v>
      </c>
      <c r="G551" s="217">
        <f t="shared" si="77"/>
        <v>5</v>
      </c>
    </row>
    <row r="552" spans="1:7" ht="18" customHeight="1">
      <c r="A552" s="38" t="s">
        <v>26795</v>
      </c>
      <c r="B552" s="38">
        <f>[1]Matrix!$B$6830</f>
        <v>0</v>
      </c>
      <c r="C552" s="123">
        <f t="shared" si="75"/>
        <v>5.5</v>
      </c>
      <c r="D552" s="97">
        <f t="shared" si="76"/>
        <v>5</v>
      </c>
      <c r="F552" s="216" t="s">
        <v>27883</v>
      </c>
      <c r="G552" s="217">
        <f t="shared" si="77"/>
        <v>5</v>
      </c>
    </row>
    <row r="553" spans="1:7" ht="18" customHeight="1">
      <c r="A553" s="38" t="s">
        <v>26796</v>
      </c>
      <c r="B553" s="38">
        <f>[1]Matrix!$B$9916</f>
        <v>0</v>
      </c>
      <c r="C553" s="123">
        <f t="shared" si="75"/>
        <v>5.5</v>
      </c>
      <c r="D553" s="97">
        <f t="shared" si="76"/>
        <v>5</v>
      </c>
      <c r="F553" s="216" t="s">
        <v>27882</v>
      </c>
      <c r="G553" s="217">
        <f t="shared" si="77"/>
        <v>5</v>
      </c>
    </row>
    <row r="554" spans="1:7" ht="18" customHeight="1">
      <c r="A554" s="38" t="s">
        <v>26797</v>
      </c>
      <c r="B554" s="38">
        <f>[1]Matrix!$B$1766</f>
        <v>0</v>
      </c>
      <c r="C554" s="123">
        <f t="shared" si="75"/>
        <v>5.5</v>
      </c>
      <c r="D554" s="97">
        <f t="shared" si="76"/>
        <v>5</v>
      </c>
      <c r="F554" s="216" t="s">
        <v>27881</v>
      </c>
      <c r="G554" s="217">
        <f t="shared" si="77"/>
        <v>5</v>
      </c>
    </row>
    <row r="555" spans="1:7" ht="18" customHeight="1">
      <c r="A555" s="38" t="s">
        <v>26798</v>
      </c>
      <c r="B555" s="38">
        <f>[1]Matrix!$B$1870</f>
        <v>0</v>
      </c>
      <c r="C555" s="123">
        <f t="shared" si="75"/>
        <v>5.5</v>
      </c>
      <c r="D555" s="97">
        <f t="shared" si="76"/>
        <v>5</v>
      </c>
      <c r="F555" s="216" t="s">
        <v>27880</v>
      </c>
      <c r="G555" s="217">
        <f t="shared" si="77"/>
        <v>5</v>
      </c>
    </row>
    <row r="556" spans="1:7" ht="18" customHeight="1">
      <c r="A556" s="38" t="s">
        <v>26799</v>
      </c>
      <c r="B556" s="38">
        <f>[1]Matrix!$B$9918</f>
        <v>0</v>
      </c>
      <c r="C556" s="123">
        <f t="shared" si="75"/>
        <v>5.5</v>
      </c>
      <c r="D556" s="97">
        <f t="shared" si="76"/>
        <v>5</v>
      </c>
      <c r="F556" s="216" t="s">
        <v>27879</v>
      </c>
      <c r="G556" s="217">
        <f t="shared" si="77"/>
        <v>5</v>
      </c>
    </row>
    <row r="557" spans="1:7" ht="18" customHeight="1">
      <c r="A557" s="38" t="s">
        <v>26800</v>
      </c>
      <c r="B557" s="38">
        <f>[1]Matrix!$B$2107</f>
        <v>0</v>
      </c>
      <c r="C557" s="123">
        <f t="shared" si="75"/>
        <v>5.5</v>
      </c>
      <c r="D557" s="97">
        <f t="shared" si="76"/>
        <v>5</v>
      </c>
      <c r="F557" s="216" t="s">
        <v>27878</v>
      </c>
      <c r="G557" s="217">
        <f t="shared" si="77"/>
        <v>5</v>
      </c>
    </row>
    <row r="558" spans="1:7" ht="18" customHeight="1">
      <c r="A558" s="38" t="s">
        <v>26801</v>
      </c>
      <c r="B558" s="38">
        <f>[1]Matrix!$B$1782</f>
        <v>0</v>
      </c>
      <c r="C558" s="123">
        <f t="shared" si="75"/>
        <v>5.5</v>
      </c>
      <c r="D558" s="97">
        <f t="shared" si="76"/>
        <v>5</v>
      </c>
      <c r="F558" s="216" t="s">
        <v>27877</v>
      </c>
      <c r="G558" s="217">
        <f t="shared" si="77"/>
        <v>5</v>
      </c>
    </row>
    <row r="559" spans="1:7" ht="18" customHeight="1">
      <c r="A559" s="38" t="s">
        <v>26802</v>
      </c>
      <c r="B559" s="38">
        <f>[1]Matrix!$B$9922</f>
        <v>0</v>
      </c>
      <c r="C559" s="123">
        <f t="shared" si="75"/>
        <v>5.5</v>
      </c>
      <c r="D559" s="97">
        <f t="shared" si="76"/>
        <v>5</v>
      </c>
      <c r="F559" s="216" t="s">
        <v>27876</v>
      </c>
      <c r="G559" s="217">
        <f t="shared" si="77"/>
        <v>5</v>
      </c>
    </row>
    <row r="560" spans="1:7" ht="18" customHeight="1">
      <c r="A560" s="38" t="s">
        <v>26803</v>
      </c>
      <c r="B560" s="38">
        <f>[1]Matrix!$B$9923</f>
        <v>0</v>
      </c>
      <c r="C560" s="123">
        <f t="shared" si="75"/>
        <v>5.5</v>
      </c>
      <c r="D560" s="97">
        <f t="shared" si="76"/>
        <v>5</v>
      </c>
      <c r="F560" s="216" t="s">
        <v>27875</v>
      </c>
      <c r="G560" s="217">
        <f t="shared" si="77"/>
        <v>5</v>
      </c>
    </row>
    <row r="561" spans="1:7" ht="18" customHeight="1">
      <c r="A561" s="38" t="s">
        <v>26804</v>
      </c>
      <c r="B561" s="38">
        <f>[1]Matrix!$B$1902</f>
        <v>0</v>
      </c>
      <c r="C561" s="123">
        <f t="shared" si="75"/>
        <v>5.5</v>
      </c>
      <c r="D561" s="97">
        <f t="shared" si="76"/>
        <v>5</v>
      </c>
      <c r="F561" s="216" t="s">
        <v>27874</v>
      </c>
      <c r="G561" s="217">
        <f t="shared" si="77"/>
        <v>5</v>
      </c>
    </row>
    <row r="562" spans="1:7" ht="18" customHeight="1">
      <c r="A562" s="38" t="s">
        <v>26805</v>
      </c>
      <c r="B562" s="38">
        <f>[1]Matrix!$B$1906</f>
        <v>0</v>
      </c>
      <c r="C562" s="123">
        <f t="shared" si="75"/>
        <v>5.5</v>
      </c>
      <c r="D562" s="97">
        <f t="shared" si="76"/>
        <v>5</v>
      </c>
      <c r="F562" s="216" t="s">
        <v>27873</v>
      </c>
      <c r="G562" s="217">
        <f t="shared" si="77"/>
        <v>5</v>
      </c>
    </row>
    <row r="563" spans="1:7" ht="18" customHeight="1">
      <c r="A563" s="38" t="s">
        <v>26806</v>
      </c>
      <c r="B563" s="38">
        <f>[1]Matrix!$B$2019</f>
        <v>0</v>
      </c>
      <c r="C563" s="123">
        <f t="shared" si="75"/>
        <v>5.5</v>
      </c>
      <c r="D563" s="97">
        <f t="shared" si="76"/>
        <v>5</v>
      </c>
      <c r="F563" s="216" t="s">
        <v>27872</v>
      </c>
      <c r="G563" s="217">
        <f t="shared" si="77"/>
        <v>5</v>
      </c>
    </row>
    <row r="564" spans="1:7" ht="18" customHeight="1">
      <c r="A564" s="38" t="s">
        <v>26807</v>
      </c>
      <c r="B564" s="38">
        <f>[1]Matrix!$B$2074</f>
        <v>0</v>
      </c>
      <c r="C564" s="123">
        <f t="shared" si="75"/>
        <v>5.5</v>
      </c>
      <c r="D564" s="97">
        <f t="shared" si="76"/>
        <v>5</v>
      </c>
      <c r="F564" s="216" t="s">
        <v>27871</v>
      </c>
      <c r="G564" s="217">
        <f t="shared" si="77"/>
        <v>5</v>
      </c>
    </row>
    <row r="565" spans="1:7" ht="18" customHeight="1">
      <c r="A565" s="38" t="s">
        <v>26808</v>
      </c>
      <c r="B565" s="38">
        <f>[1]Matrix!$B$1776</f>
        <v>0</v>
      </c>
      <c r="C565" s="123">
        <f t="shared" si="75"/>
        <v>5.5</v>
      </c>
      <c r="D565" s="97">
        <f t="shared" si="76"/>
        <v>5</v>
      </c>
      <c r="F565" s="216" t="s">
        <v>27870</v>
      </c>
      <c r="G565" s="217">
        <f t="shared" si="77"/>
        <v>5</v>
      </c>
    </row>
    <row r="566" spans="1:7" ht="18" customHeight="1">
      <c r="A566" s="38" t="s">
        <v>26809</v>
      </c>
      <c r="B566" s="38">
        <f>[1]Matrix!$B$1920</f>
        <v>0</v>
      </c>
      <c r="C566" s="123">
        <f t="shared" si="75"/>
        <v>5.5</v>
      </c>
      <c r="D566" s="97">
        <f t="shared" si="76"/>
        <v>5</v>
      </c>
      <c r="F566" s="216" t="s">
        <v>27869</v>
      </c>
      <c r="G566" s="217">
        <f t="shared" si="77"/>
        <v>5</v>
      </c>
    </row>
    <row r="567" spans="1:7" ht="18" customHeight="1">
      <c r="A567" s="38" t="s">
        <v>26810</v>
      </c>
      <c r="B567" s="38">
        <f>[1]Matrix!$B$6829</f>
        <v>0</v>
      </c>
      <c r="C567" s="123">
        <f t="shared" si="75"/>
        <v>5.5</v>
      </c>
      <c r="D567" s="97">
        <f t="shared" si="76"/>
        <v>5</v>
      </c>
      <c r="F567" s="216" t="s">
        <v>27868</v>
      </c>
      <c r="G567" s="217">
        <f t="shared" si="77"/>
        <v>5</v>
      </c>
    </row>
    <row r="568" spans="1:7" ht="18" customHeight="1">
      <c r="A568" s="38" t="s">
        <v>26811</v>
      </c>
      <c r="B568" s="38">
        <f>[1]Matrix!$B$7630</f>
        <v>0</v>
      </c>
      <c r="C568" s="123">
        <f t="shared" si="75"/>
        <v>5.5</v>
      </c>
      <c r="D568" s="97">
        <f t="shared" si="76"/>
        <v>5</v>
      </c>
      <c r="F568" s="216" t="s">
        <v>27867</v>
      </c>
      <c r="G568" s="217">
        <f t="shared" si="77"/>
        <v>5</v>
      </c>
    </row>
    <row r="569" spans="1:7" ht="18" customHeight="1">
      <c r="A569" s="38" t="s">
        <v>26812</v>
      </c>
      <c r="B569" s="38">
        <f>[1]Matrix!$B$2799</f>
        <v>0</v>
      </c>
      <c r="C569" s="123">
        <f t="shared" si="75"/>
        <v>5.5</v>
      </c>
      <c r="D569" s="97">
        <f t="shared" si="76"/>
        <v>5</v>
      </c>
      <c r="F569" s="216" t="s">
        <v>27866</v>
      </c>
      <c r="G569" s="217">
        <f t="shared" si="77"/>
        <v>5</v>
      </c>
    </row>
    <row r="570" spans="1:7" ht="18" customHeight="1">
      <c r="A570" s="38" t="s">
        <v>26813</v>
      </c>
      <c r="B570" s="38">
        <f>[1]Matrix!$B$9930</f>
        <v>0</v>
      </c>
      <c r="C570" s="123">
        <f t="shared" si="75"/>
        <v>5.5</v>
      </c>
      <c r="D570" s="97">
        <f t="shared" si="76"/>
        <v>5</v>
      </c>
      <c r="F570" s="216" t="s">
        <v>27865</v>
      </c>
      <c r="G570" s="217">
        <f t="shared" si="77"/>
        <v>5</v>
      </c>
    </row>
    <row r="571" spans="1:7" ht="18" customHeight="1">
      <c r="A571" s="38" t="s">
        <v>26814</v>
      </c>
      <c r="B571" s="38">
        <f>[1]Matrix!$B$1951</f>
        <v>0</v>
      </c>
      <c r="C571" s="123">
        <f t="shared" si="75"/>
        <v>5.5</v>
      </c>
      <c r="D571" s="97">
        <f t="shared" si="76"/>
        <v>5</v>
      </c>
      <c r="F571" s="216" t="s">
        <v>27864</v>
      </c>
      <c r="G571" s="217">
        <f t="shared" si="77"/>
        <v>5</v>
      </c>
    </row>
    <row r="572" spans="1:7" ht="18" customHeight="1">
      <c r="A572" s="38" t="s">
        <v>26815</v>
      </c>
      <c r="B572" s="38">
        <f>[1]Matrix!$B$9860</f>
        <v>0</v>
      </c>
      <c r="C572" s="123">
        <f t="shared" si="75"/>
        <v>5.5</v>
      </c>
      <c r="D572" s="97">
        <f t="shared" si="76"/>
        <v>5</v>
      </c>
      <c r="F572" s="216" t="s">
        <v>27863</v>
      </c>
      <c r="G572" s="217">
        <f t="shared" si="77"/>
        <v>5</v>
      </c>
    </row>
    <row r="573" spans="1:7" ht="18" customHeight="1">
      <c r="A573" s="38" t="s">
        <v>26816</v>
      </c>
      <c r="B573" s="38">
        <f>[1]Matrix!$B$1785</f>
        <v>0</v>
      </c>
      <c r="C573" s="123">
        <f t="shared" si="75"/>
        <v>5.5</v>
      </c>
      <c r="D573" s="97">
        <f t="shared" si="76"/>
        <v>5</v>
      </c>
      <c r="F573" s="216" t="s">
        <v>27862</v>
      </c>
      <c r="G573" s="217">
        <f t="shared" si="77"/>
        <v>5</v>
      </c>
    </row>
    <row r="574" spans="1:7" ht="18" customHeight="1">
      <c r="A574" s="38" t="s">
        <v>26817</v>
      </c>
      <c r="B574" s="38">
        <f>[1]Matrix!$B$5836</f>
        <v>0</v>
      </c>
      <c r="C574" s="123">
        <f t="shared" si="75"/>
        <v>5.5</v>
      </c>
      <c r="D574" s="97">
        <f t="shared" si="76"/>
        <v>5</v>
      </c>
      <c r="F574" s="216" t="s">
        <v>27861</v>
      </c>
      <c r="G574" s="217">
        <f t="shared" si="77"/>
        <v>5</v>
      </c>
    </row>
    <row r="575" spans="1:7" ht="18" customHeight="1">
      <c r="A575" s="38" t="s">
        <v>26818</v>
      </c>
      <c r="B575" s="38">
        <f>[1]Matrix!$B$9864</f>
        <v>0</v>
      </c>
      <c r="C575" s="123">
        <f t="shared" ref="C575:C602" si="78">ROUNDUP(ABS(75-B575)/(Base_Value)*allergy_factor,1)</f>
        <v>5.5</v>
      </c>
      <c r="D575" s="97">
        <f t="shared" ref="D575:D602" si="79">IF(C575&gt;Max_Value,Max_Value,IF(C575&lt;0,0,C575))</f>
        <v>5</v>
      </c>
      <c r="F575" s="216" t="s">
        <v>27860</v>
      </c>
      <c r="G575" s="217">
        <f t="shared" ref="G575:G602" si="80">D575</f>
        <v>5</v>
      </c>
    </row>
    <row r="576" spans="1:7" ht="18" customHeight="1">
      <c r="A576" s="38" t="s">
        <v>26819</v>
      </c>
      <c r="B576" s="38">
        <f>[1]Matrix!$B$1903</f>
        <v>0</v>
      </c>
      <c r="C576" s="123">
        <f t="shared" si="78"/>
        <v>5.5</v>
      </c>
      <c r="D576" s="97">
        <f t="shared" si="79"/>
        <v>5</v>
      </c>
      <c r="F576" s="216" t="s">
        <v>27859</v>
      </c>
      <c r="G576" s="217">
        <f t="shared" si="80"/>
        <v>5</v>
      </c>
    </row>
    <row r="577" spans="1:7" ht="18" customHeight="1">
      <c r="A577" s="38" t="s">
        <v>26820</v>
      </c>
      <c r="B577" s="38">
        <f>[1]Matrix!$B$1960</f>
        <v>0</v>
      </c>
      <c r="C577" s="123">
        <f t="shared" si="78"/>
        <v>5.5</v>
      </c>
      <c r="D577" s="97">
        <f t="shared" si="79"/>
        <v>5</v>
      </c>
      <c r="F577" s="216" t="s">
        <v>27858</v>
      </c>
      <c r="G577" s="217">
        <f t="shared" si="80"/>
        <v>5</v>
      </c>
    </row>
    <row r="578" spans="1:7" ht="18" customHeight="1">
      <c r="A578" s="38" t="s">
        <v>26821</v>
      </c>
      <c r="B578" s="38">
        <f>[1]Matrix!$B$2021</f>
        <v>0</v>
      </c>
      <c r="C578" s="123">
        <f t="shared" si="78"/>
        <v>5.5</v>
      </c>
      <c r="D578" s="97">
        <f t="shared" si="79"/>
        <v>5</v>
      </c>
      <c r="F578" s="216" t="s">
        <v>27857</v>
      </c>
      <c r="G578" s="217">
        <f t="shared" si="80"/>
        <v>5</v>
      </c>
    </row>
    <row r="579" spans="1:7" ht="18" customHeight="1">
      <c r="A579" s="38" t="s">
        <v>26822</v>
      </c>
      <c r="B579" s="38">
        <f>[1]Matrix!$B$2021</f>
        <v>0</v>
      </c>
      <c r="C579" s="123">
        <f t="shared" si="78"/>
        <v>5.5</v>
      </c>
      <c r="D579" s="97">
        <f t="shared" si="79"/>
        <v>5</v>
      </c>
      <c r="F579" s="216" t="s">
        <v>27856</v>
      </c>
      <c r="G579" s="217">
        <f t="shared" si="80"/>
        <v>5</v>
      </c>
    </row>
    <row r="580" spans="1:7" ht="18" customHeight="1">
      <c r="A580" s="38" t="s">
        <v>26823</v>
      </c>
      <c r="B580" s="38">
        <f>[1]Matrix!$B$9912</f>
        <v>0</v>
      </c>
      <c r="C580" s="123">
        <f t="shared" si="78"/>
        <v>5.5</v>
      </c>
      <c r="D580" s="97">
        <f t="shared" si="79"/>
        <v>5</v>
      </c>
      <c r="F580" s="216" t="s">
        <v>27855</v>
      </c>
      <c r="G580" s="217">
        <f t="shared" si="80"/>
        <v>5</v>
      </c>
    </row>
    <row r="581" spans="1:7" ht="18" customHeight="1">
      <c r="A581" s="38" t="s">
        <v>26824</v>
      </c>
      <c r="B581" s="38">
        <f>[1]Matrix!$B$1790</f>
        <v>0</v>
      </c>
      <c r="C581" s="123">
        <f t="shared" si="78"/>
        <v>5.5</v>
      </c>
      <c r="D581" s="97">
        <f t="shared" si="79"/>
        <v>5</v>
      </c>
      <c r="F581" s="216" t="s">
        <v>27854</v>
      </c>
      <c r="G581" s="217">
        <f t="shared" si="80"/>
        <v>5</v>
      </c>
    </row>
    <row r="582" spans="1:7" ht="18" customHeight="1">
      <c r="A582" s="38" t="s">
        <v>26825</v>
      </c>
      <c r="B582" s="38">
        <f>[1]Matrix!$B$5921</f>
        <v>0</v>
      </c>
      <c r="C582" s="123">
        <f t="shared" si="78"/>
        <v>5.5</v>
      </c>
      <c r="D582" s="97">
        <f t="shared" si="79"/>
        <v>5</v>
      </c>
      <c r="F582" s="216" t="s">
        <v>27853</v>
      </c>
      <c r="G582" s="217">
        <f t="shared" si="80"/>
        <v>5</v>
      </c>
    </row>
    <row r="583" spans="1:7" ht="18" customHeight="1">
      <c r="A583" s="38" t="s">
        <v>26826</v>
      </c>
      <c r="B583" s="38">
        <f>[1]Matrix!$B$1755</f>
        <v>0</v>
      </c>
      <c r="C583" s="123">
        <f t="shared" si="78"/>
        <v>5.5</v>
      </c>
      <c r="D583" s="97">
        <f t="shared" si="79"/>
        <v>5</v>
      </c>
      <c r="F583" s="216" t="s">
        <v>27852</v>
      </c>
      <c r="G583" s="217">
        <f t="shared" si="80"/>
        <v>5</v>
      </c>
    </row>
    <row r="584" spans="1:7" ht="18" customHeight="1">
      <c r="A584" s="38" t="s">
        <v>26827</v>
      </c>
      <c r="B584" s="38">
        <f>[1]Matrix!$B$2374</f>
        <v>0</v>
      </c>
      <c r="C584" s="123">
        <f t="shared" si="78"/>
        <v>5.5</v>
      </c>
      <c r="D584" s="97">
        <f t="shared" si="79"/>
        <v>5</v>
      </c>
      <c r="F584" s="216" t="s">
        <v>27851</v>
      </c>
      <c r="G584" s="217">
        <f t="shared" si="80"/>
        <v>5</v>
      </c>
    </row>
    <row r="585" spans="1:7" ht="18" customHeight="1">
      <c r="A585" s="38" t="s">
        <v>26828</v>
      </c>
      <c r="B585" s="38">
        <f>[1]Matrix!$B$9925</f>
        <v>0</v>
      </c>
      <c r="C585" s="123">
        <f t="shared" si="78"/>
        <v>5.5</v>
      </c>
      <c r="D585" s="97">
        <f t="shared" si="79"/>
        <v>5</v>
      </c>
      <c r="F585" s="216" t="s">
        <v>27850</v>
      </c>
      <c r="G585" s="217">
        <f t="shared" si="80"/>
        <v>5</v>
      </c>
    </row>
    <row r="586" spans="1:7" ht="18" customHeight="1">
      <c r="A586" s="38" t="s">
        <v>26829</v>
      </c>
      <c r="B586" s="38">
        <f>[1]Matrix!$B$1988</f>
        <v>0</v>
      </c>
      <c r="C586" s="123">
        <f t="shared" si="78"/>
        <v>5.5</v>
      </c>
      <c r="D586" s="97">
        <f t="shared" si="79"/>
        <v>5</v>
      </c>
      <c r="F586" s="216" t="s">
        <v>27849</v>
      </c>
      <c r="G586" s="217">
        <f t="shared" si="80"/>
        <v>5</v>
      </c>
    </row>
    <row r="587" spans="1:7" ht="18" customHeight="1">
      <c r="A587" s="38" t="s">
        <v>26830</v>
      </c>
      <c r="B587" s="38">
        <f>[1]Matrix!$B$9913</f>
        <v>0</v>
      </c>
      <c r="C587" s="123">
        <f t="shared" si="78"/>
        <v>5.5</v>
      </c>
      <c r="D587" s="97">
        <f t="shared" si="79"/>
        <v>5</v>
      </c>
      <c r="F587" s="216" t="s">
        <v>27848</v>
      </c>
      <c r="G587" s="217">
        <f t="shared" si="80"/>
        <v>5</v>
      </c>
    </row>
    <row r="588" spans="1:7" ht="18" customHeight="1">
      <c r="A588" s="38" t="s">
        <v>26831</v>
      </c>
      <c r="B588" s="38">
        <f>[1]Matrix!$B$9925</f>
        <v>0</v>
      </c>
      <c r="C588" s="123">
        <f t="shared" si="78"/>
        <v>5.5</v>
      </c>
      <c r="D588" s="97">
        <f t="shared" si="79"/>
        <v>5</v>
      </c>
      <c r="F588" s="216" t="s">
        <v>27847</v>
      </c>
      <c r="G588" s="217">
        <f t="shared" si="80"/>
        <v>5</v>
      </c>
    </row>
    <row r="589" spans="1:7" ht="18" customHeight="1">
      <c r="A589" s="38" t="s">
        <v>26832</v>
      </c>
      <c r="B589" s="38">
        <f>[1]Matrix!$B$2105</f>
        <v>0</v>
      </c>
      <c r="C589" s="123">
        <f t="shared" si="78"/>
        <v>5.5</v>
      </c>
      <c r="D589" s="97">
        <f t="shared" si="79"/>
        <v>5</v>
      </c>
      <c r="F589" s="216" t="s">
        <v>27846</v>
      </c>
      <c r="G589" s="217">
        <f t="shared" si="80"/>
        <v>5</v>
      </c>
    </row>
    <row r="590" spans="1:7" ht="18" customHeight="1">
      <c r="A590" s="38" t="s">
        <v>26833</v>
      </c>
      <c r="B590" s="38">
        <f>[1]Matrix!$B$9863</f>
        <v>0</v>
      </c>
      <c r="C590" s="123">
        <f t="shared" si="78"/>
        <v>5.5</v>
      </c>
      <c r="D590" s="97">
        <f t="shared" si="79"/>
        <v>5</v>
      </c>
      <c r="F590" s="216" t="s">
        <v>27845</v>
      </c>
      <c r="G590" s="217">
        <f t="shared" si="80"/>
        <v>5</v>
      </c>
    </row>
    <row r="591" spans="1:7" ht="18" customHeight="1">
      <c r="A591" s="38" t="s">
        <v>26834</v>
      </c>
      <c r="B591" s="38">
        <f>[1]Matrix!$B$1903</f>
        <v>0</v>
      </c>
      <c r="C591" s="123">
        <f t="shared" si="78"/>
        <v>5.5</v>
      </c>
      <c r="D591" s="97">
        <f t="shared" si="79"/>
        <v>5</v>
      </c>
      <c r="F591" s="216" t="s">
        <v>27844</v>
      </c>
      <c r="G591" s="217">
        <f t="shared" si="80"/>
        <v>5</v>
      </c>
    </row>
    <row r="592" spans="1:7" ht="18" customHeight="1">
      <c r="A592" s="38" t="s">
        <v>26835</v>
      </c>
      <c r="B592" s="38">
        <f>[1]Matrix!$B$1968</f>
        <v>0</v>
      </c>
      <c r="C592" s="123">
        <f t="shared" si="78"/>
        <v>5.5</v>
      </c>
      <c r="D592" s="97">
        <f t="shared" si="79"/>
        <v>5</v>
      </c>
      <c r="F592" s="216" t="s">
        <v>27843</v>
      </c>
      <c r="G592" s="217">
        <f t="shared" si="80"/>
        <v>5</v>
      </c>
    </row>
    <row r="593" spans="1:7" ht="18" customHeight="1">
      <c r="A593" s="38" t="s">
        <v>26836</v>
      </c>
      <c r="B593" s="38">
        <f>[1]Matrix!$B$1779</f>
        <v>0</v>
      </c>
      <c r="C593" s="123">
        <f t="shared" si="78"/>
        <v>5.5</v>
      </c>
      <c r="D593" s="97">
        <f t="shared" si="79"/>
        <v>5</v>
      </c>
      <c r="F593" s="216" t="s">
        <v>27842</v>
      </c>
      <c r="G593" s="217">
        <f t="shared" si="80"/>
        <v>5</v>
      </c>
    </row>
    <row r="594" spans="1:7" ht="18" customHeight="1">
      <c r="A594" s="38" t="s">
        <v>26837</v>
      </c>
      <c r="B594" s="38">
        <f>[1]Matrix!$B$9911</f>
        <v>0</v>
      </c>
      <c r="C594" s="123">
        <f t="shared" si="78"/>
        <v>5.5</v>
      </c>
      <c r="D594" s="97">
        <f t="shared" si="79"/>
        <v>5</v>
      </c>
      <c r="F594" s="216" t="s">
        <v>27841</v>
      </c>
      <c r="G594" s="217">
        <f t="shared" si="80"/>
        <v>5</v>
      </c>
    </row>
    <row r="595" spans="1:7" ht="18" customHeight="1">
      <c r="A595" s="38" t="s">
        <v>26838</v>
      </c>
      <c r="B595" s="38">
        <f>[1]Matrix!$B$9915</f>
        <v>0</v>
      </c>
      <c r="C595" s="123">
        <f t="shared" si="78"/>
        <v>5.5</v>
      </c>
      <c r="D595" s="97">
        <f t="shared" si="79"/>
        <v>5</v>
      </c>
      <c r="F595" s="216" t="s">
        <v>27840</v>
      </c>
      <c r="G595" s="217">
        <f t="shared" si="80"/>
        <v>5</v>
      </c>
    </row>
    <row r="596" spans="1:7" ht="18" customHeight="1">
      <c r="A596" s="38" t="s">
        <v>26839</v>
      </c>
      <c r="B596" s="38">
        <f>[1]Matrix!$B$6821</f>
        <v>0</v>
      </c>
      <c r="C596" s="123">
        <f t="shared" si="78"/>
        <v>5.5</v>
      </c>
      <c r="D596" s="97">
        <f t="shared" si="79"/>
        <v>5</v>
      </c>
      <c r="F596" s="216" t="s">
        <v>27839</v>
      </c>
      <c r="G596" s="217">
        <f t="shared" si="80"/>
        <v>5</v>
      </c>
    </row>
    <row r="597" spans="1:7" ht="18" customHeight="1">
      <c r="A597" s="38" t="s">
        <v>26840</v>
      </c>
      <c r="B597" s="38">
        <f>[1]Matrix!$B$9917</f>
        <v>0</v>
      </c>
      <c r="C597" s="123">
        <f t="shared" si="78"/>
        <v>5.5</v>
      </c>
      <c r="D597" s="97">
        <f t="shared" si="79"/>
        <v>5</v>
      </c>
      <c r="F597" s="216" t="s">
        <v>27838</v>
      </c>
      <c r="G597" s="217">
        <f t="shared" si="80"/>
        <v>5</v>
      </c>
    </row>
    <row r="598" spans="1:7" ht="18" customHeight="1">
      <c r="A598" s="38" t="s">
        <v>26841</v>
      </c>
      <c r="B598" s="38">
        <f>[1]Matrix!$B$1774</f>
        <v>0</v>
      </c>
      <c r="C598" s="123">
        <f t="shared" si="78"/>
        <v>5.5</v>
      </c>
      <c r="D598" s="97">
        <f t="shared" si="79"/>
        <v>5</v>
      </c>
      <c r="F598" s="216" t="s">
        <v>27837</v>
      </c>
      <c r="G598" s="217">
        <f t="shared" si="80"/>
        <v>5</v>
      </c>
    </row>
    <row r="599" spans="1:7" ht="18" customHeight="1">
      <c r="A599" s="38" t="s">
        <v>26842</v>
      </c>
      <c r="B599" s="38">
        <f>[1]Matrix!$B$9868</f>
        <v>0</v>
      </c>
      <c r="C599" s="123">
        <f t="shared" si="78"/>
        <v>5.5</v>
      </c>
      <c r="D599" s="97">
        <f t="shared" si="79"/>
        <v>5</v>
      </c>
      <c r="F599" s="216" t="s">
        <v>27836</v>
      </c>
      <c r="G599" s="217">
        <f t="shared" si="80"/>
        <v>5</v>
      </c>
    </row>
    <row r="600" spans="1:7" ht="18" customHeight="1">
      <c r="A600" s="38" t="s">
        <v>26843</v>
      </c>
      <c r="B600" s="38">
        <f>[1]Matrix!$B$9926</f>
        <v>0</v>
      </c>
      <c r="C600" s="123">
        <f t="shared" si="78"/>
        <v>5.5</v>
      </c>
      <c r="D600" s="97">
        <f t="shared" si="79"/>
        <v>5</v>
      </c>
      <c r="F600" s="216" t="s">
        <v>27835</v>
      </c>
      <c r="G600" s="217">
        <f t="shared" si="80"/>
        <v>5</v>
      </c>
    </row>
    <row r="601" spans="1:7" ht="18" customHeight="1">
      <c r="A601" s="38" t="s">
        <v>26844</v>
      </c>
      <c r="B601" s="38">
        <f>[1]Matrix!$B$2799</f>
        <v>0</v>
      </c>
      <c r="C601" s="123">
        <f t="shared" si="78"/>
        <v>5.5</v>
      </c>
      <c r="D601" s="97">
        <f t="shared" si="79"/>
        <v>5</v>
      </c>
      <c r="F601" s="216" t="s">
        <v>27834</v>
      </c>
      <c r="G601" s="217">
        <f t="shared" si="80"/>
        <v>5</v>
      </c>
    </row>
    <row r="602" spans="1:7" ht="18" customHeight="1">
      <c r="A602" s="38" t="s">
        <v>26845</v>
      </c>
      <c r="B602" s="38">
        <f>[1]Matrix!$B$6836</f>
        <v>0</v>
      </c>
      <c r="C602" s="123">
        <f t="shared" si="78"/>
        <v>5.5</v>
      </c>
      <c r="D602" s="97">
        <f t="shared" si="79"/>
        <v>5</v>
      </c>
      <c r="F602" s="216" t="s">
        <v>27833</v>
      </c>
      <c r="G602" s="217">
        <f t="shared" si="80"/>
        <v>5</v>
      </c>
    </row>
    <row r="603" spans="1:7" ht="18" customHeight="1">
      <c r="A603" s="38" t="s">
        <v>26846</v>
      </c>
      <c r="B603" s="38"/>
      <c r="C603" s="123"/>
      <c r="D603" s="97"/>
    </row>
    <row r="604" spans="1:7" ht="18" customHeight="1">
      <c r="A604" s="38" t="s">
        <v>26847</v>
      </c>
      <c r="B604" s="38"/>
      <c r="C604" s="123"/>
      <c r="D604" s="97"/>
    </row>
    <row r="605" spans="1:7" ht="18" customHeight="1">
      <c r="A605" s="38" t="s">
        <v>23826</v>
      </c>
      <c r="B605" s="38">
        <f>[1]Matrix!$B$906</f>
        <v>0</v>
      </c>
      <c r="C605" s="123">
        <f t="shared" ref="C605:C620" si="81">ROUNDUP(ABS(75-B605)/(Base_Value)*allergy_factor,1)</f>
        <v>5.5</v>
      </c>
      <c r="D605" s="97">
        <f t="shared" ref="D605:D620" si="82">IF(C605&gt;Max_Value,Max_Value,IF(C605&lt;0,0,C605))</f>
        <v>5</v>
      </c>
      <c r="F605" s="216" t="s">
        <v>27832</v>
      </c>
      <c r="G605" s="217">
        <f t="shared" ref="G605:G620" si="83">D605</f>
        <v>5</v>
      </c>
    </row>
    <row r="606" spans="1:7" ht="18" customHeight="1">
      <c r="A606" s="38" t="s">
        <v>26848</v>
      </c>
      <c r="B606" s="38">
        <f>[1]Matrix!$B$3027</f>
        <v>0</v>
      </c>
      <c r="C606" s="123">
        <f t="shared" si="81"/>
        <v>5.5</v>
      </c>
      <c r="D606" s="97">
        <f t="shared" si="82"/>
        <v>5</v>
      </c>
      <c r="F606" s="216" t="s">
        <v>27831</v>
      </c>
      <c r="G606" s="217">
        <f t="shared" si="83"/>
        <v>5</v>
      </c>
    </row>
    <row r="607" spans="1:7" ht="18" customHeight="1">
      <c r="A607" s="38" t="s">
        <v>26849</v>
      </c>
      <c r="B607" s="38">
        <f>[1]Matrix!$B$9476</f>
        <v>0</v>
      </c>
      <c r="C607" s="123">
        <f t="shared" si="81"/>
        <v>5.5</v>
      </c>
      <c r="D607" s="97">
        <f t="shared" si="82"/>
        <v>5</v>
      </c>
      <c r="F607" s="216" t="s">
        <v>27830</v>
      </c>
      <c r="G607" s="217">
        <f t="shared" si="83"/>
        <v>5</v>
      </c>
    </row>
    <row r="608" spans="1:7" ht="18" customHeight="1">
      <c r="A608" s="38" t="s">
        <v>26554</v>
      </c>
      <c r="B608" s="38">
        <f>[1]Matrix!$B$5436</f>
        <v>0</v>
      </c>
      <c r="C608" s="123">
        <f t="shared" si="81"/>
        <v>5.5</v>
      </c>
      <c r="D608" s="97">
        <f t="shared" si="82"/>
        <v>5</v>
      </c>
      <c r="F608" s="216" t="s">
        <v>27829</v>
      </c>
      <c r="G608" s="217">
        <f t="shared" si="83"/>
        <v>5</v>
      </c>
    </row>
    <row r="609" spans="1:7" ht="18" customHeight="1">
      <c r="A609" s="38" t="s">
        <v>26850</v>
      </c>
      <c r="B609" s="38">
        <f>[1]Matrix!$B$1474</f>
        <v>0</v>
      </c>
      <c r="C609" s="123">
        <f t="shared" si="81"/>
        <v>5.5</v>
      </c>
      <c r="D609" s="97">
        <f t="shared" si="82"/>
        <v>5</v>
      </c>
      <c r="F609" s="216" t="s">
        <v>27828</v>
      </c>
      <c r="G609" s="217">
        <f t="shared" si="83"/>
        <v>5</v>
      </c>
    </row>
    <row r="610" spans="1:7" ht="18" customHeight="1">
      <c r="A610" s="38" t="s">
        <v>26562</v>
      </c>
      <c r="B610" s="38">
        <f>[1]Matrix!$B$2740</f>
        <v>0</v>
      </c>
      <c r="C610" s="123">
        <f t="shared" si="81"/>
        <v>5.5</v>
      </c>
      <c r="D610" s="97">
        <f t="shared" si="82"/>
        <v>5</v>
      </c>
      <c r="F610" s="216" t="s">
        <v>27827</v>
      </c>
      <c r="G610" s="217">
        <f t="shared" si="83"/>
        <v>5</v>
      </c>
    </row>
    <row r="611" spans="1:7" ht="18" customHeight="1">
      <c r="A611" s="38" t="s">
        <v>26851</v>
      </c>
      <c r="B611" s="38">
        <f>[1]Matrix!$B$5429</f>
        <v>0</v>
      </c>
      <c r="C611" s="123">
        <f t="shared" si="81"/>
        <v>5.5</v>
      </c>
      <c r="D611" s="97">
        <f t="shared" si="82"/>
        <v>5</v>
      </c>
      <c r="F611" s="216" t="s">
        <v>27826</v>
      </c>
      <c r="G611" s="217">
        <f t="shared" si="83"/>
        <v>5</v>
      </c>
    </row>
    <row r="612" spans="1:7" ht="18" customHeight="1">
      <c r="A612" s="38" t="s">
        <v>26852</v>
      </c>
      <c r="B612" s="38">
        <f>[1]Matrix!$B$6386</f>
        <v>0</v>
      </c>
      <c r="C612" s="123">
        <f t="shared" si="81"/>
        <v>5.5</v>
      </c>
      <c r="D612" s="97">
        <f t="shared" si="82"/>
        <v>5</v>
      </c>
      <c r="F612" s="216" t="s">
        <v>27825</v>
      </c>
      <c r="G612" s="217">
        <f t="shared" si="83"/>
        <v>5</v>
      </c>
    </row>
    <row r="613" spans="1:7" ht="18" customHeight="1">
      <c r="A613" s="38" t="s">
        <v>26853</v>
      </c>
      <c r="B613" s="38">
        <f>[1]Matrix!$B$1407</f>
        <v>0</v>
      </c>
      <c r="C613" s="123">
        <f t="shared" si="81"/>
        <v>5.5</v>
      </c>
      <c r="D613" s="97">
        <f t="shared" si="82"/>
        <v>5</v>
      </c>
      <c r="F613" s="216" t="s">
        <v>27824</v>
      </c>
      <c r="G613" s="217">
        <f t="shared" si="83"/>
        <v>5</v>
      </c>
    </row>
    <row r="614" spans="1:7" ht="18" customHeight="1">
      <c r="A614" s="38" t="s">
        <v>26854</v>
      </c>
      <c r="B614" s="38">
        <f>[1]Matrix!$B$6320</f>
        <v>0</v>
      </c>
      <c r="C614" s="123">
        <f t="shared" si="81"/>
        <v>5.5</v>
      </c>
      <c r="D614" s="97">
        <f t="shared" si="82"/>
        <v>5</v>
      </c>
      <c r="F614" s="216" t="s">
        <v>27823</v>
      </c>
      <c r="G614" s="217">
        <f t="shared" si="83"/>
        <v>5</v>
      </c>
    </row>
    <row r="615" spans="1:7" ht="18" customHeight="1">
      <c r="A615" s="38" t="s">
        <v>26855</v>
      </c>
      <c r="B615" s="38">
        <f>[1]Matrix!$B$1408</f>
        <v>0</v>
      </c>
      <c r="C615" s="123">
        <f t="shared" si="81"/>
        <v>5.5</v>
      </c>
      <c r="D615" s="97">
        <f t="shared" si="82"/>
        <v>5</v>
      </c>
      <c r="F615" s="216" t="s">
        <v>27822</v>
      </c>
      <c r="G615" s="217">
        <f t="shared" si="83"/>
        <v>5</v>
      </c>
    </row>
    <row r="616" spans="1:7" ht="18" customHeight="1">
      <c r="A616" s="38" t="s">
        <v>26856</v>
      </c>
      <c r="B616" s="38">
        <f>[1]Matrix!$B$1397</f>
        <v>0</v>
      </c>
      <c r="C616" s="123">
        <f t="shared" si="81"/>
        <v>5.5</v>
      </c>
      <c r="D616" s="97">
        <f t="shared" si="82"/>
        <v>5</v>
      </c>
      <c r="F616" s="216" t="s">
        <v>27821</v>
      </c>
      <c r="G616" s="217">
        <f t="shared" si="83"/>
        <v>5</v>
      </c>
    </row>
    <row r="617" spans="1:7" ht="18" customHeight="1">
      <c r="A617" s="38" t="s">
        <v>26857</v>
      </c>
      <c r="B617" s="38">
        <f>[1]Matrix!$B$1399</f>
        <v>0</v>
      </c>
      <c r="C617" s="123">
        <f t="shared" si="81"/>
        <v>5.5</v>
      </c>
      <c r="D617" s="97">
        <f t="shared" si="82"/>
        <v>5</v>
      </c>
      <c r="F617" s="216" t="s">
        <v>27820</v>
      </c>
      <c r="G617" s="217">
        <f t="shared" si="83"/>
        <v>5</v>
      </c>
    </row>
    <row r="618" spans="1:7" ht="18" customHeight="1">
      <c r="A618" s="38" t="s">
        <v>26858</v>
      </c>
      <c r="B618" s="38">
        <f>[1]Matrix!$B$1409</f>
        <v>0</v>
      </c>
      <c r="C618" s="123">
        <f t="shared" si="81"/>
        <v>5.5</v>
      </c>
      <c r="D618" s="97">
        <f t="shared" si="82"/>
        <v>5</v>
      </c>
      <c r="F618" s="216" t="s">
        <v>27819</v>
      </c>
      <c r="G618" s="217">
        <f t="shared" si="83"/>
        <v>5</v>
      </c>
    </row>
    <row r="619" spans="1:7" ht="18" customHeight="1">
      <c r="A619" s="38" t="s">
        <v>26859</v>
      </c>
      <c r="B619" s="38">
        <f>[1]Matrix!$B$1379</f>
        <v>0</v>
      </c>
      <c r="C619" s="123">
        <f t="shared" si="81"/>
        <v>5.5</v>
      </c>
      <c r="D619" s="97">
        <f t="shared" si="82"/>
        <v>5</v>
      </c>
      <c r="F619" s="216" t="s">
        <v>27818</v>
      </c>
      <c r="G619" s="217">
        <f t="shared" si="83"/>
        <v>5</v>
      </c>
    </row>
    <row r="620" spans="1:7" ht="18" customHeight="1">
      <c r="A620" s="38" t="s">
        <v>26860</v>
      </c>
      <c r="B620" s="38">
        <f>[1]Matrix!$B$1368</f>
        <v>0</v>
      </c>
      <c r="C620" s="123">
        <f t="shared" si="81"/>
        <v>5.5</v>
      </c>
      <c r="D620" s="97">
        <f t="shared" si="82"/>
        <v>5</v>
      </c>
      <c r="F620" s="216" t="s">
        <v>27817</v>
      </c>
      <c r="G620" s="217">
        <f t="shared" si="83"/>
        <v>5</v>
      </c>
    </row>
    <row r="621" spans="1:7" ht="18" customHeight="1">
      <c r="A621" s="38" t="s">
        <v>26861</v>
      </c>
      <c r="B621" s="38"/>
      <c r="C621" s="123"/>
      <c r="D621" s="97"/>
    </row>
    <row r="622" spans="1:7" ht="18" customHeight="1">
      <c r="A622" s="38" t="s">
        <v>26862</v>
      </c>
      <c r="B622" s="38">
        <f>[1]Matrix!$B$2741</f>
        <v>0</v>
      </c>
      <c r="C622" s="123">
        <f t="shared" ref="C622:C642" si="84">ROUNDUP(ABS(75-B622)/(Base_Value)*allergy_factor,1)</f>
        <v>5.5</v>
      </c>
      <c r="D622" s="97">
        <f t="shared" ref="D622:D642" si="85">IF(C622&gt;Max_Value,Max_Value,IF(C622&lt;0,0,C622))</f>
        <v>5</v>
      </c>
      <c r="F622" s="216" t="s">
        <v>27816</v>
      </c>
      <c r="G622" s="217">
        <f t="shared" ref="G622:G653" si="86">D622</f>
        <v>5</v>
      </c>
    </row>
    <row r="623" spans="1:7" ht="18" customHeight="1">
      <c r="A623" s="38" t="s">
        <v>26863</v>
      </c>
      <c r="B623" s="38">
        <f>[1]Matrix!$B$1200</f>
        <v>0</v>
      </c>
      <c r="C623" s="123">
        <f t="shared" si="84"/>
        <v>5.5</v>
      </c>
      <c r="D623" s="97">
        <f t="shared" si="85"/>
        <v>5</v>
      </c>
      <c r="F623" s="216" t="s">
        <v>27815</v>
      </c>
      <c r="G623" s="217">
        <f t="shared" si="86"/>
        <v>5</v>
      </c>
    </row>
    <row r="624" spans="1:7" ht="18" customHeight="1">
      <c r="A624" s="38" t="s">
        <v>26864</v>
      </c>
      <c r="B624" s="38">
        <f>[1]Matrix!$B$465</f>
        <v>0</v>
      </c>
      <c r="C624" s="123">
        <f t="shared" si="84"/>
        <v>5.5</v>
      </c>
      <c r="D624" s="97">
        <f t="shared" si="85"/>
        <v>5</v>
      </c>
      <c r="F624" s="216" t="s">
        <v>27814</v>
      </c>
      <c r="G624" s="217">
        <f t="shared" si="86"/>
        <v>5</v>
      </c>
    </row>
    <row r="625" spans="1:7" ht="18" customHeight="1">
      <c r="A625" s="38" t="s">
        <v>26865</v>
      </c>
      <c r="B625" s="38">
        <f>[1]Matrix!$B$556</f>
        <v>0</v>
      </c>
      <c r="C625" s="123">
        <f t="shared" si="84"/>
        <v>5.5</v>
      </c>
      <c r="D625" s="97">
        <f t="shared" si="85"/>
        <v>5</v>
      </c>
      <c r="F625" s="216" t="s">
        <v>27813</v>
      </c>
      <c r="G625" s="217">
        <f t="shared" si="86"/>
        <v>5</v>
      </c>
    </row>
    <row r="626" spans="1:7" ht="18" customHeight="1">
      <c r="A626" s="38" t="s">
        <v>26866</v>
      </c>
      <c r="B626" s="38">
        <f>[1]Matrix!$B$9369</f>
        <v>0</v>
      </c>
      <c r="C626" s="123">
        <f t="shared" si="84"/>
        <v>5.5</v>
      </c>
      <c r="D626" s="97">
        <f t="shared" si="85"/>
        <v>5</v>
      </c>
      <c r="F626" s="216" t="s">
        <v>27812</v>
      </c>
      <c r="G626" s="217">
        <f t="shared" si="86"/>
        <v>5</v>
      </c>
    </row>
    <row r="627" spans="1:7" ht="18" customHeight="1">
      <c r="A627" s="38" t="s">
        <v>26867</v>
      </c>
      <c r="B627" s="38">
        <f>[1]Matrix!$B$1380</f>
        <v>0</v>
      </c>
      <c r="C627" s="123">
        <f t="shared" si="84"/>
        <v>5.5</v>
      </c>
      <c r="D627" s="97">
        <f t="shared" si="85"/>
        <v>5</v>
      </c>
      <c r="F627" s="216" t="s">
        <v>27811</v>
      </c>
      <c r="G627" s="217">
        <f t="shared" si="86"/>
        <v>5</v>
      </c>
    </row>
    <row r="628" spans="1:7" ht="18" customHeight="1">
      <c r="A628" s="38" t="s">
        <v>26868</v>
      </c>
      <c r="B628" s="38">
        <f>[1]Matrix!$B$505</f>
        <v>0</v>
      </c>
      <c r="C628" s="123">
        <f t="shared" si="84"/>
        <v>5.5</v>
      </c>
      <c r="D628" s="97">
        <f t="shared" si="85"/>
        <v>5</v>
      </c>
      <c r="F628" s="216" t="s">
        <v>27810</v>
      </c>
      <c r="G628" s="217">
        <f t="shared" si="86"/>
        <v>5</v>
      </c>
    </row>
    <row r="629" spans="1:7" ht="18" customHeight="1">
      <c r="A629" s="38" t="s">
        <v>26869</v>
      </c>
      <c r="B629" s="38">
        <f>[1]Matrix!$B$466</f>
        <v>0</v>
      </c>
      <c r="C629" s="123">
        <f t="shared" si="84"/>
        <v>5.5</v>
      </c>
      <c r="D629" s="97">
        <f t="shared" si="85"/>
        <v>5</v>
      </c>
      <c r="F629" s="216" t="s">
        <v>27809</v>
      </c>
      <c r="G629" s="217">
        <f t="shared" si="86"/>
        <v>5</v>
      </c>
    </row>
    <row r="630" spans="1:7" ht="18" customHeight="1">
      <c r="A630" s="38" t="s">
        <v>26870</v>
      </c>
      <c r="B630" s="38">
        <f>[1]Matrix!$B$474</f>
        <v>0</v>
      </c>
      <c r="C630" s="123">
        <f t="shared" si="84"/>
        <v>5.5</v>
      </c>
      <c r="D630" s="97">
        <f t="shared" si="85"/>
        <v>5</v>
      </c>
      <c r="F630" s="216" t="s">
        <v>27808</v>
      </c>
      <c r="G630" s="217">
        <f t="shared" si="86"/>
        <v>5</v>
      </c>
    </row>
    <row r="631" spans="1:7" ht="18" customHeight="1">
      <c r="A631" s="38" t="s">
        <v>26853</v>
      </c>
      <c r="B631" s="38">
        <f>[1]Matrix!$B$1407</f>
        <v>0</v>
      </c>
      <c r="C631" s="123">
        <f t="shared" si="84"/>
        <v>5.5</v>
      </c>
      <c r="D631" s="97">
        <f t="shared" si="85"/>
        <v>5</v>
      </c>
      <c r="F631" s="216" t="s">
        <v>27807</v>
      </c>
      <c r="G631" s="217">
        <f t="shared" si="86"/>
        <v>5</v>
      </c>
    </row>
    <row r="632" spans="1:7" ht="18" customHeight="1">
      <c r="A632" s="38" t="s">
        <v>26871</v>
      </c>
      <c r="B632" s="38">
        <f>[1]Matrix!$B$2057</f>
        <v>0</v>
      </c>
      <c r="C632" s="123">
        <f t="shared" si="84"/>
        <v>5.5</v>
      </c>
      <c r="D632" s="97">
        <f t="shared" si="85"/>
        <v>5</v>
      </c>
      <c r="F632" s="216" t="s">
        <v>27806</v>
      </c>
      <c r="G632" s="217">
        <f t="shared" si="86"/>
        <v>5</v>
      </c>
    </row>
    <row r="633" spans="1:7" ht="18" customHeight="1">
      <c r="A633" s="38" t="s">
        <v>26562</v>
      </c>
      <c r="B633" s="38">
        <f>[1]Matrix!$B$2740</f>
        <v>0</v>
      </c>
      <c r="C633" s="123">
        <f t="shared" si="84"/>
        <v>5.5</v>
      </c>
      <c r="D633" s="97">
        <f t="shared" si="85"/>
        <v>5</v>
      </c>
      <c r="F633" s="216" t="s">
        <v>27805</v>
      </c>
      <c r="G633" s="217">
        <f t="shared" si="86"/>
        <v>5</v>
      </c>
    </row>
    <row r="634" spans="1:7" ht="18" customHeight="1">
      <c r="A634" s="38" t="s">
        <v>26872</v>
      </c>
      <c r="B634" s="38">
        <f>[1]Matrix!$B$530</f>
        <v>0</v>
      </c>
      <c r="C634" s="123">
        <f t="shared" si="84"/>
        <v>5.5</v>
      </c>
      <c r="D634" s="97">
        <f t="shared" si="85"/>
        <v>5</v>
      </c>
      <c r="F634" s="216" t="s">
        <v>27804</v>
      </c>
      <c r="G634" s="217">
        <f t="shared" si="86"/>
        <v>5</v>
      </c>
    </row>
    <row r="635" spans="1:7" ht="18" customHeight="1">
      <c r="A635" s="38" t="s">
        <v>26873</v>
      </c>
      <c r="B635" s="38">
        <f>[1]Matrix!$B$1305</f>
        <v>0</v>
      </c>
      <c r="C635" s="123">
        <f t="shared" si="84"/>
        <v>5.5</v>
      </c>
      <c r="D635" s="97">
        <f t="shared" si="85"/>
        <v>5</v>
      </c>
      <c r="F635" s="216" t="s">
        <v>27803</v>
      </c>
      <c r="G635" s="217">
        <f t="shared" si="86"/>
        <v>5</v>
      </c>
    </row>
    <row r="636" spans="1:7" ht="18" customHeight="1">
      <c r="A636" s="38" t="s">
        <v>26874</v>
      </c>
      <c r="B636" s="38">
        <f>[1]Matrix!$B$1409</f>
        <v>0</v>
      </c>
      <c r="C636" s="123">
        <f t="shared" si="84"/>
        <v>5.5</v>
      </c>
      <c r="D636" s="97">
        <f t="shared" si="85"/>
        <v>5</v>
      </c>
      <c r="F636" s="216" t="s">
        <v>27802</v>
      </c>
      <c r="G636" s="217">
        <f t="shared" si="86"/>
        <v>5</v>
      </c>
    </row>
    <row r="637" spans="1:7" ht="18" customHeight="1">
      <c r="A637" s="38" t="s">
        <v>26875</v>
      </c>
      <c r="B637" s="38">
        <f>[1]Matrix!$B$1279</f>
        <v>0</v>
      </c>
      <c r="C637" s="123">
        <f t="shared" si="84"/>
        <v>5.5</v>
      </c>
      <c r="D637" s="97">
        <f t="shared" si="85"/>
        <v>5</v>
      </c>
      <c r="F637" s="216" t="s">
        <v>27801</v>
      </c>
      <c r="G637" s="217">
        <f t="shared" si="86"/>
        <v>5</v>
      </c>
    </row>
    <row r="638" spans="1:7" ht="18" customHeight="1">
      <c r="A638" s="38" t="s">
        <v>26876</v>
      </c>
      <c r="B638" s="38">
        <f>[1]Matrix!$B$1190</f>
        <v>0</v>
      </c>
      <c r="C638" s="123">
        <f t="shared" si="84"/>
        <v>5.5</v>
      </c>
      <c r="D638" s="97">
        <f t="shared" si="85"/>
        <v>5</v>
      </c>
      <c r="F638" s="216" t="s">
        <v>27800</v>
      </c>
      <c r="G638" s="217">
        <f t="shared" si="86"/>
        <v>5</v>
      </c>
    </row>
    <row r="639" spans="1:7" ht="18" customHeight="1">
      <c r="A639" s="38" t="s">
        <v>26877</v>
      </c>
      <c r="B639" s="38">
        <f>[1]Matrix!$B$469</f>
        <v>0</v>
      </c>
      <c r="C639" s="123">
        <f t="shared" si="84"/>
        <v>5.5</v>
      </c>
      <c r="D639" s="97">
        <f t="shared" si="85"/>
        <v>5</v>
      </c>
      <c r="F639" s="216" t="s">
        <v>27799</v>
      </c>
      <c r="G639" s="217">
        <f t="shared" si="86"/>
        <v>5</v>
      </c>
    </row>
    <row r="640" spans="1:7" ht="18" customHeight="1">
      <c r="A640" s="38" t="s">
        <v>26878</v>
      </c>
      <c r="B640" s="38">
        <f>[1]Matrix!$B$468</f>
        <v>0</v>
      </c>
      <c r="C640" s="123">
        <f t="shared" si="84"/>
        <v>5.5</v>
      </c>
      <c r="D640" s="97">
        <f t="shared" si="85"/>
        <v>5</v>
      </c>
      <c r="F640" s="216" t="s">
        <v>27798</v>
      </c>
      <c r="G640" s="217">
        <f t="shared" si="86"/>
        <v>5</v>
      </c>
    </row>
    <row r="641" spans="1:7" ht="18" customHeight="1">
      <c r="A641" s="38" t="s">
        <v>26879</v>
      </c>
      <c r="B641" s="38">
        <f>[1]Matrix!$B$1110</f>
        <v>0</v>
      </c>
      <c r="C641" s="123">
        <f t="shared" si="84"/>
        <v>5.5</v>
      </c>
      <c r="D641" s="97">
        <f t="shared" si="85"/>
        <v>5</v>
      </c>
      <c r="F641" s="216" t="s">
        <v>27797</v>
      </c>
      <c r="G641" s="217">
        <f t="shared" si="86"/>
        <v>5</v>
      </c>
    </row>
    <row r="642" spans="1:7" ht="18" customHeight="1">
      <c r="A642" s="38" t="s">
        <v>26880</v>
      </c>
      <c r="B642" s="38">
        <f>[1]Matrix!$B$9372</f>
        <v>0</v>
      </c>
      <c r="C642" s="123">
        <f t="shared" si="84"/>
        <v>5.5</v>
      </c>
      <c r="D642" s="97">
        <f t="shared" si="85"/>
        <v>5</v>
      </c>
      <c r="F642" s="216" t="s">
        <v>27796</v>
      </c>
      <c r="G642" s="217">
        <f t="shared" si="86"/>
        <v>5</v>
      </c>
    </row>
    <row r="643" spans="1:7" ht="18" customHeight="1">
      <c r="A643" s="38" t="s">
        <v>26881</v>
      </c>
      <c r="B643" s="38"/>
      <c r="C643" s="123"/>
      <c r="D643" s="97"/>
      <c r="F643" s="216" t="s">
        <v>27795</v>
      </c>
      <c r="G643" s="217">
        <f t="shared" si="86"/>
        <v>0</v>
      </c>
    </row>
    <row r="644" spans="1:7" ht="18" customHeight="1">
      <c r="A644" s="38" t="s">
        <v>26882</v>
      </c>
      <c r="B644" s="38">
        <f>[1]Matrix!$B$506</f>
        <v>0</v>
      </c>
      <c r="C644" s="123">
        <f t="shared" ref="C644:C677" si="87">ROUNDUP(ABS(75-B644)/(Base_Value)*allergy_factor,1)</f>
        <v>5.5</v>
      </c>
      <c r="D644" s="97">
        <f t="shared" ref="D644:D677" si="88">IF(C644&gt;Max_Value,Max_Value,IF(C644&lt;0,0,C644))</f>
        <v>5</v>
      </c>
      <c r="F644" s="216" t="s">
        <v>27794</v>
      </c>
      <c r="G644" s="217">
        <f t="shared" si="86"/>
        <v>5</v>
      </c>
    </row>
    <row r="645" spans="1:7" ht="18" customHeight="1">
      <c r="A645" s="38" t="s">
        <v>26883</v>
      </c>
      <c r="B645" s="38">
        <f>[1]Matrix!$B$3255</f>
        <v>0</v>
      </c>
      <c r="C645" s="123">
        <f t="shared" si="87"/>
        <v>5.5</v>
      </c>
      <c r="D645" s="97">
        <f t="shared" si="88"/>
        <v>5</v>
      </c>
      <c r="F645" s="216" t="s">
        <v>27793</v>
      </c>
      <c r="G645" s="217">
        <f t="shared" si="86"/>
        <v>5</v>
      </c>
    </row>
    <row r="646" spans="1:7" ht="18" customHeight="1">
      <c r="A646" s="38" t="s">
        <v>26884</v>
      </c>
      <c r="B646" s="38">
        <f>[1]Matrix!$B$3269</f>
        <v>0</v>
      </c>
      <c r="C646" s="123">
        <f t="shared" si="87"/>
        <v>5.5</v>
      </c>
      <c r="D646" s="97">
        <f t="shared" si="88"/>
        <v>5</v>
      </c>
      <c r="F646" s="216" t="s">
        <v>27792</v>
      </c>
      <c r="G646" s="217">
        <f t="shared" si="86"/>
        <v>5</v>
      </c>
    </row>
    <row r="647" spans="1:7" ht="18" customHeight="1">
      <c r="A647" s="38" t="s">
        <v>26885</v>
      </c>
      <c r="B647" s="38">
        <f>[1]Matrix!$B$3254</f>
        <v>0</v>
      </c>
      <c r="C647" s="123">
        <f t="shared" si="87"/>
        <v>5.5</v>
      </c>
      <c r="D647" s="97">
        <f t="shared" si="88"/>
        <v>5</v>
      </c>
      <c r="F647" s="216" t="s">
        <v>27791</v>
      </c>
      <c r="G647" s="217">
        <f t="shared" si="86"/>
        <v>5</v>
      </c>
    </row>
    <row r="648" spans="1:7" ht="18" customHeight="1">
      <c r="A648" s="38" t="s">
        <v>26886</v>
      </c>
      <c r="B648" s="38">
        <f>[1]Matrix!$B$3258</f>
        <v>0</v>
      </c>
      <c r="C648" s="123">
        <f t="shared" si="87"/>
        <v>5.5</v>
      </c>
      <c r="D648" s="97">
        <f t="shared" si="88"/>
        <v>5</v>
      </c>
      <c r="F648" s="216" t="s">
        <v>27790</v>
      </c>
      <c r="G648" s="217">
        <f t="shared" si="86"/>
        <v>5</v>
      </c>
    </row>
    <row r="649" spans="1:7" ht="18" customHeight="1">
      <c r="A649" s="38" t="s">
        <v>26887</v>
      </c>
      <c r="B649" s="38">
        <f>[1]Matrix!$B$9475</f>
        <v>0</v>
      </c>
      <c r="C649" s="123">
        <f t="shared" si="87"/>
        <v>5.5</v>
      </c>
      <c r="D649" s="97">
        <f t="shared" si="88"/>
        <v>5</v>
      </c>
      <c r="F649" s="216" t="s">
        <v>27789</v>
      </c>
      <c r="G649" s="217">
        <f t="shared" si="86"/>
        <v>5</v>
      </c>
    </row>
    <row r="650" spans="1:7" ht="18" customHeight="1">
      <c r="A650" s="38" t="s">
        <v>26535</v>
      </c>
      <c r="B650" s="38">
        <f>[1]Matrix!$B$510</f>
        <v>0</v>
      </c>
      <c r="C650" s="123">
        <f t="shared" si="87"/>
        <v>5.5</v>
      </c>
      <c r="D650" s="97">
        <f t="shared" si="88"/>
        <v>5</v>
      </c>
      <c r="F650" s="216" t="s">
        <v>27788</v>
      </c>
      <c r="G650" s="217">
        <f t="shared" si="86"/>
        <v>5</v>
      </c>
    </row>
    <row r="651" spans="1:7" ht="18" customHeight="1">
      <c r="A651" s="38" t="s">
        <v>26888</v>
      </c>
      <c r="B651" s="38">
        <f>[1]Matrix!$B$2668</f>
        <v>0</v>
      </c>
      <c r="C651" s="123">
        <f t="shared" si="87"/>
        <v>5.5</v>
      </c>
      <c r="D651" s="97">
        <f t="shared" si="88"/>
        <v>5</v>
      </c>
      <c r="F651" s="216" t="s">
        <v>27787</v>
      </c>
      <c r="G651" s="217">
        <f t="shared" si="86"/>
        <v>5</v>
      </c>
    </row>
    <row r="652" spans="1:7" ht="18" customHeight="1">
      <c r="A652" s="38" t="s">
        <v>26889</v>
      </c>
      <c r="B652" s="38">
        <f>[1]Matrix!$B$2206</f>
        <v>0</v>
      </c>
      <c r="C652" s="123">
        <f t="shared" si="87"/>
        <v>5.5</v>
      </c>
      <c r="D652" s="97">
        <f t="shared" si="88"/>
        <v>5</v>
      </c>
      <c r="F652" s="216" t="s">
        <v>27786</v>
      </c>
      <c r="G652" s="217">
        <f t="shared" si="86"/>
        <v>5</v>
      </c>
    </row>
    <row r="653" spans="1:7" ht="18" customHeight="1">
      <c r="A653" s="38" t="s">
        <v>26890</v>
      </c>
      <c r="B653" s="38">
        <f>[1]Matrix!$B$3264</f>
        <v>0</v>
      </c>
      <c r="C653" s="123">
        <f t="shared" si="87"/>
        <v>5.5</v>
      </c>
      <c r="D653" s="97">
        <f t="shared" si="88"/>
        <v>5</v>
      </c>
      <c r="F653" s="216" t="s">
        <v>27785</v>
      </c>
      <c r="G653" s="217">
        <f t="shared" si="86"/>
        <v>5</v>
      </c>
    </row>
    <row r="654" spans="1:7" ht="18" customHeight="1">
      <c r="A654" s="38" t="s">
        <v>26891</v>
      </c>
      <c r="B654" s="38">
        <f>[1]Matrix!$B$3270</f>
        <v>0</v>
      </c>
      <c r="C654" s="123">
        <f t="shared" si="87"/>
        <v>5.5</v>
      </c>
      <c r="D654" s="97">
        <f t="shared" si="88"/>
        <v>5</v>
      </c>
      <c r="F654" s="216" t="s">
        <v>27784</v>
      </c>
      <c r="G654" s="217">
        <f t="shared" ref="G654:G677" si="89">D654</f>
        <v>5</v>
      </c>
    </row>
    <row r="655" spans="1:7" ht="18" customHeight="1">
      <c r="A655" s="38" t="s">
        <v>26892</v>
      </c>
      <c r="B655" s="38">
        <f>[1]Matrix!$B$6820</f>
        <v>0</v>
      </c>
      <c r="C655" s="123">
        <f t="shared" si="87"/>
        <v>5.5</v>
      </c>
      <c r="D655" s="97">
        <f t="shared" si="88"/>
        <v>5</v>
      </c>
      <c r="F655" s="216" t="s">
        <v>27783</v>
      </c>
      <c r="G655" s="217">
        <f t="shared" si="89"/>
        <v>5</v>
      </c>
    </row>
    <row r="656" spans="1:7" ht="18" customHeight="1">
      <c r="A656" s="38" t="s">
        <v>26893</v>
      </c>
      <c r="B656" s="38">
        <f>[1]Matrix!$B$6826</f>
        <v>0</v>
      </c>
      <c r="C656" s="123">
        <f t="shared" si="87"/>
        <v>5.5</v>
      </c>
      <c r="D656" s="97">
        <f t="shared" si="88"/>
        <v>5</v>
      </c>
      <c r="F656" s="216" t="s">
        <v>27782</v>
      </c>
      <c r="G656" s="217">
        <f t="shared" si="89"/>
        <v>5</v>
      </c>
    </row>
    <row r="657" spans="1:7" ht="18" customHeight="1">
      <c r="A657" s="38" t="s">
        <v>26894</v>
      </c>
      <c r="B657" s="38">
        <f>[1]Matrix!$B$1522</f>
        <v>0</v>
      </c>
      <c r="C657" s="123">
        <f t="shared" si="87"/>
        <v>5.5</v>
      </c>
      <c r="D657" s="97">
        <f t="shared" si="88"/>
        <v>5</v>
      </c>
      <c r="F657" s="216" t="s">
        <v>27781</v>
      </c>
      <c r="G657" s="217">
        <f t="shared" si="89"/>
        <v>5</v>
      </c>
    </row>
    <row r="658" spans="1:7" ht="18" customHeight="1">
      <c r="A658" s="38" t="s">
        <v>26895</v>
      </c>
      <c r="B658" s="38">
        <f>[1]Matrix!$B$2689</f>
        <v>0</v>
      </c>
      <c r="C658" s="123">
        <f t="shared" si="87"/>
        <v>5.5</v>
      </c>
      <c r="D658" s="97">
        <f t="shared" si="88"/>
        <v>5</v>
      </c>
      <c r="F658" s="216" t="s">
        <v>27780</v>
      </c>
      <c r="G658" s="217">
        <f t="shared" si="89"/>
        <v>5</v>
      </c>
    </row>
    <row r="659" spans="1:7" ht="18" customHeight="1">
      <c r="A659" s="38" t="s">
        <v>26533</v>
      </c>
      <c r="B659" s="38">
        <f>[1]Matrix!$B$6840</f>
        <v>0</v>
      </c>
      <c r="C659" s="123">
        <f t="shared" si="87"/>
        <v>5.5</v>
      </c>
      <c r="D659" s="97">
        <f t="shared" si="88"/>
        <v>5</v>
      </c>
      <c r="F659" s="216" t="s">
        <v>27779</v>
      </c>
      <c r="G659" s="217">
        <f t="shared" si="89"/>
        <v>5</v>
      </c>
    </row>
    <row r="660" spans="1:7" ht="18" customHeight="1">
      <c r="A660" s="38" t="s">
        <v>26575</v>
      </c>
      <c r="B660" s="38">
        <f>[1]Matrix!$B$487</f>
        <v>0</v>
      </c>
      <c r="C660" s="123">
        <f t="shared" si="87"/>
        <v>5.5</v>
      </c>
      <c r="D660" s="97">
        <f t="shared" si="88"/>
        <v>5</v>
      </c>
      <c r="F660" s="216" t="s">
        <v>27778</v>
      </c>
      <c r="G660" s="217">
        <f t="shared" si="89"/>
        <v>5</v>
      </c>
    </row>
    <row r="661" spans="1:7" ht="18" customHeight="1">
      <c r="A661" s="38" t="s">
        <v>26547</v>
      </c>
      <c r="B661" s="38">
        <f>[1]Matrix!$B$7759</f>
        <v>0</v>
      </c>
      <c r="C661" s="123">
        <f t="shared" si="87"/>
        <v>5.5</v>
      </c>
      <c r="D661" s="97">
        <f t="shared" si="88"/>
        <v>5</v>
      </c>
      <c r="F661" s="216" t="s">
        <v>27777</v>
      </c>
      <c r="G661" s="217">
        <f t="shared" si="89"/>
        <v>5</v>
      </c>
    </row>
    <row r="662" spans="1:7" ht="18" customHeight="1">
      <c r="A662" s="38" t="s">
        <v>26896</v>
      </c>
      <c r="B662" s="38">
        <f>[1]Matrix!$B$3253</f>
        <v>0</v>
      </c>
      <c r="C662" s="123">
        <f t="shared" si="87"/>
        <v>5.5</v>
      </c>
      <c r="D662" s="97">
        <f t="shared" si="88"/>
        <v>5</v>
      </c>
      <c r="F662" s="216" t="s">
        <v>27776</v>
      </c>
      <c r="G662" s="217">
        <f t="shared" si="89"/>
        <v>5</v>
      </c>
    </row>
    <row r="663" spans="1:7" ht="18" customHeight="1">
      <c r="A663" s="38" t="s">
        <v>26897</v>
      </c>
      <c r="B663" s="38">
        <f>[1]Matrix!$B$3258</f>
        <v>0</v>
      </c>
      <c r="C663" s="123">
        <f t="shared" si="87"/>
        <v>5.5</v>
      </c>
      <c r="D663" s="97">
        <f t="shared" si="88"/>
        <v>5</v>
      </c>
      <c r="F663" s="216" t="s">
        <v>27775</v>
      </c>
      <c r="G663" s="217">
        <f t="shared" si="89"/>
        <v>5</v>
      </c>
    </row>
    <row r="664" spans="1:7" ht="18" customHeight="1">
      <c r="A664" s="38" t="s">
        <v>26898</v>
      </c>
      <c r="B664" s="38">
        <f>[1]Matrix!$B$3105</f>
        <v>0</v>
      </c>
      <c r="C664" s="123">
        <f t="shared" si="87"/>
        <v>5.5</v>
      </c>
      <c r="D664" s="97">
        <f t="shared" si="88"/>
        <v>5</v>
      </c>
      <c r="F664" s="216" t="s">
        <v>27774</v>
      </c>
      <c r="G664" s="217">
        <f t="shared" si="89"/>
        <v>5</v>
      </c>
    </row>
    <row r="665" spans="1:7" ht="18" customHeight="1">
      <c r="A665" s="38" t="s">
        <v>26899</v>
      </c>
      <c r="B665" s="38">
        <f>[1]Matrix!$B$1403</f>
        <v>0</v>
      </c>
      <c r="C665" s="123">
        <f t="shared" si="87"/>
        <v>5.5</v>
      </c>
      <c r="D665" s="97">
        <f t="shared" si="88"/>
        <v>5</v>
      </c>
      <c r="F665" s="216" t="s">
        <v>27773</v>
      </c>
      <c r="G665" s="217">
        <f t="shared" si="89"/>
        <v>5</v>
      </c>
    </row>
    <row r="666" spans="1:7" ht="18" customHeight="1">
      <c r="A666" s="38" t="s">
        <v>26900</v>
      </c>
      <c r="B666" s="38">
        <f>[1]Matrix!$B$6824</f>
        <v>0</v>
      </c>
      <c r="C666" s="123">
        <f t="shared" si="87"/>
        <v>5.5</v>
      </c>
      <c r="D666" s="97">
        <f t="shared" si="88"/>
        <v>5</v>
      </c>
      <c r="F666" s="216" t="s">
        <v>27772</v>
      </c>
      <c r="G666" s="217">
        <f t="shared" si="89"/>
        <v>5</v>
      </c>
    </row>
    <row r="667" spans="1:7" ht="18" customHeight="1">
      <c r="A667" s="38" t="s">
        <v>26901</v>
      </c>
      <c r="B667" s="38">
        <f>[1]Matrix!$B$1476</f>
        <v>0</v>
      </c>
      <c r="C667" s="123">
        <f t="shared" si="87"/>
        <v>5.5</v>
      </c>
      <c r="D667" s="97">
        <f t="shared" si="88"/>
        <v>5</v>
      </c>
      <c r="F667" s="216" t="s">
        <v>27771</v>
      </c>
      <c r="G667" s="217">
        <f t="shared" si="89"/>
        <v>5</v>
      </c>
    </row>
    <row r="668" spans="1:7" ht="18" customHeight="1">
      <c r="A668" s="38" t="s">
        <v>26902</v>
      </c>
      <c r="B668" s="38">
        <f>[1]Matrix!$B$525</f>
        <v>0</v>
      </c>
      <c r="C668" s="123">
        <f t="shared" si="87"/>
        <v>5.5</v>
      </c>
      <c r="D668" s="97">
        <f t="shared" si="88"/>
        <v>5</v>
      </c>
      <c r="F668" s="216" t="s">
        <v>27770</v>
      </c>
      <c r="G668" s="217">
        <f t="shared" si="89"/>
        <v>5</v>
      </c>
    </row>
    <row r="669" spans="1:7" ht="18" customHeight="1">
      <c r="A669" s="38" t="s">
        <v>26903</v>
      </c>
      <c r="B669" s="38">
        <f>[1]Matrix!$B$9469</f>
        <v>0</v>
      </c>
      <c r="C669" s="123">
        <f t="shared" si="87"/>
        <v>5.5</v>
      </c>
      <c r="D669" s="97">
        <f t="shared" si="88"/>
        <v>5</v>
      </c>
      <c r="F669" s="216" t="s">
        <v>27769</v>
      </c>
      <c r="G669" s="217">
        <f t="shared" si="89"/>
        <v>5</v>
      </c>
    </row>
    <row r="670" spans="1:7" ht="18" customHeight="1">
      <c r="A670" s="38" t="s">
        <v>26904</v>
      </c>
      <c r="B670" s="38">
        <f>[1]Matrix!$B$6822</f>
        <v>0</v>
      </c>
      <c r="C670" s="123">
        <f t="shared" si="87"/>
        <v>5.5</v>
      </c>
      <c r="D670" s="97">
        <f t="shared" si="88"/>
        <v>5</v>
      </c>
      <c r="F670" s="216" t="s">
        <v>27768</v>
      </c>
      <c r="G670" s="217">
        <f t="shared" si="89"/>
        <v>5</v>
      </c>
    </row>
    <row r="671" spans="1:7" ht="18" customHeight="1">
      <c r="A671" s="38" t="s">
        <v>26905</v>
      </c>
      <c r="B671" s="38">
        <f>[1]Matrix!$B$9445</f>
        <v>0</v>
      </c>
      <c r="C671" s="123">
        <f t="shared" si="87"/>
        <v>5.5</v>
      </c>
      <c r="D671" s="97">
        <f t="shared" si="88"/>
        <v>5</v>
      </c>
      <c r="F671" s="216" t="s">
        <v>27767</v>
      </c>
      <c r="G671" s="217">
        <f t="shared" si="89"/>
        <v>5</v>
      </c>
    </row>
    <row r="672" spans="1:7" ht="18" customHeight="1">
      <c r="A672" s="38" t="s">
        <v>26906</v>
      </c>
      <c r="B672" s="38">
        <f>[1]Matrix!$B$6825</f>
        <v>0</v>
      </c>
      <c r="C672" s="123">
        <f t="shared" si="87"/>
        <v>5.5</v>
      </c>
      <c r="D672" s="97">
        <f t="shared" si="88"/>
        <v>5</v>
      </c>
      <c r="F672" s="216" t="s">
        <v>27766</v>
      </c>
      <c r="G672" s="217">
        <f t="shared" si="89"/>
        <v>5</v>
      </c>
    </row>
    <row r="673" spans="1:7" ht="18" customHeight="1">
      <c r="A673" s="38" t="s">
        <v>26907</v>
      </c>
      <c r="B673" s="38">
        <f>[1]Matrix!$B$3259</f>
        <v>0</v>
      </c>
      <c r="C673" s="123">
        <f t="shared" si="87"/>
        <v>5.5</v>
      </c>
      <c r="D673" s="97">
        <f t="shared" si="88"/>
        <v>5</v>
      </c>
      <c r="F673" s="216" t="s">
        <v>27765</v>
      </c>
      <c r="G673" s="217">
        <f t="shared" si="89"/>
        <v>5</v>
      </c>
    </row>
    <row r="674" spans="1:7" ht="18" customHeight="1">
      <c r="A674" s="38" t="s">
        <v>26908</v>
      </c>
      <c r="B674" s="38">
        <f>[1]Matrix!$B$3261</f>
        <v>0</v>
      </c>
      <c r="C674" s="123">
        <f t="shared" si="87"/>
        <v>5.5</v>
      </c>
      <c r="D674" s="97">
        <f t="shared" si="88"/>
        <v>5</v>
      </c>
      <c r="F674" s="216" t="s">
        <v>27764</v>
      </c>
      <c r="G674" s="217">
        <f t="shared" si="89"/>
        <v>5</v>
      </c>
    </row>
    <row r="675" spans="1:7" ht="18" customHeight="1">
      <c r="A675" s="38" t="s">
        <v>26909</v>
      </c>
      <c r="B675" s="38">
        <f>[1]Matrix!$B$2300</f>
        <v>0</v>
      </c>
      <c r="C675" s="123">
        <f t="shared" si="87"/>
        <v>5.5</v>
      </c>
      <c r="D675" s="97">
        <f t="shared" si="88"/>
        <v>5</v>
      </c>
      <c r="F675" s="216" t="s">
        <v>27763</v>
      </c>
      <c r="G675" s="217">
        <f t="shared" si="89"/>
        <v>5</v>
      </c>
    </row>
    <row r="676" spans="1:7" ht="18" customHeight="1">
      <c r="A676" s="38" t="s">
        <v>26910</v>
      </c>
      <c r="B676" s="38">
        <f>[1]Matrix!$B$3265</f>
        <v>0</v>
      </c>
      <c r="C676" s="123">
        <f t="shared" si="87"/>
        <v>5.5</v>
      </c>
      <c r="D676" s="97">
        <f t="shared" si="88"/>
        <v>5</v>
      </c>
      <c r="F676" s="216" t="s">
        <v>27762</v>
      </c>
      <c r="G676" s="217">
        <f t="shared" si="89"/>
        <v>5</v>
      </c>
    </row>
    <row r="677" spans="1:7" ht="18" customHeight="1">
      <c r="A677" s="38" t="s">
        <v>26911</v>
      </c>
      <c r="B677" s="38">
        <f>[1]Matrix!$B$9473</f>
        <v>0</v>
      </c>
      <c r="C677" s="123">
        <f t="shared" si="87"/>
        <v>5.5</v>
      </c>
      <c r="D677" s="97">
        <f t="shared" si="88"/>
        <v>5</v>
      </c>
      <c r="F677" s="216" t="s">
        <v>27761</v>
      </c>
      <c r="G677" s="217">
        <f t="shared" si="89"/>
        <v>5</v>
      </c>
    </row>
    <row r="678" spans="1:7" ht="18" customHeight="1">
      <c r="A678" s="38" t="s">
        <v>26912</v>
      </c>
      <c r="B678" s="38"/>
      <c r="C678" s="123"/>
      <c r="D678" s="97"/>
    </row>
    <row r="679" spans="1:7" ht="18" customHeight="1">
      <c r="A679" s="38" t="s">
        <v>26569</v>
      </c>
      <c r="B679" s="38">
        <f>[1]Matrix!$B$2742</f>
        <v>0</v>
      </c>
      <c r="C679" s="123">
        <f t="shared" ref="C679:C718" si="90">ROUNDUP(ABS(75-B679)/(Base_Value)*allergy_factor,1)</f>
        <v>5.5</v>
      </c>
      <c r="D679" s="97">
        <f t="shared" ref="D679:D718" si="91">IF(C679&gt;Max_Value,Max_Value,IF(C679&lt;0,0,C679))</f>
        <v>5</v>
      </c>
      <c r="F679" s="216" t="s">
        <v>27760</v>
      </c>
      <c r="G679" s="217">
        <f t="shared" ref="G679:G718" si="92">D679</f>
        <v>5</v>
      </c>
    </row>
    <row r="680" spans="1:7" ht="18" customHeight="1">
      <c r="A680" s="38" t="s">
        <v>26913</v>
      </c>
      <c r="B680" s="38">
        <f>[1]Matrix!$B$481</f>
        <v>0</v>
      </c>
      <c r="C680" s="123">
        <f t="shared" si="90"/>
        <v>5.5</v>
      </c>
      <c r="D680" s="97">
        <f t="shared" si="91"/>
        <v>5</v>
      </c>
      <c r="F680" s="216" t="s">
        <v>27759</v>
      </c>
      <c r="G680" s="217">
        <f t="shared" si="92"/>
        <v>5</v>
      </c>
    </row>
    <row r="681" spans="1:7" ht="18" customHeight="1">
      <c r="A681" s="38" t="s">
        <v>26914</v>
      </c>
      <c r="B681" s="38">
        <f>[1]Matrix!$B$904</f>
        <v>0</v>
      </c>
      <c r="C681" s="123">
        <f t="shared" si="90"/>
        <v>5.5</v>
      </c>
      <c r="D681" s="97">
        <f t="shared" si="91"/>
        <v>5</v>
      </c>
      <c r="F681" s="216" t="s">
        <v>27758</v>
      </c>
      <c r="G681" s="217">
        <f t="shared" si="92"/>
        <v>5</v>
      </c>
    </row>
    <row r="682" spans="1:7" ht="18" customHeight="1">
      <c r="A682" s="38" t="s">
        <v>26915</v>
      </c>
      <c r="B682" s="38">
        <f>[1]Matrix!$B$3922</f>
        <v>0</v>
      </c>
      <c r="C682" s="123">
        <f t="shared" si="90"/>
        <v>5.5</v>
      </c>
      <c r="D682" s="97">
        <f t="shared" si="91"/>
        <v>5</v>
      </c>
      <c r="F682" s="216" t="s">
        <v>27757</v>
      </c>
      <c r="G682" s="217">
        <f t="shared" si="92"/>
        <v>5</v>
      </c>
    </row>
    <row r="683" spans="1:7" ht="18" customHeight="1">
      <c r="A683" s="38" t="s">
        <v>26531</v>
      </c>
      <c r="B683" s="38">
        <f>[1]Matrix!$B$1166</f>
        <v>0</v>
      </c>
      <c r="C683" s="123">
        <f t="shared" si="90"/>
        <v>5.5</v>
      </c>
      <c r="D683" s="97">
        <f t="shared" si="91"/>
        <v>5</v>
      </c>
      <c r="F683" s="216" t="s">
        <v>27756</v>
      </c>
      <c r="G683" s="217">
        <f t="shared" si="92"/>
        <v>5</v>
      </c>
    </row>
    <row r="684" spans="1:7" ht="18" customHeight="1">
      <c r="A684" s="38" t="s">
        <v>26564</v>
      </c>
      <c r="B684" s="38">
        <f>[1]Matrix!$B$5165</f>
        <v>0</v>
      </c>
      <c r="C684" s="123">
        <f t="shared" si="90"/>
        <v>5.5</v>
      </c>
      <c r="D684" s="97">
        <f t="shared" si="91"/>
        <v>5</v>
      </c>
      <c r="F684" s="216" t="s">
        <v>27755</v>
      </c>
      <c r="G684" s="217">
        <f t="shared" si="92"/>
        <v>5</v>
      </c>
    </row>
    <row r="685" spans="1:7" ht="18" customHeight="1">
      <c r="A685" s="38" t="s">
        <v>26916</v>
      </c>
      <c r="B685" s="38">
        <f>[1]Matrix!$B$6842</f>
        <v>0</v>
      </c>
      <c r="C685" s="123">
        <f t="shared" si="90"/>
        <v>5.5</v>
      </c>
      <c r="D685" s="97">
        <f t="shared" si="91"/>
        <v>5</v>
      </c>
      <c r="F685" s="216" t="s">
        <v>27754</v>
      </c>
      <c r="G685" s="217">
        <f t="shared" si="92"/>
        <v>5</v>
      </c>
    </row>
    <row r="686" spans="1:7" ht="18" customHeight="1">
      <c r="A686" s="38" t="s">
        <v>23828</v>
      </c>
      <c r="B686" s="38">
        <f>[1]Matrix!$B$1619</f>
        <v>0</v>
      </c>
      <c r="C686" s="123">
        <f t="shared" si="90"/>
        <v>5.5</v>
      </c>
      <c r="D686" s="97">
        <f t="shared" si="91"/>
        <v>5</v>
      </c>
      <c r="F686" s="216" t="s">
        <v>27753</v>
      </c>
      <c r="G686" s="217">
        <f t="shared" si="92"/>
        <v>5</v>
      </c>
    </row>
    <row r="687" spans="1:7" ht="18" customHeight="1">
      <c r="A687" s="38" t="s">
        <v>26917</v>
      </c>
      <c r="B687" s="38">
        <f>[1]Matrix!$B$497</f>
        <v>0</v>
      </c>
      <c r="C687" s="123">
        <f t="shared" si="90"/>
        <v>5.5</v>
      </c>
      <c r="D687" s="97">
        <f t="shared" si="91"/>
        <v>5</v>
      </c>
      <c r="F687" s="216" t="s">
        <v>27752</v>
      </c>
      <c r="G687" s="217">
        <f t="shared" si="92"/>
        <v>5</v>
      </c>
    </row>
    <row r="688" spans="1:7" ht="18" customHeight="1">
      <c r="A688" s="38" t="s">
        <v>26918</v>
      </c>
      <c r="B688" s="38">
        <f>[1]Matrix!$B$1169</f>
        <v>0</v>
      </c>
      <c r="C688" s="123">
        <f t="shared" si="90"/>
        <v>5.5</v>
      </c>
      <c r="D688" s="97">
        <f t="shared" si="91"/>
        <v>5</v>
      </c>
      <c r="F688" s="216" t="s">
        <v>27751</v>
      </c>
      <c r="G688" s="217">
        <f t="shared" si="92"/>
        <v>5</v>
      </c>
    </row>
    <row r="689" spans="1:7" ht="18" customHeight="1">
      <c r="A689" s="38" t="s">
        <v>26919</v>
      </c>
      <c r="B689" s="38">
        <f>[1]Matrix!$B$499</f>
        <v>0</v>
      </c>
      <c r="C689" s="123">
        <f t="shared" si="90"/>
        <v>5.5</v>
      </c>
      <c r="D689" s="97">
        <f t="shared" si="91"/>
        <v>5</v>
      </c>
      <c r="F689" s="216" t="s">
        <v>27750</v>
      </c>
      <c r="G689" s="217">
        <f t="shared" si="92"/>
        <v>5</v>
      </c>
    </row>
    <row r="690" spans="1:7" ht="18" customHeight="1">
      <c r="A690" s="38" t="s">
        <v>26920</v>
      </c>
      <c r="B690" s="38">
        <f>[1]Matrix!$B$1541</f>
        <v>0</v>
      </c>
      <c r="C690" s="123">
        <f t="shared" si="90"/>
        <v>5.5</v>
      </c>
      <c r="D690" s="97">
        <f t="shared" si="91"/>
        <v>5</v>
      </c>
      <c r="F690" s="216" t="s">
        <v>27749</v>
      </c>
      <c r="G690" s="217">
        <f t="shared" si="92"/>
        <v>5</v>
      </c>
    </row>
    <row r="691" spans="1:7" ht="18" customHeight="1">
      <c r="A691" s="38" t="s">
        <v>26563</v>
      </c>
      <c r="B691" s="38">
        <f>[1]Matrix!$B$481</f>
        <v>0</v>
      </c>
      <c r="C691" s="123">
        <f t="shared" si="90"/>
        <v>5.5</v>
      </c>
      <c r="D691" s="97">
        <f t="shared" si="91"/>
        <v>5</v>
      </c>
      <c r="F691" s="216" t="s">
        <v>27748</v>
      </c>
      <c r="G691" s="217">
        <f t="shared" si="92"/>
        <v>5</v>
      </c>
    </row>
    <row r="692" spans="1:7" ht="18" customHeight="1">
      <c r="A692" s="38" t="s">
        <v>26921</v>
      </c>
      <c r="B692" s="38">
        <f>[1]Matrix!$B$480</f>
        <v>0</v>
      </c>
      <c r="C692" s="123">
        <f t="shared" si="90"/>
        <v>5.5</v>
      </c>
      <c r="D692" s="97">
        <f t="shared" si="91"/>
        <v>5</v>
      </c>
      <c r="F692" s="216" t="s">
        <v>27747</v>
      </c>
      <c r="G692" s="217">
        <f t="shared" si="92"/>
        <v>5</v>
      </c>
    </row>
    <row r="693" spans="1:7" ht="18" customHeight="1">
      <c r="A693" s="38" t="s">
        <v>26922</v>
      </c>
      <c r="B693" s="38">
        <f>[1]Matrix!$B$1112</f>
        <v>0</v>
      </c>
      <c r="C693" s="123">
        <f t="shared" si="90"/>
        <v>5.5</v>
      </c>
      <c r="D693" s="97">
        <f t="shared" si="91"/>
        <v>5</v>
      </c>
      <c r="F693" s="216" t="s">
        <v>27746</v>
      </c>
      <c r="G693" s="217">
        <f t="shared" si="92"/>
        <v>5</v>
      </c>
    </row>
    <row r="694" spans="1:7" ht="18" customHeight="1">
      <c r="A694" s="38" t="s">
        <v>26923</v>
      </c>
      <c r="B694" s="38">
        <f>[1]Matrix!$B$1113</f>
        <v>0</v>
      </c>
      <c r="C694" s="123">
        <f t="shared" si="90"/>
        <v>5.5</v>
      </c>
      <c r="D694" s="97">
        <f t="shared" si="91"/>
        <v>5</v>
      </c>
      <c r="F694" s="216" t="s">
        <v>27745</v>
      </c>
      <c r="G694" s="217">
        <f t="shared" si="92"/>
        <v>5</v>
      </c>
    </row>
    <row r="695" spans="1:7" ht="18" customHeight="1">
      <c r="A695" s="38" t="s">
        <v>26924</v>
      </c>
      <c r="B695" s="38">
        <f>[1]Matrix!$B$1110</f>
        <v>0</v>
      </c>
      <c r="C695" s="123">
        <f t="shared" si="90"/>
        <v>5.5</v>
      </c>
      <c r="D695" s="97">
        <f t="shared" si="91"/>
        <v>5</v>
      </c>
      <c r="F695" s="216" t="s">
        <v>27744</v>
      </c>
      <c r="G695" s="217">
        <f t="shared" si="92"/>
        <v>5</v>
      </c>
    </row>
    <row r="696" spans="1:7" ht="18" customHeight="1">
      <c r="A696" s="38" t="s">
        <v>26925</v>
      </c>
      <c r="B696" s="38">
        <f>[1]Matrix!$B$6841</f>
        <v>0</v>
      </c>
      <c r="C696" s="123">
        <f t="shared" si="90"/>
        <v>5.5</v>
      </c>
      <c r="D696" s="97">
        <f t="shared" si="91"/>
        <v>5</v>
      </c>
      <c r="F696" s="216" t="s">
        <v>27743</v>
      </c>
      <c r="G696" s="217">
        <f t="shared" si="92"/>
        <v>5</v>
      </c>
    </row>
    <row r="697" spans="1:7" ht="18" customHeight="1">
      <c r="A697" s="38" t="s">
        <v>26926</v>
      </c>
      <c r="B697" s="38">
        <f>[1]Matrix!$B$1167</f>
        <v>0</v>
      </c>
      <c r="C697" s="123">
        <f t="shared" si="90"/>
        <v>5.5</v>
      </c>
      <c r="D697" s="97">
        <f t="shared" si="91"/>
        <v>5</v>
      </c>
      <c r="F697" s="216" t="s">
        <v>27742</v>
      </c>
      <c r="G697" s="217">
        <f t="shared" si="92"/>
        <v>5</v>
      </c>
    </row>
    <row r="698" spans="1:7" ht="18" customHeight="1">
      <c r="A698" s="38" t="s">
        <v>26570</v>
      </c>
      <c r="B698" s="38">
        <f>[1]Matrix!$B$583</f>
        <v>0</v>
      </c>
      <c r="C698" s="123">
        <f t="shared" si="90"/>
        <v>5.5</v>
      </c>
      <c r="D698" s="97">
        <f t="shared" si="91"/>
        <v>5</v>
      </c>
      <c r="F698" s="216" t="s">
        <v>27741</v>
      </c>
      <c r="G698" s="217">
        <f t="shared" si="92"/>
        <v>5</v>
      </c>
    </row>
    <row r="699" spans="1:7" ht="18" customHeight="1">
      <c r="A699" s="38" t="s">
        <v>26927</v>
      </c>
      <c r="B699" s="38">
        <f>[1]Matrix!$B$1107</f>
        <v>0</v>
      </c>
      <c r="C699" s="123">
        <f t="shared" si="90"/>
        <v>5.5</v>
      </c>
      <c r="D699" s="97">
        <f t="shared" si="91"/>
        <v>5</v>
      </c>
      <c r="F699" s="216" t="s">
        <v>27740</v>
      </c>
      <c r="G699" s="217">
        <f t="shared" si="92"/>
        <v>5</v>
      </c>
    </row>
    <row r="700" spans="1:7" ht="18" customHeight="1">
      <c r="A700" s="38" t="s">
        <v>26928</v>
      </c>
      <c r="B700" s="38">
        <f>[1]Matrix!$B$1116</f>
        <v>0</v>
      </c>
      <c r="C700" s="123">
        <f t="shared" si="90"/>
        <v>5.5</v>
      </c>
      <c r="D700" s="97">
        <f t="shared" si="91"/>
        <v>5</v>
      </c>
      <c r="F700" s="216" t="s">
        <v>27739</v>
      </c>
      <c r="G700" s="217">
        <f t="shared" si="92"/>
        <v>5</v>
      </c>
    </row>
    <row r="701" spans="1:7" ht="18" customHeight="1">
      <c r="A701" s="38" t="s">
        <v>23697</v>
      </c>
      <c r="B701" s="38">
        <f>[1]Matrix!$B$6832</f>
        <v>0</v>
      </c>
      <c r="C701" s="123">
        <f t="shared" si="90"/>
        <v>5.5</v>
      </c>
      <c r="D701" s="97">
        <f t="shared" si="91"/>
        <v>5</v>
      </c>
      <c r="F701" s="216" t="s">
        <v>27738</v>
      </c>
      <c r="G701" s="217">
        <f t="shared" si="92"/>
        <v>5</v>
      </c>
    </row>
    <row r="702" spans="1:7" ht="18" customHeight="1">
      <c r="A702" s="38" t="s">
        <v>26929</v>
      </c>
      <c r="B702" s="38">
        <f>[1]Matrix!$B$1114</f>
        <v>0</v>
      </c>
      <c r="C702" s="123">
        <f t="shared" si="90"/>
        <v>5.5</v>
      </c>
      <c r="D702" s="97">
        <f t="shared" si="91"/>
        <v>5</v>
      </c>
      <c r="F702" s="216" t="s">
        <v>27737</v>
      </c>
      <c r="G702" s="217">
        <f t="shared" si="92"/>
        <v>5</v>
      </c>
    </row>
    <row r="703" spans="1:7" ht="18" customHeight="1">
      <c r="A703" s="38" t="s">
        <v>26930</v>
      </c>
      <c r="B703" s="38">
        <f>[1]Matrix!$B$1115</f>
        <v>0</v>
      </c>
      <c r="C703" s="123">
        <f t="shared" si="90"/>
        <v>5.5</v>
      </c>
      <c r="D703" s="97">
        <f t="shared" si="91"/>
        <v>5</v>
      </c>
      <c r="F703" s="216" t="s">
        <v>27736</v>
      </c>
      <c r="G703" s="217">
        <f t="shared" si="92"/>
        <v>5</v>
      </c>
    </row>
    <row r="704" spans="1:7" ht="18" customHeight="1">
      <c r="A704" s="38" t="s">
        <v>26931</v>
      </c>
      <c r="B704" s="38">
        <f>[1]Matrix!$B$1698</f>
        <v>0</v>
      </c>
      <c r="C704" s="123">
        <f t="shared" si="90"/>
        <v>5.5</v>
      </c>
      <c r="D704" s="97">
        <f t="shared" si="91"/>
        <v>5</v>
      </c>
      <c r="F704" s="216" t="s">
        <v>27735</v>
      </c>
      <c r="G704" s="217">
        <f t="shared" si="92"/>
        <v>5</v>
      </c>
    </row>
    <row r="705" spans="1:7" ht="18" customHeight="1">
      <c r="A705" s="38" t="s">
        <v>26932</v>
      </c>
      <c r="B705" s="38">
        <f>[1]Matrix!$B$1144</f>
        <v>0</v>
      </c>
      <c r="C705" s="123">
        <f t="shared" si="90"/>
        <v>5.5</v>
      </c>
      <c r="D705" s="97">
        <f t="shared" si="91"/>
        <v>5</v>
      </c>
      <c r="F705" s="216" t="s">
        <v>27734</v>
      </c>
      <c r="G705" s="217">
        <f t="shared" si="92"/>
        <v>5</v>
      </c>
    </row>
    <row r="706" spans="1:7" ht="18" customHeight="1">
      <c r="A706" s="38" t="s">
        <v>26933</v>
      </c>
      <c r="B706" s="38">
        <f>[1]Matrix!$B$1165</f>
        <v>0</v>
      </c>
      <c r="C706" s="123">
        <f t="shared" si="90"/>
        <v>5.5</v>
      </c>
      <c r="D706" s="97">
        <f t="shared" si="91"/>
        <v>5</v>
      </c>
      <c r="F706" s="216" t="s">
        <v>27733</v>
      </c>
      <c r="G706" s="217">
        <f t="shared" si="92"/>
        <v>5</v>
      </c>
    </row>
    <row r="707" spans="1:7" ht="18" customHeight="1">
      <c r="A707" s="38" t="s">
        <v>26934</v>
      </c>
      <c r="B707" s="38">
        <f>[1]Matrix!$B$1218</f>
        <v>0</v>
      </c>
      <c r="C707" s="123">
        <f t="shared" si="90"/>
        <v>5.5</v>
      </c>
      <c r="D707" s="97">
        <f t="shared" si="91"/>
        <v>5</v>
      </c>
      <c r="F707" s="216" t="s">
        <v>27732</v>
      </c>
      <c r="G707" s="217">
        <f t="shared" si="92"/>
        <v>5</v>
      </c>
    </row>
    <row r="708" spans="1:7" ht="18" customHeight="1">
      <c r="A708" s="38" t="s">
        <v>26935</v>
      </c>
      <c r="B708" s="38">
        <f>[1]Matrix!$B$3744</f>
        <v>0</v>
      </c>
      <c r="C708" s="123">
        <f t="shared" si="90"/>
        <v>5.5</v>
      </c>
      <c r="D708" s="97">
        <f t="shared" si="91"/>
        <v>5</v>
      </c>
      <c r="F708" s="216" t="s">
        <v>27731</v>
      </c>
      <c r="G708" s="217">
        <f t="shared" si="92"/>
        <v>5</v>
      </c>
    </row>
    <row r="709" spans="1:7" ht="18" customHeight="1">
      <c r="A709" s="38" t="s">
        <v>26936</v>
      </c>
      <c r="B709" s="38">
        <f>[1]Matrix!$B$1119</f>
        <v>0</v>
      </c>
      <c r="C709" s="123">
        <f t="shared" si="90"/>
        <v>5.5</v>
      </c>
      <c r="D709" s="97">
        <f t="shared" si="91"/>
        <v>5</v>
      </c>
      <c r="F709" s="216" t="s">
        <v>27730</v>
      </c>
      <c r="G709" s="217">
        <f t="shared" si="92"/>
        <v>5</v>
      </c>
    </row>
    <row r="710" spans="1:7" ht="18" customHeight="1">
      <c r="A710" s="38" t="s">
        <v>26534</v>
      </c>
      <c r="B710" s="38">
        <f>[1]Matrix!$B$1117</f>
        <v>0</v>
      </c>
      <c r="C710" s="123">
        <f t="shared" si="90"/>
        <v>5.5</v>
      </c>
      <c r="D710" s="97">
        <f t="shared" si="91"/>
        <v>5</v>
      </c>
      <c r="F710" s="216" t="s">
        <v>27729</v>
      </c>
      <c r="G710" s="217">
        <f t="shared" si="92"/>
        <v>5</v>
      </c>
    </row>
    <row r="711" spans="1:7" ht="18" customHeight="1">
      <c r="A711" s="38" t="s">
        <v>26937</v>
      </c>
      <c r="B711" s="38">
        <f>[1]Matrix!$B$1120</f>
        <v>0</v>
      </c>
      <c r="C711" s="123">
        <f t="shared" si="90"/>
        <v>5.5</v>
      </c>
      <c r="D711" s="97">
        <f t="shared" si="91"/>
        <v>5</v>
      </c>
      <c r="F711" s="216" t="s">
        <v>27728</v>
      </c>
      <c r="G711" s="217">
        <f t="shared" si="92"/>
        <v>5</v>
      </c>
    </row>
    <row r="712" spans="1:7" ht="18" customHeight="1">
      <c r="A712" s="38" t="s">
        <v>26938</v>
      </c>
      <c r="B712" s="38">
        <f>[1]Matrix!$B$467</f>
        <v>0</v>
      </c>
      <c r="C712" s="123">
        <f t="shared" si="90"/>
        <v>5.5</v>
      </c>
      <c r="D712" s="97">
        <f t="shared" si="91"/>
        <v>5</v>
      </c>
      <c r="F712" s="216" t="s">
        <v>27727</v>
      </c>
      <c r="G712" s="217">
        <f t="shared" si="92"/>
        <v>5</v>
      </c>
    </row>
    <row r="713" spans="1:7" ht="18" customHeight="1">
      <c r="A713" s="38" t="s">
        <v>26939</v>
      </c>
      <c r="B713" s="38">
        <f>[1]Matrix!$B$1127</f>
        <v>0</v>
      </c>
      <c r="C713" s="123">
        <f t="shared" si="90"/>
        <v>5.5</v>
      </c>
      <c r="D713" s="97">
        <f t="shared" si="91"/>
        <v>5</v>
      </c>
      <c r="F713" s="216" t="s">
        <v>27726</v>
      </c>
      <c r="G713" s="217">
        <f t="shared" si="92"/>
        <v>5</v>
      </c>
    </row>
    <row r="714" spans="1:7" ht="18" customHeight="1">
      <c r="A714" s="38" t="s">
        <v>26940</v>
      </c>
      <c r="B714" s="38">
        <f>[1]Matrix!$B$1162</f>
        <v>0</v>
      </c>
      <c r="C714" s="123">
        <f t="shared" si="90"/>
        <v>5.5</v>
      </c>
      <c r="D714" s="97">
        <f t="shared" si="91"/>
        <v>5</v>
      </c>
      <c r="F714" s="216" t="s">
        <v>27725</v>
      </c>
      <c r="G714" s="217">
        <f t="shared" si="92"/>
        <v>5</v>
      </c>
    </row>
    <row r="715" spans="1:7" ht="18" customHeight="1">
      <c r="A715" s="38" t="s">
        <v>26941</v>
      </c>
      <c r="B715" s="38">
        <f>[1]Matrix!$B$1164</f>
        <v>0</v>
      </c>
      <c r="C715" s="123">
        <f t="shared" si="90"/>
        <v>5.5</v>
      </c>
      <c r="D715" s="97">
        <f t="shared" si="91"/>
        <v>5</v>
      </c>
      <c r="F715" s="216" t="s">
        <v>27724</v>
      </c>
      <c r="G715" s="217">
        <f t="shared" si="92"/>
        <v>5</v>
      </c>
    </row>
    <row r="716" spans="1:7" ht="18" customHeight="1">
      <c r="A716" s="38" t="s">
        <v>26942</v>
      </c>
      <c r="B716" s="38">
        <f>[1]Matrix!$B$4744</f>
        <v>0</v>
      </c>
      <c r="C716" s="123">
        <f t="shared" si="90"/>
        <v>5.5</v>
      </c>
      <c r="D716" s="97">
        <f t="shared" si="91"/>
        <v>5</v>
      </c>
      <c r="F716" s="216" t="s">
        <v>27723</v>
      </c>
      <c r="G716" s="217">
        <f t="shared" si="92"/>
        <v>5</v>
      </c>
    </row>
    <row r="717" spans="1:7" ht="18" customHeight="1">
      <c r="A717" s="38" t="s">
        <v>26943</v>
      </c>
      <c r="B717" s="38">
        <f>[1]Matrix!$B$1170</f>
        <v>0</v>
      </c>
      <c r="C717" s="123">
        <f t="shared" si="90"/>
        <v>5.5</v>
      </c>
      <c r="D717" s="97">
        <f t="shared" si="91"/>
        <v>5</v>
      </c>
      <c r="F717" s="216" t="s">
        <v>27722</v>
      </c>
      <c r="G717" s="217">
        <f t="shared" si="92"/>
        <v>5</v>
      </c>
    </row>
    <row r="718" spans="1:7" ht="18" customHeight="1">
      <c r="A718" s="38" t="s">
        <v>26944</v>
      </c>
      <c r="B718" s="38">
        <f>[1]Matrix!$B$1217</f>
        <v>0</v>
      </c>
      <c r="C718" s="123">
        <f t="shared" si="90"/>
        <v>5.5</v>
      </c>
      <c r="D718" s="97">
        <f t="shared" si="91"/>
        <v>5</v>
      </c>
      <c r="F718" s="216" t="s">
        <v>27721</v>
      </c>
      <c r="G718" s="217">
        <f t="shared" si="92"/>
        <v>5</v>
      </c>
    </row>
    <row r="719" spans="1:7" ht="18" customHeight="1"/>
    <row r="720" spans="1:7" ht="18" customHeight="1"/>
    <row r="721" ht="18" customHeight="1"/>
    <row r="722" ht="18" customHeight="1"/>
    <row r="723" ht="18" customHeight="1"/>
    <row r="724" ht="18" customHeight="1"/>
    <row r="725" ht="18" customHeight="1"/>
    <row r="726" ht="18" customHeight="1"/>
    <row r="727" ht="18" customHeight="1"/>
    <row r="728" ht="18" customHeight="1"/>
    <row r="729" ht="18" customHeight="1"/>
    <row r="730" ht="18" customHeight="1"/>
    <row r="731" ht="18" customHeight="1"/>
    <row r="732" ht="18" customHeight="1"/>
    <row r="733" ht="18" customHeight="1"/>
    <row r="734" ht="18" customHeight="1"/>
    <row r="735" ht="18" customHeight="1"/>
    <row r="736" ht="18" customHeight="1"/>
    <row r="737" ht="18" customHeight="1"/>
    <row r="738" ht="18" customHeight="1"/>
    <row r="739" ht="18" customHeight="1"/>
    <row r="740" ht="18" customHeight="1"/>
    <row r="741" ht="18" customHeight="1"/>
    <row r="742" ht="18" customHeight="1"/>
    <row r="743" ht="18" customHeight="1"/>
    <row r="744" ht="18" customHeight="1"/>
    <row r="745" ht="18" customHeight="1"/>
    <row r="746" ht="18" customHeight="1"/>
    <row r="747" ht="18" customHeight="1"/>
    <row r="748" ht="18" customHeight="1"/>
    <row r="749" ht="18" customHeight="1"/>
    <row r="750" ht="18" customHeight="1"/>
    <row r="751" ht="18" customHeight="1"/>
    <row r="752" ht="18" customHeight="1"/>
    <row r="753" ht="18" customHeight="1"/>
    <row r="754" ht="18" customHeight="1"/>
    <row r="755" ht="18" customHeight="1"/>
    <row r="756" ht="18" customHeight="1"/>
    <row r="757" ht="18" customHeight="1"/>
    <row r="758" ht="18" customHeight="1"/>
    <row r="759" ht="18" customHeight="1"/>
    <row r="760" ht="18" customHeight="1"/>
    <row r="761" ht="18" customHeight="1"/>
    <row r="762" ht="18" customHeight="1"/>
    <row r="763" ht="18" customHeight="1"/>
    <row r="764" ht="18" customHeight="1"/>
    <row r="765" ht="18" customHeight="1"/>
    <row r="766" ht="18" customHeight="1"/>
    <row r="767" ht="18" customHeight="1"/>
    <row r="768" ht="18" customHeight="1"/>
    <row r="769" ht="18" customHeight="1"/>
    <row r="770" ht="18" customHeight="1"/>
    <row r="771" ht="18" customHeight="1"/>
    <row r="772" ht="18" customHeight="1"/>
    <row r="773" ht="18" customHeight="1"/>
    <row r="774" ht="18" customHeight="1"/>
    <row r="775" ht="18" customHeight="1"/>
    <row r="776" ht="18" customHeight="1"/>
    <row r="777" ht="18" customHeight="1"/>
    <row r="778" ht="18" customHeight="1"/>
    <row r="779" ht="18" customHeight="1"/>
    <row r="780" ht="18" customHeight="1"/>
    <row r="781" ht="18" customHeight="1"/>
    <row r="782" ht="18" customHeight="1"/>
    <row r="783" ht="18" customHeight="1"/>
    <row r="784" ht="18" customHeight="1"/>
    <row r="785" ht="18" customHeight="1"/>
    <row r="786" ht="18" customHeight="1"/>
    <row r="787" ht="18" customHeight="1"/>
    <row r="788" ht="18" customHeight="1"/>
    <row r="789" ht="18" customHeight="1"/>
    <row r="790" ht="18" customHeight="1"/>
    <row r="791" ht="18" customHeight="1"/>
    <row r="792" ht="18" customHeight="1"/>
    <row r="793" ht="18" customHeight="1"/>
    <row r="794" ht="18" customHeight="1"/>
    <row r="795" ht="18" customHeight="1"/>
    <row r="796" ht="18" customHeight="1"/>
    <row r="797" ht="18" customHeight="1"/>
    <row r="798" ht="18" customHeight="1"/>
    <row r="799" ht="18" customHeight="1"/>
    <row r="800" ht="18" customHeight="1"/>
    <row r="801" ht="18" customHeight="1"/>
    <row r="802" ht="18" customHeight="1"/>
    <row r="803" ht="18" customHeight="1"/>
    <row r="804" ht="18" customHeight="1"/>
    <row r="805" ht="18" customHeight="1"/>
    <row r="806" ht="18" customHeight="1"/>
    <row r="807" ht="18" customHeight="1"/>
    <row r="808" ht="18" customHeight="1"/>
  </sheetData>
  <phoneticPr fontId="46" type="noConversion"/>
  <pageMargins left="0.75" right="0.75" top="1" bottom="1" header="0.5" footer="0.5"/>
  <pageSetup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1:J2484"/>
  <sheetViews>
    <sheetView tabSelected="1" topLeftCell="A2484" zoomScale="130" zoomScaleNormal="130" workbookViewId="0">
      <selection activeCell="G7" sqref="G7"/>
    </sheetView>
  </sheetViews>
  <sheetFormatPr defaultColWidth="16.625" defaultRowHeight="16.5"/>
  <cols>
    <col min="1" max="1" width="16.625" style="38"/>
    <col min="2" max="2" width="16.625" style="48"/>
    <col min="3" max="3" width="29.375" style="47" customWidth="1"/>
    <col min="4" max="4" width="16.625" style="176"/>
    <col min="5" max="5" width="16.625" style="47"/>
    <col min="6" max="7" width="16.625" style="38"/>
    <col min="8" max="8" width="16.625" style="120"/>
    <col min="9" max="16384" width="16.625" style="38"/>
  </cols>
  <sheetData>
    <row r="1" spans="2:8">
      <c r="C1" s="197" t="s">
        <v>22036</v>
      </c>
      <c r="D1" s="176">
        <f>Info!C3</f>
        <v>0</v>
      </c>
      <c r="E1" s="210"/>
    </row>
    <row r="2" spans="2:8">
      <c r="C2" s="197" t="s">
        <v>25736</v>
      </c>
      <c r="D2" s="193">
        <f>Info!C4</f>
        <v>0</v>
      </c>
    </row>
    <row r="3" spans="2:8">
      <c r="C3" s="197" t="s">
        <v>26278</v>
      </c>
      <c r="D3" s="176">
        <f>Info!C11</f>
        <v>0</v>
      </c>
    </row>
    <row r="4" spans="2:8">
      <c r="C4" s="197" t="s">
        <v>26279</v>
      </c>
      <c r="E4" s="156"/>
    </row>
    <row r="5" spans="2:8">
      <c r="E5" s="156"/>
    </row>
    <row r="6" spans="2:8" s="142" customFormat="1" ht="19.5" customHeight="1">
      <c r="B6" s="140" t="s">
        <v>24395</v>
      </c>
      <c r="C6" s="141" t="s">
        <v>24396</v>
      </c>
      <c r="D6" s="177" t="s">
        <v>24397</v>
      </c>
      <c r="E6" s="211"/>
      <c r="H6" s="199"/>
    </row>
    <row r="7" spans="2:8" ht="17.25" thickBot="1">
      <c r="B7" s="143">
        <v>1</v>
      </c>
      <c r="C7" s="144" t="s">
        <v>22090</v>
      </c>
      <c r="D7" s="178"/>
    </row>
    <row r="8" spans="2:8" ht="17.25" thickTop="1">
      <c r="B8" s="145" t="s">
        <v>24398</v>
      </c>
      <c r="C8" s="146" t="s">
        <v>21696</v>
      </c>
      <c r="D8" s="179"/>
    </row>
    <row r="9" spans="2:8">
      <c r="B9" s="147" t="s">
        <v>24399</v>
      </c>
      <c r="C9" s="148" t="s">
        <v>24386</v>
      </c>
      <c r="D9" s="180">
        <f>'Row Data'!F3</f>
        <v>5</v>
      </c>
    </row>
    <row r="10" spans="2:8">
      <c r="B10" s="147" t="s">
        <v>24400</v>
      </c>
      <c r="C10" s="148" t="s">
        <v>24385</v>
      </c>
      <c r="D10" s="180">
        <f>'Row Data'!F5</f>
        <v>5</v>
      </c>
    </row>
    <row r="11" spans="2:8">
      <c r="B11" s="147" t="s">
        <v>24401</v>
      </c>
      <c r="C11" s="148" t="s">
        <v>24384</v>
      </c>
      <c r="D11" s="180">
        <f>'Row Data'!F7</f>
        <v>5</v>
      </c>
    </row>
    <row r="12" spans="2:8">
      <c r="B12" s="145" t="s">
        <v>24402</v>
      </c>
      <c r="C12" s="146" t="s">
        <v>10641</v>
      </c>
      <c r="D12" s="179"/>
    </row>
    <row r="13" spans="2:8">
      <c r="B13" s="147" t="s">
        <v>24403</v>
      </c>
      <c r="C13" s="148" t="s">
        <v>24383</v>
      </c>
      <c r="D13" s="180">
        <f>'Row Data'!F9</f>
        <v>5</v>
      </c>
    </row>
    <row r="14" spans="2:8">
      <c r="B14" s="147" t="s">
        <v>24404</v>
      </c>
      <c r="C14" s="148" t="s">
        <v>24382</v>
      </c>
      <c r="D14" s="180">
        <f>'Row Data'!F11</f>
        <v>5</v>
      </c>
    </row>
    <row r="15" spans="2:8">
      <c r="B15" s="147" t="s">
        <v>24405</v>
      </c>
      <c r="C15" s="148" t="s">
        <v>24381</v>
      </c>
      <c r="D15" s="180">
        <f>'Row Data'!F15</f>
        <v>5</v>
      </c>
    </row>
    <row r="16" spans="2:8">
      <c r="B16" s="147" t="s">
        <v>24406</v>
      </c>
      <c r="C16" s="148" t="s">
        <v>24380</v>
      </c>
      <c r="D16" s="180">
        <f>'Row Data'!F16</f>
        <v>5</v>
      </c>
    </row>
    <row r="17" spans="2:4">
      <c r="B17" s="147" t="s">
        <v>24407</v>
      </c>
      <c r="C17" s="148" t="s">
        <v>24379</v>
      </c>
      <c r="D17" s="180">
        <f>'Row Data'!F18</f>
        <v>5</v>
      </c>
    </row>
    <row r="18" spans="2:4">
      <c r="B18" s="147" t="s">
        <v>24408</v>
      </c>
      <c r="C18" s="148" t="s">
        <v>24378</v>
      </c>
      <c r="D18" s="180">
        <f>'Row Data'!F19</f>
        <v>5</v>
      </c>
    </row>
    <row r="19" spans="2:4">
      <c r="B19" s="147" t="s">
        <v>24409</v>
      </c>
      <c r="C19" s="148" t="s">
        <v>24377</v>
      </c>
      <c r="D19" s="180">
        <f>'Row Data'!F20</f>
        <v>5</v>
      </c>
    </row>
    <row r="20" spans="2:4">
      <c r="B20" s="145" t="s">
        <v>24410</v>
      </c>
      <c r="C20" s="146" t="s">
        <v>21896</v>
      </c>
      <c r="D20" s="179"/>
    </row>
    <row r="21" spans="2:4">
      <c r="B21" s="147" t="s">
        <v>24411</v>
      </c>
      <c r="C21" s="148" t="s">
        <v>24376</v>
      </c>
      <c r="D21" s="180">
        <f>'Row Data'!F22</f>
        <v>5</v>
      </c>
    </row>
    <row r="22" spans="2:4">
      <c r="B22" s="145" t="s">
        <v>24412</v>
      </c>
      <c r="C22" s="146" t="s">
        <v>10640</v>
      </c>
      <c r="D22" s="179"/>
    </row>
    <row r="23" spans="2:4">
      <c r="B23" s="147" t="s">
        <v>24413</v>
      </c>
      <c r="C23" s="148" t="s">
        <v>24414</v>
      </c>
      <c r="D23" s="180">
        <f>'Row Data'!F24</f>
        <v>5</v>
      </c>
    </row>
    <row r="24" spans="2:4">
      <c r="B24" s="145" t="s">
        <v>24415</v>
      </c>
      <c r="C24" s="146" t="s">
        <v>21955</v>
      </c>
      <c r="D24" s="179"/>
    </row>
    <row r="25" spans="2:4">
      <c r="B25" s="147" t="s">
        <v>24416</v>
      </c>
      <c r="C25" s="148" t="s">
        <v>24375</v>
      </c>
      <c r="D25" s="180">
        <f>'Row Data'!F28</f>
        <v>5</v>
      </c>
    </row>
    <row r="26" spans="2:4">
      <c r="B26" s="149" t="s">
        <v>24417</v>
      </c>
      <c r="C26" s="41" t="s">
        <v>21986</v>
      </c>
      <c r="D26" s="181">
        <f>'Row Data'!F31</f>
        <v>5</v>
      </c>
    </row>
    <row r="27" spans="2:4">
      <c r="B27" s="145" t="s">
        <v>24418</v>
      </c>
      <c r="C27" s="146" t="s">
        <v>21705</v>
      </c>
      <c r="D27" s="179"/>
    </row>
    <row r="28" spans="2:4">
      <c r="B28" s="149" t="s">
        <v>24419</v>
      </c>
      <c r="C28" s="148" t="s">
        <v>24374</v>
      </c>
      <c r="D28" s="180">
        <f>'Row Data'!F34</f>
        <v>5</v>
      </c>
    </row>
    <row r="29" spans="2:4">
      <c r="B29" s="147" t="s">
        <v>24420</v>
      </c>
      <c r="C29" s="148" t="s">
        <v>24373</v>
      </c>
      <c r="D29" s="180">
        <f>'Row Data'!F14</f>
        <v>5</v>
      </c>
    </row>
    <row r="30" spans="2:4" ht="17.25" thickBot="1">
      <c r="B30" s="143">
        <v>2</v>
      </c>
      <c r="C30" s="144" t="s">
        <v>22140</v>
      </c>
      <c r="D30" s="178"/>
    </row>
    <row r="31" spans="2:4" ht="17.25" thickTop="1">
      <c r="B31" s="145" t="s">
        <v>24421</v>
      </c>
      <c r="C31" s="146" t="s">
        <v>11516</v>
      </c>
      <c r="D31" s="179"/>
    </row>
    <row r="32" spans="2:4">
      <c r="B32" s="149" t="s">
        <v>24422</v>
      </c>
      <c r="C32" s="148" t="s">
        <v>24372</v>
      </c>
      <c r="D32" s="180">
        <f>'Row Data'!F39</f>
        <v>5</v>
      </c>
    </row>
    <row r="33" spans="2:4">
      <c r="B33" s="147" t="s">
        <v>24423</v>
      </c>
      <c r="C33" s="148" t="s">
        <v>24371</v>
      </c>
      <c r="D33" s="180">
        <f>'Row Data'!F43</f>
        <v>5</v>
      </c>
    </row>
    <row r="34" spans="2:4">
      <c r="B34" s="147" t="s">
        <v>24424</v>
      </c>
      <c r="C34" s="148" t="s">
        <v>24370</v>
      </c>
      <c r="D34" s="180">
        <f>'Row Data'!F44</f>
        <v>5</v>
      </c>
    </row>
    <row r="35" spans="2:4">
      <c r="B35" s="145" t="s">
        <v>24425</v>
      </c>
      <c r="C35" s="146" t="s">
        <v>11430</v>
      </c>
      <c r="D35" s="179"/>
    </row>
    <row r="36" spans="2:4">
      <c r="B36" s="147" t="s">
        <v>24426</v>
      </c>
      <c r="C36" s="148" t="s">
        <v>24369</v>
      </c>
      <c r="D36" s="180">
        <f>'Row Data'!F46</f>
        <v>5</v>
      </c>
    </row>
    <row r="37" spans="2:4">
      <c r="B37" s="147" t="s">
        <v>24427</v>
      </c>
      <c r="C37" s="148" t="s">
        <v>24368</v>
      </c>
      <c r="D37" s="180">
        <f>'Row Data'!F47</f>
        <v>5</v>
      </c>
    </row>
    <row r="38" spans="2:4">
      <c r="B38" s="147" t="s">
        <v>24428</v>
      </c>
      <c r="C38" s="148" t="s">
        <v>24367</v>
      </c>
      <c r="D38" s="180">
        <f>'Row Data'!F48</f>
        <v>5</v>
      </c>
    </row>
    <row r="39" spans="2:4">
      <c r="B39" s="147" t="s">
        <v>24429</v>
      </c>
      <c r="C39" s="148" t="s">
        <v>24366</v>
      </c>
      <c r="D39" s="180">
        <f>'Row Data'!F50</f>
        <v>5</v>
      </c>
    </row>
    <row r="40" spans="2:4">
      <c r="B40" s="145" t="s">
        <v>24430</v>
      </c>
      <c r="C40" s="146" t="s">
        <v>10667</v>
      </c>
      <c r="D40" s="179"/>
    </row>
    <row r="41" spans="2:4">
      <c r="B41" s="147" t="s">
        <v>24431</v>
      </c>
      <c r="C41" s="148" t="s">
        <v>24365</v>
      </c>
      <c r="D41" s="180">
        <f ca="1">IF('Row Data'!F52&gt;4,ROUND('Row Data'!F52-1+RAND(),1),'Row Data'!F52)</f>
        <v>4.3</v>
      </c>
    </row>
    <row r="42" spans="2:4">
      <c r="B42" s="147" t="s">
        <v>24432</v>
      </c>
      <c r="C42" s="148" t="s">
        <v>24364</v>
      </c>
      <c r="D42" s="180">
        <f>'Row Data'!F54</f>
        <v>5</v>
      </c>
    </row>
    <row r="43" spans="2:4">
      <c r="B43" s="147" t="s">
        <v>24433</v>
      </c>
      <c r="C43" s="148" t="s">
        <v>24363</v>
      </c>
      <c r="D43" s="180">
        <f>'Row Data'!F55</f>
        <v>5</v>
      </c>
    </row>
    <row r="44" spans="2:4">
      <c r="B44" s="147" t="s">
        <v>24434</v>
      </c>
      <c r="C44" s="148" t="s">
        <v>24362</v>
      </c>
      <c r="D44" s="180">
        <f>'Row Data'!F56</f>
        <v>5</v>
      </c>
    </row>
    <row r="45" spans="2:4">
      <c r="B45" s="147" t="s">
        <v>24435</v>
      </c>
      <c r="C45" s="148" t="s">
        <v>24361</v>
      </c>
      <c r="D45" s="180">
        <f>'Row Data'!F57</f>
        <v>5</v>
      </c>
    </row>
    <row r="46" spans="2:4">
      <c r="B46" s="145" t="s">
        <v>24436</v>
      </c>
      <c r="C46" s="146" t="s">
        <v>21929</v>
      </c>
      <c r="D46" s="179"/>
    </row>
    <row r="47" spans="2:4">
      <c r="B47" s="147" t="s">
        <v>24437</v>
      </c>
      <c r="C47" s="148" t="s">
        <v>24360</v>
      </c>
      <c r="D47" s="180">
        <f>'Row Data'!F59</f>
        <v>5</v>
      </c>
    </row>
    <row r="48" spans="2:4">
      <c r="B48" s="147" t="s">
        <v>24438</v>
      </c>
      <c r="C48" s="47" t="s">
        <v>23645</v>
      </c>
      <c r="D48" s="180" t="e">
        <f>'Row Data'!E2688</f>
        <v>#N/A</v>
      </c>
    </row>
    <row r="49" spans="2:4">
      <c r="B49" s="147" t="s">
        <v>24439</v>
      </c>
      <c r="C49" s="148" t="s">
        <v>24440</v>
      </c>
      <c r="D49" s="180">
        <f>'Row Data'!F63</f>
        <v>5</v>
      </c>
    </row>
    <row r="50" spans="2:4">
      <c r="B50" s="147" t="s">
        <v>24441</v>
      </c>
      <c r="C50" s="148" t="s">
        <v>24359</v>
      </c>
      <c r="D50" s="180">
        <f>'Row Data'!F65</f>
        <v>5</v>
      </c>
    </row>
    <row r="51" spans="2:4">
      <c r="B51" s="147" t="s">
        <v>24442</v>
      </c>
      <c r="C51" s="148" t="s">
        <v>24358</v>
      </c>
      <c r="D51" s="180">
        <f>'Row Data'!F67</f>
        <v>5</v>
      </c>
    </row>
    <row r="52" spans="2:4">
      <c r="B52" s="147" t="s">
        <v>24443</v>
      </c>
      <c r="C52" s="148" t="s">
        <v>24444</v>
      </c>
      <c r="D52" s="180">
        <f>'Row Data'!F68</f>
        <v>5</v>
      </c>
    </row>
    <row r="53" spans="2:4">
      <c r="B53" s="147" t="s">
        <v>24445</v>
      </c>
      <c r="C53" s="148" t="s">
        <v>24446</v>
      </c>
      <c r="D53" s="180">
        <f>'Row Data'!F69</f>
        <v>5</v>
      </c>
    </row>
    <row r="54" spans="2:4">
      <c r="B54" s="145" t="s">
        <v>24447</v>
      </c>
      <c r="C54" s="146" t="s">
        <v>21705</v>
      </c>
      <c r="D54" s="179"/>
    </row>
    <row r="55" spans="2:4">
      <c r="B55" s="147" t="s">
        <v>24448</v>
      </c>
      <c r="C55" s="148" t="s">
        <v>24357</v>
      </c>
      <c r="D55" s="180">
        <f>'Row Data'!F73</f>
        <v>5</v>
      </c>
    </row>
    <row r="56" spans="2:4">
      <c r="B56" s="147" t="s">
        <v>24449</v>
      </c>
      <c r="C56" s="148" t="s">
        <v>24356</v>
      </c>
      <c r="D56" s="180">
        <f>'Row Data'!F74</f>
        <v>5</v>
      </c>
    </row>
    <row r="57" spans="2:4">
      <c r="B57" s="147" t="s">
        <v>24450</v>
      </c>
      <c r="C57" s="148" t="s">
        <v>24355</v>
      </c>
      <c r="D57" s="180">
        <f>'Row Data'!F76</f>
        <v>5</v>
      </c>
    </row>
    <row r="58" spans="2:4" ht="17.25" thickBot="1">
      <c r="B58" s="143">
        <v>3</v>
      </c>
      <c r="C58" s="144" t="s">
        <v>22198</v>
      </c>
      <c r="D58" s="178"/>
    </row>
    <row r="59" spans="2:4" ht="17.25" thickTop="1">
      <c r="B59" s="145" t="s">
        <v>24451</v>
      </c>
      <c r="C59" s="146" t="s">
        <v>11459</v>
      </c>
      <c r="D59" s="179"/>
    </row>
    <row r="60" spans="2:4">
      <c r="B60" s="147" t="s">
        <v>24452</v>
      </c>
      <c r="C60" s="148" t="s">
        <v>24354</v>
      </c>
      <c r="D60" s="180">
        <f>'Row Data'!F80</f>
        <v>5</v>
      </c>
    </row>
    <row r="61" spans="2:4">
      <c r="B61" s="147" t="s">
        <v>24453</v>
      </c>
      <c r="C61" s="148" t="s">
        <v>24353</v>
      </c>
      <c r="D61" s="180">
        <f>'Row Data'!F83</f>
        <v>5</v>
      </c>
    </row>
    <row r="62" spans="2:4">
      <c r="B62" s="147" t="s">
        <v>24454</v>
      </c>
      <c r="C62" s="148" t="s">
        <v>24352</v>
      </c>
      <c r="D62" s="180">
        <f>'Row Data'!F84</f>
        <v>5</v>
      </c>
    </row>
    <row r="63" spans="2:4">
      <c r="B63" s="147" t="s">
        <v>24455</v>
      </c>
      <c r="C63" s="148" t="s">
        <v>24351</v>
      </c>
      <c r="D63" s="180">
        <f>'Row Data'!F85</f>
        <v>5</v>
      </c>
    </row>
    <row r="64" spans="2:4">
      <c r="B64" s="147" t="s">
        <v>24456</v>
      </c>
      <c r="C64" s="148" t="s">
        <v>24350</v>
      </c>
      <c r="D64" s="180">
        <f>'Row Data'!F86</f>
        <v>5</v>
      </c>
    </row>
    <row r="65" spans="2:4">
      <c r="B65" s="147" t="s">
        <v>24457</v>
      </c>
      <c r="C65" s="148" t="s">
        <v>24349</v>
      </c>
      <c r="D65" s="180">
        <f>'Row Data'!F87</f>
        <v>5</v>
      </c>
    </row>
    <row r="66" spans="2:4">
      <c r="B66" s="147" t="s">
        <v>24458</v>
      </c>
      <c r="C66" s="148" t="s">
        <v>24348</v>
      </c>
      <c r="D66" s="180">
        <f>'Row Data'!F88</f>
        <v>5</v>
      </c>
    </row>
    <row r="67" spans="2:4">
      <c r="B67" s="145" t="s">
        <v>24459</v>
      </c>
      <c r="C67" s="146" t="s">
        <v>21824</v>
      </c>
      <c r="D67" s="179"/>
    </row>
    <row r="68" spans="2:4">
      <c r="B68" s="147" t="s">
        <v>24460</v>
      </c>
      <c r="C68" s="148" t="s">
        <v>24347</v>
      </c>
      <c r="D68" s="180">
        <f>'Row Data'!F90</f>
        <v>5</v>
      </c>
    </row>
    <row r="69" spans="2:4">
      <c r="B69" s="145" t="s">
        <v>24461</v>
      </c>
      <c r="C69" s="146" t="s">
        <v>10645</v>
      </c>
      <c r="D69" s="179"/>
    </row>
    <row r="70" spans="2:4">
      <c r="B70" s="147" t="s">
        <v>24462</v>
      </c>
      <c r="C70" s="148" t="s">
        <v>24346</v>
      </c>
      <c r="D70" s="180">
        <f ca="1">IF('Row Data'!F92&gt;4,(ROUND('Row Data'!F92-1+RAND(),1)),'Row Data'!F92)</f>
        <v>4.0999999999999996</v>
      </c>
    </row>
    <row r="71" spans="2:4">
      <c r="B71" s="147" t="s">
        <v>24463</v>
      </c>
      <c r="C71" s="148" t="s">
        <v>24345</v>
      </c>
      <c r="D71" s="180">
        <f>'Row Data'!F93</f>
        <v>5</v>
      </c>
    </row>
    <row r="72" spans="2:4">
      <c r="B72" s="147" t="s">
        <v>24464</v>
      </c>
      <c r="C72" s="148" t="s">
        <v>24344</v>
      </c>
      <c r="D72" s="180">
        <f>'Row Data'!F97</f>
        <v>5</v>
      </c>
    </row>
    <row r="73" spans="2:4">
      <c r="B73" s="145" t="s">
        <v>24465</v>
      </c>
      <c r="C73" s="146" t="s">
        <v>21915</v>
      </c>
      <c r="D73" s="179"/>
    </row>
    <row r="74" spans="2:4">
      <c r="B74" s="147" t="s">
        <v>24466</v>
      </c>
      <c r="C74" s="148" t="s">
        <v>24343</v>
      </c>
      <c r="D74" s="180">
        <f>'Row Data'!F99</f>
        <v>5</v>
      </c>
    </row>
    <row r="75" spans="2:4">
      <c r="B75" s="147" t="s">
        <v>24467</v>
      </c>
      <c r="C75" s="148" t="s">
        <v>24342</v>
      </c>
      <c r="D75" s="180">
        <f>'Row Data'!F101</f>
        <v>5</v>
      </c>
    </row>
    <row r="76" spans="2:4">
      <c r="B76" s="147" t="s">
        <v>24468</v>
      </c>
      <c r="C76" s="148" t="s">
        <v>24341</v>
      </c>
      <c r="D76" s="180">
        <f>'Row Data'!F103</f>
        <v>5</v>
      </c>
    </row>
    <row r="77" spans="2:4">
      <c r="B77" s="147" t="s">
        <v>24469</v>
      </c>
      <c r="C77" s="148" t="s">
        <v>24340</v>
      </c>
      <c r="D77" s="180">
        <f>'Row Data'!F104</f>
        <v>5</v>
      </c>
    </row>
    <row r="78" spans="2:4">
      <c r="B78" s="145" t="s">
        <v>24470</v>
      </c>
      <c r="C78" s="146" t="s">
        <v>10643</v>
      </c>
      <c r="D78" s="179"/>
    </row>
    <row r="79" spans="2:4">
      <c r="B79" s="147" t="s">
        <v>24471</v>
      </c>
      <c r="C79" s="150" t="s">
        <v>24339</v>
      </c>
      <c r="D79" s="182">
        <f>'Row Data'!F106</f>
        <v>5</v>
      </c>
    </row>
    <row r="80" spans="2:4">
      <c r="B80" s="147" t="s">
        <v>24472</v>
      </c>
      <c r="C80" s="148" t="s">
        <v>24338</v>
      </c>
      <c r="D80" s="180">
        <f>'Row Data'!F109</f>
        <v>5</v>
      </c>
    </row>
    <row r="81" spans="2:4">
      <c r="B81" s="147" t="s">
        <v>24473</v>
      </c>
      <c r="C81" s="148" t="s">
        <v>24337</v>
      </c>
      <c r="D81" s="180">
        <f>'Row Data'!F110</f>
        <v>5</v>
      </c>
    </row>
    <row r="82" spans="2:4">
      <c r="B82" s="147" t="s">
        <v>24474</v>
      </c>
      <c r="C82" s="148" t="s">
        <v>24336</v>
      </c>
      <c r="D82" s="180">
        <f>'Row Data'!F113</f>
        <v>5</v>
      </c>
    </row>
    <row r="83" spans="2:4">
      <c r="B83" s="145" t="s">
        <v>24475</v>
      </c>
      <c r="C83" s="146" t="s">
        <v>22050</v>
      </c>
      <c r="D83" s="179"/>
    </row>
    <row r="84" spans="2:4">
      <c r="B84" s="147" t="s">
        <v>24476</v>
      </c>
      <c r="C84" s="148" t="s">
        <v>24335</v>
      </c>
      <c r="D84" s="180">
        <f>'Row Data'!F115</f>
        <v>5</v>
      </c>
    </row>
    <row r="85" spans="2:4">
      <c r="B85" s="147" t="s">
        <v>24477</v>
      </c>
      <c r="C85" s="148" t="s">
        <v>24334</v>
      </c>
      <c r="D85" s="180">
        <f>'Row Data'!F117</f>
        <v>5</v>
      </c>
    </row>
    <row r="86" spans="2:4">
      <c r="B86" s="145" t="s">
        <v>24478</v>
      </c>
      <c r="C86" s="146" t="s">
        <v>10644</v>
      </c>
      <c r="D86" s="179"/>
    </row>
    <row r="87" spans="2:4">
      <c r="B87" s="147" t="s">
        <v>24479</v>
      </c>
      <c r="C87" s="148" t="s">
        <v>24333</v>
      </c>
      <c r="D87" s="180">
        <f ca="1">IF('Row Data'!F119&gt;4,ROUND('Row Data'!F119-1+RAND(),1),'Row Data'!F119)</f>
        <v>4.4000000000000004</v>
      </c>
    </row>
    <row r="88" spans="2:4">
      <c r="B88" s="147" t="s">
        <v>24480</v>
      </c>
      <c r="C88" s="148" t="s">
        <v>24332</v>
      </c>
      <c r="D88" s="180">
        <f>'Row Data'!F121</f>
        <v>5</v>
      </c>
    </row>
    <row r="89" spans="2:4">
      <c r="B89" s="147" t="s">
        <v>24481</v>
      </c>
      <c r="C89" s="148" t="s">
        <v>24331</v>
      </c>
      <c r="D89" s="180">
        <f>'Row Data'!F125</f>
        <v>5</v>
      </c>
    </row>
    <row r="90" spans="2:4">
      <c r="B90" s="147" t="s">
        <v>24482</v>
      </c>
      <c r="C90" s="148" t="s">
        <v>24330</v>
      </c>
      <c r="D90" s="180">
        <f>'Row Data'!F128</f>
        <v>5</v>
      </c>
    </row>
    <row r="91" spans="2:4">
      <c r="B91" s="145" t="s">
        <v>24483</v>
      </c>
      <c r="C91" s="146" t="s">
        <v>21779</v>
      </c>
      <c r="D91" s="179"/>
    </row>
    <row r="92" spans="2:4">
      <c r="B92" s="151" t="s">
        <v>24484</v>
      </c>
      <c r="C92" s="148" t="s">
        <v>24329</v>
      </c>
      <c r="D92" s="180">
        <f>'Row Data'!F131</f>
        <v>5</v>
      </c>
    </row>
    <row r="93" spans="2:4">
      <c r="B93" s="151" t="s">
        <v>24485</v>
      </c>
      <c r="C93" s="148" t="s">
        <v>24328</v>
      </c>
      <c r="D93" s="180">
        <f>'Row Data'!F135</f>
        <v>5</v>
      </c>
    </row>
    <row r="94" spans="2:4">
      <c r="B94" s="145" t="s">
        <v>24486</v>
      </c>
      <c r="C94" s="146" t="s">
        <v>21825</v>
      </c>
      <c r="D94" s="179"/>
    </row>
    <row r="95" spans="2:4">
      <c r="B95" s="147" t="s">
        <v>24487</v>
      </c>
      <c r="C95" s="148" t="s">
        <v>24327</v>
      </c>
      <c r="D95" s="180">
        <f>'Row Data'!F138</f>
        <v>5</v>
      </c>
    </row>
    <row r="96" spans="2:4">
      <c r="B96" s="147" t="s">
        <v>24488</v>
      </c>
      <c r="C96" s="148" t="s">
        <v>24326</v>
      </c>
      <c r="D96" s="180">
        <f>'Row Data'!F141</f>
        <v>5</v>
      </c>
    </row>
    <row r="97" spans="2:8">
      <c r="B97" s="152" t="s">
        <v>24489</v>
      </c>
      <c r="C97" s="146" t="s">
        <v>21871</v>
      </c>
      <c r="D97" s="179"/>
    </row>
    <row r="98" spans="2:8" s="37" customFormat="1">
      <c r="B98" s="147" t="s">
        <v>24490</v>
      </c>
      <c r="C98" s="148" t="s">
        <v>21886</v>
      </c>
      <c r="D98" s="180">
        <f>'Row Data'!F143</f>
        <v>5</v>
      </c>
      <c r="E98" s="194"/>
      <c r="H98" s="121"/>
    </row>
    <row r="99" spans="2:8">
      <c r="B99" s="147" t="s">
        <v>24491</v>
      </c>
      <c r="C99" s="153" t="s">
        <v>24325</v>
      </c>
      <c r="D99" s="183">
        <f>'Row Data'!F145</f>
        <v>5</v>
      </c>
    </row>
    <row r="100" spans="2:8">
      <c r="B100" s="147" t="s">
        <v>24492</v>
      </c>
      <c r="C100" s="148" t="s">
        <v>21916</v>
      </c>
      <c r="D100" s="180">
        <f>'Row Data'!F146</f>
        <v>5</v>
      </c>
    </row>
    <row r="101" spans="2:8">
      <c r="B101" s="147" t="s">
        <v>24493</v>
      </c>
      <c r="C101" s="153" t="s">
        <v>24324</v>
      </c>
      <c r="D101" s="183">
        <f>'Row Data'!F149</f>
        <v>5</v>
      </c>
    </row>
    <row r="102" spans="2:8">
      <c r="B102" s="145" t="s">
        <v>24494</v>
      </c>
      <c r="C102" s="146" t="s">
        <v>21705</v>
      </c>
      <c r="D102" s="179"/>
    </row>
    <row r="103" spans="2:8">
      <c r="B103" s="147" t="s">
        <v>24495</v>
      </c>
      <c r="C103" s="148" t="s">
        <v>24323</v>
      </c>
      <c r="D103" s="180">
        <f>'Row Data'!F151</f>
        <v>5</v>
      </c>
    </row>
    <row r="104" spans="2:8">
      <c r="B104" s="147" t="s">
        <v>24496</v>
      </c>
      <c r="C104" s="148" t="s">
        <v>24497</v>
      </c>
      <c r="D104" s="180">
        <f>'Row Data'!F152</f>
        <v>5</v>
      </c>
    </row>
    <row r="105" spans="2:8">
      <c r="B105" s="147" t="s">
        <v>24498</v>
      </c>
      <c r="C105" s="148" t="s">
        <v>24322</v>
      </c>
      <c r="D105" s="180">
        <f>'Row Data'!F154</f>
        <v>5</v>
      </c>
    </row>
    <row r="106" spans="2:8">
      <c r="B106" s="147" t="s">
        <v>24499</v>
      </c>
      <c r="C106" s="148" t="s">
        <v>24321</v>
      </c>
      <c r="D106" s="180">
        <f>'Row Data'!F155</f>
        <v>5</v>
      </c>
    </row>
    <row r="107" spans="2:8">
      <c r="B107" s="147" t="s">
        <v>24500</v>
      </c>
      <c r="C107" s="148" t="s">
        <v>24320</v>
      </c>
      <c r="D107" s="180">
        <f>'Row Data'!F156</f>
        <v>5</v>
      </c>
    </row>
    <row r="108" spans="2:8">
      <c r="B108" s="147" t="s">
        <v>24501</v>
      </c>
      <c r="C108" s="148" t="s">
        <v>24319</v>
      </c>
      <c r="D108" s="180">
        <f>'Row Data'!F157</f>
        <v>5</v>
      </c>
    </row>
    <row r="109" spans="2:8">
      <c r="B109" s="147" t="s">
        <v>24502</v>
      </c>
      <c r="C109" s="148" t="s">
        <v>24318</v>
      </c>
      <c r="D109" s="180">
        <f>'Row Data'!F158</f>
        <v>5</v>
      </c>
    </row>
    <row r="110" spans="2:8">
      <c r="B110" s="147" t="s">
        <v>24503</v>
      </c>
      <c r="C110" s="148" t="s">
        <v>24317</v>
      </c>
      <c r="D110" s="180">
        <f>'Row Data'!F159</f>
        <v>5</v>
      </c>
    </row>
    <row r="111" spans="2:8" ht="17.25" thickBot="1">
      <c r="B111" s="143">
        <v>4</v>
      </c>
      <c r="C111" s="144" t="s">
        <v>22261</v>
      </c>
      <c r="D111" s="178"/>
    </row>
    <row r="112" spans="2:8" ht="17.25" thickTop="1">
      <c r="B112" s="145" t="s">
        <v>24504</v>
      </c>
      <c r="C112" s="146" t="s">
        <v>10669</v>
      </c>
      <c r="D112" s="179"/>
    </row>
    <row r="113" spans="2:4">
      <c r="B113" s="147" t="s">
        <v>24505</v>
      </c>
      <c r="C113" s="148" t="s">
        <v>24316</v>
      </c>
      <c r="D113" s="180">
        <f>'Row Data'!F163</f>
        <v>5</v>
      </c>
    </row>
    <row r="114" spans="2:4">
      <c r="B114" s="147" t="s">
        <v>24506</v>
      </c>
      <c r="C114" s="148" t="s">
        <v>24315</v>
      </c>
      <c r="D114" s="180">
        <f>'Row Data'!F167</f>
        <v>5</v>
      </c>
    </row>
    <row r="115" spans="2:4">
      <c r="B115" s="147" t="s">
        <v>24507</v>
      </c>
      <c r="C115" s="148" t="s">
        <v>24314</v>
      </c>
      <c r="D115" s="180">
        <f>'Row Data'!F169</f>
        <v>5</v>
      </c>
    </row>
    <row r="116" spans="2:4">
      <c r="B116" s="147" t="s">
        <v>24508</v>
      </c>
      <c r="C116" s="148" t="s">
        <v>24313</v>
      </c>
      <c r="D116" s="180">
        <f>'Row Data'!F170</f>
        <v>5</v>
      </c>
    </row>
    <row r="117" spans="2:4">
      <c r="B117" s="147" t="s">
        <v>24509</v>
      </c>
      <c r="C117" s="148" t="s">
        <v>24312</v>
      </c>
      <c r="D117" s="180">
        <f>'Row Data'!F171</f>
        <v>5</v>
      </c>
    </row>
    <row r="118" spans="2:4">
      <c r="B118" s="147" t="s">
        <v>24510</v>
      </c>
      <c r="C118" s="148" t="s">
        <v>24311</v>
      </c>
      <c r="D118" s="180">
        <f>'Row Data'!F175</f>
        <v>5</v>
      </c>
    </row>
    <row r="119" spans="2:4">
      <c r="B119" s="147" t="s">
        <v>24511</v>
      </c>
      <c r="C119" s="148" t="s">
        <v>24310</v>
      </c>
      <c r="D119" s="180">
        <f>'Row Data'!F177</f>
        <v>5</v>
      </c>
    </row>
    <row r="120" spans="2:4">
      <c r="B120" s="147" t="s">
        <v>28693</v>
      </c>
      <c r="C120" s="148" t="s">
        <v>28694</v>
      </c>
      <c r="D120" s="180">
        <f>'Row Data'!F163</f>
        <v>5</v>
      </c>
    </row>
    <row r="121" spans="2:4">
      <c r="B121" s="145" t="s">
        <v>24512</v>
      </c>
      <c r="C121" s="146" t="s">
        <v>10668</v>
      </c>
      <c r="D121" s="179"/>
    </row>
    <row r="122" spans="2:4">
      <c r="B122" s="48" t="s">
        <v>24513</v>
      </c>
      <c r="C122" s="148" t="s">
        <v>24309</v>
      </c>
      <c r="D122" s="180">
        <f>'Row Data'!F182</f>
        <v>5</v>
      </c>
    </row>
    <row r="123" spans="2:4">
      <c r="B123" s="48" t="s">
        <v>24514</v>
      </c>
      <c r="C123" s="148" t="s">
        <v>24308</v>
      </c>
      <c r="D123" s="180">
        <f>'Row Data'!F184</f>
        <v>5</v>
      </c>
    </row>
    <row r="124" spans="2:4">
      <c r="B124" s="145" t="s">
        <v>24515</v>
      </c>
      <c r="C124" s="146" t="s">
        <v>21958</v>
      </c>
      <c r="D124" s="179"/>
    </row>
    <row r="125" spans="2:4">
      <c r="B125" s="147" t="s">
        <v>24516</v>
      </c>
      <c r="C125" s="148" t="s">
        <v>24305</v>
      </c>
      <c r="D125" s="180">
        <f>'Row Data'!F192</f>
        <v>5</v>
      </c>
    </row>
    <row r="126" spans="2:4">
      <c r="B126" s="147" t="s">
        <v>24517</v>
      </c>
      <c r="C126" s="148" t="s">
        <v>24304</v>
      </c>
      <c r="D126" s="180">
        <f>'Row Data'!F195</f>
        <v>5</v>
      </c>
    </row>
    <row r="127" spans="2:4">
      <c r="B127" s="147" t="s">
        <v>24518</v>
      </c>
      <c r="C127" s="148" t="s">
        <v>24303</v>
      </c>
      <c r="D127" s="180">
        <f>'Row Data'!F197</f>
        <v>5</v>
      </c>
    </row>
    <row r="128" spans="2:4">
      <c r="B128" s="145" t="s">
        <v>24519</v>
      </c>
      <c r="C128" s="146" t="s">
        <v>21705</v>
      </c>
      <c r="D128" s="179"/>
    </row>
    <row r="129" spans="2:4">
      <c r="B129" s="147" t="s">
        <v>24520</v>
      </c>
      <c r="C129" s="148" t="s">
        <v>24521</v>
      </c>
      <c r="D129" s="180">
        <f>'Row Data'!F201</f>
        <v>5</v>
      </c>
    </row>
    <row r="130" spans="2:4">
      <c r="B130" s="147" t="s">
        <v>24522</v>
      </c>
      <c r="C130" s="148" t="s">
        <v>24302</v>
      </c>
      <c r="D130" s="180">
        <f>'Row Data'!F202</f>
        <v>5</v>
      </c>
    </row>
    <row r="131" spans="2:4">
      <c r="B131" s="147" t="s">
        <v>24523</v>
      </c>
      <c r="C131" s="148" t="s">
        <v>24301</v>
      </c>
      <c r="D131" s="180">
        <f>'Row Data'!F203</f>
        <v>5</v>
      </c>
    </row>
    <row r="132" spans="2:4">
      <c r="B132" s="147" t="s">
        <v>28696</v>
      </c>
      <c r="C132" s="148" t="s">
        <v>28697</v>
      </c>
      <c r="D132" s="180">
        <f>'Row Data'!F200</f>
        <v>5</v>
      </c>
    </row>
    <row r="133" spans="2:4" ht="17.25" thickBot="1">
      <c r="B133" s="143">
        <v>5</v>
      </c>
      <c r="C133" s="144" t="s">
        <v>22298</v>
      </c>
      <c r="D133" s="178"/>
    </row>
    <row r="134" spans="2:4" ht="17.25" thickTop="1">
      <c r="B134" s="145" t="s">
        <v>24524</v>
      </c>
      <c r="C134" s="146" t="s">
        <v>21697</v>
      </c>
      <c r="D134" s="179"/>
    </row>
    <row r="135" spans="2:4">
      <c r="B135" s="147" t="s">
        <v>24525</v>
      </c>
      <c r="C135" s="148" t="s">
        <v>24526</v>
      </c>
      <c r="D135" s="180">
        <f>'Row Data'!F206</f>
        <v>5</v>
      </c>
    </row>
    <row r="136" spans="2:4">
      <c r="B136" s="147" t="s">
        <v>24527</v>
      </c>
      <c r="C136" s="148" t="s">
        <v>24300</v>
      </c>
      <c r="D136" s="180">
        <f>'Row Data'!F208</f>
        <v>5</v>
      </c>
    </row>
    <row r="137" spans="2:4">
      <c r="B137" s="147" t="s">
        <v>24528</v>
      </c>
      <c r="C137" s="148" t="s">
        <v>24299</v>
      </c>
      <c r="D137" s="180">
        <f>'Row Data'!F210</f>
        <v>5</v>
      </c>
    </row>
    <row r="138" spans="2:4">
      <c r="B138" s="147" t="s">
        <v>24529</v>
      </c>
      <c r="C138" s="148" t="s">
        <v>24298</v>
      </c>
      <c r="D138" s="180">
        <f>'Row Data'!F210</f>
        <v>5</v>
      </c>
    </row>
    <row r="139" spans="2:4">
      <c r="B139" s="145" t="s">
        <v>24530</v>
      </c>
      <c r="C139" s="146" t="s">
        <v>21780</v>
      </c>
      <c r="D139" s="179"/>
    </row>
    <row r="140" spans="2:4">
      <c r="B140" s="48" t="s">
        <v>24531</v>
      </c>
      <c r="C140" s="148" t="s">
        <v>24532</v>
      </c>
      <c r="D140" s="180">
        <f>'Row Data'!F215</f>
        <v>5</v>
      </c>
    </row>
    <row r="141" spans="2:4">
      <c r="B141" s="147" t="s">
        <v>24533</v>
      </c>
      <c r="C141" s="148" t="s">
        <v>24297</v>
      </c>
      <c r="D141" s="180">
        <f>'Row Data'!F217</f>
        <v>5</v>
      </c>
    </row>
    <row r="142" spans="2:4">
      <c r="B142" s="147" t="s">
        <v>24534</v>
      </c>
      <c r="C142" s="148" t="s">
        <v>24296</v>
      </c>
      <c r="D142" s="180">
        <f>'Row Data'!F218</f>
        <v>5</v>
      </c>
    </row>
    <row r="143" spans="2:4">
      <c r="B143" s="145" t="s">
        <v>24535</v>
      </c>
      <c r="C143" s="146" t="s">
        <v>24536</v>
      </c>
      <c r="D143" s="179"/>
    </row>
    <row r="144" spans="2:4">
      <c r="B144" s="147" t="s">
        <v>24537</v>
      </c>
      <c r="C144" s="148" t="s">
        <v>24538</v>
      </c>
      <c r="D144" s="180">
        <f>'Row Data'!F221</f>
        <v>5</v>
      </c>
    </row>
    <row r="145" spans="2:4">
      <c r="B145" s="145" t="s">
        <v>24539</v>
      </c>
      <c r="C145" s="154" t="s">
        <v>24540</v>
      </c>
      <c r="D145" s="184"/>
    </row>
    <row r="146" spans="2:4">
      <c r="B146" s="147" t="s">
        <v>24541</v>
      </c>
      <c r="C146" s="148" t="s">
        <v>24295</v>
      </c>
      <c r="D146" s="180">
        <f>'Row Data'!F223</f>
        <v>5</v>
      </c>
    </row>
    <row r="147" spans="2:4">
      <c r="B147" s="147" t="s">
        <v>24542</v>
      </c>
      <c r="C147" s="148" t="s">
        <v>24294</v>
      </c>
      <c r="D147" s="180">
        <f>'Row Data'!F226</f>
        <v>5</v>
      </c>
    </row>
    <row r="148" spans="2:4">
      <c r="B148" s="147" t="s">
        <v>24543</v>
      </c>
      <c r="C148" s="148" t="s">
        <v>24293</v>
      </c>
      <c r="D148" s="180">
        <f>'Row Data'!F228</f>
        <v>5</v>
      </c>
    </row>
    <row r="149" spans="2:4">
      <c r="B149" s="147" t="s">
        <v>24544</v>
      </c>
      <c r="C149" s="148" t="s">
        <v>24545</v>
      </c>
      <c r="D149" s="180">
        <f>'Row Data'!F231</f>
        <v>5</v>
      </c>
    </row>
    <row r="150" spans="2:4">
      <c r="B150" s="145" t="s">
        <v>24546</v>
      </c>
      <c r="C150" s="146" t="s">
        <v>21946</v>
      </c>
      <c r="D150" s="179"/>
    </row>
    <row r="151" spans="2:4">
      <c r="B151" s="147" t="s">
        <v>24547</v>
      </c>
      <c r="C151" s="148" t="s">
        <v>24292</v>
      </c>
      <c r="D151" s="180">
        <f>'Row Data'!F233</f>
        <v>5</v>
      </c>
    </row>
    <row r="152" spans="2:4">
      <c r="B152" s="145" t="s">
        <v>24548</v>
      </c>
      <c r="C152" s="146" t="s">
        <v>21917</v>
      </c>
      <c r="D152" s="179"/>
    </row>
    <row r="153" spans="2:4">
      <c r="B153" s="147" t="s">
        <v>24549</v>
      </c>
      <c r="C153" s="148" t="s">
        <v>24307</v>
      </c>
      <c r="D153" s="180">
        <f>'Row Data'!F187</f>
        <v>5</v>
      </c>
    </row>
    <row r="154" spans="2:4">
      <c r="B154" s="147" t="s">
        <v>24550</v>
      </c>
      <c r="C154" s="148" t="s">
        <v>24306</v>
      </c>
      <c r="D154" s="180">
        <f>'Row Data'!F190</f>
        <v>5</v>
      </c>
    </row>
    <row r="155" spans="2:4">
      <c r="B155" s="145" t="s">
        <v>24551</v>
      </c>
      <c r="C155" s="146" t="s">
        <v>21974</v>
      </c>
      <c r="D155" s="179"/>
    </row>
    <row r="156" spans="2:4">
      <c r="B156" s="151" t="s">
        <v>24552</v>
      </c>
      <c r="C156" s="148" t="s">
        <v>24291</v>
      </c>
      <c r="D156" s="180">
        <f>'Row Data'!F238</f>
        <v>5</v>
      </c>
    </row>
    <row r="157" spans="2:4">
      <c r="B157" s="145" t="s">
        <v>24553</v>
      </c>
      <c r="C157" s="146" t="s">
        <v>22004</v>
      </c>
      <c r="D157" s="179"/>
    </row>
    <row r="158" spans="2:4">
      <c r="B158" s="151" t="s">
        <v>24552</v>
      </c>
      <c r="C158" s="148" t="s">
        <v>24554</v>
      </c>
      <c r="D158" s="180">
        <f>'Row Data'!F240</f>
        <v>5</v>
      </c>
    </row>
    <row r="159" spans="2:4">
      <c r="B159" s="151" t="s">
        <v>28695</v>
      </c>
      <c r="C159" s="148" t="s">
        <v>24290</v>
      </c>
      <c r="D159" s="180">
        <f>'Row Data'!F241</f>
        <v>5</v>
      </c>
    </row>
    <row r="160" spans="2:4">
      <c r="B160" s="145" t="s">
        <v>24555</v>
      </c>
      <c r="C160" s="146" t="s">
        <v>21705</v>
      </c>
      <c r="D160" s="179"/>
    </row>
    <row r="161" spans="2:4">
      <c r="B161" s="151" t="s">
        <v>24556</v>
      </c>
      <c r="C161" s="148" t="s">
        <v>24289</v>
      </c>
      <c r="D161" s="180">
        <f>'Row Data'!F243</f>
        <v>5</v>
      </c>
    </row>
    <row r="162" spans="2:4">
      <c r="B162" s="151" t="s">
        <v>24557</v>
      </c>
      <c r="C162" s="148" t="s">
        <v>24288</v>
      </c>
      <c r="D162" s="180">
        <f>'Row Data'!F244</f>
        <v>5</v>
      </c>
    </row>
    <row r="163" spans="2:4">
      <c r="B163" s="151" t="s">
        <v>24558</v>
      </c>
      <c r="C163" s="148" t="s">
        <v>24287</v>
      </c>
      <c r="D163" s="180">
        <f>'Row Data'!F245</f>
        <v>5</v>
      </c>
    </row>
    <row r="164" spans="2:4" ht="17.25" thickBot="1">
      <c r="B164" s="143">
        <v>6</v>
      </c>
      <c r="C164" s="144" t="s">
        <v>22336</v>
      </c>
      <c r="D164" s="178"/>
    </row>
    <row r="165" spans="2:4" ht="17.25" thickTop="1">
      <c r="B165" s="145" t="s">
        <v>24559</v>
      </c>
      <c r="C165" s="146" t="s">
        <v>21698</v>
      </c>
      <c r="D165" s="179"/>
    </row>
    <row r="166" spans="2:4">
      <c r="B166" s="151" t="s">
        <v>24560</v>
      </c>
      <c r="C166" s="148" t="s">
        <v>24286</v>
      </c>
      <c r="D166" s="180">
        <f>'Row Data'!F248</f>
        <v>5</v>
      </c>
    </row>
    <row r="167" spans="2:4">
      <c r="B167" s="151" t="s">
        <v>24561</v>
      </c>
      <c r="C167" s="148" t="s">
        <v>24285</v>
      </c>
      <c r="D167" s="180">
        <f>'Row Data'!F251</f>
        <v>5</v>
      </c>
    </row>
    <row r="168" spans="2:4">
      <c r="B168" s="145" t="s">
        <v>24562</v>
      </c>
      <c r="C168" s="146" t="s">
        <v>10656</v>
      </c>
      <c r="D168" s="179"/>
    </row>
    <row r="169" spans="2:4">
      <c r="B169" s="151" t="s">
        <v>24563</v>
      </c>
      <c r="C169" s="148" t="s">
        <v>24284</v>
      </c>
      <c r="D169" s="180">
        <f>'Row Data'!F253</f>
        <v>5</v>
      </c>
    </row>
    <row r="170" spans="2:4">
      <c r="B170" s="151" t="s">
        <v>24564</v>
      </c>
      <c r="C170" s="148" t="s">
        <v>24283</v>
      </c>
      <c r="D170" s="180">
        <f>'Row Data'!F254</f>
        <v>5</v>
      </c>
    </row>
    <row r="171" spans="2:4">
      <c r="B171" s="151" t="s">
        <v>24565</v>
      </c>
      <c r="C171" s="148" t="s">
        <v>24282</v>
      </c>
      <c r="D171" s="180">
        <f>'Row Data'!F255</f>
        <v>5</v>
      </c>
    </row>
    <row r="172" spans="2:4">
      <c r="B172" s="151" t="s">
        <v>24566</v>
      </c>
      <c r="C172" s="148" t="s">
        <v>26276</v>
      </c>
      <c r="D172" s="180">
        <f>'Row Data'!F256</f>
        <v>5</v>
      </c>
    </row>
    <row r="173" spans="2:4">
      <c r="B173" s="151" t="s">
        <v>24567</v>
      </c>
      <c r="C173" s="148" t="s">
        <v>24281</v>
      </c>
      <c r="D173" s="180">
        <f>'Row Data'!F257</f>
        <v>5</v>
      </c>
    </row>
    <row r="174" spans="2:4">
      <c r="B174" s="151" t="s">
        <v>24568</v>
      </c>
      <c r="C174" s="148" t="s">
        <v>24280</v>
      </c>
      <c r="D174" s="180">
        <f>'Row Data'!F258</f>
        <v>5</v>
      </c>
    </row>
    <row r="175" spans="2:4">
      <c r="B175" s="151" t="s">
        <v>24569</v>
      </c>
      <c r="C175" s="148" t="s">
        <v>24279</v>
      </c>
      <c r="D175" s="180">
        <f>'Row Data'!F259</f>
        <v>5</v>
      </c>
    </row>
    <row r="176" spans="2:4">
      <c r="B176" s="151" t="s">
        <v>24570</v>
      </c>
      <c r="C176" s="148" t="s">
        <v>24278</v>
      </c>
      <c r="D176" s="180">
        <f>'Row Data'!F260</f>
        <v>5</v>
      </c>
    </row>
    <row r="177" spans="2:4">
      <c r="B177" s="151" t="s">
        <v>24571</v>
      </c>
      <c r="C177" s="148" t="s">
        <v>24277</v>
      </c>
      <c r="D177" s="180">
        <f>'Row Data'!F261</f>
        <v>5</v>
      </c>
    </row>
    <row r="178" spans="2:4">
      <c r="B178" s="151" t="s">
        <v>24572</v>
      </c>
      <c r="C178" s="148" t="s">
        <v>24276</v>
      </c>
      <c r="D178" s="180">
        <f>'Row Data'!F262</f>
        <v>5</v>
      </c>
    </row>
    <row r="179" spans="2:4">
      <c r="B179" s="151" t="s">
        <v>24573</v>
      </c>
      <c r="C179" s="148" t="s">
        <v>24275</v>
      </c>
      <c r="D179" s="180">
        <f>'Row Data'!F265</f>
        <v>5</v>
      </c>
    </row>
    <row r="180" spans="2:4">
      <c r="B180" s="151" t="s">
        <v>24574</v>
      </c>
      <c r="C180" s="148" t="s">
        <v>24274</v>
      </c>
      <c r="D180" s="180">
        <f>'Row Data'!F266</f>
        <v>5</v>
      </c>
    </row>
    <row r="181" spans="2:4">
      <c r="B181" s="145" t="s">
        <v>24575</v>
      </c>
      <c r="C181" s="146" t="s">
        <v>21705</v>
      </c>
      <c r="D181" s="179"/>
    </row>
    <row r="182" spans="2:4">
      <c r="B182" s="151" t="s">
        <v>24576</v>
      </c>
      <c r="C182" s="148" t="s">
        <v>24273</v>
      </c>
      <c r="D182" s="180">
        <f>'Row Data'!F268</f>
        <v>5</v>
      </c>
    </row>
    <row r="183" spans="2:4" ht="17.25" thickBot="1">
      <c r="B183" s="143">
        <v>7</v>
      </c>
      <c r="C183" s="144" t="s">
        <v>24577</v>
      </c>
      <c r="D183" s="178"/>
    </row>
    <row r="184" spans="2:4" ht="17.25" thickTop="1">
      <c r="B184" s="145" t="s">
        <v>24578</v>
      </c>
      <c r="C184" s="146" t="s">
        <v>10652</v>
      </c>
      <c r="D184" s="179"/>
    </row>
    <row r="185" spans="2:4">
      <c r="B185" s="151" t="s">
        <v>24579</v>
      </c>
      <c r="C185" s="148" t="s">
        <v>24272</v>
      </c>
      <c r="D185" s="180">
        <f>'Row Data'!F272</f>
        <v>0.1</v>
      </c>
    </row>
    <row r="186" spans="2:4">
      <c r="B186" s="151" t="s">
        <v>24580</v>
      </c>
      <c r="C186" s="148" t="s">
        <v>24271</v>
      </c>
      <c r="D186" s="180">
        <f>'Row Data'!F275</f>
        <v>0.1</v>
      </c>
    </row>
    <row r="187" spans="2:4">
      <c r="B187" s="151" t="s">
        <v>24581</v>
      </c>
      <c r="C187" s="148" t="s">
        <v>24270</v>
      </c>
      <c r="D187" s="180">
        <f>'Row Data'!F279</f>
        <v>5</v>
      </c>
    </row>
    <row r="188" spans="2:4">
      <c r="B188" s="151" t="s">
        <v>24582</v>
      </c>
      <c r="C188" s="148" t="s">
        <v>24269</v>
      </c>
      <c r="D188" s="180">
        <f>'Row Data'!F280</f>
        <v>5</v>
      </c>
    </row>
    <row r="189" spans="2:4">
      <c r="B189" s="151" t="s">
        <v>24583</v>
      </c>
      <c r="C189" s="148" t="s">
        <v>24268</v>
      </c>
      <c r="D189" s="180">
        <f>'Row Data'!F281</f>
        <v>5</v>
      </c>
    </row>
    <row r="190" spans="2:4">
      <c r="B190" s="151" t="s">
        <v>24584</v>
      </c>
      <c r="C190" s="148" t="s">
        <v>24267</v>
      </c>
      <c r="D190" s="180">
        <f>'Row Data'!F285</f>
        <v>5</v>
      </c>
    </row>
    <row r="191" spans="2:4">
      <c r="B191" s="145" t="s">
        <v>24585</v>
      </c>
      <c r="C191" s="146" t="s">
        <v>10649</v>
      </c>
      <c r="D191" s="179"/>
    </row>
    <row r="192" spans="2:4">
      <c r="B192" s="147" t="s">
        <v>24586</v>
      </c>
      <c r="C192" s="153" t="s">
        <v>24266</v>
      </c>
      <c r="D192" s="183">
        <f>'Row Data'!F292</f>
        <v>5</v>
      </c>
    </row>
    <row r="193" spans="2:8">
      <c r="B193" s="147" t="s">
        <v>24587</v>
      </c>
      <c r="C193" s="153" t="s">
        <v>24265</v>
      </c>
      <c r="D193" s="183">
        <f>'Row Data'!F293</f>
        <v>5</v>
      </c>
    </row>
    <row r="194" spans="2:8">
      <c r="B194" s="147" t="s">
        <v>24588</v>
      </c>
      <c r="C194" s="148" t="s">
        <v>24264</v>
      </c>
      <c r="D194" s="180">
        <f>'Row Data'!F294</f>
        <v>5</v>
      </c>
    </row>
    <row r="195" spans="2:8">
      <c r="B195" s="145" t="s">
        <v>24589</v>
      </c>
      <c r="C195" s="146" t="s">
        <v>10651</v>
      </c>
      <c r="D195" s="179"/>
    </row>
    <row r="196" spans="2:8">
      <c r="B196" s="147" t="s">
        <v>24590</v>
      </c>
      <c r="C196" s="148" t="s">
        <v>24263</v>
      </c>
      <c r="D196" s="180">
        <f>'Row Data'!F296</f>
        <v>5</v>
      </c>
    </row>
    <row r="197" spans="2:8" s="37" customFormat="1">
      <c r="B197" s="145" t="s">
        <v>24591</v>
      </c>
      <c r="C197" s="146" t="s">
        <v>10650</v>
      </c>
      <c r="D197" s="179"/>
      <c r="E197" s="194"/>
      <c r="H197" s="121"/>
    </row>
    <row r="198" spans="2:8">
      <c r="B198" s="147" t="s">
        <v>24592</v>
      </c>
      <c r="C198" s="148" t="s">
        <v>24262</v>
      </c>
      <c r="D198" s="180">
        <f>'Row Data'!F298</f>
        <v>5</v>
      </c>
    </row>
    <row r="199" spans="2:8">
      <c r="B199" s="147" t="s">
        <v>24593</v>
      </c>
      <c r="C199" s="148" t="s">
        <v>24261</v>
      </c>
      <c r="D199" s="180">
        <f>'Row Data'!F299</f>
        <v>5</v>
      </c>
    </row>
    <row r="200" spans="2:8">
      <c r="B200" s="147" t="s">
        <v>24594</v>
      </c>
      <c r="C200" s="148" t="s">
        <v>24260</v>
      </c>
      <c r="D200" s="180">
        <f>'Row Data'!F300</f>
        <v>5</v>
      </c>
    </row>
    <row r="201" spans="2:8">
      <c r="B201" s="147" t="s">
        <v>24595</v>
      </c>
      <c r="C201" s="148" t="s">
        <v>24259</v>
      </c>
      <c r="D201" s="180">
        <f>'Row Data'!F303</f>
        <v>5</v>
      </c>
    </row>
    <row r="202" spans="2:8">
      <c r="B202" s="147" t="s">
        <v>24596</v>
      </c>
      <c r="C202" s="148" t="s">
        <v>24258</v>
      </c>
      <c r="D202" s="180">
        <f>'Row Data'!F304</f>
        <v>5</v>
      </c>
    </row>
    <row r="203" spans="2:8">
      <c r="B203" s="145" t="s">
        <v>24597</v>
      </c>
      <c r="C203" s="146" t="s">
        <v>10648</v>
      </c>
      <c r="D203" s="179"/>
    </row>
    <row r="204" spans="2:8">
      <c r="B204" s="155" t="s">
        <v>24598</v>
      </c>
      <c r="C204" s="42" t="s">
        <v>24257</v>
      </c>
      <c r="D204" s="185">
        <f>'Row Data'!F307</f>
        <v>5</v>
      </c>
    </row>
    <row r="205" spans="2:8">
      <c r="B205" s="147" t="s">
        <v>24599</v>
      </c>
      <c r="C205" s="148" t="s">
        <v>24256</v>
      </c>
      <c r="D205" s="180">
        <f>'Row Data'!F308</f>
        <v>5</v>
      </c>
    </row>
    <row r="206" spans="2:8">
      <c r="B206" s="147" t="s">
        <v>24600</v>
      </c>
      <c r="C206" s="148" t="s">
        <v>24255</v>
      </c>
      <c r="D206" s="180">
        <f>'Row Data'!F310</f>
        <v>5</v>
      </c>
    </row>
    <row r="207" spans="2:8">
      <c r="B207" s="147" t="s">
        <v>24601</v>
      </c>
      <c r="C207" s="148" t="s">
        <v>24254</v>
      </c>
      <c r="D207" s="180">
        <f>'Row Data'!F314</f>
        <v>5</v>
      </c>
    </row>
    <row r="208" spans="2:8">
      <c r="B208" s="147" t="s">
        <v>24602</v>
      </c>
      <c r="C208" s="148" t="s">
        <v>24253</v>
      </c>
      <c r="D208" s="180">
        <f>'Row Data'!F315</f>
        <v>5</v>
      </c>
    </row>
    <row r="209" spans="2:4">
      <c r="B209" s="147" t="s">
        <v>24603</v>
      </c>
      <c r="C209" s="148" t="s">
        <v>24252</v>
      </c>
      <c r="D209" s="180">
        <f>'Row Data'!F316</f>
        <v>5</v>
      </c>
    </row>
    <row r="210" spans="2:4">
      <c r="B210" s="147" t="s">
        <v>24604</v>
      </c>
      <c r="C210" s="148" t="s">
        <v>24251</v>
      </c>
      <c r="D210" s="180">
        <f>'Row Data'!F317</f>
        <v>5</v>
      </c>
    </row>
    <row r="211" spans="2:4">
      <c r="B211" s="145" t="s">
        <v>24605</v>
      </c>
      <c r="C211" s="146" t="s">
        <v>21699</v>
      </c>
      <c r="D211" s="179"/>
    </row>
    <row r="212" spans="2:4">
      <c r="B212" s="147" t="s">
        <v>24606</v>
      </c>
      <c r="C212" s="153" t="s">
        <v>24607</v>
      </c>
      <c r="D212" s="183">
        <f>'Row Data'!F319</f>
        <v>5</v>
      </c>
    </row>
    <row r="213" spans="2:4">
      <c r="B213" s="147" t="s">
        <v>24608</v>
      </c>
      <c r="C213" s="44" t="s">
        <v>24609</v>
      </c>
      <c r="D213" s="186">
        <f>'Row Data'!F320</f>
        <v>5</v>
      </c>
    </row>
    <row r="214" spans="2:4">
      <c r="B214" s="147" t="s">
        <v>24610</v>
      </c>
      <c r="C214" s="153" t="s">
        <v>24250</v>
      </c>
      <c r="D214" s="183">
        <f>'Row Data'!F321</f>
        <v>4.5</v>
      </c>
    </row>
    <row r="215" spans="2:4">
      <c r="B215" s="145" t="s">
        <v>24611</v>
      </c>
      <c r="C215" s="146" t="s">
        <v>24612</v>
      </c>
      <c r="D215" s="179"/>
    </row>
    <row r="216" spans="2:4">
      <c r="B216" s="147" t="s">
        <v>28698</v>
      </c>
      <c r="C216" s="148" t="s">
        <v>24249</v>
      </c>
      <c r="D216" s="180">
        <f>'Row Data'!F323</f>
        <v>5</v>
      </c>
    </row>
    <row r="217" spans="2:4">
      <c r="B217" s="147" t="s">
        <v>24613</v>
      </c>
      <c r="C217" s="40" t="s">
        <v>24248</v>
      </c>
      <c r="D217" s="187">
        <f>'Row Data'!F324</f>
        <v>5</v>
      </c>
    </row>
    <row r="218" spans="2:4">
      <c r="B218" s="147" t="s">
        <v>24614</v>
      </c>
      <c r="C218" s="40" t="s">
        <v>24247</v>
      </c>
      <c r="D218" s="187">
        <f>'Row Data'!F326</f>
        <v>5</v>
      </c>
    </row>
    <row r="219" spans="2:4">
      <c r="B219" s="147" t="s">
        <v>24615</v>
      </c>
      <c r="C219" s="41" t="s">
        <v>24246</v>
      </c>
      <c r="D219" s="181">
        <f>'Row Data'!F328</f>
        <v>5</v>
      </c>
    </row>
    <row r="220" spans="2:4">
      <c r="B220" s="147" t="s">
        <v>24616</v>
      </c>
      <c r="C220" s="41" t="s">
        <v>24245</v>
      </c>
      <c r="D220" s="181">
        <f>'Row Data'!F331</f>
        <v>5</v>
      </c>
    </row>
    <row r="221" spans="2:4">
      <c r="B221" s="145" t="s">
        <v>24617</v>
      </c>
      <c r="C221" s="146" t="s">
        <v>21705</v>
      </c>
      <c r="D221" s="179"/>
    </row>
    <row r="222" spans="2:4">
      <c r="B222" s="147" t="s">
        <v>24618</v>
      </c>
      <c r="C222" s="148" t="s">
        <v>21873</v>
      </c>
      <c r="D222" s="180">
        <f>'Row Data'!F333</f>
        <v>5</v>
      </c>
    </row>
    <row r="223" spans="2:4">
      <c r="B223" s="147" t="s">
        <v>24619</v>
      </c>
      <c r="C223" s="153" t="s">
        <v>24244</v>
      </c>
      <c r="D223" s="183">
        <f>'Row Data'!F335</f>
        <v>5</v>
      </c>
    </row>
    <row r="224" spans="2:4">
      <c r="B224" s="147" t="s">
        <v>24620</v>
      </c>
      <c r="C224" s="148" t="s">
        <v>24243</v>
      </c>
      <c r="D224" s="180">
        <f>'Row Data'!F339</f>
        <v>5</v>
      </c>
    </row>
    <row r="225" spans="2:8" s="37" customFormat="1">
      <c r="B225" s="147" t="s">
        <v>24621</v>
      </c>
      <c r="C225" s="153" t="s">
        <v>24622</v>
      </c>
      <c r="D225" s="183">
        <f>'Row Data'!F341</f>
        <v>5</v>
      </c>
      <c r="E225" s="194"/>
      <c r="H225" s="121"/>
    </row>
    <row r="226" spans="2:8">
      <c r="B226" s="147" t="s">
        <v>24623</v>
      </c>
      <c r="C226" s="148" t="s">
        <v>24242</v>
      </c>
      <c r="D226" s="180">
        <f>'Row Data'!F342</f>
        <v>5</v>
      </c>
    </row>
    <row r="227" spans="2:8">
      <c r="B227" s="147" t="s">
        <v>24624</v>
      </c>
      <c r="C227" s="156" t="s">
        <v>24625</v>
      </c>
      <c r="D227" s="176">
        <f>'Row Data'!D2692</f>
        <v>5</v>
      </c>
    </row>
    <row r="228" spans="2:8">
      <c r="B228" s="147" t="s">
        <v>24626</v>
      </c>
      <c r="C228" s="156" t="s">
        <v>25737</v>
      </c>
      <c r="D228" s="176">
        <f>'Row Data'!K323</f>
        <v>5</v>
      </c>
    </row>
    <row r="229" spans="2:8">
      <c r="B229" s="147" t="s">
        <v>24627</v>
      </c>
      <c r="C229" s="156" t="s">
        <v>24628</v>
      </c>
      <c r="D229" s="176">
        <f>'Row Data'!D2699</f>
        <v>5</v>
      </c>
    </row>
    <row r="230" spans="2:8" ht="17.25" thickBot="1">
      <c r="B230" s="143">
        <v>8</v>
      </c>
      <c r="C230" s="144" t="s">
        <v>22419</v>
      </c>
      <c r="D230" s="178"/>
    </row>
    <row r="231" spans="2:8" ht="17.25" thickTop="1">
      <c r="B231" s="145" t="s">
        <v>24629</v>
      </c>
      <c r="C231" s="146" t="s">
        <v>24630</v>
      </c>
      <c r="D231" s="179"/>
    </row>
    <row r="232" spans="2:8">
      <c r="B232" s="147" t="s">
        <v>24631</v>
      </c>
      <c r="C232" s="148" t="s">
        <v>24241</v>
      </c>
      <c r="D232" s="180">
        <f>'Row Data'!F345</f>
        <v>5</v>
      </c>
    </row>
    <row r="233" spans="2:8">
      <c r="B233" s="147" t="s">
        <v>24632</v>
      </c>
      <c r="C233" s="148" t="s">
        <v>24240</v>
      </c>
      <c r="D233" s="180">
        <f>'Row Data'!F348</f>
        <v>5</v>
      </c>
    </row>
    <row r="234" spans="2:8">
      <c r="B234" s="147" t="s">
        <v>24633</v>
      </c>
      <c r="C234" s="148" t="s">
        <v>24239</v>
      </c>
      <c r="D234" s="180">
        <f>'Row Data'!F349</f>
        <v>5</v>
      </c>
    </row>
    <row r="235" spans="2:8">
      <c r="B235" s="147" t="s">
        <v>24634</v>
      </c>
      <c r="C235" s="148" t="s">
        <v>24238</v>
      </c>
      <c r="D235" s="180">
        <f>'Row Data'!F351</f>
        <v>5</v>
      </c>
    </row>
    <row r="236" spans="2:8">
      <c r="B236" s="147" t="s">
        <v>24635</v>
      </c>
      <c r="C236" s="148" t="s">
        <v>24237</v>
      </c>
      <c r="D236" s="180">
        <f>'Row Data'!F352</f>
        <v>5</v>
      </c>
    </row>
    <row r="237" spans="2:8">
      <c r="B237" s="145" t="s">
        <v>24636</v>
      </c>
      <c r="C237" s="146" t="s">
        <v>24637</v>
      </c>
      <c r="D237" s="179"/>
    </row>
    <row r="238" spans="2:8">
      <c r="B238" s="149" t="s">
        <v>24638</v>
      </c>
      <c r="C238" s="148" t="s">
        <v>24236</v>
      </c>
      <c r="D238" s="180">
        <f>'Row Data'!F354</f>
        <v>5</v>
      </c>
    </row>
    <row r="239" spans="2:8">
      <c r="B239" s="149" t="s">
        <v>24639</v>
      </c>
      <c r="C239" s="148" t="s">
        <v>24235</v>
      </c>
      <c r="D239" s="180">
        <f ca="1">ROUND('Row Data'!F355-1+RAND(),1)</f>
        <v>4.5999999999999996</v>
      </c>
    </row>
    <row r="240" spans="2:8">
      <c r="B240" s="149" t="s">
        <v>24640</v>
      </c>
      <c r="C240" s="148" t="s">
        <v>24234</v>
      </c>
      <c r="D240" s="180">
        <f>'Row Data'!F358</f>
        <v>5</v>
      </c>
    </row>
    <row r="241" spans="2:4">
      <c r="B241" s="157" t="s">
        <v>24641</v>
      </c>
      <c r="C241" s="146" t="s">
        <v>21874</v>
      </c>
      <c r="D241" s="179"/>
    </row>
    <row r="242" spans="2:4">
      <c r="B242" s="149" t="s">
        <v>24642</v>
      </c>
      <c r="C242" s="148" t="s">
        <v>24233</v>
      </c>
      <c r="D242" s="180">
        <f>'Row Data'!F360</f>
        <v>5</v>
      </c>
    </row>
    <row r="243" spans="2:4">
      <c r="B243" s="149" t="s">
        <v>24643</v>
      </c>
      <c r="C243" s="148" t="s">
        <v>24232</v>
      </c>
      <c r="D243" s="180">
        <f>'Row Data'!F361</f>
        <v>5</v>
      </c>
    </row>
    <row r="244" spans="2:4">
      <c r="B244" s="149" t="s">
        <v>24644</v>
      </c>
      <c r="C244" s="148" t="s">
        <v>24231</v>
      </c>
      <c r="D244" s="180">
        <f>'Row Data'!F362</f>
        <v>5</v>
      </c>
    </row>
    <row r="245" spans="2:4">
      <c r="B245" s="149" t="s">
        <v>28720</v>
      </c>
      <c r="C245" s="148" t="s">
        <v>24230</v>
      </c>
      <c r="D245" s="180">
        <f>'Row Data'!F363</f>
        <v>5</v>
      </c>
    </row>
    <row r="246" spans="2:4">
      <c r="B246" s="149" t="s">
        <v>24645</v>
      </c>
      <c r="C246" s="148" t="s">
        <v>24229</v>
      </c>
      <c r="D246" s="180">
        <f>'Row Data'!F364</f>
        <v>5</v>
      </c>
    </row>
    <row r="247" spans="2:4">
      <c r="B247" s="149" t="s">
        <v>24646</v>
      </c>
      <c r="C247" s="148" t="s">
        <v>24228</v>
      </c>
      <c r="D247" s="180">
        <f>'Row Data'!F365</f>
        <v>5</v>
      </c>
    </row>
    <row r="248" spans="2:4">
      <c r="B248" s="149" t="s">
        <v>24647</v>
      </c>
      <c r="C248" s="148" t="s">
        <v>24227</v>
      </c>
      <c r="D248" s="180">
        <f>'Row Data'!F366</f>
        <v>5</v>
      </c>
    </row>
    <row r="249" spans="2:4">
      <c r="B249" s="149" t="s">
        <v>24648</v>
      </c>
      <c r="C249" s="148" t="s">
        <v>24226</v>
      </c>
      <c r="D249" s="180">
        <f>'Row Data'!F367</f>
        <v>5</v>
      </c>
    </row>
    <row r="250" spans="2:4">
      <c r="B250" s="149" t="s">
        <v>24649</v>
      </c>
      <c r="C250" s="148" t="s">
        <v>24225</v>
      </c>
      <c r="D250" s="180">
        <f>'Row Data'!F368</f>
        <v>5</v>
      </c>
    </row>
    <row r="251" spans="2:4">
      <c r="B251" s="149" t="s">
        <v>24650</v>
      </c>
      <c r="C251" s="148" t="s">
        <v>24224</v>
      </c>
      <c r="D251" s="180">
        <f>'Row Data'!F370</f>
        <v>5</v>
      </c>
    </row>
    <row r="252" spans="2:4">
      <c r="B252" s="149" t="s">
        <v>24651</v>
      </c>
      <c r="C252" s="148" t="s">
        <v>24223</v>
      </c>
      <c r="D252" s="180">
        <f>'Row Data'!F371</f>
        <v>5</v>
      </c>
    </row>
    <row r="253" spans="2:4">
      <c r="B253" s="149" t="s">
        <v>24652</v>
      </c>
      <c r="C253" s="148" t="s">
        <v>24222</v>
      </c>
      <c r="D253" s="180">
        <f>'Row Data'!F372</f>
        <v>5</v>
      </c>
    </row>
    <row r="254" spans="2:4">
      <c r="B254" s="149" t="s">
        <v>24653</v>
      </c>
      <c r="C254" s="148" t="s">
        <v>24221</v>
      </c>
      <c r="D254" s="180">
        <f>'Row Data'!F373</f>
        <v>5</v>
      </c>
    </row>
    <row r="255" spans="2:4">
      <c r="B255" s="149" t="s">
        <v>24654</v>
      </c>
      <c r="C255" s="148" t="s">
        <v>24220</v>
      </c>
      <c r="D255" s="180">
        <f>'Row Data'!F374</f>
        <v>5</v>
      </c>
    </row>
    <row r="256" spans="2:4">
      <c r="B256" s="149" t="s">
        <v>24655</v>
      </c>
      <c r="C256" s="148" t="s">
        <v>24219</v>
      </c>
      <c r="D256" s="180">
        <f>'Row Data'!F375</f>
        <v>5</v>
      </c>
    </row>
    <row r="257" spans="2:4">
      <c r="B257" s="149" t="s">
        <v>24656</v>
      </c>
      <c r="C257" s="148" t="s">
        <v>24218</v>
      </c>
      <c r="D257" s="180">
        <f>'Row Data'!F376</f>
        <v>5</v>
      </c>
    </row>
    <row r="258" spans="2:4">
      <c r="B258" s="149" t="s">
        <v>24657</v>
      </c>
      <c r="C258" s="148" t="s">
        <v>24217</v>
      </c>
      <c r="D258" s="180">
        <f>'Row Data'!F377</f>
        <v>5</v>
      </c>
    </row>
    <row r="259" spans="2:4">
      <c r="B259" s="158" t="s">
        <v>24658</v>
      </c>
      <c r="C259" s="150" t="s">
        <v>24216</v>
      </c>
      <c r="D259" s="180">
        <f>'Row Data'!F378</f>
        <v>5</v>
      </c>
    </row>
    <row r="260" spans="2:4">
      <c r="B260" s="149" t="s">
        <v>24659</v>
      </c>
      <c r="C260" s="148" t="s">
        <v>24215</v>
      </c>
      <c r="D260" s="180">
        <f>'Row Data'!F379</f>
        <v>5</v>
      </c>
    </row>
    <row r="261" spans="2:4">
      <c r="B261" s="149" t="s">
        <v>24660</v>
      </c>
      <c r="C261" s="148" t="s">
        <v>24214</v>
      </c>
      <c r="D261" s="180">
        <f>'Row Data'!F380</f>
        <v>5</v>
      </c>
    </row>
    <row r="262" spans="2:4">
      <c r="B262" s="145" t="s">
        <v>24661</v>
      </c>
      <c r="C262" s="146" t="s">
        <v>10671</v>
      </c>
      <c r="D262" s="179"/>
    </row>
    <row r="263" spans="2:4">
      <c r="B263" s="149" t="s">
        <v>24662</v>
      </c>
      <c r="C263" s="148" t="s">
        <v>24213</v>
      </c>
      <c r="D263" s="180">
        <f>'Row Data'!F382</f>
        <v>5</v>
      </c>
    </row>
    <row r="264" spans="2:4">
      <c r="B264" s="145" t="s">
        <v>24663</v>
      </c>
      <c r="C264" s="146" t="s">
        <v>10644</v>
      </c>
      <c r="D264" s="179"/>
    </row>
    <row r="265" spans="2:4">
      <c r="B265" s="149" t="s">
        <v>24664</v>
      </c>
      <c r="C265" s="148" t="s">
        <v>24212</v>
      </c>
      <c r="D265" s="180">
        <f>'Row Data'!F384</f>
        <v>5</v>
      </c>
    </row>
    <row r="266" spans="2:4">
      <c r="B266" s="145" t="s">
        <v>24665</v>
      </c>
      <c r="C266" s="146" t="s">
        <v>21825</v>
      </c>
      <c r="D266" s="179"/>
    </row>
    <row r="267" spans="2:4">
      <c r="B267" s="149" t="s">
        <v>24666</v>
      </c>
      <c r="C267" s="148" t="s">
        <v>24211</v>
      </c>
      <c r="D267" s="180">
        <f>'Row Data'!F386</f>
        <v>5</v>
      </c>
    </row>
    <row r="268" spans="2:4">
      <c r="B268" s="149" t="s">
        <v>24667</v>
      </c>
      <c r="C268" s="148" t="s">
        <v>24210</v>
      </c>
      <c r="D268" s="180">
        <f>'Row Data'!F387</f>
        <v>5</v>
      </c>
    </row>
    <row r="269" spans="2:4">
      <c r="B269" s="149" t="s">
        <v>24668</v>
      </c>
      <c r="C269" s="148" t="s">
        <v>24669</v>
      </c>
      <c r="D269" s="180">
        <f>'Row Data'!F389</f>
        <v>5</v>
      </c>
    </row>
    <row r="270" spans="2:4">
      <c r="B270" s="147" t="s">
        <v>24613</v>
      </c>
      <c r="C270" s="156" t="s">
        <v>24670</v>
      </c>
      <c r="D270" s="176">
        <f>'Row Data'!K386</f>
        <v>5</v>
      </c>
    </row>
    <row r="271" spans="2:4">
      <c r="B271" s="145" t="s">
        <v>24671</v>
      </c>
      <c r="C271" s="146" t="s">
        <v>22072</v>
      </c>
      <c r="D271" s="179"/>
    </row>
    <row r="272" spans="2:4">
      <c r="B272" s="149" t="s">
        <v>24672</v>
      </c>
      <c r="C272" s="148" t="s">
        <v>24209</v>
      </c>
      <c r="D272" s="180">
        <f>'Row Data'!F391</f>
        <v>5</v>
      </c>
    </row>
    <row r="273" spans="2:4">
      <c r="B273" s="152" t="s">
        <v>24673</v>
      </c>
      <c r="C273" s="146" t="s">
        <v>10665</v>
      </c>
      <c r="D273" s="179"/>
    </row>
    <row r="274" spans="2:4">
      <c r="B274" s="149" t="s">
        <v>24674</v>
      </c>
      <c r="C274" s="148" t="s">
        <v>24675</v>
      </c>
      <c r="D274" s="180">
        <f>'Row Data'!F433</f>
        <v>5</v>
      </c>
    </row>
    <row r="275" spans="2:4">
      <c r="B275" s="149" t="s">
        <v>24676</v>
      </c>
      <c r="C275" s="148" t="s">
        <v>24677</v>
      </c>
      <c r="D275" s="180">
        <f>'Row Data'!F434</f>
        <v>5</v>
      </c>
    </row>
    <row r="276" spans="2:4">
      <c r="B276" s="149" t="s">
        <v>24678</v>
      </c>
      <c r="C276" s="148" t="s">
        <v>24679</v>
      </c>
      <c r="D276" s="180">
        <f>'Row Data'!F435</f>
        <v>5</v>
      </c>
    </row>
    <row r="277" spans="2:4">
      <c r="B277" s="149" t="s">
        <v>24680</v>
      </c>
      <c r="C277" s="148" t="s">
        <v>24681</v>
      </c>
      <c r="D277" s="180">
        <f>'Row Data'!F440</f>
        <v>5</v>
      </c>
    </row>
    <row r="278" spans="2:4">
      <c r="B278" s="149" t="s">
        <v>24682</v>
      </c>
      <c r="C278" s="148" t="s">
        <v>24683</v>
      </c>
      <c r="D278" s="180">
        <f>'Row Data'!F437</f>
        <v>5</v>
      </c>
    </row>
    <row r="279" spans="2:4">
      <c r="B279" s="149" t="s">
        <v>24684</v>
      </c>
      <c r="C279" s="148" t="s">
        <v>24685</v>
      </c>
      <c r="D279" s="180">
        <f>'Row Data'!F438</f>
        <v>5</v>
      </c>
    </row>
    <row r="280" spans="2:4">
      <c r="B280" s="149" t="s">
        <v>24686</v>
      </c>
      <c r="C280" s="148" t="s">
        <v>24687</v>
      </c>
      <c r="D280" s="180">
        <f>'Row Data'!F439</f>
        <v>5</v>
      </c>
    </row>
    <row r="281" spans="2:4">
      <c r="B281" s="149" t="s">
        <v>24688</v>
      </c>
      <c r="C281" s="148" t="s">
        <v>24689</v>
      </c>
      <c r="D281" s="180">
        <f>'Row Data'!F432</f>
        <v>5</v>
      </c>
    </row>
    <row r="282" spans="2:4">
      <c r="B282" s="149" t="s">
        <v>24690</v>
      </c>
      <c r="C282" s="148" t="s">
        <v>24208</v>
      </c>
      <c r="D282" s="180">
        <f>'Row Data'!F441</f>
        <v>5</v>
      </c>
    </row>
    <row r="283" spans="2:4">
      <c r="B283" s="149" t="s">
        <v>26283</v>
      </c>
      <c r="C283" s="148" t="s">
        <v>26286</v>
      </c>
      <c r="D283" s="180">
        <f>'Row Data'!F2383</f>
        <v>5</v>
      </c>
    </row>
    <row r="284" spans="2:4">
      <c r="B284" s="149" t="s">
        <v>26284</v>
      </c>
      <c r="C284" s="148" t="s">
        <v>26287</v>
      </c>
      <c r="D284" s="180">
        <f>'Row Data'!F2388</f>
        <v>5</v>
      </c>
    </row>
    <row r="285" spans="2:4">
      <c r="B285" s="149" t="s">
        <v>26285</v>
      </c>
      <c r="C285" s="148" t="s">
        <v>26288</v>
      </c>
      <c r="D285" s="180">
        <f>'Row Data'!F2392</f>
        <v>5</v>
      </c>
    </row>
    <row r="286" spans="2:4">
      <c r="B286" s="145" t="s">
        <v>24691</v>
      </c>
      <c r="C286" s="146" t="s">
        <v>21701</v>
      </c>
      <c r="D286" s="179"/>
    </row>
    <row r="287" spans="2:4">
      <c r="B287" s="149" t="s">
        <v>24692</v>
      </c>
      <c r="C287" s="148" t="s">
        <v>24693</v>
      </c>
      <c r="D287" s="180" t="e">
        <f>'Row Data'!E2687</f>
        <v>#N/A</v>
      </c>
    </row>
    <row r="288" spans="2:4">
      <c r="B288" s="149" t="s">
        <v>24694</v>
      </c>
      <c r="C288" s="148" t="s">
        <v>24695</v>
      </c>
      <c r="D288" s="180">
        <f>'Row Data'!F396</f>
        <v>5</v>
      </c>
    </row>
    <row r="289" spans="2:4">
      <c r="B289" s="149" t="s">
        <v>24696</v>
      </c>
      <c r="C289" s="148" t="s">
        <v>24697</v>
      </c>
      <c r="D289" s="180">
        <f>'Row Data'!F398</f>
        <v>5</v>
      </c>
    </row>
    <row r="290" spans="2:4">
      <c r="B290" s="149" t="s">
        <v>24698</v>
      </c>
      <c r="C290" s="148" t="s">
        <v>24699</v>
      </c>
      <c r="D290" s="180">
        <f>'Row Data'!F399</f>
        <v>5</v>
      </c>
    </row>
    <row r="291" spans="2:4">
      <c r="B291" s="149" t="s">
        <v>24700</v>
      </c>
      <c r="C291" s="148" t="s">
        <v>24701</v>
      </c>
      <c r="D291" s="180">
        <f>'Row Data'!F401</f>
        <v>5</v>
      </c>
    </row>
    <row r="292" spans="2:4">
      <c r="B292" s="149" t="s">
        <v>24702</v>
      </c>
      <c r="C292" s="148" t="s">
        <v>24703</v>
      </c>
      <c r="D292" s="180">
        <f>'Row Data'!F402</f>
        <v>5</v>
      </c>
    </row>
    <row r="293" spans="2:4">
      <c r="B293" s="149" t="s">
        <v>24704</v>
      </c>
      <c r="C293" s="42" t="s">
        <v>24705</v>
      </c>
      <c r="D293" s="185">
        <f>'Row Data'!F403</f>
        <v>5</v>
      </c>
    </row>
    <row r="294" spans="2:4">
      <c r="B294" s="149" t="s">
        <v>24706</v>
      </c>
      <c r="C294" s="148" t="s">
        <v>24707</v>
      </c>
      <c r="D294" s="180">
        <f>'Row Data'!F405</f>
        <v>5</v>
      </c>
    </row>
    <row r="295" spans="2:4">
      <c r="B295" s="149" t="s">
        <v>24708</v>
      </c>
      <c r="C295" s="148" t="s">
        <v>24709</v>
      </c>
      <c r="D295" s="180">
        <f>'Row Data'!F406</f>
        <v>5</v>
      </c>
    </row>
    <row r="296" spans="2:4">
      <c r="B296" s="149" t="s">
        <v>24710</v>
      </c>
      <c r="C296" s="148" t="s">
        <v>24711</v>
      </c>
      <c r="D296" s="180">
        <f>'Row Data'!F409</f>
        <v>5</v>
      </c>
    </row>
    <row r="297" spans="2:4">
      <c r="B297" s="149" t="s">
        <v>24712</v>
      </c>
      <c r="C297" s="148" t="s">
        <v>24713</v>
      </c>
      <c r="D297" s="180">
        <f>'Row Data'!F410</f>
        <v>5</v>
      </c>
    </row>
    <row r="298" spans="2:4">
      <c r="B298" s="149" t="s">
        <v>24714</v>
      </c>
      <c r="C298" s="148" t="s">
        <v>24715</v>
      </c>
      <c r="D298" s="180">
        <f>'Row Data'!F411</f>
        <v>5</v>
      </c>
    </row>
    <row r="299" spans="2:4">
      <c r="B299" s="149" t="s">
        <v>24716</v>
      </c>
      <c r="C299" s="148" t="s">
        <v>24717</v>
      </c>
      <c r="D299" s="180">
        <f>'Row Data'!F412</f>
        <v>5</v>
      </c>
    </row>
    <row r="300" spans="2:4">
      <c r="B300" s="149" t="s">
        <v>24718</v>
      </c>
      <c r="C300" s="148" t="s">
        <v>24719</v>
      </c>
      <c r="D300" s="180">
        <f>'Row Data'!F413</f>
        <v>5</v>
      </c>
    </row>
    <row r="301" spans="2:4">
      <c r="B301" s="149" t="s">
        <v>24720</v>
      </c>
      <c r="C301" s="148" t="s">
        <v>25738</v>
      </c>
      <c r="D301" s="180">
        <f>'Row Data'!F414</f>
        <v>5</v>
      </c>
    </row>
    <row r="302" spans="2:4">
      <c r="B302" s="149" t="s">
        <v>24721</v>
      </c>
      <c r="C302" s="148" t="s">
        <v>24722</v>
      </c>
      <c r="D302" s="180">
        <f>'Row Data'!F415</f>
        <v>5</v>
      </c>
    </row>
    <row r="303" spans="2:4">
      <c r="B303" s="149" t="s">
        <v>24723</v>
      </c>
      <c r="C303" s="148" t="s">
        <v>24724</v>
      </c>
      <c r="D303" s="180">
        <f>'Row Data'!F418</f>
        <v>5</v>
      </c>
    </row>
    <row r="304" spans="2:4">
      <c r="B304" s="149" t="s">
        <v>24725</v>
      </c>
      <c r="C304" s="148" t="s">
        <v>24726</v>
      </c>
      <c r="D304" s="180">
        <f>'Row Data'!F420</f>
        <v>5</v>
      </c>
    </row>
    <row r="305" spans="2:4">
      <c r="B305" s="149" t="s">
        <v>24727</v>
      </c>
      <c r="C305" s="148" t="s">
        <v>24728</v>
      </c>
      <c r="D305" s="180">
        <f>'Row Data'!F422</f>
        <v>5</v>
      </c>
    </row>
    <row r="306" spans="2:4">
      <c r="B306" s="149" t="s">
        <v>24729</v>
      </c>
      <c r="C306" s="148" t="s">
        <v>24730</v>
      </c>
      <c r="D306" s="180">
        <f>'Row Data'!F425</f>
        <v>5</v>
      </c>
    </row>
    <row r="307" spans="2:4">
      <c r="B307" s="152" t="s">
        <v>24731</v>
      </c>
      <c r="C307" s="146" t="s">
        <v>24732</v>
      </c>
      <c r="D307" s="179"/>
    </row>
    <row r="308" spans="2:4">
      <c r="B308" s="149" t="s">
        <v>24733</v>
      </c>
      <c r="C308" s="153" t="s">
        <v>21961</v>
      </c>
      <c r="D308" s="180">
        <f>'Row Data'!F428</f>
        <v>5</v>
      </c>
    </row>
    <row r="309" spans="2:4">
      <c r="B309" s="152" t="s">
        <v>24734</v>
      </c>
      <c r="C309" s="146" t="s">
        <v>24735</v>
      </c>
      <c r="D309" s="179"/>
    </row>
    <row r="310" spans="2:4">
      <c r="B310" s="149" t="s">
        <v>24736</v>
      </c>
      <c r="C310" s="153" t="s">
        <v>24737</v>
      </c>
      <c r="D310" s="180" t="e">
        <f>'Row Data'!E2689</f>
        <v>#N/A</v>
      </c>
    </row>
    <row r="311" spans="2:4">
      <c r="B311" s="145" t="s">
        <v>24738</v>
      </c>
      <c r="C311" s="146" t="s">
        <v>21977</v>
      </c>
      <c r="D311" s="179"/>
    </row>
    <row r="312" spans="2:4">
      <c r="B312" s="149" t="s">
        <v>24739</v>
      </c>
      <c r="C312" s="153" t="s">
        <v>24207</v>
      </c>
      <c r="D312" s="183">
        <f>'Row Data'!F445</f>
        <v>5</v>
      </c>
    </row>
    <row r="313" spans="2:4">
      <c r="B313" s="149" t="s">
        <v>24740</v>
      </c>
      <c r="C313" s="44" t="s">
        <v>24206</v>
      </c>
      <c r="D313" s="186">
        <f ca="1">IF('Row Data'!F446&gt;4,ROUND(('Row Data'!F446-1+RAND()),1),'Row Data'!F446)</f>
        <v>4.7</v>
      </c>
    </row>
    <row r="314" spans="2:4">
      <c r="B314" s="145" t="s">
        <v>24741</v>
      </c>
      <c r="C314" s="146" t="s">
        <v>21705</v>
      </c>
      <c r="D314" s="179"/>
    </row>
    <row r="315" spans="2:4">
      <c r="B315" s="149" t="s">
        <v>24742</v>
      </c>
      <c r="C315" s="148" t="s">
        <v>24205</v>
      </c>
      <c r="D315" s="180">
        <f>'Row Data'!F448</f>
        <v>5</v>
      </c>
    </row>
    <row r="316" spans="2:4">
      <c r="B316" s="149" t="s">
        <v>24743</v>
      </c>
      <c r="C316" s="148" t="s">
        <v>24744</v>
      </c>
      <c r="D316" s="180">
        <f>'Row Data'!F449</f>
        <v>5</v>
      </c>
    </row>
    <row r="317" spans="2:4">
      <c r="B317" s="149" t="s">
        <v>24745</v>
      </c>
      <c r="C317" s="148" t="s">
        <v>24746</v>
      </c>
      <c r="D317" s="180">
        <f>'Row Data'!F450</f>
        <v>5</v>
      </c>
    </row>
    <row r="318" spans="2:4">
      <c r="B318" s="149" t="s">
        <v>24747</v>
      </c>
      <c r="C318" s="148" t="s">
        <v>24748</v>
      </c>
      <c r="D318" s="180">
        <f>'Row Data'!F451</f>
        <v>5</v>
      </c>
    </row>
    <row r="319" spans="2:4">
      <c r="B319" s="149" t="s">
        <v>24749</v>
      </c>
      <c r="C319" s="148" t="s">
        <v>24750</v>
      </c>
      <c r="D319" s="180">
        <f>'Row Data'!F452</f>
        <v>5</v>
      </c>
    </row>
    <row r="320" spans="2:4">
      <c r="B320" s="149" t="s">
        <v>24751</v>
      </c>
      <c r="C320" s="148" t="s">
        <v>24752</v>
      </c>
      <c r="D320" s="180">
        <f>'Row Data'!F453</f>
        <v>5</v>
      </c>
    </row>
    <row r="321" spans="2:8">
      <c r="B321" s="149" t="s">
        <v>24753</v>
      </c>
      <c r="C321" s="148" t="s">
        <v>24754</v>
      </c>
      <c r="D321" s="180">
        <f>'Row Data'!F454</f>
        <v>5</v>
      </c>
    </row>
    <row r="322" spans="2:8">
      <c r="B322" s="149" t="s">
        <v>24755</v>
      </c>
      <c r="C322" s="148" t="s">
        <v>24756</v>
      </c>
      <c r="D322" s="180">
        <f>'Row Data'!F455</f>
        <v>5</v>
      </c>
    </row>
    <row r="323" spans="2:8">
      <c r="B323" s="149" t="s">
        <v>24757</v>
      </c>
      <c r="C323" s="148" t="s">
        <v>24758</v>
      </c>
      <c r="D323" s="180">
        <f>'Row Data'!F456</f>
        <v>5</v>
      </c>
    </row>
    <row r="324" spans="2:8">
      <c r="B324" s="149" t="s">
        <v>24759</v>
      </c>
      <c r="C324" s="148" t="s">
        <v>24760</v>
      </c>
      <c r="D324" s="180">
        <f>'Row Data'!F457</f>
        <v>5</v>
      </c>
    </row>
    <row r="325" spans="2:8">
      <c r="B325" s="149" t="s">
        <v>24761</v>
      </c>
      <c r="C325" s="148" t="s">
        <v>24762</v>
      </c>
      <c r="D325" s="180">
        <f>'Row Data'!F459</f>
        <v>5</v>
      </c>
    </row>
    <row r="326" spans="2:8">
      <c r="B326" s="149" t="s">
        <v>24763</v>
      </c>
      <c r="C326" s="148" t="s">
        <v>24764</v>
      </c>
      <c r="D326" s="180">
        <f>'Row Data'!F460</f>
        <v>5</v>
      </c>
    </row>
    <row r="327" spans="2:8">
      <c r="B327" s="149" t="s">
        <v>24765</v>
      </c>
      <c r="C327" s="148" t="s">
        <v>24766</v>
      </c>
      <c r="D327" s="180">
        <f>'Row Data'!F461</f>
        <v>5</v>
      </c>
    </row>
    <row r="328" spans="2:8">
      <c r="B328" s="149" t="s">
        <v>24767</v>
      </c>
      <c r="C328" s="148" t="s">
        <v>24768</v>
      </c>
      <c r="D328" s="180">
        <f>'Row Data'!F462</f>
        <v>5</v>
      </c>
    </row>
    <row r="329" spans="2:8" s="37" customFormat="1" ht="17.25" thickBot="1">
      <c r="B329" s="143">
        <v>10</v>
      </c>
      <c r="C329" s="144" t="s">
        <v>24769</v>
      </c>
      <c r="D329" s="178"/>
      <c r="E329" s="194"/>
      <c r="H329" s="121"/>
    </row>
    <row r="330" spans="2:8" ht="17.25" thickTop="1">
      <c r="B330" s="145" t="s">
        <v>24770</v>
      </c>
      <c r="C330" s="146" t="s">
        <v>21702</v>
      </c>
      <c r="D330" s="179"/>
    </row>
    <row r="331" spans="2:8">
      <c r="B331" s="149" t="s">
        <v>24771</v>
      </c>
      <c r="C331" s="148" t="s">
        <v>24772</v>
      </c>
      <c r="D331" s="180">
        <f>'Row Data'!F465</f>
        <v>5</v>
      </c>
    </row>
    <row r="332" spans="2:8">
      <c r="B332" s="158" t="s">
        <v>24773</v>
      </c>
      <c r="C332" s="148" t="s">
        <v>24774</v>
      </c>
      <c r="D332" s="180">
        <f>'Row Data'!F467</f>
        <v>5</v>
      </c>
    </row>
    <row r="333" spans="2:8">
      <c r="B333" s="149" t="s">
        <v>24775</v>
      </c>
      <c r="C333" s="148" t="s">
        <v>24776</v>
      </c>
      <c r="D333" s="180">
        <f>'Row Data'!F468</f>
        <v>5</v>
      </c>
    </row>
    <row r="334" spans="2:8">
      <c r="B334" s="149" t="s">
        <v>24777</v>
      </c>
      <c r="C334" s="148" t="s">
        <v>24778</v>
      </c>
      <c r="D334" s="180">
        <f>'Row Data'!F469</f>
        <v>5</v>
      </c>
    </row>
    <row r="335" spans="2:8">
      <c r="B335" s="149" t="s">
        <v>24779</v>
      </c>
      <c r="C335" s="148" t="s">
        <v>24780</v>
      </c>
      <c r="D335" s="180">
        <f>'Row Data'!F470</f>
        <v>5</v>
      </c>
    </row>
    <row r="336" spans="2:8">
      <c r="B336" s="149" t="s">
        <v>24781</v>
      </c>
      <c r="C336" s="148" t="s">
        <v>24204</v>
      </c>
      <c r="D336" s="180">
        <f>'Row Data'!F471</f>
        <v>5</v>
      </c>
    </row>
    <row r="337" spans="2:4">
      <c r="B337" s="149" t="s">
        <v>24782</v>
      </c>
      <c r="C337" s="148" t="s">
        <v>24783</v>
      </c>
      <c r="D337" s="180">
        <f>'Row Data'!F473</f>
        <v>5</v>
      </c>
    </row>
    <row r="338" spans="2:4">
      <c r="B338" s="145" t="s">
        <v>24784</v>
      </c>
      <c r="C338" s="146" t="s">
        <v>21703</v>
      </c>
      <c r="D338" s="179"/>
    </row>
    <row r="339" spans="2:4">
      <c r="B339" s="149" t="s">
        <v>24785</v>
      </c>
      <c r="C339" s="41" t="s">
        <v>24786</v>
      </c>
      <c r="D339" s="181">
        <f>'Row Data'!F476</f>
        <v>5</v>
      </c>
    </row>
    <row r="340" spans="2:4">
      <c r="B340" s="149" t="s">
        <v>24787</v>
      </c>
      <c r="C340" s="153" t="s">
        <v>24788</v>
      </c>
      <c r="D340" s="181">
        <f>'Row Data'!F478</f>
        <v>5</v>
      </c>
    </row>
    <row r="341" spans="2:4">
      <c r="B341" s="149" t="s">
        <v>24789</v>
      </c>
      <c r="C341" s="41" t="s">
        <v>24790</v>
      </c>
      <c r="D341" s="181">
        <f>'Row Data'!F479</f>
        <v>5</v>
      </c>
    </row>
    <row r="342" spans="2:4">
      <c r="B342" s="149" t="s">
        <v>24791</v>
      </c>
      <c r="C342" s="41" t="s">
        <v>24792</v>
      </c>
      <c r="D342" s="181">
        <f>'Row Data'!F480</f>
        <v>5</v>
      </c>
    </row>
    <row r="343" spans="2:4">
      <c r="B343" s="149" t="s">
        <v>24793</v>
      </c>
      <c r="C343" s="41" t="s">
        <v>24794</v>
      </c>
      <c r="D343" s="181">
        <f>'Row Data'!F481</f>
        <v>5</v>
      </c>
    </row>
    <row r="344" spans="2:4">
      <c r="B344" s="149" t="s">
        <v>24795</v>
      </c>
      <c r="C344" s="41" t="s">
        <v>24796</v>
      </c>
      <c r="D344" s="181">
        <f>'Row Data'!F482</f>
        <v>5</v>
      </c>
    </row>
    <row r="345" spans="2:4">
      <c r="B345" s="149" t="s">
        <v>24797</v>
      </c>
      <c r="C345" s="41" t="s">
        <v>24798</v>
      </c>
      <c r="D345" s="181">
        <f>'Row Data'!F483</f>
        <v>5</v>
      </c>
    </row>
    <row r="346" spans="2:4">
      <c r="B346" s="149" t="s">
        <v>24799</v>
      </c>
      <c r="C346" s="41" t="s">
        <v>24800</v>
      </c>
      <c r="D346" s="181">
        <f>'Row Data'!F484</f>
        <v>5</v>
      </c>
    </row>
    <row r="347" spans="2:4">
      <c r="B347" s="149" t="s">
        <v>24801</v>
      </c>
      <c r="C347" s="41" t="s">
        <v>24802</v>
      </c>
      <c r="D347" s="181">
        <f>'Row Data'!F487</f>
        <v>5</v>
      </c>
    </row>
    <row r="348" spans="2:4">
      <c r="B348" s="149" t="s">
        <v>24803</v>
      </c>
      <c r="C348" s="41" t="s">
        <v>24804</v>
      </c>
      <c r="D348" s="181">
        <f>'Row Data'!F489</f>
        <v>5</v>
      </c>
    </row>
    <row r="349" spans="2:4">
      <c r="B349" s="149" t="s">
        <v>24805</v>
      </c>
      <c r="C349" s="41" t="s">
        <v>24806</v>
      </c>
      <c r="D349" s="181">
        <f>'Row Data'!F491</f>
        <v>5</v>
      </c>
    </row>
    <row r="350" spans="2:4">
      <c r="B350" s="149" t="s">
        <v>24807</v>
      </c>
      <c r="C350" s="41" t="s">
        <v>24808</v>
      </c>
      <c r="D350" s="181">
        <f>'Row Data'!F492</f>
        <v>5</v>
      </c>
    </row>
    <row r="351" spans="2:4">
      <c r="B351" s="149" t="s">
        <v>24809</v>
      </c>
      <c r="C351" s="41" t="s">
        <v>24810</v>
      </c>
      <c r="D351" s="181">
        <f>'Row Data'!F494</f>
        <v>5</v>
      </c>
    </row>
    <row r="352" spans="2:4">
      <c r="B352" s="149" t="s">
        <v>24811</v>
      </c>
      <c r="C352" s="41" t="s">
        <v>24812</v>
      </c>
      <c r="D352" s="181">
        <f>'Row Data'!F496</f>
        <v>5</v>
      </c>
    </row>
    <row r="353" spans="2:4">
      <c r="B353" s="149" t="s">
        <v>24813</v>
      </c>
      <c r="C353" s="41" t="s">
        <v>24203</v>
      </c>
      <c r="D353" s="181">
        <f>'Row Data'!F497</f>
        <v>5</v>
      </c>
    </row>
    <row r="354" spans="2:4">
      <c r="B354" s="149" t="s">
        <v>24814</v>
      </c>
      <c r="C354" s="41" t="s">
        <v>24202</v>
      </c>
      <c r="D354" s="181">
        <f>'Row Data'!F500</f>
        <v>5</v>
      </c>
    </row>
    <row r="355" spans="2:4">
      <c r="B355" s="149" t="s">
        <v>24815</v>
      </c>
      <c r="C355" s="41" t="s">
        <v>24201</v>
      </c>
      <c r="D355" s="181">
        <f>'Row Data'!F503</f>
        <v>5</v>
      </c>
    </row>
    <row r="356" spans="2:4">
      <c r="B356" s="149" t="s">
        <v>24816</v>
      </c>
      <c r="C356" s="41" t="s">
        <v>24200</v>
      </c>
      <c r="D356" s="181">
        <f>'Row Data'!F504</f>
        <v>5</v>
      </c>
    </row>
    <row r="357" spans="2:4">
      <c r="B357" s="149" t="s">
        <v>24817</v>
      </c>
      <c r="C357" s="41" t="s">
        <v>24199</v>
      </c>
      <c r="D357" s="181">
        <f>'Row Data'!F505</f>
        <v>5</v>
      </c>
    </row>
    <row r="358" spans="2:4">
      <c r="B358" s="149" t="s">
        <v>24818</v>
      </c>
      <c r="C358" s="41" t="s">
        <v>24198</v>
      </c>
      <c r="D358" s="181">
        <f>'Row Data'!F506</f>
        <v>5</v>
      </c>
    </row>
    <row r="359" spans="2:4">
      <c r="B359" s="149" t="s">
        <v>24819</v>
      </c>
      <c r="C359" s="41" t="s">
        <v>24197</v>
      </c>
      <c r="D359" s="181">
        <f>'Row Data'!F507</f>
        <v>5</v>
      </c>
    </row>
    <row r="360" spans="2:4">
      <c r="B360" s="149" t="s">
        <v>24820</v>
      </c>
      <c r="C360" s="41" t="s">
        <v>24196</v>
      </c>
      <c r="D360" s="181">
        <f>'Row Data'!F511</f>
        <v>5</v>
      </c>
    </row>
    <row r="361" spans="2:4">
      <c r="B361" s="149" t="s">
        <v>24821</v>
      </c>
      <c r="C361" s="41" t="s">
        <v>24195</v>
      </c>
      <c r="D361" s="181">
        <f>'Row Data'!F513</f>
        <v>5</v>
      </c>
    </row>
    <row r="362" spans="2:4">
      <c r="B362" s="149" t="s">
        <v>24822</v>
      </c>
      <c r="C362" s="41" t="s">
        <v>24194</v>
      </c>
      <c r="D362" s="181">
        <f>'Row Data'!F514</f>
        <v>5</v>
      </c>
    </row>
    <row r="363" spans="2:4">
      <c r="B363" s="149" t="s">
        <v>24823</v>
      </c>
      <c r="C363" s="41" t="s">
        <v>24193</v>
      </c>
      <c r="D363" s="181">
        <f>'Row Data'!F515</f>
        <v>5</v>
      </c>
    </row>
    <row r="364" spans="2:4">
      <c r="B364" s="149" t="s">
        <v>24824</v>
      </c>
      <c r="C364" s="41" t="s">
        <v>24192</v>
      </c>
      <c r="D364" s="181">
        <f>'Row Data'!F516</f>
        <v>5</v>
      </c>
    </row>
    <row r="365" spans="2:4">
      <c r="B365" s="149" t="s">
        <v>24825</v>
      </c>
      <c r="C365" s="41" t="s">
        <v>24191</v>
      </c>
      <c r="D365" s="181">
        <f>'Row Data'!F517</f>
        <v>5</v>
      </c>
    </row>
    <row r="366" spans="2:4">
      <c r="B366" s="149" t="s">
        <v>24826</v>
      </c>
      <c r="C366" s="41" t="s">
        <v>24190</v>
      </c>
      <c r="D366" s="181">
        <f>'Row Data'!F518</f>
        <v>5</v>
      </c>
    </row>
    <row r="367" spans="2:4">
      <c r="B367" s="149" t="s">
        <v>24827</v>
      </c>
      <c r="C367" s="41" t="s">
        <v>24189</v>
      </c>
      <c r="D367" s="181">
        <f>'Row Data'!F519</f>
        <v>5</v>
      </c>
    </row>
    <row r="368" spans="2:4">
      <c r="B368" s="149" t="s">
        <v>24828</v>
      </c>
      <c r="C368" s="41" t="s">
        <v>24188</v>
      </c>
      <c r="D368" s="181">
        <f>'Row Data'!F522</f>
        <v>5</v>
      </c>
    </row>
    <row r="369" spans="2:4">
      <c r="B369" s="149" t="s">
        <v>24829</v>
      </c>
      <c r="C369" s="41" t="s">
        <v>24187</v>
      </c>
      <c r="D369" s="181">
        <f>'Row Data'!F523</f>
        <v>0</v>
      </c>
    </row>
    <row r="370" spans="2:4">
      <c r="B370" s="149" t="s">
        <v>24830</v>
      </c>
      <c r="C370" s="41" t="s">
        <v>24186</v>
      </c>
      <c r="D370" s="181">
        <f>'Row Data'!F524</f>
        <v>0</v>
      </c>
    </row>
    <row r="371" spans="2:4">
      <c r="B371" s="149" t="s">
        <v>24831</v>
      </c>
      <c r="C371" s="41" t="s">
        <v>24185</v>
      </c>
      <c r="D371" s="181">
        <f>'Row Data'!F525</f>
        <v>5</v>
      </c>
    </row>
    <row r="372" spans="2:4">
      <c r="B372" s="149" t="s">
        <v>24832</v>
      </c>
      <c r="C372" s="41" t="s">
        <v>24184</v>
      </c>
      <c r="D372" s="181">
        <f>'Row Data'!F526</f>
        <v>5</v>
      </c>
    </row>
    <row r="373" spans="2:4">
      <c r="B373" s="149" t="s">
        <v>24833</v>
      </c>
      <c r="C373" s="41" t="s">
        <v>24183</v>
      </c>
      <c r="D373" s="181">
        <f>'Row Data'!F530</f>
        <v>5</v>
      </c>
    </row>
    <row r="374" spans="2:4">
      <c r="B374" s="149" t="s">
        <v>24834</v>
      </c>
      <c r="C374" s="41" t="s">
        <v>24182</v>
      </c>
      <c r="D374" s="181">
        <f>'Row Data'!F532</f>
        <v>0</v>
      </c>
    </row>
    <row r="375" spans="2:4">
      <c r="B375" s="149" t="s">
        <v>24835</v>
      </c>
      <c r="C375" s="41" t="s">
        <v>24388</v>
      </c>
      <c r="D375" s="181">
        <f>'Row Data'!F515</f>
        <v>5</v>
      </c>
    </row>
    <row r="376" spans="2:4">
      <c r="B376" s="149" t="s">
        <v>24836</v>
      </c>
      <c r="C376" s="41" t="s">
        <v>24181</v>
      </c>
      <c r="D376" s="181">
        <f>'Row Data'!F533</f>
        <v>0</v>
      </c>
    </row>
    <row r="377" spans="2:4">
      <c r="B377" s="149" t="s">
        <v>24837</v>
      </c>
      <c r="C377" s="41" t="s">
        <v>24180</v>
      </c>
      <c r="D377" s="181">
        <f>'Row Data'!F534</f>
        <v>0</v>
      </c>
    </row>
    <row r="378" spans="2:4">
      <c r="B378" s="149" t="s">
        <v>24838</v>
      </c>
      <c r="C378" s="41" t="s">
        <v>24179</v>
      </c>
      <c r="D378" s="181">
        <f>'Row Data'!F535</f>
        <v>0</v>
      </c>
    </row>
    <row r="379" spans="2:4">
      <c r="B379" s="149" t="s">
        <v>24839</v>
      </c>
      <c r="C379" s="41" t="s">
        <v>24178</v>
      </c>
      <c r="D379" s="181">
        <f>'Row Data'!F536</f>
        <v>5</v>
      </c>
    </row>
    <row r="380" spans="2:4">
      <c r="B380" s="145" t="s">
        <v>24840</v>
      </c>
      <c r="C380" s="146" t="s">
        <v>21830</v>
      </c>
      <c r="D380" s="179"/>
    </row>
    <row r="381" spans="2:4">
      <c r="B381" s="149" t="s">
        <v>24841</v>
      </c>
      <c r="C381" s="41" t="s">
        <v>24177</v>
      </c>
      <c r="D381" s="181">
        <f>'Row Data'!F538</f>
        <v>5</v>
      </c>
    </row>
    <row r="382" spans="2:4">
      <c r="B382" s="145" t="s">
        <v>24842</v>
      </c>
      <c r="C382" s="146" t="s">
        <v>21705</v>
      </c>
      <c r="D382" s="179"/>
    </row>
    <row r="383" spans="2:4">
      <c r="B383" s="149" t="s">
        <v>24843</v>
      </c>
      <c r="C383" s="41" t="s">
        <v>24176</v>
      </c>
      <c r="D383" s="181">
        <f>'Row Data'!F540</f>
        <v>5</v>
      </c>
    </row>
    <row r="384" spans="2:4">
      <c r="B384" s="149" t="s">
        <v>24844</v>
      </c>
      <c r="C384" s="41" t="s">
        <v>24175</v>
      </c>
      <c r="D384" s="181">
        <f>'Row Data'!F541</f>
        <v>5</v>
      </c>
    </row>
    <row r="385" spans="2:4">
      <c r="B385" s="149" t="s">
        <v>24845</v>
      </c>
      <c r="C385" s="153" t="s">
        <v>24174</v>
      </c>
      <c r="D385" s="183">
        <f>'Row Data'!F542</f>
        <v>5</v>
      </c>
    </row>
    <row r="386" spans="2:4">
      <c r="B386" s="149" t="s">
        <v>24846</v>
      </c>
      <c r="C386" s="153" t="s">
        <v>24173</v>
      </c>
      <c r="D386" s="183">
        <f>'Row Data'!F543</f>
        <v>5</v>
      </c>
    </row>
    <row r="387" spans="2:4">
      <c r="B387" s="149" t="s">
        <v>24847</v>
      </c>
      <c r="C387" s="41" t="s">
        <v>24172</v>
      </c>
      <c r="D387" s="181">
        <f>'Row Data'!F544</f>
        <v>5</v>
      </c>
    </row>
    <row r="388" spans="2:4" ht="17.25" thickBot="1">
      <c r="B388" s="143">
        <v>11</v>
      </c>
      <c r="C388" s="144" t="s">
        <v>11448</v>
      </c>
      <c r="D388" s="178"/>
    </row>
    <row r="389" spans="2:4" ht="17.25" thickTop="1">
      <c r="B389" s="145" t="s">
        <v>24848</v>
      </c>
      <c r="C389" s="146" t="s">
        <v>24849</v>
      </c>
      <c r="D389" s="179"/>
    </row>
    <row r="390" spans="2:4">
      <c r="B390" s="149" t="s">
        <v>24850</v>
      </c>
      <c r="C390" s="148" t="s">
        <v>24851</v>
      </c>
      <c r="D390" s="180" t="e">
        <f>MAX('Row Data'!E2686,D1245)</f>
        <v>#N/A</v>
      </c>
    </row>
    <row r="391" spans="2:4">
      <c r="B391" s="149" t="s">
        <v>24852</v>
      </c>
      <c r="C391" s="148" t="s">
        <v>24853</v>
      </c>
      <c r="D391" s="180">
        <f>'Row Data'!F549</f>
        <v>5</v>
      </c>
    </row>
    <row r="392" spans="2:4">
      <c r="B392" s="149" t="s">
        <v>24854</v>
      </c>
      <c r="C392" s="148" t="s">
        <v>24171</v>
      </c>
      <c r="D392" s="180">
        <f>'Row Data'!F553</f>
        <v>5</v>
      </c>
    </row>
    <row r="393" spans="2:4">
      <c r="B393" s="149" t="s">
        <v>24855</v>
      </c>
      <c r="C393" s="41" t="s">
        <v>24170</v>
      </c>
      <c r="D393" s="181">
        <f>'Row Data'!F555</f>
        <v>5</v>
      </c>
    </row>
    <row r="394" spans="2:4">
      <c r="B394" s="149" t="s">
        <v>24856</v>
      </c>
      <c r="C394" s="41" t="s">
        <v>24169</v>
      </c>
      <c r="D394" s="181">
        <f>'Row Data'!F557</f>
        <v>5</v>
      </c>
    </row>
    <row r="395" spans="2:4">
      <c r="B395" s="157" t="s">
        <v>24857</v>
      </c>
      <c r="C395" s="146" t="s">
        <v>10659</v>
      </c>
      <c r="D395" s="179"/>
    </row>
    <row r="396" spans="2:4">
      <c r="B396" s="159" t="s">
        <v>24858</v>
      </c>
      <c r="C396" s="148" t="s">
        <v>24168</v>
      </c>
      <c r="D396" s="180">
        <f>'Row Data'!F560</f>
        <v>5</v>
      </c>
    </row>
    <row r="397" spans="2:4">
      <c r="B397" s="159" t="s">
        <v>24859</v>
      </c>
      <c r="C397" s="148" t="s">
        <v>24167</v>
      </c>
      <c r="D397" s="180">
        <f>'Row Data'!F562</f>
        <v>5</v>
      </c>
    </row>
    <row r="398" spans="2:4">
      <c r="B398" s="145" t="s">
        <v>24860</v>
      </c>
      <c r="C398" s="146" t="s">
        <v>10657</v>
      </c>
      <c r="D398" s="179"/>
    </row>
    <row r="399" spans="2:4">
      <c r="B399" s="48" t="s">
        <v>24861</v>
      </c>
      <c r="C399" s="148" t="s">
        <v>24166</v>
      </c>
      <c r="D399" s="180">
        <f>'Row Data'!F564</f>
        <v>5</v>
      </c>
    </row>
    <row r="400" spans="2:4">
      <c r="B400" s="48" t="s">
        <v>24862</v>
      </c>
      <c r="C400" s="44" t="s">
        <v>24165</v>
      </c>
      <c r="D400" s="186">
        <f>'Row Data'!F565</f>
        <v>5</v>
      </c>
    </row>
    <row r="401" spans="2:4">
      <c r="B401" s="48" t="s">
        <v>24863</v>
      </c>
      <c r="C401" s="148" t="s">
        <v>24164</v>
      </c>
      <c r="D401" s="180">
        <f>'Row Data'!F568</f>
        <v>5</v>
      </c>
    </row>
    <row r="402" spans="2:4">
      <c r="B402" s="48" t="s">
        <v>24864</v>
      </c>
      <c r="C402" s="148" t="s">
        <v>24163</v>
      </c>
      <c r="D402" s="180">
        <f>'Row Data'!F569</f>
        <v>5</v>
      </c>
    </row>
    <row r="403" spans="2:4">
      <c r="B403" s="48" t="s">
        <v>24865</v>
      </c>
      <c r="C403" s="148" t="s">
        <v>24162</v>
      </c>
      <c r="D403" s="180">
        <f>'Row Data'!F570</f>
        <v>5</v>
      </c>
    </row>
    <row r="404" spans="2:4">
      <c r="B404" s="145" t="s">
        <v>24866</v>
      </c>
      <c r="C404" s="146" t="s">
        <v>21922</v>
      </c>
      <c r="D404" s="179"/>
    </row>
    <row r="405" spans="2:4">
      <c r="B405" s="149" t="s">
        <v>24867</v>
      </c>
      <c r="C405" s="153" t="s">
        <v>24161</v>
      </c>
      <c r="D405" s="183">
        <f>'Row Data'!F572</f>
        <v>5</v>
      </c>
    </row>
    <row r="406" spans="2:4">
      <c r="B406" s="145" t="s">
        <v>24868</v>
      </c>
      <c r="C406" s="146" t="s">
        <v>10639</v>
      </c>
      <c r="D406" s="179"/>
    </row>
    <row r="407" spans="2:4">
      <c r="B407" s="48" t="s">
        <v>24869</v>
      </c>
      <c r="C407" s="44" t="s">
        <v>24160</v>
      </c>
      <c r="D407" s="186">
        <f>'Row Data'!F581</f>
        <v>5</v>
      </c>
    </row>
    <row r="408" spans="2:4">
      <c r="B408" s="48" t="s">
        <v>24870</v>
      </c>
      <c r="C408" s="44" t="s">
        <v>24159</v>
      </c>
      <c r="D408" s="186">
        <f>'Row Data'!F575</f>
        <v>5</v>
      </c>
    </row>
    <row r="409" spans="2:4">
      <c r="B409" s="48" t="s">
        <v>24871</v>
      </c>
      <c r="C409" s="44" t="s">
        <v>24158</v>
      </c>
      <c r="D409" s="186">
        <f>'Row Data'!F577</f>
        <v>5</v>
      </c>
    </row>
    <row r="410" spans="2:4">
      <c r="B410" s="48" t="s">
        <v>24872</v>
      </c>
      <c r="C410" s="44" t="s">
        <v>24157</v>
      </c>
      <c r="D410" s="186">
        <f>'Row Data'!F579</f>
        <v>5</v>
      </c>
    </row>
    <row r="411" spans="2:4">
      <c r="B411" s="160" t="s">
        <v>24873</v>
      </c>
      <c r="C411" s="146" t="s">
        <v>24874</v>
      </c>
      <c r="D411" s="179"/>
    </row>
    <row r="412" spans="2:4">
      <c r="B412" s="48" t="s">
        <v>24875</v>
      </c>
      <c r="C412" s="44" t="s">
        <v>24156</v>
      </c>
      <c r="D412" s="186">
        <f>'Row Data'!F584</f>
        <v>5</v>
      </c>
    </row>
    <row r="413" spans="2:4">
      <c r="B413" s="48" t="s">
        <v>24876</v>
      </c>
      <c r="C413" s="44" t="s">
        <v>24155</v>
      </c>
      <c r="D413" s="186">
        <f>'Row Data'!F586</f>
        <v>5</v>
      </c>
    </row>
    <row r="414" spans="2:4">
      <c r="B414" s="48" t="s">
        <v>24877</v>
      </c>
      <c r="C414" s="44" t="s">
        <v>24154</v>
      </c>
      <c r="D414" s="186">
        <f>'Row Data'!F588</f>
        <v>5</v>
      </c>
    </row>
    <row r="415" spans="2:4">
      <c r="B415" s="48" t="s">
        <v>24878</v>
      </c>
      <c r="C415" s="44" t="s">
        <v>24153</v>
      </c>
      <c r="D415" s="186">
        <f>'Row Data'!F592</f>
        <v>5</v>
      </c>
    </row>
    <row r="416" spans="2:4">
      <c r="B416" s="48" t="s">
        <v>24879</v>
      </c>
      <c r="C416" s="44" t="s">
        <v>24880</v>
      </c>
      <c r="D416" s="186">
        <f>'Row Data'!F594</f>
        <v>5</v>
      </c>
    </row>
    <row r="417" spans="2:4">
      <c r="B417" s="48" t="s">
        <v>24881</v>
      </c>
      <c r="C417" s="44" t="s">
        <v>24152</v>
      </c>
      <c r="D417" s="186">
        <f>'Row Data'!F596</f>
        <v>5</v>
      </c>
    </row>
    <row r="418" spans="2:4">
      <c r="B418" s="48" t="s">
        <v>24882</v>
      </c>
      <c r="C418" s="44" t="s">
        <v>23773</v>
      </c>
      <c r="D418" s="186">
        <f>'Row Data'!F597</f>
        <v>5</v>
      </c>
    </row>
    <row r="419" spans="2:4">
      <c r="B419" s="145" t="s">
        <v>24883</v>
      </c>
      <c r="C419" s="146" t="s">
        <v>22000</v>
      </c>
      <c r="D419" s="179"/>
    </row>
    <row r="420" spans="2:4">
      <c r="B420" s="48" t="s">
        <v>24884</v>
      </c>
      <c r="C420" s="44" t="s">
        <v>24151</v>
      </c>
      <c r="D420" s="186">
        <f>'Row Data'!F601</f>
        <v>5</v>
      </c>
    </row>
    <row r="421" spans="2:4">
      <c r="B421" s="48" t="s">
        <v>24885</v>
      </c>
      <c r="C421" s="44" t="s">
        <v>24150</v>
      </c>
      <c r="D421" s="186">
        <f>'Row Data'!F602</f>
        <v>5</v>
      </c>
    </row>
    <row r="422" spans="2:4">
      <c r="B422" s="48" t="s">
        <v>24886</v>
      </c>
      <c r="C422" s="44" t="s">
        <v>24149</v>
      </c>
      <c r="D422" s="186">
        <f>'Row Data'!F604</f>
        <v>5</v>
      </c>
    </row>
    <row r="423" spans="2:4" ht="17.25" thickBot="1">
      <c r="B423" s="143">
        <v>12</v>
      </c>
      <c r="C423" s="144" t="s">
        <v>22631</v>
      </c>
      <c r="D423" s="178"/>
    </row>
    <row r="424" spans="2:4" ht="17.25" thickTop="1">
      <c r="B424" s="145" t="s">
        <v>24887</v>
      </c>
      <c r="C424" s="146" t="s">
        <v>21706</v>
      </c>
      <c r="D424" s="179"/>
    </row>
    <row r="425" spans="2:4">
      <c r="B425" s="149" t="s">
        <v>24888</v>
      </c>
      <c r="C425" s="148" t="s">
        <v>24148</v>
      </c>
      <c r="D425" s="180">
        <f>'Row Data'!F607</f>
        <v>5</v>
      </c>
    </row>
    <row r="426" spans="2:4">
      <c r="B426" s="149" t="s">
        <v>24889</v>
      </c>
      <c r="C426" s="44" t="s">
        <v>24147</v>
      </c>
      <c r="D426" s="186">
        <f>'Row Data'!F608</f>
        <v>5</v>
      </c>
    </row>
    <row r="427" spans="2:4">
      <c r="B427" s="149" t="s">
        <v>24890</v>
      </c>
      <c r="C427" s="44" t="s">
        <v>24146</v>
      </c>
      <c r="D427" s="186">
        <f>'Row Data'!F609</f>
        <v>5</v>
      </c>
    </row>
    <row r="428" spans="2:4">
      <c r="B428" s="149" t="s">
        <v>24891</v>
      </c>
      <c r="C428" s="44" t="s">
        <v>24145</v>
      </c>
      <c r="D428" s="186">
        <f>'Row Data'!F610</f>
        <v>5</v>
      </c>
    </row>
    <row r="429" spans="2:4">
      <c r="B429" s="149" t="s">
        <v>24892</v>
      </c>
      <c r="C429" s="44" t="s">
        <v>24144</v>
      </c>
      <c r="D429" s="186">
        <f>'Row Data'!F611</f>
        <v>5</v>
      </c>
    </row>
    <row r="430" spans="2:4">
      <c r="B430" s="158" t="s">
        <v>24893</v>
      </c>
      <c r="C430" s="42" t="s">
        <v>24143</v>
      </c>
      <c r="D430" s="186">
        <f>'Row Data'!F612</f>
        <v>5</v>
      </c>
    </row>
    <row r="431" spans="2:4">
      <c r="B431" s="149" t="s">
        <v>24894</v>
      </c>
      <c r="C431" s="44" t="s">
        <v>24142</v>
      </c>
      <c r="D431" s="186">
        <f>'Row Data'!F613</f>
        <v>5</v>
      </c>
    </row>
    <row r="432" spans="2:4">
      <c r="B432" s="149" t="s">
        <v>24895</v>
      </c>
      <c r="C432" s="44" t="s">
        <v>24141</v>
      </c>
      <c r="D432" s="186">
        <f>'Row Data'!F614</f>
        <v>5</v>
      </c>
    </row>
    <row r="433" spans="2:4">
      <c r="B433" s="145" t="s">
        <v>24896</v>
      </c>
      <c r="C433" s="146" t="s">
        <v>21786</v>
      </c>
      <c r="D433" s="179"/>
    </row>
    <row r="434" spans="2:4">
      <c r="B434" s="147" t="s">
        <v>24897</v>
      </c>
      <c r="C434" s="148" t="s">
        <v>24140</v>
      </c>
      <c r="D434" s="180">
        <f>'Row Data'!F616</f>
        <v>5</v>
      </c>
    </row>
    <row r="435" spans="2:4">
      <c r="B435" s="147" t="s">
        <v>24898</v>
      </c>
      <c r="C435" s="44" t="s">
        <v>24899</v>
      </c>
      <c r="D435" s="186">
        <f>'Row Data'!F617</f>
        <v>5</v>
      </c>
    </row>
    <row r="436" spans="2:4">
      <c r="B436" s="147" t="s">
        <v>24900</v>
      </c>
      <c r="C436" s="44" t="s">
        <v>24901</v>
      </c>
      <c r="D436" s="186">
        <f>'Row Data'!F618</f>
        <v>5</v>
      </c>
    </row>
    <row r="437" spans="2:4">
      <c r="B437" s="147" t="s">
        <v>24902</v>
      </c>
      <c r="C437" s="44" t="s">
        <v>24903</v>
      </c>
      <c r="D437" s="186">
        <f>'Row Data'!F619</f>
        <v>5</v>
      </c>
    </row>
    <row r="438" spans="2:4">
      <c r="B438" s="147" t="s">
        <v>24904</v>
      </c>
      <c r="C438" s="44" t="s">
        <v>24905</v>
      </c>
      <c r="D438" s="186">
        <f>'Row Data'!F620</f>
        <v>5</v>
      </c>
    </row>
    <row r="439" spans="2:4">
      <c r="B439" s="147" t="s">
        <v>24906</v>
      </c>
      <c r="C439" s="44" t="s">
        <v>24907</v>
      </c>
      <c r="D439" s="186">
        <f>'Row Data'!F621</f>
        <v>5</v>
      </c>
    </row>
    <row r="440" spans="2:4">
      <c r="B440" s="147" t="s">
        <v>24908</v>
      </c>
      <c r="C440" s="44" t="s">
        <v>24909</v>
      </c>
      <c r="D440" s="186">
        <f>'Row Data'!F622</f>
        <v>5</v>
      </c>
    </row>
    <row r="441" spans="2:4">
      <c r="B441" s="147" t="s">
        <v>24910</v>
      </c>
      <c r="C441" s="44" t="s">
        <v>24911</v>
      </c>
      <c r="D441" s="186">
        <f>'Row Data'!F623</f>
        <v>5</v>
      </c>
    </row>
    <row r="442" spans="2:4">
      <c r="B442" s="147" t="s">
        <v>24912</v>
      </c>
      <c r="C442" s="44" t="s">
        <v>24913</v>
      </c>
      <c r="D442" s="186">
        <f>'Row Data'!F624</f>
        <v>5</v>
      </c>
    </row>
    <row r="443" spans="2:4">
      <c r="B443" s="147" t="s">
        <v>24914</v>
      </c>
      <c r="C443" s="44" t="s">
        <v>24915</v>
      </c>
      <c r="D443" s="186">
        <f>'Row Data'!F625</f>
        <v>5</v>
      </c>
    </row>
    <row r="444" spans="2:4">
      <c r="B444" s="147" t="s">
        <v>24916</v>
      </c>
      <c r="C444" s="44" t="s">
        <v>24917</v>
      </c>
      <c r="D444" s="186">
        <f>'Row Data'!F626</f>
        <v>5</v>
      </c>
    </row>
    <row r="445" spans="2:4">
      <c r="B445" s="147" t="s">
        <v>24918</v>
      </c>
      <c r="C445" s="44" t="s">
        <v>24919</v>
      </c>
      <c r="D445" s="186">
        <f>'Row Data'!F627</f>
        <v>5</v>
      </c>
    </row>
    <row r="446" spans="2:4">
      <c r="B446" s="147" t="s">
        <v>24920</v>
      </c>
      <c r="C446" s="44" t="s">
        <v>24921</v>
      </c>
      <c r="D446" s="186">
        <f>'Row Data'!F628</f>
        <v>5</v>
      </c>
    </row>
    <row r="447" spans="2:4">
      <c r="B447" s="145" t="s">
        <v>24922</v>
      </c>
      <c r="C447" s="146" t="s">
        <v>21863</v>
      </c>
      <c r="D447" s="179"/>
    </row>
    <row r="448" spans="2:4">
      <c r="B448" s="147" t="s">
        <v>24923</v>
      </c>
      <c r="C448" s="148" t="s">
        <v>24139</v>
      </c>
      <c r="D448" s="180">
        <f>'Row Data'!F630</f>
        <v>5</v>
      </c>
    </row>
    <row r="449" spans="2:4">
      <c r="B449" s="147" t="s">
        <v>24924</v>
      </c>
      <c r="C449" s="44" t="s">
        <v>24925</v>
      </c>
      <c r="D449" s="180">
        <f>'Row Data'!F631</f>
        <v>5</v>
      </c>
    </row>
    <row r="450" spans="2:4">
      <c r="B450" s="147" t="s">
        <v>24926</v>
      </c>
      <c r="C450" s="44" t="s">
        <v>24927</v>
      </c>
      <c r="D450" s="180">
        <f>'Row Data'!F632</f>
        <v>5</v>
      </c>
    </row>
    <row r="451" spans="2:4">
      <c r="B451" s="147" t="s">
        <v>24928</v>
      </c>
      <c r="C451" s="44" t="s">
        <v>24929</v>
      </c>
      <c r="D451" s="180">
        <f>'Row Data'!F633</f>
        <v>5</v>
      </c>
    </row>
    <row r="452" spans="2:4">
      <c r="B452" s="147" t="s">
        <v>24930</v>
      </c>
      <c r="C452" s="44" t="s">
        <v>24931</v>
      </c>
      <c r="D452" s="180">
        <f>'Row Data'!F634</f>
        <v>5</v>
      </c>
    </row>
    <row r="453" spans="2:4">
      <c r="B453" s="147" t="s">
        <v>24932</v>
      </c>
      <c r="C453" s="44" t="s">
        <v>24933</v>
      </c>
      <c r="D453" s="180">
        <f>'Row Data'!F635</f>
        <v>5</v>
      </c>
    </row>
    <row r="454" spans="2:4">
      <c r="B454" s="147" t="s">
        <v>24934</v>
      </c>
      <c r="C454" s="42" t="s">
        <v>24138</v>
      </c>
      <c r="D454" s="180">
        <f>'Row Data'!F636</f>
        <v>5</v>
      </c>
    </row>
    <row r="455" spans="2:4">
      <c r="B455" s="145" t="s">
        <v>24935</v>
      </c>
      <c r="C455" s="146" t="s">
        <v>21938</v>
      </c>
      <c r="D455" s="179"/>
    </row>
    <row r="456" spans="2:4">
      <c r="B456" s="147" t="s">
        <v>24936</v>
      </c>
      <c r="C456" s="44" t="s">
        <v>24137</v>
      </c>
      <c r="D456" s="186">
        <f>'Row Data'!F638</f>
        <v>5</v>
      </c>
    </row>
    <row r="457" spans="2:4">
      <c r="B457" s="147" t="s">
        <v>24937</v>
      </c>
      <c r="C457" s="41" t="s">
        <v>24136</v>
      </c>
      <c r="D457" s="186">
        <f>'Row Data'!F639</f>
        <v>5</v>
      </c>
    </row>
    <row r="458" spans="2:4">
      <c r="B458" s="147" t="s">
        <v>24938</v>
      </c>
      <c r="C458" s="44" t="s">
        <v>24135</v>
      </c>
      <c r="D458" s="186">
        <f>'Row Data'!F640</f>
        <v>5</v>
      </c>
    </row>
    <row r="459" spans="2:4">
      <c r="B459" s="145" t="s">
        <v>24939</v>
      </c>
      <c r="C459" s="146" t="s">
        <v>21994</v>
      </c>
      <c r="D459" s="179"/>
    </row>
    <row r="460" spans="2:4">
      <c r="B460" s="147" t="s">
        <v>24940</v>
      </c>
      <c r="C460" s="148" t="s">
        <v>24134</v>
      </c>
      <c r="D460" s="180">
        <f>'Row Data'!F643</f>
        <v>5</v>
      </c>
    </row>
    <row r="461" spans="2:4">
      <c r="B461" s="147" t="s">
        <v>24941</v>
      </c>
      <c r="C461" s="148" t="s">
        <v>24133</v>
      </c>
      <c r="D461" s="180">
        <f>'Row Data'!F644</f>
        <v>5</v>
      </c>
    </row>
    <row r="462" spans="2:4">
      <c r="B462" s="147" t="s">
        <v>24942</v>
      </c>
      <c r="C462" s="148" t="s">
        <v>24132</v>
      </c>
      <c r="D462" s="180">
        <f>'Row Data'!F645</f>
        <v>5</v>
      </c>
    </row>
    <row r="463" spans="2:4">
      <c r="B463" s="147" t="s">
        <v>24943</v>
      </c>
      <c r="C463" s="148" t="s">
        <v>24131</v>
      </c>
      <c r="D463" s="180">
        <f>'Row Data'!F646</f>
        <v>5</v>
      </c>
    </row>
    <row r="464" spans="2:4">
      <c r="B464" s="147" t="s">
        <v>24944</v>
      </c>
      <c r="C464" s="148" t="s">
        <v>24130</v>
      </c>
      <c r="D464" s="180">
        <f>'Row Data'!F647</f>
        <v>5</v>
      </c>
    </row>
    <row r="465" spans="2:4">
      <c r="B465" s="147" t="s">
        <v>24945</v>
      </c>
      <c r="C465" s="148" t="s">
        <v>24129</v>
      </c>
      <c r="D465" s="180">
        <f>'Row Data'!F648</f>
        <v>5</v>
      </c>
    </row>
    <row r="466" spans="2:4">
      <c r="B466" s="147" t="s">
        <v>24946</v>
      </c>
      <c r="C466" s="148" t="s">
        <v>24128</v>
      </c>
      <c r="D466" s="180">
        <f>'Row Data'!F649</f>
        <v>5</v>
      </c>
    </row>
    <row r="467" spans="2:4">
      <c r="B467" s="145" t="s">
        <v>24947</v>
      </c>
      <c r="C467" s="146" t="s">
        <v>22056</v>
      </c>
      <c r="D467" s="179"/>
    </row>
    <row r="468" spans="2:4">
      <c r="B468" s="48" t="s">
        <v>24948</v>
      </c>
      <c r="C468" s="148" t="s">
        <v>24127</v>
      </c>
      <c r="D468" s="180">
        <f>'Row Data'!F651</f>
        <v>5</v>
      </c>
    </row>
    <row r="469" spans="2:4">
      <c r="B469" s="48" t="s">
        <v>24949</v>
      </c>
      <c r="C469" s="148" t="s">
        <v>24126</v>
      </c>
      <c r="D469" s="180">
        <f>'Row Data'!F652</f>
        <v>5</v>
      </c>
    </row>
    <row r="470" spans="2:4">
      <c r="B470" s="48" t="s">
        <v>24950</v>
      </c>
      <c r="C470" s="148" t="s">
        <v>24125</v>
      </c>
      <c r="D470" s="180">
        <f>'Row Data'!F653</f>
        <v>5</v>
      </c>
    </row>
    <row r="471" spans="2:4">
      <c r="B471" s="161" t="s">
        <v>24951</v>
      </c>
      <c r="C471" s="148" t="s">
        <v>24124</v>
      </c>
      <c r="D471" s="180">
        <f>'Row Data'!F655</f>
        <v>5</v>
      </c>
    </row>
    <row r="472" spans="2:4">
      <c r="B472" s="48" t="s">
        <v>24952</v>
      </c>
      <c r="C472" s="148" t="s">
        <v>24123</v>
      </c>
      <c r="D472" s="180">
        <f>'Row Data'!F656</f>
        <v>5</v>
      </c>
    </row>
    <row r="473" spans="2:4">
      <c r="B473" s="48" t="s">
        <v>24953</v>
      </c>
      <c r="C473" s="148" t="s">
        <v>24122</v>
      </c>
      <c r="D473" s="180">
        <f>'Row Data'!F657</f>
        <v>5</v>
      </c>
    </row>
    <row r="474" spans="2:4">
      <c r="B474" s="48" t="s">
        <v>24954</v>
      </c>
      <c r="C474" s="148" t="s">
        <v>24121</v>
      </c>
      <c r="D474" s="180">
        <f>'Row Data'!F658</f>
        <v>5</v>
      </c>
    </row>
    <row r="475" spans="2:4">
      <c r="B475" s="48" t="s">
        <v>24955</v>
      </c>
      <c r="C475" s="148" t="s">
        <v>24120</v>
      </c>
      <c r="D475" s="180">
        <f>'Row Data'!F659</f>
        <v>5</v>
      </c>
    </row>
    <row r="476" spans="2:4">
      <c r="B476" s="48" t="s">
        <v>24956</v>
      </c>
      <c r="C476" s="148" t="s">
        <v>24119</v>
      </c>
      <c r="D476" s="180">
        <f>'Row Data'!F660</f>
        <v>5</v>
      </c>
    </row>
    <row r="477" spans="2:4">
      <c r="B477" s="48" t="s">
        <v>24957</v>
      </c>
      <c r="C477" s="148" t="s">
        <v>24118</v>
      </c>
      <c r="D477" s="180">
        <f>'Row Data'!F661</f>
        <v>5</v>
      </c>
    </row>
    <row r="478" spans="2:4">
      <c r="B478" s="48" t="s">
        <v>24958</v>
      </c>
      <c r="C478" s="148" t="s">
        <v>24117</v>
      </c>
      <c r="D478" s="180">
        <f>'Row Data'!F662</f>
        <v>5</v>
      </c>
    </row>
    <row r="479" spans="2:4">
      <c r="B479" s="48" t="s">
        <v>24959</v>
      </c>
      <c r="C479" s="148" t="s">
        <v>24116</v>
      </c>
      <c r="D479" s="180">
        <f>'Row Data'!F663</f>
        <v>5</v>
      </c>
    </row>
    <row r="480" spans="2:4">
      <c r="B480" s="48" t="s">
        <v>24960</v>
      </c>
      <c r="C480" s="148" t="s">
        <v>24115</v>
      </c>
      <c r="D480" s="180">
        <f>'Row Data'!F664</f>
        <v>5</v>
      </c>
    </row>
    <row r="481" spans="2:4">
      <c r="B481" s="145" t="s">
        <v>24961</v>
      </c>
      <c r="C481" s="146" t="s">
        <v>10662</v>
      </c>
      <c r="D481" s="179"/>
    </row>
    <row r="482" spans="2:4">
      <c r="B482" s="147" t="s">
        <v>24962</v>
      </c>
      <c r="C482" s="148" t="s">
        <v>24114</v>
      </c>
      <c r="D482" s="180">
        <f>'Row Data'!F666</f>
        <v>5</v>
      </c>
    </row>
    <row r="483" spans="2:4">
      <c r="B483" s="147" t="s">
        <v>24963</v>
      </c>
      <c r="C483" s="44" t="s">
        <v>24113</v>
      </c>
      <c r="D483" s="180">
        <f>'Row Data'!F667</f>
        <v>5</v>
      </c>
    </row>
    <row r="484" spans="2:4">
      <c r="B484" s="147" t="s">
        <v>24964</v>
      </c>
      <c r="C484" s="148" t="s">
        <v>24112</v>
      </c>
      <c r="D484" s="180">
        <f>'Row Data'!F668</f>
        <v>5</v>
      </c>
    </row>
    <row r="485" spans="2:4">
      <c r="B485" s="147" t="s">
        <v>24965</v>
      </c>
      <c r="C485" s="148" t="s">
        <v>24111</v>
      </c>
      <c r="D485" s="180">
        <f>'Row Data'!F669</f>
        <v>5</v>
      </c>
    </row>
    <row r="486" spans="2:4">
      <c r="B486" s="147" t="s">
        <v>24966</v>
      </c>
      <c r="C486" s="148" t="s">
        <v>24110</v>
      </c>
      <c r="D486" s="180">
        <f>'Row Data'!F670</f>
        <v>5</v>
      </c>
    </row>
    <row r="487" spans="2:4">
      <c r="B487" s="147" t="s">
        <v>24967</v>
      </c>
      <c r="C487" s="148" t="s">
        <v>24109</v>
      </c>
      <c r="D487" s="180">
        <f>'Row Data'!F671</f>
        <v>5</v>
      </c>
    </row>
    <row r="488" spans="2:4">
      <c r="B488" s="147" t="s">
        <v>24968</v>
      </c>
      <c r="C488" s="148" t="s">
        <v>24108</v>
      </c>
      <c r="D488" s="180">
        <f>'Row Data'!F672</f>
        <v>5</v>
      </c>
    </row>
    <row r="489" spans="2:4">
      <c r="B489" s="147" t="s">
        <v>24969</v>
      </c>
      <c r="C489" s="148" t="s">
        <v>24107</v>
      </c>
      <c r="D489" s="180">
        <f>'Row Data'!F673</f>
        <v>5</v>
      </c>
    </row>
    <row r="490" spans="2:4">
      <c r="B490" s="147" t="s">
        <v>24970</v>
      </c>
      <c r="C490" s="148" t="s">
        <v>24106</v>
      </c>
      <c r="D490" s="180">
        <f>'Row Data'!F674</f>
        <v>0</v>
      </c>
    </row>
    <row r="491" spans="2:4">
      <c r="B491" s="147" t="s">
        <v>24971</v>
      </c>
      <c r="C491" s="148" t="s">
        <v>24105</v>
      </c>
      <c r="D491" s="180">
        <f>'Row Data'!F676</f>
        <v>5</v>
      </c>
    </row>
    <row r="492" spans="2:4">
      <c r="B492" s="147" t="s">
        <v>24972</v>
      </c>
      <c r="C492" s="148" t="s">
        <v>24104</v>
      </c>
      <c r="D492" s="180">
        <f>'Row Data'!F677</f>
        <v>5</v>
      </c>
    </row>
    <row r="493" spans="2:4">
      <c r="B493" s="147" t="s">
        <v>24973</v>
      </c>
      <c r="C493" s="148" t="s">
        <v>24103</v>
      </c>
      <c r="D493" s="180">
        <f>'Row Data'!F678</f>
        <v>5</v>
      </c>
    </row>
    <row r="494" spans="2:4">
      <c r="B494" s="147" t="s">
        <v>24974</v>
      </c>
      <c r="C494" s="148" t="s">
        <v>24102</v>
      </c>
      <c r="D494" s="180">
        <f>'Row Data'!F679</f>
        <v>0</v>
      </c>
    </row>
    <row r="495" spans="2:4">
      <c r="B495" s="147" t="s">
        <v>24975</v>
      </c>
      <c r="C495" s="148" t="s">
        <v>24101</v>
      </c>
      <c r="D495" s="180">
        <f>'Row Data'!F680</f>
        <v>0</v>
      </c>
    </row>
    <row r="496" spans="2:4">
      <c r="B496" s="147" t="s">
        <v>24976</v>
      </c>
      <c r="C496" s="148" t="s">
        <v>24100</v>
      </c>
      <c r="D496" s="180">
        <f>'Row Data'!F682</f>
        <v>5</v>
      </c>
    </row>
    <row r="497" spans="2:8">
      <c r="B497" s="145" t="s">
        <v>24977</v>
      </c>
      <c r="C497" s="146" t="s">
        <v>10661</v>
      </c>
      <c r="D497" s="179"/>
    </row>
    <row r="498" spans="2:8">
      <c r="B498" s="147" t="s">
        <v>24978</v>
      </c>
      <c r="C498" s="41" t="s">
        <v>24099</v>
      </c>
      <c r="D498" s="181">
        <f>'Row Data'!F685</f>
        <v>5</v>
      </c>
    </row>
    <row r="499" spans="2:8">
      <c r="B499" s="147" t="s">
        <v>24979</v>
      </c>
      <c r="C499" s="148" t="s">
        <v>24098</v>
      </c>
      <c r="D499" s="181">
        <f>'Row Data'!F687</f>
        <v>5</v>
      </c>
    </row>
    <row r="500" spans="2:8">
      <c r="B500" s="147" t="s">
        <v>24980</v>
      </c>
      <c r="C500" s="148" t="s">
        <v>24097</v>
      </c>
      <c r="D500" s="181">
        <f>'Row Data'!F688</f>
        <v>5</v>
      </c>
    </row>
    <row r="501" spans="2:8">
      <c r="B501" s="147" t="s">
        <v>24981</v>
      </c>
      <c r="C501" s="148" t="s">
        <v>24096</v>
      </c>
      <c r="D501" s="181">
        <f>'Row Data'!F689</f>
        <v>5</v>
      </c>
    </row>
    <row r="502" spans="2:8">
      <c r="B502" s="155" t="s">
        <v>24982</v>
      </c>
      <c r="C502" s="150" t="s">
        <v>24095</v>
      </c>
      <c r="D502" s="181">
        <f>'Row Data'!F690</f>
        <v>5</v>
      </c>
    </row>
    <row r="503" spans="2:8">
      <c r="B503" s="145" t="s">
        <v>24983</v>
      </c>
      <c r="C503" s="146" t="s">
        <v>26255</v>
      </c>
      <c r="D503" s="179"/>
    </row>
    <row r="504" spans="2:8">
      <c r="B504" s="147" t="s">
        <v>24984</v>
      </c>
      <c r="C504" s="153" t="s">
        <v>24094</v>
      </c>
      <c r="D504" s="183">
        <f>'Row Data'!F692</f>
        <v>5</v>
      </c>
    </row>
    <row r="505" spans="2:8" s="37" customFormat="1">
      <c r="B505" s="147" t="s">
        <v>24985</v>
      </c>
      <c r="C505" s="44" t="s">
        <v>24093</v>
      </c>
      <c r="D505" s="186">
        <f>'Row Data'!F693</f>
        <v>5</v>
      </c>
      <c r="E505" s="194"/>
      <c r="H505" s="121"/>
    </row>
    <row r="506" spans="2:8">
      <c r="B506" s="145" t="s">
        <v>24986</v>
      </c>
      <c r="C506" s="146" t="s">
        <v>10664</v>
      </c>
      <c r="D506" s="179"/>
    </row>
    <row r="507" spans="2:8">
      <c r="B507" s="147" t="s">
        <v>24987</v>
      </c>
      <c r="C507" s="148" t="s">
        <v>24092</v>
      </c>
      <c r="D507" s="180">
        <f>'Row Data'!F695</f>
        <v>5</v>
      </c>
    </row>
    <row r="508" spans="2:8">
      <c r="B508" s="147" t="s">
        <v>24988</v>
      </c>
      <c r="C508" s="148" t="s">
        <v>24091</v>
      </c>
      <c r="D508" s="180">
        <f>'Row Data'!F697</f>
        <v>5</v>
      </c>
    </row>
    <row r="509" spans="2:8">
      <c r="B509" s="147" t="s">
        <v>24989</v>
      </c>
      <c r="C509" s="148" t="s">
        <v>24090</v>
      </c>
      <c r="D509" s="180">
        <f>'Row Data'!F698</f>
        <v>5</v>
      </c>
    </row>
    <row r="510" spans="2:8">
      <c r="B510" s="147" t="s">
        <v>24990</v>
      </c>
      <c r="C510" s="148" t="s">
        <v>24089</v>
      </c>
      <c r="D510" s="180">
        <f>'Row Data'!F700</f>
        <v>5</v>
      </c>
    </row>
    <row r="511" spans="2:8">
      <c r="B511" s="145" t="s">
        <v>24991</v>
      </c>
      <c r="C511" s="146" t="s">
        <v>21705</v>
      </c>
      <c r="D511" s="179"/>
    </row>
    <row r="512" spans="2:8">
      <c r="B512" s="147" t="s">
        <v>24992</v>
      </c>
      <c r="C512" s="153" t="s">
        <v>24088</v>
      </c>
      <c r="D512" s="183">
        <f>'Row Data'!F702</f>
        <v>5</v>
      </c>
    </row>
    <row r="513" spans="2:4">
      <c r="B513" s="147" t="s">
        <v>24993</v>
      </c>
      <c r="C513" s="44" t="s">
        <v>24087</v>
      </c>
      <c r="D513" s="183">
        <f>'Row Data'!F703</f>
        <v>5</v>
      </c>
    </row>
    <row r="514" spans="2:4">
      <c r="B514" s="147" t="s">
        <v>24994</v>
      </c>
      <c r="C514" s="148" t="s">
        <v>24086</v>
      </c>
      <c r="D514" s="183">
        <f>'Row Data'!F704</f>
        <v>5</v>
      </c>
    </row>
    <row r="515" spans="2:4">
      <c r="B515" s="147" t="s">
        <v>24995</v>
      </c>
      <c r="C515" s="42" t="s">
        <v>24085</v>
      </c>
      <c r="D515" s="183">
        <f>'Row Data'!F705</f>
        <v>5</v>
      </c>
    </row>
    <row r="516" spans="2:4">
      <c r="B516" s="147" t="s">
        <v>24996</v>
      </c>
      <c r="C516" s="44" t="s">
        <v>24084</v>
      </c>
      <c r="D516" s="183">
        <f>'Row Data'!F706</f>
        <v>5</v>
      </c>
    </row>
    <row r="517" spans="2:4">
      <c r="B517" s="147" t="s">
        <v>24997</v>
      </c>
      <c r="C517" s="148" t="s">
        <v>24083</v>
      </c>
      <c r="D517" s="183">
        <f>'Row Data'!F707</f>
        <v>5</v>
      </c>
    </row>
    <row r="518" spans="2:4">
      <c r="B518" s="147" t="s">
        <v>24998</v>
      </c>
      <c r="C518" s="148" t="s">
        <v>24082</v>
      </c>
      <c r="D518" s="183">
        <f>'Row Data'!F708</f>
        <v>5</v>
      </c>
    </row>
    <row r="519" spans="2:4">
      <c r="B519" s="147" t="s">
        <v>24999</v>
      </c>
      <c r="C519" s="148" t="s">
        <v>24081</v>
      </c>
      <c r="D519" s="183">
        <f>'Row Data'!F709</f>
        <v>5</v>
      </c>
    </row>
    <row r="520" spans="2:4">
      <c r="B520" s="147" t="s">
        <v>25000</v>
      </c>
      <c r="C520" s="148" t="s">
        <v>24080</v>
      </c>
      <c r="D520" s="183">
        <f>'Row Data'!F710</f>
        <v>5</v>
      </c>
    </row>
    <row r="521" spans="2:4">
      <c r="B521" s="147" t="s">
        <v>25001</v>
      </c>
      <c r="C521" s="148" t="s">
        <v>24079</v>
      </c>
      <c r="D521" s="183">
        <f>'Row Data'!F711</f>
        <v>5</v>
      </c>
    </row>
    <row r="522" spans="2:4">
      <c r="B522" s="147" t="s">
        <v>25002</v>
      </c>
      <c r="C522" s="148" t="s">
        <v>24078</v>
      </c>
      <c r="D522" s="183">
        <f>'Row Data'!F712</f>
        <v>5</v>
      </c>
    </row>
    <row r="523" spans="2:4">
      <c r="B523" s="147" t="s">
        <v>25003</v>
      </c>
      <c r="C523" s="148" t="s">
        <v>24077</v>
      </c>
      <c r="D523" s="183">
        <f>'Row Data'!F713</f>
        <v>5</v>
      </c>
    </row>
    <row r="524" spans="2:4">
      <c r="B524" s="147" t="s">
        <v>25004</v>
      </c>
      <c r="C524" s="41" t="s">
        <v>24076</v>
      </c>
      <c r="D524" s="183">
        <f>'Row Data'!F714</f>
        <v>5</v>
      </c>
    </row>
    <row r="525" spans="2:4" ht="17.25" thickBot="1">
      <c r="B525" s="143">
        <v>13</v>
      </c>
      <c r="C525" s="144" t="s">
        <v>22757</v>
      </c>
      <c r="D525" s="178"/>
    </row>
    <row r="526" spans="2:4" ht="17.25" thickTop="1">
      <c r="B526" s="160" t="s">
        <v>25005</v>
      </c>
      <c r="C526" s="162" t="s">
        <v>10654</v>
      </c>
      <c r="D526" s="188"/>
    </row>
    <row r="527" spans="2:4">
      <c r="B527" s="147" t="s">
        <v>25006</v>
      </c>
      <c r="C527" s="153" t="s">
        <v>24075</v>
      </c>
      <c r="D527" s="183">
        <f>'Row Data'!F717</f>
        <v>5</v>
      </c>
    </row>
    <row r="528" spans="2:4">
      <c r="B528" s="147" t="s">
        <v>25007</v>
      </c>
      <c r="C528" s="153" t="s">
        <v>24074</v>
      </c>
      <c r="D528" s="183">
        <f>'Row Data'!F718</f>
        <v>5</v>
      </c>
    </row>
    <row r="529" spans="2:4">
      <c r="B529" s="147" t="s">
        <v>25008</v>
      </c>
      <c r="C529" s="44" t="s">
        <v>24073</v>
      </c>
      <c r="D529" s="183">
        <f>'Row Data'!F719</f>
        <v>5</v>
      </c>
    </row>
    <row r="530" spans="2:4">
      <c r="B530" s="147" t="s">
        <v>25009</v>
      </c>
      <c r="C530" s="153" t="s">
        <v>24072</v>
      </c>
      <c r="D530" s="183">
        <f>'Row Data'!F720</f>
        <v>5</v>
      </c>
    </row>
    <row r="531" spans="2:4">
      <c r="B531" s="147" t="s">
        <v>25010</v>
      </c>
      <c r="C531" s="153" t="s">
        <v>24071</v>
      </c>
      <c r="D531" s="183">
        <f>'Row Data'!F721</f>
        <v>5</v>
      </c>
    </row>
    <row r="532" spans="2:4">
      <c r="B532" s="147" t="s">
        <v>25011</v>
      </c>
      <c r="C532" s="153" t="s">
        <v>24070</v>
      </c>
      <c r="D532" s="183">
        <f>'Row Data'!F722</f>
        <v>5</v>
      </c>
    </row>
    <row r="533" spans="2:4">
      <c r="B533" s="147" t="s">
        <v>25012</v>
      </c>
      <c r="C533" s="44" t="s">
        <v>24069</v>
      </c>
      <c r="D533" s="183">
        <f>'Row Data'!F723</f>
        <v>5</v>
      </c>
    </row>
    <row r="534" spans="2:4">
      <c r="B534" s="147" t="s">
        <v>25013</v>
      </c>
      <c r="C534" s="44" t="s">
        <v>24068</v>
      </c>
      <c r="D534" s="183">
        <f>'Row Data'!F724</f>
        <v>5</v>
      </c>
    </row>
    <row r="535" spans="2:4">
      <c r="B535" s="147" t="s">
        <v>25014</v>
      </c>
      <c r="C535" s="153" t="s">
        <v>24067</v>
      </c>
      <c r="D535" s="183">
        <f>'Row Data'!F725</f>
        <v>5</v>
      </c>
    </row>
    <row r="536" spans="2:4">
      <c r="B536" s="147" t="s">
        <v>25015</v>
      </c>
      <c r="C536" s="153" t="s">
        <v>24066</v>
      </c>
      <c r="D536" s="183">
        <f>'Row Data'!F726</f>
        <v>5</v>
      </c>
    </row>
    <row r="537" spans="2:4">
      <c r="B537" s="147" t="s">
        <v>25016</v>
      </c>
      <c r="C537" s="153" t="s">
        <v>24065</v>
      </c>
      <c r="D537" s="183">
        <f>'Row Data'!F727</f>
        <v>5</v>
      </c>
    </row>
    <row r="538" spans="2:4">
      <c r="B538" s="155" t="s">
        <v>25017</v>
      </c>
      <c r="C538" s="153" t="s">
        <v>24064</v>
      </c>
      <c r="D538" s="183">
        <f>'Row Data'!F728</f>
        <v>5</v>
      </c>
    </row>
    <row r="539" spans="2:4">
      <c r="B539" s="147" t="s">
        <v>25018</v>
      </c>
      <c r="C539" s="153" t="s">
        <v>24063</v>
      </c>
      <c r="D539" s="183">
        <f>'Row Data'!F729</f>
        <v>5</v>
      </c>
    </row>
    <row r="540" spans="2:4">
      <c r="B540" s="147" t="s">
        <v>25019</v>
      </c>
      <c r="C540" s="153" t="s">
        <v>24062</v>
      </c>
      <c r="D540" s="183">
        <f>'Row Data'!F730</f>
        <v>5</v>
      </c>
    </row>
    <row r="541" spans="2:4">
      <c r="B541" s="147" t="s">
        <v>25020</v>
      </c>
      <c r="C541" s="153" t="s">
        <v>24061</v>
      </c>
      <c r="D541" s="183">
        <f>'Row Data'!F732</f>
        <v>5</v>
      </c>
    </row>
    <row r="542" spans="2:4">
      <c r="B542" s="147" t="s">
        <v>25021</v>
      </c>
      <c r="C542" s="153" t="s">
        <v>24060</v>
      </c>
      <c r="D542" s="183">
        <f>'Row Data'!F733</f>
        <v>5</v>
      </c>
    </row>
    <row r="543" spans="2:4">
      <c r="B543" s="147" t="s">
        <v>25022</v>
      </c>
      <c r="C543" s="153" t="s">
        <v>24059</v>
      </c>
      <c r="D543" s="183">
        <f>'Row Data'!F734</f>
        <v>5</v>
      </c>
    </row>
    <row r="544" spans="2:4">
      <c r="B544" s="147" t="s">
        <v>25023</v>
      </c>
      <c r="C544" s="153" t="s">
        <v>24058</v>
      </c>
      <c r="D544" s="183">
        <f>'Row Data'!F735</f>
        <v>5</v>
      </c>
    </row>
    <row r="545" spans="2:4">
      <c r="B545" s="147" t="s">
        <v>25024</v>
      </c>
      <c r="C545" s="153" t="s">
        <v>24057</v>
      </c>
      <c r="D545" s="183">
        <f>'Row Data'!F736</f>
        <v>5</v>
      </c>
    </row>
    <row r="546" spans="2:4">
      <c r="B546" s="147" t="s">
        <v>25025</v>
      </c>
      <c r="C546" s="153" t="s">
        <v>24056</v>
      </c>
      <c r="D546" s="183">
        <f>'Row Data'!F737</f>
        <v>5</v>
      </c>
    </row>
    <row r="547" spans="2:4">
      <c r="B547" s="147" t="s">
        <v>25026</v>
      </c>
      <c r="C547" s="153" t="s">
        <v>24055</v>
      </c>
      <c r="D547" s="183">
        <f>'Row Data'!F739</f>
        <v>5</v>
      </c>
    </row>
    <row r="548" spans="2:4">
      <c r="B548" s="145" t="s">
        <v>25027</v>
      </c>
      <c r="C548" s="146" t="s">
        <v>11515</v>
      </c>
      <c r="D548" s="179"/>
    </row>
    <row r="549" spans="2:4">
      <c r="B549" s="147" t="s">
        <v>25028</v>
      </c>
      <c r="C549" s="148" t="s">
        <v>24054</v>
      </c>
      <c r="D549" s="180">
        <f>'Row Data'!F742</f>
        <v>5</v>
      </c>
    </row>
    <row r="550" spans="2:4">
      <c r="B550" s="147" t="s">
        <v>25029</v>
      </c>
      <c r="C550" s="148" t="s">
        <v>24053</v>
      </c>
      <c r="D550" s="180">
        <f>'Row Data'!F743</f>
        <v>5</v>
      </c>
    </row>
    <row r="551" spans="2:4">
      <c r="B551" s="147" t="s">
        <v>25030</v>
      </c>
      <c r="C551" s="148" t="s">
        <v>24052</v>
      </c>
      <c r="D551" s="180">
        <f>'Row Data'!F744</f>
        <v>5</v>
      </c>
    </row>
    <row r="552" spans="2:4">
      <c r="B552" s="147" t="s">
        <v>25031</v>
      </c>
      <c r="C552" s="148" t="s">
        <v>24051</v>
      </c>
      <c r="D552" s="180">
        <f>'Row Data'!F745</f>
        <v>5</v>
      </c>
    </row>
    <row r="553" spans="2:4">
      <c r="B553" s="147" t="s">
        <v>25032</v>
      </c>
      <c r="C553" s="148" t="s">
        <v>24050</v>
      </c>
      <c r="D553" s="180">
        <f>'Row Data'!F746</f>
        <v>5</v>
      </c>
    </row>
    <row r="554" spans="2:4">
      <c r="B554" s="147" t="s">
        <v>25033</v>
      </c>
      <c r="C554" s="148" t="s">
        <v>24049</v>
      </c>
      <c r="D554" s="180">
        <f>'Row Data'!F747</f>
        <v>5</v>
      </c>
    </row>
    <row r="555" spans="2:4">
      <c r="B555" s="147" t="s">
        <v>25034</v>
      </c>
      <c r="C555" s="148" t="s">
        <v>24048</v>
      </c>
      <c r="D555" s="180">
        <f>'Row Data'!F748</f>
        <v>5</v>
      </c>
    </row>
    <row r="556" spans="2:4">
      <c r="B556" s="147" t="s">
        <v>25035</v>
      </c>
      <c r="C556" s="148" t="s">
        <v>24047</v>
      </c>
      <c r="D556" s="180">
        <f>'Row Data'!F749</f>
        <v>5</v>
      </c>
    </row>
    <row r="557" spans="2:4">
      <c r="B557" s="147" t="s">
        <v>25036</v>
      </c>
      <c r="C557" s="148" t="s">
        <v>24046</v>
      </c>
      <c r="D557" s="180">
        <f>'Row Data'!F750</f>
        <v>5</v>
      </c>
    </row>
    <row r="558" spans="2:4">
      <c r="B558" s="147" t="s">
        <v>25037</v>
      </c>
      <c r="C558" s="148" t="s">
        <v>24045</v>
      </c>
      <c r="D558" s="180">
        <f>'Row Data'!F751</f>
        <v>5</v>
      </c>
    </row>
    <row r="559" spans="2:4">
      <c r="B559" s="147" t="s">
        <v>25038</v>
      </c>
      <c r="C559" s="148" t="s">
        <v>24044</v>
      </c>
      <c r="D559" s="180">
        <f>'Row Data'!F753</f>
        <v>5</v>
      </c>
    </row>
    <row r="560" spans="2:4">
      <c r="B560" s="147" t="s">
        <v>25039</v>
      </c>
      <c r="C560" s="148" t="s">
        <v>24043</v>
      </c>
      <c r="D560" s="180">
        <f>'Row Data'!F754</f>
        <v>5</v>
      </c>
    </row>
    <row r="561" spans="2:4">
      <c r="B561" s="145" t="s">
        <v>25040</v>
      </c>
      <c r="C561" s="146" t="s">
        <v>21707</v>
      </c>
      <c r="D561" s="179"/>
    </row>
    <row r="562" spans="2:4">
      <c r="B562" s="147" t="s">
        <v>25041</v>
      </c>
      <c r="C562" s="153" t="s">
        <v>24042</v>
      </c>
      <c r="D562" s="183">
        <f>'Row Data'!F756</f>
        <v>5</v>
      </c>
    </row>
    <row r="563" spans="2:4">
      <c r="B563" s="147" t="s">
        <v>25042</v>
      </c>
      <c r="C563" s="148" t="s">
        <v>24041</v>
      </c>
      <c r="D563" s="183">
        <f>'Row Data'!F757</f>
        <v>5</v>
      </c>
    </row>
    <row r="564" spans="2:4">
      <c r="B564" s="147" t="s">
        <v>25043</v>
      </c>
      <c r="C564" s="148" t="s">
        <v>24040</v>
      </c>
      <c r="D564" s="183">
        <f>'Row Data'!F758</f>
        <v>5</v>
      </c>
    </row>
    <row r="565" spans="2:4">
      <c r="B565" s="147" t="s">
        <v>25044</v>
      </c>
      <c r="C565" s="148" t="s">
        <v>24039</v>
      </c>
      <c r="D565" s="183">
        <f>'Row Data'!F759</f>
        <v>5</v>
      </c>
    </row>
    <row r="566" spans="2:4">
      <c r="B566" s="147" t="s">
        <v>25045</v>
      </c>
      <c r="C566" s="148" t="s">
        <v>24038</v>
      </c>
      <c r="D566" s="183">
        <f>'Row Data'!F760</f>
        <v>5</v>
      </c>
    </row>
    <row r="567" spans="2:4">
      <c r="B567" s="147" t="s">
        <v>25046</v>
      </c>
      <c r="C567" s="148" t="s">
        <v>24037</v>
      </c>
      <c r="D567" s="183">
        <f>'Row Data'!F761</f>
        <v>5</v>
      </c>
    </row>
    <row r="568" spans="2:4">
      <c r="B568" s="147" t="s">
        <v>25047</v>
      </c>
      <c r="C568" s="148" t="s">
        <v>24036</v>
      </c>
      <c r="D568" s="183">
        <f>'Row Data'!F762</f>
        <v>5</v>
      </c>
    </row>
    <row r="569" spans="2:4">
      <c r="B569" s="147" t="s">
        <v>25048</v>
      </c>
      <c r="C569" s="148" t="s">
        <v>24035</v>
      </c>
      <c r="D569" s="183">
        <f>'Row Data'!F764</f>
        <v>5</v>
      </c>
    </row>
    <row r="570" spans="2:4">
      <c r="B570" s="147" t="s">
        <v>25049</v>
      </c>
      <c r="C570" s="148" t="s">
        <v>24034</v>
      </c>
      <c r="D570" s="183">
        <f>'Row Data'!F765</f>
        <v>5</v>
      </c>
    </row>
    <row r="571" spans="2:4">
      <c r="B571" s="147" t="s">
        <v>25050</v>
      </c>
      <c r="C571" s="148" t="s">
        <v>24033</v>
      </c>
      <c r="D571" s="183">
        <f>'Row Data'!F766</f>
        <v>5</v>
      </c>
    </row>
    <row r="572" spans="2:4">
      <c r="B572" s="147" t="s">
        <v>25051</v>
      </c>
      <c r="C572" s="148" t="s">
        <v>24032</v>
      </c>
      <c r="D572" s="183">
        <f>'Row Data'!F767</f>
        <v>5</v>
      </c>
    </row>
    <row r="573" spans="2:4">
      <c r="B573" s="147" t="s">
        <v>25052</v>
      </c>
      <c r="C573" s="148" t="s">
        <v>24031</v>
      </c>
      <c r="D573" s="183">
        <f>'Row Data'!F768</f>
        <v>5</v>
      </c>
    </row>
    <row r="574" spans="2:4">
      <c r="B574" s="147" t="s">
        <v>25053</v>
      </c>
      <c r="C574" s="148" t="s">
        <v>24030</v>
      </c>
      <c r="D574" s="183">
        <f>'Row Data'!F769</f>
        <v>5</v>
      </c>
    </row>
    <row r="575" spans="2:4">
      <c r="B575" s="147" t="s">
        <v>25054</v>
      </c>
      <c r="C575" s="148" t="s">
        <v>24029</v>
      </c>
      <c r="D575" s="183">
        <f>'Row Data'!F770</f>
        <v>5</v>
      </c>
    </row>
    <row r="576" spans="2:4">
      <c r="B576" s="147" t="s">
        <v>25055</v>
      </c>
      <c r="C576" s="148" t="s">
        <v>24028</v>
      </c>
      <c r="D576" s="183">
        <f>'Row Data'!F771</f>
        <v>5</v>
      </c>
    </row>
    <row r="577" spans="2:4">
      <c r="B577" s="147" t="s">
        <v>25056</v>
      </c>
      <c r="C577" s="148" t="s">
        <v>24027</v>
      </c>
      <c r="D577" s="183">
        <f>'Row Data'!F772</f>
        <v>5</v>
      </c>
    </row>
    <row r="578" spans="2:4">
      <c r="B578" s="147" t="s">
        <v>25057</v>
      </c>
      <c r="C578" s="148" t="s">
        <v>26280</v>
      </c>
      <c r="D578" s="183">
        <f>'Row Data'!F774</f>
        <v>5</v>
      </c>
    </row>
    <row r="579" spans="2:4">
      <c r="B579" s="147" t="s">
        <v>25058</v>
      </c>
      <c r="C579" s="148" t="s">
        <v>24026</v>
      </c>
      <c r="D579" s="183">
        <f>'Row Data'!F775</f>
        <v>5</v>
      </c>
    </row>
    <row r="580" spans="2:4">
      <c r="B580" s="147" t="s">
        <v>25059</v>
      </c>
      <c r="C580" s="148" t="s">
        <v>24025</v>
      </c>
      <c r="D580" s="183">
        <f>'Row Data'!F776</f>
        <v>5</v>
      </c>
    </row>
    <row r="581" spans="2:4">
      <c r="B581" s="147" t="s">
        <v>25060</v>
      </c>
      <c r="C581" s="148" t="s">
        <v>24024</v>
      </c>
      <c r="D581" s="183">
        <f>'Row Data'!F778</f>
        <v>5</v>
      </c>
    </row>
    <row r="582" spans="2:4">
      <c r="B582" s="147" t="s">
        <v>25061</v>
      </c>
      <c r="C582" s="148" t="s">
        <v>24023</v>
      </c>
      <c r="D582" s="183">
        <f>'Row Data'!F780</f>
        <v>5</v>
      </c>
    </row>
    <row r="583" spans="2:4">
      <c r="B583" s="147" t="s">
        <v>25062</v>
      </c>
      <c r="C583" s="148" t="s">
        <v>24022</v>
      </c>
      <c r="D583" s="183">
        <f>'Row Data'!F779</f>
        <v>0</v>
      </c>
    </row>
    <row r="584" spans="2:4">
      <c r="B584" s="145" t="s">
        <v>25063</v>
      </c>
      <c r="C584" s="146" t="s">
        <v>21705</v>
      </c>
      <c r="D584" s="179"/>
    </row>
    <row r="585" spans="2:4">
      <c r="B585" s="48" t="s">
        <v>25064</v>
      </c>
      <c r="C585" s="153" t="s">
        <v>24021</v>
      </c>
      <c r="D585" s="183">
        <f>'Row Data'!F783</f>
        <v>5</v>
      </c>
    </row>
    <row r="586" spans="2:4">
      <c r="B586" s="48" t="s">
        <v>25065</v>
      </c>
      <c r="C586" s="153" t="s">
        <v>24020</v>
      </c>
      <c r="D586" s="183">
        <f>'Row Data'!F785</f>
        <v>5</v>
      </c>
    </row>
    <row r="587" spans="2:4">
      <c r="B587" s="48" t="s">
        <v>25066</v>
      </c>
      <c r="C587" s="153" t="s">
        <v>24019</v>
      </c>
      <c r="D587" s="183">
        <f>'Row Data'!F787</f>
        <v>5</v>
      </c>
    </row>
    <row r="588" spans="2:4">
      <c r="B588" s="48" t="s">
        <v>25067</v>
      </c>
      <c r="C588" s="153" t="s">
        <v>24018</v>
      </c>
      <c r="D588" s="183">
        <f>'Row Data'!F788</f>
        <v>5</v>
      </c>
    </row>
    <row r="589" spans="2:4">
      <c r="B589" s="48" t="s">
        <v>25068</v>
      </c>
      <c r="C589" s="153" t="s">
        <v>24017</v>
      </c>
      <c r="D589" s="183">
        <f>'Row Data'!F789</f>
        <v>5</v>
      </c>
    </row>
    <row r="590" spans="2:4">
      <c r="B590" s="48" t="s">
        <v>25069</v>
      </c>
      <c r="C590" s="153" t="s">
        <v>24016</v>
      </c>
      <c r="D590" s="183">
        <f>'Row Data'!F790</f>
        <v>5</v>
      </c>
    </row>
    <row r="591" spans="2:4">
      <c r="B591" s="48" t="s">
        <v>25070</v>
      </c>
      <c r="C591" s="153" t="s">
        <v>24015</v>
      </c>
      <c r="D591" s="183">
        <f>'Row Data'!F791</f>
        <v>5</v>
      </c>
    </row>
    <row r="592" spans="2:4">
      <c r="B592" s="48" t="s">
        <v>25071</v>
      </c>
      <c r="C592" s="153" t="s">
        <v>24014</v>
      </c>
      <c r="D592" s="183">
        <f>'Row Data'!F792</f>
        <v>5</v>
      </c>
    </row>
    <row r="593" spans="2:4">
      <c r="B593" s="48" t="s">
        <v>25072</v>
      </c>
      <c r="C593" s="153" t="s">
        <v>24013</v>
      </c>
      <c r="D593" s="183">
        <f>'Row Data'!F793</f>
        <v>5</v>
      </c>
    </row>
    <row r="594" spans="2:4" ht="17.25" thickBot="1">
      <c r="B594" s="143">
        <v>14</v>
      </c>
      <c r="C594" s="144" t="s">
        <v>22905</v>
      </c>
      <c r="D594" s="178"/>
    </row>
    <row r="595" spans="2:4" ht="17.25" thickTop="1">
      <c r="B595" s="145" t="s">
        <v>25073</v>
      </c>
      <c r="C595" s="146" t="s">
        <v>21709</v>
      </c>
      <c r="D595" s="179"/>
    </row>
    <row r="596" spans="2:4">
      <c r="B596" s="48" t="s">
        <v>25074</v>
      </c>
      <c r="C596" s="153" t="s">
        <v>11472</v>
      </c>
      <c r="D596" s="183">
        <f>'Row Data'!F959</f>
        <v>5</v>
      </c>
    </row>
    <row r="597" spans="2:4">
      <c r="B597" s="48" t="s">
        <v>25075</v>
      </c>
      <c r="C597" s="148" t="s">
        <v>11473</v>
      </c>
      <c r="D597" s="183">
        <f>'Row Data'!F960</f>
        <v>5</v>
      </c>
    </row>
    <row r="598" spans="2:4">
      <c r="B598" s="48" t="s">
        <v>25076</v>
      </c>
      <c r="C598" s="148" t="s">
        <v>11477</v>
      </c>
      <c r="D598" s="183">
        <f>'Row Data'!F961</f>
        <v>5</v>
      </c>
    </row>
    <row r="599" spans="2:4">
      <c r="B599" s="48" t="s">
        <v>25077</v>
      </c>
      <c r="C599" s="148" t="s">
        <v>11480</v>
      </c>
      <c r="D599" s="183">
        <f>'Row Data'!F962</f>
        <v>5</v>
      </c>
    </row>
    <row r="600" spans="2:4">
      <c r="B600" s="48" t="s">
        <v>25078</v>
      </c>
      <c r="C600" s="148" t="s">
        <v>21790</v>
      </c>
      <c r="D600" s="183">
        <f>'Row Data'!F963</f>
        <v>5</v>
      </c>
    </row>
    <row r="601" spans="2:4">
      <c r="B601" s="48" t="s">
        <v>25079</v>
      </c>
      <c r="C601" s="148" t="s">
        <v>11483</v>
      </c>
      <c r="D601" s="183">
        <f>'Row Data'!F964</f>
        <v>5</v>
      </c>
    </row>
    <row r="602" spans="2:4">
      <c r="B602" s="161" t="s">
        <v>25080</v>
      </c>
      <c r="C602" s="150" t="s">
        <v>21835</v>
      </c>
      <c r="D602" s="183">
        <f>'Row Data'!F965</f>
        <v>5</v>
      </c>
    </row>
    <row r="603" spans="2:4">
      <c r="B603" s="48" t="s">
        <v>25081</v>
      </c>
      <c r="C603" s="148" t="s">
        <v>11925</v>
      </c>
      <c r="D603" s="183">
        <f>'Row Data'!F966</f>
        <v>5</v>
      </c>
    </row>
    <row r="604" spans="2:4">
      <c r="B604" s="48" t="s">
        <v>25082</v>
      </c>
      <c r="C604" s="148" t="s">
        <v>11484</v>
      </c>
      <c r="D604" s="183">
        <f>'Row Data'!F967</f>
        <v>5</v>
      </c>
    </row>
    <row r="605" spans="2:4">
      <c r="B605" s="48" t="s">
        <v>25083</v>
      </c>
      <c r="C605" s="148" t="s">
        <v>11485</v>
      </c>
      <c r="D605" s="183">
        <f>'Row Data'!F968</f>
        <v>5</v>
      </c>
    </row>
    <row r="606" spans="2:4">
      <c r="B606" s="48" t="s">
        <v>25084</v>
      </c>
      <c r="C606" s="148" t="s">
        <v>11476</v>
      </c>
      <c r="D606" s="183">
        <f>'Row Data'!F969</f>
        <v>5</v>
      </c>
    </row>
    <row r="607" spans="2:4">
      <c r="B607" s="48" t="s">
        <v>25085</v>
      </c>
      <c r="C607" s="148" t="s">
        <v>21910</v>
      </c>
      <c r="D607" s="183">
        <f>'Row Data'!F970</f>
        <v>5</v>
      </c>
    </row>
    <row r="608" spans="2:4">
      <c r="B608" s="48" t="s">
        <v>25086</v>
      </c>
      <c r="C608" s="148" t="s">
        <v>21926</v>
      </c>
      <c r="D608" s="183">
        <f>'Row Data'!F971</f>
        <v>5</v>
      </c>
    </row>
    <row r="609" spans="2:4">
      <c r="B609" s="48" t="s">
        <v>25087</v>
      </c>
      <c r="C609" s="148" t="s">
        <v>11481</v>
      </c>
      <c r="D609" s="183">
        <f>'Row Data'!F972</f>
        <v>5</v>
      </c>
    </row>
    <row r="610" spans="2:4">
      <c r="B610" s="48" t="s">
        <v>25088</v>
      </c>
      <c r="C610" s="148" t="s">
        <v>11482</v>
      </c>
      <c r="D610" s="183">
        <f>'Row Data'!F973</f>
        <v>5</v>
      </c>
    </row>
    <row r="611" spans="2:4">
      <c r="B611" s="48" t="s">
        <v>25089</v>
      </c>
      <c r="C611" s="148" t="s">
        <v>21968</v>
      </c>
      <c r="D611" s="183">
        <f>'Row Data'!F974</f>
        <v>5</v>
      </c>
    </row>
    <row r="612" spans="2:4">
      <c r="B612" s="48" t="s">
        <v>25090</v>
      </c>
      <c r="C612" s="148" t="s">
        <v>21984</v>
      </c>
      <c r="D612" s="183">
        <f>'Row Data'!F975</f>
        <v>5</v>
      </c>
    </row>
    <row r="613" spans="2:4">
      <c r="B613" s="48" t="s">
        <v>25091</v>
      </c>
      <c r="C613" s="148" t="s">
        <v>21997</v>
      </c>
      <c r="D613" s="183">
        <f>'Row Data'!F976</f>
        <v>5</v>
      </c>
    </row>
    <row r="614" spans="2:4">
      <c r="B614" s="48" t="s">
        <v>25092</v>
      </c>
      <c r="C614" s="148" t="s">
        <v>22010</v>
      </c>
      <c r="D614" s="183">
        <f>'Row Data'!F977</f>
        <v>5</v>
      </c>
    </row>
    <row r="615" spans="2:4">
      <c r="B615" s="48" t="s">
        <v>25093</v>
      </c>
      <c r="C615" s="148" t="s">
        <v>22022</v>
      </c>
      <c r="D615" s="183">
        <f>'Row Data'!F978</f>
        <v>5</v>
      </c>
    </row>
    <row r="616" spans="2:4">
      <c r="B616" s="48" t="s">
        <v>25094</v>
      </c>
      <c r="C616" s="148" t="s">
        <v>22034</v>
      </c>
      <c r="D616" s="183">
        <f>'Row Data'!F979</f>
        <v>5</v>
      </c>
    </row>
    <row r="617" spans="2:4">
      <c r="B617" s="48" t="s">
        <v>25095</v>
      </c>
      <c r="C617" s="148" t="s">
        <v>22048</v>
      </c>
      <c r="D617" s="183">
        <f>'Row Data'!F980</f>
        <v>5</v>
      </c>
    </row>
    <row r="618" spans="2:4">
      <c r="B618" s="48" t="s">
        <v>25096</v>
      </c>
      <c r="C618" s="148" t="s">
        <v>11486</v>
      </c>
      <c r="D618" s="183">
        <f>'Row Data'!F981</f>
        <v>5</v>
      </c>
    </row>
    <row r="619" spans="2:4">
      <c r="B619" s="48" t="s">
        <v>25097</v>
      </c>
      <c r="C619" s="148" t="s">
        <v>11479</v>
      </c>
      <c r="D619" s="183">
        <f>'Row Data'!F982</f>
        <v>5</v>
      </c>
    </row>
    <row r="620" spans="2:4">
      <c r="B620" s="48" t="s">
        <v>25098</v>
      </c>
      <c r="C620" s="148" t="s">
        <v>11487</v>
      </c>
      <c r="D620" s="183">
        <f>'Row Data'!F983</f>
        <v>5</v>
      </c>
    </row>
    <row r="621" spans="2:4">
      <c r="B621" s="161" t="s">
        <v>25099</v>
      </c>
      <c r="C621" s="148" t="s">
        <v>11478</v>
      </c>
      <c r="D621" s="183">
        <f>'Row Data'!F984</f>
        <v>5</v>
      </c>
    </row>
    <row r="622" spans="2:4">
      <c r="B622" s="48" t="s">
        <v>25100</v>
      </c>
      <c r="C622" s="148" t="s">
        <v>11474</v>
      </c>
      <c r="D622" s="183">
        <f>'Row Data'!F985</f>
        <v>5</v>
      </c>
    </row>
    <row r="623" spans="2:4">
      <c r="B623" s="145" t="s">
        <v>25101</v>
      </c>
      <c r="C623" s="146" t="s">
        <v>21909</v>
      </c>
      <c r="D623" s="179"/>
    </row>
    <row r="624" spans="2:4">
      <c r="B624" s="147" t="s">
        <v>25102</v>
      </c>
      <c r="C624" s="148" t="s">
        <v>21925</v>
      </c>
      <c r="D624" s="180">
        <f>'Row Data'!F987</f>
        <v>5</v>
      </c>
    </row>
    <row r="625" spans="2:4">
      <c r="B625" s="147" t="s">
        <v>25103</v>
      </c>
      <c r="C625" s="148" t="s">
        <v>21940</v>
      </c>
      <c r="D625" s="180">
        <f>'Row Data'!F988</f>
        <v>5</v>
      </c>
    </row>
    <row r="626" spans="2:4">
      <c r="B626" s="147" t="s">
        <v>25104</v>
      </c>
      <c r="C626" s="148" t="s">
        <v>21953</v>
      </c>
      <c r="D626" s="180">
        <f>'Row Data'!F989</f>
        <v>5</v>
      </c>
    </row>
    <row r="627" spans="2:4">
      <c r="B627" s="147" t="s">
        <v>25105</v>
      </c>
      <c r="C627" s="148" t="s">
        <v>21967</v>
      </c>
      <c r="D627" s="180">
        <f>'Row Data'!F990</f>
        <v>5</v>
      </c>
    </row>
    <row r="628" spans="2:4">
      <c r="B628" s="147" t="s">
        <v>25106</v>
      </c>
      <c r="C628" s="148" t="s">
        <v>21983</v>
      </c>
      <c r="D628" s="180">
        <f>'Row Data'!F992</f>
        <v>5</v>
      </c>
    </row>
    <row r="629" spans="2:4">
      <c r="B629" s="147" t="s">
        <v>25107</v>
      </c>
      <c r="C629" s="148" t="s">
        <v>21996</v>
      </c>
      <c r="D629" s="180">
        <f>'Row Data'!F993</f>
        <v>5</v>
      </c>
    </row>
    <row r="630" spans="2:4" ht="17.25" thickBot="1">
      <c r="B630" s="143">
        <v>15</v>
      </c>
      <c r="C630" s="144" t="s">
        <v>21708</v>
      </c>
      <c r="D630" s="178"/>
    </row>
    <row r="631" spans="2:4" ht="17.25" thickTop="1">
      <c r="B631" s="145" t="s">
        <v>25108</v>
      </c>
      <c r="C631" s="146" t="s">
        <v>25109</v>
      </c>
      <c r="D631" s="179"/>
    </row>
    <row r="632" spans="2:4">
      <c r="B632" s="48" t="s">
        <v>25110</v>
      </c>
      <c r="C632" s="163" t="s">
        <v>25111</v>
      </c>
      <c r="D632" s="97">
        <f>'Row Data'!O1607</f>
        <v>5</v>
      </c>
    </row>
    <row r="633" spans="2:4">
      <c r="B633" s="48" t="s">
        <v>25113</v>
      </c>
      <c r="C633" s="163" t="s">
        <v>25114</v>
      </c>
      <c r="D633" s="97">
        <f>'Row Data'!O1599</f>
        <v>5</v>
      </c>
    </row>
    <row r="634" spans="2:4">
      <c r="B634" s="48" t="s">
        <v>25115</v>
      </c>
      <c r="C634" s="163" t="s">
        <v>25116</v>
      </c>
      <c r="D634" s="97">
        <f>'Row Data'!O1605</f>
        <v>5</v>
      </c>
    </row>
    <row r="635" spans="2:4">
      <c r="B635" s="48" t="s">
        <v>25118</v>
      </c>
      <c r="C635" s="163" t="s">
        <v>27720</v>
      </c>
      <c r="D635" s="97">
        <f>'Row Data'!O1600</f>
        <v>5</v>
      </c>
    </row>
    <row r="636" spans="2:4">
      <c r="B636" s="48" t="s">
        <v>25119</v>
      </c>
      <c r="C636" s="163" t="s">
        <v>25120</v>
      </c>
      <c r="D636" s="97">
        <f>'Row Data'!J1599</f>
        <v>5</v>
      </c>
    </row>
    <row r="637" spans="2:4">
      <c r="B637" s="161" t="s">
        <v>25122</v>
      </c>
      <c r="C637" s="164" t="s">
        <v>25123</v>
      </c>
      <c r="D637" s="189">
        <f>'Row Data'!J1603</f>
        <v>5</v>
      </c>
    </row>
    <row r="638" spans="2:4">
      <c r="B638" s="48" t="s">
        <v>25124</v>
      </c>
      <c r="C638" s="163" t="s">
        <v>25125</v>
      </c>
      <c r="D638" s="97">
        <f ca="1">IF('Row Data'!J1606&gt;4,ROUND('Row Data'!J1606-1+RAND(),1),'Row Data'!J1606)</f>
        <v>4.5999999999999996</v>
      </c>
    </row>
    <row r="639" spans="2:4">
      <c r="B639" s="48" t="s">
        <v>25127</v>
      </c>
      <c r="C639" s="163" t="s">
        <v>25128</v>
      </c>
      <c r="D639" s="97">
        <f>'Row Data'!J1614</f>
        <v>5</v>
      </c>
    </row>
    <row r="640" spans="2:4">
      <c r="B640" s="48" t="s">
        <v>25130</v>
      </c>
      <c r="C640" s="163" t="s">
        <v>25131</v>
      </c>
      <c r="D640" s="97">
        <f>'Row Data'!O1655</f>
        <v>5</v>
      </c>
    </row>
    <row r="641" spans="2:4">
      <c r="B641" s="145" t="s">
        <v>25133</v>
      </c>
      <c r="C641" s="146" t="s">
        <v>25112</v>
      </c>
      <c r="D641" s="179"/>
    </row>
    <row r="642" spans="2:4">
      <c r="B642" s="48" t="s">
        <v>25134</v>
      </c>
      <c r="C642" s="163" t="s">
        <v>23697</v>
      </c>
      <c r="D642" s="97">
        <f>'Row Data'!O1650</f>
        <v>5</v>
      </c>
    </row>
    <row r="643" spans="2:4">
      <c r="B643" s="48" t="s">
        <v>25136</v>
      </c>
      <c r="C643" s="163" t="s">
        <v>25137</v>
      </c>
      <c r="D643" s="97">
        <f>'Row Data'!F2112</f>
        <v>5</v>
      </c>
    </row>
    <row r="644" spans="2:4">
      <c r="B644" s="48" t="s">
        <v>25138</v>
      </c>
      <c r="C644" s="163" t="s">
        <v>25139</v>
      </c>
      <c r="D644" s="97">
        <f>'Row Data'!F2019</f>
        <v>5</v>
      </c>
    </row>
    <row r="645" spans="2:4">
      <c r="B645" s="48" t="s">
        <v>25140</v>
      </c>
      <c r="C645" s="41" t="s">
        <v>25141</v>
      </c>
      <c r="D645" s="97">
        <f>'Row Data'!F2056</f>
        <v>5</v>
      </c>
    </row>
    <row r="646" spans="2:4">
      <c r="B646" s="161" t="s">
        <v>25142</v>
      </c>
      <c r="C646" s="40" t="s">
        <v>25143</v>
      </c>
      <c r="D646" s="189">
        <f>'Row Data'!F1998</f>
        <v>5</v>
      </c>
    </row>
    <row r="647" spans="2:4">
      <c r="B647" s="145" t="s">
        <v>25144</v>
      </c>
      <c r="C647" s="146" t="s">
        <v>25117</v>
      </c>
      <c r="D647" s="179"/>
    </row>
    <row r="648" spans="2:4">
      <c r="B648" s="48" t="s">
        <v>25145</v>
      </c>
      <c r="C648" s="41" t="s">
        <v>25146</v>
      </c>
      <c r="D648" s="189">
        <f>'Row Data'!O1646</f>
        <v>5</v>
      </c>
    </row>
    <row r="649" spans="2:4">
      <c r="B649" s="48" t="s">
        <v>25147</v>
      </c>
      <c r="C649" s="41" t="s">
        <v>25148</v>
      </c>
      <c r="D649" s="189">
        <f>'Row Data'!O1636</f>
        <v>5</v>
      </c>
    </row>
    <row r="650" spans="2:4">
      <c r="B650" s="48" t="s">
        <v>25149</v>
      </c>
      <c r="C650" s="163" t="s">
        <v>25150</v>
      </c>
      <c r="D650" s="97">
        <f>'Row Data'!O1627</f>
        <v>5</v>
      </c>
    </row>
    <row r="651" spans="2:4">
      <c r="B651" s="48" t="s">
        <v>25151</v>
      </c>
      <c r="C651" s="163" t="s">
        <v>25152</v>
      </c>
      <c r="D651" s="97">
        <f>'Row Data'!O1609</f>
        <v>5</v>
      </c>
    </row>
    <row r="652" spans="2:4">
      <c r="B652" s="145" t="s">
        <v>25153</v>
      </c>
      <c r="C652" s="146" t="s">
        <v>11446</v>
      </c>
      <c r="D652" s="179"/>
    </row>
    <row r="653" spans="2:4">
      <c r="B653" s="48" t="s">
        <v>25154</v>
      </c>
      <c r="C653" s="165" t="s">
        <v>25155</v>
      </c>
      <c r="D653" s="97">
        <f>'Row Data'!F2006</f>
        <v>5</v>
      </c>
    </row>
    <row r="654" spans="2:4">
      <c r="B654" s="48" t="s">
        <v>25156</v>
      </c>
      <c r="C654" s="148" t="s">
        <v>23644</v>
      </c>
      <c r="D654" s="97">
        <f>'Row Data'!F2340</f>
        <v>5</v>
      </c>
    </row>
    <row r="655" spans="2:4">
      <c r="B655" s="48" t="s">
        <v>25157</v>
      </c>
      <c r="C655" s="163" t="s">
        <v>25158</v>
      </c>
      <c r="D655" s="97">
        <f>'Row Data'!F2135</f>
        <v>5</v>
      </c>
    </row>
    <row r="656" spans="2:4">
      <c r="B656" s="48" t="s">
        <v>25159</v>
      </c>
      <c r="C656" s="163" t="s">
        <v>25160</v>
      </c>
      <c r="D656" s="97">
        <f>'Row Data'!O1649</f>
        <v>5</v>
      </c>
    </row>
    <row r="657" spans="2:4">
      <c r="B657" s="145" t="s">
        <v>25161</v>
      </c>
      <c r="C657" s="146" t="s">
        <v>25121</v>
      </c>
      <c r="D657" s="179"/>
    </row>
    <row r="658" spans="2:4">
      <c r="B658" s="48" t="s">
        <v>25162</v>
      </c>
      <c r="C658" s="163" t="s">
        <v>24011</v>
      </c>
      <c r="D658" s="97">
        <f ca="1">IF('Row Data'!F2195&gt;4,ROUND('Row Data'!F2195-1+RAND(),1),'Row Data'!F2195)</f>
        <v>4.9000000000000004</v>
      </c>
    </row>
    <row r="659" spans="2:4">
      <c r="B659" s="145" t="s">
        <v>25163</v>
      </c>
      <c r="C659" s="146" t="s">
        <v>23829</v>
      </c>
      <c r="D659" s="179"/>
    </row>
    <row r="660" spans="2:4">
      <c r="B660" s="48" t="s">
        <v>25739</v>
      </c>
      <c r="C660" s="163" t="s">
        <v>23820</v>
      </c>
      <c r="D660" s="97">
        <f>'Row Data'!F1943</f>
        <v>5</v>
      </c>
    </row>
    <row r="661" spans="2:4">
      <c r="B661" s="48" t="s">
        <v>25740</v>
      </c>
      <c r="C661" s="163" t="s">
        <v>23832</v>
      </c>
      <c r="D661" s="97">
        <f>'Row Data'!O1651</f>
        <v>5</v>
      </c>
    </row>
    <row r="662" spans="2:4">
      <c r="B662" s="161" t="s">
        <v>25741</v>
      </c>
      <c r="C662" s="164" t="s">
        <v>25164</v>
      </c>
      <c r="D662" s="189">
        <f>'Row Data'!F2145</f>
        <v>5</v>
      </c>
    </row>
    <row r="663" spans="2:4">
      <c r="B663" s="48" t="s">
        <v>25742</v>
      </c>
      <c r="C663" s="163" t="s">
        <v>23830</v>
      </c>
      <c r="D663" s="97">
        <f>'Row Data'!F1928</f>
        <v>5</v>
      </c>
    </row>
    <row r="664" spans="2:4">
      <c r="B664" s="48" t="s">
        <v>25743</v>
      </c>
      <c r="C664" s="163" t="s">
        <v>25165</v>
      </c>
      <c r="D664" s="97">
        <f>'Row Data'!F2138</f>
        <v>5</v>
      </c>
    </row>
    <row r="665" spans="2:4">
      <c r="B665" s="48" t="s">
        <v>25744</v>
      </c>
      <c r="C665" s="166" t="s">
        <v>23831</v>
      </c>
      <c r="D665" s="97">
        <f>'Row Data'!F2148</f>
        <v>5</v>
      </c>
    </row>
    <row r="666" spans="2:4">
      <c r="B666" s="48" t="s">
        <v>25745</v>
      </c>
      <c r="C666" s="163" t="s">
        <v>25166</v>
      </c>
      <c r="D666" s="97">
        <f ca="1">IF('Row Data'!F2149&gt;4,ROUND('Row Data'!F2149-1+RAND(),1),'Row Data'!F2149)</f>
        <v>4.3</v>
      </c>
    </row>
    <row r="667" spans="2:4">
      <c r="B667" s="48" t="s">
        <v>25746</v>
      </c>
      <c r="C667" s="41" t="s">
        <v>25167</v>
      </c>
      <c r="D667" s="97">
        <f>'Row Data'!F1943</f>
        <v>5</v>
      </c>
    </row>
    <row r="668" spans="2:4">
      <c r="B668" s="160" t="s">
        <v>25168</v>
      </c>
      <c r="C668" s="146" t="s">
        <v>25126</v>
      </c>
      <c r="D668" s="179"/>
    </row>
    <row r="669" spans="2:4">
      <c r="B669" s="48" t="s">
        <v>25169</v>
      </c>
      <c r="C669" s="163" t="s">
        <v>25170</v>
      </c>
      <c r="D669" s="97">
        <f>'Row Data'!F2115</f>
        <v>5</v>
      </c>
    </row>
    <row r="670" spans="2:4">
      <c r="B670" s="145" t="s">
        <v>25171</v>
      </c>
      <c r="C670" s="146" t="s">
        <v>25129</v>
      </c>
      <c r="D670" s="179"/>
    </row>
    <row r="671" spans="2:4">
      <c r="B671" s="48" t="s">
        <v>25172</v>
      </c>
      <c r="C671" s="44" t="s">
        <v>10655</v>
      </c>
      <c r="D671" s="97">
        <f>'Row Data'!F950</f>
        <v>5</v>
      </c>
    </row>
    <row r="672" spans="2:4">
      <c r="B672" s="48" t="s">
        <v>25173</v>
      </c>
      <c r="C672" s="148" t="s">
        <v>21834</v>
      </c>
      <c r="D672" s="97">
        <f>'Row Data'!F948</f>
        <v>5</v>
      </c>
    </row>
    <row r="673" spans="2:4">
      <c r="B673" s="48" t="s">
        <v>25174</v>
      </c>
      <c r="C673" s="41" t="s">
        <v>10660</v>
      </c>
      <c r="D673" s="97">
        <f>'Row Data'!F951</f>
        <v>5</v>
      </c>
    </row>
    <row r="674" spans="2:4">
      <c r="B674" s="48" t="s">
        <v>25175</v>
      </c>
      <c r="C674" s="163" t="s">
        <v>25176</v>
      </c>
      <c r="D674" s="97">
        <f>'Row Data'!F952</f>
        <v>5</v>
      </c>
    </row>
    <row r="675" spans="2:4">
      <c r="B675" s="48" t="s">
        <v>25177</v>
      </c>
      <c r="C675" s="41" t="s">
        <v>11451</v>
      </c>
      <c r="D675" s="97">
        <f>'Row Data'!F953</f>
        <v>5</v>
      </c>
    </row>
    <row r="676" spans="2:4">
      <c r="B676" s="145" t="s">
        <v>25178</v>
      </c>
      <c r="C676" s="146" t="s">
        <v>25132</v>
      </c>
      <c r="D676" s="179"/>
    </row>
    <row r="677" spans="2:4">
      <c r="B677" s="48" t="s">
        <v>25747</v>
      </c>
      <c r="C677" s="148" t="s">
        <v>25179</v>
      </c>
      <c r="D677" s="97">
        <f ca="1">IF('Row Data'!F2660,ROUND('Row Data'!F2660-1+RAND(),1),'Row Data'!F2660)</f>
        <v>4.3</v>
      </c>
    </row>
    <row r="678" spans="2:4">
      <c r="B678" s="48" t="s">
        <v>25748</v>
      </c>
      <c r="C678" s="163" t="s">
        <v>24012</v>
      </c>
      <c r="D678" s="97">
        <f ca="1">IF('Row Data'!F2224&gt;4,ROUND('Row Data'!F2224-1+RAND(),1),'Row Data'!F2224)</f>
        <v>4.7</v>
      </c>
    </row>
    <row r="679" spans="2:4">
      <c r="B679" s="145" t="s">
        <v>25749</v>
      </c>
      <c r="C679" s="146" t="s">
        <v>25180</v>
      </c>
      <c r="D679" s="179"/>
    </row>
    <row r="680" spans="2:4">
      <c r="B680" s="147" t="s">
        <v>25750</v>
      </c>
      <c r="C680" s="47" t="s">
        <v>24010</v>
      </c>
      <c r="D680" s="97">
        <f>'Row Data'!F1881</f>
        <v>5</v>
      </c>
    </row>
    <row r="681" spans="2:4">
      <c r="B681" s="147" t="s">
        <v>25751</v>
      </c>
      <c r="C681" s="47" t="s">
        <v>24009</v>
      </c>
      <c r="D681" s="97">
        <f ca="1">IF('Row Data'!F1888&gt;4,ROUND('Row Data'!F1888-1+RAND(),1),'Row Data'!F1888)</f>
        <v>4</v>
      </c>
    </row>
    <row r="682" spans="2:4">
      <c r="B682" s="147" t="s">
        <v>25752</v>
      </c>
      <c r="C682" s="47" t="s">
        <v>24008</v>
      </c>
      <c r="D682" s="97">
        <f>'Row Data'!F1889</f>
        <v>5</v>
      </c>
    </row>
    <row r="683" spans="2:4">
      <c r="B683" s="147" t="s">
        <v>25753</v>
      </c>
      <c r="C683" s="47" t="s">
        <v>24007</v>
      </c>
      <c r="D683" s="97">
        <f>'Row Data'!E1885</f>
        <v>5</v>
      </c>
    </row>
    <row r="684" spans="2:4">
      <c r="B684" s="147" t="s">
        <v>25754</v>
      </c>
      <c r="C684" s="47" t="s">
        <v>24006</v>
      </c>
      <c r="D684" s="97">
        <f>'Row Data'!E1903</f>
        <v>5</v>
      </c>
    </row>
    <row r="685" spans="2:4">
      <c r="B685" s="147" t="s">
        <v>25755</v>
      </c>
      <c r="C685" s="47" t="s">
        <v>24005</v>
      </c>
      <c r="D685" s="97">
        <f>'Row Data'!E1909</f>
        <v>5</v>
      </c>
    </row>
    <row r="686" spans="2:4">
      <c r="B686" s="147" t="s">
        <v>25756</v>
      </c>
      <c r="C686" s="47" t="s">
        <v>24004</v>
      </c>
      <c r="D686" s="97">
        <f>'Row Data'!E1905</f>
        <v>5</v>
      </c>
    </row>
    <row r="687" spans="2:4">
      <c r="B687" s="147" t="s">
        <v>25757</v>
      </c>
      <c r="C687" s="47" t="s">
        <v>24003</v>
      </c>
      <c r="D687" s="97">
        <f>'Row Data'!E1906</f>
        <v>5</v>
      </c>
    </row>
    <row r="688" spans="2:4">
      <c r="B688" s="147" t="s">
        <v>25758</v>
      </c>
      <c r="C688" s="47" t="s">
        <v>24002</v>
      </c>
      <c r="D688" s="97">
        <f>'Row Data'!E1911</f>
        <v>5</v>
      </c>
    </row>
    <row r="689" spans="2:4">
      <c r="B689" s="147" t="s">
        <v>25759</v>
      </c>
      <c r="C689" s="47" t="s">
        <v>24001</v>
      </c>
      <c r="D689" s="97">
        <f>'Row Data'!E1912</f>
        <v>5</v>
      </c>
    </row>
    <row r="690" spans="2:4">
      <c r="B690" s="147" t="s">
        <v>25760</v>
      </c>
      <c r="C690" s="47" t="s">
        <v>24000</v>
      </c>
      <c r="D690" s="97">
        <f>'Row Data'!E1913</f>
        <v>5</v>
      </c>
    </row>
    <row r="691" spans="2:4">
      <c r="B691" s="147" t="s">
        <v>25761</v>
      </c>
      <c r="C691" s="47" t="s">
        <v>23999</v>
      </c>
      <c r="D691" s="97">
        <f>'Row Data'!E1914</f>
        <v>5</v>
      </c>
    </row>
    <row r="692" spans="2:4">
      <c r="B692" s="147" t="s">
        <v>25762</v>
      </c>
      <c r="C692" s="47" t="s">
        <v>23998</v>
      </c>
      <c r="D692" s="97">
        <f>'Row Data'!E1904</f>
        <v>5</v>
      </c>
    </row>
    <row r="693" spans="2:4">
      <c r="B693" s="147" t="s">
        <v>25763</v>
      </c>
      <c r="C693" s="47" t="s">
        <v>23818</v>
      </c>
      <c r="D693" s="97">
        <f>'Row Data'!F1915</f>
        <v>5</v>
      </c>
    </row>
    <row r="694" spans="2:4">
      <c r="B694" s="147" t="s">
        <v>25764</v>
      </c>
      <c r="C694" s="47" t="s">
        <v>25181</v>
      </c>
      <c r="D694" s="97">
        <f>'Row Data'!F1915</f>
        <v>5</v>
      </c>
    </row>
    <row r="695" spans="2:4">
      <c r="B695" s="147" t="s">
        <v>25765</v>
      </c>
      <c r="C695" s="46" t="s">
        <v>23819</v>
      </c>
      <c r="D695" s="97">
        <f>'Row Data'!F1918</f>
        <v>5</v>
      </c>
    </row>
    <row r="696" spans="2:4">
      <c r="B696" s="147" t="s">
        <v>25766</v>
      </c>
      <c r="C696" s="47" t="s">
        <v>25182</v>
      </c>
      <c r="D696" s="97">
        <f>'Row Data'!A1921</f>
        <v>5</v>
      </c>
    </row>
    <row r="697" spans="2:4">
      <c r="B697" s="147" t="s">
        <v>25767</v>
      </c>
      <c r="C697" s="47" t="s">
        <v>23997</v>
      </c>
      <c r="D697" s="97">
        <f>'Row Data'!E1948</f>
        <v>5</v>
      </c>
    </row>
    <row r="698" spans="2:4">
      <c r="B698" s="147" t="s">
        <v>25768</v>
      </c>
      <c r="C698" s="47" t="s">
        <v>23996</v>
      </c>
      <c r="D698" s="97">
        <f>'Row Data'!E1949</f>
        <v>5</v>
      </c>
    </row>
    <row r="699" spans="2:4">
      <c r="B699" s="147" t="s">
        <v>25769</v>
      </c>
      <c r="C699" s="47" t="s">
        <v>23995</v>
      </c>
      <c r="D699" s="97">
        <f>'Row Data'!E1950</f>
        <v>5</v>
      </c>
    </row>
    <row r="700" spans="2:4">
      <c r="B700" s="147" t="s">
        <v>25770</v>
      </c>
      <c r="C700" s="47" t="s">
        <v>23994</v>
      </c>
      <c r="D700" s="97">
        <f>'Row Data'!E1951</f>
        <v>5</v>
      </c>
    </row>
    <row r="701" spans="2:4">
      <c r="B701" s="147" t="s">
        <v>25771</v>
      </c>
      <c r="C701" s="47" t="s">
        <v>23993</v>
      </c>
      <c r="D701" s="97">
        <f>'Row Data'!E1952</f>
        <v>5</v>
      </c>
    </row>
    <row r="702" spans="2:4">
      <c r="B702" s="147" t="s">
        <v>25772</v>
      </c>
      <c r="C702" s="47" t="s">
        <v>23992</v>
      </c>
      <c r="D702" s="97">
        <f>'Row Data'!E1956</f>
        <v>5</v>
      </c>
    </row>
    <row r="703" spans="2:4">
      <c r="B703" s="147" t="s">
        <v>25773</v>
      </c>
      <c r="C703" s="47" t="s">
        <v>23991</v>
      </c>
      <c r="D703" s="97">
        <f>'Row Data'!E1961</f>
        <v>5</v>
      </c>
    </row>
    <row r="704" spans="2:4">
      <c r="B704" s="147" t="s">
        <v>25774</v>
      </c>
      <c r="C704" s="47" t="s">
        <v>23990</v>
      </c>
      <c r="D704" s="97">
        <f>'Row Data'!F1962</f>
        <v>5</v>
      </c>
    </row>
    <row r="705" spans="2:4">
      <c r="B705" s="147" t="s">
        <v>25775</v>
      </c>
      <c r="C705" s="47" t="s">
        <v>23989</v>
      </c>
      <c r="D705" s="97">
        <f>'Row Data'!E1959</f>
        <v>5</v>
      </c>
    </row>
    <row r="706" spans="2:4">
      <c r="B706" s="147" t="s">
        <v>25776</v>
      </c>
      <c r="C706" s="163" t="s">
        <v>25183</v>
      </c>
      <c r="D706" s="97">
        <f>'Row Data'!E1977</f>
        <v>5</v>
      </c>
    </row>
    <row r="707" spans="2:4">
      <c r="B707" s="147" t="s">
        <v>25777</v>
      </c>
      <c r="C707" s="163" t="s">
        <v>23988</v>
      </c>
      <c r="D707" s="97">
        <f>'Row Data'!E1978</f>
        <v>5</v>
      </c>
    </row>
    <row r="708" spans="2:4">
      <c r="B708" s="147" t="s">
        <v>25778</v>
      </c>
      <c r="C708" s="163" t="s">
        <v>23987</v>
      </c>
      <c r="D708" s="97">
        <f>'Row Data'!E1979</f>
        <v>5</v>
      </c>
    </row>
    <row r="709" spans="2:4" ht="16.5" customHeight="1">
      <c r="B709" s="147" t="s">
        <v>25779</v>
      </c>
      <c r="C709" s="163" t="s">
        <v>23986</v>
      </c>
      <c r="D709" s="97">
        <f>'Row Data'!E1980</f>
        <v>5</v>
      </c>
    </row>
    <row r="710" spans="2:4">
      <c r="B710" s="147" t="s">
        <v>25780</v>
      </c>
      <c r="C710" s="163" t="s">
        <v>23985</v>
      </c>
      <c r="D710" s="97">
        <f>'Row Data'!E1982</f>
        <v>5</v>
      </c>
    </row>
    <row r="711" spans="2:4" ht="16.5" customHeight="1">
      <c r="B711" s="147" t="s">
        <v>25781</v>
      </c>
      <c r="C711" s="163" t="s">
        <v>25184</v>
      </c>
      <c r="D711" s="97">
        <f>'Row Data'!F1981</f>
        <v>5</v>
      </c>
    </row>
    <row r="712" spans="2:4">
      <c r="B712" s="147" t="s">
        <v>25782</v>
      </c>
      <c r="C712" s="163" t="s">
        <v>23984</v>
      </c>
      <c r="D712" s="97">
        <f>'Row Data'!F1993</f>
        <v>5</v>
      </c>
    </row>
    <row r="713" spans="2:4">
      <c r="B713" s="147" t="s">
        <v>25783</v>
      </c>
      <c r="C713" s="163" t="s">
        <v>23822</v>
      </c>
      <c r="D713" s="97">
        <f>'Row Data'!F1994</f>
        <v>5</v>
      </c>
    </row>
    <row r="714" spans="2:4">
      <c r="B714" s="147" t="s">
        <v>25784</v>
      </c>
      <c r="C714" s="163" t="s">
        <v>23824</v>
      </c>
      <c r="D714" s="97">
        <f>'Row Data'!F2057</f>
        <v>5</v>
      </c>
    </row>
    <row r="715" spans="2:4">
      <c r="B715" s="147" t="s">
        <v>25785</v>
      </c>
      <c r="C715" s="163" t="s">
        <v>23825</v>
      </c>
      <c r="D715" s="97">
        <f>'Row Data'!F2065</f>
        <v>5</v>
      </c>
    </row>
    <row r="716" spans="2:4">
      <c r="B716" s="147" t="s">
        <v>25786</v>
      </c>
      <c r="C716" s="163" t="s">
        <v>25185</v>
      </c>
      <c r="D716" s="97">
        <f>'Row Data'!F1973</f>
        <v>5</v>
      </c>
    </row>
    <row r="717" spans="2:4">
      <c r="B717" s="147" t="s">
        <v>25787</v>
      </c>
      <c r="C717" s="163" t="s">
        <v>23821</v>
      </c>
      <c r="D717" s="97">
        <f>'Row Data'!F1973</f>
        <v>5</v>
      </c>
    </row>
    <row r="718" spans="2:4">
      <c r="B718" s="147" t="s">
        <v>25788</v>
      </c>
      <c r="C718" s="163" t="s">
        <v>23826</v>
      </c>
      <c r="D718" s="97">
        <f>'Row Data'!F2100</f>
        <v>5</v>
      </c>
    </row>
    <row r="719" spans="2:4">
      <c r="B719" s="147" t="s">
        <v>25789</v>
      </c>
      <c r="C719" s="163" t="s">
        <v>23823</v>
      </c>
      <c r="D719" s="97">
        <f>'Row Data'!F1998</f>
        <v>5</v>
      </c>
    </row>
    <row r="720" spans="2:4">
      <c r="B720" s="147" t="s">
        <v>25790</v>
      </c>
      <c r="C720" s="163" t="s">
        <v>23828</v>
      </c>
      <c r="D720" s="97">
        <f>'Row Data'!F2114</f>
        <v>5</v>
      </c>
    </row>
    <row r="721" spans="2:4">
      <c r="B721" s="147" t="s">
        <v>25791</v>
      </c>
      <c r="C721" s="163" t="s">
        <v>23827</v>
      </c>
      <c r="D721" s="97">
        <f>'Row Data'!F2112</f>
        <v>5</v>
      </c>
    </row>
    <row r="722" spans="2:4">
      <c r="B722" s="147" t="s">
        <v>25792</v>
      </c>
      <c r="C722" s="163" t="s">
        <v>25186</v>
      </c>
      <c r="D722" s="97">
        <f>'Row Data'!F2098</f>
        <v>5</v>
      </c>
    </row>
    <row r="723" spans="2:4">
      <c r="B723" s="145" t="s">
        <v>25793</v>
      </c>
      <c r="C723" s="146" t="s">
        <v>25135</v>
      </c>
      <c r="D723" s="179"/>
    </row>
    <row r="724" spans="2:4">
      <c r="B724" s="48" t="s">
        <v>25794</v>
      </c>
      <c r="C724" s="41" t="s">
        <v>23833</v>
      </c>
      <c r="D724" s="97">
        <f>'Row Data'!F2115</f>
        <v>5</v>
      </c>
    </row>
    <row r="725" spans="2:4" ht="17.25" thickBot="1">
      <c r="B725" s="143">
        <v>16</v>
      </c>
      <c r="C725" s="144" t="s">
        <v>21695</v>
      </c>
      <c r="D725" s="178"/>
    </row>
    <row r="726" spans="2:4" ht="17.25" thickTop="1">
      <c r="B726" s="145" t="s">
        <v>25187</v>
      </c>
      <c r="C726" s="146" t="s">
        <v>25188</v>
      </c>
      <c r="D726" s="179"/>
    </row>
    <row r="727" spans="2:4">
      <c r="B727" s="48" t="s">
        <v>25189</v>
      </c>
      <c r="C727" s="47" t="s">
        <v>25190</v>
      </c>
      <c r="D727" s="176">
        <f>'Row Data'!C818</f>
        <v>0</v>
      </c>
    </row>
    <row r="728" spans="2:4">
      <c r="B728" s="145" t="s">
        <v>25191</v>
      </c>
      <c r="C728" s="146" t="s">
        <v>25192</v>
      </c>
      <c r="D728" s="179"/>
    </row>
    <row r="729" spans="2:4">
      <c r="B729" s="48" t="s">
        <v>25193</v>
      </c>
      <c r="C729" s="47" t="s">
        <v>23648</v>
      </c>
      <c r="D729" s="176" t="e">
        <f>'Row Data'!E2685</f>
        <v>#N/A</v>
      </c>
    </row>
    <row r="730" spans="2:4">
      <c r="B730" s="145" t="s">
        <v>25194</v>
      </c>
      <c r="C730" s="146" t="s">
        <v>25195</v>
      </c>
      <c r="D730" s="179"/>
    </row>
    <row r="731" spans="2:4">
      <c r="B731" s="48" t="s">
        <v>25196</v>
      </c>
      <c r="C731" s="47" t="s">
        <v>11441</v>
      </c>
      <c r="D731" s="176" t="e">
        <f>MAX('Row Data'!E2684,D1251)</f>
        <v>#N/A</v>
      </c>
    </row>
    <row r="732" spans="2:4">
      <c r="B732" s="145" t="s">
        <v>25197</v>
      </c>
      <c r="C732" s="146" t="s">
        <v>21712</v>
      </c>
      <c r="D732" s="179"/>
    </row>
    <row r="733" spans="2:4">
      <c r="B733" s="48" t="s">
        <v>25198</v>
      </c>
      <c r="C733" s="167" t="s">
        <v>28630</v>
      </c>
      <c r="D733" s="176">
        <f>Info_R!A56</f>
        <v>0</v>
      </c>
    </row>
    <row r="734" spans="2:4">
      <c r="B734" s="48" t="s">
        <v>25199</v>
      </c>
      <c r="C734" s="167" t="s">
        <v>28631</v>
      </c>
      <c r="D734" s="176">
        <f>Info_R!A57</f>
        <v>0</v>
      </c>
    </row>
    <row r="735" spans="2:4">
      <c r="B735" s="48" t="s">
        <v>25200</v>
      </c>
      <c r="C735" s="167" t="s">
        <v>28632</v>
      </c>
      <c r="D735" s="176">
        <f>Info_R!A58</f>
        <v>0</v>
      </c>
    </row>
    <row r="736" spans="2:4">
      <c r="B736" s="48" t="s">
        <v>25201</v>
      </c>
      <c r="C736" s="167" t="s">
        <v>28633</v>
      </c>
      <c r="D736" s="176">
        <f>Info_R!A59</f>
        <v>0</v>
      </c>
    </row>
    <row r="737" spans="2:8">
      <c r="B737" s="48" t="s">
        <v>25202</v>
      </c>
      <c r="C737" s="167" t="s">
        <v>28634</v>
      </c>
      <c r="D737" s="176">
        <f>Info_R!A60</f>
        <v>0</v>
      </c>
    </row>
    <row r="738" spans="2:8">
      <c r="B738" s="48" t="s">
        <v>25203</v>
      </c>
      <c r="C738" s="167" t="s">
        <v>28687</v>
      </c>
      <c r="D738" s="176">
        <f>Info_R!A61</f>
        <v>0</v>
      </c>
    </row>
    <row r="739" spans="2:8">
      <c r="B739" s="48" t="s">
        <v>25204</v>
      </c>
      <c r="C739" s="167" t="s">
        <v>28635</v>
      </c>
      <c r="D739" s="176">
        <f>Info_R!A62</f>
        <v>0</v>
      </c>
    </row>
    <row r="740" spans="2:8">
      <c r="B740" s="48" t="s">
        <v>25205</v>
      </c>
      <c r="C740" s="167" t="s">
        <v>28636</v>
      </c>
      <c r="D740" s="176">
        <f>Info_R!A63</f>
        <v>0</v>
      </c>
    </row>
    <row r="741" spans="2:8">
      <c r="B741" s="48" t="s">
        <v>25206</v>
      </c>
      <c r="C741" s="167" t="s">
        <v>28637</v>
      </c>
      <c r="D741" s="176">
        <f>Info_R!A64</f>
        <v>0</v>
      </c>
    </row>
    <row r="742" spans="2:8">
      <c r="B742" s="48" t="s">
        <v>25207</v>
      </c>
      <c r="C742" s="167" t="s">
        <v>28638</v>
      </c>
      <c r="D742" s="176">
        <f>Info_R!A65</f>
        <v>0</v>
      </c>
    </row>
    <row r="743" spans="2:8">
      <c r="B743" s="48" t="s">
        <v>25208</v>
      </c>
      <c r="C743" s="167" t="s">
        <v>28639</v>
      </c>
      <c r="D743" s="176">
        <f>Info_R!A66</f>
        <v>0</v>
      </c>
    </row>
    <row r="744" spans="2:8">
      <c r="B744" s="48" t="s">
        <v>25209</v>
      </c>
      <c r="C744" s="167" t="s">
        <v>28640</v>
      </c>
      <c r="D744" s="176">
        <f>Info_R!A67</f>
        <v>0</v>
      </c>
    </row>
    <row r="745" spans="2:8">
      <c r="B745" s="48" t="s">
        <v>25210</v>
      </c>
      <c r="C745" s="167" t="s">
        <v>28641</v>
      </c>
      <c r="D745" s="176">
        <f>Info_R!A68</f>
        <v>0</v>
      </c>
    </row>
    <row r="746" spans="2:8">
      <c r="B746" s="48" t="s">
        <v>25211</v>
      </c>
      <c r="C746" s="167" t="s">
        <v>10966</v>
      </c>
      <c r="D746" s="176">
        <f>Info_R!A69</f>
        <v>0</v>
      </c>
    </row>
    <row r="747" spans="2:8" s="47" customFormat="1">
      <c r="B747" s="48" t="s">
        <v>25212</v>
      </c>
      <c r="C747" s="167" t="s">
        <v>28642</v>
      </c>
      <c r="D747" s="176">
        <f>Info_R!A70</f>
        <v>0</v>
      </c>
      <c r="H747" s="200"/>
    </row>
    <row r="748" spans="2:8" s="47" customFormat="1">
      <c r="B748" s="48" t="s">
        <v>25213</v>
      </c>
      <c r="C748" s="167" t="s">
        <v>28643</v>
      </c>
      <c r="D748" s="176">
        <f>Info_R!A71</f>
        <v>0</v>
      </c>
      <c r="H748" s="200"/>
    </row>
    <row r="749" spans="2:8" s="47" customFormat="1">
      <c r="B749" s="48" t="s">
        <v>25214</v>
      </c>
      <c r="C749" s="167" t="s">
        <v>10971</v>
      </c>
      <c r="D749" s="176">
        <f>Info_R!A72</f>
        <v>0</v>
      </c>
      <c r="H749" s="200"/>
    </row>
    <row r="750" spans="2:8" s="47" customFormat="1">
      <c r="B750" s="48" t="s">
        <v>25215</v>
      </c>
      <c r="C750" s="167" t="s">
        <v>28644</v>
      </c>
      <c r="D750" s="176">
        <f>Info_R!A73</f>
        <v>0</v>
      </c>
      <c r="H750" s="200"/>
    </row>
    <row r="751" spans="2:8" s="47" customFormat="1">
      <c r="B751" s="48" t="s">
        <v>25216</v>
      </c>
      <c r="C751" s="167" t="s">
        <v>28645</v>
      </c>
      <c r="D751" s="176">
        <f>Info_R!A74</f>
        <v>0</v>
      </c>
      <c r="H751" s="200"/>
    </row>
    <row r="752" spans="2:8" s="47" customFormat="1">
      <c r="B752" s="48" t="s">
        <v>25217</v>
      </c>
      <c r="C752" s="167" t="s">
        <v>28646</v>
      </c>
      <c r="D752" s="176">
        <f>Info_R!A75</f>
        <v>0</v>
      </c>
      <c r="H752" s="200"/>
    </row>
    <row r="753" spans="2:8" s="47" customFormat="1">
      <c r="B753" s="48" t="s">
        <v>25218</v>
      </c>
      <c r="C753" s="167" t="s">
        <v>28647</v>
      </c>
      <c r="D753" s="176">
        <f>Info_R!A76</f>
        <v>0</v>
      </c>
      <c r="H753" s="200"/>
    </row>
    <row r="754" spans="2:8" s="47" customFormat="1">
      <c r="B754" s="48" t="s">
        <v>25219</v>
      </c>
      <c r="C754" s="167" t="s">
        <v>10978</v>
      </c>
      <c r="D754" s="176">
        <f>Info_R!A77</f>
        <v>0</v>
      </c>
      <c r="H754" s="200"/>
    </row>
    <row r="755" spans="2:8" s="47" customFormat="1">
      <c r="B755" s="48" t="s">
        <v>25220</v>
      </c>
      <c r="C755" s="167" t="s">
        <v>28648</v>
      </c>
      <c r="D755" s="176">
        <f>Info_R!A78</f>
        <v>0</v>
      </c>
      <c r="H755" s="200"/>
    </row>
    <row r="756" spans="2:8" s="47" customFormat="1">
      <c r="B756" s="48" t="s">
        <v>25221</v>
      </c>
      <c r="C756" s="167" t="s">
        <v>28649</v>
      </c>
      <c r="D756" s="176">
        <f>Info_R!A79</f>
        <v>0</v>
      </c>
      <c r="H756" s="200"/>
    </row>
    <row r="757" spans="2:8" s="47" customFormat="1">
      <c r="B757" s="48" t="s">
        <v>25222</v>
      </c>
      <c r="C757" s="167" t="s">
        <v>28650</v>
      </c>
      <c r="D757" s="176">
        <f>Info_R!A80</f>
        <v>0</v>
      </c>
      <c r="H757" s="200"/>
    </row>
    <row r="758" spans="2:8" s="47" customFormat="1">
      <c r="B758" s="48" t="s">
        <v>25223</v>
      </c>
      <c r="C758" s="167" t="s">
        <v>28651</v>
      </c>
      <c r="D758" s="176">
        <f>Info_R!A81</f>
        <v>0</v>
      </c>
      <c r="H758" s="200"/>
    </row>
    <row r="759" spans="2:8" s="47" customFormat="1">
      <c r="B759" s="48" t="s">
        <v>25224</v>
      </c>
      <c r="C759" s="167" t="s">
        <v>28652</v>
      </c>
      <c r="D759" s="176">
        <f>Info_R!A82</f>
        <v>0</v>
      </c>
      <c r="H759" s="200"/>
    </row>
    <row r="760" spans="2:8" s="47" customFormat="1">
      <c r="B760" s="48" t="s">
        <v>25225</v>
      </c>
      <c r="C760" s="167" t="s">
        <v>28653</v>
      </c>
      <c r="D760" s="176">
        <f>Info_R!A83</f>
        <v>0</v>
      </c>
      <c r="H760" s="200"/>
    </row>
    <row r="761" spans="2:8" s="47" customFormat="1">
      <c r="B761" s="48" t="s">
        <v>25226</v>
      </c>
      <c r="C761" s="167" t="s">
        <v>28654</v>
      </c>
      <c r="D761" s="176">
        <f>Info_R!A84</f>
        <v>0</v>
      </c>
      <c r="H761" s="200"/>
    </row>
    <row r="762" spans="2:8" s="47" customFormat="1">
      <c r="B762" s="48" t="s">
        <v>25227</v>
      </c>
      <c r="C762" s="167" t="s">
        <v>28655</v>
      </c>
      <c r="D762" s="176">
        <f>Info_R!A85</f>
        <v>0</v>
      </c>
      <c r="H762" s="200"/>
    </row>
    <row r="763" spans="2:8" s="47" customFormat="1">
      <c r="B763" s="48" t="s">
        <v>25228</v>
      </c>
      <c r="C763" s="167" t="s">
        <v>28656</v>
      </c>
      <c r="D763" s="176">
        <f>Info_R!A86</f>
        <v>0</v>
      </c>
      <c r="H763" s="200"/>
    </row>
    <row r="764" spans="2:8" s="47" customFormat="1">
      <c r="B764" s="48" t="s">
        <v>25229</v>
      </c>
      <c r="C764" s="167" t="s">
        <v>28657</v>
      </c>
      <c r="D764" s="176">
        <f>Info_R!A87</f>
        <v>0</v>
      </c>
      <c r="H764" s="200"/>
    </row>
    <row r="765" spans="2:8" s="47" customFormat="1">
      <c r="B765" s="48" t="s">
        <v>25230</v>
      </c>
      <c r="C765" s="167" t="s">
        <v>28658</v>
      </c>
      <c r="D765" s="176">
        <f>Info_R!A88</f>
        <v>0</v>
      </c>
      <c r="H765" s="200"/>
    </row>
    <row r="766" spans="2:8" s="47" customFormat="1">
      <c r="B766" s="48" t="s">
        <v>25231</v>
      </c>
      <c r="C766" s="167" t="s">
        <v>28659</v>
      </c>
      <c r="D766" s="176">
        <f>Info_R!A89</f>
        <v>0</v>
      </c>
      <c r="H766" s="200"/>
    </row>
    <row r="767" spans="2:8" s="47" customFormat="1">
      <c r="B767" s="48" t="s">
        <v>25232</v>
      </c>
      <c r="C767" s="167" t="s">
        <v>28627</v>
      </c>
      <c r="D767" s="176">
        <f>Info_R!A90</f>
        <v>0</v>
      </c>
      <c r="H767" s="200"/>
    </row>
    <row r="768" spans="2:8" s="47" customFormat="1">
      <c r="B768" s="48" t="s">
        <v>25233</v>
      </c>
      <c r="C768" s="167" t="s">
        <v>28660</v>
      </c>
      <c r="D768" s="176">
        <f>Info_R!A91</f>
        <v>0</v>
      </c>
      <c r="H768" s="200"/>
    </row>
    <row r="769" spans="2:8" s="47" customFormat="1">
      <c r="B769" s="48" t="s">
        <v>25234</v>
      </c>
      <c r="C769" s="167" t="s">
        <v>28661</v>
      </c>
      <c r="D769" s="176">
        <f>Info_R!A92</f>
        <v>0</v>
      </c>
      <c r="H769" s="200"/>
    </row>
    <row r="770" spans="2:8" s="47" customFormat="1">
      <c r="B770" s="48" t="s">
        <v>25235</v>
      </c>
      <c r="C770" s="167" t="s">
        <v>28662</v>
      </c>
      <c r="D770" s="176">
        <f>Info_R!A93</f>
        <v>0</v>
      </c>
      <c r="H770" s="200"/>
    </row>
    <row r="771" spans="2:8" s="47" customFormat="1">
      <c r="B771" s="48" t="s">
        <v>25236</v>
      </c>
      <c r="C771" s="167" t="s">
        <v>10996</v>
      </c>
      <c r="D771" s="176">
        <f>Info_R!A94</f>
        <v>0</v>
      </c>
      <c r="H771" s="200"/>
    </row>
    <row r="772" spans="2:8" s="47" customFormat="1">
      <c r="B772" s="48" t="s">
        <v>25237</v>
      </c>
      <c r="C772" s="167" t="s">
        <v>28663</v>
      </c>
      <c r="D772" s="176">
        <f>Info_R!A95</f>
        <v>0</v>
      </c>
      <c r="H772" s="200"/>
    </row>
    <row r="773" spans="2:8" s="47" customFormat="1">
      <c r="B773" s="48" t="s">
        <v>25238</v>
      </c>
      <c r="C773" s="167" t="s">
        <v>28664</v>
      </c>
      <c r="D773" s="176">
        <f>Info_R!A96</f>
        <v>0</v>
      </c>
      <c r="H773" s="200"/>
    </row>
    <row r="774" spans="2:8" s="47" customFormat="1">
      <c r="B774" s="48" t="s">
        <v>25239</v>
      </c>
      <c r="C774" s="167" t="s">
        <v>28665</v>
      </c>
      <c r="D774" s="176">
        <f>Info_R!A97</f>
        <v>0</v>
      </c>
      <c r="H774" s="200"/>
    </row>
    <row r="775" spans="2:8" s="47" customFormat="1">
      <c r="B775" s="48" t="s">
        <v>25240</v>
      </c>
      <c r="C775" s="167" t="s">
        <v>28666</v>
      </c>
      <c r="D775" s="176">
        <f>Info_R!A98</f>
        <v>0</v>
      </c>
      <c r="H775" s="200"/>
    </row>
    <row r="776" spans="2:8" s="47" customFormat="1">
      <c r="B776" s="48" t="s">
        <v>25241</v>
      </c>
      <c r="C776" s="167" t="s">
        <v>28667</v>
      </c>
      <c r="D776" s="176">
        <f>Info_R!A99</f>
        <v>0</v>
      </c>
      <c r="H776" s="200"/>
    </row>
    <row r="777" spans="2:8" s="47" customFormat="1">
      <c r="B777" s="161" t="s">
        <v>25242</v>
      </c>
      <c r="C777" s="167" t="s">
        <v>28668</v>
      </c>
      <c r="D777" s="176">
        <f>Info_R!A100</f>
        <v>0</v>
      </c>
      <c r="H777" s="200"/>
    </row>
    <row r="778" spans="2:8" s="47" customFormat="1">
      <c r="B778" s="48" t="s">
        <v>25243</v>
      </c>
      <c r="C778" s="167" t="s">
        <v>11003</v>
      </c>
      <c r="D778" s="176">
        <f>Info_R!A101</f>
        <v>0</v>
      </c>
      <c r="H778" s="200"/>
    </row>
    <row r="779" spans="2:8" s="47" customFormat="1">
      <c r="B779" s="48" t="s">
        <v>25244</v>
      </c>
      <c r="C779" s="167" t="s">
        <v>28669</v>
      </c>
      <c r="D779" s="176">
        <f>Info_R!A102</f>
        <v>0</v>
      </c>
      <c r="H779" s="200"/>
    </row>
    <row r="780" spans="2:8" s="47" customFormat="1">
      <c r="B780" s="48" t="s">
        <v>25245</v>
      </c>
      <c r="C780" s="167" t="s">
        <v>28670</v>
      </c>
      <c r="D780" s="176">
        <f>Info_R!A103</f>
        <v>0</v>
      </c>
      <c r="H780" s="200"/>
    </row>
    <row r="781" spans="2:8" s="47" customFormat="1">
      <c r="B781" s="48" t="s">
        <v>25246</v>
      </c>
      <c r="C781" s="167" t="s">
        <v>28688</v>
      </c>
      <c r="D781" s="176">
        <f>Info_R!A104</f>
        <v>0</v>
      </c>
      <c r="H781" s="200"/>
    </row>
    <row r="782" spans="2:8" s="47" customFormat="1">
      <c r="B782" s="48" t="s">
        <v>25247</v>
      </c>
      <c r="C782" s="167" t="s">
        <v>28671</v>
      </c>
      <c r="D782" s="176">
        <f>Info_R!A105</f>
        <v>0</v>
      </c>
      <c r="H782" s="200"/>
    </row>
    <row r="783" spans="2:8" s="47" customFormat="1">
      <c r="B783" s="48" t="s">
        <v>25248</v>
      </c>
      <c r="C783" s="167" t="s">
        <v>11013</v>
      </c>
      <c r="D783" s="176">
        <f>Info_R!A106</f>
        <v>0</v>
      </c>
      <c r="H783" s="200"/>
    </row>
    <row r="784" spans="2:8" s="47" customFormat="1">
      <c r="B784" s="48" t="s">
        <v>25249</v>
      </c>
      <c r="C784" s="167" t="s">
        <v>28689</v>
      </c>
      <c r="D784" s="176">
        <f>Info_R!A107</f>
        <v>0</v>
      </c>
      <c r="H784" s="200"/>
    </row>
    <row r="785" spans="2:8" s="47" customFormat="1">
      <c r="B785" s="48" t="s">
        <v>25250</v>
      </c>
      <c r="C785" s="167" t="s">
        <v>28672</v>
      </c>
      <c r="D785" s="176">
        <f>Info_R!A108</f>
        <v>0</v>
      </c>
      <c r="H785" s="200"/>
    </row>
    <row r="786" spans="2:8" s="47" customFormat="1">
      <c r="B786" s="48" t="s">
        <v>25251</v>
      </c>
      <c r="C786" s="167" t="s">
        <v>28673</v>
      </c>
      <c r="D786" s="176">
        <f>Info_R!A109</f>
        <v>0</v>
      </c>
      <c r="H786" s="200"/>
    </row>
    <row r="787" spans="2:8" s="47" customFormat="1">
      <c r="B787" s="48" t="s">
        <v>25252</v>
      </c>
      <c r="C787" s="167" t="s">
        <v>11022</v>
      </c>
      <c r="D787" s="176">
        <f>Info_R!A110</f>
        <v>0</v>
      </c>
      <c r="H787" s="200"/>
    </row>
    <row r="788" spans="2:8" s="47" customFormat="1">
      <c r="B788" s="48" t="s">
        <v>25253</v>
      </c>
      <c r="C788" s="167" t="s">
        <v>28674</v>
      </c>
      <c r="D788" s="176">
        <f>Info_R!A111</f>
        <v>0</v>
      </c>
      <c r="H788" s="200"/>
    </row>
    <row r="789" spans="2:8" s="47" customFormat="1">
      <c r="B789" s="48" t="s">
        <v>25254</v>
      </c>
      <c r="C789" s="167" t="s">
        <v>11024</v>
      </c>
      <c r="D789" s="176">
        <f>Info_R!A112</f>
        <v>0</v>
      </c>
      <c r="H789" s="200"/>
    </row>
    <row r="790" spans="2:8" s="47" customFormat="1">
      <c r="B790" s="48" t="s">
        <v>25255</v>
      </c>
      <c r="C790" s="167" t="s">
        <v>28690</v>
      </c>
      <c r="D790" s="176">
        <f>Info_R!A113</f>
        <v>0</v>
      </c>
      <c r="H790" s="200"/>
    </row>
    <row r="791" spans="2:8" s="47" customFormat="1">
      <c r="B791" s="48" t="s">
        <v>25256</v>
      </c>
      <c r="C791" s="167" t="s">
        <v>28691</v>
      </c>
      <c r="D791" s="176">
        <f>Info_R!A114</f>
        <v>0</v>
      </c>
      <c r="H791" s="200"/>
    </row>
    <row r="792" spans="2:8" s="47" customFormat="1">
      <c r="B792" s="48" t="s">
        <v>25257</v>
      </c>
      <c r="C792" s="167" t="s">
        <v>28675</v>
      </c>
      <c r="D792" s="176">
        <f>Info_R!A115</f>
        <v>0</v>
      </c>
      <c r="H792" s="200"/>
    </row>
    <row r="793" spans="2:8" s="47" customFormat="1">
      <c r="B793" s="48" t="s">
        <v>25258</v>
      </c>
      <c r="C793" s="167" t="s">
        <v>28676</v>
      </c>
      <c r="D793" s="176">
        <f>Info_R!A116</f>
        <v>0</v>
      </c>
      <c r="H793" s="200"/>
    </row>
    <row r="794" spans="2:8" s="47" customFormat="1">
      <c r="B794" s="48" t="s">
        <v>25259</v>
      </c>
      <c r="C794" s="167" t="s">
        <v>28677</v>
      </c>
      <c r="D794" s="176">
        <f>Info_R!A117</f>
        <v>0</v>
      </c>
      <c r="H794" s="200"/>
    </row>
    <row r="795" spans="2:8">
      <c r="B795" s="48" t="s">
        <v>25260</v>
      </c>
      <c r="C795" s="167" t="s">
        <v>28678</v>
      </c>
      <c r="D795" s="176">
        <f>Info_R!A118</f>
        <v>0</v>
      </c>
    </row>
    <row r="796" spans="2:8">
      <c r="B796" s="48" t="s">
        <v>25261</v>
      </c>
      <c r="C796" s="167" t="s">
        <v>28679</v>
      </c>
      <c r="D796" s="176">
        <f>Info_R!A119</f>
        <v>0</v>
      </c>
    </row>
    <row r="797" spans="2:8">
      <c r="B797" s="48" t="s">
        <v>25262</v>
      </c>
      <c r="C797" s="167" t="s">
        <v>28680</v>
      </c>
      <c r="D797" s="176">
        <f>Info_R!A120</f>
        <v>0</v>
      </c>
    </row>
    <row r="798" spans="2:8">
      <c r="B798" s="161" t="s">
        <v>25263</v>
      </c>
      <c r="C798" s="167" t="s">
        <v>28692</v>
      </c>
      <c r="D798" s="176">
        <f>Info_R!A121</f>
        <v>0</v>
      </c>
    </row>
    <row r="799" spans="2:8">
      <c r="B799" s="48" t="s">
        <v>25264</v>
      </c>
      <c r="C799" s="167" t="s">
        <v>11035</v>
      </c>
      <c r="D799" s="176">
        <f>Info_R!A122</f>
        <v>0</v>
      </c>
    </row>
    <row r="800" spans="2:8">
      <c r="B800" s="48" t="s">
        <v>25265</v>
      </c>
      <c r="C800" s="167" t="s">
        <v>28681</v>
      </c>
      <c r="D800" s="176">
        <f>Info_R!A123</f>
        <v>0</v>
      </c>
    </row>
    <row r="801" spans="2:4">
      <c r="B801" s="48" t="s">
        <v>25266</v>
      </c>
      <c r="C801" s="167" t="s">
        <v>28682</v>
      </c>
      <c r="D801" s="176">
        <f>Info_R!A124</f>
        <v>0</v>
      </c>
    </row>
    <row r="802" spans="2:4">
      <c r="B802" s="48" t="s">
        <v>25267</v>
      </c>
      <c r="C802" s="167" t="s">
        <v>28683</v>
      </c>
      <c r="D802" s="176">
        <f>Info_R!A125</f>
        <v>0</v>
      </c>
    </row>
    <row r="803" spans="2:4">
      <c r="B803" s="48" t="s">
        <v>25268</v>
      </c>
      <c r="C803" s="167" t="s">
        <v>28684</v>
      </c>
      <c r="D803" s="176">
        <f>Info_R!A126</f>
        <v>0</v>
      </c>
    </row>
    <row r="804" spans="2:4">
      <c r="B804" s="48" t="s">
        <v>25269</v>
      </c>
      <c r="C804" s="167" t="s">
        <v>28685</v>
      </c>
      <c r="D804" s="176">
        <f>Info_R!A127</f>
        <v>0</v>
      </c>
    </row>
    <row r="805" spans="2:4">
      <c r="B805" s="48" t="s">
        <v>25270</v>
      </c>
      <c r="C805" s="167" t="s">
        <v>11043</v>
      </c>
      <c r="D805" s="176">
        <f>Info_R!A128</f>
        <v>0</v>
      </c>
    </row>
    <row r="806" spans="2:4">
      <c r="B806" s="48" t="s">
        <v>25271</v>
      </c>
      <c r="C806" s="167" t="s">
        <v>28686</v>
      </c>
      <c r="D806" s="176">
        <f>Info_R!A129</f>
        <v>0</v>
      </c>
    </row>
    <row r="807" spans="2:4" ht="17.25" thickBot="1">
      <c r="B807" s="143">
        <v>17</v>
      </c>
      <c r="C807" s="144" t="s">
        <v>11445</v>
      </c>
      <c r="D807" s="178"/>
    </row>
    <row r="808" spans="2:4" ht="17.25" thickTop="1">
      <c r="B808" s="145" t="s">
        <v>25272</v>
      </c>
      <c r="C808" s="146" t="s">
        <v>21713</v>
      </c>
      <c r="D808" s="179"/>
    </row>
    <row r="809" spans="2:4">
      <c r="B809" s="147" t="s">
        <v>25273</v>
      </c>
      <c r="C809" s="148" t="s">
        <v>21731</v>
      </c>
      <c r="D809" s="180">
        <f>'Row Data'!F996</f>
        <v>5</v>
      </c>
    </row>
    <row r="810" spans="2:4">
      <c r="B810" s="147" t="s">
        <v>25274</v>
      </c>
      <c r="C810" s="148" t="s">
        <v>21746</v>
      </c>
      <c r="D810" s="180">
        <f>'Row Data'!F997</f>
        <v>5</v>
      </c>
    </row>
    <row r="811" spans="2:4">
      <c r="B811" s="147" t="s">
        <v>25275</v>
      </c>
      <c r="C811" s="148" t="s">
        <v>21761</v>
      </c>
      <c r="D811" s="180">
        <f>'Row Data'!F998</f>
        <v>5</v>
      </c>
    </row>
    <row r="812" spans="2:4">
      <c r="B812" s="147" t="s">
        <v>25276</v>
      </c>
      <c r="C812" s="148" t="s">
        <v>21775</v>
      </c>
      <c r="D812" s="180">
        <f>'Row Data'!F999</f>
        <v>5</v>
      </c>
    </row>
    <row r="813" spans="2:4">
      <c r="B813" s="147" t="s">
        <v>25277</v>
      </c>
      <c r="C813" s="148" t="s">
        <v>21792</v>
      </c>
      <c r="D813" s="180">
        <f>'Row Data'!F1000</f>
        <v>5</v>
      </c>
    </row>
    <row r="814" spans="2:4">
      <c r="B814" s="147" t="s">
        <v>25278</v>
      </c>
      <c r="C814" s="148" t="s">
        <v>21805</v>
      </c>
      <c r="D814" s="180">
        <f>'Row Data'!F1001</f>
        <v>5</v>
      </c>
    </row>
    <row r="815" spans="2:4">
      <c r="B815" s="147" t="s">
        <v>25279</v>
      </c>
      <c r="C815" s="148" t="s">
        <v>21822</v>
      </c>
      <c r="D815" s="180">
        <f>'Row Data'!F1002</f>
        <v>5</v>
      </c>
    </row>
    <row r="816" spans="2:4">
      <c r="B816" s="147" t="s">
        <v>25280</v>
      </c>
      <c r="C816" s="148" t="s">
        <v>21838</v>
      </c>
      <c r="D816" s="180">
        <f>'Row Data'!F1003</f>
        <v>5</v>
      </c>
    </row>
    <row r="817" spans="2:4">
      <c r="B817" s="147" t="s">
        <v>25281</v>
      </c>
      <c r="C817" s="148" t="s">
        <v>21851</v>
      </c>
      <c r="D817" s="180">
        <f>'Row Data'!F1004</f>
        <v>5</v>
      </c>
    </row>
    <row r="818" spans="2:4">
      <c r="B818" s="155" t="s">
        <v>25282</v>
      </c>
      <c r="C818" s="150" t="s">
        <v>21867</v>
      </c>
      <c r="D818" s="180">
        <f>'Row Data'!F1005</f>
        <v>5</v>
      </c>
    </row>
    <row r="819" spans="2:4">
      <c r="B819" s="147" t="s">
        <v>25283</v>
      </c>
      <c r="C819" s="148" t="s">
        <v>21883</v>
      </c>
      <c r="D819" s="180">
        <f>'Row Data'!F1006</f>
        <v>5</v>
      </c>
    </row>
    <row r="820" spans="2:4">
      <c r="B820" s="147" t="s">
        <v>25284</v>
      </c>
      <c r="C820" s="148" t="s">
        <v>21895</v>
      </c>
      <c r="D820" s="180">
        <f>'Row Data'!F1007</f>
        <v>5</v>
      </c>
    </row>
    <row r="821" spans="2:4">
      <c r="B821" s="147" t="s">
        <v>25285</v>
      </c>
      <c r="C821" s="148" t="s">
        <v>21912</v>
      </c>
      <c r="D821" s="180">
        <f>'Row Data'!F1008</f>
        <v>5</v>
      </c>
    </row>
    <row r="822" spans="2:4">
      <c r="B822" s="147" t="s">
        <v>25286</v>
      </c>
      <c r="C822" s="148" t="s">
        <v>21928</v>
      </c>
      <c r="D822" s="180">
        <f>'Row Data'!F1009</f>
        <v>5</v>
      </c>
    </row>
    <row r="823" spans="2:4">
      <c r="B823" s="147" t="s">
        <v>25287</v>
      </c>
      <c r="C823" s="148" t="s">
        <v>21942</v>
      </c>
      <c r="D823" s="180">
        <f>'Row Data'!F1010</f>
        <v>5</v>
      </c>
    </row>
    <row r="824" spans="2:4">
      <c r="B824" s="147" t="s">
        <v>25288</v>
      </c>
      <c r="C824" s="148" t="s">
        <v>21954</v>
      </c>
      <c r="D824" s="180">
        <f>'Row Data'!F1011</f>
        <v>5</v>
      </c>
    </row>
    <row r="825" spans="2:4">
      <c r="B825" s="147" t="s">
        <v>25289</v>
      </c>
      <c r="C825" s="148" t="s">
        <v>21969</v>
      </c>
      <c r="D825" s="180">
        <f>'Row Data'!F1012</f>
        <v>5</v>
      </c>
    </row>
    <row r="826" spans="2:4">
      <c r="B826" s="147" t="s">
        <v>25290</v>
      </c>
      <c r="C826" s="148" t="s">
        <v>21985</v>
      </c>
      <c r="D826" s="180">
        <f>'Row Data'!F1013</f>
        <v>5</v>
      </c>
    </row>
    <row r="827" spans="2:4">
      <c r="B827" s="147" t="s">
        <v>25291</v>
      </c>
      <c r="C827" s="148" t="s">
        <v>21999</v>
      </c>
      <c r="D827" s="180">
        <f>'Row Data'!F1014</f>
        <v>5</v>
      </c>
    </row>
    <row r="828" spans="2:4">
      <c r="B828" s="147" t="s">
        <v>25292</v>
      </c>
      <c r="C828" s="148" t="s">
        <v>22012</v>
      </c>
      <c r="D828" s="180">
        <f>'Row Data'!F1015</f>
        <v>5</v>
      </c>
    </row>
    <row r="829" spans="2:4">
      <c r="B829" s="147" t="s">
        <v>25293</v>
      </c>
      <c r="C829" s="148" t="s">
        <v>22023</v>
      </c>
      <c r="D829" s="180">
        <f>'Row Data'!F1016</f>
        <v>5</v>
      </c>
    </row>
    <row r="830" spans="2:4">
      <c r="B830" s="147" t="s">
        <v>25294</v>
      </c>
      <c r="C830" s="148" t="s">
        <v>22035</v>
      </c>
      <c r="D830" s="180">
        <f>'Row Data'!F1017</f>
        <v>5</v>
      </c>
    </row>
    <row r="831" spans="2:4">
      <c r="B831" s="147" t="s">
        <v>25295</v>
      </c>
      <c r="C831" s="148" t="s">
        <v>22961</v>
      </c>
      <c r="D831" s="180">
        <f>'Row Data'!F1018</f>
        <v>5</v>
      </c>
    </row>
    <row r="832" spans="2:4">
      <c r="B832" s="145" t="s">
        <v>25296</v>
      </c>
      <c r="C832" s="146" t="s">
        <v>21714</v>
      </c>
      <c r="D832" s="179"/>
    </row>
    <row r="833" spans="2:4">
      <c r="B833" s="147" t="s">
        <v>25297</v>
      </c>
      <c r="C833" s="148" t="s">
        <v>22963</v>
      </c>
      <c r="D833" s="180">
        <f>'Row Data'!F1020</f>
        <v>5</v>
      </c>
    </row>
    <row r="834" spans="2:4">
      <c r="B834" s="147" t="s">
        <v>25298</v>
      </c>
      <c r="C834" s="148" t="s">
        <v>22965</v>
      </c>
      <c r="D834" s="180">
        <f>'Row Data'!F1021</f>
        <v>5</v>
      </c>
    </row>
    <row r="835" spans="2:4">
      <c r="B835" s="147" t="s">
        <v>25299</v>
      </c>
      <c r="C835" s="148" t="s">
        <v>22967</v>
      </c>
      <c r="D835" s="180">
        <f>'Row Data'!F1022</f>
        <v>5</v>
      </c>
    </row>
    <row r="836" spans="2:4">
      <c r="B836" s="147" t="s">
        <v>25300</v>
      </c>
      <c r="C836" s="148" t="s">
        <v>22969</v>
      </c>
      <c r="D836" s="180">
        <f>'Row Data'!F1023</f>
        <v>5</v>
      </c>
    </row>
    <row r="837" spans="2:4">
      <c r="B837" s="147" t="s">
        <v>25301</v>
      </c>
      <c r="C837" s="148" t="s">
        <v>22971</v>
      </c>
      <c r="D837" s="180">
        <f>'Row Data'!F1024</f>
        <v>5</v>
      </c>
    </row>
    <row r="838" spans="2:4">
      <c r="B838" s="147" t="s">
        <v>25302</v>
      </c>
      <c r="C838" s="148" t="s">
        <v>22973</v>
      </c>
      <c r="D838" s="180">
        <f>'Row Data'!F1025</f>
        <v>5</v>
      </c>
    </row>
    <row r="839" spans="2:4">
      <c r="B839" s="147" t="s">
        <v>25303</v>
      </c>
      <c r="C839" s="148" t="s">
        <v>22975</v>
      </c>
      <c r="D839" s="180">
        <f>'Row Data'!F1026</f>
        <v>5</v>
      </c>
    </row>
    <row r="840" spans="2:4">
      <c r="B840" s="147" t="s">
        <v>25304</v>
      </c>
      <c r="C840" s="148" t="s">
        <v>22977</v>
      </c>
      <c r="D840" s="180">
        <f>'Row Data'!F1027</f>
        <v>5</v>
      </c>
    </row>
    <row r="841" spans="2:4">
      <c r="B841" s="147" t="s">
        <v>25305</v>
      </c>
      <c r="C841" s="148" t="s">
        <v>22979</v>
      </c>
      <c r="D841" s="180">
        <f>'Row Data'!F1028</f>
        <v>5</v>
      </c>
    </row>
    <row r="842" spans="2:4">
      <c r="B842" s="155" t="s">
        <v>25306</v>
      </c>
      <c r="C842" s="150" t="s">
        <v>22981</v>
      </c>
      <c r="D842" s="180">
        <f>'Row Data'!F1029</f>
        <v>5</v>
      </c>
    </row>
    <row r="843" spans="2:4">
      <c r="B843" s="147" t="s">
        <v>25307</v>
      </c>
      <c r="C843" s="148" t="s">
        <v>22983</v>
      </c>
      <c r="D843" s="180">
        <f>'Row Data'!F1030</f>
        <v>5</v>
      </c>
    </row>
    <row r="844" spans="2:4">
      <c r="B844" s="147" t="s">
        <v>25308</v>
      </c>
      <c r="C844" s="148" t="s">
        <v>22985</v>
      </c>
      <c r="D844" s="180">
        <f>'Row Data'!F1031</f>
        <v>5</v>
      </c>
    </row>
    <row r="845" spans="2:4">
      <c r="B845" s="147" t="s">
        <v>25309</v>
      </c>
      <c r="C845" s="148" t="s">
        <v>22987</v>
      </c>
      <c r="D845" s="180">
        <f>'Row Data'!F1032</f>
        <v>5</v>
      </c>
    </row>
    <row r="846" spans="2:4">
      <c r="B846" s="147" t="s">
        <v>25310</v>
      </c>
      <c r="C846" s="148" t="s">
        <v>22989</v>
      </c>
      <c r="D846" s="180">
        <f>'Row Data'!F1033</f>
        <v>5</v>
      </c>
    </row>
    <row r="847" spans="2:4">
      <c r="B847" s="147" t="s">
        <v>25311</v>
      </c>
      <c r="C847" s="148" t="s">
        <v>22991</v>
      </c>
      <c r="D847" s="180">
        <f>'Row Data'!F1034</f>
        <v>5</v>
      </c>
    </row>
    <row r="848" spans="2:4">
      <c r="B848" s="147" t="s">
        <v>25312</v>
      </c>
      <c r="C848" s="148" t="s">
        <v>22993</v>
      </c>
      <c r="D848" s="180">
        <f>'Row Data'!F1035</f>
        <v>5</v>
      </c>
    </row>
    <row r="849" spans="2:4">
      <c r="B849" s="147" t="s">
        <v>25313</v>
      </c>
      <c r="C849" s="148" t="s">
        <v>22995</v>
      </c>
      <c r="D849" s="180">
        <f>'Row Data'!F1036</f>
        <v>5</v>
      </c>
    </row>
    <row r="850" spans="2:4">
      <c r="B850" s="147" t="s">
        <v>25314</v>
      </c>
      <c r="C850" s="148" t="s">
        <v>22997</v>
      </c>
      <c r="D850" s="180">
        <f>'Row Data'!F1037</f>
        <v>5</v>
      </c>
    </row>
    <row r="851" spans="2:4">
      <c r="B851" s="147" t="s">
        <v>25315</v>
      </c>
      <c r="C851" s="148" t="s">
        <v>22999</v>
      </c>
      <c r="D851" s="180">
        <f>'Row Data'!F1038</f>
        <v>5</v>
      </c>
    </row>
    <row r="852" spans="2:4">
      <c r="B852" s="147" t="s">
        <v>25316</v>
      </c>
      <c r="C852" s="148" t="s">
        <v>23001</v>
      </c>
      <c r="D852" s="180">
        <f>'Row Data'!F1039</f>
        <v>5</v>
      </c>
    </row>
    <row r="853" spans="2:4">
      <c r="B853" s="147" t="s">
        <v>25317</v>
      </c>
      <c r="C853" s="148" t="s">
        <v>23003</v>
      </c>
      <c r="D853" s="180">
        <f>'Row Data'!F1040</f>
        <v>5</v>
      </c>
    </row>
    <row r="854" spans="2:4">
      <c r="B854" s="147" t="s">
        <v>25318</v>
      </c>
      <c r="C854" s="148" t="s">
        <v>23005</v>
      </c>
      <c r="D854" s="180">
        <f>'Row Data'!F1041</f>
        <v>5</v>
      </c>
    </row>
    <row r="855" spans="2:4">
      <c r="B855" s="147" t="s">
        <v>25319</v>
      </c>
      <c r="C855" s="148" t="s">
        <v>11488</v>
      </c>
      <c r="D855" s="180">
        <f>'Row Data'!F1042</f>
        <v>5</v>
      </c>
    </row>
    <row r="856" spans="2:4">
      <c r="B856" s="145" t="s">
        <v>25320</v>
      </c>
      <c r="C856" s="146" t="s">
        <v>22000</v>
      </c>
      <c r="D856" s="179"/>
    </row>
    <row r="857" spans="2:4">
      <c r="B857" s="147" t="s">
        <v>25321</v>
      </c>
      <c r="C857" s="148" t="s">
        <v>23983</v>
      </c>
      <c r="D857" s="180">
        <f>'Row Data'!F1044</f>
        <v>5</v>
      </c>
    </row>
    <row r="858" spans="2:4" ht="17.25" thickBot="1">
      <c r="B858" s="143">
        <v>18</v>
      </c>
      <c r="C858" s="144" t="s">
        <v>25322</v>
      </c>
      <c r="D858" s="178"/>
    </row>
    <row r="859" spans="2:4" ht="17.25" thickTop="1">
      <c r="B859" s="145" t="s">
        <v>25323</v>
      </c>
      <c r="C859" s="146" t="s">
        <v>25324</v>
      </c>
      <c r="D859" s="179"/>
    </row>
    <row r="860" spans="2:4">
      <c r="B860" s="147" t="s">
        <v>25325</v>
      </c>
      <c r="C860" s="148" t="s">
        <v>23691</v>
      </c>
      <c r="D860" s="205" t="e">
        <f>'Row Data'!E2690</f>
        <v>#N/A</v>
      </c>
    </row>
    <row r="861" spans="2:4" ht="17.25" thickBot="1">
      <c r="B861" s="143">
        <v>21</v>
      </c>
      <c r="C861" s="144" t="s">
        <v>25326</v>
      </c>
      <c r="D861" s="178"/>
    </row>
    <row r="862" spans="2:4" ht="17.25" thickTop="1">
      <c r="B862" s="145" t="s">
        <v>25327</v>
      </c>
      <c r="C862" s="146" t="s">
        <v>25328</v>
      </c>
      <c r="D862" s="179"/>
    </row>
    <row r="863" spans="2:4">
      <c r="B863" s="147" t="s">
        <v>25329</v>
      </c>
      <c r="C863" s="47" t="s">
        <v>11524</v>
      </c>
      <c r="D863" s="180">
        <f>'Row Data'!F1047</f>
        <v>5</v>
      </c>
    </row>
    <row r="864" spans="2:4">
      <c r="B864" s="147" t="s">
        <v>25330</v>
      </c>
      <c r="C864" s="47" t="s">
        <v>11531</v>
      </c>
      <c r="D864" s="180">
        <f>'Row Data'!F1055</f>
        <v>5</v>
      </c>
    </row>
    <row r="865" spans="2:4">
      <c r="B865" s="147" t="s">
        <v>25331</v>
      </c>
      <c r="C865" s="47" t="s">
        <v>11533</v>
      </c>
      <c r="D865" s="180">
        <f>'Row Data'!F1057</f>
        <v>5</v>
      </c>
    </row>
    <row r="866" spans="2:4">
      <c r="B866" s="147" t="s">
        <v>25332</v>
      </c>
      <c r="C866" s="47" t="s">
        <v>11532</v>
      </c>
      <c r="D866" s="180">
        <f>'Row Data'!F1056</f>
        <v>5</v>
      </c>
    </row>
    <row r="867" spans="2:4">
      <c r="B867" s="147" t="s">
        <v>25333</v>
      </c>
      <c r="C867" s="47" t="s">
        <v>11527</v>
      </c>
      <c r="D867" s="180">
        <f>'Row Data'!F1051</f>
        <v>5</v>
      </c>
    </row>
    <row r="868" spans="2:4">
      <c r="B868" s="147" t="s">
        <v>25334</v>
      </c>
      <c r="C868" s="47" t="s">
        <v>11522</v>
      </c>
      <c r="D868" s="180">
        <f>'Row Data'!F1046</f>
        <v>5</v>
      </c>
    </row>
    <row r="869" spans="2:4">
      <c r="B869" s="147" t="s">
        <v>25335</v>
      </c>
      <c r="C869" s="47" t="s">
        <v>11530</v>
      </c>
      <c r="D869" s="180">
        <f>'Row Data'!F1054</f>
        <v>5</v>
      </c>
    </row>
    <row r="870" spans="2:4">
      <c r="B870" s="147" t="s">
        <v>25336</v>
      </c>
      <c r="C870" s="47" t="s">
        <v>11523</v>
      </c>
      <c r="D870" s="180">
        <f>'Row Data'!F1047</f>
        <v>5</v>
      </c>
    </row>
    <row r="871" spans="2:4">
      <c r="B871" s="147" t="s">
        <v>25337</v>
      </c>
      <c r="C871" s="46" t="s">
        <v>11529</v>
      </c>
      <c r="D871" s="180">
        <f>'Row Data'!F1053</f>
        <v>5</v>
      </c>
    </row>
    <row r="872" spans="2:4">
      <c r="B872" s="147" t="s">
        <v>25338</v>
      </c>
      <c r="C872" s="47" t="s">
        <v>11526</v>
      </c>
      <c r="D872" s="180">
        <f>'Row Data'!F1050</f>
        <v>5</v>
      </c>
    </row>
    <row r="873" spans="2:4">
      <c r="B873" s="147" t="s">
        <v>25339</v>
      </c>
      <c r="C873" s="47" t="s">
        <v>11525</v>
      </c>
      <c r="D873" s="180">
        <f>'Row Data'!F1049</f>
        <v>5</v>
      </c>
    </row>
    <row r="874" spans="2:4">
      <c r="B874" s="147" t="s">
        <v>25340</v>
      </c>
      <c r="C874" s="47" t="s">
        <v>11528</v>
      </c>
      <c r="D874" s="180">
        <f>'Row Data'!F1052</f>
        <v>5</v>
      </c>
    </row>
    <row r="875" spans="2:4">
      <c r="B875" s="145" t="s">
        <v>25341</v>
      </c>
      <c r="C875" s="146" t="s">
        <v>28721</v>
      </c>
      <c r="D875" s="179"/>
    </row>
    <row r="876" spans="2:4">
      <c r="B876" s="147" t="s">
        <v>25342</v>
      </c>
      <c r="C876" s="41" t="s">
        <v>11642</v>
      </c>
      <c r="D876" s="181">
        <f>'Row Data'!E1072</f>
        <v>5</v>
      </c>
    </row>
    <row r="877" spans="2:4">
      <c r="B877" s="147" t="s">
        <v>25343</v>
      </c>
      <c r="C877" s="41" t="s">
        <v>11517</v>
      </c>
      <c r="D877" s="181">
        <f>'Row Data'!E1073</f>
        <v>5</v>
      </c>
    </row>
    <row r="878" spans="2:4">
      <c r="B878" s="147" t="s">
        <v>25344</v>
      </c>
      <c r="C878" s="41" t="s">
        <v>23583</v>
      </c>
      <c r="D878" s="181">
        <f>'Row Data'!E1074</f>
        <v>5</v>
      </c>
    </row>
    <row r="879" spans="2:4">
      <c r="B879" s="147" t="s">
        <v>25345</v>
      </c>
      <c r="C879" s="41" t="s">
        <v>23584</v>
      </c>
      <c r="D879" s="181">
        <f>'Row Data'!E1075</f>
        <v>5</v>
      </c>
    </row>
    <row r="880" spans="2:4">
      <c r="B880" s="147" t="s">
        <v>25346</v>
      </c>
      <c r="C880" s="41" t="s">
        <v>11643</v>
      </c>
      <c r="D880" s="181">
        <f>'Row Data'!E1076</f>
        <v>5</v>
      </c>
    </row>
    <row r="881" spans="2:4">
      <c r="B881" s="147" t="s">
        <v>25347</v>
      </c>
      <c r="C881" s="41" t="s">
        <v>11644</v>
      </c>
      <c r="D881" s="181">
        <f>'Row Data'!E1077</f>
        <v>5</v>
      </c>
    </row>
    <row r="882" spans="2:4">
      <c r="B882" s="147" t="s">
        <v>25348</v>
      </c>
      <c r="C882" s="41" t="s">
        <v>23585</v>
      </c>
      <c r="D882" s="181">
        <f>'Row Data'!E1078</f>
        <v>5</v>
      </c>
    </row>
    <row r="883" spans="2:4">
      <c r="B883" s="147" t="s">
        <v>25349</v>
      </c>
      <c r="C883" s="41" t="s">
        <v>11645</v>
      </c>
      <c r="D883" s="181">
        <f>'Row Data'!E1079</f>
        <v>5</v>
      </c>
    </row>
    <row r="884" spans="2:4">
      <c r="B884" s="147" t="s">
        <v>25350</v>
      </c>
      <c r="C884" s="41" t="s">
        <v>23982</v>
      </c>
      <c r="D884" s="181">
        <f>'Row Data'!E1080</f>
        <v>5</v>
      </c>
    </row>
    <row r="885" spans="2:4">
      <c r="B885" s="147" t="s">
        <v>25351</v>
      </c>
      <c r="C885" s="41" t="s">
        <v>11647</v>
      </c>
      <c r="D885" s="181">
        <f>'Row Data'!E1081</f>
        <v>5</v>
      </c>
    </row>
    <row r="886" spans="2:4">
      <c r="B886" s="147" t="s">
        <v>25352</v>
      </c>
      <c r="C886" s="41" t="s">
        <v>11520</v>
      </c>
      <c r="D886" s="181">
        <f>'Row Data'!E1082</f>
        <v>5</v>
      </c>
    </row>
    <row r="887" spans="2:4">
      <c r="B887" s="147" t="s">
        <v>25353</v>
      </c>
      <c r="C887" s="41" t="s">
        <v>11521</v>
      </c>
      <c r="D887" s="181">
        <f>'Row Data'!E1083</f>
        <v>5</v>
      </c>
    </row>
    <row r="888" spans="2:4">
      <c r="B888" s="147" t="s">
        <v>25354</v>
      </c>
      <c r="C888" s="41" t="s">
        <v>11648</v>
      </c>
      <c r="D888" s="181">
        <f>'Row Data'!E1084</f>
        <v>5</v>
      </c>
    </row>
    <row r="889" spans="2:4">
      <c r="B889" s="147" t="s">
        <v>25355</v>
      </c>
      <c r="C889" s="41" t="s">
        <v>11649</v>
      </c>
      <c r="D889" s="181">
        <f>'Row Data'!E1085</f>
        <v>5</v>
      </c>
    </row>
    <row r="890" spans="2:4">
      <c r="B890" s="147" t="s">
        <v>25356</v>
      </c>
      <c r="C890" s="41" t="s">
        <v>11650</v>
      </c>
      <c r="D890" s="181">
        <f>'Row Data'!E1086</f>
        <v>5</v>
      </c>
    </row>
    <row r="891" spans="2:4">
      <c r="B891" s="147" t="s">
        <v>25357</v>
      </c>
      <c r="C891" s="41" t="s">
        <v>11651</v>
      </c>
      <c r="D891" s="181">
        <f>'Row Data'!E1087</f>
        <v>5</v>
      </c>
    </row>
    <row r="892" spans="2:4">
      <c r="B892" s="147" t="s">
        <v>25358</v>
      </c>
      <c r="C892" s="41" t="s">
        <v>11652</v>
      </c>
      <c r="D892" s="181">
        <f>'Row Data'!E1088</f>
        <v>5</v>
      </c>
    </row>
    <row r="893" spans="2:4">
      <c r="B893" s="147" t="s">
        <v>25359</v>
      </c>
      <c r="C893" s="41" t="s">
        <v>23586</v>
      </c>
      <c r="D893" s="181">
        <f>'Row Data'!E1089</f>
        <v>5</v>
      </c>
    </row>
    <row r="894" spans="2:4">
      <c r="B894" s="147" t="s">
        <v>25360</v>
      </c>
      <c r="C894" s="41" t="s">
        <v>11653</v>
      </c>
      <c r="D894" s="181">
        <f>'Row Data'!E1090</f>
        <v>5</v>
      </c>
    </row>
    <row r="895" spans="2:4">
      <c r="B895" s="147" t="s">
        <v>25361</v>
      </c>
      <c r="C895" s="41" t="s">
        <v>11654</v>
      </c>
      <c r="D895" s="181">
        <f>'Row Data'!E1091</f>
        <v>5</v>
      </c>
    </row>
    <row r="896" spans="2:4">
      <c r="B896" s="147" t="s">
        <v>25362</v>
      </c>
      <c r="C896" s="41" t="s">
        <v>11655</v>
      </c>
      <c r="D896" s="181">
        <f>'Row Data'!E1092</f>
        <v>5</v>
      </c>
    </row>
    <row r="897" spans="2:4">
      <c r="B897" s="147" t="s">
        <v>25363</v>
      </c>
      <c r="C897" s="41" t="s">
        <v>11656</v>
      </c>
      <c r="D897" s="181">
        <f>'Row Data'!E1093</f>
        <v>5</v>
      </c>
    </row>
    <row r="898" spans="2:4">
      <c r="B898" s="147" t="s">
        <v>25364</v>
      </c>
      <c r="C898" s="41" t="s">
        <v>11657</v>
      </c>
      <c r="D898" s="181">
        <f>'Row Data'!E1094</f>
        <v>5</v>
      </c>
    </row>
    <row r="899" spans="2:4">
      <c r="B899" s="147" t="s">
        <v>25365</v>
      </c>
      <c r="C899" s="41" t="s">
        <v>11658</v>
      </c>
      <c r="D899" s="181">
        <f>'Row Data'!E1095</f>
        <v>5</v>
      </c>
    </row>
    <row r="900" spans="2:4">
      <c r="B900" s="147" t="s">
        <v>25366</v>
      </c>
      <c r="C900" s="41" t="s">
        <v>11659</v>
      </c>
      <c r="D900" s="181">
        <f>'Row Data'!E1096</f>
        <v>5</v>
      </c>
    </row>
    <row r="901" spans="2:4">
      <c r="B901" s="147" t="s">
        <v>25367</v>
      </c>
      <c r="C901" s="41" t="s">
        <v>11660</v>
      </c>
      <c r="D901" s="181">
        <f>'Row Data'!E1097</f>
        <v>5</v>
      </c>
    </row>
    <row r="902" spans="2:4">
      <c r="B902" s="147" t="s">
        <v>25368</v>
      </c>
      <c r="C902" s="41" t="s">
        <v>23587</v>
      </c>
      <c r="D902" s="181">
        <f>'Row Data'!E1098</f>
        <v>5</v>
      </c>
    </row>
    <row r="903" spans="2:4">
      <c r="B903" s="147" t="s">
        <v>25369</v>
      </c>
      <c r="C903" s="41" t="s">
        <v>11661</v>
      </c>
      <c r="D903" s="181">
        <f>'Row Data'!E1099</f>
        <v>5</v>
      </c>
    </row>
    <row r="904" spans="2:4">
      <c r="B904" s="147" t="s">
        <v>25370</v>
      </c>
      <c r="C904" s="41" t="s">
        <v>23588</v>
      </c>
      <c r="D904" s="181">
        <f>'Row Data'!E1100</f>
        <v>5</v>
      </c>
    </row>
    <row r="905" spans="2:4">
      <c r="B905" s="147" t="s">
        <v>25371</v>
      </c>
      <c r="C905" s="41" t="s">
        <v>11662</v>
      </c>
      <c r="D905" s="181">
        <f>'Row Data'!E1101</f>
        <v>5</v>
      </c>
    </row>
    <row r="906" spans="2:4">
      <c r="B906" s="147" t="s">
        <v>25372</v>
      </c>
      <c r="C906" s="41" t="s">
        <v>11663</v>
      </c>
      <c r="D906" s="181">
        <f>'Row Data'!E1102</f>
        <v>5</v>
      </c>
    </row>
    <row r="907" spans="2:4">
      <c r="B907" s="147" t="s">
        <v>25373</v>
      </c>
      <c r="C907" s="41" t="s">
        <v>11664</v>
      </c>
      <c r="D907" s="181">
        <f>'Row Data'!E1103</f>
        <v>5</v>
      </c>
    </row>
    <row r="908" spans="2:4">
      <c r="B908" s="147" t="s">
        <v>25374</v>
      </c>
      <c r="C908" s="41" t="s">
        <v>11665</v>
      </c>
      <c r="D908" s="181">
        <f>'Row Data'!E1104</f>
        <v>5</v>
      </c>
    </row>
    <row r="909" spans="2:4">
      <c r="B909" s="147" t="s">
        <v>25375</v>
      </c>
      <c r="C909" s="41" t="s">
        <v>11666</v>
      </c>
      <c r="D909" s="181">
        <f>'Row Data'!E1106</f>
        <v>5</v>
      </c>
    </row>
    <row r="910" spans="2:4">
      <c r="B910" s="147" t="s">
        <v>25376</v>
      </c>
      <c r="C910" s="41" t="s">
        <v>11667</v>
      </c>
      <c r="D910" s="181">
        <f>'Row Data'!E1107</f>
        <v>5</v>
      </c>
    </row>
    <row r="911" spans="2:4">
      <c r="B911" s="147" t="s">
        <v>25377</v>
      </c>
      <c r="C911" s="41" t="s">
        <v>11668</v>
      </c>
      <c r="D911" s="181">
        <f>'Row Data'!E1108</f>
        <v>5</v>
      </c>
    </row>
    <row r="912" spans="2:4">
      <c r="B912" s="147" t="s">
        <v>25378</v>
      </c>
      <c r="C912" s="41" t="s">
        <v>11669</v>
      </c>
      <c r="D912" s="181">
        <f>'Row Data'!E1109</f>
        <v>5</v>
      </c>
    </row>
    <row r="913" spans="2:4">
      <c r="B913" s="147" t="s">
        <v>25379</v>
      </c>
      <c r="C913" s="41" t="s">
        <v>11670</v>
      </c>
      <c r="D913" s="181">
        <f>'Row Data'!E1110</f>
        <v>5</v>
      </c>
    </row>
    <row r="914" spans="2:4">
      <c r="B914" s="147" t="s">
        <v>25380</v>
      </c>
      <c r="C914" s="41" t="s">
        <v>11671</v>
      </c>
      <c r="D914" s="181">
        <f>'Row Data'!E1111</f>
        <v>5</v>
      </c>
    </row>
    <row r="915" spans="2:4">
      <c r="B915" s="147" t="s">
        <v>25381</v>
      </c>
      <c r="C915" s="41" t="s">
        <v>11672</v>
      </c>
      <c r="D915" s="181">
        <f>'Row Data'!E1112</f>
        <v>5</v>
      </c>
    </row>
    <row r="916" spans="2:4">
      <c r="B916" s="147" t="s">
        <v>25382</v>
      </c>
      <c r="C916" s="41" t="s">
        <v>23589</v>
      </c>
      <c r="D916" s="181">
        <f>'Row Data'!E1113</f>
        <v>5</v>
      </c>
    </row>
    <row r="917" spans="2:4">
      <c r="B917" s="147" t="s">
        <v>25383</v>
      </c>
      <c r="C917" s="41" t="s">
        <v>11673</v>
      </c>
      <c r="D917" s="181">
        <f>'Row Data'!E1114</f>
        <v>5</v>
      </c>
    </row>
    <row r="918" spans="2:4">
      <c r="B918" s="147" t="s">
        <v>25384</v>
      </c>
      <c r="C918" s="41" t="s">
        <v>11674</v>
      </c>
      <c r="D918" s="181">
        <f>'Row Data'!E1115</f>
        <v>5</v>
      </c>
    </row>
    <row r="919" spans="2:4">
      <c r="B919" s="147" t="s">
        <v>25385</v>
      </c>
      <c r="C919" s="41" t="s">
        <v>11675</v>
      </c>
      <c r="D919" s="181">
        <f>'Row Data'!E1116</f>
        <v>5</v>
      </c>
    </row>
    <row r="920" spans="2:4">
      <c r="B920" s="147" t="s">
        <v>25386</v>
      </c>
      <c r="C920" s="41" t="s">
        <v>11676</v>
      </c>
      <c r="D920" s="181">
        <f>'Row Data'!E1117</f>
        <v>5</v>
      </c>
    </row>
    <row r="921" spans="2:4">
      <c r="B921" s="147" t="s">
        <v>25387</v>
      </c>
      <c r="C921" s="41" t="s">
        <v>11677</v>
      </c>
      <c r="D921" s="181">
        <f>'Row Data'!E1118</f>
        <v>5</v>
      </c>
    </row>
    <row r="922" spans="2:4">
      <c r="B922" s="147" t="s">
        <v>25388</v>
      </c>
      <c r="C922" s="41" t="s">
        <v>11678</v>
      </c>
      <c r="D922" s="181">
        <f>'Row Data'!E1119</f>
        <v>5</v>
      </c>
    </row>
    <row r="923" spans="2:4">
      <c r="B923" s="147" t="s">
        <v>25389</v>
      </c>
      <c r="C923" s="41" t="s">
        <v>11679</v>
      </c>
      <c r="D923" s="181">
        <f>'Row Data'!E1120</f>
        <v>5</v>
      </c>
    </row>
    <row r="924" spans="2:4">
      <c r="B924" s="147" t="s">
        <v>25390</v>
      </c>
      <c r="C924" s="41" t="s">
        <v>11680</v>
      </c>
      <c r="D924" s="181">
        <f>'Row Data'!E1121</f>
        <v>5</v>
      </c>
    </row>
    <row r="925" spans="2:4">
      <c r="B925" s="147" t="s">
        <v>25391</v>
      </c>
      <c r="C925" s="40" t="s">
        <v>23590</v>
      </c>
      <c r="D925" s="181">
        <f>'Row Data'!E1122</f>
        <v>5</v>
      </c>
    </row>
    <row r="926" spans="2:4">
      <c r="B926" s="147" t="s">
        <v>25392</v>
      </c>
      <c r="C926" s="40" t="s">
        <v>11681</v>
      </c>
      <c r="D926" s="181">
        <f>'Row Data'!E1123</f>
        <v>5</v>
      </c>
    </row>
    <row r="927" spans="2:4">
      <c r="B927" s="147" t="s">
        <v>25393</v>
      </c>
      <c r="C927" s="41" t="s">
        <v>11682</v>
      </c>
      <c r="D927" s="181">
        <f>'Row Data'!E1124</f>
        <v>5</v>
      </c>
    </row>
    <row r="928" spans="2:4">
      <c r="B928" s="147" t="s">
        <v>25394</v>
      </c>
      <c r="C928" s="41" t="s">
        <v>11683</v>
      </c>
      <c r="D928" s="181">
        <f>'Row Data'!E1125</f>
        <v>5</v>
      </c>
    </row>
    <row r="929" spans="2:4">
      <c r="B929" s="147" t="s">
        <v>25395</v>
      </c>
      <c r="C929" s="41" t="s">
        <v>11684</v>
      </c>
      <c r="D929" s="181">
        <f>'Row Data'!E1126</f>
        <v>5</v>
      </c>
    </row>
    <row r="930" spans="2:4">
      <c r="B930" s="147" t="s">
        <v>25396</v>
      </c>
      <c r="C930" s="41" t="s">
        <v>11685</v>
      </c>
      <c r="D930" s="181">
        <f>'Row Data'!E1127</f>
        <v>5</v>
      </c>
    </row>
    <row r="931" spans="2:4">
      <c r="B931" s="147" t="s">
        <v>25397</v>
      </c>
      <c r="C931" s="41" t="s">
        <v>11686</v>
      </c>
      <c r="D931" s="181">
        <f>'Row Data'!E1128</f>
        <v>5</v>
      </c>
    </row>
    <row r="932" spans="2:4">
      <c r="B932" s="147" t="s">
        <v>25398</v>
      </c>
      <c r="C932" s="41" t="s">
        <v>11687</v>
      </c>
      <c r="D932" s="181">
        <f>'Row Data'!E1129</f>
        <v>5</v>
      </c>
    </row>
    <row r="933" spans="2:4">
      <c r="B933" s="147" t="s">
        <v>25399</v>
      </c>
      <c r="C933" s="41" t="s">
        <v>23591</v>
      </c>
      <c r="D933" s="181">
        <f>'Row Data'!E1130</f>
        <v>5</v>
      </c>
    </row>
    <row r="934" spans="2:4">
      <c r="B934" s="147" t="s">
        <v>25400</v>
      </c>
      <c r="C934" s="41" t="s">
        <v>11688</v>
      </c>
      <c r="D934" s="181">
        <f>'Row Data'!E1131</f>
        <v>5</v>
      </c>
    </row>
    <row r="935" spans="2:4">
      <c r="B935" s="147" t="s">
        <v>25401</v>
      </c>
      <c r="C935" s="41" t="s">
        <v>11689</v>
      </c>
      <c r="D935" s="181">
        <f>'Row Data'!E1132</f>
        <v>5</v>
      </c>
    </row>
    <row r="936" spans="2:4">
      <c r="B936" s="147" t="s">
        <v>25402</v>
      </c>
      <c r="C936" s="41" t="s">
        <v>11690</v>
      </c>
      <c r="D936" s="181">
        <f>'Row Data'!E1133</f>
        <v>5</v>
      </c>
    </row>
    <row r="937" spans="2:4">
      <c r="B937" s="147" t="s">
        <v>25403</v>
      </c>
      <c r="C937" s="41" t="s">
        <v>11691</v>
      </c>
      <c r="D937" s="181">
        <f>'Row Data'!E1134</f>
        <v>5</v>
      </c>
    </row>
    <row r="938" spans="2:4">
      <c r="B938" s="147" t="s">
        <v>25404</v>
      </c>
      <c r="C938" s="41" t="s">
        <v>11692</v>
      </c>
      <c r="D938" s="181">
        <f>'Row Data'!E1135</f>
        <v>5</v>
      </c>
    </row>
    <row r="939" spans="2:4">
      <c r="B939" s="155" t="s">
        <v>25405</v>
      </c>
      <c r="C939" s="40" t="s">
        <v>11693</v>
      </c>
      <c r="D939" s="181">
        <f>'Row Data'!E1136</f>
        <v>5</v>
      </c>
    </row>
    <row r="940" spans="2:4">
      <c r="B940" s="147" t="s">
        <v>25406</v>
      </c>
      <c r="C940" s="41" t="s">
        <v>11694</v>
      </c>
      <c r="D940" s="181">
        <f>'Row Data'!E1137</f>
        <v>5</v>
      </c>
    </row>
    <row r="941" spans="2:4">
      <c r="B941" s="147" t="s">
        <v>25407</v>
      </c>
      <c r="C941" s="41" t="s">
        <v>11695</v>
      </c>
      <c r="D941" s="181">
        <f>'Row Data'!E1138</f>
        <v>5</v>
      </c>
    </row>
    <row r="942" spans="2:4">
      <c r="B942" s="147" t="s">
        <v>25408</v>
      </c>
      <c r="C942" s="41" t="s">
        <v>11696</v>
      </c>
      <c r="D942" s="181">
        <f>'Row Data'!E1139</f>
        <v>5</v>
      </c>
    </row>
    <row r="943" spans="2:4">
      <c r="B943" s="147" t="s">
        <v>25409</v>
      </c>
      <c r="C943" s="41" t="s">
        <v>11697</v>
      </c>
      <c r="D943" s="181">
        <f>'Row Data'!E1140</f>
        <v>5</v>
      </c>
    </row>
    <row r="944" spans="2:4">
      <c r="B944" s="147" t="s">
        <v>25410</v>
      </c>
      <c r="C944" s="41" t="s">
        <v>11698</v>
      </c>
      <c r="D944" s="181">
        <f>'Row Data'!E1141</f>
        <v>5</v>
      </c>
    </row>
    <row r="945" spans="2:4">
      <c r="B945" s="147" t="s">
        <v>25411</v>
      </c>
      <c r="C945" s="41" t="s">
        <v>11699</v>
      </c>
      <c r="D945" s="181">
        <f>'Row Data'!E1142</f>
        <v>5</v>
      </c>
    </row>
    <row r="946" spans="2:4">
      <c r="B946" s="147" t="s">
        <v>25412</v>
      </c>
      <c r="C946" s="41" t="s">
        <v>23592</v>
      </c>
      <c r="D946" s="181">
        <f>'Row Data'!E1143</f>
        <v>5</v>
      </c>
    </row>
    <row r="947" spans="2:4">
      <c r="B947" s="147" t="s">
        <v>25413</v>
      </c>
      <c r="C947" s="41" t="s">
        <v>11700</v>
      </c>
      <c r="D947" s="181">
        <f>'Row Data'!E1144</f>
        <v>5</v>
      </c>
    </row>
    <row r="948" spans="2:4">
      <c r="B948" s="147" t="s">
        <v>25414</v>
      </c>
      <c r="C948" s="41" t="s">
        <v>11701</v>
      </c>
      <c r="D948" s="181">
        <f>'Row Data'!E1145</f>
        <v>5</v>
      </c>
    </row>
    <row r="949" spans="2:4">
      <c r="B949" s="147" t="s">
        <v>25415</v>
      </c>
      <c r="C949" s="41" t="s">
        <v>11702</v>
      </c>
      <c r="D949" s="181">
        <f>'Row Data'!E1146</f>
        <v>5</v>
      </c>
    </row>
    <row r="950" spans="2:4">
      <c r="B950" s="147" t="s">
        <v>25416</v>
      </c>
      <c r="C950" s="41" t="s">
        <v>11703</v>
      </c>
      <c r="D950" s="181">
        <f>'Row Data'!E1147</f>
        <v>5</v>
      </c>
    </row>
    <row r="951" spans="2:4">
      <c r="B951" s="147" t="s">
        <v>25417</v>
      </c>
      <c r="C951" s="41" t="s">
        <v>11704</v>
      </c>
      <c r="D951" s="181">
        <f>'Row Data'!E1148</f>
        <v>5</v>
      </c>
    </row>
    <row r="952" spans="2:4">
      <c r="B952" s="147" t="s">
        <v>25418</v>
      </c>
      <c r="C952" s="41" t="s">
        <v>11705</v>
      </c>
      <c r="D952" s="181">
        <f>'Row Data'!E1149</f>
        <v>5</v>
      </c>
    </row>
    <row r="953" spans="2:4">
      <c r="B953" s="147" t="s">
        <v>25419</v>
      </c>
      <c r="C953" s="41" t="s">
        <v>11706</v>
      </c>
      <c r="D953" s="181">
        <f>'Row Data'!E1150</f>
        <v>5</v>
      </c>
    </row>
    <row r="954" spans="2:4">
      <c r="B954" s="147" t="s">
        <v>25420</v>
      </c>
      <c r="C954" s="41" t="s">
        <v>11707</v>
      </c>
      <c r="D954" s="181">
        <f>'Row Data'!E1151</f>
        <v>5</v>
      </c>
    </row>
    <row r="955" spans="2:4">
      <c r="B955" s="147" t="s">
        <v>25421</v>
      </c>
      <c r="C955" s="41" t="s">
        <v>11708</v>
      </c>
      <c r="D955" s="181">
        <f>'Row Data'!E1152</f>
        <v>5</v>
      </c>
    </row>
    <row r="956" spans="2:4">
      <c r="B956" s="147" t="s">
        <v>25422</v>
      </c>
      <c r="C956" s="41" t="s">
        <v>11709</v>
      </c>
      <c r="D956" s="181">
        <f>'Row Data'!E1153</f>
        <v>5</v>
      </c>
    </row>
    <row r="957" spans="2:4">
      <c r="B957" s="147" t="s">
        <v>25423</v>
      </c>
      <c r="C957" s="41" t="s">
        <v>11710</v>
      </c>
      <c r="D957" s="181">
        <f>'Row Data'!E1154</f>
        <v>5</v>
      </c>
    </row>
    <row r="958" spans="2:4">
      <c r="B958" s="147" t="s">
        <v>25424</v>
      </c>
      <c r="C958" s="41" t="s">
        <v>11711</v>
      </c>
      <c r="D958" s="181">
        <f>'Row Data'!E1155</f>
        <v>5</v>
      </c>
    </row>
    <row r="959" spans="2:4">
      <c r="B959" s="147" t="s">
        <v>25425</v>
      </c>
      <c r="C959" s="41" t="s">
        <v>11712</v>
      </c>
      <c r="D959" s="181">
        <f>'Row Data'!E1157</f>
        <v>5</v>
      </c>
    </row>
    <row r="960" spans="2:4">
      <c r="B960" s="147" t="s">
        <v>25426</v>
      </c>
      <c r="C960" s="41" t="s">
        <v>11713</v>
      </c>
      <c r="D960" s="181">
        <f>'Row Data'!E1158</f>
        <v>5</v>
      </c>
    </row>
    <row r="961" spans="2:4">
      <c r="B961" s="147" t="s">
        <v>25427</v>
      </c>
      <c r="C961" s="41" t="s">
        <v>11714</v>
      </c>
      <c r="D961" s="181">
        <f>'Row Data'!E1159</f>
        <v>5</v>
      </c>
    </row>
    <row r="962" spans="2:4">
      <c r="B962" s="147" t="s">
        <v>25428</v>
      </c>
      <c r="C962" s="41" t="s">
        <v>11715</v>
      </c>
      <c r="D962" s="181">
        <f>'Row Data'!E1160</f>
        <v>5</v>
      </c>
    </row>
    <row r="963" spans="2:4">
      <c r="B963" s="147" t="s">
        <v>25429</v>
      </c>
      <c r="C963" s="41" t="s">
        <v>11716</v>
      </c>
      <c r="D963" s="181">
        <f>'Row Data'!E1161</f>
        <v>5</v>
      </c>
    </row>
    <row r="964" spans="2:4">
      <c r="B964" s="147" t="s">
        <v>25430</v>
      </c>
      <c r="C964" s="41" t="s">
        <v>11717</v>
      </c>
      <c r="D964" s="181">
        <f>'Row Data'!E1162</f>
        <v>5</v>
      </c>
    </row>
    <row r="965" spans="2:4">
      <c r="B965" s="147" t="s">
        <v>25431</v>
      </c>
      <c r="C965" s="41" t="s">
        <v>11718</v>
      </c>
      <c r="D965" s="181">
        <f>'Row Data'!E1163</f>
        <v>5</v>
      </c>
    </row>
    <row r="966" spans="2:4">
      <c r="B966" s="147" t="s">
        <v>25432</v>
      </c>
      <c r="C966" s="41" t="s">
        <v>11719</v>
      </c>
      <c r="D966" s="181">
        <f>'Row Data'!E1164</f>
        <v>5</v>
      </c>
    </row>
    <row r="967" spans="2:4">
      <c r="B967" s="147" t="s">
        <v>25433</v>
      </c>
      <c r="C967" s="41" t="s">
        <v>11720</v>
      </c>
      <c r="D967" s="181">
        <f>'Row Data'!E1165</f>
        <v>5</v>
      </c>
    </row>
    <row r="968" spans="2:4">
      <c r="B968" s="147" t="s">
        <v>25434</v>
      </c>
      <c r="C968" s="41" t="s">
        <v>11721</v>
      </c>
      <c r="D968" s="181">
        <f>'Row Data'!E1166</f>
        <v>5</v>
      </c>
    </row>
    <row r="969" spans="2:4">
      <c r="B969" s="147" t="s">
        <v>25435</v>
      </c>
      <c r="C969" s="41" t="s">
        <v>11722</v>
      </c>
      <c r="D969" s="181">
        <f>'Row Data'!E1167</f>
        <v>5</v>
      </c>
    </row>
    <row r="970" spans="2:4">
      <c r="B970" s="147" t="s">
        <v>25436</v>
      </c>
      <c r="C970" s="41" t="s">
        <v>11723</v>
      </c>
      <c r="D970" s="181">
        <f>'Row Data'!E1168</f>
        <v>5</v>
      </c>
    </row>
    <row r="971" spans="2:4">
      <c r="B971" s="147" t="s">
        <v>25437</v>
      </c>
      <c r="C971" s="41" t="s">
        <v>11724</v>
      </c>
      <c r="D971" s="181">
        <f>'Row Data'!E1169</f>
        <v>5</v>
      </c>
    </row>
    <row r="972" spans="2:4">
      <c r="B972" s="147" t="s">
        <v>25438</v>
      </c>
      <c r="C972" s="41" t="s">
        <v>11725</v>
      </c>
      <c r="D972" s="181">
        <f>'Row Data'!E1170</f>
        <v>5</v>
      </c>
    </row>
    <row r="973" spans="2:4">
      <c r="B973" s="147" t="s">
        <v>25439</v>
      </c>
      <c r="C973" s="41" t="s">
        <v>11726</v>
      </c>
      <c r="D973" s="181">
        <f>'Row Data'!E1171</f>
        <v>5</v>
      </c>
    </row>
    <row r="974" spans="2:4">
      <c r="B974" s="147" t="s">
        <v>25440</v>
      </c>
      <c r="C974" s="41" t="s">
        <v>11727</v>
      </c>
      <c r="D974" s="181">
        <f>'Row Data'!E1172</f>
        <v>5</v>
      </c>
    </row>
    <row r="975" spans="2:4">
      <c r="B975" s="147" t="s">
        <v>25441</v>
      </c>
      <c r="C975" s="41" t="s">
        <v>11728</v>
      </c>
      <c r="D975" s="181">
        <f>'Row Data'!E1173</f>
        <v>5</v>
      </c>
    </row>
    <row r="976" spans="2:4">
      <c r="B976" s="147" t="s">
        <v>25442</v>
      </c>
      <c r="C976" s="41" t="s">
        <v>11729</v>
      </c>
      <c r="D976" s="181">
        <f>'Row Data'!E1174</f>
        <v>5</v>
      </c>
    </row>
    <row r="977" spans="2:4">
      <c r="B977" s="147" t="s">
        <v>25443</v>
      </c>
      <c r="C977" s="41" t="s">
        <v>11730</v>
      </c>
      <c r="D977" s="181">
        <f>'Row Data'!E1175</f>
        <v>5</v>
      </c>
    </row>
    <row r="978" spans="2:4">
      <c r="B978" s="147" t="s">
        <v>25444</v>
      </c>
      <c r="C978" s="41" t="s">
        <v>11731</v>
      </c>
      <c r="D978" s="181">
        <f>'Row Data'!E1176</f>
        <v>5</v>
      </c>
    </row>
    <row r="979" spans="2:4">
      <c r="B979" s="147" t="s">
        <v>25445</v>
      </c>
      <c r="C979" s="41" t="s">
        <v>23593</v>
      </c>
      <c r="D979" s="181">
        <f>'Row Data'!E1177</f>
        <v>5</v>
      </c>
    </row>
    <row r="980" spans="2:4">
      <c r="B980" s="147" t="s">
        <v>25446</v>
      </c>
      <c r="C980" s="41" t="s">
        <v>11732</v>
      </c>
      <c r="D980" s="181">
        <f>'Row Data'!E1178</f>
        <v>5</v>
      </c>
    </row>
    <row r="981" spans="2:4">
      <c r="B981" s="147" t="s">
        <v>25447</v>
      </c>
      <c r="C981" s="41" t="s">
        <v>11733</v>
      </c>
      <c r="D981" s="181">
        <f>'Row Data'!E1179</f>
        <v>5</v>
      </c>
    </row>
    <row r="982" spans="2:4">
      <c r="B982" s="147" t="s">
        <v>25448</v>
      </c>
      <c r="C982" s="41" t="s">
        <v>11734</v>
      </c>
      <c r="D982" s="181">
        <f>'Row Data'!E1180</f>
        <v>5</v>
      </c>
    </row>
    <row r="983" spans="2:4">
      <c r="B983" s="147" t="s">
        <v>25449</v>
      </c>
      <c r="C983" s="40" t="s">
        <v>11735</v>
      </c>
      <c r="D983" s="181">
        <f>'Row Data'!E1181</f>
        <v>5</v>
      </c>
    </row>
    <row r="984" spans="2:4">
      <c r="B984" s="147" t="s">
        <v>25450</v>
      </c>
      <c r="C984" s="41" t="s">
        <v>11736</v>
      </c>
      <c r="D984" s="181">
        <f>'Row Data'!E1182</f>
        <v>5</v>
      </c>
    </row>
    <row r="985" spans="2:4">
      <c r="B985" s="147" t="s">
        <v>25451</v>
      </c>
      <c r="C985" s="41" t="s">
        <v>11737</v>
      </c>
      <c r="D985" s="181">
        <f>'Row Data'!E1183</f>
        <v>5</v>
      </c>
    </row>
    <row r="986" spans="2:4">
      <c r="B986" s="147" t="s">
        <v>25452</v>
      </c>
      <c r="C986" s="41" t="s">
        <v>11738</v>
      </c>
      <c r="D986" s="181">
        <f>'Row Data'!E1184</f>
        <v>5</v>
      </c>
    </row>
    <row r="987" spans="2:4">
      <c r="B987" s="147" t="s">
        <v>25453</v>
      </c>
      <c r="C987" s="41" t="s">
        <v>11739</v>
      </c>
      <c r="D987" s="181">
        <f>'Row Data'!E1185</f>
        <v>5</v>
      </c>
    </row>
    <row r="988" spans="2:4">
      <c r="B988" s="147" t="s">
        <v>25454</v>
      </c>
      <c r="C988" s="41" t="s">
        <v>11740</v>
      </c>
      <c r="D988" s="181">
        <f>'Row Data'!E1186</f>
        <v>5</v>
      </c>
    </row>
    <row r="989" spans="2:4">
      <c r="B989" s="147" t="s">
        <v>25455</v>
      </c>
      <c r="C989" s="41" t="s">
        <v>11741</v>
      </c>
      <c r="D989" s="181">
        <f>'Row Data'!E1187</f>
        <v>5</v>
      </c>
    </row>
    <row r="990" spans="2:4">
      <c r="B990" s="147" t="s">
        <v>25456</v>
      </c>
      <c r="C990" s="41" t="s">
        <v>11742</v>
      </c>
      <c r="D990" s="181">
        <f>'Row Data'!E1188</f>
        <v>5</v>
      </c>
    </row>
    <row r="991" spans="2:4">
      <c r="B991" s="147" t="s">
        <v>25457</v>
      </c>
      <c r="C991" s="41" t="s">
        <v>23594</v>
      </c>
      <c r="D991" s="181">
        <f>'Row Data'!E1189</f>
        <v>5</v>
      </c>
    </row>
    <row r="992" spans="2:4">
      <c r="B992" s="147" t="s">
        <v>25795</v>
      </c>
      <c r="C992" s="41" t="s">
        <v>11743</v>
      </c>
      <c r="D992" s="181">
        <f>'Row Data'!E1190</f>
        <v>5</v>
      </c>
    </row>
    <row r="993" spans="2:4">
      <c r="B993" s="147" t="s">
        <v>25458</v>
      </c>
      <c r="C993" s="41" t="s">
        <v>11744</v>
      </c>
      <c r="D993" s="181">
        <f>'Row Data'!E1191</f>
        <v>5</v>
      </c>
    </row>
    <row r="994" spans="2:4">
      <c r="B994" s="147" t="s">
        <v>25459</v>
      </c>
      <c r="C994" s="41" t="s">
        <v>11745</v>
      </c>
      <c r="D994" s="181">
        <f>'Row Data'!E1192</f>
        <v>5</v>
      </c>
    </row>
    <row r="995" spans="2:4">
      <c r="B995" s="147" t="s">
        <v>25460</v>
      </c>
      <c r="C995" s="41" t="s">
        <v>11746</v>
      </c>
      <c r="D995" s="181">
        <f>'Row Data'!E1193</f>
        <v>5</v>
      </c>
    </row>
    <row r="996" spans="2:4">
      <c r="B996" s="147" t="s">
        <v>25461</v>
      </c>
      <c r="C996" s="41" t="s">
        <v>11747</v>
      </c>
      <c r="D996" s="181">
        <f>'Row Data'!E1194</f>
        <v>5</v>
      </c>
    </row>
    <row r="997" spans="2:4">
      <c r="B997" s="147" t="s">
        <v>25462</v>
      </c>
      <c r="C997" s="41" t="s">
        <v>11748</v>
      </c>
      <c r="D997" s="181">
        <f>'Row Data'!E1195</f>
        <v>5</v>
      </c>
    </row>
    <row r="998" spans="2:4">
      <c r="B998" s="147" t="s">
        <v>25463</v>
      </c>
      <c r="C998" s="41" t="s">
        <v>11749</v>
      </c>
      <c r="D998" s="181">
        <f>'Row Data'!E1196</f>
        <v>5</v>
      </c>
    </row>
    <row r="999" spans="2:4">
      <c r="B999" s="147" t="s">
        <v>25464</v>
      </c>
      <c r="C999" s="41" t="s">
        <v>11750</v>
      </c>
      <c r="D999" s="181">
        <f>'Row Data'!E1197</f>
        <v>5</v>
      </c>
    </row>
    <row r="1000" spans="2:4">
      <c r="B1000" s="147" t="s">
        <v>25465</v>
      </c>
      <c r="C1000" s="41" t="s">
        <v>11751</v>
      </c>
      <c r="D1000" s="181">
        <f>'Row Data'!E1198</f>
        <v>5</v>
      </c>
    </row>
    <row r="1001" spans="2:4">
      <c r="B1001" s="147" t="s">
        <v>25466</v>
      </c>
      <c r="C1001" s="41" t="s">
        <v>11752</v>
      </c>
      <c r="D1001" s="181">
        <f>'Row Data'!E1199</f>
        <v>5</v>
      </c>
    </row>
    <row r="1002" spans="2:4">
      <c r="B1002" s="147" t="s">
        <v>25467</v>
      </c>
      <c r="C1002" s="41" t="s">
        <v>11753</v>
      </c>
      <c r="D1002" s="181">
        <f>'Row Data'!E1200</f>
        <v>5</v>
      </c>
    </row>
    <row r="1003" spans="2:4">
      <c r="B1003" s="147" t="s">
        <v>25468</v>
      </c>
      <c r="C1003" s="41" t="s">
        <v>23595</v>
      </c>
      <c r="D1003" s="181">
        <f>'Row Data'!E1201</f>
        <v>5</v>
      </c>
    </row>
    <row r="1004" spans="2:4">
      <c r="B1004" s="147" t="s">
        <v>25469</v>
      </c>
      <c r="C1004" s="41" t="s">
        <v>11754</v>
      </c>
      <c r="D1004" s="181">
        <f>'Row Data'!E1202</f>
        <v>5</v>
      </c>
    </row>
    <row r="1005" spans="2:4">
      <c r="B1005" s="147" t="s">
        <v>25470</v>
      </c>
      <c r="C1005" s="41" t="s">
        <v>11755</v>
      </c>
      <c r="D1005" s="181">
        <f>'Row Data'!E1203</f>
        <v>5</v>
      </c>
    </row>
    <row r="1006" spans="2:4">
      <c r="B1006" s="147" t="s">
        <v>25471</v>
      </c>
      <c r="C1006" s="41" t="s">
        <v>23981</v>
      </c>
      <c r="D1006" s="181">
        <f>'Row Data'!E1204</f>
        <v>5</v>
      </c>
    </row>
    <row r="1007" spans="2:4">
      <c r="B1007" s="147" t="s">
        <v>25472</v>
      </c>
      <c r="C1007" s="41" t="s">
        <v>11756</v>
      </c>
      <c r="D1007" s="181">
        <f>'Row Data'!E1205</f>
        <v>5</v>
      </c>
    </row>
    <row r="1008" spans="2:4">
      <c r="B1008" s="147" t="s">
        <v>25473</v>
      </c>
      <c r="C1008" s="41" t="s">
        <v>11757</v>
      </c>
      <c r="D1008" s="181">
        <f>'Row Data'!E1206</f>
        <v>5</v>
      </c>
    </row>
    <row r="1009" spans="2:4">
      <c r="B1009" s="147" t="s">
        <v>25474</v>
      </c>
      <c r="C1009" s="41" t="s">
        <v>11758</v>
      </c>
      <c r="D1009" s="181">
        <f>'Row Data'!E1207</f>
        <v>5</v>
      </c>
    </row>
    <row r="1010" spans="2:4">
      <c r="B1010" s="147" t="s">
        <v>25475</v>
      </c>
      <c r="C1010" s="41" t="s">
        <v>11759</v>
      </c>
      <c r="D1010" s="181">
        <f>'Row Data'!E1208</f>
        <v>5</v>
      </c>
    </row>
    <row r="1011" spans="2:4">
      <c r="B1011" s="147" t="s">
        <v>25476</v>
      </c>
      <c r="C1011" s="41" t="s">
        <v>11760</v>
      </c>
      <c r="D1011" s="181">
        <f>'Row Data'!E1209</f>
        <v>5</v>
      </c>
    </row>
    <row r="1012" spans="2:4">
      <c r="B1012" s="147" t="s">
        <v>25477</v>
      </c>
      <c r="C1012" s="41" t="s">
        <v>11761</v>
      </c>
      <c r="D1012" s="181">
        <f>'Row Data'!E1210</f>
        <v>5</v>
      </c>
    </row>
    <row r="1013" spans="2:4">
      <c r="B1013" s="147" t="s">
        <v>25478</v>
      </c>
      <c r="C1013" s="40" t="s">
        <v>11762</v>
      </c>
      <c r="D1013" s="181">
        <f>'Row Data'!E1211</f>
        <v>5</v>
      </c>
    </row>
    <row r="1014" spans="2:4">
      <c r="B1014" s="147" t="s">
        <v>25479</v>
      </c>
      <c r="C1014" s="41" t="s">
        <v>23596</v>
      </c>
      <c r="D1014" s="181">
        <f>'Row Data'!E1212</f>
        <v>5</v>
      </c>
    </row>
    <row r="1015" spans="2:4">
      <c r="B1015" s="147" t="s">
        <v>25480</v>
      </c>
      <c r="C1015" s="41" t="s">
        <v>23597</v>
      </c>
      <c r="D1015" s="181">
        <f>'Row Data'!E1213</f>
        <v>5</v>
      </c>
    </row>
    <row r="1016" spans="2:4">
      <c r="B1016" s="147" t="s">
        <v>25481</v>
      </c>
      <c r="C1016" s="41" t="s">
        <v>11763</v>
      </c>
      <c r="D1016" s="181">
        <f>'Row Data'!E1214</f>
        <v>5</v>
      </c>
    </row>
    <row r="1017" spans="2:4">
      <c r="B1017" s="147" t="s">
        <v>25482</v>
      </c>
      <c r="C1017" s="41" t="s">
        <v>11764</v>
      </c>
      <c r="D1017" s="181">
        <f>'Row Data'!E1215</f>
        <v>5</v>
      </c>
    </row>
    <row r="1018" spans="2:4">
      <c r="B1018" s="147" t="s">
        <v>25483</v>
      </c>
      <c r="C1018" s="41" t="s">
        <v>11765</v>
      </c>
      <c r="D1018" s="181">
        <f>'Row Data'!E1216</f>
        <v>5</v>
      </c>
    </row>
    <row r="1019" spans="2:4">
      <c r="B1019" s="147" t="s">
        <v>25484</v>
      </c>
      <c r="C1019" s="41" t="s">
        <v>23161</v>
      </c>
      <c r="D1019" s="181">
        <f>'Row Data'!E1217</f>
        <v>5</v>
      </c>
    </row>
    <row r="1020" spans="2:4">
      <c r="B1020" s="147" t="s">
        <v>25485</v>
      </c>
      <c r="C1020" s="41" t="s">
        <v>11771</v>
      </c>
      <c r="D1020" s="181">
        <f>'Row Data'!E1218</f>
        <v>5</v>
      </c>
    </row>
    <row r="1021" spans="2:4">
      <c r="B1021" s="147" t="s">
        <v>25486</v>
      </c>
      <c r="C1021" s="41" t="s">
        <v>11772</v>
      </c>
      <c r="D1021" s="181">
        <f>'Row Data'!E1219</f>
        <v>5</v>
      </c>
    </row>
    <row r="1022" spans="2:4">
      <c r="B1022" s="145" t="s">
        <v>25487</v>
      </c>
      <c r="C1022" s="146" t="s">
        <v>23164</v>
      </c>
      <c r="D1022" s="179"/>
    </row>
    <row r="1023" spans="2:4">
      <c r="B1023" s="161" t="s">
        <v>25488</v>
      </c>
      <c r="C1023" s="42" t="s">
        <v>11766</v>
      </c>
      <c r="D1023" s="185">
        <f>'Row Data'!E1221</f>
        <v>5</v>
      </c>
    </row>
    <row r="1024" spans="2:4">
      <c r="B1024" s="48" t="s">
        <v>25489</v>
      </c>
      <c r="C1024" s="41" t="s">
        <v>11767</v>
      </c>
      <c r="D1024" s="185">
        <f>'Row Data'!E1222</f>
        <v>5</v>
      </c>
    </row>
    <row r="1025" spans="2:4">
      <c r="B1025" s="48" t="s">
        <v>25490</v>
      </c>
      <c r="C1025" s="41" t="s">
        <v>11768</v>
      </c>
      <c r="D1025" s="185">
        <f>'Row Data'!E1223</f>
        <v>5</v>
      </c>
    </row>
    <row r="1026" spans="2:4">
      <c r="B1026" s="48" t="s">
        <v>25491</v>
      </c>
      <c r="C1026" s="41" t="s">
        <v>11769</v>
      </c>
      <c r="D1026" s="185">
        <f>'Row Data'!E1224</f>
        <v>5</v>
      </c>
    </row>
    <row r="1027" spans="2:4">
      <c r="B1027" s="48" t="s">
        <v>25492</v>
      </c>
      <c r="C1027" s="41" t="s">
        <v>11518</v>
      </c>
      <c r="D1027" s="185">
        <f>'Row Data'!E1225</f>
        <v>5</v>
      </c>
    </row>
    <row r="1028" spans="2:4">
      <c r="B1028" s="48" t="s">
        <v>25493</v>
      </c>
      <c r="C1028" s="41" t="s">
        <v>11770</v>
      </c>
      <c r="D1028" s="185">
        <f>'Row Data'!E1226</f>
        <v>5</v>
      </c>
    </row>
    <row r="1029" spans="2:4">
      <c r="B1029" s="48" t="s">
        <v>25494</v>
      </c>
      <c r="C1029" s="41" t="s">
        <v>11519</v>
      </c>
      <c r="D1029" s="185">
        <f>'Row Data'!E1227</f>
        <v>5</v>
      </c>
    </row>
    <row r="1030" spans="2:4">
      <c r="B1030" s="48" t="s">
        <v>25495</v>
      </c>
      <c r="C1030" s="41" t="s">
        <v>11773</v>
      </c>
      <c r="D1030" s="185">
        <f>'Row Data'!E1229</f>
        <v>5</v>
      </c>
    </row>
    <row r="1031" spans="2:4">
      <c r="B1031" s="48" t="s">
        <v>25496</v>
      </c>
      <c r="C1031" s="41" t="s">
        <v>11774</v>
      </c>
      <c r="D1031" s="185">
        <f>'Row Data'!E1230</f>
        <v>5</v>
      </c>
    </row>
    <row r="1032" spans="2:4">
      <c r="B1032" s="48" t="s">
        <v>25497</v>
      </c>
      <c r="C1032" s="41" t="s">
        <v>11775</v>
      </c>
      <c r="D1032" s="185">
        <f>'Row Data'!E1231</f>
        <v>5</v>
      </c>
    </row>
    <row r="1033" spans="2:4">
      <c r="B1033" s="48" t="s">
        <v>25498</v>
      </c>
      <c r="C1033" s="41" t="s">
        <v>11776</v>
      </c>
      <c r="D1033" s="185">
        <f>'Row Data'!E1232</f>
        <v>5</v>
      </c>
    </row>
    <row r="1034" spans="2:4">
      <c r="B1034" s="48" t="s">
        <v>25499</v>
      </c>
      <c r="C1034" s="41" t="s">
        <v>11777</v>
      </c>
      <c r="D1034" s="185">
        <f>'Row Data'!E1233</f>
        <v>5</v>
      </c>
    </row>
    <row r="1035" spans="2:4">
      <c r="B1035" s="48" t="s">
        <v>25500</v>
      </c>
      <c r="C1035" s="41" t="s">
        <v>11778</v>
      </c>
      <c r="D1035" s="185">
        <f>'Row Data'!E1234</f>
        <v>5</v>
      </c>
    </row>
    <row r="1036" spans="2:4">
      <c r="B1036" s="48" t="s">
        <v>25501</v>
      </c>
      <c r="C1036" s="41" t="s">
        <v>11779</v>
      </c>
      <c r="D1036" s="185">
        <f>'Row Data'!E1235</f>
        <v>5</v>
      </c>
    </row>
    <row r="1037" spans="2:4">
      <c r="B1037" s="48" t="s">
        <v>25502</v>
      </c>
      <c r="C1037" s="41" t="s">
        <v>11780</v>
      </c>
      <c r="D1037" s="185">
        <f>'Row Data'!E1236</f>
        <v>5</v>
      </c>
    </row>
    <row r="1038" spans="2:4">
      <c r="B1038" s="48" t="s">
        <v>25503</v>
      </c>
      <c r="C1038" s="41" t="s">
        <v>11781</v>
      </c>
      <c r="D1038" s="185">
        <f>'Row Data'!E1237</f>
        <v>5</v>
      </c>
    </row>
    <row r="1039" spans="2:4">
      <c r="B1039" s="48" t="s">
        <v>25504</v>
      </c>
      <c r="C1039" s="41" t="s">
        <v>11782</v>
      </c>
      <c r="D1039" s="185">
        <f>'Row Data'!E1238</f>
        <v>5</v>
      </c>
    </row>
    <row r="1040" spans="2:4">
      <c r="B1040" s="48" t="s">
        <v>25505</v>
      </c>
      <c r="C1040" s="41" t="s">
        <v>11783</v>
      </c>
      <c r="D1040" s="185">
        <f>'Row Data'!E1239</f>
        <v>5</v>
      </c>
    </row>
    <row r="1041" spans="2:4">
      <c r="B1041" s="48" t="s">
        <v>25506</v>
      </c>
      <c r="C1041" s="41" t="s">
        <v>11784</v>
      </c>
      <c r="D1041" s="185">
        <f>'Row Data'!E1240</f>
        <v>5</v>
      </c>
    </row>
    <row r="1042" spans="2:4">
      <c r="B1042" s="48" t="s">
        <v>25507</v>
      </c>
      <c r="C1042" s="41" t="s">
        <v>11785</v>
      </c>
      <c r="D1042" s="185">
        <f>'Row Data'!E1242</f>
        <v>5</v>
      </c>
    </row>
    <row r="1043" spans="2:4">
      <c r="B1043" s="48" t="s">
        <v>25508</v>
      </c>
      <c r="C1043" s="41" t="s">
        <v>11786</v>
      </c>
      <c r="D1043" s="185">
        <f>'Row Data'!E1243</f>
        <v>5</v>
      </c>
    </row>
    <row r="1044" spans="2:4">
      <c r="B1044" s="48" t="s">
        <v>25509</v>
      </c>
      <c r="C1044" s="41" t="s">
        <v>23598</v>
      </c>
      <c r="D1044" s="185">
        <f>'Row Data'!E1244</f>
        <v>5</v>
      </c>
    </row>
    <row r="1045" spans="2:4">
      <c r="B1045" s="48" t="s">
        <v>25510</v>
      </c>
      <c r="C1045" s="41" t="s">
        <v>11787</v>
      </c>
      <c r="D1045" s="185">
        <f>'Row Data'!E1245</f>
        <v>5</v>
      </c>
    </row>
    <row r="1046" spans="2:4">
      <c r="B1046" s="48" t="s">
        <v>25511</v>
      </c>
      <c r="C1046" s="41" t="s">
        <v>11788</v>
      </c>
      <c r="D1046" s="185">
        <f>'Row Data'!E1246</f>
        <v>5</v>
      </c>
    </row>
    <row r="1047" spans="2:4">
      <c r="B1047" s="48" t="s">
        <v>25512</v>
      </c>
      <c r="C1047" s="41" t="s">
        <v>11789</v>
      </c>
      <c r="D1047" s="185">
        <f>'Row Data'!E1247</f>
        <v>5</v>
      </c>
    </row>
    <row r="1048" spans="2:4">
      <c r="B1048" s="48" t="s">
        <v>25513</v>
      </c>
      <c r="C1048" s="41" t="s">
        <v>11790</v>
      </c>
      <c r="D1048" s="185">
        <f>'Row Data'!E1248</f>
        <v>5</v>
      </c>
    </row>
    <row r="1049" spans="2:4">
      <c r="B1049" s="48" t="s">
        <v>25514</v>
      </c>
      <c r="C1049" s="41" t="s">
        <v>11791</v>
      </c>
      <c r="D1049" s="185">
        <f>'Row Data'!E1249</f>
        <v>5</v>
      </c>
    </row>
    <row r="1050" spans="2:4">
      <c r="B1050" s="48" t="s">
        <v>25515</v>
      </c>
      <c r="C1050" s="41" t="s">
        <v>11792</v>
      </c>
      <c r="D1050" s="185">
        <f>'Row Data'!E1250</f>
        <v>5</v>
      </c>
    </row>
    <row r="1051" spans="2:4">
      <c r="B1051" s="48" t="s">
        <v>25516</v>
      </c>
      <c r="C1051" s="41" t="s">
        <v>11793</v>
      </c>
      <c r="D1051" s="185">
        <f>'Row Data'!E1251</f>
        <v>5</v>
      </c>
    </row>
    <row r="1052" spans="2:4">
      <c r="B1052" s="48" t="s">
        <v>25517</v>
      </c>
      <c r="C1052" s="41" t="s">
        <v>11794</v>
      </c>
      <c r="D1052" s="185">
        <f>'Row Data'!E1252</f>
        <v>5</v>
      </c>
    </row>
    <row r="1053" spans="2:4">
      <c r="B1053" s="48" t="s">
        <v>25518</v>
      </c>
      <c r="C1053" s="41" t="s">
        <v>11795</v>
      </c>
      <c r="D1053" s="185">
        <f>'Row Data'!E1253</f>
        <v>5</v>
      </c>
    </row>
    <row r="1054" spans="2:4">
      <c r="B1054" s="48" t="s">
        <v>25519</v>
      </c>
      <c r="C1054" s="41" t="s">
        <v>11796</v>
      </c>
      <c r="D1054" s="185">
        <f>'Row Data'!E1254</f>
        <v>5</v>
      </c>
    </row>
    <row r="1055" spans="2:4">
      <c r="B1055" s="48" t="s">
        <v>25520</v>
      </c>
      <c r="C1055" s="41" t="s">
        <v>11797</v>
      </c>
      <c r="D1055" s="185">
        <f>'Row Data'!E1255</f>
        <v>5</v>
      </c>
    </row>
    <row r="1056" spans="2:4">
      <c r="B1056" s="48" t="s">
        <v>25521</v>
      </c>
      <c r="C1056" s="41" t="s">
        <v>11798</v>
      </c>
      <c r="D1056" s="185">
        <f>'Row Data'!E1256</f>
        <v>5</v>
      </c>
    </row>
    <row r="1057" spans="2:4">
      <c r="B1057" s="48" t="s">
        <v>25522</v>
      </c>
      <c r="C1057" s="41" t="s">
        <v>11799</v>
      </c>
      <c r="D1057" s="185">
        <f>'Row Data'!E1257</f>
        <v>5</v>
      </c>
    </row>
    <row r="1058" spans="2:4">
      <c r="B1058" s="48" t="s">
        <v>25523</v>
      </c>
      <c r="C1058" s="41" t="s">
        <v>11800</v>
      </c>
      <c r="D1058" s="185">
        <f>'Row Data'!E1258</f>
        <v>5</v>
      </c>
    </row>
    <row r="1059" spans="2:4">
      <c r="B1059" s="48" t="s">
        <v>25524</v>
      </c>
      <c r="C1059" s="41" t="s">
        <v>23200</v>
      </c>
      <c r="D1059" s="185">
        <f>'Row Data'!E1259</f>
        <v>5</v>
      </c>
    </row>
    <row r="1060" spans="2:4">
      <c r="B1060" s="48" t="s">
        <v>25525</v>
      </c>
      <c r="C1060" s="41" t="s">
        <v>11801</v>
      </c>
      <c r="D1060" s="185">
        <f>'Row Data'!E1260</f>
        <v>5</v>
      </c>
    </row>
    <row r="1061" spans="2:4">
      <c r="B1061" s="48" t="s">
        <v>25526</v>
      </c>
      <c r="C1061" s="41" t="s">
        <v>11802</v>
      </c>
      <c r="D1061" s="185">
        <f>'Row Data'!E1261</f>
        <v>5</v>
      </c>
    </row>
    <row r="1062" spans="2:4">
      <c r="B1062" s="48" t="s">
        <v>25527</v>
      </c>
      <c r="C1062" s="41" t="s">
        <v>11803</v>
      </c>
      <c r="D1062" s="185">
        <f>'Row Data'!E1262</f>
        <v>5</v>
      </c>
    </row>
    <row r="1063" spans="2:4">
      <c r="B1063" s="48" t="s">
        <v>25528</v>
      </c>
      <c r="C1063" s="41" t="s">
        <v>11804</v>
      </c>
      <c r="D1063" s="185">
        <f>'Row Data'!E1263</f>
        <v>5</v>
      </c>
    </row>
    <row r="1064" spans="2:4">
      <c r="B1064" s="48" t="s">
        <v>25529</v>
      </c>
      <c r="C1064" s="41" t="s">
        <v>11805</v>
      </c>
      <c r="D1064" s="185">
        <f>'Row Data'!E1264</f>
        <v>5</v>
      </c>
    </row>
    <row r="1065" spans="2:4">
      <c r="B1065" s="48" t="s">
        <v>25530</v>
      </c>
      <c r="C1065" s="41" t="s">
        <v>11806</v>
      </c>
      <c r="D1065" s="185">
        <f>'Row Data'!E1265</f>
        <v>5</v>
      </c>
    </row>
    <row r="1066" spans="2:4">
      <c r="B1066" s="48" t="s">
        <v>25531</v>
      </c>
      <c r="C1066" s="41" t="s">
        <v>11807</v>
      </c>
      <c r="D1066" s="185">
        <f>'Row Data'!E1266</f>
        <v>5</v>
      </c>
    </row>
    <row r="1067" spans="2:4">
      <c r="B1067" s="48" t="s">
        <v>25532</v>
      </c>
      <c r="C1067" s="41" t="s">
        <v>11808</v>
      </c>
      <c r="D1067" s="185">
        <f>'Row Data'!E1267</f>
        <v>5</v>
      </c>
    </row>
    <row r="1068" spans="2:4">
      <c r="B1068" s="48" t="s">
        <v>25533</v>
      </c>
      <c r="C1068" s="41" t="s">
        <v>11809</v>
      </c>
      <c r="D1068" s="185">
        <f>'Row Data'!E1268</f>
        <v>5</v>
      </c>
    </row>
    <row r="1069" spans="2:4">
      <c r="B1069" s="48" t="s">
        <v>25534</v>
      </c>
      <c r="C1069" s="41" t="s">
        <v>11810</v>
      </c>
      <c r="D1069" s="185">
        <f>'Row Data'!E1269</f>
        <v>5</v>
      </c>
    </row>
    <row r="1070" spans="2:4">
      <c r="B1070" s="48" t="s">
        <v>25535</v>
      </c>
      <c r="C1070" s="41" t="s">
        <v>11811</v>
      </c>
      <c r="D1070" s="185">
        <f>'Row Data'!E1270</f>
        <v>5</v>
      </c>
    </row>
    <row r="1071" spans="2:4">
      <c r="B1071" s="48" t="s">
        <v>25536</v>
      </c>
      <c r="C1071" s="41" t="s">
        <v>11812</v>
      </c>
      <c r="D1071" s="185">
        <f>'Row Data'!E1271</f>
        <v>5</v>
      </c>
    </row>
    <row r="1072" spans="2:4">
      <c r="B1072" s="48" t="s">
        <v>25537</v>
      </c>
      <c r="C1072" s="41" t="s">
        <v>11813</v>
      </c>
      <c r="D1072" s="185">
        <f>'Row Data'!E1272</f>
        <v>5</v>
      </c>
    </row>
    <row r="1073" spans="2:4">
      <c r="B1073" s="48" t="s">
        <v>25538</v>
      </c>
      <c r="C1073" s="41" t="s">
        <v>11814</v>
      </c>
      <c r="D1073" s="185">
        <f>'Row Data'!E1273</f>
        <v>5</v>
      </c>
    </row>
    <row r="1074" spans="2:4">
      <c r="B1074" s="48" t="s">
        <v>25539</v>
      </c>
      <c r="C1074" s="41" t="s">
        <v>11815</v>
      </c>
      <c r="D1074" s="185">
        <f>'Row Data'!E1274</f>
        <v>5</v>
      </c>
    </row>
    <row r="1075" spans="2:4">
      <c r="B1075" s="48" t="s">
        <v>25540</v>
      </c>
      <c r="C1075" s="41" t="s">
        <v>11816</v>
      </c>
      <c r="D1075" s="185">
        <f>'Row Data'!E1275</f>
        <v>5</v>
      </c>
    </row>
    <row r="1076" spans="2:4">
      <c r="B1076" s="48" t="s">
        <v>25541</v>
      </c>
      <c r="C1076" s="41" t="s">
        <v>11817</v>
      </c>
      <c r="D1076" s="185">
        <f>'Row Data'!E1276</f>
        <v>5</v>
      </c>
    </row>
    <row r="1077" spans="2:4">
      <c r="B1077" s="48" t="s">
        <v>25542</v>
      </c>
      <c r="C1077" s="41" t="s">
        <v>11818</v>
      </c>
      <c r="D1077" s="185">
        <f>'Row Data'!E1277</f>
        <v>5</v>
      </c>
    </row>
    <row r="1078" spans="2:4">
      <c r="B1078" s="48" t="s">
        <v>25543</v>
      </c>
      <c r="C1078" s="41" t="s">
        <v>11819</v>
      </c>
      <c r="D1078" s="185">
        <f>'Row Data'!E1278</f>
        <v>5</v>
      </c>
    </row>
    <row r="1079" spans="2:4">
      <c r="B1079" s="48" t="s">
        <v>25544</v>
      </c>
      <c r="C1079" s="41" t="s">
        <v>11820</v>
      </c>
      <c r="D1079" s="185">
        <f>'Row Data'!E1279</f>
        <v>5</v>
      </c>
    </row>
    <row r="1080" spans="2:4">
      <c r="B1080" s="48" t="s">
        <v>25545</v>
      </c>
      <c r="C1080" s="41" t="s">
        <v>11821</v>
      </c>
      <c r="D1080" s="185">
        <f>'Row Data'!E1280</f>
        <v>5</v>
      </c>
    </row>
    <row r="1081" spans="2:4">
      <c r="B1081" s="48" t="s">
        <v>25546</v>
      </c>
      <c r="C1081" s="41" t="s">
        <v>11822</v>
      </c>
      <c r="D1081" s="185">
        <f>'Row Data'!E1281</f>
        <v>5</v>
      </c>
    </row>
    <row r="1082" spans="2:4">
      <c r="B1082" s="48" t="s">
        <v>25547</v>
      </c>
      <c r="C1082" s="41" t="s">
        <v>11823</v>
      </c>
      <c r="D1082" s="185">
        <f>'Row Data'!E1282</f>
        <v>5</v>
      </c>
    </row>
    <row r="1083" spans="2:4">
      <c r="B1083" s="48" t="s">
        <v>25548</v>
      </c>
      <c r="C1083" s="41" t="s">
        <v>23225</v>
      </c>
      <c r="D1083" s="185">
        <f>'Row Data'!E1283</f>
        <v>5</v>
      </c>
    </row>
    <row r="1084" spans="2:4">
      <c r="B1084" s="48" t="s">
        <v>25549</v>
      </c>
      <c r="C1084" s="41" t="s">
        <v>11824</v>
      </c>
      <c r="D1084" s="185">
        <f>'Row Data'!E1284</f>
        <v>5</v>
      </c>
    </row>
    <row r="1085" spans="2:4">
      <c r="B1085" s="48" t="s">
        <v>25550</v>
      </c>
      <c r="C1085" s="41" t="s">
        <v>11825</v>
      </c>
      <c r="D1085" s="185">
        <f>'Row Data'!E1285</f>
        <v>5</v>
      </c>
    </row>
    <row r="1086" spans="2:4">
      <c r="B1086" s="48" t="s">
        <v>25551</v>
      </c>
      <c r="C1086" s="41" t="s">
        <v>11826</v>
      </c>
      <c r="D1086" s="185">
        <f>'Row Data'!E1286</f>
        <v>5</v>
      </c>
    </row>
    <row r="1087" spans="2:4">
      <c r="B1087" s="48" t="s">
        <v>25552</v>
      </c>
      <c r="C1087" s="41" t="s">
        <v>11827</v>
      </c>
      <c r="D1087" s="185">
        <f>'Row Data'!E1287</f>
        <v>5</v>
      </c>
    </row>
    <row r="1088" spans="2:4">
      <c r="B1088" s="48" t="s">
        <v>25553</v>
      </c>
      <c r="C1088" s="41" t="s">
        <v>11828</v>
      </c>
      <c r="D1088" s="185">
        <f>'Row Data'!E1288</f>
        <v>5</v>
      </c>
    </row>
    <row r="1089" spans="2:4">
      <c r="B1089" s="48" t="s">
        <v>25554</v>
      </c>
      <c r="C1089" s="41" t="s">
        <v>11829</v>
      </c>
      <c r="D1089" s="185">
        <f>'Row Data'!E1289</f>
        <v>5</v>
      </c>
    </row>
    <row r="1090" spans="2:4">
      <c r="B1090" s="48" t="s">
        <v>25555</v>
      </c>
      <c r="C1090" s="41" t="s">
        <v>11830</v>
      </c>
      <c r="D1090" s="185">
        <f>'Row Data'!E1290</f>
        <v>5</v>
      </c>
    </row>
    <row r="1091" spans="2:4">
      <c r="B1091" s="48" t="s">
        <v>25556</v>
      </c>
      <c r="C1091" s="41" t="s">
        <v>11831</v>
      </c>
      <c r="D1091" s="185">
        <f>'Row Data'!E1291</f>
        <v>5</v>
      </c>
    </row>
    <row r="1092" spans="2:4">
      <c r="B1092" s="161" t="s">
        <v>25557</v>
      </c>
      <c r="C1092" s="40" t="s">
        <v>11832</v>
      </c>
      <c r="D1092" s="185">
        <f>'Row Data'!E1292</f>
        <v>5</v>
      </c>
    </row>
    <row r="1093" spans="2:4">
      <c r="B1093" s="48" t="s">
        <v>25558</v>
      </c>
      <c r="C1093" s="41" t="s">
        <v>11833</v>
      </c>
      <c r="D1093" s="185">
        <f>'Row Data'!E1293</f>
        <v>5</v>
      </c>
    </row>
    <row r="1094" spans="2:4">
      <c r="B1094" s="48" t="s">
        <v>25559</v>
      </c>
      <c r="C1094" s="41" t="s">
        <v>11834</v>
      </c>
      <c r="D1094" s="185">
        <f>'Row Data'!E1294</f>
        <v>5</v>
      </c>
    </row>
    <row r="1095" spans="2:4">
      <c r="B1095" s="48" t="s">
        <v>25560</v>
      </c>
      <c r="C1095" s="41" t="s">
        <v>11835</v>
      </c>
      <c r="D1095" s="185">
        <f>'Row Data'!E1295</f>
        <v>5</v>
      </c>
    </row>
    <row r="1096" spans="2:4">
      <c r="B1096" s="48" t="s">
        <v>25561</v>
      </c>
      <c r="C1096" s="41" t="s">
        <v>11836</v>
      </c>
      <c r="D1096" s="185">
        <f>'Row Data'!E1296</f>
        <v>5</v>
      </c>
    </row>
    <row r="1097" spans="2:4">
      <c r="B1097" s="48" t="s">
        <v>25562</v>
      </c>
      <c r="C1097" s="41" t="s">
        <v>11837</v>
      </c>
      <c r="D1097" s="185">
        <f>'Row Data'!E1297</f>
        <v>5</v>
      </c>
    </row>
    <row r="1098" spans="2:4">
      <c r="B1098" s="48" t="s">
        <v>25563</v>
      </c>
      <c r="C1098" s="41" t="s">
        <v>11838</v>
      </c>
      <c r="D1098" s="185">
        <f>'Row Data'!E1298</f>
        <v>5</v>
      </c>
    </row>
    <row r="1099" spans="2:4">
      <c r="B1099" s="48" t="s">
        <v>25564</v>
      </c>
      <c r="C1099" s="41" t="s">
        <v>11839</v>
      </c>
      <c r="D1099" s="185">
        <f>'Row Data'!E1299</f>
        <v>5</v>
      </c>
    </row>
    <row r="1100" spans="2:4">
      <c r="B1100" s="48" t="s">
        <v>25565</v>
      </c>
      <c r="C1100" s="41" t="s">
        <v>11840</v>
      </c>
      <c r="D1100" s="185">
        <f>'Row Data'!E1300</f>
        <v>5</v>
      </c>
    </row>
    <row r="1101" spans="2:4">
      <c r="B1101" s="48" t="s">
        <v>25566</v>
      </c>
      <c r="C1101" s="41" t="s">
        <v>11841</v>
      </c>
      <c r="D1101" s="185">
        <f>'Row Data'!E1301</f>
        <v>5</v>
      </c>
    </row>
    <row r="1102" spans="2:4">
      <c r="B1102" s="48" t="s">
        <v>25567</v>
      </c>
      <c r="C1102" s="41" t="s">
        <v>11842</v>
      </c>
      <c r="D1102" s="185">
        <f>'Row Data'!E1302</f>
        <v>5</v>
      </c>
    </row>
    <row r="1103" spans="2:4">
      <c r="B1103" s="48" t="s">
        <v>25568</v>
      </c>
      <c r="C1103" s="41" t="s">
        <v>11843</v>
      </c>
      <c r="D1103" s="185">
        <f>'Row Data'!E1303</f>
        <v>5</v>
      </c>
    </row>
    <row r="1104" spans="2:4">
      <c r="B1104" s="48" t="s">
        <v>25569</v>
      </c>
      <c r="C1104" s="41" t="s">
        <v>11844</v>
      </c>
      <c r="D1104" s="185">
        <f>'Row Data'!E1304</f>
        <v>5</v>
      </c>
    </row>
    <row r="1105" spans="2:4">
      <c r="B1105" s="161" t="s">
        <v>25570</v>
      </c>
      <c r="C1105" s="40" t="s">
        <v>11845</v>
      </c>
      <c r="D1105" s="185">
        <f>'Row Data'!E1305</f>
        <v>5</v>
      </c>
    </row>
    <row r="1106" spans="2:4">
      <c r="B1106" s="48" t="s">
        <v>25571</v>
      </c>
      <c r="C1106" s="41" t="s">
        <v>11846</v>
      </c>
      <c r="D1106" s="185">
        <f>'Row Data'!E1306</f>
        <v>5</v>
      </c>
    </row>
    <row r="1107" spans="2:4">
      <c r="B1107" s="48" t="s">
        <v>25572</v>
      </c>
      <c r="C1107" s="41" t="s">
        <v>11847</v>
      </c>
      <c r="D1107" s="185">
        <f>'Row Data'!E1307</f>
        <v>5</v>
      </c>
    </row>
    <row r="1108" spans="2:4">
      <c r="B1108" s="48" t="s">
        <v>25573</v>
      </c>
      <c r="C1108" s="41" t="s">
        <v>11848</v>
      </c>
      <c r="D1108" s="185">
        <f>'Row Data'!E1308</f>
        <v>5</v>
      </c>
    </row>
    <row r="1109" spans="2:4">
      <c r="B1109" s="48" t="s">
        <v>25574</v>
      </c>
      <c r="C1109" s="41" t="s">
        <v>11849</v>
      </c>
      <c r="D1109" s="185">
        <f>'Row Data'!E1309</f>
        <v>5</v>
      </c>
    </row>
    <row r="1110" spans="2:4">
      <c r="B1110" s="48" t="s">
        <v>25575</v>
      </c>
      <c r="C1110" s="41" t="s">
        <v>11850</v>
      </c>
      <c r="D1110" s="185">
        <f>'Row Data'!E1310</f>
        <v>5</v>
      </c>
    </row>
    <row r="1111" spans="2:4">
      <c r="B1111" s="48" t="s">
        <v>25576</v>
      </c>
      <c r="C1111" s="41" t="s">
        <v>11851</v>
      </c>
      <c r="D1111" s="185">
        <f>'Row Data'!E1311</f>
        <v>5</v>
      </c>
    </row>
    <row r="1112" spans="2:4">
      <c r="B1112" s="48" t="s">
        <v>25577</v>
      </c>
      <c r="C1112" s="41" t="s">
        <v>11852</v>
      </c>
      <c r="D1112" s="185">
        <f>'Row Data'!E1312</f>
        <v>5</v>
      </c>
    </row>
    <row r="1113" spans="2:4">
      <c r="B1113" s="48" t="s">
        <v>25578</v>
      </c>
      <c r="C1113" s="41" t="s">
        <v>11853</v>
      </c>
      <c r="D1113" s="185">
        <f>'Row Data'!E1313</f>
        <v>5</v>
      </c>
    </row>
    <row r="1114" spans="2:4">
      <c r="B1114" s="48" t="s">
        <v>25579</v>
      </c>
      <c r="C1114" s="41" t="s">
        <v>11854</v>
      </c>
      <c r="D1114" s="185">
        <f>'Row Data'!E1314</f>
        <v>5</v>
      </c>
    </row>
    <row r="1115" spans="2:4">
      <c r="B1115" s="48" t="s">
        <v>25580</v>
      </c>
      <c r="C1115" s="41" t="s">
        <v>11855</v>
      </c>
      <c r="D1115" s="185">
        <f>'Row Data'!E1315</f>
        <v>5</v>
      </c>
    </row>
    <row r="1116" spans="2:4">
      <c r="B1116" s="48" t="s">
        <v>25581</v>
      </c>
      <c r="C1116" s="41" t="s">
        <v>11856</v>
      </c>
      <c r="D1116" s="185">
        <f>'Row Data'!E1316</f>
        <v>5</v>
      </c>
    </row>
    <row r="1117" spans="2:4" ht="17.25" thickBot="1">
      <c r="B1117" s="143">
        <v>22</v>
      </c>
      <c r="C1117" s="144" t="s">
        <v>25582</v>
      </c>
      <c r="D1117" s="178"/>
    </row>
    <row r="1118" spans="2:4" ht="17.25" thickTop="1">
      <c r="B1118" s="145" t="s">
        <v>25583</v>
      </c>
      <c r="C1118" s="146" t="s">
        <v>25584</v>
      </c>
      <c r="D1118" s="179"/>
    </row>
    <row r="1119" spans="2:4">
      <c r="B1119" s="48" t="s">
        <v>25585</v>
      </c>
      <c r="C1119" s="41" t="s">
        <v>11540</v>
      </c>
      <c r="D1119" s="185">
        <f>'Row Data'!F1324</f>
        <v>5</v>
      </c>
    </row>
    <row r="1120" spans="2:4">
      <c r="B1120" s="48" t="s">
        <v>25586</v>
      </c>
      <c r="C1120" s="47" t="s">
        <v>25587</v>
      </c>
      <c r="D1120" s="185">
        <f>'Row Data'!F1323</f>
        <v>5</v>
      </c>
    </row>
    <row r="1121" spans="2:4">
      <c r="B1121" s="48" t="s">
        <v>25588</v>
      </c>
      <c r="C1121" s="41" t="s">
        <v>11538</v>
      </c>
      <c r="D1121" s="185">
        <f>'Row Data'!F1322</f>
        <v>5</v>
      </c>
    </row>
    <row r="1122" spans="2:4">
      <c r="B1122" s="48" t="s">
        <v>25589</v>
      </c>
      <c r="C1122" s="41" t="s">
        <v>11537</v>
      </c>
      <c r="D1122" s="185">
        <f>'Row Data'!F1321</f>
        <v>5</v>
      </c>
    </row>
    <row r="1123" spans="2:4">
      <c r="B1123" s="48" t="s">
        <v>25590</v>
      </c>
      <c r="C1123" s="41" t="s">
        <v>11535</v>
      </c>
      <c r="D1123" s="185">
        <f>'Row Data'!F1319</f>
        <v>5</v>
      </c>
    </row>
    <row r="1124" spans="2:4">
      <c r="B1124" s="48" t="s">
        <v>25591</v>
      </c>
      <c r="C1124" s="47" t="s">
        <v>25592</v>
      </c>
      <c r="D1124" s="185">
        <f>'Row Data'!F1320</f>
        <v>5</v>
      </c>
    </row>
    <row r="1125" spans="2:4">
      <c r="B1125" s="48" t="s">
        <v>25593</v>
      </c>
      <c r="C1125" s="47" t="s">
        <v>25594</v>
      </c>
      <c r="D1125" s="185">
        <f>'Row Data'!F1318</f>
        <v>5</v>
      </c>
    </row>
    <row r="1126" spans="2:4" ht="17.25" thickBot="1">
      <c r="B1126" s="143">
        <v>23</v>
      </c>
      <c r="C1126" s="144" t="s">
        <v>25595</v>
      </c>
      <c r="D1126" s="178"/>
    </row>
    <row r="1127" spans="2:4" ht="17.25" thickTop="1">
      <c r="B1127" s="145" t="s">
        <v>25596</v>
      </c>
      <c r="C1127" s="146" t="s">
        <v>25597</v>
      </c>
      <c r="D1127" s="179"/>
    </row>
    <row r="1128" spans="2:4">
      <c r="B1128" s="48" t="s">
        <v>25598</v>
      </c>
      <c r="C1128" s="41" t="s">
        <v>11541</v>
      </c>
      <c r="D1128" s="181">
        <f>'Row Data'!F1326</f>
        <v>5</v>
      </c>
    </row>
    <row r="1129" spans="2:4">
      <c r="B1129" s="48" t="s">
        <v>25599</v>
      </c>
      <c r="C1129" s="41" t="s">
        <v>11542</v>
      </c>
      <c r="D1129" s="181">
        <f>'Row Data'!F1327</f>
        <v>5</v>
      </c>
    </row>
    <row r="1130" spans="2:4">
      <c r="B1130" s="48" t="s">
        <v>25600</v>
      </c>
      <c r="C1130" s="41" t="s">
        <v>11543</v>
      </c>
      <c r="D1130" s="181">
        <f>'Row Data'!F1328</f>
        <v>5</v>
      </c>
    </row>
    <row r="1131" spans="2:4">
      <c r="B1131" s="48" t="s">
        <v>25601</v>
      </c>
      <c r="C1131" s="41" t="s">
        <v>11544</v>
      </c>
      <c r="D1131" s="181">
        <f>'Row Data'!F1329</f>
        <v>5</v>
      </c>
    </row>
    <row r="1132" spans="2:4">
      <c r="B1132" s="48" t="s">
        <v>25602</v>
      </c>
      <c r="C1132" s="41" t="s">
        <v>11545</v>
      </c>
      <c r="D1132" s="181">
        <f>'Row Data'!F1330</f>
        <v>5</v>
      </c>
    </row>
    <row r="1133" spans="2:4">
      <c r="B1133" s="48" t="s">
        <v>25603</v>
      </c>
      <c r="C1133" s="41" t="s">
        <v>11546</v>
      </c>
      <c r="D1133" s="181">
        <f>'Row Data'!F1331</f>
        <v>5</v>
      </c>
    </row>
    <row r="1134" spans="2:4">
      <c r="B1134" s="48" t="s">
        <v>25604</v>
      </c>
      <c r="C1134" s="41" t="s">
        <v>11547</v>
      </c>
      <c r="D1134" s="181">
        <f>'Row Data'!F1332</f>
        <v>5</v>
      </c>
    </row>
    <row r="1135" spans="2:4">
      <c r="B1135" s="48" t="s">
        <v>25605</v>
      </c>
      <c r="C1135" s="41" t="s">
        <v>11548</v>
      </c>
      <c r="D1135" s="181">
        <f>'Row Data'!F1333</f>
        <v>5</v>
      </c>
    </row>
    <row r="1136" spans="2:4">
      <c r="B1136" s="48" t="s">
        <v>25606</v>
      </c>
      <c r="C1136" s="41" t="s">
        <v>23599</v>
      </c>
      <c r="D1136" s="181">
        <f>'Row Data'!F1334</f>
        <v>5</v>
      </c>
    </row>
    <row r="1137" spans="2:4">
      <c r="B1137" s="48" t="s">
        <v>25607</v>
      </c>
      <c r="C1137" s="41" t="s">
        <v>11549</v>
      </c>
      <c r="D1137" s="181">
        <f>'Row Data'!F1335</f>
        <v>5</v>
      </c>
    </row>
    <row r="1138" spans="2:4">
      <c r="B1138" s="48" t="s">
        <v>25608</v>
      </c>
      <c r="C1138" s="41" t="s">
        <v>23600</v>
      </c>
      <c r="D1138" s="181">
        <f>'Row Data'!F1336</f>
        <v>5</v>
      </c>
    </row>
    <row r="1139" spans="2:4">
      <c r="B1139" s="48" t="s">
        <v>25609</v>
      </c>
      <c r="C1139" s="41" t="s">
        <v>11550</v>
      </c>
      <c r="D1139" s="181">
        <f>'Row Data'!F1337</f>
        <v>5</v>
      </c>
    </row>
    <row r="1140" spans="2:4">
      <c r="B1140" s="48" t="s">
        <v>25610</v>
      </c>
      <c r="C1140" s="41" t="s">
        <v>11551</v>
      </c>
      <c r="D1140" s="181">
        <f>'Row Data'!F1338</f>
        <v>5</v>
      </c>
    </row>
    <row r="1141" spans="2:4">
      <c r="B1141" s="48" t="s">
        <v>25611</v>
      </c>
      <c r="C1141" s="41" t="s">
        <v>11552</v>
      </c>
      <c r="D1141" s="181">
        <f>'Row Data'!F1339</f>
        <v>5</v>
      </c>
    </row>
    <row r="1142" spans="2:4">
      <c r="B1142" s="48" t="s">
        <v>25612</v>
      </c>
      <c r="C1142" s="41" t="s">
        <v>11553</v>
      </c>
      <c r="D1142" s="181">
        <f>'Row Data'!F1340</f>
        <v>5</v>
      </c>
    </row>
    <row r="1143" spans="2:4">
      <c r="B1143" s="48" t="s">
        <v>25613</v>
      </c>
      <c r="C1143" s="41" t="s">
        <v>23601</v>
      </c>
      <c r="D1143" s="181">
        <f>'Row Data'!F1341</f>
        <v>5</v>
      </c>
    </row>
    <row r="1144" spans="2:4">
      <c r="B1144" s="48" t="s">
        <v>25614</v>
      </c>
      <c r="C1144" s="41" t="s">
        <v>23602</v>
      </c>
      <c r="D1144" s="181">
        <f>'Row Data'!F1342</f>
        <v>5</v>
      </c>
    </row>
    <row r="1145" spans="2:4">
      <c r="B1145" s="48" t="s">
        <v>25615</v>
      </c>
      <c r="C1145" s="41" t="s">
        <v>11554</v>
      </c>
      <c r="D1145" s="181">
        <f>'Row Data'!F1343</f>
        <v>5</v>
      </c>
    </row>
    <row r="1146" spans="2:4">
      <c r="B1146" s="48" t="s">
        <v>25616</v>
      </c>
      <c r="C1146" s="41" t="s">
        <v>11555</v>
      </c>
      <c r="D1146" s="181">
        <f>'Row Data'!F1344</f>
        <v>5</v>
      </c>
    </row>
    <row r="1147" spans="2:4">
      <c r="B1147" s="48" t="s">
        <v>25617</v>
      </c>
      <c r="C1147" s="41" t="s">
        <v>11556</v>
      </c>
      <c r="D1147" s="181">
        <f>'Row Data'!F1345</f>
        <v>5</v>
      </c>
    </row>
    <row r="1148" spans="2:4">
      <c r="B1148" s="48" t="s">
        <v>25618</v>
      </c>
      <c r="C1148" s="41" t="s">
        <v>11439</v>
      </c>
      <c r="D1148" s="181">
        <f>'Row Data'!F1346</f>
        <v>5</v>
      </c>
    </row>
    <row r="1149" spans="2:4">
      <c r="B1149" s="48" t="s">
        <v>25619</v>
      </c>
      <c r="C1149" s="41" t="s">
        <v>11557</v>
      </c>
      <c r="D1149" s="181">
        <f>'Row Data'!F1347</f>
        <v>5</v>
      </c>
    </row>
    <row r="1150" spans="2:4">
      <c r="B1150" s="48" t="s">
        <v>25620</v>
      </c>
      <c r="C1150" s="41" t="s">
        <v>23603</v>
      </c>
      <c r="D1150" s="181">
        <f>'Row Data'!F1348</f>
        <v>5</v>
      </c>
    </row>
    <row r="1151" spans="2:4">
      <c r="B1151" s="48" t="s">
        <v>25621</v>
      </c>
      <c r="C1151" s="41" t="s">
        <v>11558</v>
      </c>
      <c r="D1151" s="181">
        <f>'Row Data'!F1349</f>
        <v>5</v>
      </c>
    </row>
    <row r="1152" spans="2:4">
      <c r="B1152" s="48" t="s">
        <v>25622</v>
      </c>
      <c r="C1152" s="41" t="s">
        <v>11559</v>
      </c>
      <c r="D1152" s="181">
        <f>'Row Data'!F1351</f>
        <v>5</v>
      </c>
    </row>
    <row r="1153" spans="2:4">
      <c r="B1153" s="48" t="s">
        <v>25623</v>
      </c>
      <c r="C1153" s="41" t="s">
        <v>23604</v>
      </c>
      <c r="D1153" s="181">
        <f>'Row Data'!F1352</f>
        <v>5</v>
      </c>
    </row>
    <row r="1154" spans="2:4">
      <c r="B1154" s="48" t="s">
        <v>25624</v>
      </c>
      <c r="C1154" s="41" t="s">
        <v>11560</v>
      </c>
      <c r="D1154" s="181">
        <f>'Row Data'!F1353</f>
        <v>5</v>
      </c>
    </row>
    <row r="1155" spans="2:4">
      <c r="B1155" s="48" t="s">
        <v>25625</v>
      </c>
      <c r="C1155" s="41" t="s">
        <v>23605</v>
      </c>
      <c r="D1155" s="181">
        <f>'Row Data'!F1354</f>
        <v>5</v>
      </c>
    </row>
    <row r="1156" spans="2:4">
      <c r="B1156" s="48" t="s">
        <v>25626</v>
      </c>
      <c r="C1156" s="41" t="s">
        <v>11561</v>
      </c>
      <c r="D1156" s="181">
        <f>'Row Data'!F1355</f>
        <v>5</v>
      </c>
    </row>
    <row r="1157" spans="2:4">
      <c r="B1157" s="48" t="s">
        <v>25627</v>
      </c>
      <c r="C1157" s="41" t="s">
        <v>11562</v>
      </c>
      <c r="D1157" s="181">
        <f>'Row Data'!F1356</f>
        <v>5</v>
      </c>
    </row>
    <row r="1158" spans="2:4">
      <c r="B1158" s="48" t="s">
        <v>25628</v>
      </c>
      <c r="C1158" s="41" t="s">
        <v>11563</v>
      </c>
      <c r="D1158" s="181">
        <f>'Row Data'!F1357</f>
        <v>5</v>
      </c>
    </row>
    <row r="1159" spans="2:4">
      <c r="B1159" s="48" t="s">
        <v>25629</v>
      </c>
      <c r="C1159" s="41" t="s">
        <v>11564</v>
      </c>
      <c r="D1159" s="181">
        <f>'Row Data'!F1358</f>
        <v>5</v>
      </c>
    </row>
    <row r="1160" spans="2:4">
      <c r="B1160" s="48" t="s">
        <v>25630</v>
      </c>
      <c r="C1160" s="41" t="s">
        <v>11565</v>
      </c>
      <c r="D1160" s="181">
        <f>'Row Data'!F1359</f>
        <v>5</v>
      </c>
    </row>
    <row r="1161" spans="2:4">
      <c r="B1161" s="48" t="s">
        <v>25631</v>
      </c>
      <c r="C1161" s="41" t="s">
        <v>11566</v>
      </c>
      <c r="D1161" s="181">
        <f>'Row Data'!F1360</f>
        <v>5</v>
      </c>
    </row>
    <row r="1162" spans="2:4">
      <c r="B1162" s="48" t="s">
        <v>25632</v>
      </c>
      <c r="C1162" s="41" t="s">
        <v>23606</v>
      </c>
      <c r="D1162" s="181">
        <f>'Row Data'!F1361</f>
        <v>5</v>
      </c>
    </row>
    <row r="1163" spans="2:4">
      <c r="B1163" s="48" t="s">
        <v>25633</v>
      </c>
      <c r="C1163" s="41" t="s">
        <v>11567</v>
      </c>
      <c r="D1163" s="181">
        <f>'Row Data'!F1362</f>
        <v>5</v>
      </c>
    </row>
    <row r="1164" spans="2:4">
      <c r="B1164" s="48" t="s">
        <v>25634</v>
      </c>
      <c r="C1164" s="41" t="s">
        <v>26254</v>
      </c>
      <c r="D1164" s="181">
        <f>'Row Data'!F1363</f>
        <v>5</v>
      </c>
    </row>
    <row r="1165" spans="2:4">
      <c r="B1165" s="48" t="s">
        <v>25635</v>
      </c>
      <c r="C1165" s="41" t="s">
        <v>11569</v>
      </c>
      <c r="D1165" s="181">
        <f>'Row Data'!F1364</f>
        <v>5</v>
      </c>
    </row>
    <row r="1166" spans="2:4">
      <c r="B1166" s="48" t="s">
        <v>25636</v>
      </c>
      <c r="C1166" s="41" t="s">
        <v>23303</v>
      </c>
      <c r="D1166" s="181">
        <f>'Row Data'!F1365</f>
        <v>5</v>
      </c>
    </row>
    <row r="1167" spans="2:4" ht="17.25" thickBot="1">
      <c r="B1167" s="143" t="s">
        <v>25637</v>
      </c>
      <c r="C1167" s="144" t="s">
        <v>21881</v>
      </c>
      <c r="D1167" s="178"/>
    </row>
    <row r="1168" spans="2:4" ht="17.25" thickTop="1">
      <c r="B1168" s="48" t="s">
        <v>25638</v>
      </c>
      <c r="C1168" s="41" t="s">
        <v>26173</v>
      </c>
      <c r="D1168" s="181">
        <f>'Row Data'!F1367</f>
        <v>5</v>
      </c>
    </row>
    <row r="1169" spans="2:4">
      <c r="B1169" s="48" t="s">
        <v>25639</v>
      </c>
      <c r="C1169" s="41" t="s">
        <v>26174</v>
      </c>
      <c r="D1169" s="181">
        <f>'Row Data'!F1368</f>
        <v>5</v>
      </c>
    </row>
    <row r="1170" spans="2:4">
      <c r="B1170" s="48" t="s">
        <v>25640</v>
      </c>
      <c r="C1170" s="41" t="s">
        <v>26175</v>
      </c>
      <c r="D1170" s="181">
        <f>'Row Data'!F1369</f>
        <v>5</v>
      </c>
    </row>
    <row r="1171" spans="2:4">
      <c r="B1171" s="48" t="s">
        <v>25641</v>
      </c>
      <c r="C1171" s="41" t="s">
        <v>26176</v>
      </c>
      <c r="D1171" s="181">
        <f>'Row Data'!F1370</f>
        <v>5</v>
      </c>
    </row>
    <row r="1172" spans="2:4">
      <c r="B1172" s="48" t="s">
        <v>25642</v>
      </c>
      <c r="C1172" s="41" t="s">
        <v>26177</v>
      </c>
      <c r="D1172" s="181">
        <f>'Row Data'!F1371</f>
        <v>5</v>
      </c>
    </row>
    <row r="1173" spans="2:4">
      <c r="B1173" s="48" t="s">
        <v>25643</v>
      </c>
      <c r="C1173" s="41" t="s">
        <v>26178</v>
      </c>
      <c r="D1173" s="181">
        <f>'Row Data'!F1372</f>
        <v>5</v>
      </c>
    </row>
    <row r="1174" spans="2:4">
      <c r="B1174" s="48" t="s">
        <v>25644</v>
      </c>
      <c r="C1174" s="41" t="s">
        <v>11863</v>
      </c>
      <c r="D1174" s="181">
        <f>'Row Data'!F1374</f>
        <v>5</v>
      </c>
    </row>
    <row r="1175" spans="2:4">
      <c r="B1175" s="48" t="s">
        <v>25645</v>
      </c>
      <c r="C1175" s="41" t="s">
        <v>11864</v>
      </c>
      <c r="D1175" s="181">
        <f>'Row Data'!F1375</f>
        <v>5</v>
      </c>
    </row>
    <row r="1176" spans="2:4">
      <c r="B1176" s="48" t="s">
        <v>25646</v>
      </c>
      <c r="C1176" s="41" t="s">
        <v>11865</v>
      </c>
      <c r="D1176" s="181">
        <f>'Row Data'!F1376</f>
        <v>5</v>
      </c>
    </row>
    <row r="1177" spans="2:4">
      <c r="B1177" s="48" t="s">
        <v>25647</v>
      </c>
      <c r="C1177" s="41" t="s">
        <v>11866</v>
      </c>
      <c r="D1177" s="181">
        <f>'Row Data'!F1378</f>
        <v>5</v>
      </c>
    </row>
    <row r="1178" spans="2:4">
      <c r="B1178" s="48" t="s">
        <v>25648</v>
      </c>
      <c r="C1178" s="41" t="s">
        <v>11867</v>
      </c>
      <c r="D1178" s="181">
        <f>'Row Data'!F1379</f>
        <v>5</v>
      </c>
    </row>
    <row r="1179" spans="2:4">
      <c r="B1179" s="48" t="s">
        <v>25649</v>
      </c>
      <c r="C1179" s="41" t="s">
        <v>11868</v>
      </c>
      <c r="D1179" s="181">
        <f>'Row Data'!F1380</f>
        <v>5</v>
      </c>
    </row>
    <row r="1180" spans="2:4">
      <c r="B1180" s="48" t="s">
        <v>25650</v>
      </c>
      <c r="C1180" s="41" t="s">
        <v>11869</v>
      </c>
      <c r="D1180" s="181">
        <f>'Row Data'!F1381</f>
        <v>5</v>
      </c>
    </row>
    <row r="1181" spans="2:4">
      <c r="B1181" s="48" t="s">
        <v>25651</v>
      </c>
      <c r="C1181" s="41" t="s">
        <v>11870</v>
      </c>
      <c r="D1181" s="181">
        <f>'Row Data'!F1382</f>
        <v>5</v>
      </c>
    </row>
    <row r="1182" spans="2:4">
      <c r="B1182" s="48" t="s">
        <v>25652</v>
      </c>
      <c r="C1182" s="41" t="s">
        <v>11871</v>
      </c>
      <c r="D1182" s="181">
        <f>'Row Data'!F1383</f>
        <v>5</v>
      </c>
    </row>
    <row r="1183" spans="2:4">
      <c r="B1183" s="48" t="s">
        <v>25653</v>
      </c>
      <c r="C1183" s="41" t="s">
        <v>11872</v>
      </c>
      <c r="D1183" s="181">
        <f>'Row Data'!F1384</f>
        <v>5</v>
      </c>
    </row>
    <row r="1184" spans="2:4">
      <c r="B1184" s="48" t="s">
        <v>25654</v>
      </c>
      <c r="C1184" s="41" t="s">
        <v>26180</v>
      </c>
      <c r="D1184" s="181">
        <f>'Row Data'!F1385</f>
        <v>5</v>
      </c>
    </row>
    <row r="1185" spans="2:4">
      <c r="B1185" s="48" t="s">
        <v>25655</v>
      </c>
      <c r="C1185" s="41" t="s">
        <v>11874</v>
      </c>
      <c r="D1185" s="181">
        <f>'Row Data'!F1386</f>
        <v>5</v>
      </c>
    </row>
    <row r="1186" spans="2:4">
      <c r="B1186" s="48" t="s">
        <v>25656</v>
      </c>
      <c r="C1186" s="41" t="s">
        <v>26181</v>
      </c>
      <c r="D1186" s="181">
        <f>'Row Data'!F1387</f>
        <v>5</v>
      </c>
    </row>
    <row r="1187" spans="2:4">
      <c r="B1187" s="48" t="s">
        <v>25657</v>
      </c>
      <c r="C1187" s="41" t="s">
        <v>11876</v>
      </c>
      <c r="D1187" s="181">
        <f>'Row Data'!F1388</f>
        <v>5</v>
      </c>
    </row>
    <row r="1188" spans="2:4">
      <c r="B1188" s="48" t="s">
        <v>25658</v>
      </c>
      <c r="C1188" s="41" t="s">
        <v>11877</v>
      </c>
      <c r="D1188" s="181">
        <f>'Row Data'!F1389</f>
        <v>5</v>
      </c>
    </row>
    <row r="1189" spans="2:4">
      <c r="B1189" s="48" t="s">
        <v>25659</v>
      </c>
      <c r="C1189" s="41" t="s">
        <v>11878</v>
      </c>
      <c r="D1189" s="181">
        <f>'Row Data'!F1390</f>
        <v>5</v>
      </c>
    </row>
    <row r="1190" spans="2:4">
      <c r="B1190" s="48" t="s">
        <v>25660</v>
      </c>
      <c r="C1190" s="41" t="s">
        <v>11879</v>
      </c>
      <c r="D1190" s="181">
        <f>'Row Data'!F1392</f>
        <v>5</v>
      </c>
    </row>
    <row r="1191" spans="2:4">
      <c r="B1191" s="48" t="s">
        <v>25661</v>
      </c>
      <c r="C1191" s="41" t="s">
        <v>11880</v>
      </c>
      <c r="D1191" s="181">
        <f>'Row Data'!F1393</f>
        <v>5</v>
      </c>
    </row>
    <row r="1192" spans="2:4">
      <c r="B1192" s="48" t="s">
        <v>25662</v>
      </c>
      <c r="C1192" s="41" t="s">
        <v>11881</v>
      </c>
      <c r="D1192" s="181">
        <f>'Row Data'!F1394</f>
        <v>5</v>
      </c>
    </row>
    <row r="1193" spans="2:4">
      <c r="B1193" s="48" t="s">
        <v>25663</v>
      </c>
      <c r="C1193" s="41" t="s">
        <v>11882</v>
      </c>
      <c r="D1193" s="181">
        <f>'Row Data'!F1395</f>
        <v>5</v>
      </c>
    </row>
    <row r="1194" spans="2:4">
      <c r="B1194" s="48" t="s">
        <v>25664</v>
      </c>
      <c r="C1194" s="41" t="s">
        <v>11883</v>
      </c>
      <c r="D1194" s="181">
        <f>'Row Data'!F1396</f>
        <v>5</v>
      </c>
    </row>
    <row r="1195" spans="2:4">
      <c r="B1195" s="48" t="s">
        <v>25665</v>
      </c>
      <c r="C1195" s="41" t="s">
        <v>11884</v>
      </c>
      <c r="D1195" s="181">
        <f>'Row Data'!F1397</f>
        <v>5</v>
      </c>
    </row>
    <row r="1196" spans="2:4">
      <c r="B1196" s="48" t="s">
        <v>25666</v>
      </c>
      <c r="C1196" s="41" t="s">
        <v>11885</v>
      </c>
      <c r="D1196" s="181">
        <f>'Row Data'!F1398</f>
        <v>5</v>
      </c>
    </row>
    <row r="1197" spans="2:4">
      <c r="B1197" s="48" t="s">
        <v>25667</v>
      </c>
      <c r="C1197" s="41" t="s">
        <v>11886</v>
      </c>
      <c r="D1197" s="181">
        <f>'Row Data'!F1399</f>
        <v>5</v>
      </c>
    </row>
    <row r="1198" spans="2:4">
      <c r="B1198" s="48" t="s">
        <v>25668</v>
      </c>
      <c r="C1198" s="41" t="s">
        <v>11887</v>
      </c>
      <c r="D1198" s="181">
        <f>'Row Data'!F1400</f>
        <v>5</v>
      </c>
    </row>
    <row r="1199" spans="2:4">
      <c r="B1199" s="48" t="s">
        <v>25669</v>
      </c>
      <c r="C1199" s="41" t="s">
        <v>11888</v>
      </c>
      <c r="D1199" s="181">
        <f>'Row Data'!F1401</f>
        <v>5</v>
      </c>
    </row>
    <row r="1200" spans="2:4">
      <c r="B1200" s="48" t="s">
        <v>25670</v>
      </c>
      <c r="C1200" s="41" t="s">
        <v>11889</v>
      </c>
      <c r="D1200" s="181">
        <f>'Row Data'!F1402</f>
        <v>5</v>
      </c>
    </row>
    <row r="1201" spans="2:4">
      <c r="B1201" s="48" t="s">
        <v>25671</v>
      </c>
      <c r="C1201" s="41" t="s">
        <v>11890</v>
      </c>
      <c r="D1201" s="181">
        <f>'Row Data'!F1403</f>
        <v>5</v>
      </c>
    </row>
    <row r="1202" spans="2:4">
      <c r="B1202" s="48" t="s">
        <v>25672</v>
      </c>
      <c r="C1202" s="41" t="s">
        <v>11891</v>
      </c>
      <c r="D1202" s="181">
        <f>'Row Data'!F1404</f>
        <v>5</v>
      </c>
    </row>
    <row r="1203" spans="2:4">
      <c r="B1203" s="48" t="s">
        <v>25673</v>
      </c>
      <c r="C1203" s="41" t="s">
        <v>11892</v>
      </c>
      <c r="D1203" s="181">
        <f>'Row Data'!F1405</f>
        <v>5</v>
      </c>
    </row>
    <row r="1204" spans="2:4">
      <c r="B1204" s="48" t="s">
        <v>25674</v>
      </c>
      <c r="C1204" s="41" t="s">
        <v>11893</v>
      </c>
      <c r="D1204" s="181">
        <f>'Row Data'!F1406</f>
        <v>5</v>
      </c>
    </row>
    <row r="1205" spans="2:4">
      <c r="B1205" s="48" t="s">
        <v>25675</v>
      </c>
      <c r="C1205" s="41" t="s">
        <v>11894</v>
      </c>
      <c r="D1205" s="181">
        <f>'Row Data'!F1407</f>
        <v>5</v>
      </c>
    </row>
    <row r="1206" spans="2:4">
      <c r="B1206" s="48" t="s">
        <v>25676</v>
      </c>
      <c r="C1206" s="41" t="s">
        <v>11895</v>
      </c>
      <c r="D1206" s="181">
        <f>'Row Data'!F1408</f>
        <v>5</v>
      </c>
    </row>
    <row r="1207" spans="2:4">
      <c r="B1207" s="48" t="s">
        <v>25677</v>
      </c>
      <c r="C1207" s="41" t="s">
        <v>11896</v>
      </c>
      <c r="D1207" s="181">
        <f>'Row Data'!F1409</f>
        <v>5</v>
      </c>
    </row>
    <row r="1208" spans="2:4">
      <c r="B1208" s="48" t="s">
        <v>25678</v>
      </c>
      <c r="C1208" s="41" t="s">
        <v>11897</v>
      </c>
      <c r="D1208" s="181">
        <f>'Row Data'!F1410</f>
        <v>5</v>
      </c>
    </row>
    <row r="1209" spans="2:4">
      <c r="B1209" s="48" t="s">
        <v>25679</v>
      </c>
      <c r="C1209" s="41" t="s">
        <v>11898</v>
      </c>
      <c r="D1209" s="181">
        <f>'Row Data'!F1411</f>
        <v>5</v>
      </c>
    </row>
    <row r="1210" spans="2:4">
      <c r="B1210" s="48" t="s">
        <v>25680</v>
      </c>
      <c r="C1210" s="41" t="s">
        <v>11899</v>
      </c>
      <c r="D1210" s="181">
        <f>'Row Data'!F1412</f>
        <v>5</v>
      </c>
    </row>
    <row r="1211" spans="2:4">
      <c r="B1211" s="48" t="s">
        <v>25681</v>
      </c>
      <c r="C1211" s="41" t="s">
        <v>11900</v>
      </c>
      <c r="D1211" s="181">
        <f>'Row Data'!F1413</f>
        <v>5</v>
      </c>
    </row>
    <row r="1212" spans="2:4">
      <c r="B1212" s="48" t="s">
        <v>25682</v>
      </c>
      <c r="C1212" s="41" t="s">
        <v>11901</v>
      </c>
      <c r="D1212" s="181">
        <f>'Row Data'!F1414</f>
        <v>5</v>
      </c>
    </row>
    <row r="1213" spans="2:4">
      <c r="B1213" s="48" t="s">
        <v>25683</v>
      </c>
      <c r="C1213" s="41" t="s">
        <v>11902</v>
      </c>
      <c r="D1213" s="181">
        <f>'Row Data'!F1415</f>
        <v>5</v>
      </c>
    </row>
    <row r="1214" spans="2:4">
      <c r="B1214" s="48" t="s">
        <v>25684</v>
      </c>
      <c r="C1214" s="41" t="s">
        <v>11903</v>
      </c>
      <c r="D1214" s="181">
        <f>'Row Data'!F1416</f>
        <v>5</v>
      </c>
    </row>
    <row r="1215" spans="2:4">
      <c r="B1215" s="48" t="s">
        <v>25685</v>
      </c>
      <c r="C1215" s="41" t="s">
        <v>11904</v>
      </c>
      <c r="D1215" s="181">
        <f>'Row Data'!F1417</f>
        <v>5</v>
      </c>
    </row>
    <row r="1216" spans="2:4">
      <c r="B1216" s="48" t="s">
        <v>25686</v>
      </c>
      <c r="C1216" s="41" t="s">
        <v>11440</v>
      </c>
      <c r="D1216" s="181">
        <f>'Row Data'!F1418</f>
        <v>5</v>
      </c>
    </row>
    <row r="1217" spans="2:4">
      <c r="B1217" s="48" t="s">
        <v>25687</v>
      </c>
      <c r="C1217" s="41" t="s">
        <v>11922</v>
      </c>
      <c r="D1217" s="181">
        <f>'Row Data'!F1419</f>
        <v>5</v>
      </c>
    </row>
    <row r="1218" spans="2:4">
      <c r="B1218" s="48" t="s">
        <v>25688</v>
      </c>
      <c r="C1218" s="41" t="s">
        <v>11923</v>
      </c>
      <c r="D1218" s="181">
        <f>'Row Data'!F1420</f>
        <v>5</v>
      </c>
    </row>
    <row r="1219" spans="2:4">
      <c r="B1219" s="48" t="s">
        <v>25689</v>
      </c>
      <c r="C1219" s="41" t="s">
        <v>11905</v>
      </c>
      <c r="D1219" s="181">
        <f>'Row Data'!F1421</f>
        <v>5</v>
      </c>
    </row>
    <row r="1220" spans="2:4">
      <c r="B1220" s="48" t="s">
        <v>25690</v>
      </c>
      <c r="C1220" s="41" t="s">
        <v>11906</v>
      </c>
      <c r="D1220" s="181">
        <f>'Row Data'!F1422</f>
        <v>5</v>
      </c>
    </row>
    <row r="1221" spans="2:4">
      <c r="B1221" s="48" t="s">
        <v>25691</v>
      </c>
      <c r="C1221" s="41" t="s">
        <v>11907</v>
      </c>
      <c r="D1221" s="181">
        <f>'Row Data'!F1423</f>
        <v>5</v>
      </c>
    </row>
    <row r="1222" spans="2:4">
      <c r="B1222" s="48" t="s">
        <v>25692</v>
      </c>
      <c r="C1222" s="41" t="s">
        <v>11908</v>
      </c>
      <c r="D1222" s="181">
        <f>'Row Data'!F1424</f>
        <v>5</v>
      </c>
    </row>
    <row r="1223" spans="2:4">
      <c r="B1223" s="48" t="s">
        <v>25693</v>
      </c>
      <c r="C1223" s="41" t="s">
        <v>11909</v>
      </c>
      <c r="D1223" s="181">
        <f>'Row Data'!F1425</f>
        <v>5</v>
      </c>
    </row>
    <row r="1224" spans="2:4">
      <c r="B1224" s="48" t="s">
        <v>25694</v>
      </c>
      <c r="C1224" s="41" t="s">
        <v>11910</v>
      </c>
      <c r="D1224" s="181">
        <f>'Row Data'!F1426</f>
        <v>5</v>
      </c>
    </row>
    <row r="1225" spans="2:4">
      <c r="B1225" s="48" t="s">
        <v>25695</v>
      </c>
      <c r="C1225" s="41" t="s">
        <v>11911</v>
      </c>
      <c r="D1225" s="181">
        <f>'Row Data'!F1427</f>
        <v>5</v>
      </c>
    </row>
    <row r="1226" spans="2:4">
      <c r="B1226" s="48" t="s">
        <v>25696</v>
      </c>
      <c r="C1226" s="41" t="s">
        <v>11912</v>
      </c>
      <c r="D1226" s="181">
        <f>'Row Data'!F1428</f>
        <v>5</v>
      </c>
    </row>
    <row r="1227" spans="2:4">
      <c r="B1227" s="48" t="s">
        <v>25697</v>
      </c>
      <c r="C1227" s="41" t="s">
        <v>11913</v>
      </c>
      <c r="D1227" s="181">
        <f>'Row Data'!F1429</f>
        <v>5</v>
      </c>
    </row>
    <row r="1228" spans="2:4">
      <c r="B1228" s="48" t="s">
        <v>25698</v>
      </c>
      <c r="C1228" s="41" t="s">
        <v>11914</v>
      </c>
      <c r="D1228" s="181">
        <f>'Row Data'!F1430</f>
        <v>5</v>
      </c>
    </row>
    <row r="1229" spans="2:4">
      <c r="B1229" s="48" t="s">
        <v>25699</v>
      </c>
      <c r="C1229" s="41" t="s">
        <v>11915</v>
      </c>
      <c r="D1229" s="181">
        <f>'Row Data'!F1431</f>
        <v>5</v>
      </c>
    </row>
    <row r="1230" spans="2:4">
      <c r="B1230" s="161" t="s">
        <v>25700</v>
      </c>
      <c r="C1230" s="40" t="s">
        <v>11916</v>
      </c>
      <c r="D1230" s="181">
        <f>'Row Data'!F1432</f>
        <v>5</v>
      </c>
    </row>
    <row r="1231" spans="2:4">
      <c r="B1231" s="48" t="s">
        <v>25701</v>
      </c>
      <c r="C1231" s="41" t="s">
        <v>11917</v>
      </c>
      <c r="D1231" s="181">
        <f>'Row Data'!F1433</f>
        <v>5</v>
      </c>
    </row>
    <row r="1232" spans="2:4">
      <c r="B1232" s="48" t="s">
        <v>25702</v>
      </c>
      <c r="C1232" s="41" t="s">
        <v>26179</v>
      </c>
      <c r="D1232" s="181">
        <f>'Row Data'!F1434</f>
        <v>5</v>
      </c>
    </row>
    <row r="1233" spans="2:4">
      <c r="B1233" s="48" t="s">
        <v>25703</v>
      </c>
      <c r="C1233" s="41" t="s">
        <v>11919</v>
      </c>
      <c r="D1233" s="181">
        <f>'Row Data'!F1435</f>
        <v>5</v>
      </c>
    </row>
    <row r="1234" spans="2:4">
      <c r="B1234" s="48" t="s">
        <v>25704</v>
      </c>
      <c r="C1234" s="41" t="s">
        <v>11920</v>
      </c>
      <c r="D1234" s="181">
        <f>'Row Data'!F1436</f>
        <v>5</v>
      </c>
    </row>
    <row r="1235" spans="2:4">
      <c r="B1235" s="48" t="s">
        <v>25705</v>
      </c>
      <c r="C1235" s="41" t="s">
        <v>11921</v>
      </c>
      <c r="D1235" s="181">
        <f>'Row Data'!F1437</f>
        <v>5</v>
      </c>
    </row>
    <row r="1236" spans="2:4">
      <c r="B1236" s="48" t="s">
        <v>25706</v>
      </c>
      <c r="C1236" s="41" t="s">
        <v>11924</v>
      </c>
      <c r="D1236" s="181">
        <f>'Row Data'!F1438</f>
        <v>5</v>
      </c>
    </row>
    <row r="1237" spans="2:4" ht="17.25" thickBot="1">
      <c r="B1237" s="143">
        <v>31</v>
      </c>
      <c r="C1237" s="144" t="s">
        <v>25707</v>
      </c>
      <c r="D1237" s="178"/>
    </row>
    <row r="1238" spans="2:4" ht="17.25" thickTop="1">
      <c r="B1238" s="145" t="s">
        <v>25708</v>
      </c>
      <c r="C1238" s="146" t="s">
        <v>25709</v>
      </c>
      <c r="D1238" s="179"/>
    </row>
    <row r="1239" spans="2:4">
      <c r="B1239" s="48" t="s">
        <v>25710</v>
      </c>
      <c r="C1239" s="47" t="s">
        <v>23980</v>
      </c>
      <c r="D1239" s="176">
        <f>AVERAGE(LARGE(D9:D29,1),LARGE(D9:D29,2),LARGE(D9:D29,3))</f>
        <v>5</v>
      </c>
    </row>
    <row r="1240" spans="2:4">
      <c r="B1240" s="48" t="s">
        <v>25711</v>
      </c>
      <c r="C1240" s="47" t="s">
        <v>23609</v>
      </c>
      <c r="D1240" s="176" t="e">
        <f ca="1">AVERAGE(LARGE(D32:D57,1),LARGE(D32:D57,2),LARGE(D32:D57,3))</f>
        <v>#N/A</v>
      </c>
    </row>
    <row r="1241" spans="2:4">
      <c r="B1241" s="48" t="s">
        <v>25712</v>
      </c>
      <c r="C1241" s="47" t="s">
        <v>23612</v>
      </c>
      <c r="D1241" s="176">
        <f ca="1">AVERAGE(LARGE(D59:D110,1),LARGE(D59:D110,2),LARGE(D59:D110,3))</f>
        <v>5</v>
      </c>
    </row>
    <row r="1242" spans="2:4">
      <c r="B1242" s="48" t="s">
        <v>25713</v>
      </c>
      <c r="C1242" s="47" t="s">
        <v>23610</v>
      </c>
      <c r="D1242" s="176">
        <f>AVERAGE(LARGE(D166:D182,1),LARGE(D166:D182,2),LARGE(D166:D182,3))</f>
        <v>5</v>
      </c>
    </row>
    <row r="1243" spans="2:4">
      <c r="B1243" s="48" t="s">
        <v>25714</v>
      </c>
      <c r="C1243" s="47" t="s">
        <v>25715</v>
      </c>
      <c r="D1243" s="176">
        <f>AVERAGE(LARGE(D184:D229,1),LARGE(D184:D229,2),LARGE(D184:D229,3))</f>
        <v>5</v>
      </c>
    </row>
    <row r="1244" spans="2:4">
      <c r="B1244" s="48" t="s">
        <v>25716</v>
      </c>
      <c r="C1244" s="47" t="s">
        <v>23611</v>
      </c>
      <c r="D1244" s="176">
        <f>AVERAGE(LARGE(D331:D387,1),LARGE(D331:D387,2),LARGE(D331:D387,3))</f>
        <v>5</v>
      </c>
    </row>
    <row r="1245" spans="2:4">
      <c r="B1245" s="48" t="s">
        <v>25717</v>
      </c>
      <c r="C1245" s="47" t="s">
        <v>23607</v>
      </c>
      <c r="D1245" s="176">
        <f>AVERAGE(LARGE(D391:D422,1),LARGE(D391:D422,2),LARGE(D391:D422,3))</f>
        <v>5</v>
      </c>
    </row>
    <row r="1246" spans="2:4">
      <c r="B1246" s="48" t="s">
        <v>25718</v>
      </c>
      <c r="C1246" s="47" t="s">
        <v>23537</v>
      </c>
      <c r="D1246" s="176">
        <f>AVERAGE(LARGE(D460:D524,1),LARGE(D460:D524,2),LARGE(D460:D524,3))</f>
        <v>5</v>
      </c>
    </row>
    <row r="1247" spans="2:4">
      <c r="B1247" s="48" t="s">
        <v>25719</v>
      </c>
      <c r="C1247" s="47" t="s">
        <v>23979</v>
      </c>
      <c r="D1247" s="176">
        <f>AVERAGE(LARGE(D425:D458,1),LARGE(D425:D458,2),LARGE(D425:D458,3))</f>
        <v>5</v>
      </c>
    </row>
    <row r="1248" spans="2:4">
      <c r="B1248" s="48" t="s">
        <v>25720</v>
      </c>
      <c r="C1248" s="47" t="s">
        <v>23616</v>
      </c>
      <c r="D1248" s="176">
        <f ca="1">AVERAGE(LARGE(D632:D678,1),LARGE(D632:D678,2),LARGE(D632:D678,3))</f>
        <v>5</v>
      </c>
    </row>
    <row r="1249" spans="2:8">
      <c r="B1249" s="48" t="s">
        <v>25721</v>
      </c>
      <c r="C1249" s="47" t="s">
        <v>25722</v>
      </c>
      <c r="D1249" s="176">
        <f>MAX('Row Data'!I2:I16)</f>
        <v>5</v>
      </c>
    </row>
    <row r="1250" spans="2:8">
      <c r="B1250" s="48" t="s">
        <v>25723</v>
      </c>
      <c r="C1250" s="47" t="s">
        <v>23613</v>
      </c>
      <c r="D1250" s="176">
        <f>AVERAGE(LARGE(D809:D857,1),LARGE(D809:D857,2),LARGE(D809:D857,3))</f>
        <v>5</v>
      </c>
    </row>
    <row r="1251" spans="2:8">
      <c r="B1251" s="48" t="s">
        <v>25724</v>
      </c>
      <c r="C1251" s="47" t="s">
        <v>23614</v>
      </c>
      <c r="D1251" s="176" t="e">
        <f>MAX('Row Data'!E2684:E2685,D205,D206,D185,D186)</f>
        <v>#N/A</v>
      </c>
    </row>
    <row r="1252" spans="2:8">
      <c r="B1252" s="48" t="s">
        <v>25725</v>
      </c>
      <c r="C1252" s="47" t="s">
        <v>23615</v>
      </c>
      <c r="D1252" s="176">
        <f>'Row Data'!C818</f>
        <v>0</v>
      </c>
    </row>
    <row r="1253" spans="2:8">
      <c r="B1253" s="48" t="s">
        <v>25726</v>
      </c>
      <c r="C1253" s="47" t="s">
        <v>23617</v>
      </c>
      <c r="D1253" s="176" t="e">
        <f>AVERAGE(LARGE(D274:D306,1),LARGE(D274:D306,2),LARGE(D274:D306,3))</f>
        <v>#N/A</v>
      </c>
    </row>
    <row r="1254" spans="2:8">
      <c r="B1254" s="48" t="s">
        <v>25727</v>
      </c>
      <c r="C1254" s="47" t="s">
        <v>23536</v>
      </c>
      <c r="D1254" s="176">
        <f>AVERAGE(LARGE(D399:D403,1),LARGE(D399:D403,2),LARGE(D399:D403,3))</f>
        <v>5</v>
      </c>
    </row>
    <row r="1255" spans="2:8">
      <c r="B1255" s="48" t="s">
        <v>25728</v>
      </c>
      <c r="C1255" s="47" t="s">
        <v>23618</v>
      </c>
      <c r="D1255" s="176">
        <f ca="1">AVERAGE(LARGE(D87:D90,1),LARGE(D87:D90,2),LARGE(D87:D90,3))</f>
        <v>5</v>
      </c>
    </row>
    <row r="1256" spans="2:8">
      <c r="B1256" s="48" t="s">
        <v>25729</v>
      </c>
      <c r="C1256" s="47" t="s">
        <v>23619</v>
      </c>
      <c r="D1256" s="176">
        <f>AVERAGE(LARGE(D113:D131,1),LARGE(D113:D131,2),LARGE(D113:D131,3))</f>
        <v>5</v>
      </c>
    </row>
    <row r="1257" spans="2:8">
      <c r="B1257" s="48" t="s">
        <v>25730</v>
      </c>
      <c r="C1257" s="47" t="s">
        <v>23620</v>
      </c>
      <c r="D1257" s="176">
        <f ca="1">AVERAGE(LARGE(D632:D678,1),LARGE(D632:D678,2),LARGE(D632:D678,3))</f>
        <v>5</v>
      </c>
    </row>
    <row r="1258" spans="2:8">
      <c r="B1258" s="48" t="s">
        <v>25731</v>
      </c>
      <c r="C1258" s="47" t="s">
        <v>23534</v>
      </c>
      <c r="D1258" s="176">
        <f>MAX(AVERAGE(LARGE(D232:D236,1),LARGE(D232:D236,2),LARGE(D232:D236,3)),D628,D315:D321,D212:D214)</f>
        <v>5</v>
      </c>
    </row>
    <row r="1259" spans="2:8" ht="17.25" thickBot="1">
      <c r="B1259" s="143">
        <v>32</v>
      </c>
      <c r="C1259" s="144" t="s">
        <v>25732</v>
      </c>
      <c r="D1259" s="178"/>
    </row>
    <row r="1260" spans="2:8" s="170" customFormat="1" ht="17.25" thickTop="1">
      <c r="B1260" s="168" t="s">
        <v>25796</v>
      </c>
      <c r="C1260" s="169" t="s">
        <v>26259</v>
      </c>
      <c r="D1260" s="191"/>
      <c r="E1260" s="195"/>
      <c r="H1260" s="201"/>
    </row>
    <row r="1261" spans="2:8" s="129" customFormat="1">
      <c r="B1261" s="171" t="s">
        <v>25797</v>
      </c>
      <c r="C1261" s="47" t="s">
        <v>24324</v>
      </c>
      <c r="D1261" s="176">
        <f>D101</f>
        <v>5</v>
      </c>
      <c r="H1261" s="126"/>
    </row>
    <row r="1262" spans="2:8" s="129" customFormat="1">
      <c r="B1262" s="171" t="s">
        <v>25798</v>
      </c>
      <c r="C1262" s="47" t="s">
        <v>24238</v>
      </c>
      <c r="D1262" s="176">
        <f>D235</f>
        <v>5</v>
      </c>
      <c r="H1262" s="126"/>
    </row>
    <row r="1263" spans="2:8" s="129" customFormat="1">
      <c r="B1263" s="171" t="s">
        <v>25799</v>
      </c>
      <c r="C1263" s="47" t="s">
        <v>24240</v>
      </c>
      <c r="D1263" s="176">
        <f>D233</f>
        <v>5</v>
      </c>
      <c r="H1263" s="126"/>
    </row>
    <row r="1264" spans="2:8" s="129" customFormat="1">
      <c r="B1264" s="171" t="s">
        <v>25800</v>
      </c>
      <c r="C1264" s="47" t="s">
        <v>24325</v>
      </c>
      <c r="D1264" s="176">
        <f>'Row Data'!F145</f>
        <v>5</v>
      </c>
      <c r="H1264" s="126"/>
    </row>
    <row r="1265" spans="2:8" s="129" customFormat="1">
      <c r="B1265" s="171" t="s">
        <v>25801</v>
      </c>
      <c r="C1265" s="47" t="s">
        <v>24210</v>
      </c>
      <c r="D1265" s="176">
        <f>D268</f>
        <v>5</v>
      </c>
      <c r="H1265" s="126"/>
    </row>
    <row r="1266" spans="2:8">
      <c r="B1266" s="171" t="s">
        <v>25802</v>
      </c>
      <c r="C1266" s="47" t="s">
        <v>26182</v>
      </c>
      <c r="D1266" s="176">
        <f>D274</f>
        <v>5</v>
      </c>
    </row>
    <row r="1267" spans="2:8">
      <c r="B1267" s="171" t="s">
        <v>25803</v>
      </c>
      <c r="C1267" s="47" t="s">
        <v>26183</v>
      </c>
      <c r="D1267" s="176">
        <f>D275</f>
        <v>5</v>
      </c>
    </row>
    <row r="1268" spans="2:8">
      <c r="B1268" s="171" t="s">
        <v>25804</v>
      </c>
      <c r="C1268" s="47" t="s">
        <v>26237</v>
      </c>
      <c r="D1268" s="176">
        <f>D1619</f>
        <v>5</v>
      </c>
      <c r="E1268" s="196"/>
    </row>
    <row r="1269" spans="2:8" s="129" customFormat="1">
      <c r="B1269" s="171" t="s">
        <v>25805</v>
      </c>
      <c r="C1269" s="47" t="s">
        <v>24208</v>
      </c>
      <c r="D1269" s="176">
        <f>D282</f>
        <v>5</v>
      </c>
      <c r="H1269" s="126"/>
    </row>
    <row r="1270" spans="2:8">
      <c r="B1270" s="171" t="s">
        <v>25806</v>
      </c>
      <c r="C1270" s="47" t="s">
        <v>26184</v>
      </c>
      <c r="D1270" s="176">
        <f>D278</f>
        <v>5</v>
      </c>
    </row>
    <row r="1271" spans="2:8">
      <c r="B1271" s="171" t="s">
        <v>25807</v>
      </c>
      <c r="C1271" s="47" t="s">
        <v>26185</v>
      </c>
      <c r="D1271" s="190">
        <f>D280</f>
        <v>5</v>
      </c>
    </row>
    <row r="1272" spans="2:8">
      <c r="B1272" s="171" t="s">
        <v>25808</v>
      </c>
      <c r="C1272" s="47" t="s">
        <v>26186</v>
      </c>
      <c r="D1272" s="176">
        <f>D281</f>
        <v>5</v>
      </c>
    </row>
    <row r="1273" spans="2:8">
      <c r="B1273" s="171" t="s">
        <v>25809</v>
      </c>
      <c r="C1273" s="47" t="s">
        <v>26187</v>
      </c>
      <c r="D1273" s="176">
        <f>D294</f>
        <v>5</v>
      </c>
    </row>
    <row r="1274" spans="2:8">
      <c r="B1274" s="171" t="s">
        <v>25810</v>
      </c>
      <c r="C1274" s="47" t="s">
        <v>26188</v>
      </c>
      <c r="D1274" s="176">
        <f>D302</f>
        <v>5</v>
      </c>
    </row>
    <row r="1275" spans="2:8">
      <c r="B1275" s="171" t="s">
        <v>25811</v>
      </c>
      <c r="C1275" s="47" t="s">
        <v>26189</v>
      </c>
      <c r="D1275" s="176">
        <f>D306</f>
        <v>5</v>
      </c>
    </row>
    <row r="1276" spans="2:8">
      <c r="B1276" s="171" t="s">
        <v>25812</v>
      </c>
      <c r="C1276" s="47" t="s">
        <v>26190</v>
      </c>
      <c r="D1276" s="176">
        <f>D300</f>
        <v>5</v>
      </c>
    </row>
    <row r="1277" spans="2:8">
      <c r="B1277" s="171" t="s">
        <v>25813</v>
      </c>
      <c r="C1277" s="47" t="s">
        <v>26238</v>
      </c>
      <c r="D1277" s="176">
        <f>'Row Data'!F2660</f>
        <v>5</v>
      </c>
    </row>
    <row r="1278" spans="2:8">
      <c r="B1278" s="171" t="s">
        <v>25814</v>
      </c>
      <c r="C1278" s="47" t="s">
        <v>24231</v>
      </c>
      <c r="D1278" s="176">
        <f>D244</f>
        <v>5</v>
      </c>
    </row>
    <row r="1279" spans="2:8">
      <c r="B1279" s="171" t="s">
        <v>25815</v>
      </c>
      <c r="C1279" s="47" t="s">
        <v>24227</v>
      </c>
      <c r="D1279" s="176">
        <f>D248</f>
        <v>5</v>
      </c>
    </row>
    <row r="1280" spans="2:8">
      <c r="B1280" s="171" t="s">
        <v>25816</v>
      </c>
      <c r="C1280" s="47" t="s">
        <v>24224</v>
      </c>
      <c r="D1280" s="176">
        <f>D251</f>
        <v>5</v>
      </c>
    </row>
    <row r="1281" spans="2:8">
      <c r="B1281" s="171" t="s">
        <v>25817</v>
      </c>
      <c r="C1281" s="47" t="s">
        <v>24226</v>
      </c>
      <c r="D1281" s="176">
        <f>D249</f>
        <v>5</v>
      </c>
    </row>
    <row r="1282" spans="2:8">
      <c r="B1282" s="171" t="s">
        <v>25818</v>
      </c>
      <c r="C1282" s="47" t="s">
        <v>24218</v>
      </c>
      <c r="D1282" s="176">
        <f>D257</f>
        <v>5</v>
      </c>
    </row>
    <row r="1283" spans="2:8">
      <c r="B1283" s="171" t="s">
        <v>25819</v>
      </c>
      <c r="C1283" s="47" t="s">
        <v>24220</v>
      </c>
      <c r="D1283" s="176">
        <f>D255</f>
        <v>5</v>
      </c>
    </row>
    <row r="1284" spans="2:8">
      <c r="B1284" s="171" t="s">
        <v>25820</v>
      </c>
      <c r="C1284" s="47" t="s">
        <v>24216</v>
      </c>
      <c r="D1284" s="176">
        <f>D259</f>
        <v>5</v>
      </c>
    </row>
    <row r="1285" spans="2:8" s="129" customFormat="1">
      <c r="B1285" s="171" t="s">
        <v>25821</v>
      </c>
      <c r="C1285" s="198" t="s">
        <v>23646</v>
      </c>
      <c r="D1285" s="176" t="e">
        <f>D287</f>
        <v>#N/A</v>
      </c>
      <c r="E1285" s="47"/>
      <c r="H1285" s="126"/>
    </row>
    <row r="1286" spans="2:8" s="129" customFormat="1">
      <c r="B1286" s="171" t="s">
        <v>25822</v>
      </c>
      <c r="C1286" s="47" t="s">
        <v>25190</v>
      </c>
      <c r="D1286" s="176">
        <f>D727</f>
        <v>0</v>
      </c>
      <c r="H1286" s="126"/>
    </row>
    <row r="1287" spans="2:8" s="129" customFormat="1">
      <c r="B1287" s="171" t="s">
        <v>25823</v>
      </c>
      <c r="C1287" s="47" t="s">
        <v>24257</v>
      </c>
      <c r="D1287" s="176">
        <f>D204</f>
        <v>5</v>
      </c>
      <c r="H1287" s="126"/>
    </row>
    <row r="1288" spans="2:8" s="129" customFormat="1">
      <c r="B1288" s="171" t="s">
        <v>25824</v>
      </c>
      <c r="C1288" s="47" t="s">
        <v>26239</v>
      </c>
      <c r="D1288" s="176">
        <f>MAX('Row Data'!F560:F562)</f>
        <v>5</v>
      </c>
      <c r="E1288" s="47"/>
      <c r="H1288" s="126"/>
    </row>
    <row r="1289" spans="2:8" s="129" customFormat="1">
      <c r="B1289" s="171" t="s">
        <v>25825</v>
      </c>
      <c r="C1289" s="47" t="s">
        <v>24346</v>
      </c>
      <c r="D1289" s="176">
        <f ca="1">D70</f>
        <v>4.0999999999999996</v>
      </c>
      <c r="H1289" s="126"/>
    </row>
    <row r="1290" spans="2:8" s="129" customFormat="1">
      <c r="B1290" s="171" t="s">
        <v>25826</v>
      </c>
      <c r="C1290" s="47" t="s">
        <v>24342</v>
      </c>
      <c r="D1290" s="176">
        <f>D75</f>
        <v>5</v>
      </c>
      <c r="H1290" s="126"/>
    </row>
    <row r="1291" spans="2:8" s="129" customFormat="1">
      <c r="B1291" s="171" t="s">
        <v>25827</v>
      </c>
      <c r="C1291" s="47" t="s">
        <v>24341</v>
      </c>
      <c r="D1291" s="176">
        <f>D76</f>
        <v>5</v>
      </c>
      <c r="H1291" s="126"/>
    </row>
    <row r="1292" spans="2:8" s="129" customFormat="1">
      <c r="B1292" s="171" t="s">
        <v>25828</v>
      </c>
      <c r="C1292" s="47" t="s">
        <v>24339</v>
      </c>
      <c r="D1292" s="176">
        <f>D79</f>
        <v>5</v>
      </c>
      <c r="H1292" s="126"/>
    </row>
    <row r="1293" spans="2:8">
      <c r="B1293" s="171" t="s">
        <v>25829</v>
      </c>
      <c r="C1293" s="47" t="s">
        <v>10658</v>
      </c>
      <c r="D1293" s="176">
        <f>'Row Data'!F572</f>
        <v>5</v>
      </c>
    </row>
    <row r="1294" spans="2:8" s="172" customFormat="1">
      <c r="B1294" s="171" t="s">
        <v>25830</v>
      </c>
      <c r="C1294" s="194" t="s">
        <v>21986</v>
      </c>
      <c r="D1294" s="176">
        <f>'Row Data'!F31</f>
        <v>5</v>
      </c>
      <c r="H1294" s="202"/>
    </row>
    <row r="1295" spans="2:8" s="172" customFormat="1">
      <c r="B1295" s="171" t="s">
        <v>25831</v>
      </c>
      <c r="C1295" s="194" t="s">
        <v>25733</v>
      </c>
      <c r="D1295" s="176">
        <f>'Row Data'!F59</f>
        <v>5</v>
      </c>
      <c r="H1295" s="202"/>
    </row>
    <row r="1296" spans="2:8" s="129" customFormat="1">
      <c r="B1296" s="171" t="s">
        <v>25832</v>
      </c>
      <c r="C1296" s="47" t="s">
        <v>11448</v>
      </c>
      <c r="D1296" s="176">
        <f>'Row Data'!F549</f>
        <v>5</v>
      </c>
      <c r="H1296" s="126"/>
    </row>
    <row r="1297" spans="2:8" s="129" customFormat="1">
      <c r="B1297" s="171" t="s">
        <v>25833</v>
      </c>
      <c r="C1297" s="47" t="s">
        <v>21862</v>
      </c>
      <c r="D1297" s="176">
        <f>'Row Data'!F565</f>
        <v>5</v>
      </c>
      <c r="H1297" s="126"/>
    </row>
    <row r="1298" spans="2:8" s="129" customFormat="1">
      <c r="B1298" s="171" t="s">
        <v>25834</v>
      </c>
      <c r="C1298" s="47" t="s">
        <v>24333</v>
      </c>
      <c r="D1298" s="176">
        <f ca="1">D87</f>
        <v>4.4000000000000004</v>
      </c>
      <c r="H1298" s="126"/>
    </row>
    <row r="1299" spans="2:8" s="129" customFormat="1">
      <c r="B1299" s="171" t="s">
        <v>25835</v>
      </c>
      <c r="C1299" s="47" t="s">
        <v>24316</v>
      </c>
      <c r="D1299" s="176">
        <f>MAX('Row Data'!F163:F178)</f>
        <v>5</v>
      </c>
      <c r="E1299" s="47"/>
      <c r="H1299" s="126"/>
    </row>
    <row r="1300" spans="2:8" s="170" customFormat="1">
      <c r="B1300" s="168" t="s">
        <v>25836</v>
      </c>
      <c r="C1300" s="169" t="s">
        <v>26260</v>
      </c>
      <c r="D1300" s="191"/>
      <c r="E1300" s="195"/>
      <c r="H1300" s="201"/>
    </row>
    <row r="1301" spans="2:8">
      <c r="B1301" s="173" t="s">
        <v>25837</v>
      </c>
      <c r="C1301" s="47" t="s">
        <v>26191</v>
      </c>
      <c r="D1301" s="176">
        <f>D269</f>
        <v>5</v>
      </c>
    </row>
    <row r="1302" spans="2:8">
      <c r="B1302" s="173" t="s">
        <v>25838</v>
      </c>
      <c r="C1302" s="47" t="s">
        <v>26192</v>
      </c>
      <c r="D1302" s="176">
        <f>D275</f>
        <v>5</v>
      </c>
    </row>
    <row r="1303" spans="2:8">
      <c r="B1303" s="173" t="s">
        <v>25839</v>
      </c>
      <c r="C1303" s="47" t="s">
        <v>26240</v>
      </c>
      <c r="D1303" s="176">
        <f>D1618</f>
        <v>5</v>
      </c>
      <c r="E1303" s="196"/>
    </row>
    <row r="1304" spans="2:8">
      <c r="B1304" s="173" t="s">
        <v>25840</v>
      </c>
      <c r="C1304" s="47" t="s">
        <v>26241</v>
      </c>
      <c r="D1304" s="176">
        <f>D1619</f>
        <v>5</v>
      </c>
      <c r="E1304" s="196"/>
    </row>
    <row r="1305" spans="2:8" s="129" customFormat="1">
      <c r="B1305" s="173" t="s">
        <v>25841</v>
      </c>
      <c r="C1305" s="47" t="str">
        <f>C282</f>
        <v>叶酸缺乏</v>
      </c>
      <c r="D1305" s="176">
        <f>D282</f>
        <v>5</v>
      </c>
      <c r="H1305" s="126"/>
    </row>
    <row r="1306" spans="2:8">
      <c r="B1306" s="173" t="s">
        <v>25842</v>
      </c>
      <c r="C1306" s="47" t="s">
        <v>26193</v>
      </c>
      <c r="D1306" s="176">
        <f>D279</f>
        <v>5</v>
      </c>
    </row>
    <row r="1307" spans="2:8">
      <c r="B1307" s="173" t="s">
        <v>25843</v>
      </c>
      <c r="C1307" s="47" t="s">
        <v>26194</v>
      </c>
      <c r="D1307" s="176">
        <f>D290</f>
        <v>5</v>
      </c>
    </row>
    <row r="1308" spans="2:8">
      <c r="B1308" s="173" t="s">
        <v>25844</v>
      </c>
      <c r="C1308" s="47" t="s">
        <v>26195</v>
      </c>
      <c r="D1308" s="97">
        <f>D291</f>
        <v>5</v>
      </c>
    </row>
    <row r="1309" spans="2:8">
      <c r="B1309" s="173" t="s">
        <v>25845</v>
      </c>
      <c r="C1309" s="47" t="s">
        <v>24226</v>
      </c>
      <c r="D1309" s="97">
        <f>D249</f>
        <v>5</v>
      </c>
    </row>
    <row r="1310" spans="2:8" s="129" customFormat="1">
      <c r="B1310" s="173" t="s">
        <v>25846</v>
      </c>
      <c r="C1310" s="47" t="s">
        <v>25190</v>
      </c>
      <c r="D1310" s="97">
        <f>D727</f>
        <v>0</v>
      </c>
      <c r="H1310" s="126"/>
    </row>
    <row r="1311" spans="2:8">
      <c r="B1311" s="173" t="s">
        <v>25847</v>
      </c>
      <c r="C1311" s="156" t="s">
        <v>25734</v>
      </c>
      <c r="D1311" s="97">
        <f>D229</f>
        <v>5</v>
      </c>
    </row>
    <row r="1312" spans="2:8">
      <c r="B1312" s="173" t="s">
        <v>25848</v>
      </c>
      <c r="C1312" s="47" t="s">
        <v>24257</v>
      </c>
      <c r="D1312" s="97">
        <f>D204</f>
        <v>5</v>
      </c>
    </row>
    <row r="1313" spans="2:8">
      <c r="B1313" s="173" t="s">
        <v>25849</v>
      </c>
      <c r="C1313" s="47" t="s">
        <v>24263</v>
      </c>
      <c r="D1313" s="97">
        <f>D196</f>
        <v>5</v>
      </c>
    </row>
    <row r="1314" spans="2:8">
      <c r="B1314" s="173" t="s">
        <v>25850</v>
      </c>
      <c r="C1314" s="47" t="s">
        <v>24266</v>
      </c>
      <c r="D1314" s="97">
        <f>MAX(D192:D193)</f>
        <v>5</v>
      </c>
    </row>
    <row r="1315" spans="2:8" s="129" customFormat="1">
      <c r="B1315" s="173" t="s">
        <v>25851</v>
      </c>
      <c r="C1315" s="47" t="s">
        <v>26196</v>
      </c>
      <c r="D1315" s="97">
        <f>D426</f>
        <v>5</v>
      </c>
      <c r="H1315" s="126"/>
    </row>
    <row r="1316" spans="2:8" s="129" customFormat="1">
      <c r="B1316" s="173" t="s">
        <v>25852</v>
      </c>
      <c r="C1316" s="47" t="s">
        <v>26197</v>
      </c>
      <c r="D1316" s="97">
        <f>D427</f>
        <v>5</v>
      </c>
      <c r="H1316" s="126"/>
    </row>
    <row r="1317" spans="2:8" s="170" customFormat="1">
      <c r="B1317" s="168" t="s">
        <v>25853</v>
      </c>
      <c r="C1317" s="169" t="s">
        <v>26261</v>
      </c>
      <c r="D1317" s="191"/>
      <c r="E1317" s="195"/>
      <c r="H1317" s="201"/>
    </row>
    <row r="1318" spans="2:8">
      <c r="B1318" s="173" t="s">
        <v>25854</v>
      </c>
      <c r="C1318" s="156" t="s">
        <v>26198</v>
      </c>
      <c r="D1318" s="176">
        <f>D270</f>
        <v>5</v>
      </c>
    </row>
    <row r="1319" spans="2:8">
      <c r="B1319" s="173" t="s">
        <v>25855</v>
      </c>
      <c r="C1319" s="47" t="s">
        <v>24210</v>
      </c>
      <c r="D1319" s="176">
        <f>D268</f>
        <v>5</v>
      </c>
    </row>
    <row r="1320" spans="2:8">
      <c r="B1320" s="173" t="s">
        <v>25856</v>
      </c>
      <c r="C1320" s="47" t="s">
        <v>26183</v>
      </c>
      <c r="D1320" s="176">
        <f>D275</f>
        <v>5</v>
      </c>
    </row>
    <row r="1321" spans="2:8">
      <c r="B1321" s="173" t="s">
        <v>25857</v>
      </c>
      <c r="C1321" s="47" t="s">
        <v>26200</v>
      </c>
      <c r="D1321" s="176">
        <f>D276</f>
        <v>5</v>
      </c>
    </row>
    <row r="1322" spans="2:8">
      <c r="B1322" s="173" t="s">
        <v>25858</v>
      </c>
      <c r="C1322" s="47" t="s">
        <v>26242</v>
      </c>
      <c r="D1322" s="97">
        <f>D1618</f>
        <v>5</v>
      </c>
      <c r="E1322" s="196"/>
    </row>
    <row r="1323" spans="2:8">
      <c r="B1323" s="173" t="s">
        <v>25859</v>
      </c>
      <c r="C1323" s="47" t="s">
        <v>26241</v>
      </c>
      <c r="D1323" s="97">
        <f>D1619</f>
        <v>5</v>
      </c>
      <c r="E1323" s="196"/>
    </row>
    <row r="1324" spans="2:8">
      <c r="B1324" s="173" t="s">
        <v>25860</v>
      </c>
      <c r="C1324" s="47" t="s">
        <v>26184</v>
      </c>
      <c r="D1324" s="97">
        <f>D278</f>
        <v>5</v>
      </c>
    </row>
    <row r="1325" spans="2:8">
      <c r="B1325" s="173" t="s">
        <v>25861</v>
      </c>
      <c r="C1325" s="47" t="s">
        <v>26193</v>
      </c>
      <c r="D1325" s="176">
        <f>D279</f>
        <v>5</v>
      </c>
    </row>
    <row r="1326" spans="2:8" s="129" customFormat="1">
      <c r="B1326" s="173" t="s">
        <v>25862</v>
      </c>
      <c r="C1326" s="47" t="s">
        <v>24208</v>
      </c>
      <c r="D1326" s="176">
        <f>D282</f>
        <v>5</v>
      </c>
      <c r="H1326" s="126"/>
    </row>
    <row r="1327" spans="2:8">
      <c r="B1327" s="173" t="s">
        <v>25863</v>
      </c>
      <c r="C1327" s="47" t="s">
        <v>26186</v>
      </c>
      <c r="D1327" s="176">
        <f>D281</f>
        <v>5</v>
      </c>
    </row>
    <row r="1328" spans="2:8">
      <c r="B1328" s="173" t="s">
        <v>25864</v>
      </c>
      <c r="C1328" s="47" t="s">
        <v>26202</v>
      </c>
      <c r="D1328" s="176">
        <f>D289</f>
        <v>5</v>
      </c>
    </row>
    <row r="1329" spans="2:8">
      <c r="B1329" s="173" t="s">
        <v>25865</v>
      </c>
      <c r="C1329" s="47" t="s">
        <v>26203</v>
      </c>
      <c r="D1329" s="176">
        <f>D293</f>
        <v>5</v>
      </c>
    </row>
    <row r="1330" spans="2:8">
      <c r="B1330" s="173" t="s">
        <v>25866</v>
      </c>
      <c r="C1330" s="47" t="s">
        <v>26189</v>
      </c>
      <c r="D1330" s="176">
        <f>D306</f>
        <v>5</v>
      </c>
    </row>
    <row r="1331" spans="2:8">
      <c r="B1331" s="173" t="s">
        <v>25867</v>
      </c>
      <c r="C1331" s="47" t="s">
        <v>24221</v>
      </c>
      <c r="D1331" s="176">
        <f>D254</f>
        <v>5</v>
      </c>
    </row>
    <row r="1332" spans="2:8">
      <c r="B1332" s="173" t="s">
        <v>25868</v>
      </c>
      <c r="C1332" s="47" t="s">
        <v>24226</v>
      </c>
      <c r="D1332" s="176">
        <f>D249</f>
        <v>5</v>
      </c>
    </row>
    <row r="1333" spans="2:8" s="129" customFormat="1">
      <c r="B1333" s="173" t="s">
        <v>28719</v>
      </c>
      <c r="C1333" s="174" t="s">
        <v>23646</v>
      </c>
      <c r="D1333" s="176" t="e">
        <f>D287</f>
        <v>#N/A</v>
      </c>
      <c r="E1333" s="47"/>
      <c r="H1333" s="126"/>
    </row>
    <row r="1334" spans="2:8">
      <c r="B1334" s="173" t="s">
        <v>25869</v>
      </c>
      <c r="C1334" s="47" t="s">
        <v>24256</v>
      </c>
      <c r="D1334" s="176">
        <f>D205</f>
        <v>5</v>
      </c>
    </row>
    <row r="1335" spans="2:8">
      <c r="B1335" s="173" t="s">
        <v>25870</v>
      </c>
      <c r="C1335" s="47" t="s">
        <v>24246</v>
      </c>
      <c r="D1335" s="176">
        <f>D219</f>
        <v>5</v>
      </c>
    </row>
    <row r="1336" spans="2:8">
      <c r="B1336" s="173" t="s">
        <v>25871</v>
      </c>
      <c r="C1336" s="196" t="s">
        <v>26257</v>
      </c>
      <c r="D1336" s="176">
        <f>D1589</f>
        <v>5</v>
      </c>
    </row>
    <row r="1337" spans="2:8" s="129" customFormat="1">
      <c r="B1337" s="173" t="s">
        <v>25872</v>
      </c>
      <c r="C1337" s="47" t="s">
        <v>24342</v>
      </c>
      <c r="D1337" s="176">
        <f>D75</f>
        <v>5</v>
      </c>
      <c r="H1337" s="126"/>
    </row>
    <row r="1338" spans="2:8" s="129" customFormat="1">
      <c r="B1338" s="173" t="s">
        <v>25873</v>
      </c>
      <c r="C1338" s="47" t="s">
        <v>24341</v>
      </c>
      <c r="D1338" s="176">
        <f>D76</f>
        <v>5</v>
      </c>
      <c r="H1338" s="126"/>
    </row>
    <row r="1339" spans="2:8" s="129" customFormat="1">
      <c r="B1339" s="173" t="s">
        <v>25874</v>
      </c>
      <c r="C1339" s="47" t="s">
        <v>24339</v>
      </c>
      <c r="D1339" s="176">
        <f>D79</f>
        <v>5</v>
      </c>
      <c r="H1339" s="126"/>
    </row>
    <row r="1340" spans="2:8" s="129" customFormat="1">
      <c r="B1340" s="173" t="s">
        <v>25875</v>
      </c>
      <c r="C1340" s="47" t="s">
        <v>26196</v>
      </c>
      <c r="D1340" s="176">
        <f>D426</f>
        <v>5</v>
      </c>
      <c r="H1340" s="126"/>
    </row>
    <row r="1341" spans="2:8">
      <c r="B1341" s="168" t="s">
        <v>25876</v>
      </c>
      <c r="C1341" s="169" t="s">
        <v>26262</v>
      </c>
      <c r="D1341" s="191"/>
    </row>
    <row r="1342" spans="2:8">
      <c r="B1342" s="173" t="s">
        <v>25877</v>
      </c>
      <c r="C1342" s="47" t="s">
        <v>26204</v>
      </c>
      <c r="D1342" s="176" t="e">
        <f>'Row Data'!E2689</f>
        <v>#N/A</v>
      </c>
    </row>
    <row r="1343" spans="2:8">
      <c r="B1343" s="173" t="s">
        <v>25878</v>
      </c>
      <c r="C1343" s="47" t="s">
        <v>24324</v>
      </c>
      <c r="D1343" s="176">
        <f>D101</f>
        <v>5</v>
      </c>
    </row>
    <row r="1344" spans="2:8">
      <c r="B1344" s="173" t="s">
        <v>25879</v>
      </c>
      <c r="C1344" s="47" t="s">
        <v>24238</v>
      </c>
      <c r="D1344" s="176">
        <f>D235</f>
        <v>5</v>
      </c>
    </row>
    <row r="1345" spans="2:8">
      <c r="B1345" s="173" t="s">
        <v>25880</v>
      </c>
      <c r="C1345" s="47" t="s">
        <v>24240</v>
      </c>
      <c r="D1345" s="176">
        <f>D233</f>
        <v>5</v>
      </c>
    </row>
    <row r="1346" spans="2:8" s="129" customFormat="1">
      <c r="B1346" s="173" t="s">
        <v>25881</v>
      </c>
      <c r="C1346" s="47" t="s">
        <v>24210</v>
      </c>
      <c r="D1346" s="176">
        <f>D268</f>
        <v>5</v>
      </c>
      <c r="H1346" s="126"/>
    </row>
    <row r="1347" spans="2:8">
      <c r="B1347" s="173" t="s">
        <v>25882</v>
      </c>
      <c r="C1347" s="47" t="s">
        <v>24325</v>
      </c>
      <c r="D1347" s="176">
        <f>'Row Data'!F145</f>
        <v>5</v>
      </c>
    </row>
    <row r="1348" spans="2:8">
      <c r="B1348" s="173" t="s">
        <v>25883</v>
      </c>
      <c r="C1348" s="47" t="s">
        <v>26182</v>
      </c>
      <c r="D1348" s="176">
        <f>D274</f>
        <v>5</v>
      </c>
    </row>
    <row r="1349" spans="2:8">
      <c r="B1349" s="173" t="s">
        <v>25884</v>
      </c>
      <c r="C1349" s="47" t="s">
        <v>26184</v>
      </c>
      <c r="D1349" s="176">
        <f>D278</f>
        <v>5</v>
      </c>
    </row>
    <row r="1350" spans="2:8">
      <c r="B1350" s="173" t="s">
        <v>25885</v>
      </c>
      <c r="C1350" s="47" t="s">
        <v>26187</v>
      </c>
      <c r="D1350" s="176">
        <f>D294</f>
        <v>5</v>
      </c>
    </row>
    <row r="1351" spans="2:8">
      <c r="B1351" s="173" t="s">
        <v>25886</v>
      </c>
      <c r="C1351" s="47" t="s">
        <v>26188</v>
      </c>
      <c r="D1351" s="176">
        <f>D302</f>
        <v>5</v>
      </c>
    </row>
    <row r="1352" spans="2:8">
      <c r="B1352" s="173" t="s">
        <v>25887</v>
      </c>
      <c r="C1352" s="47" t="s">
        <v>26189</v>
      </c>
      <c r="D1352" s="176">
        <f>D306</f>
        <v>5</v>
      </c>
    </row>
    <row r="1353" spans="2:8">
      <c r="B1353" s="173" t="s">
        <v>25888</v>
      </c>
      <c r="C1353" s="47" t="s">
        <v>26190</v>
      </c>
      <c r="D1353" s="176">
        <f>D300</f>
        <v>5</v>
      </c>
    </row>
    <row r="1354" spans="2:8">
      <c r="B1354" s="173" t="s">
        <v>25889</v>
      </c>
      <c r="C1354" s="47" t="s">
        <v>26238</v>
      </c>
      <c r="D1354" s="176">
        <f>'Row Data'!F2660</f>
        <v>5</v>
      </c>
    </row>
    <row r="1355" spans="2:8">
      <c r="B1355" s="173" t="s">
        <v>25890</v>
      </c>
      <c r="C1355" s="47" t="s">
        <v>24231</v>
      </c>
      <c r="D1355" s="176">
        <f>D244</f>
        <v>5</v>
      </c>
    </row>
    <row r="1356" spans="2:8">
      <c r="B1356" s="173" t="s">
        <v>25891</v>
      </c>
      <c r="C1356" s="47" t="s">
        <v>24227</v>
      </c>
      <c r="D1356" s="176">
        <f>D248</f>
        <v>5</v>
      </c>
    </row>
    <row r="1357" spans="2:8">
      <c r="B1357" s="173" t="s">
        <v>25892</v>
      </c>
      <c r="C1357" s="47" t="s">
        <v>24224</v>
      </c>
      <c r="D1357" s="176">
        <f>D251</f>
        <v>5</v>
      </c>
    </row>
    <row r="1358" spans="2:8">
      <c r="B1358" s="173" t="s">
        <v>25893</v>
      </c>
      <c r="C1358" s="47" t="s">
        <v>24226</v>
      </c>
      <c r="D1358" s="176">
        <f>D249</f>
        <v>5</v>
      </c>
    </row>
    <row r="1359" spans="2:8">
      <c r="B1359" s="173" t="s">
        <v>25894</v>
      </c>
      <c r="C1359" s="47" t="s">
        <v>24218</v>
      </c>
      <c r="D1359" s="176">
        <f>D257</f>
        <v>5</v>
      </c>
    </row>
    <row r="1360" spans="2:8">
      <c r="B1360" s="173" t="s">
        <v>25895</v>
      </c>
      <c r="C1360" s="47" t="s">
        <v>24220</v>
      </c>
      <c r="D1360" s="176">
        <f>D255</f>
        <v>5</v>
      </c>
    </row>
    <row r="1361" spans="2:8">
      <c r="B1361" s="173" t="s">
        <v>25896</v>
      </c>
      <c r="C1361" s="47" t="s">
        <v>24216</v>
      </c>
      <c r="D1361" s="176">
        <f>D259</f>
        <v>5</v>
      </c>
    </row>
    <row r="1362" spans="2:8" s="129" customFormat="1">
      <c r="B1362" s="173" t="s">
        <v>25897</v>
      </c>
      <c r="C1362" s="174" t="s">
        <v>23646</v>
      </c>
      <c r="D1362" s="176" t="e">
        <f>D287</f>
        <v>#N/A</v>
      </c>
      <c r="E1362" s="47"/>
      <c r="H1362" s="126"/>
    </row>
    <row r="1363" spans="2:8" s="129" customFormat="1">
      <c r="B1363" s="173" t="s">
        <v>25898</v>
      </c>
      <c r="C1363" s="47" t="s">
        <v>25190</v>
      </c>
      <c r="D1363" s="176">
        <f>D727</f>
        <v>0</v>
      </c>
      <c r="H1363" s="126"/>
    </row>
    <row r="1364" spans="2:8" s="129" customFormat="1">
      <c r="B1364" s="173" t="s">
        <v>25899</v>
      </c>
      <c r="C1364" s="47" t="s">
        <v>24257</v>
      </c>
      <c r="D1364" s="176">
        <f>D204</f>
        <v>5</v>
      </c>
      <c r="H1364" s="126"/>
    </row>
    <row r="1365" spans="2:8">
      <c r="B1365" s="173" t="s">
        <v>25900</v>
      </c>
      <c r="C1365" s="47" t="s">
        <v>26239</v>
      </c>
      <c r="D1365" s="176">
        <f>MAX('Row Data'!F560:F562)</f>
        <v>5</v>
      </c>
    </row>
    <row r="1366" spans="2:8">
      <c r="B1366" s="173" t="s">
        <v>25901</v>
      </c>
      <c r="C1366" s="47" t="s">
        <v>10658</v>
      </c>
      <c r="D1366" s="176">
        <f>'Row Data'!F572</f>
        <v>5</v>
      </c>
    </row>
    <row r="1367" spans="2:8">
      <c r="B1367" s="173" t="s">
        <v>25902</v>
      </c>
      <c r="C1367" s="47" t="s">
        <v>21862</v>
      </c>
      <c r="D1367" s="176">
        <f>'Row Data'!F565</f>
        <v>5</v>
      </c>
    </row>
    <row r="1368" spans="2:8" s="129" customFormat="1">
      <c r="B1368" s="173" t="s">
        <v>25903</v>
      </c>
      <c r="C1368" s="47" t="s">
        <v>24346</v>
      </c>
      <c r="D1368" s="176">
        <f ca="1">D70</f>
        <v>4.0999999999999996</v>
      </c>
      <c r="H1368" s="126"/>
    </row>
    <row r="1369" spans="2:8" s="129" customFormat="1">
      <c r="B1369" s="173" t="s">
        <v>25904</v>
      </c>
      <c r="C1369" s="47" t="s">
        <v>24342</v>
      </c>
      <c r="D1369" s="176">
        <f>D75</f>
        <v>5</v>
      </c>
      <c r="H1369" s="126"/>
    </row>
    <row r="1370" spans="2:8" s="129" customFormat="1">
      <c r="B1370" s="173" t="s">
        <v>25905</v>
      </c>
      <c r="C1370" s="47" t="s">
        <v>24341</v>
      </c>
      <c r="D1370" s="176">
        <f>D76</f>
        <v>5</v>
      </c>
      <c r="H1370" s="126"/>
    </row>
    <row r="1371" spans="2:8" s="129" customFormat="1">
      <c r="B1371" s="173" t="s">
        <v>25906</v>
      </c>
      <c r="C1371" s="47" t="s">
        <v>24339</v>
      </c>
      <c r="D1371" s="176">
        <f>D79</f>
        <v>5</v>
      </c>
      <c r="H1371" s="126"/>
    </row>
    <row r="1372" spans="2:8" s="129" customFormat="1">
      <c r="B1372" s="173" t="s">
        <v>25907</v>
      </c>
      <c r="C1372" s="47" t="s">
        <v>26205</v>
      </c>
      <c r="D1372" s="176">
        <f>D442</f>
        <v>5</v>
      </c>
      <c r="H1372" s="126"/>
    </row>
    <row r="1373" spans="2:8">
      <c r="B1373" s="168" t="s">
        <v>25908</v>
      </c>
      <c r="C1373" s="169" t="s">
        <v>26263</v>
      </c>
      <c r="D1373" s="191"/>
    </row>
    <row r="1374" spans="2:8">
      <c r="B1374" s="173" t="s">
        <v>25909</v>
      </c>
      <c r="C1374" s="47" t="s">
        <v>26200</v>
      </c>
      <c r="D1374" s="176">
        <f>D276</f>
        <v>5</v>
      </c>
    </row>
    <row r="1375" spans="2:8">
      <c r="B1375" s="173" t="s">
        <v>25910</v>
      </c>
      <c r="C1375" s="47" t="s">
        <v>26241</v>
      </c>
      <c r="D1375" s="176">
        <f>D1619</f>
        <v>5</v>
      </c>
      <c r="E1375" s="196"/>
    </row>
    <row r="1376" spans="2:8">
      <c r="B1376" s="173" t="s">
        <v>25911</v>
      </c>
      <c r="C1376" s="47" t="s">
        <v>26206</v>
      </c>
      <c r="D1376" s="176">
        <f>D277</f>
        <v>5</v>
      </c>
    </row>
    <row r="1377" spans="2:8">
      <c r="B1377" s="173" t="s">
        <v>25912</v>
      </c>
      <c r="C1377" s="47" t="s">
        <v>26202</v>
      </c>
      <c r="D1377" s="176">
        <f>D289</f>
        <v>5</v>
      </c>
    </row>
    <row r="1378" spans="2:8">
      <c r="B1378" s="173" t="s">
        <v>25913</v>
      </c>
      <c r="C1378" s="47" t="s">
        <v>26190</v>
      </c>
      <c r="D1378" s="176">
        <f>D300</f>
        <v>5</v>
      </c>
    </row>
    <row r="1379" spans="2:8">
      <c r="B1379" s="173" t="s">
        <v>25914</v>
      </c>
      <c r="C1379" s="47" t="s">
        <v>24226</v>
      </c>
      <c r="D1379" s="176">
        <f>D249</f>
        <v>5</v>
      </c>
    </row>
    <row r="1380" spans="2:8">
      <c r="B1380" s="173" t="s">
        <v>25915</v>
      </c>
      <c r="C1380" s="47" t="s">
        <v>24248</v>
      </c>
      <c r="D1380" s="176">
        <f>D217</f>
        <v>5</v>
      </c>
    </row>
    <row r="1381" spans="2:8">
      <c r="B1381" s="173" t="s">
        <v>25916</v>
      </c>
      <c r="C1381" s="47" t="s">
        <v>26243</v>
      </c>
      <c r="D1381" s="176">
        <f>MAX('Row Data'!F482:F483)</f>
        <v>5</v>
      </c>
    </row>
    <row r="1382" spans="2:8">
      <c r="B1382" s="173" t="s">
        <v>25917</v>
      </c>
      <c r="C1382" s="47" t="s">
        <v>25190</v>
      </c>
      <c r="D1382" s="176">
        <f>D727</f>
        <v>0</v>
      </c>
    </row>
    <row r="1383" spans="2:8" s="129" customFormat="1">
      <c r="B1383" s="173" t="s">
        <v>25918</v>
      </c>
      <c r="C1383" s="47" t="s">
        <v>11522</v>
      </c>
      <c r="D1383" s="176">
        <f>D868</f>
        <v>5</v>
      </c>
      <c r="H1383" s="126"/>
    </row>
    <row r="1384" spans="2:8" s="129" customFormat="1">
      <c r="B1384" s="173" t="s">
        <v>25919</v>
      </c>
      <c r="C1384" s="47" t="s">
        <v>24340</v>
      </c>
      <c r="D1384" s="176">
        <f>D77</f>
        <v>5</v>
      </c>
      <c r="H1384" s="126"/>
    </row>
    <row r="1385" spans="2:8" s="129" customFormat="1">
      <c r="B1385" s="173" t="s">
        <v>25920</v>
      </c>
      <c r="C1385" s="47" t="s">
        <v>24339</v>
      </c>
      <c r="D1385" s="176">
        <f>D79</f>
        <v>5</v>
      </c>
      <c r="H1385" s="126"/>
    </row>
    <row r="1386" spans="2:8" s="129" customFormat="1">
      <c r="B1386" s="173" t="s">
        <v>25921</v>
      </c>
      <c r="C1386" s="47" t="s">
        <v>24348</v>
      </c>
      <c r="D1386" s="176">
        <f>D66</f>
        <v>5</v>
      </c>
      <c r="H1386" s="126"/>
    </row>
    <row r="1387" spans="2:8" s="129" customFormat="1">
      <c r="B1387" s="173" t="s">
        <v>25922</v>
      </c>
      <c r="C1387" s="47" t="s">
        <v>26196</v>
      </c>
      <c r="D1387" s="176">
        <f>D426</f>
        <v>5</v>
      </c>
      <c r="H1387" s="126"/>
    </row>
    <row r="1388" spans="2:8" s="129" customFormat="1">
      <c r="B1388" s="173" t="s">
        <v>25923</v>
      </c>
      <c r="C1388" s="47" t="s">
        <v>26197</v>
      </c>
      <c r="D1388" s="176">
        <f>D427</f>
        <v>5</v>
      </c>
      <c r="H1388" s="126"/>
    </row>
    <row r="1389" spans="2:8" s="129" customFormat="1">
      <c r="B1389" s="173" t="s">
        <v>25924</v>
      </c>
      <c r="C1389" s="47" t="s">
        <v>26207</v>
      </c>
      <c r="D1389" s="176">
        <f>D428</f>
        <v>5</v>
      </c>
      <c r="H1389" s="126"/>
    </row>
    <row r="1390" spans="2:8" s="129" customFormat="1">
      <c r="B1390" s="173" t="s">
        <v>25925</v>
      </c>
      <c r="C1390" s="47" t="s">
        <v>21715</v>
      </c>
      <c r="D1390" s="176">
        <f>'Row Data'!F3</f>
        <v>5</v>
      </c>
      <c r="H1390" s="126"/>
    </row>
    <row r="1391" spans="2:8">
      <c r="B1391" s="168" t="s">
        <v>25926</v>
      </c>
      <c r="C1391" s="169" t="s">
        <v>26275</v>
      </c>
      <c r="D1391" s="191"/>
    </row>
    <row r="1392" spans="2:8" s="129" customFormat="1">
      <c r="B1392" s="171" t="s">
        <v>25927</v>
      </c>
      <c r="C1392" s="47" t="s">
        <v>26182</v>
      </c>
      <c r="D1392" s="176">
        <f>D274</f>
        <v>5</v>
      </c>
      <c r="H1392" s="126"/>
    </row>
    <row r="1393" spans="2:8">
      <c r="B1393" s="171" t="s">
        <v>25928</v>
      </c>
      <c r="C1393" s="47" t="s">
        <v>21993</v>
      </c>
      <c r="D1393" s="176">
        <f>MAX(D697:D719)</f>
        <v>5</v>
      </c>
    </row>
    <row r="1394" spans="2:8">
      <c r="B1394" s="171" t="s">
        <v>25929</v>
      </c>
      <c r="C1394" s="47" t="s">
        <v>25155</v>
      </c>
      <c r="D1394" s="176">
        <f>MAX(D653:D656)</f>
        <v>5</v>
      </c>
    </row>
    <row r="1395" spans="2:8" s="129" customFormat="1">
      <c r="B1395" s="171" t="s">
        <v>25930</v>
      </c>
      <c r="C1395" s="47" t="s">
        <v>11531</v>
      </c>
      <c r="D1395" s="176">
        <f>D864</f>
        <v>5</v>
      </c>
      <c r="H1395" s="126"/>
    </row>
    <row r="1396" spans="2:8" s="129" customFormat="1">
      <c r="B1396" s="171" t="s">
        <v>25931</v>
      </c>
      <c r="C1396" s="47" t="s">
        <v>11533</v>
      </c>
      <c r="D1396" s="176">
        <f>D865</f>
        <v>5</v>
      </c>
      <c r="H1396" s="126"/>
    </row>
    <row r="1397" spans="2:8" s="129" customFormat="1">
      <c r="B1397" s="171" t="s">
        <v>25932</v>
      </c>
      <c r="C1397" s="47" t="s">
        <v>11524</v>
      </c>
      <c r="D1397" s="176">
        <f>D863</f>
        <v>5</v>
      </c>
      <c r="H1397" s="126"/>
    </row>
    <row r="1398" spans="2:8" s="129" customFormat="1">
      <c r="B1398" s="171" t="s">
        <v>25933</v>
      </c>
      <c r="C1398" s="47" t="s">
        <v>11526</v>
      </c>
      <c r="D1398" s="176">
        <f>D872</f>
        <v>5</v>
      </c>
      <c r="H1398" s="126"/>
    </row>
    <row r="1399" spans="2:8" s="129" customFormat="1">
      <c r="B1399" s="171" t="s">
        <v>25934</v>
      </c>
      <c r="C1399" s="47" t="s">
        <v>11529</v>
      </c>
      <c r="D1399" s="176">
        <f>D871</f>
        <v>5</v>
      </c>
      <c r="H1399" s="126"/>
    </row>
    <row r="1400" spans="2:8" s="129" customFormat="1">
      <c r="B1400" s="171" t="s">
        <v>25935</v>
      </c>
      <c r="C1400" s="47" t="s">
        <v>26208</v>
      </c>
      <c r="D1400" s="176">
        <f>D429</f>
        <v>5</v>
      </c>
      <c r="H1400" s="126"/>
    </row>
    <row r="1401" spans="2:8" s="129" customFormat="1">
      <c r="B1401" s="171" t="s">
        <v>25936</v>
      </c>
      <c r="C1401" s="47" t="s">
        <v>26209</v>
      </c>
      <c r="D1401" s="176">
        <f>D430</f>
        <v>5</v>
      </c>
      <c r="H1401" s="126"/>
    </row>
    <row r="1402" spans="2:8" s="129" customFormat="1">
      <c r="B1402" s="171" t="s">
        <v>25937</v>
      </c>
      <c r="C1402" s="47" t="s">
        <v>26210</v>
      </c>
      <c r="D1402" s="176">
        <f>D431</f>
        <v>5</v>
      </c>
      <c r="H1402" s="126"/>
    </row>
    <row r="1403" spans="2:8" s="129" customFormat="1">
      <c r="B1403" s="171" t="s">
        <v>25938</v>
      </c>
      <c r="C1403" s="47" t="s">
        <v>26211</v>
      </c>
      <c r="D1403" s="176">
        <f>D432</f>
        <v>5</v>
      </c>
      <c r="H1403" s="126"/>
    </row>
    <row r="1404" spans="2:8">
      <c r="B1404" s="168" t="s">
        <v>25939</v>
      </c>
      <c r="C1404" s="169" t="s">
        <v>26274</v>
      </c>
      <c r="D1404" s="191"/>
    </row>
    <row r="1405" spans="2:8" s="129" customFormat="1">
      <c r="B1405" s="171" t="s">
        <v>25940</v>
      </c>
      <c r="C1405" s="156" t="s">
        <v>26198</v>
      </c>
      <c r="D1405" s="176">
        <f>D270</f>
        <v>5</v>
      </c>
      <c r="H1405" s="126"/>
    </row>
    <row r="1406" spans="2:8" s="129" customFormat="1">
      <c r="B1406" s="171" t="s">
        <v>25941</v>
      </c>
      <c r="C1406" s="47" t="s">
        <v>24235</v>
      </c>
      <c r="D1406" s="176">
        <f ca="1">D239</f>
        <v>4.5999999999999996</v>
      </c>
      <c r="H1406" s="126"/>
    </row>
    <row r="1407" spans="2:8" s="129" customFormat="1">
      <c r="B1407" s="171" t="s">
        <v>25942</v>
      </c>
      <c r="C1407" s="47" t="s">
        <v>24236</v>
      </c>
      <c r="D1407" s="176">
        <f>D238</f>
        <v>5</v>
      </c>
      <c r="H1407" s="126"/>
    </row>
    <row r="1408" spans="2:8" s="129" customFormat="1">
      <c r="B1408" s="171" t="s">
        <v>25943</v>
      </c>
      <c r="C1408" s="47" t="s">
        <v>24234</v>
      </c>
      <c r="D1408" s="176">
        <f>D240</f>
        <v>5</v>
      </c>
      <c r="H1408" s="126"/>
    </row>
    <row r="1409" spans="2:8">
      <c r="B1409" s="171" t="s">
        <v>25944</v>
      </c>
      <c r="C1409" s="47" t="s">
        <v>26192</v>
      </c>
      <c r="D1409" s="176">
        <f>D275</f>
        <v>5</v>
      </c>
    </row>
    <row r="1410" spans="2:8">
      <c r="B1410" s="171" t="s">
        <v>25945</v>
      </c>
      <c r="C1410" s="47" t="s">
        <v>26241</v>
      </c>
      <c r="D1410" s="176">
        <f>D1619</f>
        <v>5</v>
      </c>
      <c r="E1410" s="196"/>
    </row>
    <row r="1411" spans="2:8">
      <c r="B1411" s="171" t="s">
        <v>25946</v>
      </c>
      <c r="C1411" s="47" t="s">
        <v>26206</v>
      </c>
      <c r="D1411" s="176">
        <f>D277</f>
        <v>5</v>
      </c>
    </row>
    <row r="1412" spans="2:8" s="129" customFormat="1">
      <c r="B1412" s="171" t="s">
        <v>25947</v>
      </c>
      <c r="C1412" s="47" t="s">
        <v>26186</v>
      </c>
      <c r="D1412" s="176">
        <f>D281</f>
        <v>5</v>
      </c>
      <c r="H1412" s="126"/>
    </row>
    <row r="1413" spans="2:8">
      <c r="B1413" s="171" t="s">
        <v>25948</v>
      </c>
      <c r="C1413" s="47" t="s">
        <v>26202</v>
      </c>
      <c r="D1413" s="176">
        <f>D289</f>
        <v>5</v>
      </c>
    </row>
    <row r="1414" spans="2:8">
      <c r="B1414" s="171" t="s">
        <v>25949</v>
      </c>
      <c r="C1414" s="47" t="s">
        <v>26194</v>
      </c>
      <c r="D1414" s="176">
        <f>D290</f>
        <v>5</v>
      </c>
    </row>
    <row r="1415" spans="2:8">
      <c r="B1415" s="171" t="s">
        <v>25950</v>
      </c>
      <c r="C1415" s="47" t="s">
        <v>26195</v>
      </c>
      <c r="D1415" s="176">
        <f>D291</f>
        <v>5</v>
      </c>
    </row>
    <row r="1416" spans="2:8">
      <c r="B1416" s="171" t="s">
        <v>25951</v>
      </c>
      <c r="C1416" s="47" t="s">
        <v>26212</v>
      </c>
      <c r="D1416" s="176">
        <f>D288</f>
        <v>5</v>
      </c>
    </row>
    <row r="1417" spans="2:8">
      <c r="B1417" s="171" t="s">
        <v>25952</v>
      </c>
      <c r="C1417" s="47" t="s">
        <v>26213</v>
      </c>
      <c r="D1417" s="176">
        <f>D304</f>
        <v>5</v>
      </c>
    </row>
    <row r="1418" spans="2:8">
      <c r="B1418" s="171" t="s">
        <v>25953</v>
      </c>
      <c r="C1418" s="47" t="s">
        <v>26238</v>
      </c>
      <c r="D1418" s="176">
        <f>'Row Data'!F2660</f>
        <v>5</v>
      </c>
    </row>
    <row r="1419" spans="2:8">
      <c r="B1419" s="171" t="s">
        <v>25954</v>
      </c>
      <c r="C1419" s="47" t="s">
        <v>24233</v>
      </c>
      <c r="D1419" s="176">
        <f>D242</f>
        <v>5</v>
      </c>
    </row>
    <row r="1420" spans="2:8">
      <c r="B1420" s="171" t="s">
        <v>25955</v>
      </c>
      <c r="C1420" s="47" t="s">
        <v>24227</v>
      </c>
      <c r="D1420" s="176">
        <f>D248</f>
        <v>5</v>
      </c>
    </row>
    <row r="1421" spans="2:8">
      <c r="B1421" s="171" t="s">
        <v>25956</v>
      </c>
      <c r="C1421" s="47" t="s">
        <v>24220</v>
      </c>
      <c r="D1421" s="176">
        <f>D255</f>
        <v>5</v>
      </c>
    </row>
    <row r="1422" spans="2:8">
      <c r="B1422" s="171" t="s">
        <v>25957</v>
      </c>
      <c r="C1422" s="47" t="s">
        <v>24216</v>
      </c>
      <c r="D1422" s="176">
        <f>D259</f>
        <v>5</v>
      </c>
    </row>
    <row r="1423" spans="2:8">
      <c r="B1423" s="171" t="s">
        <v>25958</v>
      </c>
      <c r="C1423" s="47" t="s">
        <v>25190</v>
      </c>
      <c r="D1423" s="176">
        <f>D727</f>
        <v>0</v>
      </c>
    </row>
    <row r="1424" spans="2:8" s="129" customFormat="1">
      <c r="B1424" s="171" t="s">
        <v>25959</v>
      </c>
      <c r="C1424" s="47" t="s">
        <v>11528</v>
      </c>
      <c r="D1424" s="176">
        <f>D874</f>
        <v>5</v>
      </c>
      <c r="H1424" s="126"/>
    </row>
    <row r="1425" spans="2:8" s="129" customFormat="1">
      <c r="B1425" s="171" t="s">
        <v>25960</v>
      </c>
      <c r="C1425" s="47" t="s">
        <v>11532</v>
      </c>
      <c r="D1425" s="176">
        <f>D866</f>
        <v>5</v>
      </c>
      <c r="H1425" s="126"/>
    </row>
    <row r="1426" spans="2:8" s="129" customFormat="1">
      <c r="B1426" s="171" t="s">
        <v>25961</v>
      </c>
      <c r="C1426" s="47" t="s">
        <v>26209</v>
      </c>
      <c r="D1426" s="176">
        <f>D430</f>
        <v>5</v>
      </c>
      <c r="H1426" s="126"/>
    </row>
    <row r="1427" spans="2:8" s="129" customFormat="1">
      <c r="B1427" s="171" t="s">
        <v>25962</v>
      </c>
      <c r="C1427" s="47" t="s">
        <v>26210</v>
      </c>
      <c r="D1427" s="176">
        <f>D431</f>
        <v>5</v>
      </c>
      <c r="H1427" s="126"/>
    </row>
    <row r="1428" spans="2:8" s="129" customFormat="1">
      <c r="B1428" s="171" t="s">
        <v>25963</v>
      </c>
      <c r="C1428" s="47" t="s">
        <v>26211</v>
      </c>
      <c r="D1428" s="176">
        <f>D432</f>
        <v>5</v>
      </c>
      <c r="H1428" s="126"/>
    </row>
    <row r="1429" spans="2:8" s="129" customFormat="1">
      <c r="B1429" s="171" t="s">
        <v>25964</v>
      </c>
      <c r="C1429" s="47" t="s">
        <v>26214</v>
      </c>
      <c r="D1429" s="176">
        <f t="shared" ref="D1429:D1434" si="0">D435</f>
        <v>5</v>
      </c>
      <c r="H1429" s="126"/>
    </row>
    <row r="1430" spans="2:8" s="129" customFormat="1">
      <c r="B1430" s="171" t="s">
        <v>25965</v>
      </c>
      <c r="C1430" s="47" t="s">
        <v>26215</v>
      </c>
      <c r="D1430" s="176">
        <f t="shared" si="0"/>
        <v>5</v>
      </c>
      <c r="H1430" s="126"/>
    </row>
    <row r="1431" spans="2:8" s="129" customFormat="1">
      <c r="B1431" s="171" t="s">
        <v>25966</v>
      </c>
      <c r="C1431" s="47" t="s">
        <v>26216</v>
      </c>
      <c r="D1431" s="176">
        <f t="shared" si="0"/>
        <v>5</v>
      </c>
      <c r="H1431" s="126"/>
    </row>
    <row r="1432" spans="2:8" s="129" customFormat="1">
      <c r="B1432" s="171" t="s">
        <v>25967</v>
      </c>
      <c r="C1432" s="47" t="s">
        <v>26217</v>
      </c>
      <c r="D1432" s="176">
        <f t="shared" si="0"/>
        <v>5</v>
      </c>
      <c r="H1432" s="126"/>
    </row>
    <row r="1433" spans="2:8" s="129" customFormat="1">
      <c r="B1433" s="171" t="s">
        <v>25968</v>
      </c>
      <c r="C1433" s="47" t="s">
        <v>26218</v>
      </c>
      <c r="D1433" s="176">
        <f t="shared" si="0"/>
        <v>5</v>
      </c>
      <c r="H1433" s="126"/>
    </row>
    <row r="1434" spans="2:8" s="129" customFormat="1">
      <c r="B1434" s="171" t="s">
        <v>25969</v>
      </c>
      <c r="C1434" s="47" t="s">
        <v>26219</v>
      </c>
      <c r="D1434" s="176">
        <f t="shared" si="0"/>
        <v>5</v>
      </c>
      <c r="H1434" s="126"/>
    </row>
    <row r="1435" spans="2:8">
      <c r="B1435" s="168" t="s">
        <v>25970</v>
      </c>
      <c r="C1435" s="169" t="s">
        <v>26273</v>
      </c>
      <c r="D1435" s="191"/>
    </row>
    <row r="1436" spans="2:8">
      <c r="B1436" s="173" t="s">
        <v>25971</v>
      </c>
      <c r="C1436" s="47" t="s">
        <v>26221</v>
      </c>
      <c r="D1436" s="176">
        <f>D274</f>
        <v>5</v>
      </c>
    </row>
    <row r="1437" spans="2:8">
      <c r="B1437" s="173" t="s">
        <v>25972</v>
      </c>
      <c r="C1437" s="47" t="s">
        <v>26220</v>
      </c>
      <c r="D1437" s="176">
        <f>D276</f>
        <v>5</v>
      </c>
    </row>
    <row r="1438" spans="2:8">
      <c r="B1438" s="173" t="s">
        <v>25973</v>
      </c>
      <c r="C1438" s="47" t="s">
        <v>26242</v>
      </c>
      <c r="D1438" s="176">
        <f>D1618</f>
        <v>5</v>
      </c>
      <c r="E1438" s="196"/>
    </row>
    <row r="1439" spans="2:8">
      <c r="B1439" s="173" t="s">
        <v>25974</v>
      </c>
      <c r="C1439" s="47" t="s">
        <v>26241</v>
      </c>
      <c r="D1439" s="176">
        <f>D1619</f>
        <v>5</v>
      </c>
      <c r="E1439" s="196"/>
    </row>
    <row r="1440" spans="2:8" s="129" customFormat="1">
      <c r="B1440" s="173" t="s">
        <v>25975</v>
      </c>
      <c r="C1440" s="47" t="s">
        <v>24208</v>
      </c>
      <c r="D1440" s="176">
        <f>D282</f>
        <v>5</v>
      </c>
      <c r="H1440" s="126"/>
    </row>
    <row r="1441" spans="2:8">
      <c r="B1441" s="173" t="s">
        <v>25976</v>
      </c>
      <c r="C1441" s="47" t="s">
        <v>26184</v>
      </c>
      <c r="D1441" s="176">
        <f>D278</f>
        <v>5</v>
      </c>
    </row>
    <row r="1442" spans="2:8" s="129" customFormat="1">
      <c r="B1442" s="173" t="s">
        <v>25977</v>
      </c>
      <c r="C1442" s="47" t="s">
        <v>26186</v>
      </c>
      <c r="D1442" s="176">
        <f>D281</f>
        <v>5</v>
      </c>
      <c r="H1442" s="126"/>
    </row>
    <row r="1443" spans="2:8">
      <c r="B1443" s="173" t="s">
        <v>25978</v>
      </c>
      <c r="C1443" s="47" t="s">
        <v>26222</v>
      </c>
      <c r="D1443" s="176">
        <f>D292</f>
        <v>5</v>
      </c>
    </row>
    <row r="1444" spans="2:8">
      <c r="B1444" s="173" t="s">
        <v>25979</v>
      </c>
      <c r="C1444" s="47" t="s">
        <v>26187</v>
      </c>
      <c r="D1444" s="176">
        <f>D294</f>
        <v>5</v>
      </c>
    </row>
    <row r="1445" spans="2:8" s="129" customFormat="1">
      <c r="B1445" s="173" t="s">
        <v>25980</v>
      </c>
      <c r="C1445" s="47" t="s">
        <v>24230</v>
      </c>
      <c r="D1445" s="176">
        <f>D245</f>
        <v>5</v>
      </c>
      <c r="H1445" s="126"/>
    </row>
    <row r="1446" spans="2:8" s="129" customFormat="1">
      <c r="B1446" s="173" t="s">
        <v>25981</v>
      </c>
      <c r="C1446" s="47" t="s">
        <v>24221</v>
      </c>
      <c r="D1446" s="176">
        <f>D254</f>
        <v>5</v>
      </c>
      <c r="H1446" s="126"/>
    </row>
    <row r="1447" spans="2:8" s="129" customFormat="1">
      <c r="B1447" s="173" t="s">
        <v>25982</v>
      </c>
      <c r="C1447" s="47" t="s">
        <v>26238</v>
      </c>
      <c r="D1447" s="176">
        <f>'Row Data'!F2660</f>
        <v>5</v>
      </c>
      <c r="E1447" s="47"/>
      <c r="H1447" s="126"/>
    </row>
    <row r="1448" spans="2:8">
      <c r="B1448" s="173" t="s">
        <v>25983</v>
      </c>
      <c r="C1448" s="47" t="s">
        <v>21993</v>
      </c>
      <c r="D1448" s="176">
        <f ca="1">MAX(D680:D722)</f>
        <v>5</v>
      </c>
    </row>
    <row r="1449" spans="2:8">
      <c r="B1449" s="173" t="s">
        <v>25984</v>
      </c>
      <c r="C1449" s="47" t="s">
        <v>25155</v>
      </c>
      <c r="D1449" s="176">
        <f>MAX(D653:D656)</f>
        <v>5</v>
      </c>
    </row>
    <row r="1450" spans="2:8">
      <c r="B1450" s="173" t="s">
        <v>25985</v>
      </c>
      <c r="C1450" s="175" t="s">
        <v>23646</v>
      </c>
      <c r="D1450" s="176" t="e">
        <f>D287</f>
        <v>#N/A</v>
      </c>
    </row>
    <row r="1451" spans="2:8" s="129" customFormat="1">
      <c r="B1451" s="173" t="s">
        <v>25986</v>
      </c>
      <c r="C1451" s="47" t="s">
        <v>24339</v>
      </c>
      <c r="D1451" s="176">
        <f>D79</f>
        <v>5</v>
      </c>
      <c r="H1451" s="126"/>
    </row>
    <row r="1452" spans="2:8" s="129" customFormat="1">
      <c r="B1452" s="173" t="s">
        <v>25987</v>
      </c>
      <c r="C1452" s="47" t="s">
        <v>26223</v>
      </c>
      <c r="D1452" s="176">
        <f>D444</f>
        <v>5</v>
      </c>
      <c r="H1452" s="126"/>
    </row>
    <row r="1453" spans="2:8" s="129" customFormat="1">
      <c r="B1453" s="173" t="s">
        <v>25988</v>
      </c>
      <c r="C1453" s="47" t="s">
        <v>26224</v>
      </c>
      <c r="D1453" s="176">
        <f>D445</f>
        <v>5</v>
      </c>
      <c r="H1453" s="126"/>
    </row>
    <row r="1454" spans="2:8">
      <c r="B1454" s="168" t="s">
        <v>25989</v>
      </c>
      <c r="C1454" s="169" t="s">
        <v>26272</v>
      </c>
      <c r="D1454" s="191"/>
    </row>
    <row r="1455" spans="2:8" s="129" customFormat="1">
      <c r="B1455" s="171" t="s">
        <v>25990</v>
      </c>
      <c r="C1455" s="47" t="s">
        <v>26191</v>
      </c>
      <c r="D1455" s="176">
        <f>D269</f>
        <v>5</v>
      </c>
      <c r="H1455" s="126"/>
    </row>
    <row r="1456" spans="2:8">
      <c r="B1456" s="171" t="s">
        <v>25991</v>
      </c>
      <c r="C1456" s="47" t="s">
        <v>26192</v>
      </c>
      <c r="D1456" s="176">
        <f>D275</f>
        <v>5</v>
      </c>
    </row>
    <row r="1457" spans="2:8">
      <c r="B1457" s="171" t="s">
        <v>25992</v>
      </c>
      <c r="C1457" s="47" t="s">
        <v>26244</v>
      </c>
      <c r="D1457" s="176">
        <f>'Row Data'!F2388</f>
        <v>5</v>
      </c>
    </row>
    <row r="1458" spans="2:8">
      <c r="B1458" s="171" t="s">
        <v>25993</v>
      </c>
      <c r="C1458" s="47" t="s">
        <v>26245</v>
      </c>
      <c r="D1458" s="176">
        <f>D1619</f>
        <v>5</v>
      </c>
      <c r="E1458" s="196"/>
    </row>
    <row r="1459" spans="2:8">
      <c r="B1459" s="171" t="s">
        <v>25994</v>
      </c>
      <c r="C1459" s="47" t="s">
        <v>26206</v>
      </c>
      <c r="D1459" s="176">
        <f>D277</f>
        <v>5</v>
      </c>
    </row>
    <row r="1460" spans="2:8" s="129" customFormat="1">
      <c r="B1460" s="171" t="s">
        <v>25995</v>
      </c>
      <c r="C1460" s="47" t="s">
        <v>24208</v>
      </c>
      <c r="D1460" s="176">
        <f>D282</f>
        <v>5</v>
      </c>
      <c r="H1460" s="126"/>
    </row>
    <row r="1461" spans="2:8">
      <c r="B1461" s="171" t="s">
        <v>25996</v>
      </c>
      <c r="C1461" s="47" t="s">
        <v>26184</v>
      </c>
      <c r="D1461" s="176">
        <f>D278</f>
        <v>5</v>
      </c>
    </row>
    <row r="1462" spans="2:8">
      <c r="B1462" s="171" t="s">
        <v>25997</v>
      </c>
      <c r="C1462" s="47" t="s">
        <v>26193</v>
      </c>
      <c r="D1462" s="176">
        <f>D279</f>
        <v>5</v>
      </c>
    </row>
    <row r="1463" spans="2:8">
      <c r="B1463" s="171" t="s">
        <v>25998</v>
      </c>
      <c r="C1463" s="47" t="s">
        <v>26194</v>
      </c>
      <c r="D1463" s="176">
        <f>D290</f>
        <v>5</v>
      </c>
    </row>
    <row r="1464" spans="2:8">
      <c r="B1464" s="171" t="s">
        <v>25999</v>
      </c>
      <c r="C1464" s="47" t="s">
        <v>26195</v>
      </c>
      <c r="D1464" s="176">
        <f>D291</f>
        <v>5</v>
      </c>
    </row>
    <row r="1465" spans="2:8">
      <c r="B1465" s="171" t="s">
        <v>26000</v>
      </c>
      <c r="C1465" s="47" t="s">
        <v>26225</v>
      </c>
      <c r="D1465" s="176">
        <f>D297</f>
        <v>5</v>
      </c>
    </row>
    <row r="1466" spans="2:8">
      <c r="B1466" s="171" t="s">
        <v>26001</v>
      </c>
      <c r="C1466" s="47" t="s">
        <v>26226</v>
      </c>
      <c r="D1466" s="176">
        <f>D296</f>
        <v>5</v>
      </c>
    </row>
    <row r="1467" spans="2:8">
      <c r="B1467" s="171" t="s">
        <v>26002</v>
      </c>
      <c r="C1467" s="47" t="s">
        <v>24229</v>
      </c>
      <c r="D1467" s="176">
        <f>D246</f>
        <v>5</v>
      </c>
    </row>
    <row r="1468" spans="2:8">
      <c r="B1468" s="171" t="s">
        <v>26003</v>
      </c>
      <c r="C1468" s="47" t="s">
        <v>24215</v>
      </c>
      <c r="D1468" s="176">
        <f>D260</f>
        <v>5</v>
      </c>
    </row>
    <row r="1469" spans="2:8">
      <c r="B1469" s="171" t="s">
        <v>26004</v>
      </c>
      <c r="C1469" s="47" t="s">
        <v>24224</v>
      </c>
      <c r="D1469" s="176">
        <f>D251</f>
        <v>5</v>
      </c>
    </row>
    <row r="1470" spans="2:8">
      <c r="B1470" s="171" t="s">
        <v>26005</v>
      </c>
      <c r="C1470" s="47" t="s">
        <v>24226</v>
      </c>
      <c r="D1470" s="176">
        <f>D249</f>
        <v>5</v>
      </c>
    </row>
    <row r="1471" spans="2:8">
      <c r="B1471" s="171" t="s">
        <v>26006</v>
      </c>
      <c r="C1471" s="47" t="s">
        <v>11530</v>
      </c>
      <c r="D1471" s="176">
        <f>D869</f>
        <v>5</v>
      </c>
    </row>
    <row r="1472" spans="2:8" s="129" customFormat="1">
      <c r="B1472" s="171" t="s">
        <v>26007</v>
      </c>
      <c r="C1472" s="47" t="s">
        <v>26227</v>
      </c>
      <c r="D1472" s="176">
        <f>D449</f>
        <v>5</v>
      </c>
      <c r="H1472" s="126"/>
    </row>
    <row r="1473" spans="2:10" s="129" customFormat="1">
      <c r="B1473" s="171" t="s">
        <v>26008</v>
      </c>
      <c r="C1473" s="47" t="s">
        <v>26228</v>
      </c>
      <c r="D1473" s="176">
        <f t="shared" ref="D1473:D1476" si="1">D450</f>
        <v>5</v>
      </c>
      <c r="H1473" s="126"/>
    </row>
    <row r="1474" spans="2:10" s="129" customFormat="1">
      <c r="B1474" s="171" t="s">
        <v>26009</v>
      </c>
      <c r="C1474" s="47" t="s">
        <v>26229</v>
      </c>
      <c r="D1474" s="176">
        <f t="shared" si="1"/>
        <v>5</v>
      </c>
      <c r="H1474" s="126"/>
    </row>
    <row r="1475" spans="2:10" s="129" customFormat="1">
      <c r="B1475" s="171" t="s">
        <v>26010</v>
      </c>
      <c r="C1475" s="47" t="s">
        <v>26230</v>
      </c>
      <c r="D1475" s="176">
        <f t="shared" si="1"/>
        <v>5</v>
      </c>
      <c r="H1475" s="126"/>
    </row>
    <row r="1476" spans="2:10" s="129" customFormat="1">
      <c r="B1476" s="171" t="s">
        <v>26011</v>
      </c>
      <c r="C1476" s="47" t="s">
        <v>26231</v>
      </c>
      <c r="D1476" s="176">
        <f t="shared" si="1"/>
        <v>5</v>
      </c>
      <c r="H1476" s="126"/>
    </row>
    <row r="1477" spans="2:10" s="129" customFormat="1">
      <c r="B1477" s="171" t="s">
        <v>26012</v>
      </c>
      <c r="C1477" s="47" t="s">
        <v>24340</v>
      </c>
      <c r="D1477" s="176">
        <f>D77</f>
        <v>5</v>
      </c>
      <c r="H1477" s="126"/>
    </row>
    <row r="1478" spans="2:10" s="129" customFormat="1">
      <c r="B1478" s="171" t="s">
        <v>26013</v>
      </c>
      <c r="C1478" s="47" t="s">
        <v>26246</v>
      </c>
      <c r="D1478" s="176">
        <f>MAX(D507:D510)</f>
        <v>5</v>
      </c>
      <c r="E1478" s="47"/>
      <c r="H1478" s="126"/>
    </row>
    <row r="1479" spans="2:10" s="129" customFormat="1">
      <c r="B1479" s="171" t="s">
        <v>26014</v>
      </c>
      <c r="C1479" s="47" t="s">
        <v>26247</v>
      </c>
      <c r="D1479" s="176">
        <f>MAX(D498:D502)</f>
        <v>5</v>
      </c>
      <c r="E1479" s="47"/>
      <c r="H1479" s="126"/>
    </row>
    <row r="1480" spans="2:10" s="129" customFormat="1">
      <c r="B1480" s="171" t="s">
        <v>26015</v>
      </c>
      <c r="C1480" s="47" t="s">
        <v>26248</v>
      </c>
      <c r="D1480" s="176">
        <f>MAX(D482:D496)</f>
        <v>5</v>
      </c>
      <c r="E1480" s="47"/>
      <c r="H1480" s="126"/>
    </row>
    <row r="1481" spans="2:10" s="129" customFormat="1">
      <c r="B1481" s="171" t="s">
        <v>26016</v>
      </c>
      <c r="C1481" s="47" t="s">
        <v>26256</v>
      </c>
      <c r="D1481" s="176">
        <f>MAX(D504:D505)</f>
        <v>5</v>
      </c>
      <c r="E1481" s="47"/>
      <c r="H1481" s="126"/>
    </row>
    <row r="1482" spans="2:10">
      <c r="B1482" s="168" t="s">
        <v>26017</v>
      </c>
      <c r="C1482" s="169" t="s">
        <v>26271</v>
      </c>
      <c r="D1482" s="191"/>
    </row>
    <row r="1483" spans="2:10">
      <c r="B1483" s="173" t="s">
        <v>26018</v>
      </c>
      <c r="C1483" s="47" t="s">
        <v>26182</v>
      </c>
      <c r="D1483" s="176">
        <f>D274</f>
        <v>5</v>
      </c>
    </row>
    <row r="1484" spans="2:10">
      <c r="B1484" s="173" t="s">
        <v>26019</v>
      </c>
      <c r="C1484" s="47" t="s">
        <v>26185</v>
      </c>
      <c r="D1484" s="176">
        <f>D280</f>
        <v>5</v>
      </c>
    </row>
    <row r="1485" spans="2:10">
      <c r="B1485" s="173" t="s">
        <v>26020</v>
      </c>
      <c r="C1485" s="47" t="s">
        <v>26187</v>
      </c>
      <c r="D1485" s="176">
        <f>D294</f>
        <v>5</v>
      </c>
    </row>
    <row r="1486" spans="2:10">
      <c r="B1486" s="173" t="s">
        <v>26021</v>
      </c>
      <c r="C1486" s="47" t="s">
        <v>26232</v>
      </c>
      <c r="D1486" s="176">
        <f>D298</f>
        <v>5</v>
      </c>
      <c r="J1486" s="156"/>
    </row>
    <row r="1487" spans="2:10">
      <c r="B1487" s="173" t="s">
        <v>26022</v>
      </c>
      <c r="C1487" s="156" t="s">
        <v>26198</v>
      </c>
      <c r="D1487" s="176">
        <f>D270</f>
        <v>5</v>
      </c>
    </row>
    <row r="1488" spans="2:10">
      <c r="B1488" s="173" t="s">
        <v>26023</v>
      </c>
      <c r="C1488" s="47" t="s">
        <v>24235</v>
      </c>
      <c r="D1488" s="176">
        <f ca="1">D239</f>
        <v>4.5999999999999996</v>
      </c>
    </row>
    <row r="1489" spans="2:8">
      <c r="B1489" s="173" t="s">
        <v>26024</v>
      </c>
      <c r="C1489" s="47" t="s">
        <v>24236</v>
      </c>
      <c r="D1489" s="176">
        <f>D238</f>
        <v>5</v>
      </c>
    </row>
    <row r="1490" spans="2:8">
      <c r="B1490" s="173" t="s">
        <v>26025</v>
      </c>
      <c r="C1490" s="47" t="s">
        <v>24234</v>
      </c>
      <c r="D1490" s="176">
        <f>D240</f>
        <v>5</v>
      </c>
    </row>
    <row r="1491" spans="2:8">
      <c r="B1491" s="173" t="s">
        <v>26026</v>
      </c>
      <c r="C1491" s="47" t="s">
        <v>25190</v>
      </c>
      <c r="D1491" s="176">
        <f>D727</f>
        <v>0</v>
      </c>
    </row>
    <row r="1492" spans="2:8" s="129" customFormat="1">
      <c r="B1492" s="173" t="s">
        <v>26027</v>
      </c>
      <c r="C1492" s="47" t="s">
        <v>24248</v>
      </c>
      <c r="D1492" s="176">
        <f>D217</f>
        <v>5</v>
      </c>
      <c r="H1492" s="126"/>
    </row>
    <row r="1493" spans="2:8" s="129" customFormat="1">
      <c r="B1493" s="173" t="s">
        <v>26028</v>
      </c>
      <c r="C1493" s="47" t="s">
        <v>24246</v>
      </c>
      <c r="D1493" s="176">
        <f>D219</f>
        <v>5</v>
      </c>
      <c r="H1493" s="126"/>
    </row>
    <row r="1494" spans="2:8" s="129" customFormat="1">
      <c r="B1494" s="173" t="s">
        <v>26029</v>
      </c>
      <c r="C1494" s="156" t="s">
        <v>25735</v>
      </c>
      <c r="D1494" s="176">
        <f>D228</f>
        <v>5</v>
      </c>
      <c r="H1494" s="126"/>
    </row>
    <row r="1495" spans="2:8" s="129" customFormat="1">
      <c r="B1495" s="173" t="s">
        <v>26030</v>
      </c>
      <c r="C1495" s="156" t="s">
        <v>24256</v>
      </c>
      <c r="D1495" s="176">
        <f>D205</f>
        <v>5</v>
      </c>
      <c r="H1495" s="126"/>
    </row>
    <row r="1496" spans="2:8" s="129" customFormat="1">
      <c r="B1496" s="173" t="s">
        <v>26031</v>
      </c>
      <c r="C1496" s="156" t="s">
        <v>26250</v>
      </c>
      <c r="D1496" s="176">
        <f>D1507</f>
        <v>5</v>
      </c>
      <c r="H1496" s="126"/>
    </row>
    <row r="1497" spans="2:8" s="129" customFormat="1">
      <c r="B1497" s="173" t="s">
        <v>26032</v>
      </c>
      <c r="C1497" s="156" t="s">
        <v>23702</v>
      </c>
      <c r="D1497" s="176">
        <f>D227</f>
        <v>5</v>
      </c>
      <c r="H1497" s="126"/>
    </row>
    <row r="1498" spans="2:8" s="129" customFormat="1">
      <c r="B1498" s="173" t="s">
        <v>26033</v>
      </c>
      <c r="C1498" s="156" t="s">
        <v>26249</v>
      </c>
      <c r="D1498" s="176">
        <f>MAX(D456:D458)</f>
        <v>5</v>
      </c>
      <c r="E1498" s="47"/>
      <c r="H1498" s="126"/>
    </row>
    <row r="1499" spans="2:8" s="129" customFormat="1">
      <c r="B1499" s="173" t="s">
        <v>26034</v>
      </c>
      <c r="C1499" s="47" t="s">
        <v>26228</v>
      </c>
      <c r="D1499" s="176">
        <f>D450</f>
        <v>5</v>
      </c>
      <c r="H1499" s="126"/>
    </row>
    <row r="1500" spans="2:8" s="129" customFormat="1">
      <c r="B1500" s="173" t="s">
        <v>26035</v>
      </c>
      <c r="C1500" s="47" t="s">
        <v>26229</v>
      </c>
      <c r="D1500" s="176">
        <f>D451</f>
        <v>5</v>
      </c>
      <c r="H1500" s="126"/>
    </row>
    <row r="1501" spans="2:8" s="129" customFormat="1">
      <c r="B1501" s="173" t="s">
        <v>26036</v>
      </c>
      <c r="C1501" s="47" t="s">
        <v>26231</v>
      </c>
      <c r="D1501" s="176">
        <f>D453</f>
        <v>5</v>
      </c>
      <c r="H1501" s="126"/>
    </row>
    <row r="1502" spans="2:8">
      <c r="B1502" s="168" t="s">
        <v>26037</v>
      </c>
      <c r="C1502" s="169" t="s">
        <v>26270</v>
      </c>
      <c r="D1502" s="191"/>
    </row>
    <row r="1503" spans="2:8">
      <c r="B1503" s="173" t="s">
        <v>26038</v>
      </c>
      <c r="C1503" s="47" t="s">
        <v>24324</v>
      </c>
      <c r="D1503" s="176">
        <f>D101</f>
        <v>5</v>
      </c>
    </row>
    <row r="1504" spans="2:8">
      <c r="B1504" s="173" t="s">
        <v>26039</v>
      </c>
      <c r="C1504" s="47" t="s">
        <v>26191</v>
      </c>
      <c r="D1504" s="176">
        <f>D269</f>
        <v>5</v>
      </c>
    </row>
    <row r="1505" spans="2:8">
      <c r="B1505" s="173" t="s">
        <v>26040</v>
      </c>
      <c r="C1505" s="47" t="s">
        <v>26192</v>
      </c>
      <c r="D1505" s="176">
        <f>D275</f>
        <v>5</v>
      </c>
    </row>
    <row r="1506" spans="2:8">
      <c r="B1506" s="173" t="s">
        <v>26041</v>
      </c>
      <c r="C1506" s="47" t="s">
        <v>26241</v>
      </c>
      <c r="D1506" s="176">
        <f>D1619</f>
        <v>5</v>
      </c>
      <c r="E1506" s="196"/>
    </row>
    <row r="1507" spans="2:8">
      <c r="B1507" s="173" t="s">
        <v>26042</v>
      </c>
      <c r="C1507" s="196" t="s">
        <v>26258</v>
      </c>
      <c r="D1507" s="176">
        <f>D1589</f>
        <v>5</v>
      </c>
    </row>
    <row r="1508" spans="2:8" s="129" customFormat="1">
      <c r="B1508" s="173" t="s">
        <v>26043</v>
      </c>
      <c r="C1508" s="47" t="s">
        <v>24212</v>
      </c>
      <c r="D1508" s="176">
        <f>D265</f>
        <v>5</v>
      </c>
      <c r="H1508" s="126"/>
    </row>
    <row r="1509" spans="2:8">
      <c r="B1509" s="173" t="s">
        <v>26044</v>
      </c>
      <c r="C1509" s="175" t="str">
        <f>C287</f>
        <v>水分指数</v>
      </c>
      <c r="D1509" s="176" t="e">
        <f>D287</f>
        <v>#N/A</v>
      </c>
    </row>
    <row r="1510" spans="2:8">
      <c r="B1510" s="173" t="s">
        <v>26045</v>
      </c>
      <c r="C1510" s="47" t="s">
        <v>25190</v>
      </c>
      <c r="D1510" s="176">
        <f>D727</f>
        <v>0</v>
      </c>
    </row>
    <row r="1511" spans="2:8" s="129" customFormat="1">
      <c r="B1511" s="173" t="s">
        <v>26046</v>
      </c>
      <c r="C1511" s="47" t="s">
        <v>26227</v>
      </c>
      <c r="D1511" s="176">
        <f>D449</f>
        <v>5</v>
      </c>
      <c r="H1511" s="126"/>
    </row>
    <row r="1512" spans="2:8" s="129" customFormat="1">
      <c r="B1512" s="173" t="s">
        <v>26047</v>
      </c>
      <c r="C1512" s="47" t="s">
        <v>26228</v>
      </c>
      <c r="D1512" s="176">
        <f>D450</f>
        <v>5</v>
      </c>
      <c r="H1512" s="126"/>
    </row>
    <row r="1513" spans="2:8" s="129" customFormat="1">
      <c r="B1513" s="173" t="s">
        <v>26048</v>
      </c>
      <c r="C1513" s="47" t="s">
        <v>26230</v>
      </c>
      <c r="D1513" s="176">
        <f>D452</f>
        <v>5</v>
      </c>
      <c r="H1513" s="126"/>
    </row>
    <row r="1514" spans="2:8" s="129" customFormat="1">
      <c r="B1514" s="173" t="s">
        <v>26049</v>
      </c>
      <c r="C1514" s="47" t="s">
        <v>11525</v>
      </c>
      <c r="D1514" s="176">
        <f>D873</f>
        <v>5</v>
      </c>
      <c r="H1514" s="126"/>
    </row>
    <row r="1515" spans="2:8" s="129" customFormat="1">
      <c r="B1515" s="173" t="s">
        <v>26050</v>
      </c>
      <c r="C1515" s="47" t="s">
        <v>11531</v>
      </c>
      <c r="D1515" s="176">
        <f>D864</f>
        <v>5</v>
      </c>
      <c r="H1515" s="126"/>
    </row>
    <row r="1516" spans="2:8" s="129" customFormat="1">
      <c r="B1516" s="173" t="s">
        <v>26051</v>
      </c>
      <c r="C1516" s="47" t="s">
        <v>24340</v>
      </c>
      <c r="D1516" s="176">
        <f>D77</f>
        <v>5</v>
      </c>
      <c r="H1516" s="126"/>
    </row>
    <row r="1517" spans="2:8" s="129" customFormat="1">
      <c r="B1517" s="173" t="s">
        <v>26052</v>
      </c>
      <c r="C1517" s="47" t="s">
        <v>24339</v>
      </c>
      <c r="D1517" s="176">
        <f>D79</f>
        <v>5</v>
      </c>
      <c r="H1517" s="126"/>
    </row>
    <row r="1518" spans="2:8">
      <c r="B1518" s="168" t="s">
        <v>26053</v>
      </c>
      <c r="C1518" s="169" t="s">
        <v>26269</v>
      </c>
      <c r="D1518" s="191"/>
    </row>
    <row r="1519" spans="2:8">
      <c r="B1519" s="173" t="s">
        <v>26054</v>
      </c>
      <c r="C1519" s="47" t="s">
        <v>24324</v>
      </c>
      <c r="D1519" s="176">
        <f>D101</f>
        <v>5</v>
      </c>
    </row>
    <row r="1520" spans="2:8">
      <c r="B1520" s="173" t="s">
        <v>26055</v>
      </c>
      <c r="C1520" s="47" t="s">
        <v>24325</v>
      </c>
      <c r="D1520" s="176">
        <f>'Row Data'!F145</f>
        <v>5</v>
      </c>
    </row>
    <row r="1521" spans="2:8" s="129" customFormat="1">
      <c r="B1521" s="173" t="s">
        <v>26056</v>
      </c>
      <c r="C1521" s="156" t="s">
        <v>26198</v>
      </c>
      <c r="D1521" s="176">
        <f>D270</f>
        <v>5</v>
      </c>
      <c r="H1521" s="126"/>
    </row>
    <row r="1522" spans="2:8">
      <c r="B1522" s="173" t="s">
        <v>26057</v>
      </c>
      <c r="C1522" s="47" t="s">
        <v>24241</v>
      </c>
      <c r="D1522" s="176">
        <f>D232</f>
        <v>5</v>
      </c>
    </row>
    <row r="1523" spans="2:8">
      <c r="B1523" s="173" t="s">
        <v>26058</v>
      </c>
      <c r="C1523" s="47" t="s">
        <v>24237</v>
      </c>
      <c r="D1523" s="176">
        <f>D236</f>
        <v>5</v>
      </c>
    </row>
    <row r="1524" spans="2:8">
      <c r="B1524" s="173" t="s">
        <v>26059</v>
      </c>
      <c r="C1524" s="47" t="s">
        <v>24239</v>
      </c>
      <c r="D1524" s="176">
        <f>D234</f>
        <v>5</v>
      </c>
    </row>
    <row r="1525" spans="2:8">
      <c r="B1525" s="173" t="s">
        <v>26060</v>
      </c>
      <c r="C1525" s="47" t="s">
        <v>24235</v>
      </c>
      <c r="D1525" s="176">
        <f ca="1">D239</f>
        <v>4.5999999999999996</v>
      </c>
    </row>
    <row r="1526" spans="2:8">
      <c r="B1526" s="173" t="s">
        <v>26061</v>
      </c>
      <c r="C1526" s="47" t="s">
        <v>24236</v>
      </c>
      <c r="D1526" s="176">
        <f>D238</f>
        <v>5</v>
      </c>
    </row>
    <row r="1527" spans="2:8">
      <c r="B1527" s="173" t="s">
        <v>26062</v>
      </c>
      <c r="C1527" s="47" t="s">
        <v>24234</v>
      </c>
      <c r="D1527" s="176">
        <f>D240</f>
        <v>5</v>
      </c>
    </row>
    <row r="1528" spans="2:8">
      <c r="B1528" s="173" t="s">
        <v>26063</v>
      </c>
      <c r="C1528" s="47" t="s">
        <v>26183</v>
      </c>
      <c r="D1528" s="176">
        <f>D275</f>
        <v>5</v>
      </c>
    </row>
    <row r="1529" spans="2:8">
      <c r="B1529" s="173" t="s">
        <v>26064</v>
      </c>
      <c r="C1529" s="47" t="s">
        <v>24208</v>
      </c>
      <c r="D1529" s="176">
        <f>D282</f>
        <v>5</v>
      </c>
    </row>
    <row r="1530" spans="2:8" s="129" customFormat="1">
      <c r="B1530" s="173" t="s">
        <v>26065</v>
      </c>
      <c r="C1530" s="47" t="s">
        <v>26186</v>
      </c>
      <c r="D1530" s="176">
        <f>D281</f>
        <v>5</v>
      </c>
      <c r="H1530" s="126"/>
    </row>
    <row r="1531" spans="2:8">
      <c r="B1531" s="173" t="s">
        <v>26066</v>
      </c>
      <c r="C1531" s="47" t="s">
        <v>26222</v>
      </c>
      <c r="D1531" s="176">
        <f>D292</f>
        <v>5</v>
      </c>
    </row>
    <row r="1532" spans="2:8">
      <c r="B1532" s="173" t="s">
        <v>26067</v>
      </c>
      <c r="C1532" s="47" t="s">
        <v>26187</v>
      </c>
      <c r="D1532" s="176">
        <f>D294</f>
        <v>5</v>
      </c>
    </row>
    <row r="1533" spans="2:8">
      <c r="B1533" s="173" t="s">
        <v>26068</v>
      </c>
      <c r="C1533" s="47" t="s">
        <v>26226</v>
      </c>
      <c r="D1533" s="176">
        <f>D296</f>
        <v>5</v>
      </c>
    </row>
    <row r="1534" spans="2:8">
      <c r="B1534" s="173" t="s">
        <v>26069</v>
      </c>
      <c r="C1534" s="47" t="s">
        <v>26232</v>
      </c>
      <c r="D1534" s="176">
        <f>D298</f>
        <v>5</v>
      </c>
    </row>
    <row r="1535" spans="2:8">
      <c r="B1535" s="173" t="s">
        <v>26070</v>
      </c>
      <c r="C1535" s="47" t="s">
        <v>26213</v>
      </c>
      <c r="D1535" s="176">
        <f>D304</f>
        <v>5</v>
      </c>
    </row>
    <row r="1536" spans="2:8">
      <c r="B1536" s="173" t="s">
        <v>26071</v>
      </c>
      <c r="C1536" s="47" t="s">
        <v>24214</v>
      </c>
      <c r="D1536" s="176">
        <f>D261</f>
        <v>5</v>
      </c>
    </row>
    <row r="1537" spans="2:8">
      <c r="B1537" s="173" t="s">
        <v>26072</v>
      </c>
      <c r="C1537" s="47" t="s">
        <v>24228</v>
      </c>
      <c r="D1537" s="176">
        <f>D247</f>
        <v>5</v>
      </c>
    </row>
    <row r="1538" spans="2:8">
      <c r="B1538" s="173" t="s">
        <v>26073</v>
      </c>
      <c r="C1538" s="47" t="s">
        <v>24224</v>
      </c>
      <c r="D1538" s="176">
        <f>D251</f>
        <v>5</v>
      </c>
    </row>
    <row r="1539" spans="2:8">
      <c r="B1539" s="173" t="s">
        <v>26074</v>
      </c>
      <c r="C1539" s="47" t="s">
        <v>24220</v>
      </c>
      <c r="D1539" s="176">
        <f>D255</f>
        <v>5</v>
      </c>
    </row>
    <row r="1540" spans="2:8">
      <c r="B1540" s="173" t="s">
        <v>26075</v>
      </c>
      <c r="C1540" s="47" t="s">
        <v>24226</v>
      </c>
      <c r="D1540" s="176">
        <f>D249</f>
        <v>5</v>
      </c>
    </row>
    <row r="1541" spans="2:8">
      <c r="B1541" s="173" t="s">
        <v>26076</v>
      </c>
      <c r="C1541" s="47" t="s">
        <v>24227</v>
      </c>
      <c r="D1541" s="176">
        <f>D248</f>
        <v>5</v>
      </c>
    </row>
    <row r="1542" spans="2:8">
      <c r="B1542" s="173" t="s">
        <v>26077</v>
      </c>
      <c r="C1542" s="47" t="s">
        <v>24216</v>
      </c>
      <c r="D1542" s="176">
        <f>D259</f>
        <v>5</v>
      </c>
    </row>
    <row r="1543" spans="2:8">
      <c r="B1543" s="173" t="s">
        <v>26078</v>
      </c>
      <c r="C1543" s="47" t="s">
        <v>24333</v>
      </c>
      <c r="D1543" s="176">
        <f ca="1">D87</f>
        <v>4.4000000000000004</v>
      </c>
    </row>
    <row r="1544" spans="2:8" s="129" customFormat="1">
      <c r="B1544" s="173" t="s">
        <v>26079</v>
      </c>
      <c r="C1544" s="47" t="s">
        <v>24212</v>
      </c>
      <c r="D1544" s="176">
        <f>D265</f>
        <v>5</v>
      </c>
      <c r="H1544" s="126"/>
    </row>
    <row r="1545" spans="2:8">
      <c r="B1545" s="168" t="s">
        <v>26080</v>
      </c>
      <c r="C1545" s="169" t="s">
        <v>26268</v>
      </c>
      <c r="D1545" s="191"/>
    </row>
    <row r="1546" spans="2:8" s="129" customFormat="1">
      <c r="B1546" s="171" t="s">
        <v>26081</v>
      </c>
      <c r="C1546" s="47" t="s">
        <v>24240</v>
      </c>
      <c r="D1546" s="176">
        <f>D233</f>
        <v>5</v>
      </c>
      <c r="H1546" s="126"/>
    </row>
    <row r="1547" spans="2:8" s="129" customFormat="1">
      <c r="B1547" s="171" t="s">
        <v>26082</v>
      </c>
      <c r="C1547" s="47" t="s">
        <v>24239</v>
      </c>
      <c r="D1547" s="176">
        <f>D234</f>
        <v>5</v>
      </c>
      <c r="H1547" s="126"/>
    </row>
    <row r="1548" spans="2:8" s="129" customFormat="1">
      <c r="B1548" s="171" t="s">
        <v>26083</v>
      </c>
      <c r="C1548" s="47" t="s">
        <v>24237</v>
      </c>
      <c r="D1548" s="176">
        <f>D236</f>
        <v>5</v>
      </c>
      <c r="H1548" s="126"/>
    </row>
    <row r="1549" spans="2:8" s="129" customFormat="1">
      <c r="B1549" s="171" t="s">
        <v>26084</v>
      </c>
      <c r="C1549" s="47" t="s">
        <v>24241</v>
      </c>
      <c r="D1549" s="176">
        <f>D232</f>
        <v>5</v>
      </c>
      <c r="H1549" s="126"/>
    </row>
    <row r="1550" spans="2:8" s="129" customFormat="1">
      <c r="B1550" s="171" t="s">
        <v>26085</v>
      </c>
      <c r="C1550" s="156" t="s">
        <v>26198</v>
      </c>
      <c r="D1550" s="176">
        <f>D270</f>
        <v>5</v>
      </c>
      <c r="H1550" s="126"/>
    </row>
    <row r="1551" spans="2:8" s="129" customFormat="1">
      <c r="B1551" s="171" t="s">
        <v>26086</v>
      </c>
      <c r="C1551" s="47" t="s">
        <v>24210</v>
      </c>
      <c r="D1551" s="176">
        <f>D268</f>
        <v>5</v>
      </c>
      <c r="H1551" s="126"/>
    </row>
    <row r="1552" spans="2:8" s="129" customFormat="1">
      <c r="B1552" s="171" t="s">
        <v>26087</v>
      </c>
      <c r="C1552" s="47" t="s">
        <v>26183</v>
      </c>
      <c r="D1552" s="176">
        <f>D275</f>
        <v>5</v>
      </c>
      <c r="H1552" s="126"/>
    </row>
    <row r="1553" spans="2:8" s="129" customFormat="1">
      <c r="B1553" s="171" t="s">
        <v>26088</v>
      </c>
      <c r="C1553" s="47" t="s">
        <v>26222</v>
      </c>
      <c r="D1553" s="176">
        <f>D292</f>
        <v>5</v>
      </c>
      <c r="H1553" s="126"/>
    </row>
    <row r="1554" spans="2:8" s="129" customFormat="1">
      <c r="B1554" s="171" t="s">
        <v>26089</v>
      </c>
      <c r="C1554" s="47" t="s">
        <v>26212</v>
      </c>
      <c r="D1554" s="176">
        <f>D288</f>
        <v>5</v>
      </c>
      <c r="H1554" s="126"/>
    </row>
    <row r="1555" spans="2:8" s="129" customFormat="1">
      <c r="B1555" s="171" t="s">
        <v>26090</v>
      </c>
      <c r="C1555" s="47" t="s">
        <v>26232</v>
      </c>
      <c r="D1555" s="176">
        <f>D298</f>
        <v>5</v>
      </c>
      <c r="H1555" s="126"/>
    </row>
    <row r="1556" spans="2:8" s="129" customFormat="1">
      <c r="B1556" s="171" t="s">
        <v>26091</v>
      </c>
      <c r="C1556" s="47" t="s">
        <v>26213</v>
      </c>
      <c r="D1556" s="176">
        <f>D304</f>
        <v>5</v>
      </c>
      <c r="H1556" s="126"/>
    </row>
    <row r="1557" spans="2:8" s="129" customFormat="1">
      <c r="B1557" s="171" t="s">
        <v>26092</v>
      </c>
      <c r="C1557" s="47" t="s">
        <v>24229</v>
      </c>
      <c r="D1557" s="176">
        <f>D246</f>
        <v>5</v>
      </c>
      <c r="H1557" s="126"/>
    </row>
    <row r="1558" spans="2:8" s="129" customFormat="1">
      <c r="B1558" s="171" t="s">
        <v>26093</v>
      </c>
      <c r="C1558" s="47" t="s">
        <v>24219</v>
      </c>
      <c r="D1558" s="176">
        <f>D256</f>
        <v>5</v>
      </c>
      <c r="H1558" s="126"/>
    </row>
    <row r="1559" spans="2:8" s="129" customFormat="1">
      <c r="B1559" s="171" t="s">
        <v>26094</v>
      </c>
      <c r="C1559" s="47" t="s">
        <v>24228</v>
      </c>
      <c r="D1559" s="176">
        <f>D247</f>
        <v>5</v>
      </c>
      <c r="H1559" s="126"/>
    </row>
    <row r="1560" spans="2:8" s="129" customFormat="1">
      <c r="B1560" s="171" t="s">
        <v>26095</v>
      </c>
      <c r="C1560" s="47" t="s">
        <v>24206</v>
      </c>
      <c r="D1560" s="176">
        <f ca="1">D313</f>
        <v>4.7</v>
      </c>
      <c r="H1560" s="126"/>
    </row>
    <row r="1561" spans="2:8">
      <c r="B1561" s="171" t="s">
        <v>26096</v>
      </c>
      <c r="C1561" s="47" t="s">
        <v>26251</v>
      </c>
      <c r="D1561" s="176">
        <f>MAX(D212:D214)</f>
        <v>5</v>
      </c>
    </row>
    <row r="1562" spans="2:8">
      <c r="B1562" s="171" t="s">
        <v>26097</v>
      </c>
      <c r="C1562" s="47" t="s">
        <v>24257</v>
      </c>
      <c r="D1562" s="176">
        <f>D204</f>
        <v>5</v>
      </c>
    </row>
    <row r="1563" spans="2:8" s="129" customFormat="1">
      <c r="B1563" s="171" t="s">
        <v>26098</v>
      </c>
      <c r="C1563" s="47" t="s">
        <v>26205</v>
      </c>
      <c r="D1563" s="176">
        <f>D442</f>
        <v>5</v>
      </c>
      <c r="H1563" s="126"/>
    </row>
    <row r="1564" spans="2:8" s="129" customFormat="1">
      <c r="B1564" s="171" t="s">
        <v>26099</v>
      </c>
      <c r="C1564" s="47" t="s">
        <v>26223</v>
      </c>
      <c r="D1564" s="176">
        <f>D444</f>
        <v>5</v>
      </c>
      <c r="H1564" s="126"/>
    </row>
    <row r="1565" spans="2:8" s="129" customFormat="1">
      <c r="B1565" s="171" t="s">
        <v>26100</v>
      </c>
      <c r="C1565" s="47" t="s">
        <v>26224</v>
      </c>
      <c r="D1565" s="176">
        <f>D445</f>
        <v>5</v>
      </c>
      <c r="H1565" s="126"/>
    </row>
    <row r="1566" spans="2:8" s="129" customFormat="1">
      <c r="B1566" s="171" t="s">
        <v>26101</v>
      </c>
      <c r="C1566" s="47" t="s">
        <v>24333</v>
      </c>
      <c r="D1566" s="176">
        <f ca="1">D87</f>
        <v>4.4000000000000004</v>
      </c>
      <c r="H1566" s="126"/>
    </row>
    <row r="1567" spans="2:8" s="129" customFormat="1">
      <c r="B1567" s="171" t="s">
        <v>26102</v>
      </c>
      <c r="C1567" s="47" t="s">
        <v>24266</v>
      </c>
      <c r="D1567" s="176">
        <f>MAX(D192:D193)</f>
        <v>5</v>
      </c>
      <c r="E1567" s="47"/>
      <c r="H1567" s="126"/>
    </row>
    <row r="1568" spans="2:8">
      <c r="B1568" s="168" t="s">
        <v>26103</v>
      </c>
      <c r="C1568" s="169" t="s">
        <v>26267</v>
      </c>
      <c r="D1568" s="191"/>
    </row>
    <row r="1569" spans="2:8" s="129" customFormat="1">
      <c r="B1569" s="171" t="s">
        <v>26104</v>
      </c>
      <c r="C1569" s="47" t="s">
        <v>24325</v>
      </c>
      <c r="D1569" s="176">
        <f>'Row Data'!F145</f>
        <v>5</v>
      </c>
      <c r="H1569" s="126"/>
    </row>
    <row r="1570" spans="2:8" s="129" customFormat="1">
      <c r="B1570" s="171" t="s">
        <v>26105</v>
      </c>
      <c r="C1570" s="47" t="s">
        <v>24241</v>
      </c>
      <c r="D1570" s="176">
        <f>D232</f>
        <v>5</v>
      </c>
      <c r="H1570" s="126"/>
    </row>
    <row r="1571" spans="2:8" s="129" customFormat="1">
      <c r="B1571" s="171" t="s">
        <v>26106</v>
      </c>
      <c r="C1571" s="47" t="s">
        <v>24239</v>
      </c>
      <c r="D1571" s="176">
        <f>D234</f>
        <v>5</v>
      </c>
      <c r="H1571" s="126"/>
    </row>
    <row r="1572" spans="2:8" s="129" customFormat="1">
      <c r="B1572" s="171" t="s">
        <v>26107</v>
      </c>
      <c r="C1572" s="47" t="s">
        <v>24237</v>
      </c>
      <c r="D1572" s="176">
        <f>D236</f>
        <v>5</v>
      </c>
      <c r="H1572" s="126"/>
    </row>
    <row r="1573" spans="2:8" s="129" customFormat="1">
      <c r="B1573" s="171" t="s">
        <v>26108</v>
      </c>
      <c r="C1573" s="156" t="s">
        <v>26198</v>
      </c>
      <c r="D1573" s="176">
        <f>D270</f>
        <v>5</v>
      </c>
      <c r="H1573" s="126"/>
    </row>
    <row r="1574" spans="2:8" s="129" customFormat="1">
      <c r="B1574" s="171" t="s">
        <v>26109</v>
      </c>
      <c r="C1574" s="47" t="s">
        <v>26183</v>
      </c>
      <c r="D1574" s="176">
        <f>D275</f>
        <v>5</v>
      </c>
      <c r="H1574" s="126"/>
    </row>
    <row r="1575" spans="2:8" s="129" customFormat="1">
      <c r="B1575" s="171" t="s">
        <v>26110</v>
      </c>
      <c r="C1575" s="47" t="s">
        <v>24208</v>
      </c>
      <c r="D1575" s="176">
        <f>D282</f>
        <v>5</v>
      </c>
      <c r="H1575" s="126"/>
    </row>
    <row r="1576" spans="2:8" s="129" customFormat="1">
      <c r="B1576" s="171" t="s">
        <v>26111</v>
      </c>
      <c r="C1576" s="47" t="s">
        <v>26222</v>
      </c>
      <c r="D1576" s="176">
        <f>D292</f>
        <v>5</v>
      </c>
      <c r="H1576" s="126"/>
    </row>
    <row r="1577" spans="2:8" s="129" customFormat="1">
      <c r="B1577" s="171" t="s">
        <v>26112</v>
      </c>
      <c r="C1577" s="47" t="s">
        <v>26232</v>
      </c>
      <c r="D1577" s="176">
        <f>D298</f>
        <v>5</v>
      </c>
      <c r="H1577" s="126"/>
    </row>
    <row r="1578" spans="2:8" s="129" customFormat="1">
      <c r="B1578" s="171" t="s">
        <v>26113</v>
      </c>
      <c r="C1578" s="47" t="s">
        <v>26225</v>
      </c>
      <c r="D1578" s="176">
        <f>D297</f>
        <v>5</v>
      </c>
      <c r="H1578" s="126"/>
    </row>
    <row r="1579" spans="2:8">
      <c r="B1579" s="171" t="s">
        <v>26114</v>
      </c>
      <c r="C1579" s="47" t="s">
        <v>24214</v>
      </c>
      <c r="D1579" s="176">
        <f>D261</f>
        <v>5</v>
      </c>
    </row>
    <row r="1580" spans="2:8">
      <c r="B1580" s="171" t="s">
        <v>26115</v>
      </c>
      <c r="C1580" s="47" t="s">
        <v>24228</v>
      </c>
      <c r="D1580" s="176">
        <f>D247</f>
        <v>5</v>
      </c>
    </row>
    <row r="1581" spans="2:8">
      <c r="B1581" s="171" t="s">
        <v>26116</v>
      </c>
      <c r="C1581" s="47" t="s">
        <v>24224</v>
      </c>
      <c r="D1581" s="176">
        <f>D251</f>
        <v>5</v>
      </c>
    </row>
    <row r="1582" spans="2:8">
      <c r="B1582" s="171" t="s">
        <v>26117</v>
      </c>
      <c r="C1582" s="47" t="s">
        <v>24220</v>
      </c>
      <c r="D1582" s="176">
        <f>D255</f>
        <v>5</v>
      </c>
    </row>
    <row r="1583" spans="2:8">
      <c r="B1583" s="171" t="s">
        <v>26118</v>
      </c>
      <c r="C1583" s="47" t="s">
        <v>24216</v>
      </c>
      <c r="D1583" s="176">
        <f>D259</f>
        <v>5</v>
      </c>
    </row>
    <row r="1584" spans="2:8">
      <c r="B1584" s="171" t="s">
        <v>26119</v>
      </c>
      <c r="C1584" s="47" t="s">
        <v>24230</v>
      </c>
      <c r="D1584" s="176">
        <f>D245</f>
        <v>5</v>
      </c>
    </row>
    <row r="1585" spans="2:8">
      <c r="B1585" s="171" t="s">
        <v>26120</v>
      </c>
      <c r="C1585" s="47" t="s">
        <v>24226</v>
      </c>
      <c r="D1585" s="176">
        <f>D249</f>
        <v>5</v>
      </c>
    </row>
    <row r="1586" spans="2:8" s="129" customFormat="1">
      <c r="B1586" s="171" t="s">
        <v>26121</v>
      </c>
      <c r="C1586" s="47" t="s">
        <v>24248</v>
      </c>
      <c r="D1586" s="176">
        <f>D217</f>
        <v>5</v>
      </c>
      <c r="H1586" s="126"/>
    </row>
    <row r="1587" spans="2:8" s="129" customFormat="1">
      <c r="B1587" s="171" t="s">
        <v>26122</v>
      </c>
      <c r="C1587" s="47" t="s">
        <v>24260</v>
      </c>
      <c r="D1587" s="176">
        <f>D200</f>
        <v>5</v>
      </c>
      <c r="H1587" s="126"/>
    </row>
    <row r="1588" spans="2:8" s="129" customFormat="1">
      <c r="B1588" s="171" t="s">
        <v>26123</v>
      </c>
      <c r="C1588" s="47" t="s">
        <v>24246</v>
      </c>
      <c r="D1588" s="176">
        <f>D219</f>
        <v>5</v>
      </c>
      <c r="H1588" s="126"/>
    </row>
    <row r="1589" spans="2:8" s="129" customFormat="1">
      <c r="B1589" s="171" t="s">
        <v>26124</v>
      </c>
      <c r="C1589" s="47" t="s">
        <v>26252</v>
      </c>
      <c r="D1589" s="176">
        <f>MAX(D185:D190)</f>
        <v>5</v>
      </c>
      <c r="E1589" s="47"/>
      <c r="H1589" s="126"/>
    </row>
    <row r="1590" spans="2:8">
      <c r="B1590" s="168" t="s">
        <v>26125</v>
      </c>
      <c r="C1590" s="169" t="s">
        <v>26266</v>
      </c>
      <c r="D1590" s="191"/>
    </row>
    <row r="1591" spans="2:8">
      <c r="B1591" s="173" t="s">
        <v>26126</v>
      </c>
      <c r="C1591" s="47" t="s">
        <v>26199</v>
      </c>
      <c r="D1591" s="176">
        <f>D276</f>
        <v>5</v>
      </c>
    </row>
    <row r="1592" spans="2:8">
      <c r="B1592" s="173" t="s">
        <v>26127</v>
      </c>
      <c r="C1592" s="47" t="s">
        <v>26184</v>
      </c>
      <c r="D1592" s="176">
        <f>D278</f>
        <v>5</v>
      </c>
    </row>
    <row r="1593" spans="2:8">
      <c r="B1593" s="173" t="s">
        <v>26128</v>
      </c>
      <c r="C1593" s="47" t="s">
        <v>26185</v>
      </c>
      <c r="D1593" s="176">
        <f>D280</f>
        <v>5</v>
      </c>
    </row>
    <row r="1594" spans="2:8">
      <c r="B1594" s="173" t="s">
        <v>26129</v>
      </c>
      <c r="C1594" s="47" t="s">
        <v>26236</v>
      </c>
      <c r="D1594" s="176">
        <f>D292</f>
        <v>5</v>
      </c>
    </row>
    <row r="1595" spans="2:8">
      <c r="B1595" s="173" t="s">
        <v>26130</v>
      </c>
      <c r="C1595" s="47" t="s">
        <v>26253</v>
      </c>
      <c r="D1595" s="176">
        <f>'Row Data'!F407</f>
        <v>5</v>
      </c>
      <c r="E1595" s="196"/>
    </row>
    <row r="1596" spans="2:8">
      <c r="B1596" s="173" t="s">
        <v>26131</v>
      </c>
      <c r="C1596" s="47" t="s">
        <v>26233</v>
      </c>
      <c r="D1596" s="176">
        <f>D295</f>
        <v>5</v>
      </c>
    </row>
    <row r="1597" spans="2:8">
      <c r="B1597" s="173" t="s">
        <v>26132</v>
      </c>
      <c r="C1597" s="47" t="s">
        <v>26234</v>
      </c>
      <c r="D1597" s="176">
        <f>D299</f>
        <v>5</v>
      </c>
    </row>
    <row r="1598" spans="2:8">
      <c r="B1598" s="173" t="s">
        <v>26133</v>
      </c>
      <c r="C1598" s="47" t="s">
        <v>26235</v>
      </c>
      <c r="D1598" s="176">
        <f>D303</f>
        <v>5</v>
      </c>
    </row>
    <row r="1599" spans="2:8">
      <c r="B1599" s="173" t="s">
        <v>26134</v>
      </c>
      <c r="C1599" s="47" t="s">
        <v>24248</v>
      </c>
      <c r="D1599" s="176">
        <f>D217</f>
        <v>5</v>
      </c>
    </row>
    <row r="1600" spans="2:8">
      <c r="B1600" s="173" t="s">
        <v>26135</v>
      </c>
      <c r="C1600" s="47" t="s">
        <v>24246</v>
      </c>
      <c r="D1600" s="176">
        <f>D219</f>
        <v>5</v>
      </c>
    </row>
    <row r="1601" spans="2:8">
      <c r="B1601" s="168" t="s">
        <v>26136</v>
      </c>
      <c r="C1601" s="169" t="s">
        <v>26265</v>
      </c>
      <c r="D1601" s="191"/>
    </row>
    <row r="1602" spans="2:8">
      <c r="B1602" s="173" t="s">
        <v>26137</v>
      </c>
      <c r="C1602" s="47" t="s">
        <v>26200</v>
      </c>
      <c r="D1602" s="176">
        <f>D276</f>
        <v>5</v>
      </c>
    </row>
    <row r="1603" spans="2:8">
      <c r="B1603" s="173" t="s">
        <v>26138</v>
      </c>
      <c r="C1603" s="175" t="s">
        <v>26201</v>
      </c>
      <c r="D1603" s="176">
        <f>D1619</f>
        <v>5</v>
      </c>
      <c r="E1603" s="196"/>
    </row>
    <row r="1604" spans="2:8">
      <c r="B1604" s="173" t="s">
        <v>26139</v>
      </c>
      <c r="C1604" s="47" t="s">
        <v>26206</v>
      </c>
      <c r="D1604" s="176">
        <f>D277</f>
        <v>5</v>
      </c>
    </row>
    <row r="1605" spans="2:8" s="129" customFormat="1">
      <c r="B1605" s="173" t="s">
        <v>26140</v>
      </c>
      <c r="C1605" s="47" t="s">
        <v>24208</v>
      </c>
      <c r="D1605" s="176">
        <f>D282</f>
        <v>5</v>
      </c>
      <c r="H1605" s="126"/>
    </row>
    <row r="1606" spans="2:8">
      <c r="B1606" s="173" t="s">
        <v>26141</v>
      </c>
      <c r="C1606" s="47" t="s">
        <v>26184</v>
      </c>
      <c r="D1606" s="176">
        <f>D278</f>
        <v>5</v>
      </c>
    </row>
    <row r="1607" spans="2:8">
      <c r="B1607" s="173" t="s">
        <v>26142</v>
      </c>
      <c r="C1607" s="47" t="s">
        <v>26189</v>
      </c>
      <c r="D1607" s="176">
        <f>D306</f>
        <v>5</v>
      </c>
    </row>
    <row r="1608" spans="2:8">
      <c r="B1608" s="173" t="s">
        <v>26143</v>
      </c>
      <c r="C1608" s="47" t="s">
        <v>26232</v>
      </c>
      <c r="D1608" s="176">
        <f>D298</f>
        <v>5</v>
      </c>
    </row>
    <row r="1609" spans="2:8">
      <c r="B1609" s="173" t="s">
        <v>26144</v>
      </c>
      <c r="C1609" s="47" t="s">
        <v>26190</v>
      </c>
      <c r="D1609" s="176">
        <f>D300</f>
        <v>5</v>
      </c>
    </row>
    <row r="1610" spans="2:8">
      <c r="B1610" s="173" t="s">
        <v>26145</v>
      </c>
      <c r="C1610" s="47" t="s">
        <v>24227</v>
      </c>
      <c r="D1610" s="176">
        <f>D248</f>
        <v>5</v>
      </c>
    </row>
    <row r="1611" spans="2:8">
      <c r="B1611" s="173" t="s">
        <v>26146</v>
      </c>
      <c r="C1611" s="47" t="s">
        <v>24223</v>
      </c>
      <c r="D1611" s="176">
        <f>D252</f>
        <v>5</v>
      </c>
    </row>
    <row r="1612" spans="2:8">
      <c r="B1612" s="173" t="s">
        <v>26147</v>
      </c>
      <c r="C1612" s="47" t="s">
        <v>24226</v>
      </c>
      <c r="D1612" s="176">
        <f>D249</f>
        <v>5</v>
      </c>
    </row>
    <row r="1613" spans="2:8">
      <c r="B1613" s="168" t="s">
        <v>26148</v>
      </c>
      <c r="C1613" s="169" t="s">
        <v>26264</v>
      </c>
      <c r="D1613" s="191"/>
    </row>
    <row r="1614" spans="2:8" s="129" customFormat="1">
      <c r="B1614" s="171" t="s">
        <v>26149</v>
      </c>
      <c r="C1614" s="47" t="s">
        <v>24237</v>
      </c>
      <c r="D1614" s="192">
        <f>D236</f>
        <v>5</v>
      </c>
      <c r="H1614" s="126"/>
    </row>
    <row r="1615" spans="2:8">
      <c r="B1615" s="171" t="s">
        <v>26150</v>
      </c>
      <c r="C1615" s="47" t="s">
        <v>24210</v>
      </c>
      <c r="D1615" s="192">
        <f>D268</f>
        <v>5</v>
      </c>
    </row>
    <row r="1616" spans="2:8">
      <c r="B1616" s="171" t="s">
        <v>26151</v>
      </c>
      <c r="C1616" s="47" t="s">
        <v>26191</v>
      </c>
      <c r="D1616" s="192">
        <f>D269</f>
        <v>5</v>
      </c>
    </row>
    <row r="1617" spans="2:8">
      <c r="B1617" s="171" t="s">
        <v>26152</v>
      </c>
      <c r="C1617" s="47" t="s">
        <v>26192</v>
      </c>
      <c r="D1617" s="192">
        <f>D275</f>
        <v>5</v>
      </c>
    </row>
    <row r="1618" spans="2:8">
      <c r="B1618" s="171" t="s">
        <v>26153</v>
      </c>
      <c r="C1618" s="47" t="s">
        <v>26242</v>
      </c>
      <c r="D1618" s="192">
        <f>'Row Data'!F2383</f>
        <v>5</v>
      </c>
    </row>
    <row r="1619" spans="2:8">
      <c r="B1619" s="171" t="s">
        <v>26154</v>
      </c>
      <c r="C1619" s="47" t="s">
        <v>26241</v>
      </c>
      <c r="D1619" s="192">
        <f>'Row Data'!F2392</f>
        <v>5</v>
      </c>
    </row>
    <row r="1620" spans="2:8">
      <c r="B1620" s="171" t="s">
        <v>26155</v>
      </c>
      <c r="C1620" s="47" t="s">
        <v>26206</v>
      </c>
      <c r="D1620" s="192">
        <f>D277</f>
        <v>5</v>
      </c>
    </row>
    <row r="1621" spans="2:8" s="129" customFormat="1">
      <c r="B1621" s="171" t="s">
        <v>26156</v>
      </c>
      <c r="C1621" s="47" t="s">
        <v>24208</v>
      </c>
      <c r="D1621" s="192">
        <f>D282</f>
        <v>5</v>
      </c>
      <c r="H1621" s="126"/>
    </row>
    <row r="1622" spans="2:8">
      <c r="B1622" s="171" t="s">
        <v>26157</v>
      </c>
      <c r="C1622" s="47" t="s">
        <v>26184</v>
      </c>
      <c r="D1622" s="176">
        <f>D278</f>
        <v>5</v>
      </c>
    </row>
    <row r="1623" spans="2:8">
      <c r="B1623" s="171" t="s">
        <v>26158</v>
      </c>
      <c r="C1623" s="47" t="s">
        <v>26194</v>
      </c>
      <c r="D1623" s="192">
        <f>D290</f>
        <v>5</v>
      </c>
    </row>
    <row r="1624" spans="2:8">
      <c r="B1624" s="171" t="s">
        <v>26159</v>
      </c>
      <c r="C1624" s="47" t="s">
        <v>26195</v>
      </c>
      <c r="D1624" s="192">
        <f>D291</f>
        <v>5</v>
      </c>
    </row>
    <row r="1625" spans="2:8">
      <c r="B1625" s="171" t="s">
        <v>26160</v>
      </c>
      <c r="C1625" s="47" t="s">
        <v>26203</v>
      </c>
      <c r="D1625" s="192">
        <f>D293</f>
        <v>5</v>
      </c>
    </row>
    <row r="1626" spans="2:8">
      <c r="B1626" s="171" t="s">
        <v>26161</v>
      </c>
      <c r="C1626" s="47" t="s">
        <v>24226</v>
      </c>
      <c r="D1626" s="192">
        <f>D249</f>
        <v>5</v>
      </c>
    </row>
    <row r="1627" spans="2:8">
      <c r="B1627" s="171" t="s">
        <v>26162</v>
      </c>
      <c r="C1627" s="47" t="s">
        <v>24222</v>
      </c>
      <c r="D1627" s="192">
        <f>D253</f>
        <v>5</v>
      </c>
    </row>
    <row r="1628" spans="2:8">
      <c r="B1628" s="171" t="s">
        <v>26163</v>
      </c>
      <c r="C1628" s="47" t="s">
        <v>24227</v>
      </c>
      <c r="D1628" s="192">
        <f>D248</f>
        <v>5</v>
      </c>
    </row>
    <row r="1629" spans="2:8" s="129" customFormat="1">
      <c r="B1629" s="171" t="s">
        <v>26164</v>
      </c>
      <c r="C1629" s="156" t="s">
        <v>25734</v>
      </c>
      <c r="D1629" s="192">
        <f>D229</f>
        <v>5</v>
      </c>
      <c r="H1629" s="126"/>
    </row>
    <row r="1630" spans="2:8" s="129" customFormat="1">
      <c r="B1630" s="171" t="s">
        <v>26165</v>
      </c>
      <c r="C1630" s="47" t="s">
        <v>24257</v>
      </c>
      <c r="D1630" s="192">
        <f>D204</f>
        <v>5</v>
      </c>
      <c r="H1630" s="126"/>
    </row>
    <row r="1631" spans="2:8" s="129" customFormat="1">
      <c r="B1631" s="171" t="s">
        <v>26166</v>
      </c>
      <c r="C1631" s="156" t="s">
        <v>23702</v>
      </c>
      <c r="D1631" s="192">
        <f>D227</f>
        <v>5</v>
      </c>
      <c r="H1631" s="126"/>
    </row>
    <row r="1632" spans="2:8">
      <c r="B1632" s="171" t="s">
        <v>26167</v>
      </c>
      <c r="C1632" s="47" t="s">
        <v>24248</v>
      </c>
      <c r="D1632" s="192">
        <f>D217</f>
        <v>5</v>
      </c>
    </row>
    <row r="1633" spans="2:8">
      <c r="B1633" s="171" t="s">
        <v>26168</v>
      </c>
      <c r="C1633" s="156" t="s">
        <v>25735</v>
      </c>
      <c r="D1633" s="192">
        <f>D228</f>
        <v>5</v>
      </c>
    </row>
    <row r="1634" spans="2:8" s="129" customFormat="1">
      <c r="B1634" s="171" t="s">
        <v>26169</v>
      </c>
      <c r="C1634" s="47" t="s">
        <v>24339</v>
      </c>
      <c r="D1634" s="192">
        <f>D79</f>
        <v>5</v>
      </c>
      <c r="H1634" s="126"/>
    </row>
    <row r="1635" spans="2:8">
      <c r="B1635" s="171" t="s">
        <v>26170</v>
      </c>
      <c r="C1635" s="47" t="s">
        <v>24256</v>
      </c>
      <c r="D1635" s="192">
        <f>D205</f>
        <v>5</v>
      </c>
    </row>
    <row r="1636" spans="2:8">
      <c r="B1636" s="171" t="s">
        <v>26171</v>
      </c>
      <c r="C1636" s="47" t="s">
        <v>24333</v>
      </c>
      <c r="D1636" s="192">
        <f ca="1">D87</f>
        <v>4.4000000000000004</v>
      </c>
    </row>
    <row r="1637" spans="2:8">
      <c r="B1637" s="171" t="s">
        <v>26172</v>
      </c>
      <c r="C1637" s="47" t="s">
        <v>25190</v>
      </c>
      <c r="D1637" s="192">
        <f>D727</f>
        <v>0</v>
      </c>
    </row>
    <row r="1638" spans="2:8" ht="22.5">
      <c r="B1638" s="213" t="s">
        <v>26963</v>
      </c>
      <c r="C1638" s="214" t="s">
        <v>26964</v>
      </c>
      <c r="E1638" s="212"/>
      <c r="F1638" s="176"/>
    </row>
    <row r="1639" spans="2:8">
      <c r="B1639" s="157" t="s">
        <v>26965</v>
      </c>
      <c r="C1639" s="169" t="s">
        <v>26966</v>
      </c>
      <c r="E1639" s="129"/>
      <c r="F1639" s="176"/>
    </row>
    <row r="1640" spans="2:8">
      <c r="B1640" s="171" t="s">
        <v>26967</v>
      </c>
      <c r="C1640" s="47" t="s">
        <v>26291</v>
      </c>
      <c r="D1640" s="176">
        <f>'Row Data'!D2711</f>
        <v>5</v>
      </c>
    </row>
    <row r="1641" spans="2:8">
      <c r="B1641" s="171" t="s">
        <v>26968</v>
      </c>
      <c r="C1641" s="47" t="s">
        <v>26295</v>
      </c>
      <c r="D1641" s="176">
        <f>'Row Data'!D2716</f>
        <v>5</v>
      </c>
    </row>
    <row r="1642" spans="2:8">
      <c r="B1642" s="171" t="s">
        <v>26969</v>
      </c>
      <c r="C1642" s="47" t="s">
        <v>26296</v>
      </c>
      <c r="D1642" s="176">
        <f>'Row Data'!D2717</f>
        <v>5</v>
      </c>
    </row>
    <row r="1643" spans="2:8">
      <c r="B1643" s="171" t="s">
        <v>26970</v>
      </c>
      <c r="C1643" s="47" t="s">
        <v>26300</v>
      </c>
      <c r="D1643" s="176">
        <f>'Row Data'!D2721</f>
        <v>5</v>
      </c>
    </row>
    <row r="1644" spans="2:8">
      <c r="B1644" s="171" t="s">
        <v>26971</v>
      </c>
      <c r="C1644" s="47" t="s">
        <v>26304</v>
      </c>
      <c r="D1644" s="176">
        <f>'Row Data'!D2725</f>
        <v>5</v>
      </c>
    </row>
    <row r="1645" spans="2:8">
      <c r="B1645" s="171" t="s">
        <v>26972</v>
      </c>
      <c r="C1645" s="47" t="s">
        <v>26302</v>
      </c>
      <c r="D1645" s="176">
        <f>'Row Data'!D2723</f>
        <v>5</v>
      </c>
    </row>
    <row r="1646" spans="2:8">
      <c r="B1646" s="171" t="s">
        <v>26973</v>
      </c>
      <c r="C1646" s="47" t="s">
        <v>11725</v>
      </c>
      <c r="D1646" s="176">
        <f>'Row Data'!D2713</f>
        <v>5</v>
      </c>
    </row>
    <row r="1647" spans="2:8">
      <c r="B1647" s="171" t="s">
        <v>26974</v>
      </c>
      <c r="C1647" s="47" t="s">
        <v>26306</v>
      </c>
      <c r="D1647" s="176">
        <f>'Row Data'!D2727</f>
        <v>5</v>
      </c>
    </row>
    <row r="1648" spans="2:8">
      <c r="B1648" s="171" t="s">
        <v>26975</v>
      </c>
      <c r="C1648" s="47" t="s">
        <v>26297</v>
      </c>
      <c r="D1648" s="176">
        <f>'Row Data'!D2718</f>
        <v>5</v>
      </c>
    </row>
    <row r="1649" spans="2:6">
      <c r="B1649" s="171" t="s">
        <v>26976</v>
      </c>
      <c r="C1649" s="47" t="s">
        <v>26294</v>
      </c>
      <c r="D1649" s="176">
        <f>'Row Data'!D2715</f>
        <v>5</v>
      </c>
    </row>
    <row r="1650" spans="2:6">
      <c r="B1650" s="171" t="s">
        <v>26977</v>
      </c>
      <c r="C1650" s="47" t="s">
        <v>26292</v>
      </c>
      <c r="D1650" s="176">
        <f>'Row Data'!D2712</f>
        <v>5</v>
      </c>
    </row>
    <row r="1651" spans="2:6">
      <c r="B1651" s="171" t="s">
        <v>26978</v>
      </c>
      <c r="C1651" s="47" t="s">
        <v>26299</v>
      </c>
      <c r="D1651" s="176">
        <f>'Row Data'!D2720</f>
        <v>5</v>
      </c>
    </row>
    <row r="1652" spans="2:6">
      <c r="B1652" s="171" t="s">
        <v>26979</v>
      </c>
      <c r="C1652" s="47" t="s">
        <v>26303</v>
      </c>
      <c r="D1652" s="176">
        <f>'Row Data'!D2724</f>
        <v>5</v>
      </c>
    </row>
    <row r="1653" spans="2:6">
      <c r="B1653" s="171" t="s">
        <v>26980</v>
      </c>
      <c r="C1653" s="47" t="s">
        <v>26305</v>
      </c>
      <c r="D1653" s="176">
        <f>'Row Data'!D2726</f>
        <v>5</v>
      </c>
    </row>
    <row r="1654" spans="2:6">
      <c r="B1654" s="171" t="s">
        <v>26981</v>
      </c>
      <c r="C1654" s="47" t="s">
        <v>26293</v>
      </c>
      <c r="D1654" s="176">
        <f>'Row Data'!D2714</f>
        <v>5</v>
      </c>
    </row>
    <row r="1655" spans="2:6">
      <c r="B1655" s="171" t="s">
        <v>26982</v>
      </c>
      <c r="C1655" s="47" t="s">
        <v>26298</v>
      </c>
      <c r="D1655" s="176">
        <f>'Row Data'!D2719</f>
        <v>5</v>
      </c>
    </row>
    <row r="1656" spans="2:6">
      <c r="B1656" s="171" t="s">
        <v>26983</v>
      </c>
      <c r="C1656" s="47" t="s">
        <v>26301</v>
      </c>
      <c r="D1656" s="176">
        <f>'Row Data'!D2722</f>
        <v>5</v>
      </c>
    </row>
    <row r="1657" spans="2:6">
      <c r="B1657" s="157" t="s">
        <v>26984</v>
      </c>
      <c r="C1657" s="169" t="s">
        <v>26985</v>
      </c>
      <c r="E1657" s="129"/>
      <c r="F1657" s="176"/>
    </row>
    <row r="1658" spans="2:6">
      <c r="B1658" s="171" t="s">
        <v>26986</v>
      </c>
      <c r="C1658" s="47" t="s">
        <v>26332</v>
      </c>
      <c r="D1658" s="176">
        <f>'Row Data'!D2754</f>
        <v>5</v>
      </c>
    </row>
    <row r="1659" spans="2:6">
      <c r="B1659" s="171" t="s">
        <v>26987</v>
      </c>
      <c r="C1659" s="47" t="s">
        <v>26333</v>
      </c>
      <c r="D1659" s="176">
        <f>'Row Data'!D2755</f>
        <v>5</v>
      </c>
    </row>
    <row r="1660" spans="2:6">
      <c r="B1660" s="171" t="s">
        <v>26988</v>
      </c>
      <c r="C1660" s="47" t="s">
        <v>26334</v>
      </c>
      <c r="D1660" s="176">
        <f>'Row Data'!D2756</f>
        <v>5</v>
      </c>
    </row>
    <row r="1661" spans="2:6">
      <c r="B1661" s="171" t="s">
        <v>26989</v>
      </c>
      <c r="C1661" s="47" t="s">
        <v>26335</v>
      </c>
      <c r="D1661" s="176">
        <f>'Row Data'!D2757</f>
        <v>5</v>
      </c>
    </row>
    <row r="1662" spans="2:6">
      <c r="B1662" s="171" t="s">
        <v>26990</v>
      </c>
      <c r="C1662" s="47" t="s">
        <v>26336</v>
      </c>
      <c r="D1662" s="176">
        <f>'Row Data'!D2758</f>
        <v>5</v>
      </c>
    </row>
    <row r="1663" spans="2:6">
      <c r="B1663" s="171" t="s">
        <v>26991</v>
      </c>
      <c r="C1663" s="47" t="s">
        <v>26337</v>
      </c>
      <c r="D1663" s="176">
        <f>'Row Data'!D2759</f>
        <v>5</v>
      </c>
    </row>
    <row r="1664" spans="2:6">
      <c r="B1664" s="171" t="s">
        <v>26992</v>
      </c>
      <c r="C1664" s="47" t="s">
        <v>26338</v>
      </c>
      <c r="D1664" s="176">
        <f>'Row Data'!D2760</f>
        <v>5</v>
      </c>
    </row>
    <row r="1665" spans="2:4">
      <c r="B1665" s="171" t="s">
        <v>26993</v>
      </c>
      <c r="C1665" s="47" t="s">
        <v>26339</v>
      </c>
      <c r="D1665" s="176">
        <f>'Row Data'!D2761</f>
        <v>5</v>
      </c>
    </row>
    <row r="1666" spans="2:4">
      <c r="B1666" s="171" t="s">
        <v>26994</v>
      </c>
      <c r="C1666" s="47" t="s">
        <v>26340</v>
      </c>
      <c r="D1666" s="176">
        <f>'Row Data'!D2762</f>
        <v>5</v>
      </c>
    </row>
    <row r="1667" spans="2:4">
      <c r="B1667" s="171" t="s">
        <v>26995</v>
      </c>
      <c r="C1667" s="47" t="s">
        <v>26341</v>
      </c>
      <c r="D1667" s="176">
        <f>'Row Data'!D2763</f>
        <v>5</v>
      </c>
    </row>
    <row r="1668" spans="2:4">
      <c r="B1668" s="171" t="s">
        <v>26996</v>
      </c>
      <c r="C1668" s="47" t="s">
        <v>26342</v>
      </c>
      <c r="D1668" s="176">
        <f>'Row Data'!D2764</f>
        <v>5</v>
      </c>
    </row>
    <row r="1669" spans="2:4">
      <c r="B1669" s="171" t="s">
        <v>26997</v>
      </c>
      <c r="C1669" s="47" t="s">
        <v>26343</v>
      </c>
      <c r="D1669" s="176">
        <f>'Row Data'!D2765</f>
        <v>5</v>
      </c>
    </row>
    <row r="1670" spans="2:4">
      <c r="B1670" s="171" t="s">
        <v>26998</v>
      </c>
      <c r="C1670" s="47" t="s">
        <v>26344</v>
      </c>
      <c r="D1670" s="176">
        <f>'Row Data'!D2766</f>
        <v>5</v>
      </c>
    </row>
    <row r="1671" spans="2:4">
      <c r="B1671" s="171" t="s">
        <v>26999</v>
      </c>
      <c r="C1671" s="47" t="s">
        <v>26345</v>
      </c>
      <c r="D1671" s="176">
        <f>'Row Data'!D2767</f>
        <v>5</v>
      </c>
    </row>
    <row r="1672" spans="2:4">
      <c r="B1672" s="171" t="s">
        <v>27000</v>
      </c>
      <c r="C1672" s="47" t="s">
        <v>26346</v>
      </c>
      <c r="D1672" s="176">
        <f>'Row Data'!D2768</f>
        <v>5</v>
      </c>
    </row>
    <row r="1673" spans="2:4">
      <c r="B1673" s="171" t="s">
        <v>27001</v>
      </c>
      <c r="C1673" s="47" t="s">
        <v>26347</v>
      </c>
      <c r="D1673" s="176">
        <f>'Row Data'!D2769</f>
        <v>5</v>
      </c>
    </row>
    <row r="1674" spans="2:4">
      <c r="B1674" s="171" t="s">
        <v>27002</v>
      </c>
      <c r="C1674" s="47" t="s">
        <v>26348</v>
      </c>
      <c r="D1674" s="176">
        <f>'Row Data'!D2770</f>
        <v>5</v>
      </c>
    </row>
    <row r="1675" spans="2:4">
      <c r="B1675" s="171" t="s">
        <v>27003</v>
      </c>
      <c r="C1675" s="47" t="s">
        <v>26349</v>
      </c>
      <c r="D1675" s="176">
        <f>'Row Data'!D2771</f>
        <v>5</v>
      </c>
    </row>
    <row r="1676" spans="2:4">
      <c r="B1676" s="171" t="s">
        <v>27004</v>
      </c>
      <c r="C1676" s="47" t="s">
        <v>26350</v>
      </c>
      <c r="D1676" s="176">
        <f>'Row Data'!D2772</f>
        <v>5</v>
      </c>
    </row>
    <row r="1677" spans="2:4">
      <c r="B1677" s="171" t="s">
        <v>27005</v>
      </c>
      <c r="C1677" s="47" t="s">
        <v>26351</v>
      </c>
      <c r="D1677" s="176">
        <f>'Row Data'!D2773</f>
        <v>5</v>
      </c>
    </row>
    <row r="1678" spans="2:4">
      <c r="B1678" s="171" t="s">
        <v>27006</v>
      </c>
      <c r="C1678" s="47" t="s">
        <v>26352</v>
      </c>
      <c r="D1678" s="176">
        <f>'Row Data'!D2774</f>
        <v>5</v>
      </c>
    </row>
    <row r="1679" spans="2:4">
      <c r="B1679" s="171" t="s">
        <v>27007</v>
      </c>
      <c r="C1679" s="47" t="s">
        <v>11657</v>
      </c>
      <c r="D1679" s="176">
        <f>'Row Data'!D2775</f>
        <v>5</v>
      </c>
    </row>
    <row r="1680" spans="2:4">
      <c r="B1680" s="171" t="s">
        <v>27008</v>
      </c>
      <c r="C1680" s="47" t="s">
        <v>11917</v>
      </c>
      <c r="D1680" s="176">
        <f>'Row Data'!D2776</f>
        <v>5</v>
      </c>
    </row>
    <row r="1681" spans="2:4">
      <c r="B1681" s="171" t="s">
        <v>27009</v>
      </c>
      <c r="C1681" s="47" t="s">
        <v>26353</v>
      </c>
      <c r="D1681" s="176">
        <f>'Row Data'!D2777</f>
        <v>5</v>
      </c>
    </row>
    <row r="1682" spans="2:4">
      <c r="B1682" s="171" t="s">
        <v>27010</v>
      </c>
      <c r="C1682" s="47" t="s">
        <v>26354</v>
      </c>
      <c r="D1682" s="176">
        <f>'Row Data'!D2778</f>
        <v>5</v>
      </c>
    </row>
    <row r="1683" spans="2:4">
      <c r="B1683" s="171" t="s">
        <v>27011</v>
      </c>
      <c r="C1683" s="47" t="s">
        <v>26355</v>
      </c>
      <c r="D1683" s="176">
        <f>'Row Data'!D2779</f>
        <v>5</v>
      </c>
    </row>
    <row r="1684" spans="2:4">
      <c r="B1684" s="171" t="s">
        <v>27012</v>
      </c>
      <c r="C1684" s="47" t="s">
        <v>26356</v>
      </c>
      <c r="D1684" s="176">
        <f>'Row Data'!D2780</f>
        <v>5</v>
      </c>
    </row>
    <row r="1685" spans="2:4">
      <c r="B1685" s="171" t="s">
        <v>27013</v>
      </c>
      <c r="C1685" s="47" t="s">
        <v>26357</v>
      </c>
      <c r="D1685" s="176">
        <f>'Row Data'!D2781</f>
        <v>5</v>
      </c>
    </row>
    <row r="1686" spans="2:4">
      <c r="B1686" s="171" t="s">
        <v>27014</v>
      </c>
      <c r="C1686" s="47" t="s">
        <v>26358</v>
      </c>
      <c r="D1686" s="176">
        <f>'Row Data'!D2782</f>
        <v>5</v>
      </c>
    </row>
    <row r="1687" spans="2:4">
      <c r="B1687" s="171" t="s">
        <v>27015</v>
      </c>
      <c r="C1687" s="47" t="s">
        <v>26359</v>
      </c>
      <c r="D1687" s="176">
        <f>'Row Data'!D2783</f>
        <v>5</v>
      </c>
    </row>
    <row r="1688" spans="2:4">
      <c r="B1688" s="171" t="s">
        <v>27016</v>
      </c>
      <c r="C1688" s="47" t="s">
        <v>26360</v>
      </c>
      <c r="D1688" s="176">
        <f>'Row Data'!D2784</f>
        <v>5</v>
      </c>
    </row>
    <row r="1689" spans="2:4">
      <c r="B1689" s="171" t="s">
        <v>27017</v>
      </c>
      <c r="C1689" s="47" t="s">
        <v>26361</v>
      </c>
      <c r="D1689" s="176">
        <f>'Row Data'!D2785</f>
        <v>5</v>
      </c>
    </row>
    <row r="1690" spans="2:4">
      <c r="B1690" s="171" t="s">
        <v>27018</v>
      </c>
      <c r="C1690" s="47" t="s">
        <v>26362</v>
      </c>
      <c r="D1690" s="176">
        <f>'Row Data'!D2786</f>
        <v>5</v>
      </c>
    </row>
    <row r="1691" spans="2:4">
      <c r="B1691" s="171" t="s">
        <v>27019</v>
      </c>
      <c r="C1691" s="47" t="s">
        <v>26363</v>
      </c>
      <c r="D1691" s="176">
        <f>'Row Data'!D2787</f>
        <v>5</v>
      </c>
    </row>
    <row r="1692" spans="2:4">
      <c r="B1692" s="171" t="s">
        <v>27020</v>
      </c>
      <c r="C1692" s="47" t="s">
        <v>26364</v>
      </c>
      <c r="D1692" s="176">
        <f>'Row Data'!D2788</f>
        <v>5</v>
      </c>
    </row>
    <row r="1693" spans="2:4">
      <c r="B1693" s="171" t="s">
        <v>27021</v>
      </c>
      <c r="C1693" s="47" t="s">
        <v>26365</v>
      </c>
      <c r="D1693" s="176">
        <f>'Row Data'!D2789</f>
        <v>5</v>
      </c>
    </row>
    <row r="1694" spans="2:4">
      <c r="B1694" s="171" t="s">
        <v>27022</v>
      </c>
      <c r="C1694" s="47" t="s">
        <v>26366</v>
      </c>
      <c r="D1694" s="176">
        <f>'Row Data'!D2790</f>
        <v>5</v>
      </c>
    </row>
    <row r="1695" spans="2:4">
      <c r="B1695" s="171" t="s">
        <v>27023</v>
      </c>
      <c r="C1695" s="47" t="s">
        <v>26367</v>
      </c>
      <c r="D1695" s="176">
        <f>'Row Data'!D2791</f>
        <v>5</v>
      </c>
    </row>
    <row r="1696" spans="2:4">
      <c r="B1696" s="171" t="s">
        <v>27024</v>
      </c>
      <c r="C1696" s="47" t="s">
        <v>26368</v>
      </c>
      <c r="D1696" s="176">
        <f>'Row Data'!D2792</f>
        <v>5</v>
      </c>
    </row>
    <row r="1697" spans="2:6">
      <c r="B1697" s="171" t="s">
        <v>27025</v>
      </c>
      <c r="C1697" s="47" t="s">
        <v>26369</v>
      </c>
      <c r="D1697" s="176">
        <f>'Row Data'!D2793</f>
        <v>5</v>
      </c>
    </row>
    <row r="1698" spans="2:6">
      <c r="B1698" s="171" t="s">
        <v>27026</v>
      </c>
      <c r="C1698" s="47" t="s">
        <v>26370</v>
      </c>
      <c r="D1698" s="176">
        <f>'Row Data'!D2794</f>
        <v>5</v>
      </c>
    </row>
    <row r="1699" spans="2:6">
      <c r="B1699" s="171" t="s">
        <v>27027</v>
      </c>
      <c r="C1699" s="47" t="s">
        <v>26371</v>
      </c>
      <c r="D1699" s="176">
        <f>'Row Data'!D2795</f>
        <v>5</v>
      </c>
    </row>
    <row r="1700" spans="2:6">
      <c r="B1700" s="171" t="s">
        <v>27028</v>
      </c>
      <c r="C1700" s="47" t="s">
        <v>26372</v>
      </c>
      <c r="D1700" s="176">
        <f>'Row Data'!D2796</f>
        <v>5</v>
      </c>
    </row>
    <row r="1701" spans="2:6">
      <c r="B1701" s="171" t="s">
        <v>27029</v>
      </c>
      <c r="C1701" s="47" t="s">
        <v>26373</v>
      </c>
      <c r="D1701" s="176">
        <f>'Row Data'!D2797</f>
        <v>5</v>
      </c>
    </row>
    <row r="1702" spans="2:6">
      <c r="B1702" s="157" t="s">
        <v>27030</v>
      </c>
      <c r="C1702" s="169" t="s">
        <v>27031</v>
      </c>
      <c r="E1702" s="129"/>
      <c r="F1702" s="176"/>
    </row>
    <row r="1703" spans="2:6">
      <c r="B1703" s="171" t="s">
        <v>27032</v>
      </c>
      <c r="C1703" s="47" t="s">
        <v>26419</v>
      </c>
      <c r="D1703" s="176">
        <f>'Row Data'!D2851</f>
        <v>5</v>
      </c>
    </row>
    <row r="1704" spans="2:6">
      <c r="B1704" s="171" t="s">
        <v>27033</v>
      </c>
      <c r="C1704" s="47" t="s">
        <v>26420</v>
      </c>
      <c r="D1704" s="176">
        <f>'Row Data'!D2852</f>
        <v>5</v>
      </c>
    </row>
    <row r="1705" spans="2:6">
      <c r="B1705" s="171" t="s">
        <v>27034</v>
      </c>
      <c r="C1705" s="47" t="s">
        <v>26417</v>
      </c>
      <c r="D1705" s="176">
        <f>'Row Data'!D2849</f>
        <v>5</v>
      </c>
    </row>
    <row r="1706" spans="2:6">
      <c r="B1706" s="171" t="s">
        <v>27035</v>
      </c>
      <c r="C1706" s="47" t="s">
        <v>26422</v>
      </c>
      <c r="D1706" s="176">
        <f>'Row Data'!D2854</f>
        <v>5</v>
      </c>
    </row>
    <row r="1707" spans="2:6">
      <c r="B1707" s="171" t="s">
        <v>27036</v>
      </c>
      <c r="C1707" s="47" t="s">
        <v>26424</v>
      </c>
      <c r="D1707" s="176">
        <f>'Row Data'!D2856</f>
        <v>5</v>
      </c>
    </row>
    <row r="1708" spans="2:6">
      <c r="B1708" s="171" t="s">
        <v>27037</v>
      </c>
      <c r="C1708" s="47" t="s">
        <v>26418</v>
      </c>
      <c r="D1708" s="176">
        <f>'Row Data'!D2850</f>
        <v>5</v>
      </c>
    </row>
    <row r="1709" spans="2:6">
      <c r="B1709" s="171" t="s">
        <v>27038</v>
      </c>
      <c r="C1709" s="47" t="s">
        <v>26421</v>
      </c>
      <c r="D1709" s="176">
        <f>'Row Data'!D2853</f>
        <v>5</v>
      </c>
    </row>
    <row r="1710" spans="2:6">
      <c r="B1710" s="171" t="s">
        <v>27039</v>
      </c>
      <c r="C1710" s="47" t="s">
        <v>26423</v>
      </c>
      <c r="D1710" s="176">
        <f>'Row Data'!D2855</f>
        <v>5</v>
      </c>
    </row>
    <row r="1711" spans="2:6">
      <c r="B1711" s="157" t="s">
        <v>27040</v>
      </c>
      <c r="C1711" s="169" t="s">
        <v>27041</v>
      </c>
      <c r="E1711" s="129"/>
      <c r="F1711" s="176"/>
    </row>
    <row r="1712" spans="2:6">
      <c r="B1712" s="171" t="s">
        <v>27042</v>
      </c>
      <c r="C1712" s="47" t="s">
        <v>26449</v>
      </c>
      <c r="D1712" s="176">
        <f>'Row Data'!D2881</f>
        <v>5</v>
      </c>
    </row>
    <row r="1713" spans="2:8">
      <c r="B1713" s="171" t="s">
        <v>27043</v>
      </c>
      <c r="C1713" s="47" t="s">
        <v>26448</v>
      </c>
      <c r="D1713" s="176">
        <f>'Row Data'!D2880</f>
        <v>5</v>
      </c>
    </row>
    <row r="1714" spans="2:8">
      <c r="B1714" s="171" t="s">
        <v>27044</v>
      </c>
      <c r="C1714" s="47" t="s">
        <v>26450</v>
      </c>
      <c r="D1714" s="176">
        <f>'Row Data'!D2882</f>
        <v>5</v>
      </c>
    </row>
    <row r="1715" spans="2:8">
      <c r="B1715" s="157" t="s">
        <v>27045</v>
      </c>
      <c r="C1715" s="169" t="s">
        <v>27046</v>
      </c>
      <c r="G1715" s="129"/>
      <c r="H1715" s="176"/>
    </row>
    <row r="1716" spans="2:8">
      <c r="B1716" s="171" t="s">
        <v>27047</v>
      </c>
      <c r="C1716" s="47" t="s">
        <v>26308</v>
      </c>
      <c r="D1716" s="176">
        <f>'Row Data'!D2729</f>
        <v>5</v>
      </c>
    </row>
    <row r="1717" spans="2:8">
      <c r="B1717" s="171" t="s">
        <v>27048</v>
      </c>
      <c r="C1717" s="47" t="s">
        <v>11734</v>
      </c>
      <c r="D1717" s="176">
        <f>'Row Data'!D2730</f>
        <v>5</v>
      </c>
    </row>
    <row r="1718" spans="2:8">
      <c r="B1718" s="171" t="s">
        <v>27049</v>
      </c>
      <c r="C1718" s="47" t="s">
        <v>26309</v>
      </c>
      <c r="D1718" s="176">
        <f>'Row Data'!D2731</f>
        <v>5</v>
      </c>
    </row>
    <row r="1719" spans="2:8">
      <c r="B1719" s="171" t="s">
        <v>27050</v>
      </c>
      <c r="C1719" s="47" t="s">
        <v>26310</v>
      </c>
      <c r="D1719" s="176">
        <f>'Row Data'!D2732</f>
        <v>5</v>
      </c>
    </row>
    <row r="1720" spans="2:8">
      <c r="B1720" s="171" t="s">
        <v>27051</v>
      </c>
      <c r="C1720" s="47" t="s">
        <v>26311</v>
      </c>
      <c r="D1720" s="176">
        <f>'Row Data'!D2733</f>
        <v>5</v>
      </c>
    </row>
    <row r="1721" spans="2:8">
      <c r="B1721" s="171" t="s">
        <v>27052</v>
      </c>
      <c r="C1721" s="47" t="s">
        <v>26312</v>
      </c>
      <c r="D1721" s="176">
        <f>'Row Data'!D2734</f>
        <v>5</v>
      </c>
    </row>
    <row r="1722" spans="2:8">
      <c r="B1722" s="171" t="s">
        <v>27053</v>
      </c>
      <c r="C1722" s="47" t="s">
        <v>26313</v>
      </c>
      <c r="D1722" s="176">
        <f>'Row Data'!D2735</f>
        <v>5</v>
      </c>
    </row>
    <row r="1723" spans="2:8">
      <c r="B1723" s="171" t="s">
        <v>27054</v>
      </c>
      <c r="C1723" s="47" t="s">
        <v>26314</v>
      </c>
      <c r="D1723" s="176">
        <f>'Row Data'!D2736</f>
        <v>5</v>
      </c>
    </row>
    <row r="1724" spans="2:8">
      <c r="B1724" s="171" t="s">
        <v>27055</v>
      </c>
      <c r="C1724" s="47" t="s">
        <v>26315</v>
      </c>
      <c r="D1724" s="176">
        <f>'Row Data'!D2737</f>
        <v>5</v>
      </c>
    </row>
    <row r="1725" spans="2:8">
      <c r="B1725" s="171" t="s">
        <v>27056</v>
      </c>
      <c r="C1725" s="47" t="s">
        <v>26316</v>
      </c>
      <c r="D1725" s="176">
        <f>'Row Data'!D2738</f>
        <v>5</v>
      </c>
    </row>
    <row r="1726" spans="2:8">
      <c r="B1726" s="171" t="s">
        <v>27057</v>
      </c>
      <c r="C1726" s="47" t="s">
        <v>26317</v>
      </c>
      <c r="D1726" s="176">
        <f>'Row Data'!D2739</f>
        <v>5</v>
      </c>
    </row>
    <row r="1727" spans="2:8">
      <c r="B1727" s="171" t="s">
        <v>27058</v>
      </c>
      <c r="C1727" s="47" t="s">
        <v>26318</v>
      </c>
      <c r="D1727" s="176">
        <f>'Row Data'!D2740</f>
        <v>5</v>
      </c>
    </row>
    <row r="1728" spans="2:8">
      <c r="B1728" s="171" t="s">
        <v>27059</v>
      </c>
      <c r="C1728" s="47" t="s">
        <v>26319</v>
      </c>
      <c r="D1728" s="176">
        <f>'Row Data'!D2741</f>
        <v>5</v>
      </c>
    </row>
    <row r="1729" spans="2:6">
      <c r="B1729" s="171" t="s">
        <v>27060</v>
      </c>
      <c r="C1729" s="47" t="s">
        <v>26320</v>
      </c>
      <c r="D1729" s="176">
        <f>'Row Data'!D2742</f>
        <v>5</v>
      </c>
    </row>
    <row r="1730" spans="2:6">
      <c r="B1730" s="171" t="s">
        <v>27061</v>
      </c>
      <c r="C1730" s="47" t="s">
        <v>26321</v>
      </c>
      <c r="D1730" s="176">
        <f>'Row Data'!D2743</f>
        <v>5</v>
      </c>
    </row>
    <row r="1731" spans="2:6">
      <c r="B1731" s="171" t="s">
        <v>27062</v>
      </c>
      <c r="C1731" s="47" t="s">
        <v>26322</v>
      </c>
      <c r="D1731" s="176">
        <f>'Row Data'!D2744</f>
        <v>5</v>
      </c>
    </row>
    <row r="1732" spans="2:6">
      <c r="B1732" s="171" t="s">
        <v>27063</v>
      </c>
      <c r="C1732" s="47" t="s">
        <v>26323</v>
      </c>
      <c r="D1732" s="176">
        <f>'Row Data'!D2745</f>
        <v>5</v>
      </c>
    </row>
    <row r="1733" spans="2:6">
      <c r="B1733" s="171" t="s">
        <v>27064</v>
      </c>
      <c r="C1733" s="47" t="s">
        <v>26324</v>
      </c>
      <c r="D1733" s="176">
        <f>'Row Data'!D2746</f>
        <v>5</v>
      </c>
    </row>
    <row r="1734" spans="2:6">
      <c r="B1734" s="171" t="s">
        <v>27065</v>
      </c>
      <c r="C1734" s="47" t="s">
        <v>26325</v>
      </c>
      <c r="D1734" s="176">
        <f>'Row Data'!D2747</f>
        <v>5</v>
      </c>
    </row>
    <row r="1735" spans="2:6">
      <c r="B1735" s="171" t="s">
        <v>27066</v>
      </c>
      <c r="C1735" s="47" t="s">
        <v>26326</v>
      </c>
      <c r="D1735" s="176">
        <f>'Row Data'!D2748</f>
        <v>5</v>
      </c>
    </row>
    <row r="1736" spans="2:6">
      <c r="B1736" s="171" t="s">
        <v>27067</v>
      </c>
      <c r="C1736" s="47" t="s">
        <v>26327</v>
      </c>
      <c r="D1736" s="176">
        <f>'Row Data'!D2749</f>
        <v>5</v>
      </c>
    </row>
    <row r="1737" spans="2:6">
      <c r="B1737" s="171" t="s">
        <v>27068</v>
      </c>
      <c r="C1737" s="47" t="s">
        <v>26328</v>
      </c>
      <c r="D1737" s="176">
        <f>'Row Data'!D2750</f>
        <v>5</v>
      </c>
    </row>
    <row r="1738" spans="2:6">
      <c r="B1738" s="171" t="s">
        <v>27069</v>
      </c>
      <c r="C1738" s="47" t="s">
        <v>26329</v>
      </c>
      <c r="D1738" s="176">
        <f>'Row Data'!D2751</f>
        <v>5</v>
      </c>
    </row>
    <row r="1739" spans="2:6">
      <c r="B1739" s="171" t="s">
        <v>27070</v>
      </c>
      <c r="C1739" s="47" t="s">
        <v>26330</v>
      </c>
      <c r="D1739" s="176">
        <f>'Row Data'!D2752</f>
        <v>5</v>
      </c>
    </row>
    <row r="1740" spans="2:6">
      <c r="B1740" s="157" t="s">
        <v>27071</v>
      </c>
      <c r="C1740" s="169" t="s">
        <v>27072</v>
      </c>
      <c r="E1740" s="129"/>
      <c r="F1740" s="176"/>
    </row>
    <row r="1741" spans="2:6">
      <c r="B1741" s="171" t="s">
        <v>27073</v>
      </c>
      <c r="C1741" s="47" t="s">
        <v>26476</v>
      </c>
      <c r="D1741" s="176">
        <f>'Row Data'!D2912</f>
        <v>5</v>
      </c>
    </row>
    <row r="1742" spans="2:6">
      <c r="B1742" s="171" t="s">
        <v>27074</v>
      </c>
      <c r="C1742" s="47" t="s">
        <v>26477</v>
      </c>
      <c r="D1742" s="176">
        <f>'Row Data'!D2913</f>
        <v>5</v>
      </c>
    </row>
    <row r="1743" spans="2:6">
      <c r="B1743" s="171" t="s">
        <v>27075</v>
      </c>
      <c r="C1743" s="47" t="s">
        <v>11551</v>
      </c>
      <c r="D1743" s="176">
        <f>'Row Data'!D2914</f>
        <v>5</v>
      </c>
    </row>
    <row r="1744" spans="2:6">
      <c r="B1744" s="171" t="s">
        <v>27076</v>
      </c>
      <c r="C1744" s="47" t="s">
        <v>26478</v>
      </c>
      <c r="D1744" s="176">
        <f>'Row Data'!D2915</f>
        <v>5</v>
      </c>
    </row>
    <row r="1745" spans="2:6">
      <c r="B1745" s="171" t="s">
        <v>27077</v>
      </c>
      <c r="C1745" s="47" t="s">
        <v>26479</v>
      </c>
      <c r="D1745" s="176">
        <f>'Row Data'!D2916</f>
        <v>5</v>
      </c>
    </row>
    <row r="1746" spans="2:6">
      <c r="B1746" s="171" t="s">
        <v>27078</v>
      </c>
      <c r="C1746" s="47" t="s">
        <v>26480</v>
      </c>
      <c r="D1746" s="176">
        <f>'Row Data'!D2917</f>
        <v>5</v>
      </c>
    </row>
    <row r="1747" spans="2:6">
      <c r="B1747" s="171" t="s">
        <v>27079</v>
      </c>
      <c r="C1747" s="47" t="s">
        <v>26481</v>
      </c>
      <c r="D1747" s="176">
        <f>'Row Data'!D2918</f>
        <v>5</v>
      </c>
    </row>
    <row r="1748" spans="2:6">
      <c r="B1748" s="171" t="s">
        <v>27080</v>
      </c>
      <c r="C1748" s="47" t="s">
        <v>26482</v>
      </c>
      <c r="D1748" s="176">
        <f>'Row Data'!D2919</f>
        <v>5</v>
      </c>
    </row>
    <row r="1749" spans="2:6">
      <c r="B1749" s="171" t="s">
        <v>27081</v>
      </c>
      <c r="C1749" s="47" t="s">
        <v>26483</v>
      </c>
      <c r="D1749" s="176">
        <f>'Row Data'!D2920</f>
        <v>5</v>
      </c>
    </row>
    <row r="1750" spans="2:6">
      <c r="B1750" s="171" t="s">
        <v>27082</v>
      </c>
      <c r="C1750" s="47" t="s">
        <v>26484</v>
      </c>
      <c r="D1750" s="176">
        <f>'Row Data'!D2921</f>
        <v>5</v>
      </c>
    </row>
    <row r="1751" spans="2:6">
      <c r="B1751" s="171" t="s">
        <v>27083</v>
      </c>
      <c r="C1751" s="47" t="s">
        <v>26485</v>
      </c>
      <c r="D1751" s="176">
        <f>'Row Data'!D2922</f>
        <v>5</v>
      </c>
    </row>
    <row r="1752" spans="2:6">
      <c r="B1752" s="157" t="s">
        <v>27084</v>
      </c>
      <c r="C1752" s="169" t="s">
        <v>27085</v>
      </c>
      <c r="E1752" s="129"/>
      <c r="F1752" s="176"/>
    </row>
    <row r="1753" spans="2:6">
      <c r="B1753" s="171" t="s">
        <v>27086</v>
      </c>
      <c r="C1753" s="47" t="s">
        <v>26426</v>
      </c>
      <c r="D1753" s="176">
        <f>'Row Data'!D2858</f>
        <v>5</v>
      </c>
    </row>
    <row r="1754" spans="2:6">
      <c r="B1754" s="171" t="s">
        <v>27087</v>
      </c>
      <c r="C1754" s="47" t="s">
        <v>26427</v>
      </c>
      <c r="D1754" s="176">
        <f>'Row Data'!D2859</f>
        <v>5</v>
      </c>
    </row>
    <row r="1755" spans="2:6">
      <c r="B1755" s="171" t="s">
        <v>27088</v>
      </c>
      <c r="C1755" s="47" t="s">
        <v>26428</v>
      </c>
      <c r="D1755" s="176">
        <f>'Row Data'!D2860</f>
        <v>5</v>
      </c>
    </row>
    <row r="1756" spans="2:6">
      <c r="B1756" s="171" t="s">
        <v>27089</v>
      </c>
      <c r="C1756" s="47" t="s">
        <v>26429</v>
      </c>
      <c r="D1756" s="176">
        <f>'Row Data'!D2861</f>
        <v>5</v>
      </c>
    </row>
    <row r="1757" spans="2:6">
      <c r="B1757" s="171" t="s">
        <v>27090</v>
      </c>
      <c r="C1757" s="47" t="s">
        <v>26430</v>
      </c>
      <c r="D1757" s="176">
        <f>'Row Data'!D2862</f>
        <v>5</v>
      </c>
    </row>
    <row r="1758" spans="2:6">
      <c r="B1758" s="171" t="s">
        <v>27091</v>
      </c>
      <c r="C1758" s="47" t="s">
        <v>26431</v>
      </c>
      <c r="D1758" s="176">
        <f>'Row Data'!D2863</f>
        <v>5</v>
      </c>
    </row>
    <row r="1759" spans="2:6">
      <c r="B1759" s="157" t="s">
        <v>27092</v>
      </c>
      <c r="C1759" s="169" t="s">
        <v>27093</v>
      </c>
      <c r="E1759" s="129"/>
      <c r="F1759" s="176"/>
    </row>
    <row r="1760" spans="2:6">
      <c r="B1760" s="171" t="s">
        <v>27094</v>
      </c>
      <c r="C1760" s="47" t="s">
        <v>27095</v>
      </c>
      <c r="D1760" s="176">
        <f>'Row Data'!D2924</f>
        <v>5</v>
      </c>
    </row>
    <row r="1761" spans="2:8">
      <c r="B1761" s="171" t="s">
        <v>27096</v>
      </c>
      <c r="C1761" s="47" t="s">
        <v>26488</v>
      </c>
      <c r="D1761" s="176">
        <f>'Row Data'!D2925</f>
        <v>5</v>
      </c>
    </row>
    <row r="1762" spans="2:8">
      <c r="B1762" s="171" t="s">
        <v>27097</v>
      </c>
      <c r="C1762" s="47" t="s">
        <v>27098</v>
      </c>
      <c r="D1762" s="176">
        <f>'Row Data'!D2926</f>
        <v>5</v>
      </c>
    </row>
    <row r="1763" spans="2:8">
      <c r="B1763" s="171" t="s">
        <v>27099</v>
      </c>
      <c r="C1763" s="47" t="s">
        <v>26490</v>
      </c>
      <c r="D1763" s="176">
        <f>'Row Data'!D2927</f>
        <v>5</v>
      </c>
    </row>
    <row r="1764" spans="2:8">
      <c r="B1764" s="171" t="s">
        <v>27100</v>
      </c>
      <c r="C1764" s="47" t="s">
        <v>26491</v>
      </c>
      <c r="D1764" s="176">
        <f>'Row Data'!D2928</f>
        <v>5</v>
      </c>
    </row>
    <row r="1765" spans="2:8">
      <c r="B1765" s="171" t="s">
        <v>27101</v>
      </c>
      <c r="C1765" s="47" t="s">
        <v>26492</v>
      </c>
      <c r="D1765" s="176">
        <f>'Row Data'!D2929</f>
        <v>5</v>
      </c>
    </row>
    <row r="1766" spans="2:8">
      <c r="B1766" s="171" t="s">
        <v>27102</v>
      </c>
      <c r="C1766" s="47" t="s">
        <v>26493</v>
      </c>
      <c r="D1766" s="176">
        <f>'Row Data'!D2930</f>
        <v>5</v>
      </c>
    </row>
    <row r="1767" spans="2:8">
      <c r="B1767" s="171" t="s">
        <v>27103</v>
      </c>
      <c r="C1767" s="47" t="s">
        <v>26494</v>
      </c>
      <c r="D1767" s="176">
        <f>'Row Data'!D2931</f>
        <v>5</v>
      </c>
    </row>
    <row r="1768" spans="2:8">
      <c r="B1768" s="171" t="s">
        <v>27104</v>
      </c>
      <c r="C1768" s="47" t="s">
        <v>26495</v>
      </c>
      <c r="D1768" s="176">
        <f>'Row Data'!D2932</f>
        <v>5</v>
      </c>
    </row>
    <row r="1769" spans="2:8">
      <c r="B1769" s="171" t="s">
        <v>27105</v>
      </c>
      <c r="C1769" s="47" t="s">
        <v>26496</v>
      </c>
      <c r="D1769" s="176">
        <f>'Row Data'!D2933</f>
        <v>5</v>
      </c>
    </row>
    <row r="1770" spans="2:8">
      <c r="B1770" s="171" t="s">
        <v>27106</v>
      </c>
      <c r="C1770" s="47" t="s">
        <v>26497</v>
      </c>
      <c r="D1770" s="176">
        <f>'Row Data'!D2934</f>
        <v>5</v>
      </c>
    </row>
    <row r="1771" spans="2:8">
      <c r="B1771" s="171" t="s">
        <v>27107</v>
      </c>
      <c r="C1771" s="47" t="s">
        <v>26498</v>
      </c>
      <c r="D1771" s="176">
        <f>'Row Data'!D2935</f>
        <v>5</v>
      </c>
    </row>
    <row r="1772" spans="2:8">
      <c r="B1772" s="171" t="s">
        <v>27108</v>
      </c>
      <c r="C1772" s="47" t="s">
        <v>26499</v>
      </c>
      <c r="D1772" s="176">
        <f>'Row Data'!D2936</f>
        <v>5</v>
      </c>
    </row>
    <row r="1773" spans="2:8">
      <c r="B1773" s="157" t="s">
        <v>27109</v>
      </c>
      <c r="C1773" s="169" t="s">
        <v>27110</v>
      </c>
      <c r="G1773" s="129"/>
      <c r="H1773" s="176"/>
    </row>
    <row r="1774" spans="2:8">
      <c r="B1774" s="171" t="s">
        <v>27111</v>
      </c>
      <c r="C1774" s="47" t="s">
        <v>26389</v>
      </c>
      <c r="D1774" s="176">
        <f>'Row Data'!D2816</f>
        <v>5</v>
      </c>
      <c r="G1774" s="47"/>
    </row>
    <row r="1775" spans="2:8">
      <c r="B1775" s="171" t="s">
        <v>27112</v>
      </c>
      <c r="C1775" s="47" t="s">
        <v>26390</v>
      </c>
      <c r="D1775" s="176">
        <f>'Row Data'!D2817</f>
        <v>5</v>
      </c>
      <c r="G1775" s="47"/>
    </row>
    <row r="1776" spans="2:8">
      <c r="B1776" s="171" t="s">
        <v>27113</v>
      </c>
      <c r="C1776" s="47" t="s">
        <v>26391</v>
      </c>
      <c r="D1776" s="176">
        <f>'Row Data'!D2818</f>
        <v>5</v>
      </c>
      <c r="G1776" s="47"/>
    </row>
    <row r="1777" spans="2:7">
      <c r="B1777" s="171" t="s">
        <v>27114</v>
      </c>
      <c r="C1777" s="47" t="s">
        <v>26392</v>
      </c>
      <c r="D1777" s="176">
        <f>'Row Data'!D2819</f>
        <v>5</v>
      </c>
      <c r="G1777" s="47"/>
    </row>
    <row r="1778" spans="2:7">
      <c r="B1778" s="171" t="s">
        <v>27115</v>
      </c>
      <c r="C1778" s="47" t="s">
        <v>26393</v>
      </c>
      <c r="D1778" s="176">
        <f>'Row Data'!D2820</f>
        <v>5</v>
      </c>
      <c r="G1778" s="47"/>
    </row>
    <row r="1779" spans="2:7">
      <c r="B1779" s="171" t="s">
        <v>27116</v>
      </c>
      <c r="C1779" s="47" t="s">
        <v>26394</v>
      </c>
      <c r="D1779" s="176">
        <f>'Row Data'!D2821</f>
        <v>5</v>
      </c>
      <c r="G1779" s="47"/>
    </row>
    <row r="1780" spans="2:7">
      <c r="B1780" s="171" t="s">
        <v>27117</v>
      </c>
      <c r="C1780" s="47" t="s">
        <v>26395</v>
      </c>
      <c r="D1780" s="176">
        <f>'Row Data'!D2822</f>
        <v>5</v>
      </c>
      <c r="G1780" s="47"/>
    </row>
    <row r="1781" spans="2:7">
      <c r="B1781" s="171" t="s">
        <v>27118</v>
      </c>
      <c r="C1781" s="47" t="s">
        <v>26396</v>
      </c>
      <c r="D1781" s="176">
        <f>'Row Data'!D2823</f>
        <v>5</v>
      </c>
      <c r="G1781" s="47"/>
    </row>
    <row r="1782" spans="2:7">
      <c r="B1782" s="171" t="s">
        <v>27119</v>
      </c>
      <c r="C1782" s="47" t="s">
        <v>11863</v>
      </c>
      <c r="D1782" s="176">
        <f>'Row Data'!D2824</f>
        <v>5</v>
      </c>
      <c r="G1782" s="47"/>
    </row>
    <row r="1783" spans="2:7">
      <c r="B1783" s="171" t="s">
        <v>27120</v>
      </c>
      <c r="C1783" s="47" t="s">
        <v>26397</v>
      </c>
      <c r="D1783" s="176">
        <f>'Row Data'!D2825</f>
        <v>5</v>
      </c>
      <c r="G1783" s="47"/>
    </row>
    <row r="1784" spans="2:7">
      <c r="B1784" s="171" t="s">
        <v>27121</v>
      </c>
      <c r="C1784" s="47" t="s">
        <v>11883</v>
      </c>
      <c r="D1784" s="176">
        <f>'Row Data'!D2826</f>
        <v>5</v>
      </c>
      <c r="G1784" s="47"/>
    </row>
    <row r="1785" spans="2:7">
      <c r="B1785" s="171" t="s">
        <v>27122</v>
      </c>
      <c r="C1785" s="47" t="s">
        <v>26398</v>
      </c>
      <c r="D1785" s="176">
        <f>'Row Data'!D2827</f>
        <v>5</v>
      </c>
      <c r="G1785" s="47"/>
    </row>
    <row r="1786" spans="2:7">
      <c r="B1786" s="171" t="s">
        <v>27123</v>
      </c>
      <c r="C1786" s="47" t="s">
        <v>26399</v>
      </c>
      <c r="D1786" s="176">
        <f>'Row Data'!D2828</f>
        <v>5</v>
      </c>
      <c r="G1786" s="47"/>
    </row>
    <row r="1787" spans="2:7">
      <c r="B1787" s="171" t="s">
        <v>27124</v>
      </c>
      <c r="C1787" s="47" t="s">
        <v>26400</v>
      </c>
      <c r="D1787" s="176">
        <f>'Row Data'!D2829</f>
        <v>5</v>
      </c>
      <c r="G1787" s="47"/>
    </row>
    <row r="1788" spans="2:7">
      <c r="B1788" s="171" t="s">
        <v>27125</v>
      </c>
      <c r="C1788" s="47" t="s">
        <v>26401</v>
      </c>
      <c r="D1788" s="176">
        <f>'Row Data'!D2830</f>
        <v>5</v>
      </c>
      <c r="G1788" s="47"/>
    </row>
    <row r="1789" spans="2:7">
      <c r="B1789" s="171" t="s">
        <v>27126</v>
      </c>
      <c r="C1789" s="47" t="s">
        <v>26402</v>
      </c>
      <c r="D1789" s="176">
        <f>'Row Data'!D2831</f>
        <v>5</v>
      </c>
      <c r="G1789" s="47"/>
    </row>
    <row r="1790" spans="2:7">
      <c r="B1790" s="171" t="s">
        <v>27127</v>
      </c>
      <c r="C1790" s="47" t="s">
        <v>26403</v>
      </c>
      <c r="D1790" s="176">
        <f>'Row Data'!D2832</f>
        <v>5</v>
      </c>
      <c r="G1790" s="47"/>
    </row>
    <row r="1791" spans="2:7">
      <c r="B1791" s="171" t="s">
        <v>27128</v>
      </c>
      <c r="C1791" s="47" t="s">
        <v>11564</v>
      </c>
      <c r="D1791" s="176">
        <f>'Row Data'!D2833</f>
        <v>5</v>
      </c>
      <c r="G1791" s="47"/>
    </row>
    <row r="1792" spans="2:7">
      <c r="B1792" s="171" t="s">
        <v>27129</v>
      </c>
      <c r="C1792" s="47" t="s">
        <v>26404</v>
      </c>
      <c r="D1792" s="176">
        <f>'Row Data'!D2834</f>
        <v>5</v>
      </c>
      <c r="G1792" s="47"/>
    </row>
    <row r="1793" spans="2:8">
      <c r="B1793" s="171" t="s">
        <v>27130</v>
      </c>
      <c r="C1793" s="47" t="s">
        <v>26405</v>
      </c>
      <c r="D1793" s="176">
        <f>'Row Data'!D2835</f>
        <v>5</v>
      </c>
      <c r="G1793" s="47"/>
    </row>
    <row r="1794" spans="2:8">
      <c r="B1794" s="171" t="s">
        <v>27131</v>
      </c>
      <c r="C1794" s="47" t="s">
        <v>26406</v>
      </c>
      <c r="D1794" s="176">
        <f>'Row Data'!D2836</f>
        <v>5</v>
      </c>
      <c r="G1794" s="47"/>
    </row>
    <row r="1795" spans="2:8">
      <c r="B1795" s="171" t="s">
        <v>27132</v>
      </c>
      <c r="C1795" s="47" t="s">
        <v>26407</v>
      </c>
      <c r="D1795" s="176">
        <f>'Row Data'!D2837</f>
        <v>5</v>
      </c>
      <c r="G1795" s="47"/>
    </row>
    <row r="1796" spans="2:8">
      <c r="B1796" s="171" t="s">
        <v>27133</v>
      </c>
      <c r="C1796" s="47" t="s">
        <v>26408</v>
      </c>
      <c r="D1796" s="176">
        <f>'Row Data'!D2838</f>
        <v>5</v>
      </c>
      <c r="G1796" s="47"/>
    </row>
    <row r="1797" spans="2:8">
      <c r="B1797" s="171" t="s">
        <v>27134</v>
      </c>
      <c r="C1797" s="47" t="s">
        <v>26409</v>
      </c>
      <c r="D1797" s="176">
        <f>'Row Data'!D2839</f>
        <v>5</v>
      </c>
      <c r="G1797" s="47"/>
    </row>
    <row r="1798" spans="2:8">
      <c r="B1798" s="171" t="s">
        <v>27135</v>
      </c>
      <c r="C1798" s="47" t="s">
        <v>26410</v>
      </c>
      <c r="D1798" s="176">
        <f>'Row Data'!D2840</f>
        <v>5</v>
      </c>
      <c r="G1798" s="47"/>
    </row>
    <row r="1799" spans="2:8">
      <c r="B1799" s="171" t="s">
        <v>27136</v>
      </c>
      <c r="C1799" s="47" t="s">
        <v>26411</v>
      </c>
      <c r="D1799" s="176">
        <f>'Row Data'!D2841</f>
        <v>5</v>
      </c>
      <c r="G1799" s="47"/>
    </row>
    <row r="1800" spans="2:8">
      <c r="B1800" s="171" t="s">
        <v>27137</v>
      </c>
      <c r="C1800" s="47" t="s">
        <v>26412</v>
      </c>
      <c r="D1800" s="176">
        <f>'Row Data'!D2842</f>
        <v>5</v>
      </c>
      <c r="G1800" s="47"/>
    </row>
    <row r="1801" spans="2:8">
      <c r="B1801" s="171" t="s">
        <v>27138</v>
      </c>
      <c r="C1801" s="47" t="s">
        <v>26413</v>
      </c>
      <c r="D1801" s="176">
        <f>'Row Data'!D2843</f>
        <v>5</v>
      </c>
      <c r="G1801" s="47"/>
    </row>
    <row r="1802" spans="2:8">
      <c r="B1802" s="171" t="s">
        <v>27139</v>
      </c>
      <c r="C1802" s="47" t="s">
        <v>11878</v>
      </c>
      <c r="D1802" s="176">
        <f>'Row Data'!D2844</f>
        <v>5</v>
      </c>
      <c r="G1802" s="47"/>
    </row>
    <row r="1803" spans="2:8">
      <c r="B1803" s="171" t="s">
        <v>27140</v>
      </c>
      <c r="C1803" s="47" t="s">
        <v>26414</v>
      </c>
      <c r="D1803" s="176">
        <f>'Row Data'!D2845</f>
        <v>5</v>
      </c>
      <c r="G1803" s="47"/>
    </row>
    <row r="1804" spans="2:8">
      <c r="B1804" s="171" t="s">
        <v>27141</v>
      </c>
      <c r="C1804" s="47" t="s">
        <v>26415</v>
      </c>
      <c r="D1804" s="176">
        <f>'Row Data'!D2846</f>
        <v>5</v>
      </c>
      <c r="G1804" s="47"/>
    </row>
    <row r="1805" spans="2:8">
      <c r="B1805" s="171" t="s">
        <v>27142</v>
      </c>
      <c r="C1805" s="47" t="s">
        <v>11746</v>
      </c>
      <c r="D1805" s="176">
        <f>'Row Data'!D2847</f>
        <v>5</v>
      </c>
      <c r="G1805" s="47"/>
    </row>
    <row r="1806" spans="2:8">
      <c r="B1806" s="157" t="s">
        <v>27143</v>
      </c>
      <c r="C1806" s="169" t="s">
        <v>27144</v>
      </c>
      <c r="G1806" s="129"/>
      <c r="H1806" s="176"/>
    </row>
    <row r="1807" spans="2:8">
      <c r="B1807" s="171" t="s">
        <v>27145</v>
      </c>
      <c r="C1807" s="47" t="s">
        <v>11671</v>
      </c>
      <c r="D1807" s="176">
        <f>'Row Data'!D2799</f>
        <v>5</v>
      </c>
      <c r="G1807" s="47"/>
    </row>
    <row r="1808" spans="2:8">
      <c r="B1808" s="171" t="s">
        <v>27146</v>
      </c>
      <c r="C1808" s="47" t="s">
        <v>26375</v>
      </c>
      <c r="D1808" s="176">
        <f>'Row Data'!D2800</f>
        <v>5</v>
      </c>
      <c r="G1808" s="47"/>
    </row>
    <row r="1809" spans="2:8">
      <c r="B1809" s="171" t="s">
        <v>27147</v>
      </c>
      <c r="C1809" s="47" t="s">
        <v>26376</v>
      </c>
      <c r="D1809" s="176">
        <f>'Row Data'!D2801</f>
        <v>5</v>
      </c>
      <c r="G1809" s="47"/>
    </row>
    <row r="1810" spans="2:8">
      <c r="B1810" s="171" t="s">
        <v>27148</v>
      </c>
      <c r="C1810" s="47" t="s">
        <v>26377</v>
      </c>
      <c r="D1810" s="176">
        <f>'Row Data'!D2802</f>
        <v>5</v>
      </c>
      <c r="G1810" s="47"/>
    </row>
    <row r="1811" spans="2:8">
      <c r="B1811" s="171" t="s">
        <v>27149</v>
      </c>
      <c r="C1811" s="47" t="s">
        <v>26378</v>
      </c>
      <c r="D1811" s="176">
        <f>'Row Data'!D2803</f>
        <v>5</v>
      </c>
      <c r="G1811" s="47"/>
    </row>
    <row r="1812" spans="2:8">
      <c r="B1812" s="171" t="s">
        <v>27150</v>
      </c>
      <c r="C1812" s="47" t="s">
        <v>26379</v>
      </c>
      <c r="D1812" s="176">
        <f>'Row Data'!D2804</f>
        <v>5</v>
      </c>
      <c r="G1812" s="47"/>
    </row>
    <row r="1813" spans="2:8">
      <c r="B1813" s="171" t="s">
        <v>27151</v>
      </c>
      <c r="C1813" s="47" t="s">
        <v>26380</v>
      </c>
      <c r="D1813" s="176">
        <f>'Row Data'!D2805</f>
        <v>5</v>
      </c>
      <c r="G1813" s="47"/>
    </row>
    <row r="1814" spans="2:8">
      <c r="B1814" s="171" t="s">
        <v>27152</v>
      </c>
      <c r="C1814" s="47" t="s">
        <v>11868</v>
      </c>
      <c r="D1814" s="176">
        <f>'Row Data'!D2806</f>
        <v>5</v>
      </c>
      <c r="G1814" s="47"/>
    </row>
    <row r="1815" spans="2:8">
      <c r="B1815" s="171" t="s">
        <v>27153</v>
      </c>
      <c r="C1815" s="47" t="s">
        <v>26381</v>
      </c>
      <c r="D1815" s="176">
        <f>'Row Data'!D2807</f>
        <v>5</v>
      </c>
      <c r="G1815" s="47"/>
    </row>
    <row r="1816" spans="2:8">
      <c r="B1816" s="171" t="s">
        <v>27154</v>
      </c>
      <c r="C1816" s="47" t="s">
        <v>26382</v>
      </c>
      <c r="D1816" s="176">
        <f>'Row Data'!D2808</f>
        <v>5</v>
      </c>
      <c r="G1816" s="47"/>
    </row>
    <row r="1817" spans="2:8">
      <c r="B1817" s="171" t="s">
        <v>27155</v>
      </c>
      <c r="C1817" s="47" t="s">
        <v>26383</v>
      </c>
      <c r="D1817" s="176">
        <f>'Row Data'!D2809</f>
        <v>5</v>
      </c>
      <c r="G1817" s="47"/>
    </row>
    <row r="1818" spans="2:8">
      <c r="B1818" s="171" t="s">
        <v>27156</v>
      </c>
      <c r="C1818" s="47" t="s">
        <v>26384</v>
      </c>
      <c r="D1818" s="176">
        <f>'Row Data'!D2810</f>
        <v>5</v>
      </c>
      <c r="G1818" s="47"/>
    </row>
    <row r="1819" spans="2:8">
      <c r="B1819" s="171" t="s">
        <v>27157</v>
      </c>
      <c r="C1819" s="47" t="s">
        <v>11565</v>
      </c>
      <c r="D1819" s="176">
        <f>'Row Data'!D2811</f>
        <v>5</v>
      </c>
      <c r="G1819" s="47"/>
    </row>
    <row r="1820" spans="2:8">
      <c r="B1820" s="171" t="s">
        <v>27158</v>
      </c>
      <c r="C1820" s="47" t="s">
        <v>26385</v>
      </c>
      <c r="D1820" s="176">
        <f>'Row Data'!D2812</f>
        <v>5</v>
      </c>
      <c r="G1820" s="47"/>
    </row>
    <row r="1821" spans="2:8">
      <c r="B1821" s="171" t="s">
        <v>27159</v>
      </c>
      <c r="C1821" s="47" t="s">
        <v>26386</v>
      </c>
      <c r="D1821" s="176">
        <f>'Row Data'!D2813</f>
        <v>5</v>
      </c>
      <c r="G1821" s="47"/>
    </row>
    <row r="1822" spans="2:8">
      <c r="B1822" s="171" t="s">
        <v>27160</v>
      </c>
      <c r="C1822" s="47" t="s">
        <v>26387</v>
      </c>
      <c r="D1822" s="176">
        <f>'Row Data'!D2814</f>
        <v>5</v>
      </c>
      <c r="G1822" s="47"/>
    </row>
    <row r="1823" spans="2:8">
      <c r="B1823" s="157" t="s">
        <v>27161</v>
      </c>
      <c r="C1823" s="169" t="s">
        <v>27162</v>
      </c>
      <c r="G1823" s="129"/>
      <c r="H1823" s="176"/>
    </row>
    <row r="1824" spans="2:8">
      <c r="B1824" s="171" t="s">
        <v>27163</v>
      </c>
      <c r="C1824" s="47" t="s">
        <v>26433</v>
      </c>
      <c r="D1824" s="176">
        <f>'Row Data'!D2865</f>
        <v>5</v>
      </c>
      <c r="G1824" s="47"/>
    </row>
    <row r="1825" spans="2:8">
      <c r="B1825" s="171" t="s">
        <v>27164</v>
      </c>
      <c r="C1825" s="47" t="s">
        <v>26434</v>
      </c>
      <c r="D1825" s="176">
        <f>'Row Data'!D2866</f>
        <v>5</v>
      </c>
      <c r="G1825" s="47"/>
    </row>
    <row r="1826" spans="2:8">
      <c r="B1826" s="171" t="s">
        <v>27165</v>
      </c>
      <c r="C1826" s="47" t="s">
        <v>26435</v>
      </c>
      <c r="D1826" s="176">
        <f>'Row Data'!D2867</f>
        <v>5</v>
      </c>
      <c r="G1826" s="47"/>
    </row>
    <row r="1827" spans="2:8">
      <c r="B1827" s="171" t="s">
        <v>27166</v>
      </c>
      <c r="C1827" s="47" t="s">
        <v>26436</v>
      </c>
      <c r="D1827" s="176">
        <f>'Row Data'!D2868</f>
        <v>5</v>
      </c>
      <c r="G1827" s="47"/>
    </row>
    <row r="1828" spans="2:8">
      <c r="B1828" s="171" t="s">
        <v>27167</v>
      </c>
      <c r="C1828" s="47" t="s">
        <v>26437</v>
      </c>
      <c r="D1828" s="176">
        <f>'Row Data'!D2869</f>
        <v>5</v>
      </c>
      <c r="G1828" s="47"/>
    </row>
    <row r="1829" spans="2:8">
      <c r="B1829" s="171" t="s">
        <v>27168</v>
      </c>
      <c r="C1829" s="47" t="s">
        <v>26438</v>
      </c>
      <c r="D1829" s="176">
        <f>'Row Data'!D2870</f>
        <v>5</v>
      </c>
      <c r="G1829" s="47"/>
    </row>
    <row r="1830" spans="2:8">
      <c r="B1830" s="171" t="s">
        <v>27169</v>
      </c>
      <c r="C1830" s="47" t="s">
        <v>26439</v>
      </c>
      <c r="D1830" s="176">
        <f>'Row Data'!D2871</f>
        <v>5</v>
      </c>
      <c r="G1830" s="47"/>
    </row>
    <row r="1831" spans="2:8">
      <c r="B1831" s="171" t="s">
        <v>27170</v>
      </c>
      <c r="C1831" s="47" t="s">
        <v>26440</v>
      </c>
      <c r="D1831" s="176">
        <f>'Row Data'!D2872</f>
        <v>5</v>
      </c>
      <c r="G1831" s="47"/>
    </row>
    <row r="1832" spans="2:8">
      <c r="B1832" s="171" t="s">
        <v>27171</v>
      </c>
      <c r="C1832" s="47" t="s">
        <v>26441</v>
      </c>
      <c r="D1832" s="176">
        <f>'Row Data'!D2873</f>
        <v>5</v>
      </c>
      <c r="G1832" s="47"/>
    </row>
    <row r="1833" spans="2:8">
      <c r="B1833" s="171" t="s">
        <v>27172</v>
      </c>
      <c r="C1833" s="47" t="s">
        <v>26442</v>
      </c>
      <c r="D1833" s="176">
        <f>'Row Data'!D2874</f>
        <v>5</v>
      </c>
      <c r="G1833" s="47"/>
    </row>
    <row r="1834" spans="2:8">
      <c r="B1834" s="171" t="s">
        <v>27173</v>
      </c>
      <c r="C1834" s="47" t="s">
        <v>26443</v>
      </c>
      <c r="D1834" s="176">
        <f>'Row Data'!D2875</f>
        <v>5</v>
      </c>
      <c r="G1834" s="47"/>
    </row>
    <row r="1835" spans="2:8">
      <c r="B1835" s="171" t="s">
        <v>27174</v>
      </c>
      <c r="C1835" s="47" t="s">
        <v>26444</v>
      </c>
      <c r="D1835" s="176">
        <f>'Row Data'!D2876</f>
        <v>5</v>
      </c>
      <c r="G1835" s="47"/>
    </row>
    <row r="1836" spans="2:8">
      <c r="B1836" s="171" t="s">
        <v>27175</v>
      </c>
      <c r="C1836" s="47" t="s">
        <v>26445</v>
      </c>
      <c r="D1836" s="176">
        <f>'Row Data'!D2877</f>
        <v>5</v>
      </c>
      <c r="G1836" s="47"/>
    </row>
    <row r="1837" spans="2:8">
      <c r="B1837" s="171" t="s">
        <v>27176</v>
      </c>
      <c r="C1837" s="47" t="s">
        <v>26446</v>
      </c>
      <c r="D1837" s="176">
        <f>'Row Data'!D2878</f>
        <v>5</v>
      </c>
      <c r="G1837" s="47"/>
    </row>
    <row r="1838" spans="2:8">
      <c r="B1838" s="157" t="s">
        <v>27177</v>
      </c>
      <c r="C1838" s="169" t="s">
        <v>27178</v>
      </c>
      <c r="G1838" s="129"/>
      <c r="H1838" s="176"/>
    </row>
    <row r="1839" spans="2:8">
      <c r="B1839" s="171" t="s">
        <v>27179</v>
      </c>
      <c r="C1839" s="47" t="s">
        <v>26453</v>
      </c>
      <c r="D1839" s="176">
        <f>'Row Data'!D2884</f>
        <v>5</v>
      </c>
      <c r="G1839" s="47"/>
    </row>
    <row r="1840" spans="2:8">
      <c r="B1840" s="171" t="s">
        <v>27180</v>
      </c>
      <c r="C1840" s="47" t="s">
        <v>26452</v>
      </c>
      <c r="D1840" s="176">
        <f>'Row Data'!D2885</f>
        <v>5</v>
      </c>
      <c r="G1840" s="47"/>
    </row>
    <row r="1841" spans="2:7">
      <c r="B1841" s="171" t="s">
        <v>27181</v>
      </c>
      <c r="C1841" s="47" t="s">
        <v>26454</v>
      </c>
      <c r="D1841" s="176">
        <f>'Row Data'!D2886</f>
        <v>5</v>
      </c>
      <c r="G1841" s="47"/>
    </row>
    <row r="1842" spans="2:7">
      <c r="B1842" s="157" t="s">
        <v>27182</v>
      </c>
      <c r="C1842" s="169" t="s">
        <v>27183</v>
      </c>
      <c r="E1842" s="129"/>
      <c r="F1842" s="176"/>
    </row>
    <row r="1843" spans="2:7">
      <c r="B1843" s="171" t="s">
        <v>27184</v>
      </c>
      <c r="C1843" s="47" t="s">
        <v>26457</v>
      </c>
      <c r="D1843" s="176">
        <f>'Row Data'!D2889</f>
        <v>5</v>
      </c>
    </row>
    <row r="1844" spans="2:7">
      <c r="B1844" s="171" t="s">
        <v>27185</v>
      </c>
      <c r="C1844" s="47" t="s">
        <v>26456</v>
      </c>
      <c r="D1844" s="176">
        <f>'Row Data'!D2888</f>
        <v>5</v>
      </c>
    </row>
    <row r="1845" spans="2:7">
      <c r="B1845" s="171" t="s">
        <v>27186</v>
      </c>
      <c r="C1845" s="47" t="s">
        <v>26459</v>
      </c>
      <c r="D1845" s="176">
        <f>'Row Data'!D2891</f>
        <v>5</v>
      </c>
    </row>
    <row r="1846" spans="2:7">
      <c r="B1846" s="171" t="s">
        <v>27187</v>
      </c>
      <c r="C1846" s="47" t="s">
        <v>26461</v>
      </c>
      <c r="D1846" s="176">
        <f>'Row Data'!D2893</f>
        <v>5</v>
      </c>
    </row>
    <row r="1847" spans="2:7">
      <c r="B1847" s="171" t="s">
        <v>27188</v>
      </c>
      <c r="C1847" s="47" t="s">
        <v>26458</v>
      </c>
      <c r="D1847" s="176">
        <f>'Row Data'!D2890</f>
        <v>5</v>
      </c>
    </row>
    <row r="1848" spans="2:7">
      <c r="B1848" s="171" t="s">
        <v>27189</v>
      </c>
      <c r="C1848" s="47" t="s">
        <v>26460</v>
      </c>
      <c r="D1848" s="176">
        <f>'Row Data'!D2892</f>
        <v>5</v>
      </c>
    </row>
    <row r="1849" spans="2:7">
      <c r="B1849" s="157" t="s">
        <v>27190</v>
      </c>
      <c r="C1849" s="169" t="s">
        <v>27191</v>
      </c>
      <c r="E1849" s="129"/>
      <c r="F1849" s="176"/>
    </row>
    <row r="1850" spans="2:7">
      <c r="B1850" s="171" t="s">
        <v>27192</v>
      </c>
      <c r="C1850" s="47" t="s">
        <v>26463</v>
      </c>
      <c r="D1850" s="176">
        <f>'Row Data'!D2896</f>
        <v>5</v>
      </c>
    </row>
    <row r="1851" spans="2:7">
      <c r="B1851" s="171" t="s">
        <v>27193</v>
      </c>
      <c r="C1851" s="47" t="s">
        <v>11438</v>
      </c>
      <c r="D1851" s="176">
        <f>'Row Data'!D2895</f>
        <v>5</v>
      </c>
    </row>
    <row r="1852" spans="2:7">
      <c r="B1852" s="171" t="s">
        <v>27194</v>
      </c>
      <c r="C1852" s="47" t="s">
        <v>11437</v>
      </c>
      <c r="D1852" s="176">
        <f>'Row Data'!D2908</f>
        <v>5</v>
      </c>
    </row>
    <row r="1853" spans="2:7">
      <c r="B1853" s="171" t="s">
        <v>27195</v>
      </c>
      <c r="C1853" s="47" t="s">
        <v>11460</v>
      </c>
      <c r="D1853" s="176">
        <f>'Row Data'!D2904</f>
        <v>5</v>
      </c>
    </row>
    <row r="1854" spans="2:7">
      <c r="B1854" s="171" t="s">
        <v>27196</v>
      </c>
      <c r="C1854" s="47" t="s">
        <v>26467</v>
      </c>
      <c r="D1854" s="176">
        <f>'Row Data'!D2900</f>
        <v>5</v>
      </c>
    </row>
    <row r="1855" spans="2:7">
      <c r="B1855" s="171" t="s">
        <v>27197</v>
      </c>
      <c r="C1855" s="47" t="s">
        <v>26474</v>
      </c>
      <c r="D1855" s="176">
        <f>'Row Data'!D2910</f>
        <v>5</v>
      </c>
    </row>
    <row r="1856" spans="2:7">
      <c r="B1856" s="171" t="s">
        <v>27198</v>
      </c>
      <c r="C1856" s="47" t="s">
        <v>26466</v>
      </c>
      <c r="D1856" s="176">
        <f>'Row Data'!D2899</f>
        <v>5</v>
      </c>
    </row>
    <row r="1857" spans="2:6">
      <c r="B1857" s="171" t="s">
        <v>27199</v>
      </c>
      <c r="C1857" s="47" t="s">
        <v>11461</v>
      </c>
      <c r="D1857" s="176">
        <f>'Row Data'!D2909</f>
        <v>5</v>
      </c>
    </row>
    <row r="1858" spans="2:6">
      <c r="B1858" s="171" t="s">
        <v>27200</v>
      </c>
      <c r="C1858" s="47" t="s">
        <v>26470</v>
      </c>
      <c r="D1858" s="176">
        <f>'Row Data'!D2903</f>
        <v>5</v>
      </c>
    </row>
    <row r="1859" spans="2:6">
      <c r="B1859" s="171" t="s">
        <v>27201</v>
      </c>
      <c r="C1859" s="47" t="s">
        <v>26471</v>
      </c>
      <c r="D1859" s="176">
        <f>'Row Data'!D2905</f>
        <v>5</v>
      </c>
    </row>
    <row r="1860" spans="2:6">
      <c r="B1860" s="171" t="s">
        <v>27202</v>
      </c>
      <c r="C1860" s="47" t="s">
        <v>26464</v>
      </c>
      <c r="D1860" s="176">
        <f>'Row Data'!D2897</f>
        <v>5</v>
      </c>
    </row>
    <row r="1861" spans="2:6">
      <c r="B1861" s="171" t="s">
        <v>27203</v>
      </c>
      <c r="C1861" s="47" t="s">
        <v>26465</v>
      </c>
      <c r="D1861" s="176">
        <f>'Row Data'!D2898</f>
        <v>5</v>
      </c>
    </row>
    <row r="1862" spans="2:6">
      <c r="B1862" s="171" t="s">
        <v>27204</v>
      </c>
      <c r="C1862" s="47" t="s">
        <v>26468</v>
      </c>
      <c r="D1862" s="176">
        <f>'Row Data'!D2901</f>
        <v>5</v>
      </c>
    </row>
    <row r="1863" spans="2:6">
      <c r="B1863" s="171" t="s">
        <v>27205</v>
      </c>
      <c r="C1863" s="47" t="s">
        <v>26469</v>
      </c>
      <c r="D1863" s="176">
        <f>'Row Data'!D2902</f>
        <v>5</v>
      </c>
    </row>
    <row r="1864" spans="2:6">
      <c r="B1864" s="171" t="s">
        <v>27206</v>
      </c>
      <c r="C1864" s="47" t="s">
        <v>26472</v>
      </c>
      <c r="D1864" s="176">
        <f>'Row Data'!D2906</f>
        <v>5</v>
      </c>
    </row>
    <row r="1865" spans="2:6">
      <c r="B1865" s="171" t="s">
        <v>27207</v>
      </c>
      <c r="C1865" s="47" t="s">
        <v>26473</v>
      </c>
      <c r="D1865" s="176">
        <f>'Row Data'!D2907</f>
        <v>5</v>
      </c>
    </row>
    <row r="1866" spans="2:6">
      <c r="B1866" s="157" t="s">
        <v>27208</v>
      </c>
      <c r="C1866" s="169" t="s">
        <v>27209</v>
      </c>
      <c r="E1866" s="129"/>
      <c r="F1866" s="176"/>
    </row>
    <row r="1867" spans="2:6">
      <c r="B1867" s="171" t="s">
        <v>27210</v>
      </c>
      <c r="C1867" s="47" t="s">
        <v>26501</v>
      </c>
      <c r="D1867" s="176">
        <f>'Row Data'!D2938</f>
        <v>5</v>
      </c>
    </row>
    <row r="1868" spans="2:6">
      <c r="B1868" s="171" t="s">
        <v>27211</v>
      </c>
      <c r="C1868" s="47" t="s">
        <v>11440</v>
      </c>
      <c r="D1868" s="176">
        <f>'Row Data'!D2939</f>
        <v>5</v>
      </c>
    </row>
    <row r="1869" spans="2:6">
      <c r="B1869" s="171" t="s">
        <v>27212</v>
      </c>
      <c r="C1869" s="47" t="s">
        <v>11681</v>
      </c>
      <c r="D1869" s="176">
        <f>'Row Data'!D2940</f>
        <v>5</v>
      </c>
    </row>
    <row r="1870" spans="2:6">
      <c r="B1870" s="171" t="s">
        <v>27213</v>
      </c>
      <c r="C1870" s="47" t="s">
        <v>26502</v>
      </c>
      <c r="D1870" s="176">
        <f>'Row Data'!D2941</f>
        <v>5</v>
      </c>
    </row>
    <row r="1871" spans="2:6">
      <c r="B1871" s="171" t="s">
        <v>27214</v>
      </c>
      <c r="C1871" s="47" t="s">
        <v>26503</v>
      </c>
      <c r="D1871" s="176">
        <f>'Row Data'!D2942</f>
        <v>5</v>
      </c>
    </row>
    <row r="1872" spans="2:6">
      <c r="B1872" s="171" t="s">
        <v>27215</v>
      </c>
      <c r="C1872" s="47" t="s">
        <v>26504</v>
      </c>
      <c r="D1872" s="176">
        <f>'Row Data'!D2943</f>
        <v>5</v>
      </c>
    </row>
    <row r="1873" spans="2:4">
      <c r="B1873" s="171" t="s">
        <v>27216</v>
      </c>
      <c r="C1873" s="47" t="s">
        <v>26505</v>
      </c>
      <c r="D1873" s="176">
        <f>'Row Data'!D2944</f>
        <v>5</v>
      </c>
    </row>
    <row r="1874" spans="2:4">
      <c r="B1874" s="171" t="s">
        <v>27217</v>
      </c>
      <c r="C1874" s="47" t="s">
        <v>26506</v>
      </c>
      <c r="D1874" s="176">
        <f>'Row Data'!D2945</f>
        <v>5</v>
      </c>
    </row>
    <row r="1875" spans="2:4">
      <c r="B1875" s="171" t="s">
        <v>27218</v>
      </c>
      <c r="C1875" s="47" t="s">
        <v>26507</v>
      </c>
      <c r="D1875" s="176">
        <f>'Row Data'!D2946</f>
        <v>5</v>
      </c>
    </row>
    <row r="1876" spans="2:4">
      <c r="B1876" s="171" t="s">
        <v>27219</v>
      </c>
      <c r="C1876" s="47" t="s">
        <v>11896</v>
      </c>
      <c r="D1876" s="176">
        <f>'Row Data'!D2947</f>
        <v>5</v>
      </c>
    </row>
    <row r="1877" spans="2:4">
      <c r="B1877" s="171" t="s">
        <v>27220</v>
      </c>
      <c r="C1877" s="47" t="s">
        <v>26508</v>
      </c>
      <c r="D1877" s="176">
        <f>'Row Data'!D2948</f>
        <v>5</v>
      </c>
    </row>
    <row r="1878" spans="2:4">
      <c r="B1878" s="171" t="s">
        <v>27221</v>
      </c>
      <c r="C1878" s="47" t="s">
        <v>26509</v>
      </c>
      <c r="D1878" s="176">
        <f>'Row Data'!D2949</f>
        <v>5</v>
      </c>
    </row>
    <row r="1879" spans="2:4">
      <c r="B1879" s="171" t="s">
        <v>27222</v>
      </c>
      <c r="C1879" s="47" t="s">
        <v>26367</v>
      </c>
      <c r="D1879" s="176">
        <f>'Row Data'!D2950</f>
        <v>5</v>
      </c>
    </row>
    <row r="1880" spans="2:4">
      <c r="B1880" s="171" t="s">
        <v>27223</v>
      </c>
      <c r="C1880" s="47" t="s">
        <v>26510</v>
      </c>
      <c r="D1880" s="176">
        <f>'Row Data'!D2951</f>
        <v>5</v>
      </c>
    </row>
    <row r="1881" spans="2:4">
      <c r="B1881" s="171" t="s">
        <v>27224</v>
      </c>
      <c r="C1881" s="47" t="s">
        <v>26511</v>
      </c>
      <c r="D1881" s="176">
        <f>'Row Data'!D2952</f>
        <v>5</v>
      </c>
    </row>
    <row r="1882" spans="2:4">
      <c r="B1882" s="171" t="s">
        <v>27225</v>
      </c>
      <c r="C1882" s="47" t="s">
        <v>26512</v>
      </c>
      <c r="D1882" s="176">
        <f>'Row Data'!D2953</f>
        <v>5</v>
      </c>
    </row>
    <row r="1883" spans="2:4">
      <c r="B1883" s="171" t="s">
        <v>27226</v>
      </c>
      <c r="C1883" s="47" t="s">
        <v>26513</v>
      </c>
      <c r="D1883" s="176">
        <f>'Row Data'!D2954</f>
        <v>5</v>
      </c>
    </row>
    <row r="1884" spans="2:4">
      <c r="B1884" s="171" t="s">
        <v>27227</v>
      </c>
      <c r="C1884" s="47" t="s">
        <v>11439</v>
      </c>
      <c r="D1884" s="176">
        <f>'Row Data'!D2955</f>
        <v>5</v>
      </c>
    </row>
    <row r="1885" spans="2:4">
      <c r="B1885" s="171" t="s">
        <v>27228</v>
      </c>
      <c r="C1885" s="47" t="s">
        <v>26514</v>
      </c>
      <c r="D1885" s="176">
        <f>'Row Data'!D2956</f>
        <v>5</v>
      </c>
    </row>
    <row r="1886" spans="2:4">
      <c r="B1886" s="171" t="s">
        <v>27229</v>
      </c>
      <c r="C1886" s="47" t="s">
        <v>26515</v>
      </c>
      <c r="D1886" s="176">
        <f>'Row Data'!D2957</f>
        <v>5</v>
      </c>
    </row>
    <row r="1887" spans="2:4">
      <c r="B1887" s="171" t="s">
        <v>27230</v>
      </c>
      <c r="C1887" s="47" t="s">
        <v>23832</v>
      </c>
      <c r="D1887" s="176">
        <f>'Row Data'!D2958</f>
        <v>5</v>
      </c>
    </row>
    <row r="1888" spans="2:4">
      <c r="B1888" s="171" t="s">
        <v>27231</v>
      </c>
      <c r="C1888" s="47" t="s">
        <v>26516</v>
      </c>
      <c r="D1888" s="176">
        <f>'Row Data'!D2959</f>
        <v>5</v>
      </c>
    </row>
    <row r="1889" spans="2:6">
      <c r="B1889" s="171" t="s">
        <v>27232</v>
      </c>
      <c r="C1889" s="47" t="s">
        <v>26517</v>
      </c>
      <c r="D1889" s="176">
        <f>'Row Data'!D2960</f>
        <v>5</v>
      </c>
    </row>
    <row r="1890" spans="2:6">
      <c r="B1890" s="171" t="s">
        <v>27233</v>
      </c>
      <c r="C1890" s="47" t="s">
        <v>26518</v>
      </c>
      <c r="D1890" s="176">
        <f>'Row Data'!D2961</f>
        <v>5</v>
      </c>
    </row>
    <row r="1891" spans="2:6">
      <c r="B1891" s="171" t="s">
        <v>27234</v>
      </c>
      <c r="C1891" s="47" t="s">
        <v>26519</v>
      </c>
      <c r="D1891" s="176">
        <f>'Row Data'!D2962</f>
        <v>5</v>
      </c>
    </row>
    <row r="1892" spans="2:6">
      <c r="B1892" s="171" t="s">
        <v>27235</v>
      </c>
      <c r="C1892" s="47" t="s">
        <v>26520</v>
      </c>
      <c r="D1892" s="176">
        <f>'Row Data'!D2963</f>
        <v>5</v>
      </c>
    </row>
    <row r="1893" spans="2:6">
      <c r="B1893" s="171" t="s">
        <v>27236</v>
      </c>
      <c r="C1893" s="47" t="s">
        <v>27237</v>
      </c>
      <c r="D1893" s="176">
        <f>'Row Data'!D2964</f>
        <v>5</v>
      </c>
    </row>
    <row r="1894" spans="2:6">
      <c r="B1894" s="171" t="s">
        <v>27238</v>
      </c>
      <c r="C1894" s="47" t="s">
        <v>26522</v>
      </c>
      <c r="D1894" s="176">
        <f>'Row Data'!D2965</f>
        <v>5</v>
      </c>
    </row>
    <row r="1895" spans="2:6">
      <c r="B1895" s="171" t="s">
        <v>27239</v>
      </c>
      <c r="C1895" s="47" t="s">
        <v>11910</v>
      </c>
      <c r="D1895" s="176">
        <f>'Row Data'!D2966</f>
        <v>5</v>
      </c>
    </row>
    <row r="1896" spans="2:6">
      <c r="B1896" s="171" t="s">
        <v>27240</v>
      </c>
      <c r="C1896" s="47" t="s">
        <v>11887</v>
      </c>
      <c r="D1896" s="176">
        <f>'Row Data'!D2967</f>
        <v>5</v>
      </c>
    </row>
    <row r="1897" spans="2:6">
      <c r="B1897" s="171" t="s">
        <v>27241</v>
      </c>
      <c r="C1897" s="47" t="s">
        <v>11764</v>
      </c>
      <c r="D1897" s="176">
        <f>'Row Data'!D2968</f>
        <v>5</v>
      </c>
    </row>
    <row r="1898" spans="2:6">
      <c r="B1898" s="157" t="s">
        <v>27242</v>
      </c>
      <c r="C1898" s="169" t="s">
        <v>27243</v>
      </c>
      <c r="E1898" s="129"/>
      <c r="F1898" s="176"/>
    </row>
    <row r="1899" spans="2:6">
      <c r="B1899" s="171" t="s">
        <v>27244</v>
      </c>
      <c r="C1899" s="47" t="s">
        <v>26524</v>
      </c>
      <c r="D1899" s="176">
        <f>'Row Data'!D2970</f>
        <v>5</v>
      </c>
    </row>
    <row r="1900" spans="2:6">
      <c r="B1900" s="171" t="s">
        <v>27245</v>
      </c>
      <c r="C1900" s="47" t="s">
        <v>26525</v>
      </c>
      <c r="D1900" s="176">
        <f>'Row Data'!D2971</f>
        <v>5</v>
      </c>
    </row>
    <row r="1901" spans="2:6">
      <c r="B1901" s="171" t="s">
        <v>27246</v>
      </c>
      <c r="C1901" s="47" t="s">
        <v>26526</v>
      </c>
      <c r="D1901" s="176">
        <f>'Row Data'!D2972</f>
        <v>5</v>
      </c>
    </row>
    <row r="1902" spans="2:6">
      <c r="B1902" s="171" t="s">
        <v>27247</v>
      </c>
      <c r="C1902" s="47" t="s">
        <v>26527</v>
      </c>
      <c r="D1902" s="176">
        <f>'Row Data'!D2973</f>
        <v>5</v>
      </c>
    </row>
    <row r="1903" spans="2:6">
      <c r="B1903" s="171" t="s">
        <v>27248</v>
      </c>
      <c r="C1903" s="47" t="s">
        <v>26528</v>
      </c>
      <c r="D1903" s="176">
        <f>'Row Data'!D2974</f>
        <v>5</v>
      </c>
    </row>
    <row r="1904" spans="2:6">
      <c r="B1904" s="171" t="s">
        <v>27249</v>
      </c>
      <c r="C1904" s="47" t="s">
        <v>26529</v>
      </c>
      <c r="D1904" s="176">
        <f>'Row Data'!D2975</f>
        <v>5</v>
      </c>
    </row>
    <row r="1905" spans="2:4">
      <c r="B1905" s="171" t="s">
        <v>27250</v>
      </c>
      <c r="C1905" s="47" t="s">
        <v>26530</v>
      </c>
      <c r="D1905" s="176">
        <f>'Row Data'!D2976</f>
        <v>5</v>
      </c>
    </row>
    <row r="1906" spans="2:4">
      <c r="B1906" s="171" t="s">
        <v>27251</v>
      </c>
      <c r="C1906" s="47" t="s">
        <v>26531</v>
      </c>
      <c r="D1906" s="176">
        <f>'Row Data'!D2977</f>
        <v>5</v>
      </c>
    </row>
    <row r="1907" spans="2:4">
      <c r="B1907" s="171" t="s">
        <v>27252</v>
      </c>
      <c r="C1907" s="47" t="s">
        <v>26532</v>
      </c>
      <c r="D1907" s="176">
        <f>'Row Data'!D2978</f>
        <v>5</v>
      </c>
    </row>
    <row r="1908" spans="2:4">
      <c r="B1908" s="171" t="s">
        <v>27253</v>
      </c>
      <c r="C1908" s="47" t="s">
        <v>26533</v>
      </c>
      <c r="D1908" s="176">
        <f>'Row Data'!D2979</f>
        <v>5</v>
      </c>
    </row>
    <row r="1909" spans="2:4">
      <c r="B1909" s="171" t="s">
        <v>27254</v>
      </c>
      <c r="C1909" s="47" t="s">
        <v>26534</v>
      </c>
      <c r="D1909" s="176">
        <f>'Row Data'!D2980</f>
        <v>5</v>
      </c>
    </row>
    <row r="1910" spans="2:4">
      <c r="B1910" s="171" t="s">
        <v>27255</v>
      </c>
      <c r="C1910" s="47" t="s">
        <v>26535</v>
      </c>
      <c r="D1910" s="176">
        <f>'Row Data'!D2981</f>
        <v>5</v>
      </c>
    </row>
    <row r="1911" spans="2:4">
      <c r="B1911" s="171" t="s">
        <v>27256</v>
      </c>
      <c r="C1911" s="47" t="s">
        <v>26536</v>
      </c>
      <c r="D1911" s="176">
        <f>'Row Data'!D2982</f>
        <v>5</v>
      </c>
    </row>
    <row r="1912" spans="2:4">
      <c r="B1912" s="171" t="s">
        <v>27257</v>
      </c>
      <c r="C1912" s="47" t="s">
        <v>26537</v>
      </c>
      <c r="D1912" s="176">
        <f>'Row Data'!D2983</f>
        <v>5</v>
      </c>
    </row>
    <row r="1913" spans="2:4">
      <c r="B1913" s="171" t="s">
        <v>27258</v>
      </c>
      <c r="C1913" s="47" t="s">
        <v>26538</v>
      </c>
      <c r="D1913" s="176">
        <f>'Row Data'!D2984</f>
        <v>5</v>
      </c>
    </row>
    <row r="1914" spans="2:4">
      <c r="B1914" s="171" t="s">
        <v>27259</v>
      </c>
      <c r="C1914" s="47" t="s">
        <v>26539</v>
      </c>
      <c r="D1914" s="176">
        <f>'Row Data'!D2985</f>
        <v>5</v>
      </c>
    </row>
    <row r="1915" spans="2:4">
      <c r="B1915" s="171" t="s">
        <v>27260</v>
      </c>
      <c r="C1915" s="47" t="s">
        <v>26540</v>
      </c>
      <c r="D1915" s="176">
        <f>'Row Data'!D2986</f>
        <v>5</v>
      </c>
    </row>
    <row r="1916" spans="2:4">
      <c r="B1916" s="171" t="s">
        <v>27261</v>
      </c>
      <c r="C1916" s="47" t="s">
        <v>26541</v>
      </c>
      <c r="D1916" s="176">
        <f>'Row Data'!D2987</f>
        <v>5</v>
      </c>
    </row>
    <row r="1917" spans="2:4">
      <c r="B1917" s="171" t="s">
        <v>27262</v>
      </c>
      <c r="C1917" s="47" t="s">
        <v>26542</v>
      </c>
      <c r="D1917" s="176">
        <f>'Row Data'!D2988</f>
        <v>5</v>
      </c>
    </row>
    <row r="1918" spans="2:4">
      <c r="B1918" s="171" t="s">
        <v>27263</v>
      </c>
      <c r="C1918" s="47" t="s">
        <v>26543</v>
      </c>
      <c r="D1918" s="176">
        <f>'Row Data'!D2989</f>
        <v>5</v>
      </c>
    </row>
    <row r="1919" spans="2:4">
      <c r="B1919" s="171" t="s">
        <v>27264</v>
      </c>
      <c r="C1919" s="47" t="s">
        <v>26544</v>
      </c>
      <c r="D1919" s="176">
        <f>'Row Data'!D2990</f>
        <v>5</v>
      </c>
    </row>
    <row r="1920" spans="2:4">
      <c r="B1920" s="171" t="s">
        <v>27265</v>
      </c>
      <c r="C1920" s="47" t="s">
        <v>26545</v>
      </c>
      <c r="D1920" s="176">
        <f>'Row Data'!D2991</f>
        <v>5</v>
      </c>
    </row>
    <row r="1921" spans="2:4">
      <c r="B1921" s="171" t="s">
        <v>27266</v>
      </c>
      <c r="C1921" s="47" t="s">
        <v>26546</v>
      </c>
      <c r="D1921" s="176">
        <f>'Row Data'!D2992</f>
        <v>5</v>
      </c>
    </row>
    <row r="1922" spans="2:4">
      <c r="B1922" s="171" t="s">
        <v>27267</v>
      </c>
      <c r="C1922" s="47" t="s">
        <v>26547</v>
      </c>
      <c r="D1922" s="176">
        <f>'Row Data'!D2993</f>
        <v>5</v>
      </c>
    </row>
    <row r="1923" spans="2:4">
      <c r="B1923" s="171" t="s">
        <v>27268</v>
      </c>
      <c r="C1923" s="47" t="s">
        <v>26548</v>
      </c>
      <c r="D1923" s="176">
        <f>'Row Data'!D2994</f>
        <v>5</v>
      </c>
    </row>
    <row r="1924" spans="2:4">
      <c r="B1924" s="171" t="s">
        <v>27269</v>
      </c>
      <c r="C1924" s="47" t="s">
        <v>26549</v>
      </c>
      <c r="D1924" s="176">
        <f>'Row Data'!D2995</f>
        <v>5</v>
      </c>
    </row>
    <row r="1925" spans="2:4">
      <c r="B1925" s="171" t="s">
        <v>27270</v>
      </c>
      <c r="C1925" s="47" t="s">
        <v>26550</v>
      </c>
      <c r="D1925" s="176">
        <f>'Row Data'!D2996</f>
        <v>5</v>
      </c>
    </row>
    <row r="1926" spans="2:4">
      <c r="B1926" s="171" t="s">
        <v>27271</v>
      </c>
      <c r="C1926" s="47" t="s">
        <v>26551</v>
      </c>
      <c r="D1926" s="176">
        <f>'Row Data'!D2997</f>
        <v>5</v>
      </c>
    </row>
    <row r="1927" spans="2:4">
      <c r="B1927" s="171" t="s">
        <v>27272</v>
      </c>
      <c r="C1927" s="47" t="s">
        <v>26552</v>
      </c>
      <c r="D1927" s="176">
        <f>'Row Data'!D2998</f>
        <v>5</v>
      </c>
    </row>
    <row r="1928" spans="2:4">
      <c r="B1928" s="171" t="s">
        <v>27273</v>
      </c>
      <c r="C1928" s="47" t="s">
        <v>26553</v>
      </c>
      <c r="D1928" s="176">
        <f>'Row Data'!D2999</f>
        <v>5</v>
      </c>
    </row>
    <row r="1929" spans="2:4">
      <c r="B1929" s="171" t="s">
        <v>27274</v>
      </c>
      <c r="C1929" s="47" t="s">
        <v>26554</v>
      </c>
      <c r="D1929" s="176">
        <f>'Row Data'!D3000</f>
        <v>5</v>
      </c>
    </row>
    <row r="1930" spans="2:4">
      <c r="B1930" s="171" t="s">
        <v>27275</v>
      </c>
      <c r="C1930" s="47" t="s">
        <v>26555</v>
      </c>
      <c r="D1930" s="176">
        <f>'Row Data'!D3001</f>
        <v>5</v>
      </c>
    </row>
    <row r="1931" spans="2:4">
      <c r="B1931" s="171" t="s">
        <v>27276</v>
      </c>
      <c r="C1931" s="47" t="s">
        <v>26538</v>
      </c>
      <c r="D1931" s="176">
        <f>'Row Data'!D3002</f>
        <v>5</v>
      </c>
    </row>
    <row r="1932" spans="2:4">
      <c r="B1932" s="171" t="s">
        <v>27277</v>
      </c>
      <c r="C1932" s="47" t="s">
        <v>26556</v>
      </c>
      <c r="D1932" s="176">
        <f>'Row Data'!D3003</f>
        <v>5</v>
      </c>
    </row>
    <row r="1933" spans="2:4">
      <c r="B1933" s="171" t="s">
        <v>27278</v>
      </c>
      <c r="C1933" s="47" t="s">
        <v>26557</v>
      </c>
      <c r="D1933" s="176">
        <f>'Row Data'!D3004</f>
        <v>5</v>
      </c>
    </row>
    <row r="1934" spans="2:4">
      <c r="B1934" s="171" t="s">
        <v>27279</v>
      </c>
      <c r="C1934" s="47" t="s">
        <v>26558</v>
      </c>
      <c r="D1934" s="176">
        <f>'Row Data'!D3005</f>
        <v>5</v>
      </c>
    </row>
    <row r="1935" spans="2:4">
      <c r="B1935" s="171" t="s">
        <v>27280</v>
      </c>
      <c r="C1935" s="47" t="s">
        <v>26559</v>
      </c>
      <c r="D1935" s="176">
        <f>'Row Data'!D3006</f>
        <v>5</v>
      </c>
    </row>
    <row r="1936" spans="2:4">
      <c r="B1936" s="171" t="s">
        <v>27281</v>
      </c>
      <c r="C1936" s="47" t="s">
        <v>26560</v>
      </c>
      <c r="D1936" s="176">
        <f>'Row Data'!D3007</f>
        <v>5</v>
      </c>
    </row>
    <row r="1937" spans="2:4">
      <c r="B1937" s="171" t="s">
        <v>27282</v>
      </c>
      <c r="C1937" s="47" t="s">
        <v>26561</v>
      </c>
      <c r="D1937" s="176">
        <f>'Row Data'!D3008</f>
        <v>5</v>
      </c>
    </row>
    <row r="1938" spans="2:4">
      <c r="B1938" s="171" t="s">
        <v>27283</v>
      </c>
      <c r="C1938" s="47" t="s">
        <v>26562</v>
      </c>
      <c r="D1938" s="176">
        <f>'Row Data'!D3009</f>
        <v>5</v>
      </c>
    </row>
    <row r="1939" spans="2:4">
      <c r="B1939" s="171" t="s">
        <v>27284</v>
      </c>
      <c r="C1939" s="47" t="s">
        <v>26563</v>
      </c>
      <c r="D1939" s="176">
        <f>'Row Data'!D3010</f>
        <v>5</v>
      </c>
    </row>
    <row r="1940" spans="2:4">
      <c r="B1940" s="171" t="s">
        <v>27285</v>
      </c>
      <c r="C1940" s="47" t="s">
        <v>26564</v>
      </c>
      <c r="D1940" s="176">
        <f>'Row Data'!D3011</f>
        <v>5</v>
      </c>
    </row>
    <row r="1941" spans="2:4">
      <c r="B1941" s="171" t="s">
        <v>27286</v>
      </c>
      <c r="C1941" s="47" t="s">
        <v>26462</v>
      </c>
      <c r="D1941" s="176">
        <f>'Row Data'!D3012</f>
        <v>5</v>
      </c>
    </row>
    <row r="1942" spans="2:4">
      <c r="B1942" s="171" t="s">
        <v>27287</v>
      </c>
      <c r="C1942" s="47" t="s">
        <v>26565</v>
      </c>
      <c r="D1942" s="176">
        <f>'Row Data'!D3013</f>
        <v>5</v>
      </c>
    </row>
    <row r="1943" spans="2:4">
      <c r="B1943" s="171" t="s">
        <v>27288</v>
      </c>
      <c r="C1943" s="47" t="s">
        <v>26566</v>
      </c>
      <c r="D1943" s="176">
        <f>'Row Data'!D3014</f>
        <v>5</v>
      </c>
    </row>
    <row r="1944" spans="2:4">
      <c r="B1944" s="171" t="s">
        <v>27289</v>
      </c>
      <c r="C1944" s="47" t="s">
        <v>26567</v>
      </c>
      <c r="D1944" s="176">
        <f>'Row Data'!D3015</f>
        <v>5</v>
      </c>
    </row>
    <row r="1945" spans="2:4">
      <c r="B1945" s="171" t="s">
        <v>27290</v>
      </c>
      <c r="C1945" s="47" t="s">
        <v>26568</v>
      </c>
      <c r="D1945" s="176">
        <f>'Row Data'!D3016</f>
        <v>5</v>
      </c>
    </row>
    <row r="1946" spans="2:4">
      <c r="B1946" s="171" t="s">
        <v>27291</v>
      </c>
      <c r="C1946" s="47" t="s">
        <v>26569</v>
      </c>
      <c r="D1946" s="176">
        <f>'Row Data'!D3017</f>
        <v>5</v>
      </c>
    </row>
    <row r="1947" spans="2:4">
      <c r="B1947" s="171" t="s">
        <v>27292</v>
      </c>
      <c r="C1947" s="47" t="s">
        <v>26570</v>
      </c>
      <c r="D1947" s="176">
        <f>'Row Data'!D3018</f>
        <v>5</v>
      </c>
    </row>
    <row r="1948" spans="2:4">
      <c r="B1948" s="171" t="s">
        <v>27293</v>
      </c>
      <c r="C1948" s="47" t="s">
        <v>26571</v>
      </c>
      <c r="D1948" s="176">
        <f>'Row Data'!D3019</f>
        <v>5</v>
      </c>
    </row>
    <row r="1949" spans="2:4">
      <c r="B1949" s="171" t="s">
        <v>27294</v>
      </c>
      <c r="C1949" s="47" t="s">
        <v>26569</v>
      </c>
      <c r="D1949" s="176">
        <f>'Row Data'!D3020</f>
        <v>5</v>
      </c>
    </row>
    <row r="1950" spans="2:4">
      <c r="B1950" s="171" t="s">
        <v>27295</v>
      </c>
      <c r="C1950" s="47" t="s">
        <v>26572</v>
      </c>
      <c r="D1950" s="176">
        <f>'Row Data'!D3021</f>
        <v>5</v>
      </c>
    </row>
    <row r="1951" spans="2:4">
      <c r="B1951" s="171" t="s">
        <v>27296</v>
      </c>
      <c r="C1951" s="47" t="s">
        <v>26573</v>
      </c>
      <c r="D1951" s="176">
        <f>'Row Data'!D3022</f>
        <v>5</v>
      </c>
    </row>
    <row r="1952" spans="2:4">
      <c r="B1952" s="171" t="s">
        <v>27297</v>
      </c>
      <c r="C1952" s="47" t="s">
        <v>26574</v>
      </c>
      <c r="D1952" s="176">
        <f>'Row Data'!D3023</f>
        <v>5</v>
      </c>
    </row>
    <row r="1953" spans="2:6">
      <c r="B1953" s="171" t="s">
        <v>27298</v>
      </c>
      <c r="C1953" s="47" t="s">
        <v>26575</v>
      </c>
      <c r="D1953" s="176">
        <f>'Row Data'!D3024</f>
        <v>5</v>
      </c>
    </row>
    <row r="1954" spans="2:6">
      <c r="B1954" s="171" t="s">
        <v>27299</v>
      </c>
      <c r="C1954" s="47" t="s">
        <v>26576</v>
      </c>
      <c r="D1954" s="176">
        <f>'Row Data'!D3025</f>
        <v>5</v>
      </c>
    </row>
    <row r="1955" spans="2:6" ht="22.5">
      <c r="B1955" s="213" t="s">
        <v>27300</v>
      </c>
      <c r="C1955" s="214" t="s">
        <v>27301</v>
      </c>
      <c r="E1955" s="212"/>
      <c r="F1955" s="176"/>
    </row>
    <row r="1956" spans="2:6">
      <c r="B1956" s="157" t="s">
        <v>27302</v>
      </c>
      <c r="C1956" s="169" t="s">
        <v>27303</v>
      </c>
      <c r="E1956" s="129"/>
      <c r="F1956" s="176"/>
    </row>
    <row r="1957" spans="2:6">
      <c r="B1957" s="171" t="s">
        <v>27304</v>
      </c>
      <c r="C1957" s="47" t="s">
        <v>26579</v>
      </c>
      <c r="D1957" s="176">
        <f>'Row Data'!D3028</f>
        <v>5</v>
      </c>
    </row>
    <row r="1958" spans="2:6">
      <c r="B1958" s="171" t="s">
        <v>27305</v>
      </c>
      <c r="C1958" s="47" t="s">
        <v>26580</v>
      </c>
      <c r="D1958" s="176">
        <f>'Row Data'!D3029</f>
        <v>5</v>
      </c>
    </row>
    <row r="1959" spans="2:6">
      <c r="B1959" s="171" t="s">
        <v>27306</v>
      </c>
      <c r="C1959" s="47" t="s">
        <v>26581</v>
      </c>
      <c r="D1959" s="176">
        <f>'Row Data'!D3030</f>
        <v>5</v>
      </c>
    </row>
    <row r="1960" spans="2:6">
      <c r="B1960" s="171" t="s">
        <v>27307</v>
      </c>
      <c r="C1960" s="47" t="s">
        <v>26582</v>
      </c>
      <c r="D1960" s="176">
        <f>'Row Data'!D3031</f>
        <v>5</v>
      </c>
    </row>
    <row r="1961" spans="2:6">
      <c r="B1961" s="171" t="s">
        <v>27308</v>
      </c>
      <c r="C1961" s="47" t="s">
        <v>26583</v>
      </c>
      <c r="D1961" s="176">
        <f>'Row Data'!D3032</f>
        <v>5</v>
      </c>
    </row>
    <row r="1962" spans="2:6">
      <c r="B1962" s="171" t="s">
        <v>27309</v>
      </c>
      <c r="C1962" s="47" t="s">
        <v>26584</v>
      </c>
      <c r="D1962" s="176">
        <f>'Row Data'!D3033</f>
        <v>5</v>
      </c>
    </row>
    <row r="1963" spans="2:6">
      <c r="B1963" s="171" t="s">
        <v>27310</v>
      </c>
      <c r="C1963" s="47" t="s">
        <v>26585</v>
      </c>
      <c r="D1963" s="176">
        <f>'Row Data'!D3034</f>
        <v>5</v>
      </c>
    </row>
    <row r="1964" spans="2:6">
      <c r="B1964" s="171" t="s">
        <v>27311</v>
      </c>
      <c r="C1964" s="47" t="s">
        <v>26586</v>
      </c>
      <c r="D1964" s="176">
        <f>'Row Data'!D3035</f>
        <v>5</v>
      </c>
    </row>
    <row r="1965" spans="2:6">
      <c r="B1965" s="171" t="s">
        <v>27312</v>
      </c>
      <c r="C1965" s="47" t="s">
        <v>26587</v>
      </c>
      <c r="D1965" s="176">
        <f>'Row Data'!D3036</f>
        <v>5</v>
      </c>
    </row>
    <row r="1966" spans="2:6">
      <c r="B1966" s="171" t="s">
        <v>27313</v>
      </c>
      <c r="C1966" s="47" t="s">
        <v>26588</v>
      </c>
      <c r="D1966" s="176">
        <f>'Row Data'!D3037</f>
        <v>5</v>
      </c>
    </row>
    <row r="1967" spans="2:6">
      <c r="B1967" s="171" t="s">
        <v>27314</v>
      </c>
      <c r="C1967" s="47" t="s">
        <v>26589</v>
      </c>
      <c r="D1967" s="176">
        <f>'Row Data'!D3038</f>
        <v>5</v>
      </c>
    </row>
    <row r="1968" spans="2:6">
      <c r="B1968" s="171" t="s">
        <v>27315</v>
      </c>
      <c r="C1968" s="47" t="s">
        <v>26590</v>
      </c>
      <c r="D1968" s="176">
        <f>'Row Data'!D3039</f>
        <v>5</v>
      </c>
    </row>
    <row r="1969" spans="2:4">
      <c r="B1969" s="171" t="s">
        <v>27316</v>
      </c>
      <c r="C1969" s="47" t="s">
        <v>26591</v>
      </c>
      <c r="D1969" s="176">
        <f>'Row Data'!D3040</f>
        <v>5</v>
      </c>
    </row>
    <row r="1970" spans="2:4">
      <c r="B1970" s="171" t="s">
        <v>27317</v>
      </c>
      <c r="C1970" s="47" t="s">
        <v>26592</v>
      </c>
      <c r="D1970" s="176">
        <f>'Row Data'!D3041</f>
        <v>5</v>
      </c>
    </row>
    <row r="1971" spans="2:4">
      <c r="B1971" s="171" t="s">
        <v>27318</v>
      </c>
      <c r="C1971" s="47" t="s">
        <v>26593</v>
      </c>
      <c r="D1971" s="176">
        <f>'Row Data'!D3042</f>
        <v>5</v>
      </c>
    </row>
    <row r="1972" spans="2:4">
      <c r="B1972" s="171" t="s">
        <v>27319</v>
      </c>
      <c r="C1972" s="47" t="s">
        <v>26594</v>
      </c>
      <c r="D1972" s="176">
        <f>'Row Data'!D3043</f>
        <v>5</v>
      </c>
    </row>
    <row r="1973" spans="2:4">
      <c r="B1973" s="171" t="s">
        <v>27320</v>
      </c>
      <c r="C1973" s="47" t="s">
        <v>26595</v>
      </c>
      <c r="D1973" s="176">
        <f>'Row Data'!D3044</f>
        <v>5</v>
      </c>
    </row>
    <row r="1974" spans="2:4">
      <c r="B1974" s="171" t="s">
        <v>27321</v>
      </c>
      <c r="C1974" s="47" t="s">
        <v>26596</v>
      </c>
      <c r="D1974" s="176">
        <f>'Row Data'!D3045</f>
        <v>5</v>
      </c>
    </row>
    <row r="1975" spans="2:4">
      <c r="B1975" s="171" t="s">
        <v>27322</v>
      </c>
      <c r="C1975" s="47" t="s">
        <v>26597</v>
      </c>
      <c r="D1975" s="176">
        <f>'Row Data'!D3046</f>
        <v>5</v>
      </c>
    </row>
    <row r="1976" spans="2:4">
      <c r="B1976" s="171" t="s">
        <v>27323</v>
      </c>
      <c r="C1976" s="47" t="s">
        <v>26598</v>
      </c>
      <c r="D1976" s="176">
        <f>'Row Data'!D3047</f>
        <v>5</v>
      </c>
    </row>
    <row r="1977" spans="2:4">
      <c r="B1977" s="171" t="s">
        <v>27324</v>
      </c>
      <c r="C1977" s="47" t="s">
        <v>26599</v>
      </c>
      <c r="D1977" s="176">
        <f>'Row Data'!D3048</f>
        <v>5</v>
      </c>
    </row>
    <row r="1978" spans="2:4">
      <c r="B1978" s="171" t="s">
        <v>27325</v>
      </c>
      <c r="C1978" s="47" t="s">
        <v>26600</v>
      </c>
      <c r="D1978" s="176">
        <f>'Row Data'!D3049</f>
        <v>5</v>
      </c>
    </row>
    <row r="1979" spans="2:4">
      <c r="B1979" s="171" t="s">
        <v>27326</v>
      </c>
      <c r="C1979" s="47" t="s">
        <v>26601</v>
      </c>
      <c r="D1979" s="176">
        <f>'Row Data'!D3050</f>
        <v>5</v>
      </c>
    </row>
    <row r="1980" spans="2:4">
      <c r="B1980" s="171" t="s">
        <v>27327</v>
      </c>
      <c r="C1980" s="47" t="s">
        <v>26602</v>
      </c>
      <c r="D1980" s="176">
        <f>'Row Data'!D3051</f>
        <v>5</v>
      </c>
    </row>
    <row r="1981" spans="2:4">
      <c r="B1981" s="171" t="s">
        <v>27328</v>
      </c>
      <c r="C1981" s="47" t="s">
        <v>26603</v>
      </c>
      <c r="D1981" s="176">
        <f>'Row Data'!D3052</f>
        <v>5</v>
      </c>
    </row>
    <row r="1982" spans="2:4">
      <c r="B1982" s="171" t="s">
        <v>27329</v>
      </c>
      <c r="C1982" s="47" t="s">
        <v>26604</v>
      </c>
      <c r="D1982" s="176">
        <f>'Row Data'!D3053</f>
        <v>5</v>
      </c>
    </row>
    <row r="1983" spans="2:4">
      <c r="B1983" s="171" t="s">
        <v>27330</v>
      </c>
      <c r="C1983" s="47" t="s">
        <v>26605</v>
      </c>
      <c r="D1983" s="176">
        <f>'Row Data'!D3054</f>
        <v>5</v>
      </c>
    </row>
    <row r="1984" spans="2:4">
      <c r="B1984" s="171" t="s">
        <v>27331</v>
      </c>
      <c r="C1984" s="47" t="s">
        <v>26606</v>
      </c>
      <c r="D1984" s="176">
        <f>'Row Data'!D3055</f>
        <v>5</v>
      </c>
    </row>
    <row r="1985" spans="2:4">
      <c r="B1985" s="171" t="s">
        <v>27332</v>
      </c>
      <c r="C1985" s="47" t="s">
        <v>26607</v>
      </c>
      <c r="D1985" s="176">
        <f>'Row Data'!D3056</f>
        <v>5</v>
      </c>
    </row>
    <row r="1986" spans="2:4">
      <c r="B1986" s="171" t="s">
        <v>27333</v>
      </c>
      <c r="C1986" s="47" t="s">
        <v>26608</v>
      </c>
      <c r="D1986" s="176">
        <f>'Row Data'!D3057</f>
        <v>5</v>
      </c>
    </row>
    <row r="1987" spans="2:4">
      <c r="B1987" s="171" t="s">
        <v>27334</v>
      </c>
      <c r="C1987" s="47" t="s">
        <v>26609</v>
      </c>
      <c r="D1987" s="176">
        <f>'Row Data'!D3058</f>
        <v>5</v>
      </c>
    </row>
    <row r="1988" spans="2:4">
      <c r="B1988" s="171" t="s">
        <v>27335</v>
      </c>
      <c r="C1988" s="47" t="s">
        <v>26610</v>
      </c>
      <c r="D1988" s="176">
        <f>'Row Data'!D3059</f>
        <v>5</v>
      </c>
    </row>
    <row r="1989" spans="2:4">
      <c r="B1989" s="171" t="s">
        <v>27336</v>
      </c>
      <c r="C1989" s="47" t="s">
        <v>26611</v>
      </c>
      <c r="D1989" s="176">
        <f>'Row Data'!D3060</f>
        <v>5</v>
      </c>
    </row>
    <row r="1990" spans="2:4">
      <c r="B1990" s="171" t="s">
        <v>27337</v>
      </c>
      <c r="C1990" s="47" t="s">
        <v>26612</v>
      </c>
      <c r="D1990" s="176">
        <f>'Row Data'!D3061</f>
        <v>5</v>
      </c>
    </row>
    <row r="1991" spans="2:4">
      <c r="B1991" s="171" t="s">
        <v>27338</v>
      </c>
      <c r="C1991" s="47" t="s">
        <v>26613</v>
      </c>
      <c r="D1991" s="176">
        <f>'Row Data'!D3062</f>
        <v>5</v>
      </c>
    </row>
    <row r="1992" spans="2:4">
      <c r="B1992" s="171" t="s">
        <v>27339</v>
      </c>
      <c r="C1992" s="47" t="s">
        <v>26614</v>
      </c>
      <c r="D1992" s="176">
        <f>'Row Data'!D3063</f>
        <v>5</v>
      </c>
    </row>
    <row r="1993" spans="2:4">
      <c r="B1993" s="171" t="s">
        <v>27340</v>
      </c>
      <c r="C1993" s="47" t="s">
        <v>26615</v>
      </c>
      <c r="D1993" s="176">
        <f>'Row Data'!D3064</f>
        <v>5</v>
      </c>
    </row>
    <row r="1994" spans="2:4">
      <c r="B1994" s="171" t="s">
        <v>27341</v>
      </c>
      <c r="C1994" s="47" t="s">
        <v>26594</v>
      </c>
      <c r="D1994" s="176">
        <f>'Row Data'!D3065</f>
        <v>5</v>
      </c>
    </row>
    <row r="1995" spans="2:4">
      <c r="B1995" s="171" t="s">
        <v>27342</v>
      </c>
      <c r="C1995" s="47" t="s">
        <v>26616</v>
      </c>
      <c r="D1995" s="176">
        <f>'Row Data'!D3066</f>
        <v>5</v>
      </c>
    </row>
    <row r="1996" spans="2:4">
      <c r="B1996" s="171" t="s">
        <v>27343</v>
      </c>
      <c r="C1996" s="47" t="s">
        <v>26617</v>
      </c>
      <c r="D1996" s="176">
        <f>'Row Data'!D3067</f>
        <v>5</v>
      </c>
    </row>
    <row r="1997" spans="2:4">
      <c r="B1997" s="171" t="s">
        <v>27344</v>
      </c>
      <c r="C1997" s="47" t="s">
        <v>26618</v>
      </c>
      <c r="D1997" s="176">
        <f>'Row Data'!D3068</f>
        <v>5</v>
      </c>
    </row>
    <row r="1998" spans="2:4">
      <c r="B1998" s="171" t="s">
        <v>27345</v>
      </c>
      <c r="C1998" s="47" t="s">
        <v>26619</v>
      </c>
      <c r="D1998" s="176">
        <f>'Row Data'!D3069</f>
        <v>5</v>
      </c>
    </row>
    <row r="1999" spans="2:4">
      <c r="B1999" s="171" t="s">
        <v>27346</v>
      </c>
      <c r="C1999" s="47" t="s">
        <v>26620</v>
      </c>
      <c r="D1999" s="176">
        <f>'Row Data'!D3070</f>
        <v>5</v>
      </c>
    </row>
    <row r="2000" spans="2:4">
      <c r="B2000" s="171" t="s">
        <v>27347</v>
      </c>
      <c r="C2000" s="47" t="s">
        <v>26621</v>
      </c>
      <c r="D2000" s="176">
        <f>'Row Data'!D3071</f>
        <v>5</v>
      </c>
    </row>
    <row r="2001" spans="2:6">
      <c r="B2001" s="171" t="s">
        <v>27348</v>
      </c>
      <c r="C2001" s="47" t="s">
        <v>26622</v>
      </c>
      <c r="D2001" s="176">
        <f>'Row Data'!D3072</f>
        <v>5</v>
      </c>
    </row>
    <row r="2002" spans="2:6">
      <c r="B2002" s="171" t="s">
        <v>27349</v>
      </c>
      <c r="C2002" s="47" t="s">
        <v>26623</v>
      </c>
      <c r="D2002" s="176">
        <f>'Row Data'!D3073</f>
        <v>5</v>
      </c>
    </row>
    <row r="2003" spans="2:6">
      <c r="B2003" s="171" t="s">
        <v>27350</v>
      </c>
      <c r="C2003" s="47" t="s">
        <v>26624</v>
      </c>
      <c r="D2003" s="176">
        <f>'Row Data'!D3074</f>
        <v>5</v>
      </c>
    </row>
    <row r="2004" spans="2:6">
      <c r="B2004" s="171" t="s">
        <v>27351</v>
      </c>
      <c r="C2004" s="47" t="s">
        <v>26625</v>
      </c>
      <c r="D2004" s="176">
        <f>'Row Data'!D3075</f>
        <v>5</v>
      </c>
    </row>
    <row r="2005" spans="2:6">
      <c r="B2005" s="171" t="s">
        <v>27352</v>
      </c>
      <c r="C2005" s="47" t="s">
        <v>26626</v>
      </c>
      <c r="D2005" s="176">
        <f>'Row Data'!D3076</f>
        <v>5</v>
      </c>
    </row>
    <row r="2006" spans="2:6">
      <c r="B2006" s="171" t="s">
        <v>27353</v>
      </c>
      <c r="C2006" s="47" t="s">
        <v>26627</v>
      </c>
      <c r="D2006" s="176">
        <f>'Row Data'!D3077</f>
        <v>5</v>
      </c>
    </row>
    <row r="2007" spans="2:6">
      <c r="B2007" s="171" t="s">
        <v>27354</v>
      </c>
      <c r="C2007" s="47" t="s">
        <v>26628</v>
      </c>
      <c r="D2007" s="176">
        <f>'Row Data'!D3078</f>
        <v>5</v>
      </c>
    </row>
    <row r="2008" spans="2:6">
      <c r="B2008" s="171" t="s">
        <v>27355</v>
      </c>
      <c r="C2008" s="47" t="s">
        <v>26629</v>
      </c>
      <c r="D2008" s="176">
        <f>'Row Data'!D3079</f>
        <v>5</v>
      </c>
    </row>
    <row r="2009" spans="2:6">
      <c r="B2009" s="171" t="s">
        <v>27356</v>
      </c>
      <c r="C2009" s="47" t="s">
        <v>26630</v>
      </c>
      <c r="D2009" s="176">
        <f>'Row Data'!D3080</f>
        <v>5</v>
      </c>
    </row>
    <row r="2010" spans="2:6">
      <c r="B2010" s="171" t="s">
        <v>27357</v>
      </c>
      <c r="C2010" s="47" t="s">
        <v>26631</v>
      </c>
      <c r="D2010" s="176">
        <f>'Row Data'!D3081</f>
        <v>5</v>
      </c>
    </row>
    <row r="2011" spans="2:6">
      <c r="B2011" s="171" t="s">
        <v>27358</v>
      </c>
      <c r="C2011" s="47" t="s">
        <v>26632</v>
      </c>
      <c r="D2011" s="176">
        <f>'Row Data'!D3082</f>
        <v>5</v>
      </c>
    </row>
    <row r="2012" spans="2:6">
      <c r="B2012" s="171" t="s">
        <v>27359</v>
      </c>
      <c r="C2012" s="47" t="s">
        <v>26633</v>
      </c>
      <c r="D2012" s="176">
        <f>'Row Data'!D3083</f>
        <v>5</v>
      </c>
    </row>
    <row r="2013" spans="2:6">
      <c r="B2013" s="171" t="s">
        <v>27360</v>
      </c>
      <c r="C2013" s="47" t="s">
        <v>26634</v>
      </c>
      <c r="D2013" s="176">
        <f>'Row Data'!D3084</f>
        <v>5</v>
      </c>
    </row>
    <row r="2014" spans="2:6">
      <c r="B2014" s="171" t="s">
        <v>27361</v>
      </c>
      <c r="C2014" s="47" t="s">
        <v>26635</v>
      </c>
      <c r="D2014" s="176">
        <f>'Row Data'!D3085</f>
        <v>5</v>
      </c>
    </row>
    <row r="2015" spans="2:6">
      <c r="B2015" s="157" t="s">
        <v>27362</v>
      </c>
      <c r="C2015" s="169" t="s">
        <v>27363</v>
      </c>
      <c r="E2015" s="129"/>
      <c r="F2015" s="176"/>
    </row>
    <row r="2016" spans="2:6">
      <c r="B2016" s="171" t="s">
        <v>27364</v>
      </c>
      <c r="C2016" s="47" t="s">
        <v>26638</v>
      </c>
      <c r="D2016" s="176">
        <f>'Row Data'!D3089</f>
        <v>5</v>
      </c>
    </row>
    <row r="2017" spans="2:6">
      <c r="B2017" s="171" t="s">
        <v>27365</v>
      </c>
      <c r="C2017" s="47" t="s">
        <v>26647</v>
      </c>
      <c r="D2017" s="176">
        <f>'Row Data'!D3099</f>
        <v>5</v>
      </c>
    </row>
    <row r="2018" spans="2:6">
      <c r="B2018" s="171" t="s">
        <v>27366</v>
      </c>
      <c r="C2018" s="47" t="s">
        <v>26639</v>
      </c>
      <c r="D2018" s="176">
        <f>'Row Data'!D3090</f>
        <v>5</v>
      </c>
    </row>
    <row r="2019" spans="2:6">
      <c r="B2019" s="171" t="s">
        <v>27367</v>
      </c>
      <c r="C2019" s="47" t="s">
        <v>26644</v>
      </c>
      <c r="D2019" s="176">
        <f>'Row Data'!D3096</f>
        <v>5</v>
      </c>
    </row>
    <row r="2020" spans="2:6">
      <c r="B2020" s="171" t="s">
        <v>27368</v>
      </c>
      <c r="C2020" s="47" t="s">
        <v>26637</v>
      </c>
      <c r="D2020" s="176">
        <f>'Row Data'!D3087</f>
        <v>5</v>
      </c>
    </row>
    <row r="2021" spans="2:6">
      <c r="B2021" s="171" t="s">
        <v>27369</v>
      </c>
      <c r="C2021" s="47" t="s">
        <v>26642</v>
      </c>
      <c r="D2021" s="176">
        <f>'Row Data'!D3093</f>
        <v>5</v>
      </c>
    </row>
    <row r="2022" spans="2:6">
      <c r="B2022" s="171" t="s">
        <v>27370</v>
      </c>
      <c r="C2022" s="47" t="s">
        <v>26645</v>
      </c>
      <c r="D2022" s="176">
        <f>'Row Data'!D3097</f>
        <v>5</v>
      </c>
    </row>
    <row r="2023" spans="2:6">
      <c r="B2023" s="171" t="s">
        <v>27371</v>
      </c>
      <c r="C2023" s="47" t="s">
        <v>23985</v>
      </c>
      <c r="D2023" s="176">
        <f>'Row Data'!D3088</f>
        <v>5</v>
      </c>
    </row>
    <row r="2024" spans="2:6">
      <c r="B2024" s="171" t="s">
        <v>27372</v>
      </c>
      <c r="C2024" s="47" t="s">
        <v>26641</v>
      </c>
      <c r="D2024" s="176">
        <f>'Row Data'!D3092</f>
        <v>5</v>
      </c>
    </row>
    <row r="2025" spans="2:6">
      <c r="B2025" s="171" t="s">
        <v>27373</v>
      </c>
      <c r="C2025" s="47" t="s">
        <v>26646</v>
      </c>
      <c r="D2025" s="176">
        <f>'Row Data'!D3098</f>
        <v>5</v>
      </c>
    </row>
    <row r="2026" spans="2:6">
      <c r="B2026" s="171" t="s">
        <v>27374</v>
      </c>
      <c r="C2026" s="47" t="s">
        <v>23988</v>
      </c>
      <c r="D2026" s="176">
        <f>'Row Data'!D3094</f>
        <v>5</v>
      </c>
    </row>
    <row r="2027" spans="2:6">
      <c r="B2027" s="171" t="s">
        <v>27375</v>
      </c>
      <c r="C2027" s="47" t="s">
        <v>23987</v>
      </c>
      <c r="D2027" s="176">
        <f>'Row Data'!D3100</f>
        <v>5</v>
      </c>
    </row>
    <row r="2028" spans="2:6">
      <c r="B2028" s="171" t="s">
        <v>27376</v>
      </c>
      <c r="C2028" s="47" t="s">
        <v>26640</v>
      </c>
      <c r="D2028" s="176">
        <f>'Row Data'!D3091</f>
        <v>5</v>
      </c>
    </row>
    <row r="2029" spans="2:6">
      <c r="B2029" s="171" t="s">
        <v>27377</v>
      </c>
      <c r="C2029" s="47" t="s">
        <v>26643</v>
      </c>
      <c r="D2029" s="176">
        <f>'Row Data'!D3095</f>
        <v>5</v>
      </c>
    </row>
    <row r="2030" spans="2:6">
      <c r="B2030" s="157" t="s">
        <v>27378</v>
      </c>
      <c r="C2030" s="169" t="s">
        <v>27379</v>
      </c>
      <c r="E2030" s="129"/>
      <c r="F2030" s="176"/>
    </row>
    <row r="2031" spans="2:6">
      <c r="B2031" s="171" t="s">
        <v>27380</v>
      </c>
      <c r="C2031" s="47" t="s">
        <v>20093</v>
      </c>
      <c r="D2031" s="176">
        <f>'Row Data'!D3110</f>
        <v>5</v>
      </c>
    </row>
    <row r="2032" spans="2:6">
      <c r="B2032" s="171" t="s">
        <v>27381</v>
      </c>
      <c r="C2032" s="47" t="s">
        <v>26654</v>
      </c>
      <c r="D2032" s="176">
        <f>'Row Data'!D3108</f>
        <v>5</v>
      </c>
    </row>
    <row r="2033" spans="2:6">
      <c r="B2033" s="171" t="s">
        <v>27382</v>
      </c>
      <c r="C2033" s="47" t="s">
        <v>26658</v>
      </c>
      <c r="D2033" s="176">
        <f>'Row Data'!D3114</f>
        <v>5</v>
      </c>
    </row>
    <row r="2034" spans="2:6">
      <c r="B2034" s="171" t="s">
        <v>27383</v>
      </c>
      <c r="C2034" s="47" t="s">
        <v>26653</v>
      </c>
      <c r="D2034" s="176">
        <f>'Row Data'!D3107</f>
        <v>5</v>
      </c>
    </row>
    <row r="2035" spans="2:6">
      <c r="B2035" s="171" t="s">
        <v>27384</v>
      </c>
      <c r="C2035" s="47" t="s">
        <v>26656</v>
      </c>
      <c r="D2035" s="176">
        <f>'Row Data'!D3112</f>
        <v>5</v>
      </c>
    </row>
    <row r="2036" spans="2:6">
      <c r="B2036" s="171" t="s">
        <v>27385</v>
      </c>
      <c r="C2036" s="47" t="s">
        <v>26649</v>
      </c>
      <c r="D2036" s="176">
        <f>'Row Data'!D3103</f>
        <v>5</v>
      </c>
    </row>
    <row r="2037" spans="2:6">
      <c r="B2037" s="171" t="s">
        <v>27386</v>
      </c>
      <c r="C2037" s="47" t="s">
        <v>26651</v>
      </c>
      <c r="D2037" s="176">
        <f>'Row Data'!D3105</f>
        <v>5</v>
      </c>
    </row>
    <row r="2038" spans="2:6">
      <c r="B2038" s="171" t="s">
        <v>27387</v>
      </c>
      <c r="C2038" s="47" t="s">
        <v>26648</v>
      </c>
      <c r="D2038" s="176">
        <f>'Row Data'!D3102</f>
        <v>5</v>
      </c>
    </row>
    <row r="2039" spans="2:6">
      <c r="B2039" s="171" t="s">
        <v>27388</v>
      </c>
      <c r="C2039" s="47" t="s">
        <v>26650</v>
      </c>
      <c r="D2039" s="176">
        <f>'Row Data'!D3104</f>
        <v>5</v>
      </c>
    </row>
    <row r="2040" spans="2:6">
      <c r="B2040" s="171" t="s">
        <v>27389</v>
      </c>
      <c r="C2040" s="47" t="s">
        <v>20092</v>
      </c>
      <c r="D2040" s="176">
        <f>'Row Data'!D3111</f>
        <v>5</v>
      </c>
    </row>
    <row r="2041" spans="2:6">
      <c r="B2041" s="171" t="s">
        <v>27390</v>
      </c>
      <c r="C2041" s="47" t="s">
        <v>26657</v>
      </c>
      <c r="D2041" s="176">
        <f>'Row Data'!D3113</f>
        <v>5</v>
      </c>
    </row>
    <row r="2042" spans="2:6">
      <c r="B2042" s="171" t="s">
        <v>27391</v>
      </c>
      <c r="C2042" s="47" t="s">
        <v>26652</v>
      </c>
      <c r="D2042" s="176">
        <f>'Row Data'!D3106</f>
        <v>5</v>
      </c>
    </row>
    <row r="2043" spans="2:6">
      <c r="B2043" s="171" t="s">
        <v>27392</v>
      </c>
      <c r="C2043" s="47" t="s">
        <v>26659</v>
      </c>
      <c r="D2043" s="176">
        <f>'Row Data'!D3115</f>
        <v>5</v>
      </c>
    </row>
    <row r="2044" spans="2:6">
      <c r="B2044" s="171" t="s">
        <v>27393</v>
      </c>
      <c r="C2044" s="47" t="s">
        <v>26660</v>
      </c>
      <c r="D2044" s="176">
        <f>'Row Data'!D3116</f>
        <v>5</v>
      </c>
    </row>
    <row r="2045" spans="2:6">
      <c r="B2045" s="171" t="s">
        <v>27394</v>
      </c>
      <c r="C2045" s="47" t="s">
        <v>26655</v>
      </c>
      <c r="D2045" s="176">
        <f>'Row Data'!D3109</f>
        <v>5</v>
      </c>
    </row>
    <row r="2046" spans="2:6" ht="22.5">
      <c r="B2046" s="213" t="s">
        <v>27395</v>
      </c>
      <c r="C2046" s="214" t="s">
        <v>27396</v>
      </c>
      <c r="E2046" s="212"/>
      <c r="F2046" s="176"/>
    </row>
    <row r="2047" spans="2:6">
      <c r="B2047" s="157" t="s">
        <v>27397</v>
      </c>
      <c r="C2047" s="169" t="s">
        <v>27398</v>
      </c>
      <c r="E2047" s="129"/>
      <c r="F2047" s="176"/>
    </row>
    <row r="2048" spans="2:6">
      <c r="B2048" s="171" t="s">
        <v>27399</v>
      </c>
      <c r="C2048" s="47" t="s">
        <v>26663</v>
      </c>
      <c r="D2048" s="176">
        <f>'Row Data'!D3119</f>
        <v>5</v>
      </c>
    </row>
    <row r="2049" spans="2:4">
      <c r="B2049" s="171" t="s">
        <v>27400</v>
      </c>
      <c r="C2049" s="47" t="s">
        <v>26664</v>
      </c>
      <c r="D2049" s="176">
        <f>'Row Data'!D3120</f>
        <v>5</v>
      </c>
    </row>
    <row r="2050" spans="2:4">
      <c r="B2050" s="171" t="s">
        <v>27401</v>
      </c>
      <c r="C2050" s="47" t="s">
        <v>26665</v>
      </c>
      <c r="D2050" s="176">
        <f>'Row Data'!D3121</f>
        <v>5</v>
      </c>
    </row>
    <row r="2051" spans="2:4">
      <c r="B2051" s="171" t="s">
        <v>27402</v>
      </c>
      <c r="C2051" s="47" t="s">
        <v>26666</v>
      </c>
      <c r="D2051" s="176">
        <f>'Row Data'!D3122</f>
        <v>5</v>
      </c>
    </row>
    <row r="2052" spans="2:4">
      <c r="B2052" s="171" t="s">
        <v>27403</v>
      </c>
      <c r="C2052" s="47" t="s">
        <v>26667</v>
      </c>
      <c r="D2052" s="176">
        <f>'Row Data'!D3123</f>
        <v>5</v>
      </c>
    </row>
    <row r="2053" spans="2:4">
      <c r="B2053" s="171" t="s">
        <v>27404</v>
      </c>
      <c r="C2053" s="47" t="s">
        <v>26668</v>
      </c>
      <c r="D2053" s="176">
        <f>'Row Data'!D3124</f>
        <v>5</v>
      </c>
    </row>
    <row r="2054" spans="2:4">
      <c r="B2054" s="171" t="s">
        <v>27405</v>
      </c>
      <c r="C2054" s="47" t="s">
        <v>26669</v>
      </c>
      <c r="D2054" s="176">
        <f>'Row Data'!D3125</f>
        <v>5</v>
      </c>
    </row>
    <row r="2055" spans="2:4">
      <c r="B2055" s="171" t="s">
        <v>27406</v>
      </c>
      <c r="C2055" s="47" t="s">
        <v>26670</v>
      </c>
      <c r="D2055" s="176">
        <f>'Row Data'!D3126</f>
        <v>5</v>
      </c>
    </row>
    <row r="2056" spans="2:4">
      <c r="B2056" s="171" t="s">
        <v>27407</v>
      </c>
      <c r="C2056" s="47" t="s">
        <v>26671</v>
      </c>
      <c r="D2056" s="176">
        <f>'Row Data'!D3127</f>
        <v>5</v>
      </c>
    </row>
    <row r="2057" spans="2:4">
      <c r="B2057" s="171" t="s">
        <v>27408</v>
      </c>
      <c r="C2057" s="47" t="s">
        <v>26672</v>
      </c>
      <c r="D2057" s="176">
        <f>'Row Data'!D3128</f>
        <v>5</v>
      </c>
    </row>
    <row r="2058" spans="2:4">
      <c r="B2058" s="171" t="s">
        <v>27409</v>
      </c>
      <c r="C2058" s="47" t="s">
        <v>26673</v>
      </c>
      <c r="D2058" s="176">
        <f>'Row Data'!D3129</f>
        <v>5</v>
      </c>
    </row>
    <row r="2059" spans="2:4">
      <c r="B2059" s="171" t="s">
        <v>27410</v>
      </c>
      <c r="C2059" s="47" t="s">
        <v>26674</v>
      </c>
      <c r="D2059" s="176">
        <f>'Row Data'!D3130</f>
        <v>5</v>
      </c>
    </row>
    <row r="2060" spans="2:4">
      <c r="B2060" s="171" t="s">
        <v>27411</v>
      </c>
      <c r="C2060" s="47" t="s">
        <v>26675</v>
      </c>
      <c r="D2060" s="176">
        <f>'Row Data'!D3131</f>
        <v>5</v>
      </c>
    </row>
    <row r="2061" spans="2:4">
      <c r="B2061" s="171" t="s">
        <v>27412</v>
      </c>
      <c r="C2061" s="47" t="s">
        <v>26676</v>
      </c>
      <c r="D2061" s="176">
        <f>'Row Data'!D3132</f>
        <v>5</v>
      </c>
    </row>
    <row r="2062" spans="2:4">
      <c r="B2062" s="171" t="s">
        <v>27413</v>
      </c>
      <c r="C2062" s="47" t="s">
        <v>26677</v>
      </c>
      <c r="D2062" s="176">
        <f>'Row Data'!D3133</f>
        <v>5</v>
      </c>
    </row>
    <row r="2063" spans="2:4">
      <c r="B2063" s="171" t="s">
        <v>27414</v>
      </c>
      <c r="C2063" s="47" t="s">
        <v>26678</v>
      </c>
      <c r="D2063" s="176">
        <f>'Row Data'!D3134</f>
        <v>5</v>
      </c>
    </row>
    <row r="2064" spans="2:4">
      <c r="B2064" s="171" t="s">
        <v>27415</v>
      </c>
      <c r="C2064" s="47" t="s">
        <v>26679</v>
      </c>
      <c r="D2064" s="176">
        <f>'Row Data'!D3135</f>
        <v>5</v>
      </c>
    </row>
    <row r="2065" spans="2:6">
      <c r="B2065" s="171" t="s">
        <v>27416</v>
      </c>
      <c r="C2065" s="47" t="s">
        <v>26680</v>
      </c>
      <c r="D2065" s="176">
        <f>'Row Data'!D3136</f>
        <v>5</v>
      </c>
    </row>
    <row r="2066" spans="2:6">
      <c r="B2066" s="171" t="s">
        <v>27417</v>
      </c>
      <c r="C2066" s="47" t="s">
        <v>26681</v>
      </c>
      <c r="D2066" s="176">
        <f>'Row Data'!D3137</f>
        <v>5</v>
      </c>
    </row>
    <row r="2067" spans="2:6">
      <c r="B2067" s="171" t="s">
        <v>27418</v>
      </c>
      <c r="C2067" s="47" t="s">
        <v>26682</v>
      </c>
      <c r="D2067" s="176">
        <f>'Row Data'!D3138</f>
        <v>5</v>
      </c>
    </row>
    <row r="2068" spans="2:6">
      <c r="B2068" s="171" t="s">
        <v>27419</v>
      </c>
      <c r="C2068" s="47" t="s">
        <v>26683</v>
      </c>
      <c r="D2068" s="176">
        <f>'Row Data'!D3139</f>
        <v>5</v>
      </c>
    </row>
    <row r="2069" spans="2:6">
      <c r="B2069" s="171" t="s">
        <v>27420</v>
      </c>
      <c r="C2069" s="47" t="s">
        <v>26684</v>
      </c>
      <c r="D2069" s="176">
        <f>'Row Data'!D3140</f>
        <v>5</v>
      </c>
    </row>
    <row r="2070" spans="2:6">
      <c r="B2070" s="171" t="s">
        <v>27421</v>
      </c>
      <c r="C2070" s="47" t="s">
        <v>26685</v>
      </c>
      <c r="D2070" s="176">
        <f>'Row Data'!D3141</f>
        <v>5</v>
      </c>
    </row>
    <row r="2071" spans="2:6">
      <c r="B2071" s="171" t="s">
        <v>27422</v>
      </c>
      <c r="C2071" s="47" t="s">
        <v>26686</v>
      </c>
      <c r="D2071" s="176">
        <f>'Row Data'!D3142</f>
        <v>5</v>
      </c>
    </row>
    <row r="2072" spans="2:6">
      <c r="B2072" s="171" t="s">
        <v>27423</v>
      </c>
      <c r="C2072" s="47" t="s">
        <v>26687</v>
      </c>
      <c r="D2072" s="176">
        <f>'Row Data'!D3143</f>
        <v>5</v>
      </c>
    </row>
    <row r="2073" spans="2:6">
      <c r="B2073" s="171" t="s">
        <v>27424</v>
      </c>
      <c r="C2073" s="47" t="s">
        <v>26688</v>
      </c>
      <c r="D2073" s="176">
        <f>'Row Data'!D3144</f>
        <v>5</v>
      </c>
    </row>
    <row r="2074" spans="2:6">
      <c r="B2074" s="171" t="s">
        <v>27425</v>
      </c>
      <c r="C2074" s="47" t="s">
        <v>26689</v>
      </c>
      <c r="D2074" s="176">
        <f>'Row Data'!D3145</f>
        <v>5</v>
      </c>
    </row>
    <row r="2075" spans="2:6">
      <c r="B2075" s="171" t="s">
        <v>27426</v>
      </c>
      <c r="C2075" s="47" t="s">
        <v>26690</v>
      </c>
      <c r="D2075" s="176">
        <f>'Row Data'!D3146</f>
        <v>5</v>
      </c>
    </row>
    <row r="2076" spans="2:6">
      <c r="B2076" s="171" t="s">
        <v>27427</v>
      </c>
      <c r="C2076" s="47" t="s">
        <v>26691</v>
      </c>
      <c r="D2076" s="176">
        <f>'Row Data'!D3147</f>
        <v>5</v>
      </c>
    </row>
    <row r="2077" spans="2:6">
      <c r="B2077" s="171" t="s">
        <v>27428</v>
      </c>
      <c r="C2077" s="47" t="s">
        <v>26692</v>
      </c>
      <c r="D2077" s="176">
        <f>'Row Data'!D3148</f>
        <v>5</v>
      </c>
    </row>
    <row r="2078" spans="2:6">
      <c r="B2078" s="157" t="s">
        <v>27429</v>
      </c>
      <c r="C2078" s="169" t="s">
        <v>27430</v>
      </c>
      <c r="E2078" s="129"/>
      <c r="F2078" s="176"/>
    </row>
    <row r="2079" spans="2:6">
      <c r="B2079" s="171" t="s">
        <v>27431</v>
      </c>
      <c r="C2079" s="47" t="s">
        <v>26693</v>
      </c>
      <c r="D2079" s="176">
        <f>'Row Data'!D3150</f>
        <v>5</v>
      </c>
    </row>
    <row r="2080" spans="2:6">
      <c r="B2080" s="171" t="s">
        <v>27432</v>
      </c>
      <c r="C2080" s="47" t="s">
        <v>26694</v>
      </c>
      <c r="D2080" s="176">
        <f>'Row Data'!D3151</f>
        <v>5</v>
      </c>
    </row>
    <row r="2081" spans="2:4">
      <c r="B2081" s="171" t="s">
        <v>27433</v>
      </c>
      <c r="C2081" s="47" t="s">
        <v>26695</v>
      </c>
      <c r="D2081" s="176">
        <f>'Row Data'!D3152</f>
        <v>5</v>
      </c>
    </row>
    <row r="2082" spans="2:4">
      <c r="B2082" s="171" t="s">
        <v>27434</v>
      </c>
      <c r="C2082" s="47" t="s">
        <v>26696</v>
      </c>
      <c r="D2082" s="176">
        <f>'Row Data'!D3153</f>
        <v>5</v>
      </c>
    </row>
    <row r="2083" spans="2:4">
      <c r="B2083" s="171" t="s">
        <v>27435</v>
      </c>
      <c r="C2083" s="47" t="s">
        <v>26697</v>
      </c>
      <c r="D2083" s="176">
        <f>'Row Data'!D3154</f>
        <v>5</v>
      </c>
    </row>
    <row r="2084" spans="2:4">
      <c r="B2084" s="171" t="s">
        <v>27436</v>
      </c>
      <c r="C2084" s="47" t="s">
        <v>26698</v>
      </c>
      <c r="D2084" s="176">
        <f>'Row Data'!D3155</f>
        <v>5</v>
      </c>
    </row>
    <row r="2085" spans="2:4">
      <c r="B2085" s="171" t="s">
        <v>27437</v>
      </c>
      <c r="C2085" s="47" t="s">
        <v>26699</v>
      </c>
      <c r="D2085" s="176">
        <f>'Row Data'!D3156</f>
        <v>5</v>
      </c>
    </row>
    <row r="2086" spans="2:4">
      <c r="B2086" s="171" t="s">
        <v>27438</v>
      </c>
      <c r="C2086" s="47" t="s">
        <v>26700</v>
      </c>
      <c r="D2086" s="176">
        <f>'Row Data'!D3157</f>
        <v>5</v>
      </c>
    </row>
    <row r="2087" spans="2:4">
      <c r="B2087" s="171" t="s">
        <v>27439</v>
      </c>
      <c r="C2087" s="47" t="s">
        <v>26701</v>
      </c>
      <c r="D2087" s="176">
        <f>'Row Data'!D3158</f>
        <v>5</v>
      </c>
    </row>
    <row r="2088" spans="2:4">
      <c r="B2088" s="171" t="s">
        <v>27440</v>
      </c>
      <c r="C2088" s="47" t="s">
        <v>26702</v>
      </c>
      <c r="D2088" s="176">
        <f>'Row Data'!D3159</f>
        <v>5</v>
      </c>
    </row>
    <row r="2089" spans="2:4">
      <c r="B2089" s="171" t="s">
        <v>27441</v>
      </c>
      <c r="C2089" s="47" t="s">
        <v>26703</v>
      </c>
      <c r="D2089" s="176">
        <f>'Row Data'!D3160</f>
        <v>5</v>
      </c>
    </row>
    <row r="2090" spans="2:4">
      <c r="B2090" s="171" t="s">
        <v>27442</v>
      </c>
      <c r="C2090" s="47" t="s">
        <v>26704</v>
      </c>
      <c r="D2090" s="176">
        <f>'Row Data'!D3161</f>
        <v>5</v>
      </c>
    </row>
    <row r="2091" spans="2:4">
      <c r="B2091" s="171" t="s">
        <v>27443</v>
      </c>
      <c r="C2091" s="47" t="s">
        <v>26705</v>
      </c>
      <c r="D2091" s="176">
        <f>'Row Data'!D3162</f>
        <v>5</v>
      </c>
    </row>
    <row r="2092" spans="2:4">
      <c r="B2092" s="171" t="s">
        <v>27444</v>
      </c>
      <c r="C2092" s="47" t="s">
        <v>26706</v>
      </c>
      <c r="D2092" s="176">
        <f>'Row Data'!D3163</f>
        <v>5</v>
      </c>
    </row>
    <row r="2093" spans="2:4">
      <c r="B2093" s="171" t="s">
        <v>27445</v>
      </c>
      <c r="C2093" s="47" t="s">
        <v>26707</v>
      </c>
      <c r="D2093" s="176">
        <f>'Row Data'!D3164</f>
        <v>5</v>
      </c>
    </row>
    <row r="2094" spans="2:4">
      <c r="B2094" s="171" t="s">
        <v>27446</v>
      </c>
      <c r="C2094" s="47" t="s">
        <v>26708</v>
      </c>
      <c r="D2094" s="176">
        <f>'Row Data'!D3165</f>
        <v>5</v>
      </c>
    </row>
    <row r="2095" spans="2:4">
      <c r="B2095" s="171" t="s">
        <v>27447</v>
      </c>
      <c r="C2095" s="47" t="s">
        <v>26709</v>
      </c>
      <c r="D2095" s="176">
        <f>'Row Data'!D3166</f>
        <v>5</v>
      </c>
    </row>
    <row r="2096" spans="2:4">
      <c r="B2096" s="171" t="s">
        <v>27448</v>
      </c>
      <c r="C2096" s="47" t="s">
        <v>26710</v>
      </c>
      <c r="D2096" s="176">
        <f>'Row Data'!D3167</f>
        <v>5</v>
      </c>
    </row>
    <row r="2097" spans="2:4">
      <c r="B2097" s="171" t="s">
        <v>27449</v>
      </c>
      <c r="C2097" s="47" t="s">
        <v>26711</v>
      </c>
      <c r="D2097" s="176">
        <f>'Row Data'!D3168</f>
        <v>5</v>
      </c>
    </row>
    <row r="2098" spans="2:4">
      <c r="B2098" s="171" t="s">
        <v>27450</v>
      </c>
      <c r="C2098" s="47" t="s">
        <v>26712</v>
      </c>
      <c r="D2098" s="176">
        <f>'Row Data'!D3169</f>
        <v>5</v>
      </c>
    </row>
    <row r="2099" spans="2:4">
      <c r="B2099" s="171" t="s">
        <v>27451</v>
      </c>
      <c r="C2099" s="47" t="s">
        <v>26713</v>
      </c>
      <c r="D2099" s="176">
        <f>'Row Data'!D3170</f>
        <v>5</v>
      </c>
    </row>
    <row r="2100" spans="2:4">
      <c r="B2100" s="171" t="s">
        <v>27452</v>
      </c>
      <c r="C2100" s="47" t="s">
        <v>26701</v>
      </c>
      <c r="D2100" s="176">
        <f>'Row Data'!D3171</f>
        <v>5</v>
      </c>
    </row>
    <row r="2101" spans="2:4">
      <c r="B2101" s="171" t="s">
        <v>27453</v>
      </c>
      <c r="C2101" s="47" t="s">
        <v>26699</v>
      </c>
      <c r="D2101" s="176">
        <f>'Row Data'!D3172</f>
        <v>5</v>
      </c>
    </row>
    <row r="2102" spans="2:4">
      <c r="B2102" s="171" t="s">
        <v>27454</v>
      </c>
      <c r="C2102" s="47" t="s">
        <v>26714</v>
      </c>
      <c r="D2102" s="176">
        <f>'Row Data'!D3173</f>
        <v>5</v>
      </c>
    </row>
    <row r="2103" spans="2:4">
      <c r="B2103" s="171" t="s">
        <v>27455</v>
      </c>
      <c r="C2103" s="47" t="s">
        <v>26715</v>
      </c>
      <c r="D2103" s="176">
        <f>'Row Data'!D3174</f>
        <v>5</v>
      </c>
    </row>
    <row r="2104" spans="2:4">
      <c r="B2104" s="171" t="s">
        <v>27456</v>
      </c>
      <c r="C2104" s="47" t="s">
        <v>26716</v>
      </c>
      <c r="D2104" s="176">
        <f>'Row Data'!D3175</f>
        <v>5</v>
      </c>
    </row>
    <row r="2105" spans="2:4">
      <c r="B2105" s="171" t="s">
        <v>27457</v>
      </c>
      <c r="C2105" s="47" t="s">
        <v>26717</v>
      </c>
      <c r="D2105" s="176">
        <f>'Row Data'!D3176</f>
        <v>5</v>
      </c>
    </row>
    <row r="2106" spans="2:4">
      <c r="B2106" s="171" t="s">
        <v>27458</v>
      </c>
      <c r="C2106" s="47" t="s">
        <v>26718</v>
      </c>
      <c r="D2106" s="176">
        <f>'Row Data'!D3177</f>
        <v>5</v>
      </c>
    </row>
    <row r="2107" spans="2:4">
      <c r="B2107" s="171" t="s">
        <v>27459</v>
      </c>
      <c r="C2107" s="47" t="s">
        <v>26719</v>
      </c>
      <c r="D2107" s="176">
        <f>'Row Data'!D3178</f>
        <v>5</v>
      </c>
    </row>
    <row r="2108" spans="2:4">
      <c r="B2108" s="171" t="s">
        <v>27460</v>
      </c>
      <c r="C2108" s="47" t="s">
        <v>26720</v>
      </c>
      <c r="D2108" s="176">
        <f>'Row Data'!D3179</f>
        <v>5</v>
      </c>
    </row>
    <row r="2109" spans="2:4">
      <c r="B2109" s="171" t="s">
        <v>27461</v>
      </c>
      <c r="C2109" s="47" t="s">
        <v>26721</v>
      </c>
      <c r="D2109" s="176">
        <f>'Row Data'!D3180</f>
        <v>5</v>
      </c>
    </row>
    <row r="2110" spans="2:4">
      <c r="B2110" s="171" t="s">
        <v>27462</v>
      </c>
      <c r="C2110" s="47" t="s">
        <v>26722</v>
      </c>
      <c r="D2110" s="176">
        <f>'Row Data'!D3181</f>
        <v>5</v>
      </c>
    </row>
    <row r="2111" spans="2:4">
      <c r="B2111" s="171" t="s">
        <v>27463</v>
      </c>
      <c r="C2111" s="47" t="s">
        <v>26723</v>
      </c>
      <c r="D2111" s="176">
        <f>'Row Data'!D3182</f>
        <v>5</v>
      </c>
    </row>
    <row r="2112" spans="2:4">
      <c r="B2112" s="171" t="s">
        <v>27464</v>
      </c>
      <c r="C2112" s="47" t="s">
        <v>26724</v>
      </c>
      <c r="D2112" s="176">
        <f>'Row Data'!D3183</f>
        <v>5</v>
      </c>
    </row>
    <row r="2113" spans="2:8">
      <c r="B2113" s="171" t="s">
        <v>27465</v>
      </c>
      <c r="C2113" s="47" t="s">
        <v>26725</v>
      </c>
      <c r="D2113" s="176">
        <f>'Row Data'!D3184</f>
        <v>5</v>
      </c>
    </row>
    <row r="2114" spans="2:8">
      <c r="B2114" s="171" t="s">
        <v>27466</v>
      </c>
      <c r="C2114" s="47" t="s">
        <v>26726</v>
      </c>
      <c r="D2114" s="176">
        <f>'Row Data'!D3185</f>
        <v>5</v>
      </c>
    </row>
    <row r="2115" spans="2:8">
      <c r="B2115" s="171" t="s">
        <v>27467</v>
      </c>
      <c r="C2115" s="47" t="s">
        <v>26727</v>
      </c>
      <c r="D2115" s="176">
        <f>'Row Data'!D3186</f>
        <v>5</v>
      </c>
    </row>
    <row r="2116" spans="2:8">
      <c r="B2116" s="171" t="s">
        <v>27468</v>
      </c>
      <c r="C2116" s="47" t="s">
        <v>26728</v>
      </c>
      <c r="D2116" s="176">
        <f>'Row Data'!D3187</f>
        <v>5</v>
      </c>
    </row>
    <row r="2117" spans="2:8">
      <c r="B2117" s="157" t="s">
        <v>27469</v>
      </c>
      <c r="C2117" s="169" t="s">
        <v>27718</v>
      </c>
      <c r="G2117" s="129"/>
      <c r="H2117" s="176"/>
    </row>
    <row r="2118" spans="2:8">
      <c r="B2118" s="171" t="s">
        <v>27470</v>
      </c>
      <c r="C2118" s="47" t="s">
        <v>26753</v>
      </c>
      <c r="D2118" s="176">
        <f>'Row Data'!D3213</f>
        <v>5</v>
      </c>
      <c r="G2118" s="47"/>
    </row>
    <row r="2119" spans="2:8">
      <c r="B2119" s="171" t="s">
        <v>27471</v>
      </c>
      <c r="C2119" s="47" t="s">
        <v>26754</v>
      </c>
      <c r="D2119" s="176">
        <f>'Row Data'!D3214</f>
        <v>5</v>
      </c>
      <c r="G2119" s="47"/>
    </row>
    <row r="2120" spans="2:8">
      <c r="B2120" s="171" t="s">
        <v>27472</v>
      </c>
      <c r="C2120" s="47" t="s">
        <v>26755</v>
      </c>
      <c r="D2120" s="176">
        <f>'Row Data'!D3215</f>
        <v>5</v>
      </c>
      <c r="G2120" s="47"/>
    </row>
    <row r="2121" spans="2:8">
      <c r="B2121" s="171" t="s">
        <v>27473</v>
      </c>
      <c r="C2121" s="47" t="s">
        <v>26756</v>
      </c>
      <c r="D2121" s="176">
        <f>'Row Data'!D3216</f>
        <v>5</v>
      </c>
      <c r="G2121" s="47"/>
    </row>
    <row r="2122" spans="2:8">
      <c r="B2122" s="171" t="s">
        <v>27474</v>
      </c>
      <c r="C2122" s="47" t="s">
        <v>26757</v>
      </c>
      <c r="D2122" s="176">
        <f>'Row Data'!D3217</f>
        <v>5</v>
      </c>
      <c r="G2122" s="47"/>
    </row>
    <row r="2123" spans="2:8">
      <c r="B2123" s="171" t="s">
        <v>27475</v>
      </c>
      <c r="C2123" s="47" t="s">
        <v>26758</v>
      </c>
      <c r="D2123" s="176">
        <f>'Row Data'!D3218</f>
        <v>5</v>
      </c>
      <c r="G2123" s="47"/>
    </row>
    <row r="2124" spans="2:8">
      <c r="B2124" s="171" t="s">
        <v>27476</v>
      </c>
      <c r="C2124" s="47" t="s">
        <v>26759</v>
      </c>
      <c r="D2124" s="176">
        <f>'Row Data'!D3219</f>
        <v>5</v>
      </c>
      <c r="G2124" s="47"/>
    </row>
    <row r="2125" spans="2:8">
      <c r="B2125" s="171" t="s">
        <v>27477</v>
      </c>
      <c r="C2125" s="47" t="s">
        <v>26760</v>
      </c>
      <c r="D2125" s="176">
        <f>'Row Data'!D3220</f>
        <v>5</v>
      </c>
      <c r="G2125" s="47"/>
    </row>
    <row r="2126" spans="2:8">
      <c r="B2126" s="171" t="s">
        <v>27478</v>
      </c>
      <c r="C2126" s="47" t="s">
        <v>26761</v>
      </c>
      <c r="D2126" s="176">
        <f>'Row Data'!D3221</f>
        <v>5</v>
      </c>
      <c r="G2126" s="47"/>
    </row>
    <row r="2127" spans="2:8">
      <c r="B2127" s="171" t="s">
        <v>27479</v>
      </c>
      <c r="C2127" s="47" t="s">
        <v>26762</v>
      </c>
      <c r="D2127" s="176">
        <f>'Row Data'!D3222</f>
        <v>5</v>
      </c>
      <c r="G2127" s="47"/>
    </row>
    <row r="2128" spans="2:8">
      <c r="B2128" s="171" t="s">
        <v>27480</v>
      </c>
      <c r="C2128" s="47" t="s">
        <v>26763</v>
      </c>
      <c r="D2128" s="176">
        <f>'Row Data'!D3223</f>
        <v>5</v>
      </c>
      <c r="G2128" s="47"/>
    </row>
    <row r="2129" spans="2:8">
      <c r="B2129" s="171" t="s">
        <v>27481</v>
      </c>
      <c r="C2129" s="47" t="s">
        <v>26764</v>
      </c>
      <c r="D2129" s="176">
        <f>'Row Data'!D3224</f>
        <v>5</v>
      </c>
      <c r="G2129" s="47"/>
    </row>
    <row r="2130" spans="2:8">
      <c r="B2130" s="157" t="s">
        <v>27482</v>
      </c>
      <c r="C2130" s="169" t="s">
        <v>27483</v>
      </c>
    </row>
    <row r="2131" spans="2:8">
      <c r="B2131" s="171" t="s">
        <v>27484</v>
      </c>
      <c r="C2131" s="47" t="s">
        <v>25185</v>
      </c>
      <c r="D2131" s="176">
        <f>'Row Data'!D3211</f>
        <v>5</v>
      </c>
    </row>
    <row r="2132" spans="2:8">
      <c r="B2132" s="171" t="s">
        <v>27485</v>
      </c>
      <c r="C2132" s="47" t="s">
        <v>26751</v>
      </c>
      <c r="D2132" s="176">
        <f>'Row Data'!D3210</f>
        <v>5</v>
      </c>
    </row>
    <row r="2133" spans="2:8">
      <c r="B2133" s="171" t="s">
        <v>27486</v>
      </c>
      <c r="C2133" s="47" t="s">
        <v>26749</v>
      </c>
      <c r="D2133" s="176">
        <f>'Row Data'!D3208</f>
        <v>5</v>
      </c>
    </row>
    <row r="2134" spans="2:8">
      <c r="B2134" s="171" t="s">
        <v>27487</v>
      </c>
      <c r="C2134" s="47" t="s">
        <v>26750</v>
      </c>
      <c r="D2134" s="176">
        <f>'Row Data'!D3209</f>
        <v>5</v>
      </c>
    </row>
    <row r="2135" spans="2:8">
      <c r="B2135" s="157" t="s">
        <v>27488</v>
      </c>
      <c r="C2135" s="169" t="s">
        <v>27489</v>
      </c>
      <c r="G2135" s="129"/>
      <c r="H2135" s="176"/>
    </row>
    <row r="2136" spans="2:8">
      <c r="B2136" s="171" t="s">
        <v>27490</v>
      </c>
      <c r="C2136" s="47" t="s">
        <v>26730</v>
      </c>
      <c r="D2136" s="176">
        <f>'Row Data'!D3189</f>
        <v>5</v>
      </c>
      <c r="E2136" s="129"/>
      <c r="F2136" s="176"/>
      <c r="G2136" s="47"/>
    </row>
    <row r="2137" spans="2:8">
      <c r="B2137" s="171" t="s">
        <v>27491</v>
      </c>
      <c r="C2137" s="47" t="s">
        <v>26731</v>
      </c>
      <c r="D2137" s="176">
        <f>'Row Data'!D3190</f>
        <v>5</v>
      </c>
      <c r="G2137" s="47"/>
    </row>
    <row r="2138" spans="2:8">
      <c r="B2138" s="171" t="s">
        <v>27492</v>
      </c>
      <c r="C2138" s="47" t="s">
        <v>26732</v>
      </c>
      <c r="D2138" s="176">
        <f>'Row Data'!D3191</f>
        <v>5</v>
      </c>
      <c r="G2138" s="47"/>
    </row>
    <row r="2139" spans="2:8">
      <c r="B2139" s="171" t="s">
        <v>27493</v>
      </c>
      <c r="C2139" s="47" t="s">
        <v>26733</v>
      </c>
      <c r="D2139" s="176">
        <f>'Row Data'!D3192</f>
        <v>5</v>
      </c>
      <c r="G2139" s="47"/>
    </row>
    <row r="2140" spans="2:8">
      <c r="B2140" s="171" t="s">
        <v>27494</v>
      </c>
      <c r="C2140" s="215" t="s">
        <v>26734</v>
      </c>
      <c r="D2140" s="176">
        <f>'Row Data'!D3193</f>
        <v>5</v>
      </c>
      <c r="G2140" s="47"/>
    </row>
    <row r="2141" spans="2:8">
      <c r="B2141" s="171" t="s">
        <v>27495</v>
      </c>
      <c r="C2141" s="215" t="s">
        <v>26735</v>
      </c>
      <c r="D2141" s="176">
        <f>'Row Data'!D3194</f>
        <v>5</v>
      </c>
      <c r="G2141" s="47"/>
    </row>
    <row r="2142" spans="2:8">
      <c r="B2142" s="171" t="s">
        <v>27496</v>
      </c>
      <c r="C2142" s="215" t="s">
        <v>26736</v>
      </c>
      <c r="D2142" s="176">
        <f>'Row Data'!D3195</f>
        <v>5</v>
      </c>
      <c r="G2142" s="47"/>
    </row>
    <row r="2143" spans="2:8">
      <c r="B2143" s="171" t="s">
        <v>27497</v>
      </c>
      <c r="C2143" s="215" t="s">
        <v>26737</v>
      </c>
      <c r="D2143" s="176">
        <f>'Row Data'!D3196</f>
        <v>5</v>
      </c>
      <c r="G2143" s="47"/>
    </row>
    <row r="2144" spans="2:8">
      <c r="B2144" s="171" t="s">
        <v>27498</v>
      </c>
      <c r="C2144" s="215" t="s">
        <v>26738</v>
      </c>
      <c r="D2144" s="176">
        <f>'Row Data'!D3197</f>
        <v>5</v>
      </c>
      <c r="G2144" s="47"/>
    </row>
    <row r="2145" spans="2:7">
      <c r="B2145" s="171" t="s">
        <v>27499</v>
      </c>
      <c r="C2145" s="215" t="s">
        <v>26739</v>
      </c>
      <c r="D2145" s="176">
        <f>'Row Data'!D3198</f>
        <v>5</v>
      </c>
      <c r="G2145" s="47"/>
    </row>
    <row r="2146" spans="2:7">
      <c r="B2146" s="171" t="s">
        <v>27500</v>
      </c>
      <c r="C2146" s="215" t="s">
        <v>26740</v>
      </c>
      <c r="D2146" s="176">
        <f>'Row Data'!D3199</f>
        <v>5</v>
      </c>
      <c r="G2146" s="47"/>
    </row>
    <row r="2147" spans="2:7">
      <c r="B2147" s="171" t="s">
        <v>27501</v>
      </c>
      <c r="C2147" s="215" t="s">
        <v>26741</v>
      </c>
      <c r="D2147" s="176">
        <f>'Row Data'!D3200</f>
        <v>5</v>
      </c>
      <c r="G2147" s="47"/>
    </row>
    <row r="2148" spans="2:7">
      <c r="B2148" s="171" t="s">
        <v>27502</v>
      </c>
      <c r="C2148" s="215" t="s">
        <v>26742</v>
      </c>
      <c r="D2148" s="176">
        <f>'Row Data'!D3201</f>
        <v>5</v>
      </c>
      <c r="G2148" s="47"/>
    </row>
    <row r="2149" spans="2:7">
      <c r="B2149" s="171" t="s">
        <v>27503</v>
      </c>
      <c r="C2149" s="215" t="s">
        <v>26743</v>
      </c>
      <c r="D2149" s="176">
        <f>'Row Data'!D3202</f>
        <v>5</v>
      </c>
      <c r="G2149" s="47"/>
    </row>
    <row r="2150" spans="2:7">
      <c r="B2150" s="171" t="s">
        <v>27504</v>
      </c>
      <c r="C2150" s="215" t="s">
        <v>26744</v>
      </c>
      <c r="D2150" s="176">
        <f>'Row Data'!D3203</f>
        <v>5</v>
      </c>
      <c r="G2150" s="47"/>
    </row>
    <row r="2151" spans="2:7">
      <c r="B2151" s="171" t="s">
        <v>27505</v>
      </c>
      <c r="C2151" s="215" t="s">
        <v>26745</v>
      </c>
      <c r="D2151" s="176">
        <f>'Row Data'!D3204</f>
        <v>5</v>
      </c>
      <c r="G2151" s="47"/>
    </row>
    <row r="2152" spans="2:7">
      <c r="B2152" s="171" t="s">
        <v>27506</v>
      </c>
      <c r="C2152" s="215" t="s">
        <v>26746</v>
      </c>
      <c r="D2152" s="176">
        <f>'Row Data'!D3205</f>
        <v>5</v>
      </c>
      <c r="G2152" s="47"/>
    </row>
    <row r="2153" spans="2:7">
      <c r="B2153" s="171" t="s">
        <v>27507</v>
      </c>
      <c r="C2153" s="215" t="s">
        <v>26747</v>
      </c>
      <c r="D2153" s="176">
        <f>'Row Data'!D3206</f>
        <v>5</v>
      </c>
      <c r="G2153" s="47"/>
    </row>
    <row r="2154" spans="2:7">
      <c r="B2154" s="157" t="s">
        <v>27508</v>
      </c>
      <c r="C2154" s="169" t="s">
        <v>27509</v>
      </c>
      <c r="E2154" s="129"/>
      <c r="F2154" s="176"/>
    </row>
    <row r="2155" spans="2:7">
      <c r="B2155" s="171" t="s">
        <v>27510</v>
      </c>
      <c r="C2155" s="47" t="s">
        <v>26766</v>
      </c>
      <c r="D2155" s="176">
        <f>'Row Data'!D3226</f>
        <v>5</v>
      </c>
    </row>
    <row r="2156" spans="2:7">
      <c r="B2156" s="171" t="s">
        <v>27511</v>
      </c>
      <c r="C2156" s="47" t="s">
        <v>26767</v>
      </c>
      <c r="D2156" s="176">
        <f>'Row Data'!D3227</f>
        <v>5</v>
      </c>
    </row>
    <row r="2157" spans="2:7">
      <c r="B2157" s="171" t="s">
        <v>27512</v>
      </c>
      <c r="C2157" s="47" t="s">
        <v>26768</v>
      </c>
      <c r="D2157" s="176">
        <f>'Row Data'!D3228</f>
        <v>5</v>
      </c>
    </row>
    <row r="2158" spans="2:7">
      <c r="B2158" s="171" t="s">
        <v>27513</v>
      </c>
      <c r="C2158" s="47" t="s">
        <v>26769</v>
      </c>
      <c r="D2158" s="176">
        <f>'Row Data'!D3229</f>
        <v>5</v>
      </c>
    </row>
    <row r="2159" spans="2:7">
      <c r="B2159" s="171" t="s">
        <v>27514</v>
      </c>
      <c r="C2159" s="47" t="s">
        <v>26770</v>
      </c>
      <c r="D2159" s="176">
        <f>'Row Data'!D3230</f>
        <v>5</v>
      </c>
    </row>
    <row r="2160" spans="2:7">
      <c r="B2160" s="171" t="s">
        <v>27515</v>
      </c>
      <c r="C2160" s="47" t="s">
        <v>26771</v>
      </c>
      <c r="D2160" s="176">
        <f>'Row Data'!D3231</f>
        <v>5</v>
      </c>
    </row>
    <row r="2161" spans="2:6">
      <c r="B2161" s="171" t="s">
        <v>27516</v>
      </c>
      <c r="C2161" s="47" t="s">
        <v>26772</v>
      </c>
      <c r="D2161" s="176">
        <f>'Row Data'!D3232</f>
        <v>5</v>
      </c>
    </row>
    <row r="2162" spans="2:6">
      <c r="B2162" s="171" t="s">
        <v>27517</v>
      </c>
      <c r="C2162" s="47" t="s">
        <v>26773</v>
      </c>
      <c r="D2162" s="176">
        <f>'Row Data'!D3233</f>
        <v>5</v>
      </c>
    </row>
    <row r="2163" spans="2:6">
      <c r="B2163" s="171" t="s">
        <v>27518</v>
      </c>
      <c r="C2163" s="47" t="s">
        <v>26648</v>
      </c>
      <c r="D2163" s="176">
        <f>'Row Data'!D3234</f>
        <v>5</v>
      </c>
    </row>
    <row r="2164" spans="2:6">
      <c r="B2164" s="171" t="s">
        <v>27519</v>
      </c>
      <c r="C2164" s="47" t="s">
        <v>26774</v>
      </c>
      <c r="D2164" s="176">
        <f>'Row Data'!D3235</f>
        <v>5</v>
      </c>
    </row>
    <row r="2165" spans="2:6">
      <c r="B2165" s="171" t="s">
        <v>27520</v>
      </c>
      <c r="C2165" s="47" t="s">
        <v>26651</v>
      </c>
      <c r="D2165" s="176">
        <f>'Row Data'!D3236</f>
        <v>5</v>
      </c>
    </row>
    <row r="2166" spans="2:6">
      <c r="B2166" s="171" t="s">
        <v>27521</v>
      </c>
      <c r="C2166" s="47" t="s">
        <v>26775</v>
      </c>
      <c r="D2166" s="176">
        <f>'Row Data'!D3237</f>
        <v>5</v>
      </c>
    </row>
    <row r="2167" spans="2:6">
      <c r="B2167" s="171" t="s">
        <v>27522</v>
      </c>
      <c r="C2167" s="47" t="s">
        <v>26776</v>
      </c>
      <c r="D2167" s="176">
        <f>'Row Data'!D3238</f>
        <v>5</v>
      </c>
    </row>
    <row r="2168" spans="2:6">
      <c r="B2168" s="157" t="s">
        <v>27523</v>
      </c>
      <c r="C2168" s="169" t="s">
        <v>27524</v>
      </c>
      <c r="E2168" s="129"/>
      <c r="F2168" s="176"/>
    </row>
    <row r="2169" spans="2:6">
      <c r="B2169" s="171" t="s">
        <v>27525</v>
      </c>
      <c r="C2169" s="47" t="s">
        <v>11923</v>
      </c>
      <c r="D2169" s="176">
        <f>'Row Data'!D3240</f>
        <v>5</v>
      </c>
    </row>
    <row r="2170" spans="2:6">
      <c r="B2170" s="171" t="s">
        <v>27526</v>
      </c>
      <c r="C2170" s="47" t="s">
        <v>11557</v>
      </c>
      <c r="D2170" s="176">
        <f>'Row Data'!D3241</f>
        <v>5</v>
      </c>
    </row>
    <row r="2171" spans="2:6">
      <c r="B2171" s="171" t="s">
        <v>27527</v>
      </c>
      <c r="C2171" s="47" t="s">
        <v>26778</v>
      </c>
      <c r="D2171" s="176">
        <f>'Row Data'!D3242</f>
        <v>5</v>
      </c>
    </row>
    <row r="2172" spans="2:6">
      <c r="B2172" s="171" t="s">
        <v>27528</v>
      </c>
      <c r="C2172" s="47" t="s">
        <v>11542</v>
      </c>
      <c r="D2172" s="176">
        <f>'Row Data'!D3243</f>
        <v>5</v>
      </c>
    </row>
    <row r="2173" spans="2:6">
      <c r="B2173" s="171" t="s">
        <v>27529</v>
      </c>
      <c r="C2173" s="47" t="s">
        <v>26779</v>
      </c>
      <c r="D2173" s="176">
        <f>'Row Data'!D3244</f>
        <v>5</v>
      </c>
    </row>
    <row r="2174" spans="2:6">
      <c r="B2174" s="171" t="s">
        <v>27530</v>
      </c>
      <c r="C2174" s="47" t="s">
        <v>26780</v>
      </c>
      <c r="D2174" s="176">
        <f>'Row Data'!D3245</f>
        <v>5</v>
      </c>
    </row>
    <row r="2175" spans="2:6">
      <c r="B2175" s="171" t="s">
        <v>27531</v>
      </c>
      <c r="C2175" s="47" t="s">
        <v>26781</v>
      </c>
      <c r="D2175" s="176">
        <f>'Row Data'!D3246</f>
        <v>5</v>
      </c>
    </row>
    <row r="2176" spans="2:6">
      <c r="B2176" s="171" t="s">
        <v>27532</v>
      </c>
      <c r="C2176" s="47" t="s">
        <v>26782</v>
      </c>
      <c r="D2176" s="176">
        <f>'Row Data'!D3247</f>
        <v>5</v>
      </c>
    </row>
    <row r="2177" spans="2:6">
      <c r="B2177" s="171" t="s">
        <v>27533</v>
      </c>
      <c r="C2177" s="47" t="s">
        <v>26783</v>
      </c>
      <c r="D2177" s="176">
        <f>'Row Data'!D3248</f>
        <v>5</v>
      </c>
    </row>
    <row r="2178" spans="2:6">
      <c r="B2178" s="171" t="s">
        <v>27534</v>
      </c>
      <c r="C2178" s="47" t="s">
        <v>26784</v>
      </c>
      <c r="D2178" s="176">
        <f>'Row Data'!D3249</f>
        <v>5</v>
      </c>
    </row>
    <row r="2179" spans="2:6">
      <c r="B2179" s="157" t="s">
        <v>27535</v>
      </c>
      <c r="C2179" s="169" t="s">
        <v>27536</v>
      </c>
      <c r="E2179" s="129"/>
      <c r="F2179" s="176"/>
    </row>
    <row r="2180" spans="2:6">
      <c r="B2180" s="171" t="s">
        <v>27537</v>
      </c>
      <c r="C2180" s="47" t="s">
        <v>26786</v>
      </c>
      <c r="D2180" s="176">
        <f>'Row Data'!D3251</f>
        <v>5</v>
      </c>
    </row>
    <row r="2181" spans="2:6">
      <c r="B2181" s="171" t="s">
        <v>27538</v>
      </c>
      <c r="C2181" s="47" t="s">
        <v>26787</v>
      </c>
      <c r="D2181" s="176">
        <f>'Row Data'!D3252</f>
        <v>5</v>
      </c>
    </row>
    <row r="2182" spans="2:6">
      <c r="B2182" s="171" t="s">
        <v>27539</v>
      </c>
      <c r="C2182" s="47" t="s">
        <v>26788</v>
      </c>
      <c r="D2182" s="176">
        <f>'Row Data'!D3253</f>
        <v>5</v>
      </c>
    </row>
    <row r="2183" spans="2:6">
      <c r="B2183" s="171" t="s">
        <v>27540</v>
      </c>
      <c r="C2183" s="47" t="s">
        <v>26789</v>
      </c>
      <c r="D2183" s="176">
        <f>'Row Data'!D3254</f>
        <v>5</v>
      </c>
    </row>
    <row r="2184" spans="2:6">
      <c r="B2184" s="171" t="s">
        <v>27541</v>
      </c>
      <c r="C2184" s="47" t="s">
        <v>26790</v>
      </c>
      <c r="D2184" s="176">
        <f>'Row Data'!D3255</f>
        <v>5</v>
      </c>
    </row>
    <row r="2185" spans="2:6">
      <c r="B2185" s="171" t="s">
        <v>27542</v>
      </c>
      <c r="C2185" s="47" t="s">
        <v>26791</v>
      </c>
      <c r="D2185" s="176">
        <f>'Row Data'!D3256</f>
        <v>5</v>
      </c>
    </row>
    <row r="2186" spans="2:6">
      <c r="B2186" s="171" t="s">
        <v>27543</v>
      </c>
      <c r="C2186" s="47" t="s">
        <v>26792</v>
      </c>
      <c r="D2186" s="176">
        <f>'Row Data'!D3257</f>
        <v>5</v>
      </c>
    </row>
    <row r="2187" spans="2:6">
      <c r="B2187" s="171" t="s">
        <v>27544</v>
      </c>
      <c r="C2187" s="47" t="s">
        <v>26793</v>
      </c>
      <c r="D2187" s="176">
        <f>'Row Data'!D3258</f>
        <v>5</v>
      </c>
    </row>
    <row r="2188" spans="2:6">
      <c r="B2188" s="171" t="s">
        <v>27545</v>
      </c>
      <c r="C2188" s="47" t="s">
        <v>26794</v>
      </c>
      <c r="D2188" s="176">
        <f>'Row Data'!D3259</f>
        <v>5</v>
      </c>
    </row>
    <row r="2189" spans="2:6">
      <c r="B2189" s="171" t="s">
        <v>27546</v>
      </c>
      <c r="C2189" s="47" t="s">
        <v>26795</v>
      </c>
      <c r="D2189" s="176">
        <f>'Row Data'!D3260</f>
        <v>5</v>
      </c>
    </row>
    <row r="2190" spans="2:6">
      <c r="B2190" s="171" t="s">
        <v>27547</v>
      </c>
      <c r="C2190" s="47" t="s">
        <v>26796</v>
      </c>
      <c r="D2190" s="176">
        <f>'Row Data'!D3261</f>
        <v>5</v>
      </c>
    </row>
    <row r="2191" spans="2:6">
      <c r="B2191" s="171" t="s">
        <v>27548</v>
      </c>
      <c r="C2191" s="47" t="s">
        <v>26797</v>
      </c>
      <c r="D2191" s="176">
        <f>'Row Data'!D3262</f>
        <v>5</v>
      </c>
    </row>
    <row r="2192" spans="2:6">
      <c r="B2192" s="171" t="s">
        <v>27549</v>
      </c>
      <c r="C2192" s="47" t="s">
        <v>26798</v>
      </c>
      <c r="D2192" s="176">
        <f>'Row Data'!D3263</f>
        <v>5</v>
      </c>
    </row>
    <row r="2193" spans="2:4">
      <c r="B2193" s="171" t="s">
        <v>27550</v>
      </c>
      <c r="C2193" s="47" t="s">
        <v>26799</v>
      </c>
      <c r="D2193" s="176">
        <f>'Row Data'!D3264</f>
        <v>5</v>
      </c>
    </row>
    <row r="2194" spans="2:4">
      <c r="B2194" s="171" t="s">
        <v>27551</v>
      </c>
      <c r="C2194" s="47" t="s">
        <v>26800</v>
      </c>
      <c r="D2194" s="176">
        <f>'Row Data'!D3265</f>
        <v>5</v>
      </c>
    </row>
    <row r="2195" spans="2:4">
      <c r="B2195" s="171" t="s">
        <v>27552</v>
      </c>
      <c r="C2195" s="47" t="s">
        <v>26801</v>
      </c>
      <c r="D2195" s="176">
        <f>'Row Data'!D3266</f>
        <v>5</v>
      </c>
    </row>
    <row r="2196" spans="2:4">
      <c r="B2196" s="171" t="s">
        <v>27553</v>
      </c>
      <c r="C2196" s="47" t="s">
        <v>26802</v>
      </c>
      <c r="D2196" s="176">
        <f>'Row Data'!D3267</f>
        <v>5</v>
      </c>
    </row>
    <row r="2197" spans="2:4">
      <c r="B2197" s="171" t="s">
        <v>27554</v>
      </c>
      <c r="C2197" s="47" t="s">
        <v>26803</v>
      </c>
      <c r="D2197" s="176">
        <f>'Row Data'!D3268</f>
        <v>5</v>
      </c>
    </row>
    <row r="2198" spans="2:4">
      <c r="B2198" s="171" t="s">
        <v>27555</v>
      </c>
      <c r="C2198" s="47" t="s">
        <v>26804</v>
      </c>
      <c r="D2198" s="176">
        <f>'Row Data'!D3269</f>
        <v>5</v>
      </c>
    </row>
    <row r="2199" spans="2:4">
      <c r="B2199" s="171" t="s">
        <v>27556</v>
      </c>
      <c r="C2199" s="47" t="s">
        <v>26805</v>
      </c>
      <c r="D2199" s="176">
        <f>'Row Data'!D3270</f>
        <v>5</v>
      </c>
    </row>
    <row r="2200" spans="2:4">
      <c r="B2200" s="171" t="s">
        <v>27557</v>
      </c>
      <c r="C2200" s="47" t="s">
        <v>26806</v>
      </c>
      <c r="D2200" s="176">
        <f>'Row Data'!D3271</f>
        <v>5</v>
      </c>
    </row>
    <row r="2201" spans="2:4">
      <c r="B2201" s="171" t="s">
        <v>27558</v>
      </c>
      <c r="C2201" s="47" t="s">
        <v>26807</v>
      </c>
      <c r="D2201" s="176">
        <f>'Row Data'!D3272</f>
        <v>5</v>
      </c>
    </row>
    <row r="2202" spans="2:4">
      <c r="B2202" s="171" t="s">
        <v>27559</v>
      </c>
      <c r="C2202" s="47" t="s">
        <v>26808</v>
      </c>
      <c r="D2202" s="176">
        <f>'Row Data'!D3273</f>
        <v>5</v>
      </c>
    </row>
    <row r="2203" spans="2:4">
      <c r="B2203" s="171" t="s">
        <v>27560</v>
      </c>
      <c r="C2203" s="47" t="s">
        <v>26809</v>
      </c>
      <c r="D2203" s="176">
        <f>'Row Data'!D3274</f>
        <v>5</v>
      </c>
    </row>
    <row r="2204" spans="2:4">
      <c r="B2204" s="171" t="s">
        <v>27561</v>
      </c>
      <c r="C2204" s="47" t="s">
        <v>26810</v>
      </c>
      <c r="D2204" s="176">
        <f>'Row Data'!D3275</f>
        <v>5</v>
      </c>
    </row>
    <row r="2205" spans="2:4">
      <c r="B2205" s="171" t="s">
        <v>27562</v>
      </c>
      <c r="C2205" s="47" t="s">
        <v>26811</v>
      </c>
      <c r="D2205" s="176">
        <f>'Row Data'!D3276</f>
        <v>5</v>
      </c>
    </row>
    <row r="2206" spans="2:4">
      <c r="B2206" s="171" t="s">
        <v>27563</v>
      </c>
      <c r="C2206" s="47" t="s">
        <v>26812</v>
      </c>
      <c r="D2206" s="176">
        <f>'Row Data'!D3277</f>
        <v>5</v>
      </c>
    </row>
    <row r="2207" spans="2:4">
      <c r="B2207" s="171" t="s">
        <v>27564</v>
      </c>
      <c r="C2207" s="47" t="s">
        <v>26813</v>
      </c>
      <c r="D2207" s="176">
        <f>'Row Data'!D3278</f>
        <v>5</v>
      </c>
    </row>
    <row r="2208" spans="2:4">
      <c r="B2208" s="171" t="s">
        <v>27565</v>
      </c>
      <c r="C2208" s="47" t="s">
        <v>26814</v>
      </c>
      <c r="D2208" s="176">
        <f>'Row Data'!D3279</f>
        <v>5</v>
      </c>
    </row>
    <row r="2209" spans="2:4">
      <c r="B2209" s="171" t="s">
        <v>27566</v>
      </c>
      <c r="C2209" s="47" t="s">
        <v>26815</v>
      </c>
      <c r="D2209" s="176">
        <f>'Row Data'!D3280</f>
        <v>5</v>
      </c>
    </row>
    <row r="2210" spans="2:4">
      <c r="B2210" s="171" t="s">
        <v>27567</v>
      </c>
      <c r="C2210" s="47" t="s">
        <v>26816</v>
      </c>
      <c r="D2210" s="176">
        <f>'Row Data'!D3281</f>
        <v>5</v>
      </c>
    </row>
    <row r="2211" spans="2:4">
      <c r="B2211" s="171" t="s">
        <v>27568</v>
      </c>
      <c r="C2211" s="47" t="s">
        <v>26817</v>
      </c>
      <c r="D2211" s="176">
        <f>'Row Data'!D3282</f>
        <v>5</v>
      </c>
    </row>
    <row r="2212" spans="2:4">
      <c r="B2212" s="171" t="s">
        <v>27569</v>
      </c>
      <c r="C2212" s="47" t="s">
        <v>26818</v>
      </c>
      <c r="D2212" s="176">
        <f>'Row Data'!D3283</f>
        <v>5</v>
      </c>
    </row>
    <row r="2213" spans="2:4">
      <c r="B2213" s="171" t="s">
        <v>27570</v>
      </c>
      <c r="C2213" s="47" t="s">
        <v>26819</v>
      </c>
      <c r="D2213" s="176">
        <f>'Row Data'!D3284</f>
        <v>5</v>
      </c>
    </row>
    <row r="2214" spans="2:4">
      <c r="B2214" s="171" t="s">
        <v>27571</v>
      </c>
      <c r="C2214" s="47" t="s">
        <v>26820</v>
      </c>
      <c r="D2214" s="176">
        <f>'Row Data'!D3285</f>
        <v>5</v>
      </c>
    </row>
    <row r="2215" spans="2:4">
      <c r="B2215" s="171" t="s">
        <v>27572</v>
      </c>
      <c r="C2215" s="47" t="s">
        <v>26821</v>
      </c>
      <c r="D2215" s="176">
        <f>'Row Data'!D3286</f>
        <v>5</v>
      </c>
    </row>
    <row r="2216" spans="2:4">
      <c r="B2216" s="171" t="s">
        <v>27573</v>
      </c>
      <c r="C2216" s="47" t="s">
        <v>26822</v>
      </c>
      <c r="D2216" s="176">
        <f>'Row Data'!D3287</f>
        <v>5</v>
      </c>
    </row>
    <row r="2217" spans="2:4">
      <c r="B2217" s="171" t="s">
        <v>27574</v>
      </c>
      <c r="C2217" s="47" t="s">
        <v>26823</v>
      </c>
      <c r="D2217" s="176">
        <f>'Row Data'!D3288</f>
        <v>5</v>
      </c>
    </row>
    <row r="2218" spans="2:4">
      <c r="B2218" s="171" t="s">
        <v>27575</v>
      </c>
      <c r="C2218" s="47" t="s">
        <v>26824</v>
      </c>
      <c r="D2218" s="176">
        <f>'Row Data'!D3289</f>
        <v>5</v>
      </c>
    </row>
    <row r="2219" spans="2:4">
      <c r="B2219" s="171" t="s">
        <v>27576</v>
      </c>
      <c r="C2219" s="47" t="s">
        <v>26825</v>
      </c>
      <c r="D2219" s="176">
        <f>'Row Data'!D3290</f>
        <v>5</v>
      </c>
    </row>
    <row r="2220" spans="2:4">
      <c r="B2220" s="171" t="s">
        <v>27577</v>
      </c>
      <c r="C2220" s="47" t="s">
        <v>26826</v>
      </c>
      <c r="D2220" s="176">
        <f>'Row Data'!D3291</f>
        <v>5</v>
      </c>
    </row>
    <row r="2221" spans="2:4">
      <c r="B2221" s="171" t="s">
        <v>27578</v>
      </c>
      <c r="C2221" s="47" t="s">
        <v>26827</v>
      </c>
      <c r="D2221" s="176">
        <f>'Row Data'!D3292</f>
        <v>5</v>
      </c>
    </row>
    <row r="2222" spans="2:4">
      <c r="B2222" s="171" t="s">
        <v>27579</v>
      </c>
      <c r="C2222" s="47" t="s">
        <v>26828</v>
      </c>
      <c r="D2222" s="176">
        <f>'Row Data'!D3293</f>
        <v>5</v>
      </c>
    </row>
    <row r="2223" spans="2:4">
      <c r="B2223" s="171" t="s">
        <v>27580</v>
      </c>
      <c r="C2223" s="47" t="s">
        <v>26829</v>
      </c>
      <c r="D2223" s="176">
        <f>'Row Data'!D3294</f>
        <v>5</v>
      </c>
    </row>
    <row r="2224" spans="2:4">
      <c r="B2224" s="171" t="s">
        <v>27581</v>
      </c>
      <c r="C2224" s="47" t="s">
        <v>26830</v>
      </c>
      <c r="D2224" s="176">
        <f>'Row Data'!D3295</f>
        <v>5</v>
      </c>
    </row>
    <row r="2225" spans="2:6">
      <c r="B2225" s="171" t="s">
        <v>27582</v>
      </c>
      <c r="C2225" s="47" t="s">
        <v>26831</v>
      </c>
      <c r="D2225" s="176">
        <f>'Row Data'!D3296</f>
        <v>5</v>
      </c>
    </row>
    <row r="2226" spans="2:6">
      <c r="B2226" s="171" t="s">
        <v>27583</v>
      </c>
      <c r="C2226" s="47" t="s">
        <v>26832</v>
      </c>
      <c r="D2226" s="176">
        <f>'Row Data'!D3297</f>
        <v>5</v>
      </c>
    </row>
    <row r="2227" spans="2:6">
      <c r="B2227" s="171" t="s">
        <v>27584</v>
      </c>
      <c r="C2227" s="47" t="s">
        <v>26833</v>
      </c>
      <c r="D2227" s="176">
        <f>'Row Data'!D3298</f>
        <v>5</v>
      </c>
    </row>
    <row r="2228" spans="2:6">
      <c r="B2228" s="171" t="s">
        <v>27585</v>
      </c>
      <c r="C2228" s="47" t="s">
        <v>26834</v>
      </c>
      <c r="D2228" s="176">
        <f>'Row Data'!D3299</f>
        <v>5</v>
      </c>
    </row>
    <row r="2229" spans="2:6">
      <c r="B2229" s="171" t="s">
        <v>27586</v>
      </c>
      <c r="C2229" s="47" t="s">
        <v>26835</v>
      </c>
      <c r="D2229" s="176">
        <f>'Row Data'!D3300</f>
        <v>5</v>
      </c>
    </row>
    <row r="2230" spans="2:6">
      <c r="B2230" s="171" t="s">
        <v>27587</v>
      </c>
      <c r="C2230" s="47" t="s">
        <v>26836</v>
      </c>
      <c r="D2230" s="176">
        <f>'Row Data'!D3301</f>
        <v>5</v>
      </c>
    </row>
    <row r="2231" spans="2:6">
      <c r="B2231" s="171" t="s">
        <v>27588</v>
      </c>
      <c r="C2231" s="47" t="s">
        <v>26837</v>
      </c>
      <c r="D2231" s="176">
        <f>'Row Data'!D3302</f>
        <v>5</v>
      </c>
    </row>
    <row r="2232" spans="2:6">
      <c r="B2232" s="171" t="s">
        <v>27589</v>
      </c>
      <c r="C2232" s="47" t="s">
        <v>26838</v>
      </c>
      <c r="D2232" s="176">
        <f>'Row Data'!D3303</f>
        <v>5</v>
      </c>
    </row>
    <row r="2233" spans="2:6">
      <c r="B2233" s="171" t="s">
        <v>27590</v>
      </c>
      <c r="C2233" s="47" t="s">
        <v>26839</v>
      </c>
      <c r="D2233" s="176">
        <f>'Row Data'!D3304</f>
        <v>5</v>
      </c>
    </row>
    <row r="2234" spans="2:6">
      <c r="B2234" s="171" t="s">
        <v>27591</v>
      </c>
      <c r="C2234" s="47" t="s">
        <v>26840</v>
      </c>
      <c r="D2234" s="176">
        <f>'Row Data'!D3305</f>
        <v>5</v>
      </c>
    </row>
    <row r="2235" spans="2:6">
      <c r="B2235" s="171" t="s">
        <v>27592</v>
      </c>
      <c r="C2235" s="47" t="s">
        <v>26841</v>
      </c>
      <c r="D2235" s="176">
        <f>'Row Data'!D3306</f>
        <v>5</v>
      </c>
    </row>
    <row r="2236" spans="2:6">
      <c r="B2236" s="171" t="s">
        <v>27593</v>
      </c>
      <c r="C2236" s="47" t="s">
        <v>26842</v>
      </c>
      <c r="D2236" s="176">
        <f>'Row Data'!D3307</f>
        <v>5</v>
      </c>
    </row>
    <row r="2237" spans="2:6">
      <c r="B2237" s="171" t="s">
        <v>27594</v>
      </c>
      <c r="C2237" s="47" t="s">
        <v>26843</v>
      </c>
      <c r="D2237" s="176">
        <f>'Row Data'!D3308</f>
        <v>5</v>
      </c>
    </row>
    <row r="2238" spans="2:6">
      <c r="B2238" s="171" t="s">
        <v>27595</v>
      </c>
      <c r="C2238" s="47" t="s">
        <v>26844</v>
      </c>
      <c r="D2238" s="176">
        <f>'Row Data'!D3309</f>
        <v>5</v>
      </c>
    </row>
    <row r="2239" spans="2:6">
      <c r="B2239" s="171" t="s">
        <v>27596</v>
      </c>
      <c r="C2239" s="47" t="s">
        <v>26845</v>
      </c>
      <c r="D2239" s="176">
        <f>'Row Data'!D3310</f>
        <v>5</v>
      </c>
    </row>
    <row r="2240" spans="2:6" ht="22.5">
      <c r="B2240" s="213" t="s">
        <v>27597</v>
      </c>
      <c r="C2240" s="214" t="s">
        <v>27598</v>
      </c>
      <c r="E2240" s="212"/>
      <c r="F2240" s="176"/>
    </row>
    <row r="2241" spans="2:6">
      <c r="B2241" s="157" t="s">
        <v>27599</v>
      </c>
      <c r="C2241" s="169" t="s">
        <v>27600</v>
      </c>
      <c r="E2241" s="129"/>
      <c r="F2241" s="176"/>
    </row>
    <row r="2242" spans="2:6">
      <c r="B2242" s="171" t="s">
        <v>27601</v>
      </c>
      <c r="C2242" s="47" t="s">
        <v>23826</v>
      </c>
      <c r="D2242" s="176">
        <f>'Row Data'!D3313</f>
        <v>5</v>
      </c>
    </row>
    <row r="2243" spans="2:6">
      <c r="B2243" s="171" t="s">
        <v>27602</v>
      </c>
      <c r="C2243" s="47" t="s">
        <v>26848</v>
      </c>
      <c r="D2243" s="176">
        <f>'Row Data'!D3314</f>
        <v>5</v>
      </c>
    </row>
    <row r="2244" spans="2:6">
      <c r="B2244" s="171" t="s">
        <v>27603</v>
      </c>
      <c r="C2244" s="47" t="s">
        <v>26849</v>
      </c>
      <c r="D2244" s="176">
        <f>'Row Data'!D3315</f>
        <v>5</v>
      </c>
    </row>
    <row r="2245" spans="2:6">
      <c r="B2245" s="171" t="s">
        <v>27604</v>
      </c>
      <c r="C2245" s="47" t="s">
        <v>26554</v>
      </c>
      <c r="D2245" s="176">
        <f>'Row Data'!D3316</f>
        <v>5</v>
      </c>
    </row>
    <row r="2246" spans="2:6">
      <c r="B2246" s="171" t="s">
        <v>27605</v>
      </c>
      <c r="C2246" s="47" t="s">
        <v>26850</v>
      </c>
      <c r="D2246" s="176">
        <f>'Row Data'!D3317</f>
        <v>5</v>
      </c>
    </row>
    <row r="2247" spans="2:6">
      <c r="B2247" s="171" t="s">
        <v>27606</v>
      </c>
      <c r="C2247" s="47" t="s">
        <v>26562</v>
      </c>
      <c r="D2247" s="176">
        <f>'Row Data'!D3318</f>
        <v>5</v>
      </c>
    </row>
    <row r="2248" spans="2:6">
      <c r="B2248" s="171" t="s">
        <v>27607</v>
      </c>
      <c r="C2248" s="47" t="s">
        <v>26851</v>
      </c>
      <c r="D2248" s="176">
        <f>'Row Data'!D3319</f>
        <v>5</v>
      </c>
    </row>
    <row r="2249" spans="2:6">
      <c r="B2249" s="171" t="s">
        <v>27608</v>
      </c>
      <c r="C2249" s="47" t="s">
        <v>26852</v>
      </c>
      <c r="D2249" s="176">
        <f>'Row Data'!D3320</f>
        <v>5</v>
      </c>
    </row>
    <row r="2250" spans="2:6">
      <c r="B2250" s="171" t="s">
        <v>27609</v>
      </c>
      <c r="C2250" s="47" t="s">
        <v>26853</v>
      </c>
      <c r="D2250" s="176">
        <f>'Row Data'!D3321</f>
        <v>5</v>
      </c>
    </row>
    <row r="2251" spans="2:6">
      <c r="B2251" s="171" t="s">
        <v>27610</v>
      </c>
      <c r="C2251" s="47" t="s">
        <v>26854</v>
      </c>
      <c r="D2251" s="176">
        <f>'Row Data'!D3322</f>
        <v>5</v>
      </c>
    </row>
    <row r="2252" spans="2:6">
      <c r="B2252" s="171" t="s">
        <v>27611</v>
      </c>
      <c r="C2252" s="47" t="s">
        <v>26855</v>
      </c>
      <c r="D2252" s="176">
        <f>'Row Data'!D3323</f>
        <v>5</v>
      </c>
    </row>
    <row r="2253" spans="2:6">
      <c r="B2253" s="171" t="s">
        <v>27612</v>
      </c>
      <c r="C2253" s="47" t="s">
        <v>26856</v>
      </c>
      <c r="D2253" s="176">
        <f>'Row Data'!D3324</f>
        <v>5</v>
      </c>
    </row>
    <row r="2254" spans="2:6">
      <c r="B2254" s="171" t="s">
        <v>27613</v>
      </c>
      <c r="C2254" s="47" t="s">
        <v>26857</v>
      </c>
      <c r="D2254" s="176">
        <f>'Row Data'!D3325</f>
        <v>5</v>
      </c>
    </row>
    <row r="2255" spans="2:6">
      <c r="B2255" s="171" t="s">
        <v>27614</v>
      </c>
      <c r="C2255" s="47" t="s">
        <v>26858</v>
      </c>
      <c r="D2255" s="176">
        <f>'Row Data'!D3326</f>
        <v>5</v>
      </c>
    </row>
    <row r="2256" spans="2:6">
      <c r="B2256" s="171" t="s">
        <v>27615</v>
      </c>
      <c r="C2256" s="47" t="s">
        <v>26859</v>
      </c>
      <c r="D2256" s="176">
        <f>'Row Data'!D3327</f>
        <v>5</v>
      </c>
    </row>
    <row r="2257" spans="2:6">
      <c r="B2257" s="171" t="s">
        <v>27616</v>
      </c>
      <c r="C2257" s="47" t="s">
        <v>26860</v>
      </c>
      <c r="D2257" s="176">
        <f>'Row Data'!D3328</f>
        <v>5</v>
      </c>
    </row>
    <row r="2258" spans="2:6">
      <c r="B2258" s="157" t="s">
        <v>27617</v>
      </c>
      <c r="C2258" s="169" t="s">
        <v>27618</v>
      </c>
      <c r="E2258" s="129"/>
      <c r="F2258" s="176"/>
    </row>
    <row r="2259" spans="2:6">
      <c r="B2259" s="171" t="s">
        <v>27619</v>
      </c>
      <c r="C2259" s="47" t="s">
        <v>26862</v>
      </c>
      <c r="D2259" s="176">
        <f>'Row Data'!D3330</f>
        <v>5</v>
      </c>
    </row>
    <row r="2260" spans="2:6">
      <c r="B2260" s="171" t="s">
        <v>27620</v>
      </c>
      <c r="C2260" s="47" t="s">
        <v>26863</v>
      </c>
      <c r="D2260" s="176">
        <f>'Row Data'!D3331</f>
        <v>5</v>
      </c>
    </row>
    <row r="2261" spans="2:6">
      <c r="B2261" s="171" t="s">
        <v>27621</v>
      </c>
      <c r="C2261" s="47" t="s">
        <v>26864</v>
      </c>
      <c r="D2261" s="176">
        <f>'Row Data'!D3332</f>
        <v>5</v>
      </c>
    </row>
    <row r="2262" spans="2:6">
      <c r="B2262" s="171" t="s">
        <v>27622</v>
      </c>
      <c r="C2262" s="47" t="s">
        <v>26865</v>
      </c>
      <c r="D2262" s="176">
        <f>'Row Data'!D3333</f>
        <v>5</v>
      </c>
    </row>
    <row r="2263" spans="2:6">
      <c r="B2263" s="171" t="s">
        <v>27623</v>
      </c>
      <c r="C2263" s="47" t="s">
        <v>26866</v>
      </c>
      <c r="D2263" s="176">
        <f>'Row Data'!D3334</f>
        <v>5</v>
      </c>
    </row>
    <row r="2264" spans="2:6">
      <c r="B2264" s="171" t="s">
        <v>27624</v>
      </c>
      <c r="C2264" s="47" t="s">
        <v>26867</v>
      </c>
      <c r="D2264" s="176">
        <f>'Row Data'!D3335</f>
        <v>5</v>
      </c>
    </row>
    <row r="2265" spans="2:6">
      <c r="B2265" s="171" t="s">
        <v>27625</v>
      </c>
      <c r="C2265" s="47" t="s">
        <v>26868</v>
      </c>
      <c r="D2265" s="176">
        <f>'Row Data'!D3336</f>
        <v>5</v>
      </c>
    </row>
    <row r="2266" spans="2:6">
      <c r="B2266" s="171" t="s">
        <v>27626</v>
      </c>
      <c r="C2266" s="47" t="s">
        <v>26869</v>
      </c>
      <c r="D2266" s="176">
        <f>'Row Data'!D3337</f>
        <v>5</v>
      </c>
    </row>
    <row r="2267" spans="2:6">
      <c r="B2267" s="171" t="s">
        <v>27627</v>
      </c>
      <c r="C2267" s="47" t="s">
        <v>26870</v>
      </c>
      <c r="D2267" s="176">
        <f>'Row Data'!D3338</f>
        <v>5</v>
      </c>
    </row>
    <row r="2268" spans="2:6">
      <c r="B2268" s="171" t="s">
        <v>27628</v>
      </c>
      <c r="C2268" s="47" t="s">
        <v>26853</v>
      </c>
      <c r="D2268" s="176">
        <f>'Row Data'!D3339</f>
        <v>5</v>
      </c>
    </row>
    <row r="2269" spans="2:6">
      <c r="B2269" s="171" t="s">
        <v>27629</v>
      </c>
      <c r="C2269" s="47" t="s">
        <v>26871</v>
      </c>
      <c r="D2269" s="176">
        <f>'Row Data'!D3340</f>
        <v>5</v>
      </c>
    </row>
    <row r="2270" spans="2:6">
      <c r="B2270" s="171" t="s">
        <v>27630</v>
      </c>
      <c r="C2270" s="47" t="s">
        <v>26562</v>
      </c>
      <c r="D2270" s="176">
        <f>'Row Data'!D3341</f>
        <v>5</v>
      </c>
    </row>
    <row r="2271" spans="2:6">
      <c r="B2271" s="171" t="s">
        <v>27631</v>
      </c>
      <c r="C2271" s="47" t="s">
        <v>26872</v>
      </c>
      <c r="D2271" s="176">
        <f>'Row Data'!D3342</f>
        <v>5</v>
      </c>
    </row>
    <row r="2272" spans="2:6">
      <c r="B2272" s="171" t="s">
        <v>27632</v>
      </c>
      <c r="C2272" s="47" t="s">
        <v>26873</v>
      </c>
      <c r="D2272" s="176">
        <f>'Row Data'!D3343</f>
        <v>5</v>
      </c>
    </row>
    <row r="2273" spans="2:6">
      <c r="B2273" s="171" t="s">
        <v>27633</v>
      </c>
      <c r="C2273" s="47" t="s">
        <v>26874</v>
      </c>
      <c r="D2273" s="176">
        <f>'Row Data'!D3344</f>
        <v>5</v>
      </c>
    </row>
    <row r="2274" spans="2:6">
      <c r="B2274" s="171" t="s">
        <v>27634</v>
      </c>
      <c r="C2274" s="47" t="s">
        <v>26875</v>
      </c>
      <c r="D2274" s="176">
        <f>'Row Data'!D3345</f>
        <v>5</v>
      </c>
    </row>
    <row r="2275" spans="2:6">
      <c r="B2275" s="171" t="s">
        <v>27635</v>
      </c>
      <c r="C2275" s="47" t="s">
        <v>26876</v>
      </c>
      <c r="D2275" s="176">
        <f>'Row Data'!D3346</f>
        <v>5</v>
      </c>
    </row>
    <row r="2276" spans="2:6">
      <c r="B2276" s="171" t="s">
        <v>27636</v>
      </c>
      <c r="C2276" s="47" t="s">
        <v>26877</v>
      </c>
      <c r="D2276" s="176">
        <f>'Row Data'!D3347</f>
        <v>5</v>
      </c>
    </row>
    <row r="2277" spans="2:6">
      <c r="B2277" s="171" t="s">
        <v>27637</v>
      </c>
      <c r="C2277" s="47" t="s">
        <v>26878</v>
      </c>
      <c r="D2277" s="176">
        <f>'Row Data'!D3348</f>
        <v>5</v>
      </c>
    </row>
    <row r="2278" spans="2:6">
      <c r="B2278" s="171" t="s">
        <v>27638</v>
      </c>
      <c r="C2278" s="47" t="s">
        <v>26879</v>
      </c>
      <c r="D2278" s="176">
        <f>'Row Data'!D3349</f>
        <v>5</v>
      </c>
    </row>
    <row r="2279" spans="2:6">
      <c r="B2279" s="171" t="s">
        <v>27639</v>
      </c>
      <c r="C2279" s="47" t="s">
        <v>26880</v>
      </c>
      <c r="D2279" s="176">
        <f>'Row Data'!D3350</f>
        <v>5</v>
      </c>
    </row>
    <row r="2280" spans="2:6">
      <c r="B2280" s="157" t="s">
        <v>27640</v>
      </c>
      <c r="C2280" s="169" t="s">
        <v>27641</v>
      </c>
      <c r="E2280" s="129"/>
      <c r="F2280" s="176"/>
    </row>
    <row r="2281" spans="2:6">
      <c r="B2281" s="171" t="s">
        <v>27642</v>
      </c>
      <c r="C2281" s="47" t="s">
        <v>26569</v>
      </c>
      <c r="D2281" s="176">
        <f>'Row Data'!D3387</f>
        <v>5</v>
      </c>
    </row>
    <row r="2282" spans="2:6">
      <c r="B2282" s="171" t="s">
        <v>27643</v>
      </c>
      <c r="C2282" s="47" t="s">
        <v>26913</v>
      </c>
      <c r="D2282" s="176">
        <f>'Row Data'!D3388</f>
        <v>5</v>
      </c>
    </row>
    <row r="2283" spans="2:6">
      <c r="B2283" s="171" t="s">
        <v>27644</v>
      </c>
      <c r="C2283" s="47" t="s">
        <v>26914</v>
      </c>
      <c r="D2283" s="176">
        <f>'Row Data'!D3389</f>
        <v>5</v>
      </c>
    </row>
    <row r="2284" spans="2:6">
      <c r="B2284" s="171" t="s">
        <v>27645</v>
      </c>
      <c r="C2284" s="47" t="s">
        <v>26915</v>
      </c>
      <c r="D2284" s="176">
        <f>'Row Data'!D3390</f>
        <v>5</v>
      </c>
    </row>
    <row r="2285" spans="2:6">
      <c r="B2285" s="171" t="s">
        <v>27646</v>
      </c>
      <c r="C2285" s="47" t="s">
        <v>26531</v>
      </c>
      <c r="D2285" s="176">
        <f>'Row Data'!D3391</f>
        <v>5</v>
      </c>
    </row>
    <row r="2286" spans="2:6">
      <c r="B2286" s="171" t="s">
        <v>27647</v>
      </c>
      <c r="C2286" s="47" t="s">
        <v>26564</v>
      </c>
      <c r="D2286" s="176">
        <f>'Row Data'!D3392</f>
        <v>5</v>
      </c>
    </row>
    <row r="2287" spans="2:6">
      <c r="B2287" s="171" t="s">
        <v>27648</v>
      </c>
      <c r="C2287" s="47" t="s">
        <v>26916</v>
      </c>
      <c r="D2287" s="176">
        <f>'Row Data'!D3393</f>
        <v>5</v>
      </c>
    </row>
    <row r="2288" spans="2:6">
      <c r="B2288" s="171" t="s">
        <v>27649</v>
      </c>
      <c r="C2288" s="47" t="s">
        <v>23828</v>
      </c>
      <c r="D2288" s="176">
        <f>'Row Data'!D3394</f>
        <v>5</v>
      </c>
    </row>
    <row r="2289" spans="2:4">
      <c r="B2289" s="171" t="s">
        <v>27650</v>
      </c>
      <c r="C2289" s="47" t="s">
        <v>26917</v>
      </c>
      <c r="D2289" s="176">
        <f>'Row Data'!D3395</f>
        <v>5</v>
      </c>
    </row>
    <row r="2290" spans="2:4">
      <c r="B2290" s="171" t="s">
        <v>27651</v>
      </c>
      <c r="C2290" s="47" t="s">
        <v>27719</v>
      </c>
      <c r="D2290" s="176">
        <f>'Row Data'!D3396</f>
        <v>5</v>
      </c>
    </row>
    <row r="2291" spans="2:4">
      <c r="B2291" s="171" t="s">
        <v>27652</v>
      </c>
      <c r="C2291" s="47" t="s">
        <v>26919</v>
      </c>
      <c r="D2291" s="176">
        <f>'Row Data'!D3397</f>
        <v>5</v>
      </c>
    </row>
    <row r="2292" spans="2:4">
      <c r="B2292" s="171" t="s">
        <v>27653</v>
      </c>
      <c r="C2292" s="47" t="s">
        <v>26920</v>
      </c>
      <c r="D2292" s="176">
        <f>'Row Data'!D3398</f>
        <v>5</v>
      </c>
    </row>
    <row r="2293" spans="2:4">
      <c r="B2293" s="171" t="s">
        <v>27654</v>
      </c>
      <c r="C2293" s="47" t="s">
        <v>26563</v>
      </c>
      <c r="D2293" s="176">
        <f>'Row Data'!D3399</f>
        <v>5</v>
      </c>
    </row>
    <row r="2294" spans="2:4">
      <c r="B2294" s="171" t="s">
        <v>27655</v>
      </c>
      <c r="C2294" s="47" t="s">
        <v>26921</v>
      </c>
      <c r="D2294" s="176">
        <f>'Row Data'!D3400</f>
        <v>5</v>
      </c>
    </row>
    <row r="2295" spans="2:4">
      <c r="B2295" s="171" t="s">
        <v>27656</v>
      </c>
      <c r="C2295" s="47" t="s">
        <v>26922</v>
      </c>
      <c r="D2295" s="176">
        <f>'Row Data'!D3401</f>
        <v>5</v>
      </c>
    </row>
    <row r="2296" spans="2:4">
      <c r="B2296" s="171" t="s">
        <v>27657</v>
      </c>
      <c r="C2296" s="47" t="s">
        <v>26923</v>
      </c>
      <c r="D2296" s="176">
        <f>'Row Data'!D3402</f>
        <v>5</v>
      </c>
    </row>
    <row r="2297" spans="2:4">
      <c r="B2297" s="171" t="s">
        <v>27658</v>
      </c>
      <c r="C2297" s="47" t="s">
        <v>26924</v>
      </c>
      <c r="D2297" s="176">
        <f>'Row Data'!D3403</f>
        <v>5</v>
      </c>
    </row>
    <row r="2298" spans="2:4">
      <c r="B2298" s="171" t="s">
        <v>27659</v>
      </c>
      <c r="C2298" s="47" t="s">
        <v>26925</v>
      </c>
      <c r="D2298" s="176">
        <f>'Row Data'!D3404</f>
        <v>5</v>
      </c>
    </row>
    <row r="2299" spans="2:4">
      <c r="B2299" s="171" t="s">
        <v>27660</v>
      </c>
      <c r="C2299" s="47" t="s">
        <v>26926</v>
      </c>
      <c r="D2299" s="176">
        <f>'Row Data'!D3405</f>
        <v>5</v>
      </c>
    </row>
    <row r="2300" spans="2:4">
      <c r="B2300" s="171" t="s">
        <v>27661</v>
      </c>
      <c r="C2300" s="47" t="s">
        <v>26570</v>
      </c>
      <c r="D2300" s="176">
        <f>'Row Data'!D3406</f>
        <v>5</v>
      </c>
    </row>
    <row r="2301" spans="2:4">
      <c r="B2301" s="171" t="s">
        <v>27662</v>
      </c>
      <c r="C2301" s="47" t="s">
        <v>26927</v>
      </c>
      <c r="D2301" s="176">
        <f>'Row Data'!D3407</f>
        <v>5</v>
      </c>
    </row>
    <row r="2302" spans="2:4">
      <c r="B2302" s="171" t="s">
        <v>27663</v>
      </c>
      <c r="C2302" s="47" t="s">
        <v>26928</v>
      </c>
      <c r="D2302" s="176">
        <f>'Row Data'!D3408</f>
        <v>5</v>
      </c>
    </row>
    <row r="2303" spans="2:4">
      <c r="B2303" s="171" t="s">
        <v>27664</v>
      </c>
      <c r="C2303" s="47" t="s">
        <v>23697</v>
      </c>
      <c r="D2303" s="176">
        <f>'Row Data'!D3409</f>
        <v>5</v>
      </c>
    </row>
    <row r="2304" spans="2:4">
      <c r="B2304" s="171" t="s">
        <v>27665</v>
      </c>
      <c r="C2304" s="47" t="s">
        <v>26929</v>
      </c>
      <c r="D2304" s="176">
        <f>'Row Data'!D3410</f>
        <v>5</v>
      </c>
    </row>
    <row r="2305" spans="2:4">
      <c r="B2305" s="171" t="s">
        <v>27666</v>
      </c>
      <c r="C2305" s="47" t="s">
        <v>26930</v>
      </c>
      <c r="D2305" s="176">
        <f>'Row Data'!D3411</f>
        <v>5</v>
      </c>
    </row>
    <row r="2306" spans="2:4">
      <c r="B2306" s="171" t="s">
        <v>27667</v>
      </c>
      <c r="C2306" s="47" t="s">
        <v>26931</v>
      </c>
      <c r="D2306" s="176">
        <f>'Row Data'!D3412</f>
        <v>5</v>
      </c>
    </row>
    <row r="2307" spans="2:4">
      <c r="B2307" s="171" t="s">
        <v>27668</v>
      </c>
      <c r="C2307" s="47" t="s">
        <v>26932</v>
      </c>
      <c r="D2307" s="176">
        <f>'Row Data'!D3413</f>
        <v>5</v>
      </c>
    </row>
    <row r="2308" spans="2:4">
      <c r="B2308" s="171" t="s">
        <v>27669</v>
      </c>
      <c r="C2308" s="47" t="s">
        <v>26933</v>
      </c>
      <c r="D2308" s="176">
        <f>'Row Data'!D3414</f>
        <v>5</v>
      </c>
    </row>
    <row r="2309" spans="2:4">
      <c r="B2309" s="171" t="s">
        <v>27670</v>
      </c>
      <c r="C2309" s="47" t="s">
        <v>26934</v>
      </c>
      <c r="D2309" s="176">
        <f>'Row Data'!D3415</f>
        <v>5</v>
      </c>
    </row>
    <row r="2310" spans="2:4">
      <c r="B2310" s="171" t="s">
        <v>27671</v>
      </c>
      <c r="C2310" s="47" t="s">
        <v>26935</v>
      </c>
      <c r="D2310" s="176">
        <f>'Row Data'!D3416</f>
        <v>5</v>
      </c>
    </row>
    <row r="2311" spans="2:4">
      <c r="B2311" s="171" t="s">
        <v>27672</v>
      </c>
      <c r="C2311" s="47" t="s">
        <v>26936</v>
      </c>
      <c r="D2311" s="176">
        <f>'Row Data'!D3417</f>
        <v>5</v>
      </c>
    </row>
    <row r="2312" spans="2:4">
      <c r="B2312" s="171" t="s">
        <v>27673</v>
      </c>
      <c r="C2312" s="47" t="s">
        <v>26534</v>
      </c>
      <c r="D2312" s="176">
        <f>'Row Data'!D3418</f>
        <v>5</v>
      </c>
    </row>
    <row r="2313" spans="2:4">
      <c r="B2313" s="171" t="s">
        <v>27674</v>
      </c>
      <c r="C2313" s="47" t="s">
        <v>26937</v>
      </c>
      <c r="D2313" s="176">
        <f>'Row Data'!D3419</f>
        <v>5</v>
      </c>
    </row>
    <row r="2314" spans="2:4">
      <c r="B2314" s="171" t="s">
        <v>27675</v>
      </c>
      <c r="C2314" s="47" t="s">
        <v>26938</v>
      </c>
      <c r="D2314" s="176">
        <f>'Row Data'!D3420</f>
        <v>5</v>
      </c>
    </row>
    <row r="2315" spans="2:4">
      <c r="B2315" s="171" t="s">
        <v>27676</v>
      </c>
      <c r="C2315" s="47" t="s">
        <v>26939</v>
      </c>
      <c r="D2315" s="176">
        <f>'Row Data'!D3421</f>
        <v>5</v>
      </c>
    </row>
    <row r="2316" spans="2:4">
      <c r="B2316" s="171" t="s">
        <v>27677</v>
      </c>
      <c r="C2316" s="47" t="s">
        <v>26940</v>
      </c>
      <c r="D2316" s="176">
        <f>'Row Data'!D3422</f>
        <v>5</v>
      </c>
    </row>
    <row r="2317" spans="2:4">
      <c r="B2317" s="171" t="s">
        <v>27678</v>
      </c>
      <c r="C2317" s="47" t="s">
        <v>26941</v>
      </c>
      <c r="D2317" s="176">
        <f>'Row Data'!D3423</f>
        <v>5</v>
      </c>
    </row>
    <row r="2318" spans="2:4">
      <c r="B2318" s="171" t="s">
        <v>27679</v>
      </c>
      <c r="C2318" s="47" t="s">
        <v>26942</v>
      </c>
      <c r="D2318" s="176">
        <f>'Row Data'!D3424</f>
        <v>5</v>
      </c>
    </row>
    <row r="2319" spans="2:4">
      <c r="B2319" s="171" t="s">
        <v>27680</v>
      </c>
      <c r="C2319" s="47" t="s">
        <v>26943</v>
      </c>
      <c r="D2319" s="176">
        <f>'Row Data'!D3425</f>
        <v>5</v>
      </c>
    </row>
    <row r="2320" spans="2:4">
      <c r="B2320" s="171" t="s">
        <v>27681</v>
      </c>
      <c r="C2320" s="47" t="s">
        <v>26944</v>
      </c>
      <c r="D2320" s="176">
        <f>'Row Data'!D3426</f>
        <v>5</v>
      </c>
    </row>
    <row r="2321" spans="2:8">
      <c r="B2321" s="157" t="s">
        <v>27682</v>
      </c>
      <c r="C2321" s="169" t="s">
        <v>27683</v>
      </c>
      <c r="G2321" s="129"/>
      <c r="H2321" s="176"/>
    </row>
    <row r="2322" spans="2:8">
      <c r="B2322" s="171" t="s">
        <v>27684</v>
      </c>
      <c r="C2322" s="47" t="s">
        <v>26882</v>
      </c>
      <c r="D2322" s="176">
        <f>'Row Data'!D3352</f>
        <v>5</v>
      </c>
      <c r="G2322" s="47"/>
    </row>
    <row r="2323" spans="2:8">
      <c r="B2323" s="171" t="s">
        <v>27685</v>
      </c>
      <c r="C2323" s="47" t="s">
        <v>26883</v>
      </c>
      <c r="D2323" s="176">
        <f>'Row Data'!D3353</f>
        <v>5</v>
      </c>
      <c r="G2323" s="47"/>
    </row>
    <row r="2324" spans="2:8">
      <c r="B2324" s="171" t="s">
        <v>27686</v>
      </c>
      <c r="C2324" s="47" t="s">
        <v>26884</v>
      </c>
      <c r="D2324" s="176">
        <f>'Row Data'!D3354</f>
        <v>5</v>
      </c>
      <c r="G2324" s="47"/>
    </row>
    <row r="2325" spans="2:8">
      <c r="B2325" s="171" t="s">
        <v>27687</v>
      </c>
      <c r="C2325" s="47" t="s">
        <v>26885</v>
      </c>
      <c r="D2325" s="176">
        <f>'Row Data'!D3355</f>
        <v>5</v>
      </c>
      <c r="G2325" s="47"/>
    </row>
    <row r="2326" spans="2:8">
      <c r="B2326" s="171" t="s">
        <v>27688</v>
      </c>
      <c r="C2326" s="47" t="s">
        <v>26886</v>
      </c>
      <c r="D2326" s="176">
        <f>'Row Data'!D3356</f>
        <v>5</v>
      </c>
      <c r="G2326" s="47"/>
    </row>
    <row r="2327" spans="2:8">
      <c r="B2327" s="171" t="s">
        <v>27689</v>
      </c>
      <c r="C2327" s="47" t="s">
        <v>26887</v>
      </c>
      <c r="D2327" s="176">
        <f>'Row Data'!D3357</f>
        <v>5</v>
      </c>
      <c r="G2327" s="47"/>
    </row>
    <row r="2328" spans="2:8">
      <c r="B2328" s="171" t="s">
        <v>27690</v>
      </c>
      <c r="C2328" s="47" t="s">
        <v>26535</v>
      </c>
      <c r="D2328" s="176">
        <f>'Row Data'!D3358</f>
        <v>5</v>
      </c>
      <c r="G2328" s="47"/>
    </row>
    <row r="2329" spans="2:8">
      <c r="B2329" s="171" t="s">
        <v>27691</v>
      </c>
      <c r="C2329" s="47" t="s">
        <v>26888</v>
      </c>
      <c r="D2329" s="176">
        <f>'Row Data'!D3359</f>
        <v>5</v>
      </c>
      <c r="G2329" s="47"/>
    </row>
    <row r="2330" spans="2:8">
      <c r="B2330" s="171" t="s">
        <v>27692</v>
      </c>
      <c r="C2330" s="47" t="s">
        <v>26889</v>
      </c>
      <c r="D2330" s="176">
        <f>'Row Data'!D3360</f>
        <v>5</v>
      </c>
      <c r="G2330" s="47"/>
    </row>
    <row r="2331" spans="2:8">
      <c r="B2331" s="171" t="s">
        <v>27693</v>
      </c>
      <c r="C2331" s="47" t="s">
        <v>26890</v>
      </c>
      <c r="D2331" s="176">
        <f>'Row Data'!D3361</f>
        <v>5</v>
      </c>
      <c r="G2331" s="47"/>
    </row>
    <row r="2332" spans="2:8">
      <c r="B2332" s="171" t="s">
        <v>27694</v>
      </c>
      <c r="C2332" s="47" t="s">
        <v>26891</v>
      </c>
      <c r="D2332" s="176">
        <f>'Row Data'!D3362</f>
        <v>5</v>
      </c>
      <c r="G2332" s="47"/>
    </row>
    <row r="2333" spans="2:8">
      <c r="B2333" s="171" t="s">
        <v>27695</v>
      </c>
      <c r="C2333" s="47" t="s">
        <v>26892</v>
      </c>
      <c r="D2333" s="176">
        <f>'Row Data'!D3363</f>
        <v>5</v>
      </c>
      <c r="G2333" s="47"/>
    </row>
    <row r="2334" spans="2:8">
      <c r="B2334" s="171" t="s">
        <v>27696</v>
      </c>
      <c r="C2334" s="47" t="s">
        <v>26893</v>
      </c>
      <c r="D2334" s="176">
        <f>'Row Data'!D3364</f>
        <v>5</v>
      </c>
      <c r="G2334" s="47"/>
    </row>
    <row r="2335" spans="2:8">
      <c r="B2335" s="171" t="s">
        <v>27697</v>
      </c>
      <c r="C2335" s="47" t="s">
        <v>26894</v>
      </c>
      <c r="D2335" s="176">
        <f>'Row Data'!D3365</f>
        <v>5</v>
      </c>
      <c r="G2335" s="47"/>
    </row>
    <row r="2336" spans="2:8">
      <c r="B2336" s="171" t="s">
        <v>27698</v>
      </c>
      <c r="C2336" s="47" t="s">
        <v>26895</v>
      </c>
      <c r="D2336" s="176">
        <f>'Row Data'!D3366</f>
        <v>5</v>
      </c>
      <c r="G2336" s="47"/>
    </row>
    <row r="2337" spans="2:7">
      <c r="B2337" s="171" t="s">
        <v>27699</v>
      </c>
      <c r="C2337" s="47" t="s">
        <v>26533</v>
      </c>
      <c r="D2337" s="176">
        <f>'Row Data'!D3367</f>
        <v>5</v>
      </c>
      <c r="G2337" s="47"/>
    </row>
    <row r="2338" spans="2:7">
      <c r="B2338" s="171" t="s">
        <v>27700</v>
      </c>
      <c r="C2338" s="47" t="s">
        <v>26575</v>
      </c>
      <c r="D2338" s="176">
        <f>'Row Data'!D3368</f>
        <v>5</v>
      </c>
      <c r="G2338" s="47"/>
    </row>
    <row r="2339" spans="2:7">
      <c r="B2339" s="171" t="s">
        <v>27701</v>
      </c>
      <c r="C2339" s="47" t="s">
        <v>26547</v>
      </c>
      <c r="D2339" s="176">
        <f>'Row Data'!D3369</f>
        <v>5</v>
      </c>
      <c r="G2339" s="47"/>
    </row>
    <row r="2340" spans="2:7">
      <c r="B2340" s="171" t="s">
        <v>27702</v>
      </c>
      <c r="C2340" s="47" t="s">
        <v>26896</v>
      </c>
      <c r="D2340" s="176">
        <f>'Row Data'!D3370</f>
        <v>5</v>
      </c>
      <c r="G2340" s="47"/>
    </row>
    <row r="2341" spans="2:7">
      <c r="B2341" s="171" t="s">
        <v>27703</v>
      </c>
      <c r="C2341" s="47" t="s">
        <v>26897</v>
      </c>
      <c r="D2341" s="176">
        <f>'Row Data'!D3371</f>
        <v>5</v>
      </c>
      <c r="G2341" s="47"/>
    </row>
    <row r="2342" spans="2:7">
      <c r="B2342" s="171" t="s">
        <v>27704</v>
      </c>
      <c r="C2342" s="47" t="s">
        <v>26898</v>
      </c>
      <c r="D2342" s="176">
        <f>'Row Data'!D3372</f>
        <v>5</v>
      </c>
      <c r="G2342" s="47"/>
    </row>
    <row r="2343" spans="2:7">
      <c r="B2343" s="171" t="s">
        <v>27705</v>
      </c>
      <c r="C2343" s="47" t="s">
        <v>26899</v>
      </c>
      <c r="D2343" s="176">
        <f>'Row Data'!D3373</f>
        <v>5</v>
      </c>
      <c r="G2343" s="47"/>
    </row>
    <row r="2344" spans="2:7">
      <c r="B2344" s="171" t="s">
        <v>27706</v>
      </c>
      <c r="C2344" s="47" t="s">
        <v>26900</v>
      </c>
      <c r="D2344" s="176">
        <f>'Row Data'!D3374</f>
        <v>5</v>
      </c>
      <c r="G2344" s="47"/>
    </row>
    <row r="2345" spans="2:7">
      <c r="B2345" s="171" t="s">
        <v>27707</v>
      </c>
      <c r="C2345" s="47" t="s">
        <v>26901</v>
      </c>
      <c r="D2345" s="176">
        <f>'Row Data'!D3375</f>
        <v>5</v>
      </c>
      <c r="G2345" s="47"/>
    </row>
    <row r="2346" spans="2:7">
      <c r="B2346" s="171" t="s">
        <v>27708</v>
      </c>
      <c r="C2346" s="47" t="s">
        <v>26902</v>
      </c>
      <c r="D2346" s="176">
        <f>'Row Data'!D3376</f>
        <v>5</v>
      </c>
      <c r="G2346" s="47"/>
    </row>
    <row r="2347" spans="2:7">
      <c r="B2347" s="171" t="s">
        <v>27709</v>
      </c>
      <c r="C2347" s="47" t="s">
        <v>26903</v>
      </c>
      <c r="D2347" s="176">
        <f>'Row Data'!D3377</f>
        <v>5</v>
      </c>
      <c r="G2347" s="47"/>
    </row>
    <row r="2348" spans="2:7">
      <c r="B2348" s="171" t="s">
        <v>27710</v>
      </c>
      <c r="C2348" s="47" t="s">
        <v>26904</v>
      </c>
      <c r="D2348" s="176">
        <f>'Row Data'!D3378</f>
        <v>5</v>
      </c>
      <c r="G2348" s="47"/>
    </row>
    <row r="2349" spans="2:7">
      <c r="B2349" s="171" t="s">
        <v>27711</v>
      </c>
      <c r="C2349" s="47" t="s">
        <v>26905</v>
      </c>
      <c r="D2349" s="176">
        <f>'Row Data'!D3379</f>
        <v>5</v>
      </c>
      <c r="G2349" s="47"/>
    </row>
    <row r="2350" spans="2:7">
      <c r="B2350" s="171" t="s">
        <v>27712</v>
      </c>
      <c r="C2350" s="47" t="s">
        <v>26906</v>
      </c>
      <c r="D2350" s="176">
        <f>'Row Data'!D3380</f>
        <v>5</v>
      </c>
      <c r="G2350" s="47"/>
    </row>
    <row r="2351" spans="2:7">
      <c r="B2351" s="171" t="s">
        <v>27713</v>
      </c>
      <c r="C2351" s="47" t="s">
        <v>26907</v>
      </c>
      <c r="D2351" s="176">
        <f>'Row Data'!D3381</f>
        <v>5</v>
      </c>
      <c r="G2351" s="47"/>
    </row>
    <row r="2352" spans="2:7">
      <c r="B2352" s="171" t="s">
        <v>27714</v>
      </c>
      <c r="C2352" s="47" t="s">
        <v>26908</v>
      </c>
      <c r="D2352" s="176">
        <f>'Row Data'!D3382</f>
        <v>5</v>
      </c>
      <c r="G2352" s="47"/>
    </row>
    <row r="2353" spans="2:7">
      <c r="B2353" s="171" t="s">
        <v>27715</v>
      </c>
      <c r="C2353" s="47" t="s">
        <v>26909</v>
      </c>
      <c r="D2353" s="176">
        <f>'Row Data'!D3383</f>
        <v>5</v>
      </c>
      <c r="G2353" s="47"/>
    </row>
    <row r="2354" spans="2:7">
      <c r="B2354" s="171" t="s">
        <v>27716</v>
      </c>
      <c r="C2354" s="47" t="s">
        <v>26910</v>
      </c>
      <c r="D2354" s="176">
        <f>'Row Data'!D3384</f>
        <v>5</v>
      </c>
      <c r="G2354" s="47"/>
    </row>
    <row r="2355" spans="2:7">
      <c r="B2355" s="171" t="s">
        <v>27717</v>
      </c>
      <c r="C2355" s="47" t="s">
        <v>26911</v>
      </c>
      <c r="D2355" s="176">
        <f>'Row Data'!D3385</f>
        <v>5</v>
      </c>
      <c r="G2355" s="47"/>
    </row>
    <row r="2356" spans="2:7">
      <c r="B2356" s="214" t="s">
        <v>28551</v>
      </c>
      <c r="C2356" s="214" t="s">
        <v>28552</v>
      </c>
      <c r="D2356" s="214"/>
    </row>
    <row r="2357" spans="2:7">
      <c r="B2357" s="48" t="s">
        <v>28477</v>
      </c>
      <c r="C2357" s="47" t="s">
        <v>28403</v>
      </c>
      <c r="D2357" s="176">
        <f>Info_R!A56</f>
        <v>0</v>
      </c>
    </row>
    <row r="2358" spans="2:7">
      <c r="B2358" s="48" t="s">
        <v>28478</v>
      </c>
      <c r="C2358" s="47" t="s">
        <v>28404</v>
      </c>
      <c r="D2358" s="176">
        <f>Info_R!A57</f>
        <v>0</v>
      </c>
    </row>
    <row r="2359" spans="2:7">
      <c r="B2359" s="48" t="s">
        <v>28479</v>
      </c>
      <c r="C2359" s="47" t="s">
        <v>28405</v>
      </c>
      <c r="D2359" s="176">
        <f>Info_R!A58</f>
        <v>0</v>
      </c>
    </row>
    <row r="2360" spans="2:7">
      <c r="B2360" s="48" t="s">
        <v>28480</v>
      </c>
      <c r="C2360" s="47" t="s">
        <v>28406</v>
      </c>
      <c r="D2360" s="176">
        <f>Info_R!A59</f>
        <v>0</v>
      </c>
    </row>
    <row r="2361" spans="2:7">
      <c r="B2361" s="48" t="s">
        <v>28481</v>
      </c>
      <c r="C2361" s="47" t="s">
        <v>28407</v>
      </c>
      <c r="D2361" s="176">
        <f>Info_R!A60</f>
        <v>0</v>
      </c>
    </row>
    <row r="2362" spans="2:7">
      <c r="B2362" s="48" t="s">
        <v>28482</v>
      </c>
      <c r="C2362" s="47" t="s">
        <v>28408</v>
      </c>
      <c r="D2362" s="176">
        <f>Info_R!A61</f>
        <v>0</v>
      </c>
    </row>
    <row r="2363" spans="2:7">
      <c r="B2363" s="48" t="s">
        <v>28483</v>
      </c>
      <c r="C2363" s="47" t="s">
        <v>28409</v>
      </c>
      <c r="D2363" s="176">
        <f>Info_R!A62</f>
        <v>0</v>
      </c>
    </row>
    <row r="2364" spans="2:7">
      <c r="B2364" s="48" t="s">
        <v>28484</v>
      </c>
      <c r="C2364" s="47" t="s">
        <v>28410</v>
      </c>
      <c r="D2364" s="176">
        <f>Info_R!A63</f>
        <v>0</v>
      </c>
    </row>
    <row r="2365" spans="2:7">
      <c r="B2365" s="48" t="s">
        <v>28485</v>
      </c>
      <c r="C2365" s="47" t="s">
        <v>28411</v>
      </c>
      <c r="D2365" s="176">
        <f>Info_R!A64</f>
        <v>0</v>
      </c>
    </row>
    <row r="2366" spans="2:7">
      <c r="B2366" s="48" t="s">
        <v>28486</v>
      </c>
      <c r="C2366" s="47" t="s">
        <v>28412</v>
      </c>
      <c r="D2366" s="176">
        <f>Info_R!A65</f>
        <v>0</v>
      </c>
    </row>
    <row r="2367" spans="2:7">
      <c r="B2367" s="48" t="s">
        <v>28487</v>
      </c>
      <c r="C2367" s="47" t="s">
        <v>28413</v>
      </c>
      <c r="D2367" s="176">
        <f>Info_R!A66</f>
        <v>0</v>
      </c>
    </row>
    <row r="2368" spans="2:7">
      <c r="B2368" s="48" t="s">
        <v>28488</v>
      </c>
      <c r="C2368" s="47" t="s">
        <v>28414</v>
      </c>
      <c r="D2368" s="176">
        <f>Info_R!A67</f>
        <v>0</v>
      </c>
    </row>
    <row r="2369" spans="2:4">
      <c r="B2369" s="48" t="s">
        <v>28489</v>
      </c>
      <c r="C2369" s="47" t="s">
        <v>28415</v>
      </c>
      <c r="D2369" s="176">
        <f>Info_R!A68</f>
        <v>0</v>
      </c>
    </row>
    <row r="2370" spans="2:4">
      <c r="B2370" s="48" t="s">
        <v>28490</v>
      </c>
      <c r="C2370" s="47" t="s">
        <v>28416</v>
      </c>
      <c r="D2370" s="176">
        <f>Info_R!A69</f>
        <v>0</v>
      </c>
    </row>
    <row r="2371" spans="2:4">
      <c r="B2371" s="48" t="s">
        <v>28491</v>
      </c>
      <c r="C2371" s="47" t="s">
        <v>28417</v>
      </c>
      <c r="D2371" s="176">
        <f>Info_R!A70</f>
        <v>0</v>
      </c>
    </row>
    <row r="2372" spans="2:4">
      <c r="B2372" s="48" t="s">
        <v>28492</v>
      </c>
      <c r="C2372" s="47" t="s">
        <v>28418</v>
      </c>
      <c r="D2372" s="176">
        <f>Info_R!A71</f>
        <v>0</v>
      </c>
    </row>
    <row r="2373" spans="2:4">
      <c r="B2373" s="48" t="s">
        <v>28493</v>
      </c>
      <c r="C2373" s="47" t="s">
        <v>28419</v>
      </c>
      <c r="D2373" s="176">
        <f>Info_R!A72</f>
        <v>0</v>
      </c>
    </row>
    <row r="2374" spans="2:4">
      <c r="B2374" s="48" t="s">
        <v>28494</v>
      </c>
      <c r="C2374" s="47" t="s">
        <v>28420</v>
      </c>
      <c r="D2374" s="176">
        <f>Info_R!A73</f>
        <v>0</v>
      </c>
    </row>
    <row r="2375" spans="2:4">
      <c r="B2375" s="48" t="s">
        <v>28495</v>
      </c>
      <c r="C2375" s="47" t="s">
        <v>28421</v>
      </c>
      <c r="D2375" s="176">
        <f>Info_R!A74</f>
        <v>0</v>
      </c>
    </row>
    <row r="2376" spans="2:4">
      <c r="B2376" s="48" t="s">
        <v>28496</v>
      </c>
      <c r="C2376" s="47" t="s">
        <v>28422</v>
      </c>
      <c r="D2376" s="176">
        <f>Info_R!A75</f>
        <v>0</v>
      </c>
    </row>
    <row r="2377" spans="2:4">
      <c r="B2377" s="48" t="s">
        <v>28497</v>
      </c>
      <c r="C2377" s="47" t="s">
        <v>28423</v>
      </c>
      <c r="D2377" s="176">
        <f>Info_R!A76</f>
        <v>0</v>
      </c>
    </row>
    <row r="2378" spans="2:4">
      <c r="B2378" s="48" t="s">
        <v>28498</v>
      </c>
      <c r="C2378" s="47" t="s">
        <v>28424</v>
      </c>
      <c r="D2378" s="176">
        <f>Info_R!A77</f>
        <v>0</v>
      </c>
    </row>
    <row r="2379" spans="2:4">
      <c r="B2379" s="48" t="s">
        <v>28499</v>
      </c>
      <c r="C2379" s="47" t="s">
        <v>28425</v>
      </c>
      <c r="D2379" s="176">
        <f>Info_R!A78</f>
        <v>0</v>
      </c>
    </row>
    <row r="2380" spans="2:4">
      <c r="B2380" s="48" t="s">
        <v>28500</v>
      </c>
      <c r="C2380" s="47" t="s">
        <v>28426</v>
      </c>
      <c r="D2380" s="176">
        <f>Info_R!A79</f>
        <v>0</v>
      </c>
    </row>
    <row r="2381" spans="2:4">
      <c r="B2381" s="48" t="s">
        <v>28501</v>
      </c>
      <c r="C2381" s="47" t="s">
        <v>28427</v>
      </c>
      <c r="D2381" s="176">
        <f>Info_R!A80</f>
        <v>0</v>
      </c>
    </row>
    <row r="2382" spans="2:4">
      <c r="B2382" s="48" t="s">
        <v>28502</v>
      </c>
      <c r="C2382" s="47" t="s">
        <v>28428</v>
      </c>
      <c r="D2382" s="176">
        <f>Info_R!A81</f>
        <v>0</v>
      </c>
    </row>
    <row r="2383" spans="2:4">
      <c r="B2383" s="48" t="s">
        <v>28503</v>
      </c>
      <c r="C2383" s="47" t="s">
        <v>28429</v>
      </c>
      <c r="D2383" s="176">
        <f>Info_R!A82</f>
        <v>0</v>
      </c>
    </row>
    <row r="2384" spans="2:4">
      <c r="B2384" s="48" t="s">
        <v>28504</v>
      </c>
      <c r="C2384" s="47" t="s">
        <v>28430</v>
      </c>
      <c r="D2384" s="176">
        <f>Info_R!A83</f>
        <v>0</v>
      </c>
    </row>
    <row r="2385" spans="2:4">
      <c r="B2385" s="48" t="s">
        <v>28505</v>
      </c>
      <c r="C2385" s="47" t="s">
        <v>28431</v>
      </c>
      <c r="D2385" s="176">
        <f>Info_R!A84</f>
        <v>0</v>
      </c>
    </row>
    <row r="2386" spans="2:4">
      <c r="B2386" s="48" t="s">
        <v>28506</v>
      </c>
      <c r="C2386" s="47" t="s">
        <v>28432</v>
      </c>
      <c r="D2386" s="176">
        <f>Info_R!A85</f>
        <v>0</v>
      </c>
    </row>
    <row r="2387" spans="2:4">
      <c r="B2387" s="48" t="s">
        <v>28507</v>
      </c>
      <c r="C2387" s="47" t="s">
        <v>28433</v>
      </c>
      <c r="D2387" s="176">
        <f>Info_R!A86</f>
        <v>0</v>
      </c>
    </row>
    <row r="2388" spans="2:4">
      <c r="B2388" s="48" t="s">
        <v>28508</v>
      </c>
      <c r="C2388" s="47" t="s">
        <v>28434</v>
      </c>
      <c r="D2388" s="176">
        <f>Info_R!A87</f>
        <v>0</v>
      </c>
    </row>
    <row r="2389" spans="2:4">
      <c r="B2389" s="48" t="s">
        <v>28509</v>
      </c>
      <c r="C2389" s="47" t="s">
        <v>28435</v>
      </c>
      <c r="D2389" s="176">
        <f>Info_R!A88</f>
        <v>0</v>
      </c>
    </row>
    <row r="2390" spans="2:4">
      <c r="B2390" s="48" t="s">
        <v>28510</v>
      </c>
      <c r="C2390" s="47" t="s">
        <v>28436</v>
      </c>
      <c r="D2390" s="176">
        <f>Info_R!A89</f>
        <v>0</v>
      </c>
    </row>
    <row r="2391" spans="2:4">
      <c r="B2391" s="48" t="s">
        <v>28511</v>
      </c>
      <c r="C2391" s="47" t="s">
        <v>28437</v>
      </c>
      <c r="D2391" s="176">
        <f>Info_R!A90</f>
        <v>0</v>
      </c>
    </row>
    <row r="2392" spans="2:4">
      <c r="B2392" s="48" t="s">
        <v>28512</v>
      </c>
      <c r="C2392" s="47" t="s">
        <v>28438</v>
      </c>
      <c r="D2392" s="176">
        <f>Info_R!A91</f>
        <v>0</v>
      </c>
    </row>
    <row r="2393" spans="2:4">
      <c r="B2393" s="48" t="s">
        <v>28513</v>
      </c>
      <c r="C2393" s="47" t="s">
        <v>28439</v>
      </c>
      <c r="D2393" s="176">
        <f>Info_R!A92</f>
        <v>0</v>
      </c>
    </row>
    <row r="2394" spans="2:4">
      <c r="B2394" s="48" t="s">
        <v>28514</v>
      </c>
      <c r="C2394" s="47" t="s">
        <v>28440</v>
      </c>
      <c r="D2394" s="176">
        <f>Info_R!A93</f>
        <v>0</v>
      </c>
    </row>
    <row r="2395" spans="2:4">
      <c r="B2395" s="48" t="s">
        <v>28515</v>
      </c>
      <c r="C2395" s="47" t="s">
        <v>28441</v>
      </c>
      <c r="D2395" s="176">
        <f>Info_R!A94</f>
        <v>0</v>
      </c>
    </row>
    <row r="2396" spans="2:4">
      <c r="B2396" s="48" t="s">
        <v>28516</v>
      </c>
      <c r="C2396" s="47" t="s">
        <v>28442</v>
      </c>
      <c r="D2396" s="176">
        <f>Info_R!A95</f>
        <v>0</v>
      </c>
    </row>
    <row r="2397" spans="2:4">
      <c r="B2397" s="48" t="s">
        <v>28517</v>
      </c>
      <c r="C2397" s="47" t="s">
        <v>28443</v>
      </c>
      <c r="D2397" s="176">
        <f>Info_R!A96</f>
        <v>0</v>
      </c>
    </row>
    <row r="2398" spans="2:4">
      <c r="B2398" s="48" t="s">
        <v>28518</v>
      </c>
      <c r="C2398" s="47" t="s">
        <v>28444</v>
      </c>
      <c r="D2398" s="176">
        <f>Info_R!A97</f>
        <v>0</v>
      </c>
    </row>
    <row r="2399" spans="2:4">
      <c r="B2399" s="48" t="s">
        <v>28519</v>
      </c>
      <c r="C2399" s="47" t="s">
        <v>28445</v>
      </c>
      <c r="D2399" s="176">
        <f>Info_R!A98</f>
        <v>0</v>
      </c>
    </row>
    <row r="2400" spans="2:4">
      <c r="B2400" s="48" t="s">
        <v>28520</v>
      </c>
      <c r="C2400" s="47" t="s">
        <v>28446</v>
      </c>
      <c r="D2400" s="176">
        <f>Info_R!A99</f>
        <v>0</v>
      </c>
    </row>
    <row r="2401" spans="2:4">
      <c r="B2401" s="48" t="s">
        <v>28521</v>
      </c>
      <c r="C2401" s="47" t="s">
        <v>28447</v>
      </c>
      <c r="D2401" s="176">
        <f>Info_R!A100</f>
        <v>0</v>
      </c>
    </row>
    <row r="2402" spans="2:4">
      <c r="B2402" s="48" t="s">
        <v>28522</v>
      </c>
      <c r="C2402" s="47" t="s">
        <v>28448</v>
      </c>
      <c r="D2402" s="176">
        <f>Info_R!A101</f>
        <v>0</v>
      </c>
    </row>
    <row r="2403" spans="2:4">
      <c r="B2403" s="48" t="s">
        <v>28523</v>
      </c>
      <c r="C2403" s="47" t="s">
        <v>28449</v>
      </c>
      <c r="D2403" s="176">
        <f>Info_R!A102</f>
        <v>0</v>
      </c>
    </row>
    <row r="2404" spans="2:4">
      <c r="B2404" s="48" t="s">
        <v>28524</v>
      </c>
      <c r="C2404" s="47" t="s">
        <v>28450</v>
      </c>
      <c r="D2404" s="176">
        <f>Info_R!A103</f>
        <v>0</v>
      </c>
    </row>
    <row r="2405" spans="2:4">
      <c r="B2405" s="48" t="s">
        <v>28525</v>
      </c>
      <c r="C2405" s="47" t="s">
        <v>28451</v>
      </c>
      <c r="D2405" s="176">
        <f>Info_R!A104</f>
        <v>0</v>
      </c>
    </row>
    <row r="2406" spans="2:4">
      <c r="B2406" s="48" t="s">
        <v>28526</v>
      </c>
      <c r="C2406" s="47" t="s">
        <v>28452</v>
      </c>
      <c r="D2406" s="176">
        <f>Info_R!A105</f>
        <v>0</v>
      </c>
    </row>
    <row r="2407" spans="2:4">
      <c r="B2407" s="48" t="s">
        <v>28527</v>
      </c>
      <c r="C2407" s="47" t="s">
        <v>28453</v>
      </c>
      <c r="D2407" s="176">
        <f>Info_R!A106</f>
        <v>0</v>
      </c>
    </row>
    <row r="2408" spans="2:4">
      <c r="B2408" s="48" t="s">
        <v>28528</v>
      </c>
      <c r="C2408" s="47" t="s">
        <v>28454</v>
      </c>
      <c r="D2408" s="176">
        <f>Info_R!A107</f>
        <v>0</v>
      </c>
    </row>
    <row r="2409" spans="2:4">
      <c r="B2409" s="48" t="s">
        <v>28529</v>
      </c>
      <c r="C2409" s="47" t="s">
        <v>28455</v>
      </c>
      <c r="D2409" s="176">
        <f>Info_R!A108</f>
        <v>0</v>
      </c>
    </row>
    <row r="2410" spans="2:4">
      <c r="B2410" s="48" t="s">
        <v>28530</v>
      </c>
      <c r="C2410" s="47" t="s">
        <v>28456</v>
      </c>
      <c r="D2410" s="176">
        <f>Info_R!A109</f>
        <v>0</v>
      </c>
    </row>
    <row r="2411" spans="2:4">
      <c r="B2411" s="48" t="s">
        <v>28531</v>
      </c>
      <c r="C2411" s="47" t="s">
        <v>28457</v>
      </c>
      <c r="D2411" s="176">
        <f>Info_R!A110</f>
        <v>0</v>
      </c>
    </row>
    <row r="2412" spans="2:4">
      <c r="B2412" s="48" t="s">
        <v>28532</v>
      </c>
      <c r="C2412" s="47" t="s">
        <v>28458</v>
      </c>
      <c r="D2412" s="176">
        <f>Info_R!A111</f>
        <v>0</v>
      </c>
    </row>
    <row r="2413" spans="2:4">
      <c r="B2413" s="48" t="s">
        <v>28533</v>
      </c>
      <c r="C2413" s="47" t="s">
        <v>28459</v>
      </c>
      <c r="D2413" s="176">
        <f>Info_R!A112</f>
        <v>0</v>
      </c>
    </row>
    <row r="2414" spans="2:4">
      <c r="B2414" s="48" t="s">
        <v>28534</v>
      </c>
      <c r="C2414" s="47" t="s">
        <v>28460</v>
      </c>
      <c r="D2414" s="176">
        <f>Info_R!A113</f>
        <v>0</v>
      </c>
    </row>
    <row r="2415" spans="2:4">
      <c r="B2415" s="48" t="s">
        <v>28535</v>
      </c>
      <c r="C2415" s="47" t="s">
        <v>28461</v>
      </c>
      <c r="D2415" s="176">
        <f>Info_R!A114</f>
        <v>0</v>
      </c>
    </row>
    <row r="2416" spans="2:4">
      <c r="B2416" s="48" t="s">
        <v>28536</v>
      </c>
      <c r="C2416" s="47" t="s">
        <v>28462</v>
      </c>
      <c r="D2416" s="176">
        <f>Info_R!A115</f>
        <v>0</v>
      </c>
    </row>
    <row r="2417" spans="2:4">
      <c r="B2417" s="48" t="s">
        <v>28537</v>
      </c>
      <c r="C2417" s="47" t="s">
        <v>28463</v>
      </c>
      <c r="D2417" s="176">
        <f>Info_R!A116</f>
        <v>0</v>
      </c>
    </row>
    <row r="2418" spans="2:4">
      <c r="B2418" s="48" t="s">
        <v>28538</v>
      </c>
      <c r="C2418" s="47" t="s">
        <v>28464</v>
      </c>
      <c r="D2418" s="176">
        <f>Info_R!A117</f>
        <v>0</v>
      </c>
    </row>
    <row r="2419" spans="2:4">
      <c r="B2419" s="48" t="s">
        <v>28539</v>
      </c>
      <c r="C2419" s="47" t="s">
        <v>28465</v>
      </c>
      <c r="D2419" s="176">
        <f>Info_R!A118</f>
        <v>0</v>
      </c>
    </row>
    <row r="2420" spans="2:4">
      <c r="B2420" s="48" t="s">
        <v>28540</v>
      </c>
      <c r="C2420" s="47" t="s">
        <v>28466</v>
      </c>
      <c r="D2420" s="176">
        <f>Info_R!A119</f>
        <v>0</v>
      </c>
    </row>
    <row r="2421" spans="2:4">
      <c r="B2421" s="48" t="s">
        <v>28541</v>
      </c>
      <c r="C2421" s="47" t="s">
        <v>28467</v>
      </c>
      <c r="D2421" s="176">
        <f>Info_R!A120</f>
        <v>0</v>
      </c>
    </row>
    <row r="2422" spans="2:4">
      <c r="B2422" s="48" t="s">
        <v>28542</v>
      </c>
      <c r="C2422" s="47" t="s">
        <v>28468</v>
      </c>
      <c r="D2422" s="176">
        <f>Info_R!A121</f>
        <v>0</v>
      </c>
    </row>
    <row r="2423" spans="2:4">
      <c r="B2423" s="48" t="s">
        <v>28543</v>
      </c>
      <c r="C2423" s="47" t="s">
        <v>28469</v>
      </c>
      <c r="D2423" s="176">
        <f>Info_R!A122</f>
        <v>0</v>
      </c>
    </row>
    <row r="2424" spans="2:4">
      <c r="B2424" s="48" t="s">
        <v>28544</v>
      </c>
      <c r="C2424" s="47" t="s">
        <v>28470</v>
      </c>
      <c r="D2424" s="176">
        <f>Info_R!A123</f>
        <v>0</v>
      </c>
    </row>
    <row r="2425" spans="2:4">
      <c r="B2425" s="48" t="s">
        <v>28545</v>
      </c>
      <c r="C2425" s="47" t="s">
        <v>28471</v>
      </c>
      <c r="D2425" s="176">
        <f>Info_R!A124</f>
        <v>0</v>
      </c>
    </row>
    <row r="2426" spans="2:4">
      <c r="B2426" s="48" t="s">
        <v>28546</v>
      </c>
      <c r="C2426" s="47" t="s">
        <v>28472</v>
      </c>
      <c r="D2426" s="176">
        <f>Info_R!A125</f>
        <v>0</v>
      </c>
    </row>
    <row r="2427" spans="2:4">
      <c r="B2427" s="48" t="s">
        <v>28547</v>
      </c>
      <c r="C2427" s="47" t="s">
        <v>28473</v>
      </c>
      <c r="D2427" s="176">
        <f>Info_R!A126</f>
        <v>0</v>
      </c>
    </row>
    <row r="2428" spans="2:4">
      <c r="B2428" s="48" t="s">
        <v>28548</v>
      </c>
      <c r="C2428" s="47" t="s">
        <v>28474</v>
      </c>
      <c r="D2428" s="176">
        <f>Info_R!A127</f>
        <v>0</v>
      </c>
    </row>
    <row r="2429" spans="2:4">
      <c r="B2429" s="48" t="s">
        <v>28549</v>
      </c>
      <c r="C2429" s="47" t="s">
        <v>28475</v>
      </c>
      <c r="D2429" s="176">
        <f>Info_R!A128</f>
        <v>0</v>
      </c>
    </row>
    <row r="2430" spans="2:4">
      <c r="B2430" s="48" t="s">
        <v>28550</v>
      </c>
      <c r="C2430" s="47" t="s">
        <v>28476</v>
      </c>
      <c r="D2430" s="176">
        <f>Info_R!A129</f>
        <v>0</v>
      </c>
    </row>
    <row r="2431" spans="2:4">
      <c r="B2431" s="214" t="s">
        <v>28553</v>
      </c>
      <c r="C2431" s="214" t="s">
        <v>28554</v>
      </c>
      <c r="D2431" s="214"/>
    </row>
    <row r="2432" spans="2:4">
      <c r="B2432" s="48" t="s">
        <v>28563</v>
      </c>
      <c r="C2432" s="47" t="s">
        <v>28555</v>
      </c>
      <c r="D2432" s="176">
        <f>'Row Data'!I398</f>
        <v>5</v>
      </c>
    </row>
    <row r="2433" spans="2:4">
      <c r="B2433" s="48" t="s">
        <v>28564</v>
      </c>
      <c r="C2433" s="47" t="s">
        <v>23696</v>
      </c>
      <c r="D2433" s="176">
        <f>'Row Data'!F940</f>
        <v>5</v>
      </c>
    </row>
    <row r="2434" spans="2:4">
      <c r="B2434" s="48" t="s">
        <v>28565</v>
      </c>
      <c r="C2434" s="47" t="s">
        <v>28556</v>
      </c>
      <c r="D2434" s="176">
        <f>'Row Data'!F2148</f>
        <v>5</v>
      </c>
    </row>
    <row r="2435" spans="2:4">
      <c r="B2435" s="48" t="s">
        <v>28566</v>
      </c>
      <c r="C2435" s="47" t="s">
        <v>28557</v>
      </c>
      <c r="D2435" s="176">
        <f>'Row Data'!A1883</f>
        <v>5</v>
      </c>
    </row>
    <row r="2436" spans="2:4">
      <c r="B2436" s="48" t="s">
        <v>28567</v>
      </c>
      <c r="C2436" s="47" t="s">
        <v>28558</v>
      </c>
      <c r="D2436" s="176">
        <f>'Row Data'!A1905</f>
        <v>5</v>
      </c>
    </row>
    <row r="2437" spans="2:4">
      <c r="B2437" s="48" t="s">
        <v>28568</v>
      </c>
      <c r="C2437" s="47" t="s">
        <v>28559</v>
      </c>
      <c r="D2437" s="176">
        <f>'Row Data'!A1949</f>
        <v>5</v>
      </c>
    </row>
    <row r="2438" spans="2:4">
      <c r="B2438" s="48" t="s">
        <v>28569</v>
      </c>
      <c r="C2438" s="47" t="s">
        <v>28560</v>
      </c>
      <c r="D2438" s="176">
        <f>'Row Data'!A1979</f>
        <v>5</v>
      </c>
    </row>
    <row r="2439" spans="2:4">
      <c r="B2439" s="48" t="s">
        <v>28570</v>
      </c>
      <c r="C2439" s="47" t="s">
        <v>28561</v>
      </c>
      <c r="D2439" s="176">
        <f>'Row Data'!F1998</f>
        <v>5</v>
      </c>
    </row>
    <row r="2440" spans="2:4">
      <c r="B2440" s="48" t="s">
        <v>28571</v>
      </c>
      <c r="C2440" s="47" t="s">
        <v>28562</v>
      </c>
      <c r="D2440" s="176">
        <f>'Row Data'!F2098</f>
        <v>5</v>
      </c>
    </row>
    <row r="2441" spans="2:4">
      <c r="B2441" s="48" t="s">
        <v>28572</v>
      </c>
      <c r="C2441" s="47" t="s">
        <v>28573</v>
      </c>
      <c r="D2441" s="176">
        <f>'Row Data'!F1928</f>
        <v>5</v>
      </c>
    </row>
    <row r="2442" spans="2:4">
      <c r="B2442" s="214" t="s">
        <v>28574</v>
      </c>
      <c r="C2442" s="214" t="s">
        <v>28575</v>
      </c>
      <c r="D2442" s="214"/>
    </row>
    <row r="2443" spans="2:4">
      <c r="B2443" s="48" t="s">
        <v>28576</v>
      </c>
      <c r="C2443" s="47" t="s">
        <v>28557</v>
      </c>
      <c r="D2443" s="176">
        <f>'Row Data'!A1883</f>
        <v>5</v>
      </c>
    </row>
    <row r="2444" spans="2:4">
      <c r="B2444" s="48" t="s">
        <v>28582</v>
      </c>
      <c r="C2444" s="47" t="s">
        <v>28577</v>
      </c>
      <c r="D2444" s="176">
        <f>'Row Data'!A1905</f>
        <v>5</v>
      </c>
    </row>
    <row r="2445" spans="2:4">
      <c r="B2445" s="48" t="s">
        <v>28583</v>
      </c>
      <c r="C2445" s="47" t="s">
        <v>23818</v>
      </c>
      <c r="D2445" s="176">
        <f>'Row Data'!F1915</f>
        <v>5</v>
      </c>
    </row>
    <row r="2446" spans="2:4">
      <c r="B2446" s="48" t="s">
        <v>28584</v>
      </c>
      <c r="C2446" s="47" t="s">
        <v>25181</v>
      </c>
      <c r="D2446" s="176">
        <f>'Row Data'!F1917</f>
        <v>5</v>
      </c>
    </row>
    <row r="2447" spans="2:4">
      <c r="B2447" s="48" t="s">
        <v>28585</v>
      </c>
      <c r="C2447" s="47" t="s">
        <v>23819</v>
      </c>
      <c r="D2447" s="176">
        <f>'Row Data'!F1918</f>
        <v>5</v>
      </c>
    </row>
    <row r="2448" spans="2:4">
      <c r="B2448" s="48" t="s">
        <v>28586</v>
      </c>
      <c r="C2448" s="47" t="s">
        <v>28603</v>
      </c>
      <c r="D2448" s="176">
        <f>'Row Data'!A1921</f>
        <v>5</v>
      </c>
    </row>
    <row r="2449" spans="2:4">
      <c r="B2449" s="48" t="s">
        <v>28587</v>
      </c>
      <c r="C2449" s="47" t="s">
        <v>28578</v>
      </c>
      <c r="D2449" s="176">
        <f>'Row Data'!F1928</f>
        <v>5</v>
      </c>
    </row>
    <row r="2450" spans="2:4">
      <c r="B2450" s="48" t="s">
        <v>28588</v>
      </c>
      <c r="C2450" s="47" t="s">
        <v>28579</v>
      </c>
      <c r="D2450" s="176">
        <f>'Row Data'!F1939</f>
        <v>5</v>
      </c>
    </row>
    <row r="2451" spans="2:4">
      <c r="B2451" s="48" t="s">
        <v>28589</v>
      </c>
      <c r="C2451" s="47" t="s">
        <v>23820</v>
      </c>
      <c r="D2451" s="176">
        <f>'Row Data'!F1943</f>
        <v>5</v>
      </c>
    </row>
    <row r="2452" spans="2:4">
      <c r="B2452" s="48" t="s">
        <v>28590</v>
      </c>
      <c r="C2452" s="47" t="s">
        <v>28559</v>
      </c>
      <c r="D2452" s="176">
        <f>'Row Data'!A1949</f>
        <v>5</v>
      </c>
    </row>
    <row r="2453" spans="2:4">
      <c r="B2453" s="48" t="s">
        <v>28591</v>
      </c>
      <c r="C2453" s="47" t="s">
        <v>23821</v>
      </c>
      <c r="D2453" s="176">
        <f>'Row Data'!F1973</f>
        <v>5</v>
      </c>
    </row>
    <row r="2454" spans="2:4">
      <c r="B2454" s="48" t="s">
        <v>28592</v>
      </c>
      <c r="C2454" s="47" t="s">
        <v>28580</v>
      </c>
      <c r="D2454" s="176">
        <f>'Row Data'!A1979</f>
        <v>5</v>
      </c>
    </row>
    <row r="2455" spans="2:4">
      <c r="B2455" s="48" t="s">
        <v>28593</v>
      </c>
      <c r="C2455" s="47" t="s">
        <v>23822</v>
      </c>
      <c r="D2455" s="176">
        <f>'Row Data'!F1994</f>
        <v>5</v>
      </c>
    </row>
    <row r="2456" spans="2:4">
      <c r="B2456" s="48" t="s">
        <v>28594</v>
      </c>
      <c r="C2456" s="47" t="s">
        <v>28561</v>
      </c>
      <c r="D2456" s="176">
        <f>'Row Data'!F1998</f>
        <v>5</v>
      </c>
    </row>
    <row r="2457" spans="2:4">
      <c r="B2457" s="48" t="s">
        <v>28595</v>
      </c>
      <c r="C2457" s="47" t="s">
        <v>28581</v>
      </c>
      <c r="D2457" s="176">
        <f>'Row Data'!F2006</f>
        <v>5</v>
      </c>
    </row>
    <row r="2458" spans="2:4">
      <c r="B2458" s="48" t="s">
        <v>28596</v>
      </c>
      <c r="C2458" s="47" t="s">
        <v>23823</v>
      </c>
      <c r="D2458" s="176">
        <f>'Row Data'!F2019</f>
        <v>5</v>
      </c>
    </row>
    <row r="2459" spans="2:4">
      <c r="B2459" s="48" t="s">
        <v>28597</v>
      </c>
      <c r="C2459" s="47" t="s">
        <v>23824</v>
      </c>
      <c r="D2459" s="176">
        <f>'Row Data'!F2057</f>
        <v>5</v>
      </c>
    </row>
    <row r="2460" spans="2:4">
      <c r="B2460" s="48" t="s">
        <v>28598</v>
      </c>
      <c r="C2460" s="47" t="s">
        <v>23825</v>
      </c>
      <c r="D2460" s="176">
        <f>'Row Data'!F2065</f>
        <v>5</v>
      </c>
    </row>
    <row r="2461" spans="2:4">
      <c r="B2461" s="48" t="s">
        <v>28599</v>
      </c>
      <c r="C2461" s="47" t="s">
        <v>28562</v>
      </c>
      <c r="D2461" s="176">
        <f>'Row Data'!F2098</f>
        <v>5</v>
      </c>
    </row>
    <row r="2462" spans="2:4">
      <c r="B2462" s="48" t="s">
        <v>28600</v>
      </c>
      <c r="C2462" s="47" t="s">
        <v>23826</v>
      </c>
      <c r="D2462" s="176">
        <f>'Row Data'!F2100</f>
        <v>5</v>
      </c>
    </row>
    <row r="2463" spans="2:4">
      <c r="B2463" s="48" t="s">
        <v>28601</v>
      </c>
      <c r="C2463" s="47" t="s">
        <v>23827</v>
      </c>
      <c r="D2463" s="176">
        <f>'Row Data'!F2112</f>
        <v>5</v>
      </c>
    </row>
    <row r="2464" spans="2:4">
      <c r="B2464" s="48" t="s">
        <v>28602</v>
      </c>
      <c r="C2464" s="47" t="s">
        <v>23828</v>
      </c>
      <c r="D2464" s="176">
        <f>'Row Data'!F2114</f>
        <v>5</v>
      </c>
    </row>
    <row r="2465" spans="2:4">
      <c r="B2465" s="225">
        <v>43</v>
      </c>
      <c r="C2465" s="214" t="s">
        <v>28718</v>
      </c>
      <c r="D2465" s="214"/>
    </row>
    <row r="2466" spans="2:4">
      <c r="B2466" s="226" t="s">
        <v>28699</v>
      </c>
      <c r="C2466" s="47" t="str">
        <f>'Row Data'!K1440&amp;","&amp;'Row Data'!M1440</f>
        <v>免疫系统压力较高,保持心情愉悦，适当地锻炼，合理的饮食，保持多种水果蔬菜，全谷物的饮食，停止吸烟或避免二手烟，规律的作息，适量补充矿物质锌、硒，铁、铜、叶酸以及维生素A、维生素B6、维生素C和维生素E</v>
      </c>
      <c r="D2466" s="176" t="e">
        <f>'Row Data'!L1440</f>
        <v>#N/A</v>
      </c>
    </row>
    <row r="2467" spans="2:4">
      <c r="B2467" s="227" t="s">
        <v>28700</v>
      </c>
      <c r="C2467" s="47" t="str">
        <f>'Row Data'!K1441&amp;","&amp;'Row Data'!M1441</f>
        <v>心血管疾病风险较高,建议您有规律地锻炼，控制血压，保持健康体重，维持情绪平稳，避免吃高热量食物，控制盐的摄入量，停止吸烟，避免饮酒过量，适量补充辅脢Q10等抗氧化物，鱼油或亚麻籽油，复合维生素B，矿物质钙，镁等</v>
      </c>
      <c r="D2467" s="176">
        <f>'Row Data'!L1441</f>
        <v>5</v>
      </c>
    </row>
    <row r="2468" spans="2:4">
      <c r="B2468" s="226" t="s">
        <v>28701</v>
      </c>
      <c r="C2468" s="47" t="str">
        <f>'Row Data'!K1442&amp;","&amp;'Row Data'!M1442</f>
        <v>呼吸系统压力较高,建议您避免吸烟，参加体育锻炼，特别是有氧运动，例如游泳，多做深呼吸或练习腹式呼吸，室外空气质量不佳时避免外出，有呼吸道过敏者须找出过敏原并避免接触，适量补充维生素A及维生素C</v>
      </c>
      <c r="D2468" s="176">
        <f>'Row Data'!L1442</f>
        <v>5</v>
      </c>
    </row>
    <row r="2469" spans="2:4">
      <c r="B2469" s="227" t="s">
        <v>28702</v>
      </c>
      <c r="C2469" s="47" t="str">
        <f>'Row Data'!K1443&amp;","&amp;'Row Data'!M1443</f>
        <v>血液系统压力偏高,建议您足量饮水，清淡饮食，多摄取高纤维食物，避免食用过量动物性蛋白质，戒烟、限酒，避免接触毒性物质，确保营养素均衡，适量补充抗氧化物并建议接受24小时排毒疗程</v>
      </c>
      <c r="D2469" s="176">
        <f>'Row Data'!L1443</f>
        <v>5</v>
      </c>
    </row>
    <row r="2470" spans="2:4">
      <c r="B2470" s="226" t="s">
        <v>28703</v>
      </c>
      <c r="C2470" s="47" t="str">
        <f>'Row Data'!K1444&amp;","&amp;'Row Data'!M1444</f>
        <v>神经系统压力较高,建议您劳逸结合，适度运动，持续关注消化系统及内分泌系统功能，确保每日7小时以上的睡眠，适量补充鱼油或亚麻籽油，复合维生素B及矿物质钙，镁，钾等，并建议接受生物反馈减压疗程</v>
      </c>
      <c r="D2470" s="176">
        <f>'Row Data'!L1444</f>
        <v>5</v>
      </c>
    </row>
    <row r="2471" spans="2:4">
      <c r="B2471" s="227" t="s">
        <v>28704</v>
      </c>
      <c r="C2471" s="47" t="str">
        <f>'Row Data'!K1445&amp;","&amp;'Row Data'!M1445</f>
        <v>消化系统功能紊乱,建议您饮食多样，细嚼慢咽，避免进食时过量饮水及情绪压力大，常吃坚果、豆类，注重粗细杂粮搭配，饮食要规律，切忌暴饮暴食，按照早吃饱、午吃好、晚吃少的原则，适量补充肠道益生菌及消化酵素</v>
      </c>
      <c r="D2471" s="176">
        <f>'Row Data'!L1445</f>
        <v>5</v>
      </c>
    </row>
    <row r="2472" spans="2:4">
      <c r="B2472" s="226" t="s">
        <v>28705</v>
      </c>
      <c r="C2472" s="47" t="str">
        <f>'Row Data'!K1446&amp;","&amp;'Row Data'!M1446</f>
        <v>肿瘤相关指数偏高,建议您保持情绪平稳，保证充足睡眠，保持适度运动，多摄取高纤维食物及多种水果蔬菜，避免食用过量动物性蛋白质，停止吸烟，规律的作息，适量补充抗氧化物及矿物质锌、硒，铜、及维生素A、C、E</v>
      </c>
      <c r="D2472" s="176">
        <f>'Row Data'!L1446</f>
        <v>5</v>
      </c>
    </row>
    <row r="2473" spans="2:4">
      <c r="B2473" s="227" t="s">
        <v>28706</v>
      </c>
      <c r="C2473" s="47" t="str">
        <f>'Row Data'!K1447&amp;","&amp;'Row Data'!M1447</f>
        <v>遗传性疾病风险较高,建议您每餐不过饱，尽量避免吃高热量食物，保持充足睡眠，适度运动，针对家族遗传性疾病进行进一步的筛查，并建议接受SNP基因筛检</v>
      </c>
      <c r="D2473" s="176">
        <f>'Row Data'!L1447</f>
        <v>5</v>
      </c>
    </row>
    <row r="2474" spans="2:4">
      <c r="B2474" s="226" t="s">
        <v>28707</v>
      </c>
      <c r="C2474" s="47" t="str">
        <f>'Row Data'!K1448&amp;","&amp;'Row Data'!M1448</f>
        <v>疲劳过度,建议您合理安排工作、生活，劳逸结合，身体，心理都要得到休闲，每天至少半小时，每周要有半天。而且进行身体素质锻炼，以提高对疲劳的耐受性，适量补充复合维生素B，并建议接受生物反馈减压疗程</v>
      </c>
      <c r="D2474" s="176" t="e">
        <f>'Row Data'!L1448</f>
        <v>#N/A</v>
      </c>
    </row>
    <row r="2475" spans="2:4">
      <c r="B2475" s="227" t="s">
        <v>28708</v>
      </c>
      <c r="C2475" s="47" t="str">
        <f>'Row Data'!K1449&amp;","&amp;'Row Data'!M1449</f>
        <v>情绪压力过大,建议您首先须找出情绪压力的来源，并予以针对性的解决。通过运动，娱乐，散步等活动，使紧张的情绪放松，。适量补充矿物质钙，镁，钾及复合维生素B，并建议接受生物反馈减压疗程</v>
      </c>
      <c r="D2475" s="176">
        <f>'Row Data'!L1449</f>
        <v>0</v>
      </c>
    </row>
    <row r="2476" spans="2:4">
      <c r="B2476" s="226" t="s">
        <v>28709</v>
      </c>
      <c r="C2476" s="47" t="str">
        <f>'Row Data'!K1450&amp;","&amp;'Row Data'!M1450</f>
        <v>体内毒素过量,建议您首先找出何种毒素过量，并避免继续摄入，足量饮水，多摄取高纤维食物及多种水果蔬菜，规律作息，持续锻炼。并建议接受24小时排毒疗程</v>
      </c>
      <c r="D2476" s="176">
        <f ca="1">'Row Data'!L1450</f>
        <v>5</v>
      </c>
    </row>
    <row r="2477" spans="2:4">
      <c r="B2477" s="227" t="s">
        <v>28710</v>
      </c>
      <c r="C2477" s="47" t="str">
        <f>'Row Data'!K1451&amp;","&amp;'Row Data'!M1451</f>
        <v>营养素不足,建议您要有科学合理的膳食结构，饮食多样，避免偏食及过量加工食品，饮食要规律，切忌暴饮暴食，建议接受肠道排毒疗程增加消化系统吸收能力，再针对所缺乏的营养素予以补充</v>
      </c>
      <c r="D2477" s="176">
        <f>'Row Data'!L1451</f>
        <v>5</v>
      </c>
    </row>
    <row r="2478" spans="2:4">
      <c r="B2478" s="226" t="s">
        <v>28711</v>
      </c>
      <c r="C2478" s="47" t="str">
        <f>'Row Data'!K1452&amp;","&amp;'Row Data'!M1452</f>
        <v>荷尔蒙失衡,建议您确保各种微量矿物质及营养素摄取充足，保持心情平稳，足够的睡眠，适当的运动，避免睡前两小时内进食高热量食物，多吃水果、蔬菜、燕麦、黑米、豆类等，少喝咖啡、酒</v>
      </c>
      <c r="D2478" s="176">
        <f>'Row Data'!L1452</f>
        <v>5</v>
      </c>
    </row>
    <row r="2479" spans="2:4">
      <c r="B2479" s="226" t="s">
        <v>28712</v>
      </c>
      <c r="C2479" s="47" t="str">
        <f>'Row Data'!K1453&amp;","&amp;'Row Data'!M1453</f>
        <v>淋巴功能低落,建议您足量饮水，规律锻炼，建议采用温和的带氧运动，柔软操或快步走、游泳、骑脚踏车、太极拳、韵律操（舞）清淡饮食，多摄取高纤维食物，避免食用过量动物性蛋白质，并建议接受24小时排毒疗程</v>
      </c>
      <c r="D2479" s="176">
        <f>'Row Data'!L1453</f>
        <v>5</v>
      </c>
    </row>
    <row r="2480" spans="2:4">
      <c r="B2480" s="227" t="s">
        <v>28713</v>
      </c>
      <c r="C2480" s="47" t="str">
        <f>'Row Data'!K1454&amp;","&amp;'Row Data'!M1454</f>
        <v>肝脏负荷过重,建议您情绪要平稳，睡眠要足够，饮食要清淡、易消化，少油腻、辛辣或高蛋白高脂肪的食物，多吃新鲜蔬菜和水果，勿过度劳累，不饮酒不吸烟，避免伤肝药物，适量补充抗氧化物并建议接受24小时排毒疗程</v>
      </c>
      <c r="D2480" s="176">
        <f>'Row Data'!L1454</f>
        <v>5</v>
      </c>
    </row>
    <row r="2481" spans="2:4">
      <c r="B2481" s="226" t="s">
        <v>28714</v>
      </c>
      <c r="C2481" s="47" t="str">
        <f>'Row Data'!K1455&amp;","&amp;'Row Data'!M1455</f>
        <v>肾脏功能较差,建议您若无水肿症状，建议每日饮水2400-3000ml，使每日尿量保持在2000-2400ml以上。慢性肾功能不全的患者需要限制蛋白质的摄入量，避免伤肾药物，饮食要清淡，尤其是水肿和高血压的患者</v>
      </c>
      <c r="D2481" s="176">
        <f>'Row Data'!L1455</f>
        <v>5</v>
      </c>
    </row>
    <row r="2482" spans="2:4">
      <c r="B2482" s="227" t="s">
        <v>28715</v>
      </c>
      <c r="C2482" s="47" t="str">
        <f>'Row Data'!K1456&amp;","&amp;'Row Data'!M1456</f>
        <v>骨骼肌肉功能偏弱,建议您健康的饮食配上持恒的锻炼，例如每天快步走三十分钟至一小时，锻炼至肌肉微微温热，配上，也可倒退地行进以增强了大腿后肌群和腰背部肌群地力量，建议每分钟走60步~100步,每次10分钟。</v>
      </c>
      <c r="D2482" s="176">
        <f>'Row Data'!L1456</f>
        <v>5</v>
      </c>
    </row>
    <row r="2483" spans="2:4">
      <c r="B2483" s="226" t="s">
        <v>28716</v>
      </c>
      <c r="C2483" s="47" t="str">
        <f>'Row Data'!K1458&amp;","&amp;'Row Data'!M1458</f>
        <v>血糖调节功能低落,建议您规律运动，保持健康体重，充足饮水，避免高油高糖饮食，多摄取低糖，消化时间长的食物，例如豆类，杂粮和麦片都是比较理想的，适量补充维生素A、C、E、复合维生素B及矿物质锌、铬、钒、硒、镁</v>
      </c>
      <c r="D2483" s="176">
        <f>'Row Data'!L1458</f>
        <v>5</v>
      </c>
    </row>
    <row r="2484" spans="2:4">
      <c r="B2484" s="227" t="s">
        <v>28717</v>
      </c>
      <c r="C2484" s="47" t="str">
        <f>'Row Data'!K1459&amp;","&amp;'Row Data'!M1459</f>
        <v>血脂肪过高,建议您规律运动，充足睡眠，控制血压，多吃新鲜蔬菜、水果和高纤维食物，勿过度劳累，避免高油、高糖、高淀粉饮食及饮酒，适量补充抗氧化物，鱼油、橄榄油或亚麻籽油，并建议接受24小时排毒疗程</v>
      </c>
      <c r="D2484" s="176">
        <f>'Row Data'!L1459</f>
        <v>5</v>
      </c>
    </row>
  </sheetData>
  <phoneticPr fontId="66"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6</vt:i4>
      </vt:variant>
      <vt:variant>
        <vt:lpstr>命名范围</vt:lpstr>
      </vt:variant>
      <vt:variant>
        <vt:i4>30</vt:i4>
      </vt:variant>
    </vt:vector>
  </HeadingPairs>
  <TitlesOfParts>
    <vt:vector size="36" baseType="lpstr">
      <vt:lpstr>Info</vt:lpstr>
      <vt:lpstr>Info_R</vt:lpstr>
      <vt:lpstr>Matrix</vt:lpstr>
      <vt:lpstr>Row Data</vt:lpstr>
      <vt:lpstr>Class</vt:lpstr>
      <vt:lpstr>Data code</vt:lpstr>
      <vt:lpstr>Class!allergy_factor</vt:lpstr>
      <vt:lpstr>allergy_factor</vt:lpstr>
      <vt:lpstr>Class!Base_Value</vt:lpstr>
      <vt:lpstr>Base_Value</vt:lpstr>
      <vt:lpstr>blood_factor</vt:lpstr>
      <vt:lpstr>Brown_high</vt:lpstr>
      <vt:lpstr>Brown_low</vt:lpstr>
      <vt:lpstr>circ_factor</vt:lpstr>
      <vt:lpstr>digest_factor</vt:lpstr>
      <vt:lpstr>emotion_factor</vt:lpstr>
      <vt:lpstr>endo_factor</vt:lpstr>
      <vt:lpstr>herb_factor</vt:lpstr>
      <vt:lpstr>immu_factor</vt:lpstr>
      <vt:lpstr>index_factor</vt:lpstr>
      <vt:lpstr>inher_factor</vt:lpstr>
      <vt:lpstr>Class!Max_Value</vt:lpstr>
      <vt:lpstr>Max_Value</vt:lpstr>
      <vt:lpstr>meridian_factor</vt:lpstr>
      <vt:lpstr>move_factor</vt:lpstr>
      <vt:lpstr>nerve_factor</vt:lpstr>
      <vt:lpstr>nutri_factor</vt:lpstr>
      <vt:lpstr>Red_high</vt:lpstr>
      <vt:lpstr>Red_low</vt:lpstr>
      <vt:lpstr>resp_factor</vt:lpstr>
      <vt:lpstr>sense_factor</vt:lpstr>
      <vt:lpstr>sex</vt:lpstr>
      <vt:lpstr>toxin_factor</vt:lpstr>
      <vt:lpstr>urin_factor</vt:lpstr>
      <vt:lpstr>Yellow_high</vt:lpstr>
      <vt:lpstr>Yellow_Low</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Green</dc:creator>
  <cp:lastModifiedBy>jg</cp:lastModifiedBy>
  <cp:lastPrinted>2014-07-30T06:48:57Z</cp:lastPrinted>
  <dcterms:created xsi:type="dcterms:W3CDTF">2013-07-28T08:07:55Z</dcterms:created>
  <dcterms:modified xsi:type="dcterms:W3CDTF">2018-06-04T08:52:40Z</dcterms:modified>
</cp:coreProperties>
</file>